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Flights" sheetId="2" state="visible" r:id="rId2"/>
    <sheet xmlns:r="http://schemas.openxmlformats.org/officeDocument/2006/relationships" name="Carriers" sheetId="3" state="visible" r:id="rId3"/>
    <sheet xmlns:r="http://schemas.openxmlformats.org/officeDocument/2006/relationships" name="Analysis" sheetId="4" state="visible" r:id="rId4"/>
    <sheet xmlns:r="http://schemas.openxmlformats.org/officeDocument/2006/relationships" name="Dashboard" sheetId="5" state="visible" r:id="rId5"/>
  </sheets>
  <definedNames>
    <definedName name="_xlnm.Print_Area" localSheetId="4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-yyyy"/>
    <numFmt numFmtId="166" formatCode="dd-mmm-yyyy"/>
    <numFmt numFmtId="167" formatCode="0000"/>
    <numFmt numFmtId="168" formatCode="0.0%"/>
    <numFmt numFmtId="169" formatCode="0.0"/>
    <numFmt numFmtId="170" formatCode="d"/>
  </numFmts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</font>
    <font/>
    <font>
      <b val="1"/>
      <color rgb="00FFFFFF"/>
    </font>
    <font>
      <b val="1"/>
      <color rgb="00FFFFFF"/>
      <sz val="18"/>
    </font>
    <font>
      <i val="1"/>
      <color rgb="001B4332"/>
      <sz val="10"/>
    </font>
    <font>
      <b val="1"/>
      <color rgb="00FFFFFF"/>
      <sz val="10"/>
    </font>
    <font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E7F6EE"/>
      </patternFill>
    </fill>
    <fill>
      <patternFill patternType="solid">
        <fgColor rgb="001B5E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0" pivotButton="0" quotePrefix="0" xfId="0"/>
    <xf numFmtId="166" fontId="0" fillId="0" borderId="0" pivotButton="0" quotePrefix="0" xfId="0"/>
    <xf numFmtId="0" fontId="0" fillId="5" borderId="0" pivotButton="0" quotePrefix="0" xfId="0"/>
    <xf numFmtId="167" fontId="0" fillId="0" borderId="0" pivotButton="0" quotePrefix="0" xfId="0"/>
    <xf numFmtId="168" fontId="0" fillId="5" borderId="0" pivotButton="0" quotePrefix="0" xfId="0"/>
    <xf numFmtId="169" fontId="0" fillId="5" borderId="0" pivotButton="0" quotePrefix="0" xfId="0"/>
    <xf numFmtId="170" fontId="0" fillId="0" borderId="0" pivotButton="0" quotePrefix="0" xfId="0"/>
    <xf numFmtId="3" fontId="0" fillId="5" borderId="0" pivotButton="0" quotePrefix="0" xfId="0"/>
    <xf numFmtId="0" fontId="8" fillId="2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 wrapText="1"/>
    </xf>
    <xf numFmtId="0" fontId="10" fillId="7" borderId="0" applyAlignment="1" pivotButton="0" quotePrefix="0" xfId="0">
      <alignment horizontal="center" vertical="center" wrapText="1"/>
    </xf>
    <xf numFmtId="3" fontId="11" fillId="6" borderId="0" applyAlignment="1" pivotButton="0" quotePrefix="0" xfId="0">
      <alignment horizontal="center" vertical="center"/>
    </xf>
    <xf numFmtId="0" fontId="0" fillId="6" borderId="0" pivotButton="0" quotePrefix="0" xfId="0"/>
    <xf numFmtId="168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On-time departure % by airline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'Analysis'!H2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'Analysis'!$B$3:$B$12</f>
            </numRef>
          </cat>
          <val>
            <numRef>
              <f>'Analysis'!$H$3:$H$12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On-time departure % by scheduled hour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'Analysis'!D17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'Analysis'!$E$18:$E$35</f>
            </numRef>
          </cat>
          <val>
            <numRef>
              <f>'Analysis'!$D$18:$D$35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Delay minutes by cause</a:t>
            </a:r>
          </a:p>
        </rich>
      </tx>
    </title>
    <plotArea>
      <pieChart>
        <varyColors val="1"/>
        <ser>
          <idx val="0"/>
          <order val="0"/>
          <tx>
            <strRef>
              <f>'Analysis'!H17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'Analysis'!$G$18:$G$22</f>
            </numRef>
          </cat>
          <val>
            <numRef>
              <f>'Analysis'!$H$18:$H$22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Cancelled flights per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'Analysis'!N2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'Analysis'!$L$3:$L$33</f>
            </numRef>
          </cat>
          <val>
            <numRef>
              <f>'Analysis'!$N$3:$N$33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lights" displayName="Flights" ref="A1:T13278" headerRowCount="1">
  <autoFilter ref="A1:T13278"/>
  <tableColumns count="20">
    <tableColumn id="1" name="Flight date"/>
    <tableColumn id="2" name="Airline code"/>
    <tableColumn id="3" name="Airline"/>
    <tableColumn id="4" name="Flight number"/>
    <tableColumn id="5" name="Destination"/>
    <tableColumn id="6" name="Scheduled departure"/>
    <tableColumn id="7" name="Departure block"/>
    <tableColumn id="8" name="Hour"/>
    <tableColumn id="9" name="Departure delay (min)"/>
    <tableColumn id="10" name="Departed 15+ min late"/>
    <tableColumn id="11" name="Arrival delay (min)"/>
    <tableColumn id="12" name="Arrived 15+ min late"/>
    <tableColumn id="13" name="Cancelled"/>
    <tableColumn id="14" name="Cancellation code"/>
    <tableColumn id="15" name="Diverted"/>
    <tableColumn id="16" name="Carrier delay"/>
    <tableColumn id="17" name="Weather delay"/>
    <tableColumn id="18" name="NAS delay"/>
    <tableColumn id="19" name="Security delay"/>
    <tableColumn id="20" name="Late aircraft delay"/>
  </tableColumns>
  <tableStyleInfo name="TableStyleMedium7" showRowStripes="1"/>
</table>
</file>

<file path=xl/tables/table2.xml><?xml version="1.0" encoding="utf-8"?>
<table xmlns="http://schemas.openxmlformats.org/spreadsheetml/2006/main" id="2" name="Carriers" displayName="Carriers" ref="A1:B11" headerRowCount="1">
  <autoFilter ref="A1:B11"/>
  <tableColumns count="2">
    <tableColumn id="1" name="Code"/>
    <tableColumn id="2" name="Airline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Case Study: Flight Delays at Boston Logan in Excel (Real BTS Data)</t>
        </is>
      </c>
    </row>
    <row r="2">
      <c r="A2" s="2" t="inlineStr">
        <is>
          <t>This workbook uses real public data. See the Start sheet and the guide for the source and licence.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On Flights, filter Cancelled = 1 and Cancellation code = B. On which days were most weather cancellations?</t>
        </is>
      </c>
    </row>
    <row r="6">
      <c r="A6" t="inlineStr">
        <is>
          <t>2.</t>
        </is>
      </c>
      <c r="B6" t="inlineStr">
        <is>
          <t>Add an on-time arrival % by hour block to the Analysis sheet and compare it with departures.</t>
        </is>
      </c>
    </row>
    <row r="7">
      <c r="A7" t="inlineStr">
        <is>
          <t>3.</t>
        </is>
      </c>
      <c r="B7" t="inlineStr">
        <is>
          <t>Make a PivotTable with Destination in Rows and the average Departure delay in Values. Which of the ten busiest routes had the longest average delay?</t>
        </is>
      </c>
    </row>
    <row r="8">
      <c r="A8" t="inlineStr">
        <is>
          <t>4.</t>
        </is>
      </c>
      <c r="B8" t="inlineStr">
        <is>
          <t>Change the on-time rule to 'left within 30 minutes' with COUNTIFS on Departure delay (min). How much do the airline ranks change?</t>
        </is>
      </c>
    </row>
    <row r="9">
      <c r="A9" t="inlineStr">
        <is>
          <t>5.</t>
        </is>
      </c>
      <c r="B9" t="inlineStr">
        <is>
          <t>Download August 2026 from BTS and repeat the analysis. Does the morning advantage hold?</t>
        </is>
      </c>
    </row>
    <row r="11">
      <c r="A11" s="4" t="inlineStr">
        <is>
          <t>Guide: https://ravindrabagale.com/guides/excel-case-study-flight-delays-boston.html</t>
        </is>
      </c>
    </row>
    <row r="13">
      <c r="A13" s="5" t="inlineStr">
        <is>
          <t>Source and licence</t>
        </is>
      </c>
    </row>
    <row r="14">
      <c r="A14" s="6" t="inlineStr">
        <is>
          <t>Data: U.S. Bureau of Transportation Statistics (BTS), TranStats, Reporting Carrier On-Time Performance (1987-present), July 2026 (file published 21 September 2026).</t>
        </is>
      </c>
    </row>
    <row r="15">
      <c r="A15" s="6" t="inlineStr">
        <is>
          <t>https://www.transtats.bts.gov/ (prezipped file On_Time_Reporting_Carrier_On_Time_Performance_1987_present_2026_7.zip), downloaded 6 October 2026.</t>
        </is>
      </c>
    </row>
    <row r="16">
      <c r="A16" s="6" t="inlineStr">
        <is>
          <t>Licence: U.S. Government work, public domain (https://www.usa.gov/government-works). Changes: only flights with Origin = BOS and 20 of the 110 columns; we added the Airline and Hour columns.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327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8" customWidth="1" min="4" max="4"/>
    <col width="8" customWidth="1" min="5" max="5"/>
    <col width="10" customWidth="1" min="6" max="6"/>
    <col width="11" customWidth="1" min="7" max="7"/>
    <col width="6" customWidth="1" min="8" max="8"/>
    <col width="10" customWidth="1" min="9" max="9"/>
    <col width="10" customWidth="1" min="10" max="10"/>
    <col width="10" customWidth="1" min="11" max="11"/>
    <col width="10" customWidth="1" min="12" max="12"/>
    <col width="9" customWidth="1" min="13" max="13"/>
    <col width="11" customWidth="1" min="14" max="14"/>
    <col width="8" customWidth="1" min="15" max="15"/>
    <col width="9" customWidth="1" min="16" max="16"/>
    <col width="9" customWidth="1" min="17" max="17"/>
    <col width="9" customWidth="1" min="18" max="18"/>
    <col width="9" customWidth="1" min="19" max="19"/>
    <col width="10" customWidth="1" min="20" max="20"/>
  </cols>
  <sheetData>
    <row r="1">
      <c r="A1" s="7" t="inlineStr">
        <is>
          <t>Flight date</t>
        </is>
      </c>
      <c r="B1" s="7" t="inlineStr">
        <is>
          <t>Airline code</t>
        </is>
      </c>
      <c r="C1" s="7" t="inlineStr">
        <is>
          <t>Airline</t>
        </is>
      </c>
      <c r="D1" s="7" t="inlineStr">
        <is>
          <t>Flight number</t>
        </is>
      </c>
      <c r="E1" s="7" t="inlineStr">
        <is>
          <t>Destination</t>
        </is>
      </c>
      <c r="F1" s="7" t="inlineStr">
        <is>
          <t>Scheduled departure</t>
        </is>
      </c>
      <c r="G1" s="7" t="inlineStr">
        <is>
          <t>Departure block</t>
        </is>
      </c>
      <c r="H1" s="7" t="inlineStr">
        <is>
          <t>Hour</t>
        </is>
      </c>
      <c r="I1" s="7" t="inlineStr">
        <is>
          <t>Departure delay (min)</t>
        </is>
      </c>
      <c r="J1" s="7" t="inlineStr">
        <is>
          <t>Departed 15+ min late</t>
        </is>
      </c>
      <c r="K1" s="7" t="inlineStr">
        <is>
          <t>Arrival delay (min)</t>
        </is>
      </c>
      <c r="L1" s="7" t="inlineStr">
        <is>
          <t>Arrived 15+ min late</t>
        </is>
      </c>
      <c r="M1" s="7" t="inlineStr">
        <is>
          <t>Cancelled</t>
        </is>
      </c>
      <c r="N1" s="7" t="inlineStr">
        <is>
          <t>Cancellation code</t>
        </is>
      </c>
      <c r="O1" s="7" t="inlineStr">
        <is>
          <t>Diverted</t>
        </is>
      </c>
      <c r="P1" s="7" t="inlineStr">
        <is>
          <t>Carrier delay</t>
        </is>
      </c>
      <c r="Q1" s="7" t="inlineStr">
        <is>
          <t>Weather delay</t>
        </is>
      </c>
      <c r="R1" s="7" t="inlineStr">
        <is>
          <t>NAS delay</t>
        </is>
      </c>
      <c r="S1" s="7" t="inlineStr">
        <is>
          <t>Security delay</t>
        </is>
      </c>
      <c r="T1" s="7" t="inlineStr">
        <is>
          <t>Late aircraft delay</t>
        </is>
      </c>
    </row>
    <row r="2">
      <c r="A2" s="8" t="n">
        <v>46204</v>
      </c>
      <c r="B2" t="inlineStr">
        <is>
          <t>AA</t>
        </is>
      </c>
      <c r="C2" s="9">
        <f>_xlfn.XLOOKUP(B2,Carriers[Code],Carriers[Airline])</f>
        <v/>
      </c>
      <c r="D2" t="n">
        <v>3324</v>
      </c>
      <c r="E2" t="inlineStr">
        <is>
          <t>ORD</t>
        </is>
      </c>
      <c r="F2" s="10" t="n">
        <v>500</v>
      </c>
      <c r="G2" t="inlineStr">
        <is>
          <t>0001-0559</t>
        </is>
      </c>
      <c r="H2" s="9">
        <f>INT(F2/100)</f>
        <v/>
      </c>
      <c r="I2" t="n">
        <v>25</v>
      </c>
      <c r="J2" t="n">
        <v>1</v>
      </c>
      <c r="K2" t="n">
        <v>21</v>
      </c>
      <c r="L2" t="n">
        <v>1</v>
      </c>
      <c r="M2" t="n">
        <v>0</v>
      </c>
      <c r="O2" t="n">
        <v>0</v>
      </c>
      <c r="P2" t="n">
        <v>21</v>
      </c>
      <c r="Q2" t="n">
        <v>0</v>
      </c>
      <c r="R2" t="n">
        <v>0</v>
      </c>
      <c r="S2" t="n">
        <v>0</v>
      </c>
      <c r="T2" t="n">
        <v>0</v>
      </c>
    </row>
    <row r="3">
      <c r="A3" s="8" t="n">
        <v>46204</v>
      </c>
      <c r="B3" t="inlineStr">
        <is>
          <t>WN</t>
        </is>
      </c>
      <c r="C3" s="9">
        <f>_xlfn.XLOOKUP(B3,Carriers[Code],Carriers[Airline])</f>
        <v/>
      </c>
      <c r="D3" t="n">
        <v>4156</v>
      </c>
      <c r="E3" t="inlineStr">
        <is>
          <t>DEN</t>
        </is>
      </c>
      <c r="F3" s="10" t="n">
        <v>500</v>
      </c>
      <c r="G3" t="inlineStr">
        <is>
          <t>0001-0559</t>
        </is>
      </c>
      <c r="H3" s="9">
        <f>INT(F3/100)</f>
        <v/>
      </c>
      <c r="I3" t="n">
        <v>3</v>
      </c>
      <c r="J3" t="n">
        <v>0</v>
      </c>
      <c r="K3" t="n">
        <v>-10</v>
      </c>
      <c r="L3" t="n">
        <v>0</v>
      </c>
      <c r="M3" t="n">
        <v>0</v>
      </c>
      <c r="O3" t="n">
        <v>0</v>
      </c>
    </row>
    <row r="4">
      <c r="A4" s="8" t="n">
        <v>46204</v>
      </c>
      <c r="B4" t="inlineStr">
        <is>
          <t>AA</t>
        </is>
      </c>
      <c r="C4" s="9">
        <f>_xlfn.XLOOKUP(B4,Carriers[Code],Carriers[Airline])</f>
        <v/>
      </c>
      <c r="D4" t="n">
        <v>1418</v>
      </c>
      <c r="E4" t="inlineStr">
        <is>
          <t>MIA</t>
        </is>
      </c>
      <c r="F4" s="10" t="n">
        <v>501</v>
      </c>
      <c r="G4" t="inlineStr">
        <is>
          <t>0001-0559</t>
        </is>
      </c>
      <c r="H4" s="9">
        <f>INT(F4/100)</f>
        <v/>
      </c>
      <c r="I4" t="n">
        <v>-5</v>
      </c>
      <c r="J4" t="n">
        <v>0</v>
      </c>
      <c r="K4" t="n">
        <v>-23</v>
      </c>
      <c r="L4" t="n">
        <v>0</v>
      </c>
      <c r="M4" t="n">
        <v>0</v>
      </c>
      <c r="O4" t="n">
        <v>0</v>
      </c>
    </row>
    <row r="5">
      <c r="A5" s="8" t="n">
        <v>46204</v>
      </c>
      <c r="B5" t="inlineStr">
        <is>
          <t>B6</t>
        </is>
      </c>
      <c r="C5" s="9">
        <f>_xlfn.XLOOKUP(B5,Carriers[Code],Carriers[Airline])</f>
        <v/>
      </c>
      <c r="D5" t="n">
        <v>917</v>
      </c>
      <c r="E5" t="inlineStr">
        <is>
          <t>JFK</t>
        </is>
      </c>
      <c r="F5" s="10" t="n">
        <v>515</v>
      </c>
      <c r="G5" t="inlineStr">
        <is>
          <t>0001-0559</t>
        </is>
      </c>
      <c r="H5" s="9">
        <f>INT(F5/100)</f>
        <v/>
      </c>
      <c r="I5" t="n">
        <v>-9</v>
      </c>
      <c r="J5" t="n">
        <v>0</v>
      </c>
      <c r="K5" t="n">
        <v>-6</v>
      </c>
      <c r="L5" t="n">
        <v>0</v>
      </c>
      <c r="M5" t="n">
        <v>0</v>
      </c>
      <c r="O5" t="n">
        <v>0</v>
      </c>
    </row>
    <row r="6">
      <c r="A6" s="8" t="n">
        <v>46204</v>
      </c>
      <c r="B6" t="inlineStr">
        <is>
          <t>WN</t>
        </is>
      </c>
      <c r="C6" s="9">
        <f>_xlfn.XLOOKUP(B6,Carriers[Code],Carriers[Airline])</f>
        <v/>
      </c>
      <c r="D6" t="n">
        <v>727</v>
      </c>
      <c r="E6" t="inlineStr">
        <is>
          <t>BWI</t>
        </is>
      </c>
      <c r="F6" s="10" t="n">
        <v>525</v>
      </c>
      <c r="G6" t="inlineStr">
        <is>
          <t>0001-0559</t>
        </is>
      </c>
      <c r="H6" s="9">
        <f>INT(F6/100)</f>
        <v/>
      </c>
      <c r="I6" t="n">
        <v>34</v>
      </c>
      <c r="J6" t="n">
        <v>1</v>
      </c>
      <c r="K6" t="n">
        <v>25</v>
      </c>
      <c r="L6" t="n">
        <v>1</v>
      </c>
      <c r="M6" t="n">
        <v>0</v>
      </c>
      <c r="O6" t="n">
        <v>0</v>
      </c>
      <c r="P6" t="n">
        <v>25</v>
      </c>
      <c r="Q6" t="n">
        <v>0</v>
      </c>
      <c r="R6" t="n">
        <v>0</v>
      </c>
      <c r="S6" t="n">
        <v>0</v>
      </c>
      <c r="T6" t="n">
        <v>0</v>
      </c>
    </row>
    <row r="7">
      <c r="A7" s="8" t="n">
        <v>46204</v>
      </c>
      <c r="B7" t="inlineStr">
        <is>
          <t>DL</t>
        </is>
      </c>
      <c r="C7" s="9">
        <f>_xlfn.XLOOKUP(B7,Carriers[Code],Carriers[Airline])</f>
        <v/>
      </c>
      <c r="D7" t="n">
        <v>1019</v>
      </c>
      <c r="E7" t="inlineStr">
        <is>
          <t>DTW</t>
        </is>
      </c>
      <c r="F7" s="10" t="n">
        <v>530</v>
      </c>
      <c r="G7" t="inlineStr">
        <is>
          <t>0001-0559</t>
        </is>
      </c>
      <c r="H7" s="9">
        <f>INT(F7/100)</f>
        <v/>
      </c>
      <c r="I7" t="n">
        <v>-7</v>
      </c>
      <c r="J7" t="n">
        <v>0</v>
      </c>
      <c r="K7" t="n">
        <v>-21</v>
      </c>
      <c r="L7" t="n">
        <v>0</v>
      </c>
      <c r="M7" t="n">
        <v>0</v>
      </c>
      <c r="O7" t="n">
        <v>0</v>
      </c>
    </row>
    <row r="8">
      <c r="A8" s="8" t="n">
        <v>46204</v>
      </c>
      <c r="B8" t="inlineStr">
        <is>
          <t>DL</t>
        </is>
      </c>
      <c r="C8" s="9">
        <f>_xlfn.XLOOKUP(B8,Carriers[Code],Carriers[Airline])</f>
        <v/>
      </c>
      <c r="D8" t="n">
        <v>2242</v>
      </c>
      <c r="E8" t="inlineStr">
        <is>
          <t>ATL</t>
        </is>
      </c>
      <c r="F8" s="10" t="n">
        <v>530</v>
      </c>
      <c r="G8" t="inlineStr">
        <is>
          <t>0001-0559</t>
        </is>
      </c>
      <c r="H8" s="9">
        <f>INT(F8/100)</f>
        <v/>
      </c>
      <c r="I8" t="n">
        <v>-2</v>
      </c>
      <c r="J8" t="n">
        <v>0</v>
      </c>
      <c r="K8" t="n">
        <v>-17</v>
      </c>
      <c r="L8" t="n">
        <v>0</v>
      </c>
      <c r="M8" t="n">
        <v>0</v>
      </c>
      <c r="O8" t="n">
        <v>0</v>
      </c>
    </row>
    <row r="9">
      <c r="A9" s="8" t="n">
        <v>46204</v>
      </c>
      <c r="B9" t="inlineStr">
        <is>
          <t>AA</t>
        </is>
      </c>
      <c r="C9" s="9">
        <f>_xlfn.XLOOKUP(B9,Carriers[Code],Carriers[Airline])</f>
        <v/>
      </c>
      <c r="D9" t="n">
        <v>1146</v>
      </c>
      <c r="E9" t="inlineStr">
        <is>
          <t>PHL</t>
        </is>
      </c>
      <c r="F9" s="10" t="n">
        <v>531</v>
      </c>
      <c r="G9" t="inlineStr">
        <is>
          <t>0001-0559</t>
        </is>
      </c>
      <c r="H9" s="9">
        <f>INT(F9/100)</f>
        <v/>
      </c>
      <c r="I9" t="n">
        <v>-6</v>
      </c>
      <c r="J9" t="n">
        <v>0</v>
      </c>
      <c r="K9" t="n">
        <v>-33</v>
      </c>
      <c r="L9" t="n">
        <v>0</v>
      </c>
      <c r="M9" t="n">
        <v>0</v>
      </c>
      <c r="O9" t="n">
        <v>0</v>
      </c>
    </row>
    <row r="10">
      <c r="A10" s="8" t="n">
        <v>46204</v>
      </c>
      <c r="B10" t="inlineStr">
        <is>
          <t>WN</t>
        </is>
      </c>
      <c r="C10" s="9">
        <f>_xlfn.XLOOKUP(B10,Carriers[Code],Carriers[Airline])</f>
        <v/>
      </c>
      <c r="D10" t="n">
        <v>3054</v>
      </c>
      <c r="E10" t="inlineStr">
        <is>
          <t>MDW</t>
        </is>
      </c>
      <c r="F10" s="10" t="n">
        <v>535</v>
      </c>
      <c r="G10" t="inlineStr">
        <is>
          <t>0001-0559</t>
        </is>
      </c>
      <c r="H10" s="9">
        <f>INT(F10/100)</f>
        <v/>
      </c>
      <c r="I10" t="n">
        <v>-7</v>
      </c>
      <c r="J10" t="n">
        <v>0</v>
      </c>
      <c r="K10" t="n">
        <v>-16</v>
      </c>
      <c r="L10" t="n">
        <v>0</v>
      </c>
      <c r="M10" t="n">
        <v>0</v>
      </c>
      <c r="O10" t="n">
        <v>0</v>
      </c>
    </row>
    <row r="11">
      <c r="A11" s="8" t="n">
        <v>46204</v>
      </c>
      <c r="B11" t="inlineStr">
        <is>
          <t>UA</t>
        </is>
      </c>
      <c r="C11" s="9">
        <f>_xlfn.XLOOKUP(B11,Carriers[Code],Carriers[Airline])</f>
        <v/>
      </c>
      <c r="D11" t="n">
        <v>1734</v>
      </c>
      <c r="E11" t="inlineStr">
        <is>
          <t>IAD</t>
        </is>
      </c>
      <c r="F11" s="10" t="n">
        <v>545</v>
      </c>
      <c r="G11" t="inlineStr">
        <is>
          <t>0001-0559</t>
        </is>
      </c>
      <c r="H11" s="9">
        <f>INT(F11/100)</f>
        <v/>
      </c>
      <c r="I11" t="n">
        <v>-6</v>
      </c>
      <c r="J11" t="n">
        <v>0</v>
      </c>
      <c r="K11" t="n">
        <v>-21</v>
      </c>
      <c r="L11" t="n">
        <v>0</v>
      </c>
      <c r="M11" t="n">
        <v>0</v>
      </c>
      <c r="O11" t="n">
        <v>0</v>
      </c>
    </row>
    <row r="12">
      <c r="A12" s="8" t="n">
        <v>46204</v>
      </c>
      <c r="B12" t="inlineStr">
        <is>
          <t>UA</t>
        </is>
      </c>
      <c r="C12" s="9">
        <f>_xlfn.XLOOKUP(B12,Carriers[Code],Carriers[Airline])</f>
        <v/>
      </c>
      <c r="D12" t="n">
        <v>1409</v>
      </c>
      <c r="E12" t="inlineStr">
        <is>
          <t>IAH</t>
        </is>
      </c>
      <c r="F12" s="10" t="n">
        <v>547</v>
      </c>
      <c r="G12" t="inlineStr">
        <is>
          <t>0001-0559</t>
        </is>
      </c>
      <c r="H12" s="9">
        <f>INT(F12/100)</f>
        <v/>
      </c>
      <c r="I12" t="n">
        <v>-8</v>
      </c>
      <c r="J12" t="n">
        <v>0</v>
      </c>
      <c r="K12" t="n">
        <v>-29</v>
      </c>
      <c r="L12" t="n">
        <v>0</v>
      </c>
      <c r="M12" t="n">
        <v>0</v>
      </c>
      <c r="O12" t="n">
        <v>0</v>
      </c>
    </row>
    <row r="13">
      <c r="A13" s="8" t="n">
        <v>46204</v>
      </c>
      <c r="B13" t="inlineStr">
        <is>
          <t>WN</t>
        </is>
      </c>
      <c r="C13" s="9">
        <f>_xlfn.XLOOKUP(B13,Carriers[Code],Carriers[Airline])</f>
        <v/>
      </c>
      <c r="D13" t="n">
        <v>752</v>
      </c>
      <c r="E13" t="inlineStr">
        <is>
          <t>STL</t>
        </is>
      </c>
      <c r="F13" s="10" t="n">
        <v>550</v>
      </c>
      <c r="G13" t="inlineStr">
        <is>
          <t>0001-0559</t>
        </is>
      </c>
      <c r="H13" s="9">
        <f>INT(F13/100)</f>
        <v/>
      </c>
      <c r="I13" t="n">
        <v>-3</v>
      </c>
      <c r="J13" t="n">
        <v>0</v>
      </c>
      <c r="K13" t="n">
        <v>-20</v>
      </c>
      <c r="L13" t="n">
        <v>0</v>
      </c>
      <c r="M13" t="n">
        <v>0</v>
      </c>
      <c r="O13" t="n">
        <v>0</v>
      </c>
    </row>
    <row r="14">
      <c r="A14" s="8" t="n">
        <v>46204</v>
      </c>
      <c r="B14" t="inlineStr">
        <is>
          <t>DL</t>
        </is>
      </c>
      <c r="C14" s="9">
        <f>_xlfn.XLOOKUP(B14,Carriers[Code],Carriers[Airline])</f>
        <v/>
      </c>
      <c r="D14" t="n">
        <v>2303</v>
      </c>
      <c r="E14" t="inlineStr">
        <is>
          <t>MSP</t>
        </is>
      </c>
      <c r="F14" s="10" t="n">
        <v>555</v>
      </c>
      <c r="G14" t="inlineStr">
        <is>
          <t>0001-0559</t>
        </is>
      </c>
      <c r="H14" s="9">
        <f>INT(F14/100)</f>
        <v/>
      </c>
      <c r="I14" t="n">
        <v>-9</v>
      </c>
      <c r="J14" t="n">
        <v>0</v>
      </c>
      <c r="K14" t="n">
        <v>-22</v>
      </c>
      <c r="L14" t="n">
        <v>0</v>
      </c>
      <c r="M14" t="n">
        <v>0</v>
      </c>
      <c r="O14" t="n">
        <v>0</v>
      </c>
    </row>
    <row r="15">
      <c r="A15" s="8" t="n">
        <v>46204</v>
      </c>
      <c r="B15" t="inlineStr">
        <is>
          <t>AA</t>
        </is>
      </c>
      <c r="C15" s="9">
        <f>_xlfn.XLOOKUP(B15,Carriers[Code],Carriers[Airline])</f>
        <v/>
      </c>
      <c r="D15" t="n">
        <v>418</v>
      </c>
      <c r="E15" t="inlineStr">
        <is>
          <t>CLT</t>
        </is>
      </c>
      <c r="F15" s="10" t="n">
        <v>600</v>
      </c>
      <c r="G15" t="inlineStr">
        <is>
          <t>0600-0659</t>
        </is>
      </c>
      <c r="H15" s="9">
        <f>INT(F15/100)</f>
        <v/>
      </c>
      <c r="I15" t="n">
        <v>625</v>
      </c>
      <c r="J15" t="n">
        <v>1</v>
      </c>
      <c r="K15" t="n">
        <v>603</v>
      </c>
      <c r="L15" t="n">
        <v>1</v>
      </c>
      <c r="M15" t="n">
        <v>0</v>
      </c>
      <c r="O15" t="n">
        <v>0</v>
      </c>
      <c r="P15" t="n">
        <v>603</v>
      </c>
      <c r="Q15" t="n">
        <v>0</v>
      </c>
      <c r="R15" t="n">
        <v>0</v>
      </c>
      <c r="S15" t="n">
        <v>0</v>
      </c>
      <c r="T15" t="n">
        <v>0</v>
      </c>
    </row>
    <row r="16">
      <c r="A16" s="8" t="n">
        <v>46204</v>
      </c>
      <c r="B16" t="inlineStr">
        <is>
          <t>AA</t>
        </is>
      </c>
      <c r="C16" s="9">
        <f>_xlfn.XLOOKUP(B16,Carriers[Code],Carriers[Airline])</f>
        <v/>
      </c>
      <c r="D16" t="n">
        <v>873</v>
      </c>
      <c r="E16" t="inlineStr">
        <is>
          <t>MIA</t>
        </is>
      </c>
      <c r="F16" s="10" t="n">
        <v>600</v>
      </c>
      <c r="G16" t="inlineStr">
        <is>
          <t>0600-0659</t>
        </is>
      </c>
      <c r="H16" s="9">
        <f>INT(F16/100)</f>
        <v/>
      </c>
      <c r="I16" t="n">
        <v>0</v>
      </c>
      <c r="J16" t="n">
        <v>0</v>
      </c>
      <c r="K16" t="n">
        <v>-18</v>
      </c>
      <c r="L16" t="n">
        <v>0</v>
      </c>
      <c r="M16" t="n">
        <v>0</v>
      </c>
      <c r="O16" t="n">
        <v>0</v>
      </c>
    </row>
    <row r="17">
      <c r="A17" s="8" t="n">
        <v>46204</v>
      </c>
      <c r="B17" t="inlineStr">
        <is>
          <t>AA</t>
        </is>
      </c>
      <c r="C17" s="9">
        <f>_xlfn.XLOOKUP(B17,Carriers[Code],Carriers[Airline])</f>
        <v/>
      </c>
      <c r="D17" t="n">
        <v>2159</v>
      </c>
      <c r="E17" t="inlineStr">
        <is>
          <t>DCA</t>
        </is>
      </c>
      <c r="F17" s="10" t="n">
        <v>600</v>
      </c>
      <c r="G17" t="inlineStr">
        <is>
          <t>0600-0659</t>
        </is>
      </c>
      <c r="H17" s="9">
        <f>INT(F17/100)</f>
        <v/>
      </c>
      <c r="I17" t="n">
        <v>-7</v>
      </c>
      <c r="J17" t="n">
        <v>0</v>
      </c>
      <c r="K17" t="n">
        <v>-12</v>
      </c>
      <c r="L17" t="n">
        <v>0</v>
      </c>
      <c r="M17" t="n">
        <v>0</v>
      </c>
      <c r="O17" t="n">
        <v>0</v>
      </c>
    </row>
    <row r="18">
      <c r="A18" s="8" t="n">
        <v>46204</v>
      </c>
      <c r="B18" t="inlineStr">
        <is>
          <t>AA</t>
        </is>
      </c>
      <c r="C18" s="9">
        <f>_xlfn.XLOOKUP(B18,Carriers[Code],Carriers[Airline])</f>
        <v/>
      </c>
      <c r="D18" t="n">
        <v>2527</v>
      </c>
      <c r="E18" t="inlineStr">
        <is>
          <t>DFW</t>
        </is>
      </c>
      <c r="F18" s="10" t="n">
        <v>600</v>
      </c>
      <c r="G18" t="inlineStr">
        <is>
          <t>0600-0659</t>
        </is>
      </c>
      <c r="H18" s="9">
        <f>INT(F18/100)</f>
        <v/>
      </c>
      <c r="I18" t="n">
        <v>-9</v>
      </c>
      <c r="J18" t="n">
        <v>0</v>
      </c>
      <c r="K18" t="n">
        <v>-36</v>
      </c>
      <c r="L18" t="n">
        <v>0</v>
      </c>
      <c r="M18" t="n">
        <v>0</v>
      </c>
      <c r="O18" t="n">
        <v>0</v>
      </c>
    </row>
    <row r="19">
      <c r="A19" s="8" t="n">
        <v>46204</v>
      </c>
      <c r="B19" t="inlineStr">
        <is>
          <t>B6</t>
        </is>
      </c>
      <c r="C19" s="9">
        <f>_xlfn.XLOOKUP(B19,Carriers[Code],Carriers[Airline])</f>
        <v/>
      </c>
      <c r="D19" t="n">
        <v>287</v>
      </c>
      <c r="E19" t="inlineStr">
        <is>
          <t>LAX</t>
        </is>
      </c>
      <c r="F19" s="10" t="n">
        <v>600</v>
      </c>
      <c r="G19" t="inlineStr">
        <is>
          <t>0600-0659</t>
        </is>
      </c>
      <c r="H19" s="9">
        <f>INT(F19/100)</f>
        <v/>
      </c>
      <c r="I19" t="n">
        <v>0</v>
      </c>
      <c r="J19" t="n">
        <v>0</v>
      </c>
      <c r="K19" t="n">
        <v>7</v>
      </c>
      <c r="L19" t="n">
        <v>0</v>
      </c>
      <c r="M19" t="n">
        <v>0</v>
      </c>
      <c r="O19" t="n">
        <v>0</v>
      </c>
    </row>
    <row r="20">
      <c r="A20" s="8" t="n">
        <v>46204</v>
      </c>
      <c r="B20" t="inlineStr">
        <is>
          <t>B6</t>
        </is>
      </c>
      <c r="C20" s="9">
        <f>_xlfn.XLOOKUP(B20,Carriers[Code],Carriers[Airline])</f>
        <v/>
      </c>
      <c r="D20" t="n">
        <v>761</v>
      </c>
      <c r="E20" t="inlineStr">
        <is>
          <t>SJU</t>
        </is>
      </c>
      <c r="F20" s="10" t="n">
        <v>600</v>
      </c>
      <c r="G20" t="inlineStr">
        <is>
          <t>0600-0659</t>
        </is>
      </c>
      <c r="H20" s="9">
        <f>INT(F20/100)</f>
        <v/>
      </c>
      <c r="I20" t="n">
        <v>11</v>
      </c>
      <c r="J20" t="n">
        <v>0</v>
      </c>
      <c r="K20" t="n">
        <v>0</v>
      </c>
      <c r="L20" t="n">
        <v>0</v>
      </c>
      <c r="M20" t="n">
        <v>0</v>
      </c>
      <c r="O20" t="n">
        <v>0</v>
      </c>
    </row>
    <row r="21">
      <c r="A21" s="8" t="n">
        <v>46204</v>
      </c>
      <c r="B21" t="inlineStr">
        <is>
          <t>B6</t>
        </is>
      </c>
      <c r="C21" s="9">
        <f>_xlfn.XLOOKUP(B21,Carriers[Code],Carriers[Airline])</f>
        <v/>
      </c>
      <c r="D21" t="n">
        <v>1207</v>
      </c>
      <c r="E21" t="inlineStr">
        <is>
          <t>BNA</t>
        </is>
      </c>
      <c r="F21" s="10" t="n">
        <v>600</v>
      </c>
      <c r="G21" t="inlineStr">
        <is>
          <t>0600-0659</t>
        </is>
      </c>
      <c r="H21" s="9">
        <f>INT(F21/100)</f>
        <v/>
      </c>
      <c r="I21" t="n">
        <v>-5</v>
      </c>
      <c r="J21" t="n">
        <v>0</v>
      </c>
      <c r="K21" t="n">
        <v>8</v>
      </c>
      <c r="L21" t="n">
        <v>0</v>
      </c>
      <c r="M21" t="n">
        <v>0</v>
      </c>
      <c r="O21" t="n">
        <v>0</v>
      </c>
    </row>
    <row r="22">
      <c r="A22" s="8" t="n">
        <v>46204</v>
      </c>
      <c r="B22" t="inlineStr">
        <is>
          <t>B6</t>
        </is>
      </c>
      <c r="C22" s="9">
        <f>_xlfn.XLOOKUP(B22,Carriers[Code],Carriers[Airline])</f>
        <v/>
      </c>
      <c r="D22" t="n">
        <v>1439</v>
      </c>
      <c r="E22" t="inlineStr">
        <is>
          <t>AUS</t>
        </is>
      </c>
      <c r="F22" s="10" t="n">
        <v>600</v>
      </c>
      <c r="G22" t="inlineStr">
        <is>
          <t>0600-0659</t>
        </is>
      </c>
      <c r="H22" s="9">
        <f>INT(F22/100)</f>
        <v/>
      </c>
      <c r="I22" t="n">
        <v>7</v>
      </c>
      <c r="J22" t="n">
        <v>0</v>
      </c>
      <c r="K22" t="n">
        <v>-13</v>
      </c>
      <c r="L22" t="n">
        <v>0</v>
      </c>
      <c r="M22" t="n">
        <v>0</v>
      </c>
      <c r="O22" t="n">
        <v>0</v>
      </c>
    </row>
    <row r="23">
      <c r="A23" s="8" t="n">
        <v>46204</v>
      </c>
      <c r="B23" t="inlineStr">
        <is>
          <t>F9</t>
        </is>
      </c>
      <c r="C23" s="9">
        <f>_xlfn.XLOOKUP(B23,Carriers[Code],Carriers[Airline])</f>
        <v/>
      </c>
      <c r="D23" t="n">
        <v>3085</v>
      </c>
      <c r="E23" t="inlineStr">
        <is>
          <t>ATL</t>
        </is>
      </c>
      <c r="F23" s="10" t="n">
        <v>600</v>
      </c>
      <c r="G23" t="inlineStr">
        <is>
          <t>0600-0659</t>
        </is>
      </c>
      <c r="H23" s="9">
        <f>INT(F23/100)</f>
        <v/>
      </c>
      <c r="I23" t="n">
        <v>15</v>
      </c>
      <c r="J23" t="n">
        <v>1</v>
      </c>
      <c r="K23" t="n">
        <v>-6</v>
      </c>
      <c r="L23" t="n">
        <v>0</v>
      </c>
      <c r="M23" t="n">
        <v>0</v>
      </c>
      <c r="O23" t="n">
        <v>0</v>
      </c>
    </row>
    <row r="24">
      <c r="A24" s="8" t="n">
        <v>46204</v>
      </c>
      <c r="B24" t="inlineStr">
        <is>
          <t>UA</t>
        </is>
      </c>
      <c r="C24" s="9">
        <f>_xlfn.XLOOKUP(B24,Carriers[Code],Carriers[Airline])</f>
        <v/>
      </c>
      <c r="D24" t="n">
        <v>1414</v>
      </c>
      <c r="E24" t="inlineStr">
        <is>
          <t>ORD</t>
        </is>
      </c>
      <c r="F24" s="10" t="n">
        <v>600</v>
      </c>
      <c r="G24" t="inlineStr">
        <is>
          <t>0600-0659</t>
        </is>
      </c>
      <c r="H24" s="9">
        <f>INT(F24/100)</f>
        <v/>
      </c>
      <c r="I24" t="n">
        <v>-5</v>
      </c>
      <c r="J24" t="n">
        <v>0</v>
      </c>
      <c r="K24" t="n">
        <v>-3</v>
      </c>
      <c r="L24" t="n">
        <v>0</v>
      </c>
      <c r="M24" t="n">
        <v>0</v>
      </c>
      <c r="O24" t="n">
        <v>0</v>
      </c>
    </row>
    <row r="25">
      <c r="A25" s="8" t="n">
        <v>46204</v>
      </c>
      <c r="B25" t="inlineStr">
        <is>
          <t>UA</t>
        </is>
      </c>
      <c r="C25" s="9">
        <f>_xlfn.XLOOKUP(B25,Carriers[Code],Carriers[Airline])</f>
        <v/>
      </c>
      <c r="D25" t="n">
        <v>2441</v>
      </c>
      <c r="E25" t="inlineStr">
        <is>
          <t>SFO</t>
        </is>
      </c>
      <c r="F25" s="10" t="n">
        <v>600</v>
      </c>
      <c r="G25" t="inlineStr">
        <is>
          <t>0600-0659</t>
        </is>
      </c>
      <c r="H25" s="9">
        <f>INT(F25/100)</f>
        <v/>
      </c>
      <c r="I25" t="n">
        <v>-4</v>
      </c>
      <c r="J25" t="n">
        <v>0</v>
      </c>
      <c r="K25" t="n">
        <v>-5</v>
      </c>
      <c r="L25" t="n">
        <v>0</v>
      </c>
      <c r="M25" t="n">
        <v>0</v>
      </c>
      <c r="O25" t="n">
        <v>0</v>
      </c>
    </row>
    <row r="26">
      <c r="A26" s="8" t="n">
        <v>46204</v>
      </c>
      <c r="B26" t="inlineStr">
        <is>
          <t>YX</t>
        </is>
      </c>
      <c r="C26" s="9">
        <f>_xlfn.XLOOKUP(B26,Carriers[Code],Carriers[Airline])</f>
        <v/>
      </c>
      <c r="D26" t="n">
        <v>4424</v>
      </c>
      <c r="E26" t="inlineStr">
        <is>
          <t>LGA</t>
        </is>
      </c>
      <c r="F26" s="10" t="n">
        <v>600</v>
      </c>
      <c r="G26" t="inlineStr">
        <is>
          <t>0600-0659</t>
        </is>
      </c>
      <c r="H26" s="9">
        <f>INT(F26/100)</f>
        <v/>
      </c>
      <c r="I26" t="n">
        <v>-2</v>
      </c>
      <c r="J26" t="n">
        <v>0</v>
      </c>
      <c r="K26" t="n">
        <v>-8</v>
      </c>
      <c r="L26" t="n">
        <v>0</v>
      </c>
      <c r="M26" t="n">
        <v>0</v>
      </c>
      <c r="O26" t="n">
        <v>0</v>
      </c>
    </row>
    <row r="27">
      <c r="A27" s="8" t="n">
        <v>46204</v>
      </c>
      <c r="B27" t="inlineStr">
        <is>
          <t>YX</t>
        </is>
      </c>
      <c r="C27" s="9">
        <f>_xlfn.XLOOKUP(B27,Carriers[Code],Carriers[Airline])</f>
        <v/>
      </c>
      <c r="D27" t="n">
        <v>5687</v>
      </c>
      <c r="E27" t="inlineStr">
        <is>
          <t>DCA</t>
        </is>
      </c>
      <c r="F27" s="10" t="n">
        <v>600</v>
      </c>
      <c r="G27" t="inlineStr">
        <is>
          <t>0600-0659</t>
        </is>
      </c>
      <c r="H27" s="9">
        <f>INT(F27/100)</f>
        <v/>
      </c>
      <c r="I27" t="n">
        <v>-9</v>
      </c>
      <c r="J27" t="n">
        <v>0</v>
      </c>
      <c r="K27" t="n">
        <v>-13</v>
      </c>
      <c r="L27" t="n">
        <v>0</v>
      </c>
      <c r="M27" t="n">
        <v>0</v>
      </c>
      <c r="O27" t="n">
        <v>0</v>
      </c>
    </row>
    <row r="28">
      <c r="A28" s="8" t="n">
        <v>46204</v>
      </c>
      <c r="B28" t="inlineStr">
        <is>
          <t>YX</t>
        </is>
      </c>
      <c r="C28" s="9">
        <f>_xlfn.XLOOKUP(B28,Carriers[Code],Carriers[Airline])</f>
        <v/>
      </c>
      <c r="D28" t="n">
        <v>5836</v>
      </c>
      <c r="E28" t="inlineStr">
        <is>
          <t>LGA</t>
        </is>
      </c>
      <c r="F28" s="10" t="n">
        <v>600</v>
      </c>
      <c r="G28" t="inlineStr">
        <is>
          <t>0600-0659</t>
        </is>
      </c>
      <c r="H28" s="9">
        <f>INT(F28/100)</f>
        <v/>
      </c>
      <c r="I28" t="n">
        <v>-7</v>
      </c>
      <c r="J28" t="n">
        <v>0</v>
      </c>
      <c r="K28" t="n">
        <v>-9</v>
      </c>
      <c r="L28" t="n">
        <v>0</v>
      </c>
      <c r="M28" t="n">
        <v>0</v>
      </c>
      <c r="O28" t="n">
        <v>0</v>
      </c>
    </row>
    <row r="29">
      <c r="A29" s="8" t="n">
        <v>46204</v>
      </c>
      <c r="B29" t="inlineStr">
        <is>
          <t>AA</t>
        </is>
      </c>
      <c r="C29" s="9">
        <f>_xlfn.XLOOKUP(B29,Carriers[Code],Carriers[Airline])</f>
        <v/>
      </c>
      <c r="D29" t="n">
        <v>2315</v>
      </c>
      <c r="E29" t="inlineStr">
        <is>
          <t>PHX</t>
        </is>
      </c>
      <c r="F29" s="10" t="n">
        <v>601</v>
      </c>
      <c r="G29" t="inlineStr">
        <is>
          <t>0600-0659</t>
        </is>
      </c>
      <c r="H29" s="9">
        <f>INT(F29/100)</f>
        <v/>
      </c>
      <c r="I29" t="n">
        <v>20</v>
      </c>
      <c r="J29" t="n">
        <v>1</v>
      </c>
      <c r="K29" t="n">
        <v>11</v>
      </c>
      <c r="L29" t="n">
        <v>0</v>
      </c>
      <c r="M29" t="n">
        <v>0</v>
      </c>
      <c r="O29" t="n">
        <v>0</v>
      </c>
    </row>
    <row r="30">
      <c r="A30" s="8" t="n">
        <v>46204</v>
      </c>
      <c r="B30" t="inlineStr">
        <is>
          <t>AS</t>
        </is>
      </c>
      <c r="C30" s="9">
        <f>_xlfn.XLOOKUP(B30,Carriers[Code],Carriers[Airline])</f>
        <v/>
      </c>
      <c r="D30" t="n">
        <v>311</v>
      </c>
      <c r="E30" t="inlineStr">
        <is>
          <t>PDX</t>
        </is>
      </c>
      <c r="F30" s="10" t="n">
        <v>603</v>
      </c>
      <c r="G30" t="inlineStr">
        <is>
          <t>0600-0659</t>
        </is>
      </c>
      <c r="H30" s="9">
        <f>INT(F30/100)</f>
        <v/>
      </c>
      <c r="I30" t="n">
        <v>5</v>
      </c>
      <c r="J30" t="n">
        <v>0</v>
      </c>
      <c r="K30" t="n">
        <v>-16</v>
      </c>
      <c r="L30" t="n">
        <v>0</v>
      </c>
      <c r="M30" t="n">
        <v>0</v>
      </c>
      <c r="O30" t="n">
        <v>0</v>
      </c>
    </row>
    <row r="31">
      <c r="A31" s="8" t="n">
        <v>46204</v>
      </c>
      <c r="B31" t="inlineStr">
        <is>
          <t>B6</t>
        </is>
      </c>
      <c r="C31" s="9">
        <f>_xlfn.XLOOKUP(B31,Carriers[Code],Carriers[Airline])</f>
        <v/>
      </c>
      <c r="D31" t="n">
        <v>619</v>
      </c>
      <c r="E31" t="inlineStr">
        <is>
          <t>SAN</t>
        </is>
      </c>
      <c r="F31" s="10" t="n">
        <v>605</v>
      </c>
      <c r="G31" t="inlineStr">
        <is>
          <t>0600-0659</t>
        </is>
      </c>
      <c r="H31" s="9">
        <f>INT(F31/100)</f>
        <v/>
      </c>
      <c r="I31" t="n">
        <v>-9</v>
      </c>
      <c r="J31" t="n">
        <v>0</v>
      </c>
      <c r="K31" t="n">
        <v>-10</v>
      </c>
      <c r="L31" t="n">
        <v>0</v>
      </c>
      <c r="M31" t="n">
        <v>0</v>
      </c>
      <c r="O31" t="n">
        <v>0</v>
      </c>
    </row>
    <row r="32">
      <c r="A32" s="8" t="n">
        <v>46204</v>
      </c>
      <c r="B32" t="inlineStr">
        <is>
          <t>DL</t>
        </is>
      </c>
      <c r="C32" s="9">
        <f>_xlfn.XLOOKUP(B32,Carriers[Code],Carriers[Airline])</f>
        <v/>
      </c>
      <c r="D32" t="n">
        <v>859</v>
      </c>
      <c r="E32" t="inlineStr">
        <is>
          <t>SLC</t>
        </is>
      </c>
      <c r="F32" s="10" t="n">
        <v>605</v>
      </c>
      <c r="G32" t="inlineStr">
        <is>
          <t>0600-0659</t>
        </is>
      </c>
      <c r="H32" s="9">
        <f>INT(F32/100)</f>
        <v/>
      </c>
      <c r="I32" t="n">
        <v>-4</v>
      </c>
      <c r="J32" t="n">
        <v>0</v>
      </c>
      <c r="K32" t="n">
        <v>-12</v>
      </c>
      <c r="L32" t="n">
        <v>0</v>
      </c>
      <c r="M32" t="n">
        <v>0</v>
      </c>
      <c r="O32" t="n">
        <v>0</v>
      </c>
    </row>
    <row r="33">
      <c r="A33" s="8" t="n">
        <v>46204</v>
      </c>
      <c r="B33" t="inlineStr">
        <is>
          <t>UA</t>
        </is>
      </c>
      <c r="C33" s="9">
        <f>_xlfn.XLOOKUP(B33,Carriers[Code],Carriers[Airline])</f>
        <v/>
      </c>
      <c r="D33" t="n">
        <v>1833</v>
      </c>
      <c r="E33" t="inlineStr">
        <is>
          <t>EWR</t>
        </is>
      </c>
      <c r="F33" s="10" t="n">
        <v>605</v>
      </c>
      <c r="G33" t="inlineStr">
        <is>
          <t>0600-0659</t>
        </is>
      </c>
      <c r="H33" s="9">
        <f>INT(F33/100)</f>
        <v/>
      </c>
      <c r="I33" t="n">
        <v>-8</v>
      </c>
      <c r="J33" t="n">
        <v>0</v>
      </c>
      <c r="K33" t="n">
        <v>-21</v>
      </c>
      <c r="L33" t="n">
        <v>0</v>
      </c>
      <c r="M33" t="n">
        <v>0</v>
      </c>
      <c r="O33" t="n">
        <v>0</v>
      </c>
    </row>
    <row r="34">
      <c r="A34" s="8" t="n">
        <v>46204</v>
      </c>
      <c r="B34" t="inlineStr">
        <is>
          <t>DL</t>
        </is>
      </c>
      <c r="C34" s="9">
        <f>_xlfn.XLOOKUP(B34,Carriers[Code],Carriers[Airline])</f>
        <v/>
      </c>
      <c r="D34" t="n">
        <v>2611</v>
      </c>
      <c r="E34" t="inlineStr">
        <is>
          <t>JFK</t>
        </is>
      </c>
      <c r="F34" s="10" t="n">
        <v>606</v>
      </c>
      <c r="G34" t="inlineStr">
        <is>
          <t>0600-0659</t>
        </is>
      </c>
      <c r="H34" s="9">
        <f>INT(F34/100)</f>
        <v/>
      </c>
      <c r="I34" t="n">
        <v>-3</v>
      </c>
      <c r="J34" t="n">
        <v>0</v>
      </c>
      <c r="K34" t="n">
        <v>-2</v>
      </c>
      <c r="L34" t="n">
        <v>0</v>
      </c>
      <c r="M34" t="n">
        <v>0</v>
      </c>
      <c r="O34" t="n">
        <v>0</v>
      </c>
    </row>
    <row r="35">
      <c r="A35" s="8" t="n">
        <v>46204</v>
      </c>
      <c r="B35" t="inlineStr">
        <is>
          <t>B6</t>
        </is>
      </c>
      <c r="C35" s="9">
        <f>_xlfn.XLOOKUP(B35,Carriers[Code],Carriers[Airline])</f>
        <v/>
      </c>
      <c r="D35" t="n">
        <v>1159</v>
      </c>
      <c r="E35" t="inlineStr">
        <is>
          <t>PHL</t>
        </is>
      </c>
      <c r="F35" s="10" t="n">
        <v>610</v>
      </c>
      <c r="G35" t="inlineStr">
        <is>
          <t>0600-0659</t>
        </is>
      </c>
      <c r="H35" s="9">
        <f>INT(F35/100)</f>
        <v/>
      </c>
      <c r="I35" t="n">
        <v>-16</v>
      </c>
      <c r="J35" t="n">
        <v>0</v>
      </c>
      <c r="K35" t="n">
        <v>-34</v>
      </c>
      <c r="L35" t="n">
        <v>0</v>
      </c>
      <c r="M35" t="n">
        <v>0</v>
      </c>
      <c r="O35" t="n">
        <v>0</v>
      </c>
    </row>
    <row r="36">
      <c r="A36" s="8" t="n">
        <v>46204</v>
      </c>
      <c r="B36" t="inlineStr">
        <is>
          <t>DL</t>
        </is>
      </c>
      <c r="C36" s="9">
        <f>_xlfn.XLOOKUP(B36,Carriers[Code],Carriers[Airline])</f>
        <v/>
      </c>
      <c r="D36" t="n">
        <v>675</v>
      </c>
      <c r="E36" t="inlineStr">
        <is>
          <t>MCI</t>
        </is>
      </c>
      <c r="F36" s="10" t="n">
        <v>610</v>
      </c>
      <c r="G36" t="inlineStr">
        <is>
          <t>0600-0659</t>
        </is>
      </c>
      <c r="H36" s="9">
        <f>INT(F36/100)</f>
        <v/>
      </c>
      <c r="I36" t="n">
        <v>-5</v>
      </c>
      <c r="J36" t="n">
        <v>0</v>
      </c>
      <c r="K36" t="n">
        <v>-8</v>
      </c>
      <c r="L36" t="n">
        <v>0</v>
      </c>
      <c r="M36" t="n">
        <v>0</v>
      </c>
      <c r="O36" t="n">
        <v>0</v>
      </c>
    </row>
    <row r="37">
      <c r="A37" s="8" t="n">
        <v>46204</v>
      </c>
      <c r="B37" t="inlineStr">
        <is>
          <t>B6</t>
        </is>
      </c>
      <c r="C37" s="9">
        <f>_xlfn.XLOOKUP(B37,Carriers[Code],Carriers[Airline])</f>
        <v/>
      </c>
      <c r="D37" t="n">
        <v>2255</v>
      </c>
      <c r="E37" t="inlineStr">
        <is>
          <t>DCA</t>
        </is>
      </c>
      <c r="F37" s="10" t="n">
        <v>615</v>
      </c>
      <c r="G37" t="inlineStr">
        <is>
          <t>0600-0659</t>
        </is>
      </c>
      <c r="H37" s="9">
        <f>INT(F37/100)</f>
        <v/>
      </c>
      <c r="I37" t="n">
        <v>-10</v>
      </c>
      <c r="J37" t="n">
        <v>0</v>
      </c>
      <c r="K37" t="n">
        <v>-20</v>
      </c>
      <c r="L37" t="n">
        <v>0</v>
      </c>
      <c r="M37" t="n">
        <v>0</v>
      </c>
      <c r="O37" t="n">
        <v>0</v>
      </c>
    </row>
    <row r="38">
      <c r="A38" s="8" t="n">
        <v>46204</v>
      </c>
      <c r="B38" t="inlineStr">
        <is>
          <t>B6</t>
        </is>
      </c>
      <c r="C38" s="9">
        <f>_xlfn.XLOOKUP(B38,Carriers[Code],Carriers[Airline])</f>
        <v/>
      </c>
      <c r="D38" t="n">
        <v>569</v>
      </c>
      <c r="E38" t="inlineStr">
        <is>
          <t>FLL</t>
        </is>
      </c>
      <c r="F38" s="10" t="n">
        <v>620</v>
      </c>
      <c r="G38" t="inlineStr">
        <is>
          <t>0600-0659</t>
        </is>
      </c>
      <c r="H38" s="9">
        <f>INT(F38/100)</f>
        <v/>
      </c>
      <c r="I38" t="n">
        <v>4</v>
      </c>
      <c r="J38" t="n">
        <v>0</v>
      </c>
      <c r="K38" t="n">
        <v>-18</v>
      </c>
      <c r="L38" t="n">
        <v>0</v>
      </c>
      <c r="M38" t="n">
        <v>0</v>
      </c>
      <c r="O38" t="n">
        <v>0</v>
      </c>
    </row>
    <row r="39">
      <c r="A39" s="8" t="n">
        <v>46204</v>
      </c>
      <c r="B39" t="inlineStr">
        <is>
          <t>UA</t>
        </is>
      </c>
      <c r="C39" s="9">
        <f>_xlfn.XLOOKUP(B39,Carriers[Code],Carriers[Airline])</f>
        <v/>
      </c>
      <c r="D39" t="n">
        <v>360</v>
      </c>
      <c r="E39" t="inlineStr">
        <is>
          <t>LAX</t>
        </is>
      </c>
      <c r="F39" s="10" t="n">
        <v>621</v>
      </c>
      <c r="G39" t="inlineStr">
        <is>
          <t>0600-0659</t>
        </is>
      </c>
      <c r="H39" s="9">
        <f>INT(F39/100)</f>
        <v/>
      </c>
      <c r="I39" t="n">
        <v>-6</v>
      </c>
      <c r="J39" t="n">
        <v>0</v>
      </c>
      <c r="K39" t="n">
        <v>-11</v>
      </c>
      <c r="L39" t="n">
        <v>0</v>
      </c>
      <c r="M39" t="n">
        <v>0</v>
      </c>
      <c r="O39" t="n">
        <v>0</v>
      </c>
    </row>
    <row r="40">
      <c r="A40" s="8" t="n">
        <v>46204</v>
      </c>
      <c r="B40" t="inlineStr">
        <is>
          <t>YX</t>
        </is>
      </c>
      <c r="C40" s="9">
        <f>_xlfn.XLOOKUP(B40,Carriers[Code],Carriers[Airline])</f>
        <v/>
      </c>
      <c r="D40" t="n">
        <v>5764</v>
      </c>
      <c r="E40" t="inlineStr">
        <is>
          <t>EWR</t>
        </is>
      </c>
      <c r="F40" s="10" t="n">
        <v>625</v>
      </c>
      <c r="G40" t="inlineStr">
        <is>
          <t>0600-0659</t>
        </is>
      </c>
      <c r="H40" s="9">
        <f>INT(F40/100)</f>
        <v/>
      </c>
      <c r="I40" t="n">
        <v>88</v>
      </c>
      <c r="J40" t="n">
        <v>1</v>
      </c>
      <c r="K40" t="n">
        <v>73</v>
      </c>
      <c r="L40" t="n">
        <v>1</v>
      </c>
      <c r="M40" t="n">
        <v>0</v>
      </c>
      <c r="O40" t="n">
        <v>0</v>
      </c>
      <c r="P40" t="n">
        <v>73</v>
      </c>
      <c r="Q40" t="n">
        <v>0</v>
      </c>
      <c r="R40" t="n">
        <v>0</v>
      </c>
      <c r="S40" t="n">
        <v>0</v>
      </c>
      <c r="T40" t="n">
        <v>0</v>
      </c>
    </row>
    <row r="41">
      <c r="A41" s="8" t="n">
        <v>46204</v>
      </c>
      <c r="B41" t="inlineStr">
        <is>
          <t>B6</t>
        </is>
      </c>
      <c r="C41" s="9">
        <f>_xlfn.XLOOKUP(B41,Carriers[Code],Carriers[Airline])</f>
        <v/>
      </c>
      <c r="D41" t="n">
        <v>1883</v>
      </c>
      <c r="E41" t="inlineStr">
        <is>
          <t>RDU</t>
        </is>
      </c>
      <c r="F41" s="10" t="n">
        <v>628</v>
      </c>
      <c r="G41" t="inlineStr">
        <is>
          <t>0600-0659</t>
        </is>
      </c>
      <c r="H41" s="9">
        <f>INT(F41/100)</f>
        <v/>
      </c>
      <c r="I41" t="n">
        <v>-9</v>
      </c>
      <c r="J41" t="n">
        <v>0</v>
      </c>
      <c r="K41" t="n">
        <v>-4</v>
      </c>
      <c r="L41" t="n">
        <v>0</v>
      </c>
      <c r="M41" t="n">
        <v>0</v>
      </c>
      <c r="O41" t="n">
        <v>0</v>
      </c>
    </row>
    <row r="42">
      <c r="A42" s="8" t="n">
        <v>46204</v>
      </c>
      <c r="B42" t="inlineStr">
        <is>
          <t>B6</t>
        </is>
      </c>
      <c r="C42" s="9">
        <f>_xlfn.XLOOKUP(B42,Carriers[Code],Carriers[Airline])</f>
        <v/>
      </c>
      <c r="D42" t="n">
        <v>891</v>
      </c>
      <c r="E42" t="inlineStr">
        <is>
          <t>TPA</t>
        </is>
      </c>
      <c r="F42" s="10" t="n">
        <v>630</v>
      </c>
      <c r="G42" t="inlineStr">
        <is>
          <t>0600-0659</t>
        </is>
      </c>
      <c r="H42" s="9">
        <f>INT(F42/100)</f>
        <v/>
      </c>
      <c r="I42" t="n">
        <v>-8</v>
      </c>
      <c r="J42" t="n">
        <v>0</v>
      </c>
      <c r="K42" t="n">
        <v>-14</v>
      </c>
      <c r="L42" t="n">
        <v>0</v>
      </c>
      <c r="M42" t="n">
        <v>0</v>
      </c>
      <c r="O42" t="n">
        <v>0</v>
      </c>
    </row>
    <row r="43">
      <c r="A43" s="8" t="n">
        <v>46204</v>
      </c>
      <c r="B43" t="inlineStr">
        <is>
          <t>DL</t>
        </is>
      </c>
      <c r="C43" s="9">
        <f>_xlfn.XLOOKUP(B43,Carriers[Code],Carriers[Airline])</f>
        <v/>
      </c>
      <c r="D43" t="n">
        <v>1410</v>
      </c>
      <c r="E43" t="inlineStr">
        <is>
          <t>AUS</t>
        </is>
      </c>
      <c r="F43" s="10" t="n">
        <v>630</v>
      </c>
      <c r="G43" t="inlineStr">
        <is>
          <t>0600-0659</t>
        </is>
      </c>
      <c r="H43" s="9">
        <f>INT(F43/100)</f>
        <v/>
      </c>
      <c r="I43" t="n">
        <v>-11</v>
      </c>
      <c r="J43" t="n">
        <v>0</v>
      </c>
      <c r="K43" t="n">
        <v>-32</v>
      </c>
      <c r="L43" t="n">
        <v>0</v>
      </c>
      <c r="M43" t="n">
        <v>0</v>
      </c>
      <c r="O43" t="n">
        <v>0</v>
      </c>
    </row>
    <row r="44">
      <c r="A44" s="8" t="n">
        <v>46204</v>
      </c>
      <c r="B44" t="inlineStr">
        <is>
          <t>YX</t>
        </is>
      </c>
      <c r="C44" s="9">
        <f>_xlfn.XLOOKUP(B44,Carriers[Code],Carriers[Airline])</f>
        <v/>
      </c>
      <c r="D44" t="n">
        <v>4401</v>
      </c>
      <c r="E44" t="inlineStr">
        <is>
          <t>JFK</t>
        </is>
      </c>
      <c r="F44" s="10" t="n">
        <v>630</v>
      </c>
      <c r="G44" t="inlineStr">
        <is>
          <t>0600-0659</t>
        </is>
      </c>
      <c r="H44" s="9">
        <f>INT(F44/100)</f>
        <v/>
      </c>
      <c r="I44" t="n">
        <v>13</v>
      </c>
      <c r="J44" t="n">
        <v>0</v>
      </c>
      <c r="K44" t="n">
        <v>10</v>
      </c>
      <c r="L44" t="n">
        <v>0</v>
      </c>
      <c r="M44" t="n">
        <v>0</v>
      </c>
      <c r="O44" t="n">
        <v>0</v>
      </c>
    </row>
    <row r="45">
      <c r="A45" s="8" t="n">
        <v>46204</v>
      </c>
      <c r="B45" t="inlineStr">
        <is>
          <t>B6</t>
        </is>
      </c>
      <c r="C45" s="9">
        <f>_xlfn.XLOOKUP(B45,Carriers[Code],Carriers[Airline])</f>
        <v/>
      </c>
      <c r="D45" t="n">
        <v>1333</v>
      </c>
      <c r="E45" t="inlineStr">
        <is>
          <t>SFO</t>
        </is>
      </c>
      <c r="F45" s="10" t="n">
        <v>635</v>
      </c>
      <c r="G45" t="inlineStr">
        <is>
          <t>0600-0659</t>
        </is>
      </c>
      <c r="H45" s="9">
        <f>INT(F45/100)</f>
        <v/>
      </c>
      <c r="I45" t="n">
        <v>-7</v>
      </c>
      <c r="J45" t="n">
        <v>0</v>
      </c>
      <c r="K45" t="n">
        <v>-18</v>
      </c>
      <c r="L45" t="n">
        <v>0</v>
      </c>
      <c r="M45" t="n">
        <v>0</v>
      </c>
      <c r="O45" t="n">
        <v>0</v>
      </c>
    </row>
    <row r="46">
      <c r="A46" s="8" t="n">
        <v>46204</v>
      </c>
      <c r="B46" t="inlineStr">
        <is>
          <t>YX</t>
        </is>
      </c>
      <c r="C46" s="9">
        <f>_xlfn.XLOOKUP(B46,Carriers[Code],Carriers[Airline])</f>
        <v/>
      </c>
      <c r="D46" t="n">
        <v>5703</v>
      </c>
      <c r="E46" t="inlineStr">
        <is>
          <t>BWI</t>
        </is>
      </c>
      <c r="F46" s="10" t="n">
        <v>635</v>
      </c>
      <c r="G46" t="inlineStr">
        <is>
          <t>0600-0659</t>
        </is>
      </c>
      <c r="H46" s="9">
        <f>INT(F46/100)</f>
        <v/>
      </c>
      <c r="I46" t="n">
        <v>-9</v>
      </c>
      <c r="J46" t="n">
        <v>0</v>
      </c>
      <c r="K46" t="n">
        <v>-25</v>
      </c>
      <c r="L46" t="n">
        <v>0</v>
      </c>
      <c r="M46" t="n">
        <v>0</v>
      </c>
      <c r="O46" t="n">
        <v>0</v>
      </c>
    </row>
    <row r="47">
      <c r="A47" s="8" t="n">
        <v>46204</v>
      </c>
      <c r="B47" t="inlineStr">
        <is>
          <t>B6</t>
        </is>
      </c>
      <c r="C47" s="9">
        <f>_xlfn.XLOOKUP(B47,Carriers[Code],Carriers[Airline])</f>
        <v/>
      </c>
      <c r="D47" t="n">
        <v>165</v>
      </c>
      <c r="E47" t="inlineStr">
        <is>
          <t>RSW</t>
        </is>
      </c>
      <c r="F47" s="10" t="n">
        <v>645</v>
      </c>
      <c r="G47" t="inlineStr">
        <is>
          <t>0600-0659</t>
        </is>
      </c>
      <c r="H47" s="9">
        <f>INT(F47/100)</f>
        <v/>
      </c>
      <c r="I47" t="n">
        <v>-8</v>
      </c>
      <c r="J47" t="n">
        <v>0</v>
      </c>
      <c r="K47" t="n">
        <v>-21</v>
      </c>
      <c r="L47" t="n">
        <v>0</v>
      </c>
      <c r="M47" t="n">
        <v>0</v>
      </c>
      <c r="O47" t="n">
        <v>0</v>
      </c>
    </row>
    <row r="48">
      <c r="A48" s="8" t="n">
        <v>46204</v>
      </c>
      <c r="B48" t="inlineStr">
        <is>
          <t>DL</t>
        </is>
      </c>
      <c r="C48" s="9">
        <f>_xlfn.XLOOKUP(B48,Carriers[Code],Carriers[Airline])</f>
        <v/>
      </c>
      <c r="D48" t="n">
        <v>695</v>
      </c>
      <c r="E48" t="inlineStr">
        <is>
          <t>ATL</t>
        </is>
      </c>
      <c r="F48" s="10" t="n">
        <v>650</v>
      </c>
      <c r="G48" t="inlineStr">
        <is>
          <t>0600-0659</t>
        </is>
      </c>
      <c r="H48" s="9">
        <f>INT(F48/100)</f>
        <v/>
      </c>
      <c r="I48" t="n">
        <v>-6</v>
      </c>
      <c r="J48" t="n">
        <v>0</v>
      </c>
      <c r="K48" t="n">
        <v>-15</v>
      </c>
      <c r="L48" t="n">
        <v>0</v>
      </c>
      <c r="M48" t="n">
        <v>0</v>
      </c>
      <c r="O48" t="n">
        <v>0</v>
      </c>
    </row>
    <row r="49">
      <c r="A49" s="8" t="n">
        <v>46204</v>
      </c>
      <c r="B49" t="inlineStr">
        <is>
          <t>AA</t>
        </is>
      </c>
      <c r="C49" s="9">
        <f>_xlfn.XLOOKUP(B49,Carriers[Code],Carriers[Airline])</f>
        <v/>
      </c>
      <c r="D49" t="n">
        <v>1462</v>
      </c>
      <c r="E49" t="inlineStr">
        <is>
          <t>CLT</t>
        </is>
      </c>
      <c r="F49" s="10" t="n">
        <v>700</v>
      </c>
      <c r="G49" t="inlineStr">
        <is>
          <t>0700-0759</t>
        </is>
      </c>
      <c r="H49" s="9">
        <f>INT(F49/100)</f>
        <v/>
      </c>
      <c r="I49" t="n">
        <v>-7</v>
      </c>
      <c r="J49" t="n">
        <v>0</v>
      </c>
      <c r="K49" t="n">
        <v>-36</v>
      </c>
      <c r="L49" t="n">
        <v>0</v>
      </c>
      <c r="M49" t="n">
        <v>0</v>
      </c>
      <c r="O49" t="n">
        <v>0</v>
      </c>
    </row>
    <row r="50">
      <c r="A50" s="8" t="n">
        <v>46204</v>
      </c>
      <c r="B50" t="inlineStr">
        <is>
          <t>AA</t>
        </is>
      </c>
      <c r="C50" s="9">
        <f>_xlfn.XLOOKUP(B50,Carriers[Code],Carriers[Airline])</f>
        <v/>
      </c>
      <c r="D50" t="n">
        <v>1509</v>
      </c>
      <c r="E50" t="inlineStr">
        <is>
          <t>ORD</t>
        </is>
      </c>
      <c r="F50" s="10" t="n">
        <v>700</v>
      </c>
      <c r="G50" t="inlineStr">
        <is>
          <t>0700-0759</t>
        </is>
      </c>
      <c r="H50" s="9">
        <f>INT(F50/100)</f>
        <v/>
      </c>
      <c r="I50" t="n">
        <v>-11</v>
      </c>
      <c r="J50" t="n">
        <v>0</v>
      </c>
      <c r="K50" t="n">
        <v>-17</v>
      </c>
      <c r="L50" t="n">
        <v>0</v>
      </c>
      <c r="M50" t="n">
        <v>0</v>
      </c>
      <c r="O50" t="n">
        <v>0</v>
      </c>
    </row>
    <row r="51">
      <c r="A51" s="8" t="n">
        <v>46204</v>
      </c>
      <c r="B51" t="inlineStr">
        <is>
          <t>AA</t>
        </is>
      </c>
      <c r="C51" s="9">
        <f>_xlfn.XLOOKUP(B51,Carriers[Code],Carriers[Airline])</f>
        <v/>
      </c>
      <c r="D51" t="n">
        <v>2555</v>
      </c>
      <c r="E51" t="inlineStr">
        <is>
          <t>DFW</t>
        </is>
      </c>
      <c r="F51" s="10" t="n">
        <v>700</v>
      </c>
      <c r="G51" t="inlineStr">
        <is>
          <t>0700-0759</t>
        </is>
      </c>
      <c r="H51" s="9">
        <f>INT(F51/100)</f>
        <v/>
      </c>
      <c r="I51" t="n">
        <v>-8</v>
      </c>
      <c r="J51" t="n">
        <v>0</v>
      </c>
      <c r="K51" t="n">
        <v>-24</v>
      </c>
      <c r="L51" t="n">
        <v>0</v>
      </c>
      <c r="M51" t="n">
        <v>0</v>
      </c>
      <c r="O51" t="n">
        <v>0</v>
      </c>
    </row>
    <row r="52">
      <c r="A52" s="8" t="n">
        <v>46204</v>
      </c>
      <c r="B52" t="inlineStr">
        <is>
          <t>B6</t>
        </is>
      </c>
      <c r="C52" s="9">
        <f>_xlfn.XLOOKUP(B52,Carriers[Code],Carriers[Airline])</f>
        <v/>
      </c>
      <c r="D52" t="n">
        <v>493</v>
      </c>
      <c r="E52" t="inlineStr">
        <is>
          <t>DEN</t>
        </is>
      </c>
      <c r="F52" s="10" t="n">
        <v>700</v>
      </c>
      <c r="G52" t="inlineStr">
        <is>
          <t>0700-0759</t>
        </is>
      </c>
      <c r="H52" s="9">
        <f>INT(F52/100)</f>
        <v/>
      </c>
      <c r="I52" t="n">
        <v>-9</v>
      </c>
      <c r="J52" t="n">
        <v>0</v>
      </c>
      <c r="K52" t="n">
        <v>-22</v>
      </c>
      <c r="L52" t="n">
        <v>0</v>
      </c>
      <c r="M52" t="n">
        <v>0</v>
      </c>
      <c r="O52" t="n">
        <v>0</v>
      </c>
    </row>
    <row r="53">
      <c r="A53" s="8" t="n">
        <v>46204</v>
      </c>
      <c r="B53" t="inlineStr">
        <is>
          <t>B6</t>
        </is>
      </c>
      <c r="C53" s="9">
        <f>_xlfn.XLOOKUP(B53,Carriers[Code],Carriers[Airline])</f>
        <v/>
      </c>
      <c r="D53" t="n">
        <v>687</v>
      </c>
      <c r="E53" t="inlineStr">
        <is>
          <t>LAX</t>
        </is>
      </c>
      <c r="F53" s="10" t="n">
        <v>700</v>
      </c>
      <c r="G53" t="inlineStr">
        <is>
          <t>0700-0759</t>
        </is>
      </c>
      <c r="H53" s="9">
        <f>INT(F53/100)</f>
        <v/>
      </c>
      <c r="I53" t="n">
        <v>-8</v>
      </c>
      <c r="J53" t="n">
        <v>0</v>
      </c>
      <c r="K53" t="n">
        <v>-19</v>
      </c>
      <c r="L53" t="n">
        <v>0</v>
      </c>
      <c r="M53" t="n">
        <v>0</v>
      </c>
      <c r="O53" t="n">
        <v>0</v>
      </c>
    </row>
    <row r="54">
      <c r="A54" s="8" t="n">
        <v>46204</v>
      </c>
      <c r="B54" t="inlineStr">
        <is>
          <t>B6</t>
        </is>
      </c>
      <c r="C54" s="9">
        <f>_xlfn.XLOOKUP(B54,Carriers[Code],Carriers[Airline])</f>
        <v/>
      </c>
      <c r="D54" t="n">
        <v>1281</v>
      </c>
      <c r="E54" t="inlineStr">
        <is>
          <t>RIC</t>
        </is>
      </c>
      <c r="F54" s="10" t="n">
        <v>700</v>
      </c>
      <c r="G54" t="inlineStr">
        <is>
          <t>0700-0759</t>
        </is>
      </c>
      <c r="H54" s="9">
        <f>INT(F54/100)</f>
        <v/>
      </c>
      <c r="I54" t="n">
        <v>-8</v>
      </c>
      <c r="J54" t="n">
        <v>0</v>
      </c>
      <c r="K54" t="n">
        <v>-14</v>
      </c>
      <c r="L54" t="n">
        <v>0</v>
      </c>
      <c r="M54" t="n">
        <v>0</v>
      </c>
      <c r="O54" t="n">
        <v>0</v>
      </c>
    </row>
    <row r="55">
      <c r="A55" s="8" t="n">
        <v>46204</v>
      </c>
      <c r="B55" t="inlineStr">
        <is>
          <t>DL</t>
        </is>
      </c>
      <c r="C55" s="9">
        <f>_xlfn.XLOOKUP(B55,Carriers[Code],Carriers[Airline])</f>
        <v/>
      </c>
      <c r="D55" t="n">
        <v>2706</v>
      </c>
      <c r="E55" t="inlineStr">
        <is>
          <t>TPA</t>
        </is>
      </c>
      <c r="F55" s="10" t="n">
        <v>700</v>
      </c>
      <c r="G55" t="inlineStr">
        <is>
          <t>0700-0759</t>
        </is>
      </c>
      <c r="H55" s="9">
        <f>INT(F55/100)</f>
        <v/>
      </c>
      <c r="I55" t="n">
        <v>-6</v>
      </c>
      <c r="J55" t="n">
        <v>0</v>
      </c>
      <c r="K55" t="n">
        <v>-15</v>
      </c>
      <c r="L55" t="n">
        <v>0</v>
      </c>
      <c r="M55" t="n">
        <v>0</v>
      </c>
      <c r="O55" t="n">
        <v>0</v>
      </c>
    </row>
    <row r="56">
      <c r="A56" s="8" t="n">
        <v>46204</v>
      </c>
      <c r="B56" t="inlineStr">
        <is>
          <t>DL</t>
        </is>
      </c>
      <c r="C56" s="9">
        <f>_xlfn.XLOOKUP(B56,Carriers[Code],Carriers[Airline])</f>
        <v/>
      </c>
      <c r="D56" t="n">
        <v>2770</v>
      </c>
      <c r="E56" t="inlineStr">
        <is>
          <t>LGA</t>
        </is>
      </c>
      <c r="F56" s="10" t="n">
        <v>700</v>
      </c>
      <c r="G56" t="inlineStr">
        <is>
          <t>0700-0759</t>
        </is>
      </c>
      <c r="H56" s="9">
        <f>INT(F56/100)</f>
        <v/>
      </c>
      <c r="I56" t="n">
        <v>-9</v>
      </c>
      <c r="J56" t="n">
        <v>0</v>
      </c>
      <c r="K56" t="n">
        <v>-22</v>
      </c>
      <c r="L56" t="n">
        <v>0</v>
      </c>
      <c r="M56" t="n">
        <v>0</v>
      </c>
      <c r="O56" t="n">
        <v>0</v>
      </c>
    </row>
    <row r="57">
      <c r="A57" s="8" t="n">
        <v>46204</v>
      </c>
      <c r="B57" t="inlineStr">
        <is>
          <t>MQ</t>
        </is>
      </c>
      <c r="C57" s="9">
        <f>_xlfn.XLOOKUP(B57,Carriers[Code],Carriers[Airline])</f>
        <v/>
      </c>
      <c r="D57" t="n">
        <v>3814</v>
      </c>
      <c r="E57" t="inlineStr">
        <is>
          <t>STL</t>
        </is>
      </c>
      <c r="F57" s="10" t="n">
        <v>700</v>
      </c>
      <c r="G57" t="inlineStr">
        <is>
          <t>0700-0759</t>
        </is>
      </c>
      <c r="H57" s="9">
        <f>INT(F57/100)</f>
        <v/>
      </c>
      <c r="I57" t="n">
        <v>-11</v>
      </c>
      <c r="J57" t="n">
        <v>0</v>
      </c>
      <c r="K57" t="n">
        <v>-35</v>
      </c>
      <c r="L57" t="n">
        <v>0</v>
      </c>
      <c r="M57" t="n">
        <v>0</v>
      </c>
      <c r="O57" t="n">
        <v>0</v>
      </c>
    </row>
    <row r="58">
      <c r="A58" s="8" t="n">
        <v>46204</v>
      </c>
      <c r="B58" t="inlineStr">
        <is>
          <t>YX</t>
        </is>
      </c>
      <c r="C58" s="9">
        <f>_xlfn.XLOOKUP(B58,Carriers[Code],Carriers[Airline])</f>
        <v/>
      </c>
      <c r="D58" t="n">
        <v>4396</v>
      </c>
      <c r="E58" t="inlineStr">
        <is>
          <t>LGA</t>
        </is>
      </c>
      <c r="F58" s="10" t="n">
        <v>700</v>
      </c>
      <c r="G58" t="inlineStr">
        <is>
          <t>0700-0759</t>
        </is>
      </c>
      <c r="H58" s="9">
        <f>INT(F58/100)</f>
        <v/>
      </c>
      <c r="I58" t="n">
        <v>50</v>
      </c>
      <c r="J58" t="n">
        <v>1</v>
      </c>
      <c r="K58" t="n">
        <v>29</v>
      </c>
      <c r="L58" t="n">
        <v>1</v>
      </c>
      <c r="M58" t="n">
        <v>0</v>
      </c>
      <c r="O58" t="n">
        <v>0</v>
      </c>
      <c r="P58" t="n">
        <v>29</v>
      </c>
      <c r="Q58" t="n">
        <v>0</v>
      </c>
      <c r="R58" t="n">
        <v>0</v>
      </c>
      <c r="S58" t="n">
        <v>0</v>
      </c>
      <c r="T58" t="n">
        <v>0</v>
      </c>
    </row>
    <row r="59">
      <c r="A59" s="8" t="n">
        <v>46204</v>
      </c>
      <c r="B59" t="inlineStr">
        <is>
          <t>YX</t>
        </is>
      </c>
      <c r="C59" s="9">
        <f>_xlfn.XLOOKUP(B59,Carriers[Code],Carriers[Airline])</f>
        <v/>
      </c>
      <c r="D59" t="n">
        <v>4505</v>
      </c>
      <c r="E59" t="inlineStr">
        <is>
          <t>DCA</t>
        </is>
      </c>
      <c r="F59" s="10" t="n">
        <v>700</v>
      </c>
      <c r="G59" t="inlineStr">
        <is>
          <t>0700-0759</t>
        </is>
      </c>
      <c r="H59" s="9">
        <f>INT(F59/100)</f>
        <v/>
      </c>
      <c r="I59" t="n">
        <v>-7</v>
      </c>
      <c r="J59" t="n">
        <v>0</v>
      </c>
      <c r="K59" t="n">
        <v>-24</v>
      </c>
      <c r="L59" t="n">
        <v>0</v>
      </c>
      <c r="M59" t="n">
        <v>0</v>
      </c>
      <c r="O59" t="n">
        <v>0</v>
      </c>
    </row>
    <row r="60">
      <c r="A60" s="8" t="n">
        <v>46204</v>
      </c>
      <c r="B60" t="inlineStr">
        <is>
          <t>AS</t>
        </is>
      </c>
      <c r="C60" s="9">
        <f>_xlfn.XLOOKUP(B60,Carriers[Code],Carriers[Airline])</f>
        <v/>
      </c>
      <c r="D60" t="n">
        <v>459</v>
      </c>
      <c r="E60" t="inlineStr">
        <is>
          <t>SEA</t>
        </is>
      </c>
      <c r="F60" s="10" t="n">
        <v>703</v>
      </c>
      <c r="G60" t="inlineStr">
        <is>
          <t>0700-0759</t>
        </is>
      </c>
      <c r="H60" s="9">
        <f>INT(F60/100)</f>
        <v/>
      </c>
      <c r="I60" t="n">
        <v>-5</v>
      </c>
      <c r="J60" t="n">
        <v>0</v>
      </c>
      <c r="K60" t="n">
        <v>-20</v>
      </c>
      <c r="L60" t="n">
        <v>0</v>
      </c>
      <c r="M60" t="n">
        <v>0</v>
      </c>
      <c r="O60" t="n">
        <v>0</v>
      </c>
    </row>
    <row r="61">
      <c r="A61" s="8" t="n">
        <v>46204</v>
      </c>
      <c r="B61" t="inlineStr">
        <is>
          <t>DL</t>
        </is>
      </c>
      <c r="C61" s="9">
        <f>_xlfn.XLOOKUP(B61,Carriers[Code],Carriers[Airline])</f>
        <v/>
      </c>
      <c r="D61" t="n">
        <v>1580</v>
      </c>
      <c r="E61" t="inlineStr">
        <is>
          <t>MCO</t>
        </is>
      </c>
      <c r="F61" s="10" t="n">
        <v>705</v>
      </c>
      <c r="G61" t="inlineStr">
        <is>
          <t>0700-0759</t>
        </is>
      </c>
      <c r="H61" s="9">
        <f>INT(F61/100)</f>
        <v/>
      </c>
      <c r="I61" t="n">
        <v>4</v>
      </c>
      <c r="J61" t="n">
        <v>0</v>
      </c>
      <c r="K61" t="n">
        <v>-6</v>
      </c>
      <c r="L61" t="n">
        <v>0</v>
      </c>
      <c r="M61" t="n">
        <v>0</v>
      </c>
      <c r="O61" t="n">
        <v>0</v>
      </c>
    </row>
    <row r="62">
      <c r="A62" s="8" t="n">
        <v>46204</v>
      </c>
      <c r="B62" t="inlineStr">
        <is>
          <t>YX</t>
        </is>
      </c>
      <c r="C62" s="9">
        <f>_xlfn.XLOOKUP(B62,Carriers[Code],Carriers[Airline])</f>
        <v/>
      </c>
      <c r="D62" t="n">
        <v>4435</v>
      </c>
      <c r="E62" t="inlineStr">
        <is>
          <t>IND</t>
        </is>
      </c>
      <c r="F62" s="10" t="n">
        <v>705</v>
      </c>
      <c r="G62" t="inlineStr">
        <is>
          <t>0700-0759</t>
        </is>
      </c>
      <c r="H62" s="9">
        <f>INT(F62/100)</f>
        <v/>
      </c>
      <c r="I62" t="n">
        <v>-10</v>
      </c>
      <c r="J62" t="n">
        <v>0</v>
      </c>
      <c r="K62" t="n">
        <v>-31</v>
      </c>
      <c r="L62" t="n">
        <v>0</v>
      </c>
      <c r="M62" t="n">
        <v>0</v>
      </c>
      <c r="O62" t="n">
        <v>0</v>
      </c>
    </row>
    <row r="63">
      <c r="A63" s="8" t="n">
        <v>46204</v>
      </c>
      <c r="B63" t="inlineStr">
        <is>
          <t>B6</t>
        </is>
      </c>
      <c r="C63" s="9">
        <f>_xlfn.XLOOKUP(B63,Carriers[Code],Carriers[Airline])</f>
        <v/>
      </c>
      <c r="D63" t="n">
        <v>397</v>
      </c>
      <c r="E63" t="inlineStr">
        <is>
          <t>SEA</t>
        </is>
      </c>
      <c r="F63" s="10" t="n">
        <v>710</v>
      </c>
      <c r="G63" t="inlineStr">
        <is>
          <t>0700-0759</t>
        </is>
      </c>
      <c r="H63" s="9">
        <f>INT(F63/100)</f>
        <v/>
      </c>
      <c r="I63" t="n">
        <v>-2</v>
      </c>
      <c r="J63" t="n">
        <v>0</v>
      </c>
      <c r="K63" t="n">
        <v>-24</v>
      </c>
      <c r="L63" t="n">
        <v>0</v>
      </c>
      <c r="M63" t="n">
        <v>0</v>
      </c>
      <c r="O63" t="n">
        <v>0</v>
      </c>
    </row>
    <row r="64">
      <c r="A64" s="8" t="n">
        <v>46204</v>
      </c>
      <c r="B64" t="inlineStr">
        <is>
          <t>B6</t>
        </is>
      </c>
      <c r="C64" s="9">
        <f>_xlfn.XLOOKUP(B64,Carriers[Code],Carriers[Airline])</f>
        <v/>
      </c>
      <c r="D64" t="n">
        <v>2229</v>
      </c>
      <c r="E64" t="inlineStr">
        <is>
          <t>MKE</t>
        </is>
      </c>
      <c r="F64" s="10" t="n">
        <v>710</v>
      </c>
      <c r="G64" t="inlineStr">
        <is>
          <t>0700-0759</t>
        </is>
      </c>
      <c r="H64" s="9">
        <f>INT(F64/100)</f>
        <v/>
      </c>
      <c r="I64" t="n">
        <v>-10</v>
      </c>
      <c r="J64" t="n">
        <v>0</v>
      </c>
      <c r="K64" t="n">
        <v>-28</v>
      </c>
      <c r="L64" t="n">
        <v>0</v>
      </c>
      <c r="M64" t="n">
        <v>0</v>
      </c>
      <c r="O64" t="n">
        <v>0</v>
      </c>
    </row>
    <row r="65">
      <c r="A65" s="8" t="n">
        <v>46204</v>
      </c>
      <c r="B65" t="inlineStr">
        <is>
          <t>YX</t>
        </is>
      </c>
      <c r="C65" s="9">
        <f>_xlfn.XLOOKUP(B65,Carriers[Code],Carriers[Airline])</f>
        <v/>
      </c>
      <c r="D65" t="n">
        <v>5596</v>
      </c>
      <c r="E65" t="inlineStr">
        <is>
          <t>SAV</t>
        </is>
      </c>
      <c r="F65" s="10" t="n">
        <v>710</v>
      </c>
      <c r="G65" t="inlineStr">
        <is>
          <t>0700-0759</t>
        </is>
      </c>
      <c r="H65" s="9">
        <f>INT(F65/100)</f>
        <v/>
      </c>
      <c r="I65" t="n">
        <v>-10</v>
      </c>
      <c r="J65" t="n">
        <v>0</v>
      </c>
      <c r="K65" t="n">
        <v>-25</v>
      </c>
      <c r="L65" t="n">
        <v>0</v>
      </c>
      <c r="M65" t="n">
        <v>0</v>
      </c>
      <c r="O65" t="n">
        <v>0</v>
      </c>
    </row>
    <row r="66">
      <c r="A66" s="8" t="n">
        <v>46204</v>
      </c>
      <c r="B66" t="inlineStr">
        <is>
          <t>B6</t>
        </is>
      </c>
      <c r="C66" s="9">
        <f>_xlfn.XLOOKUP(B66,Carriers[Code],Carriers[Airline])</f>
        <v/>
      </c>
      <c r="D66" t="n">
        <v>2041</v>
      </c>
      <c r="E66" t="inlineStr">
        <is>
          <t>CLE</t>
        </is>
      </c>
      <c r="F66" s="10" t="n">
        <v>715</v>
      </c>
      <c r="G66" t="inlineStr">
        <is>
          <t>0700-0759</t>
        </is>
      </c>
      <c r="H66" s="9">
        <f>INT(F66/100)</f>
        <v/>
      </c>
      <c r="I66" t="n">
        <v>5</v>
      </c>
      <c r="J66" t="n">
        <v>0</v>
      </c>
      <c r="K66" t="n">
        <v>-4</v>
      </c>
      <c r="L66" t="n">
        <v>0</v>
      </c>
      <c r="M66" t="n">
        <v>0</v>
      </c>
      <c r="O66" t="n">
        <v>0</v>
      </c>
    </row>
    <row r="67">
      <c r="A67" s="8" t="n">
        <v>46204</v>
      </c>
      <c r="B67" t="inlineStr">
        <is>
          <t>DL</t>
        </is>
      </c>
      <c r="C67" s="9">
        <f>_xlfn.XLOOKUP(B67,Carriers[Code],Carriers[Airline])</f>
        <v/>
      </c>
      <c r="D67" t="n">
        <v>760</v>
      </c>
      <c r="E67" t="inlineStr">
        <is>
          <t>DFW</t>
        </is>
      </c>
      <c r="F67" s="10" t="n">
        <v>715</v>
      </c>
      <c r="G67" t="inlineStr">
        <is>
          <t>0700-0759</t>
        </is>
      </c>
      <c r="H67" s="9">
        <f>INT(F67/100)</f>
        <v/>
      </c>
      <c r="I67" t="n">
        <v>-6</v>
      </c>
      <c r="J67" t="n">
        <v>0</v>
      </c>
      <c r="K67" t="n">
        <v>-26</v>
      </c>
      <c r="L67" t="n">
        <v>0</v>
      </c>
      <c r="M67" t="n">
        <v>0</v>
      </c>
      <c r="O67" t="n">
        <v>0</v>
      </c>
    </row>
    <row r="68">
      <c r="A68" s="8" t="n">
        <v>46204</v>
      </c>
      <c r="B68" t="inlineStr">
        <is>
          <t>UA</t>
        </is>
      </c>
      <c r="C68" s="9">
        <f>_xlfn.XLOOKUP(B68,Carriers[Code],Carriers[Airline])</f>
        <v/>
      </c>
      <c r="D68" t="n">
        <v>2631</v>
      </c>
      <c r="E68" t="inlineStr">
        <is>
          <t>ORD</t>
        </is>
      </c>
      <c r="F68" s="10" t="n">
        <v>719</v>
      </c>
      <c r="G68" t="inlineStr">
        <is>
          <t>0700-0759</t>
        </is>
      </c>
      <c r="H68" s="9">
        <f>INT(F68/100)</f>
        <v/>
      </c>
      <c r="I68" t="n">
        <v>-7</v>
      </c>
      <c r="J68" t="n">
        <v>0</v>
      </c>
      <c r="K68" t="n">
        <v>-18</v>
      </c>
      <c r="L68" t="n">
        <v>0</v>
      </c>
      <c r="M68" t="n">
        <v>0</v>
      </c>
      <c r="O68" t="n">
        <v>0</v>
      </c>
    </row>
    <row r="69">
      <c r="A69" s="8" t="n">
        <v>46204</v>
      </c>
      <c r="B69" t="inlineStr">
        <is>
          <t>B6</t>
        </is>
      </c>
      <c r="C69" s="9">
        <f>_xlfn.XLOOKUP(B69,Carriers[Code],Carriers[Airline])</f>
        <v/>
      </c>
      <c r="D69" t="n">
        <v>109</v>
      </c>
      <c r="E69" t="inlineStr">
        <is>
          <t>JAX</t>
        </is>
      </c>
      <c r="F69" s="10" t="n">
        <v>720</v>
      </c>
      <c r="G69" t="inlineStr">
        <is>
          <t>0700-0759</t>
        </is>
      </c>
      <c r="H69" s="9">
        <f>INT(F69/100)</f>
        <v/>
      </c>
      <c r="I69" t="n">
        <v>1</v>
      </c>
      <c r="J69" t="n">
        <v>0</v>
      </c>
      <c r="K69" t="n">
        <v>-9</v>
      </c>
      <c r="L69" t="n">
        <v>0</v>
      </c>
      <c r="M69" t="n">
        <v>0</v>
      </c>
      <c r="O69" t="n">
        <v>0</v>
      </c>
    </row>
    <row r="70">
      <c r="A70" s="8" t="n">
        <v>46204</v>
      </c>
      <c r="B70" t="inlineStr">
        <is>
          <t>B6</t>
        </is>
      </c>
      <c r="C70" s="9">
        <f>_xlfn.XLOOKUP(B70,Carriers[Code],Carriers[Airline])</f>
        <v/>
      </c>
      <c r="D70" t="n">
        <v>249</v>
      </c>
      <c r="E70" t="inlineStr">
        <is>
          <t>SAV</t>
        </is>
      </c>
      <c r="F70" s="10" t="n">
        <v>720</v>
      </c>
      <c r="G70" t="inlineStr">
        <is>
          <t>0700-0759</t>
        </is>
      </c>
      <c r="H70" s="9">
        <f>INT(F70/100)</f>
        <v/>
      </c>
      <c r="I70" t="n">
        <v>11</v>
      </c>
      <c r="J70" t="n">
        <v>0</v>
      </c>
      <c r="K70" t="n">
        <v>2</v>
      </c>
      <c r="L70" t="n">
        <v>0</v>
      </c>
      <c r="M70" t="n">
        <v>0</v>
      </c>
      <c r="O70" t="n">
        <v>0</v>
      </c>
    </row>
    <row r="71">
      <c r="A71" s="8" t="n">
        <v>46204</v>
      </c>
      <c r="B71" t="inlineStr">
        <is>
          <t>DL</t>
        </is>
      </c>
      <c r="C71" s="9">
        <f>_xlfn.XLOOKUP(B71,Carriers[Code],Carriers[Airline])</f>
        <v/>
      </c>
      <c r="D71" t="n">
        <v>977</v>
      </c>
      <c r="E71" t="inlineStr">
        <is>
          <t>SFO</t>
        </is>
      </c>
      <c r="F71" s="10" t="n">
        <v>720</v>
      </c>
      <c r="G71" t="inlineStr">
        <is>
          <t>0700-0759</t>
        </is>
      </c>
      <c r="H71" s="9">
        <f>INT(F71/100)</f>
        <v/>
      </c>
      <c r="I71" t="n">
        <v>-2</v>
      </c>
      <c r="J71" t="n">
        <v>0</v>
      </c>
      <c r="K71" t="n">
        <v>-17</v>
      </c>
      <c r="L71" t="n">
        <v>0</v>
      </c>
      <c r="M71" t="n">
        <v>0</v>
      </c>
      <c r="O71" t="n">
        <v>0</v>
      </c>
    </row>
    <row r="72">
      <c r="A72" s="8" t="n">
        <v>46204</v>
      </c>
      <c r="B72" t="inlineStr">
        <is>
          <t>DL</t>
        </is>
      </c>
      <c r="C72" s="9">
        <f>_xlfn.XLOOKUP(B72,Carriers[Code],Carriers[Airline])</f>
        <v/>
      </c>
      <c r="D72" t="n">
        <v>1399</v>
      </c>
      <c r="E72" t="inlineStr">
        <is>
          <t>MIA</t>
        </is>
      </c>
      <c r="F72" s="10" t="n">
        <v>720</v>
      </c>
      <c r="G72" t="inlineStr">
        <is>
          <t>0700-0759</t>
        </is>
      </c>
      <c r="H72" s="9">
        <f>INT(F72/100)</f>
        <v/>
      </c>
      <c r="I72" t="n">
        <v>-2</v>
      </c>
      <c r="J72" t="n">
        <v>0</v>
      </c>
      <c r="K72" t="n">
        <v>-20</v>
      </c>
      <c r="L72" t="n">
        <v>0</v>
      </c>
      <c r="M72" t="n">
        <v>0</v>
      </c>
      <c r="O72" t="n">
        <v>0</v>
      </c>
    </row>
    <row r="73">
      <c r="A73" s="8" t="n">
        <v>46204</v>
      </c>
      <c r="B73" t="inlineStr">
        <is>
          <t>UA</t>
        </is>
      </c>
      <c r="C73" s="9">
        <f>_xlfn.XLOOKUP(B73,Carriers[Code],Carriers[Airline])</f>
        <v/>
      </c>
      <c r="D73" t="n">
        <v>226</v>
      </c>
      <c r="E73" t="inlineStr">
        <is>
          <t>IAH</t>
        </is>
      </c>
      <c r="F73" s="10" t="n">
        <v>725</v>
      </c>
      <c r="G73" t="inlineStr">
        <is>
          <t>0700-0759</t>
        </is>
      </c>
      <c r="H73" s="9">
        <f>INT(F73/100)</f>
        <v/>
      </c>
      <c r="I73" t="n">
        <v>-7</v>
      </c>
      <c r="J73" t="n">
        <v>0</v>
      </c>
      <c r="K73" t="n">
        <v>-23</v>
      </c>
      <c r="L73" t="n">
        <v>0</v>
      </c>
      <c r="M73" t="n">
        <v>0</v>
      </c>
      <c r="O73" t="n">
        <v>0</v>
      </c>
    </row>
    <row r="74">
      <c r="A74" s="8" t="n">
        <v>46204</v>
      </c>
      <c r="B74" t="inlineStr">
        <is>
          <t>YX</t>
        </is>
      </c>
      <c r="C74" s="9">
        <f>_xlfn.XLOOKUP(B74,Carriers[Code],Carriers[Airline])</f>
        <v/>
      </c>
      <c r="D74" t="n">
        <v>5692</v>
      </c>
      <c r="E74" t="inlineStr">
        <is>
          <t>DCA</t>
        </is>
      </c>
      <c r="F74" s="10" t="n">
        <v>725</v>
      </c>
      <c r="G74" t="inlineStr">
        <is>
          <t>0700-0759</t>
        </is>
      </c>
      <c r="H74" s="9">
        <f>INT(F74/100)</f>
        <v/>
      </c>
      <c r="I74" t="n">
        <v>-7</v>
      </c>
      <c r="J74" t="n">
        <v>0</v>
      </c>
      <c r="K74" t="n">
        <v>-17</v>
      </c>
      <c r="L74" t="n">
        <v>0</v>
      </c>
      <c r="M74" t="n">
        <v>0</v>
      </c>
      <c r="O74" t="n">
        <v>0</v>
      </c>
    </row>
    <row r="75">
      <c r="A75" s="8" t="n">
        <v>46204</v>
      </c>
      <c r="B75" t="inlineStr">
        <is>
          <t>YX</t>
        </is>
      </c>
      <c r="C75" s="9">
        <f>_xlfn.XLOOKUP(B75,Carriers[Code],Carriers[Airline])</f>
        <v/>
      </c>
      <c r="D75" t="n">
        <v>5845</v>
      </c>
      <c r="E75" t="inlineStr">
        <is>
          <t>PHL</t>
        </is>
      </c>
      <c r="F75" s="10" t="n">
        <v>725</v>
      </c>
      <c r="G75" t="inlineStr">
        <is>
          <t>0700-0759</t>
        </is>
      </c>
      <c r="H75" s="9">
        <f>INT(F75/100)</f>
        <v/>
      </c>
      <c r="I75" t="n">
        <v>-7</v>
      </c>
      <c r="J75" t="n">
        <v>0</v>
      </c>
      <c r="K75" t="n">
        <v>-21</v>
      </c>
      <c r="L75" t="n">
        <v>0</v>
      </c>
      <c r="M75" t="n">
        <v>0</v>
      </c>
      <c r="O75" t="n">
        <v>0</v>
      </c>
    </row>
    <row r="76">
      <c r="A76" s="8" t="n">
        <v>46204</v>
      </c>
      <c r="B76" t="inlineStr">
        <is>
          <t>UA</t>
        </is>
      </c>
      <c r="C76" s="9">
        <f>_xlfn.XLOOKUP(B76,Carriers[Code],Carriers[Airline])</f>
        <v/>
      </c>
      <c r="D76" t="n">
        <v>323</v>
      </c>
      <c r="E76" t="inlineStr">
        <is>
          <t>SFO</t>
        </is>
      </c>
      <c r="F76" s="10" t="n">
        <v>728</v>
      </c>
      <c r="G76" t="inlineStr">
        <is>
          <t>0700-0759</t>
        </is>
      </c>
      <c r="H76" s="9">
        <f>INT(F76/100)</f>
        <v/>
      </c>
      <c r="I76" t="n">
        <v>0</v>
      </c>
      <c r="J76" t="n">
        <v>0</v>
      </c>
      <c r="K76" t="n">
        <v>-3</v>
      </c>
      <c r="L76" t="n">
        <v>0</v>
      </c>
      <c r="M76" t="n">
        <v>0</v>
      </c>
      <c r="O76" t="n">
        <v>0</v>
      </c>
    </row>
    <row r="77">
      <c r="A77" s="8" t="n">
        <v>46204</v>
      </c>
      <c r="B77" t="inlineStr">
        <is>
          <t>DL</t>
        </is>
      </c>
      <c r="C77" s="9">
        <f>_xlfn.XLOOKUP(B77,Carriers[Code],Carriers[Airline])</f>
        <v/>
      </c>
      <c r="D77" t="n">
        <v>2570</v>
      </c>
      <c r="E77" t="inlineStr">
        <is>
          <t>ORD</t>
        </is>
      </c>
      <c r="F77" s="10" t="n">
        <v>730</v>
      </c>
      <c r="G77" t="inlineStr">
        <is>
          <t>0700-0759</t>
        </is>
      </c>
      <c r="H77" s="9">
        <f>INT(F77/100)</f>
        <v/>
      </c>
      <c r="I77" t="n">
        <v>-5</v>
      </c>
      <c r="J77" t="n">
        <v>0</v>
      </c>
      <c r="K77" t="n">
        <v>-10</v>
      </c>
      <c r="L77" t="n">
        <v>0</v>
      </c>
      <c r="M77" t="n">
        <v>0</v>
      </c>
      <c r="O77" t="n">
        <v>0</v>
      </c>
    </row>
    <row r="78">
      <c r="A78" s="8" t="n">
        <v>46204</v>
      </c>
      <c r="B78" t="inlineStr">
        <is>
          <t>WN</t>
        </is>
      </c>
      <c r="C78" s="9">
        <f>_xlfn.XLOOKUP(B78,Carriers[Code],Carriers[Airline])</f>
        <v/>
      </c>
      <c r="D78" t="n">
        <v>745</v>
      </c>
      <c r="E78" t="inlineStr">
        <is>
          <t>MDW</t>
        </is>
      </c>
      <c r="F78" s="10" t="n">
        <v>730</v>
      </c>
      <c r="G78" t="inlineStr">
        <is>
          <t>0700-0759</t>
        </is>
      </c>
      <c r="H78" s="9">
        <f>INT(F78/100)</f>
        <v/>
      </c>
      <c r="I78" t="n">
        <v>-3</v>
      </c>
      <c r="J78" t="n">
        <v>0</v>
      </c>
      <c r="K78" t="n">
        <v>-24</v>
      </c>
      <c r="L78" t="n">
        <v>0</v>
      </c>
      <c r="M78" t="n">
        <v>0</v>
      </c>
      <c r="O78" t="n">
        <v>0</v>
      </c>
    </row>
    <row r="79">
      <c r="A79" s="8" t="n">
        <v>46204</v>
      </c>
      <c r="B79" t="inlineStr">
        <is>
          <t>DL</t>
        </is>
      </c>
      <c r="C79" s="9">
        <f>_xlfn.XLOOKUP(B79,Carriers[Code],Carriers[Airline])</f>
        <v/>
      </c>
      <c r="D79" t="n">
        <v>2474</v>
      </c>
      <c r="E79" t="inlineStr">
        <is>
          <t>RSW</t>
        </is>
      </c>
      <c r="F79" s="10" t="n">
        <v>732</v>
      </c>
      <c r="G79" t="inlineStr">
        <is>
          <t>0700-0759</t>
        </is>
      </c>
      <c r="H79" s="9">
        <f>INT(F79/100)</f>
        <v/>
      </c>
      <c r="I79" t="n">
        <v>-4</v>
      </c>
      <c r="J79" t="n">
        <v>0</v>
      </c>
      <c r="K79" t="n">
        <v>-5</v>
      </c>
      <c r="L79" t="n">
        <v>0</v>
      </c>
      <c r="M79" t="n">
        <v>0</v>
      </c>
      <c r="O79" t="n">
        <v>0</v>
      </c>
    </row>
    <row r="80">
      <c r="A80" s="8" t="n">
        <v>46204</v>
      </c>
      <c r="B80" t="inlineStr">
        <is>
          <t>DL</t>
        </is>
      </c>
      <c r="C80" s="9">
        <f>_xlfn.XLOOKUP(B80,Carriers[Code],Carriers[Airline])</f>
        <v/>
      </c>
      <c r="D80" t="n">
        <v>479</v>
      </c>
      <c r="E80" t="inlineStr">
        <is>
          <t>LAX</t>
        </is>
      </c>
      <c r="F80" s="10" t="n">
        <v>735</v>
      </c>
      <c r="G80" t="inlineStr">
        <is>
          <t>0700-0759</t>
        </is>
      </c>
      <c r="H80" s="9">
        <f>INT(F80/100)</f>
        <v/>
      </c>
      <c r="I80" t="n">
        <v>-7</v>
      </c>
      <c r="J80" t="n">
        <v>0</v>
      </c>
      <c r="K80" t="n">
        <v>-14</v>
      </c>
      <c r="L80" t="n">
        <v>0</v>
      </c>
      <c r="M80" t="n">
        <v>0</v>
      </c>
      <c r="O80" t="n">
        <v>0</v>
      </c>
    </row>
    <row r="81">
      <c r="A81" s="8" t="n">
        <v>46204</v>
      </c>
      <c r="B81" t="inlineStr">
        <is>
          <t>AA</t>
        </is>
      </c>
      <c r="C81" s="9">
        <f>_xlfn.XLOOKUP(B81,Carriers[Code],Carriers[Airline])</f>
        <v/>
      </c>
      <c r="D81" t="n">
        <v>2455</v>
      </c>
      <c r="E81" t="inlineStr">
        <is>
          <t>LAX</t>
        </is>
      </c>
      <c r="F81" s="10" t="n">
        <v>742</v>
      </c>
      <c r="G81" t="inlineStr">
        <is>
          <t>0700-0759</t>
        </is>
      </c>
      <c r="H81" s="9">
        <f>INT(F81/100)</f>
        <v/>
      </c>
      <c r="I81" t="n">
        <v>-6</v>
      </c>
      <c r="J81" t="n">
        <v>0</v>
      </c>
      <c r="K81" t="n">
        <v>-15</v>
      </c>
      <c r="L81" t="n">
        <v>0</v>
      </c>
      <c r="M81" t="n">
        <v>0</v>
      </c>
      <c r="O81" t="n">
        <v>0</v>
      </c>
    </row>
    <row r="82">
      <c r="A82" s="8" t="n">
        <v>46204</v>
      </c>
      <c r="B82" t="inlineStr">
        <is>
          <t>B6</t>
        </is>
      </c>
      <c r="C82" s="9">
        <f>_xlfn.XLOOKUP(B82,Carriers[Code],Carriers[Airline])</f>
        <v/>
      </c>
      <c r="D82" t="n">
        <v>833</v>
      </c>
      <c r="E82" t="inlineStr">
        <is>
          <t>SFO</t>
        </is>
      </c>
      <c r="F82" s="10" t="n">
        <v>742</v>
      </c>
      <c r="G82" t="inlineStr">
        <is>
          <t>0700-0759</t>
        </is>
      </c>
      <c r="H82" s="9">
        <f>INT(F82/100)</f>
        <v/>
      </c>
      <c r="I82" t="n">
        <v>-14</v>
      </c>
      <c r="J82" t="n">
        <v>0</v>
      </c>
      <c r="K82" t="n">
        <v>-21</v>
      </c>
      <c r="L82" t="n">
        <v>0</v>
      </c>
      <c r="M82" t="n">
        <v>0</v>
      </c>
      <c r="O82" t="n">
        <v>0</v>
      </c>
    </row>
    <row r="83">
      <c r="A83" s="8" t="n">
        <v>46204</v>
      </c>
      <c r="B83" t="inlineStr">
        <is>
          <t>DL</t>
        </is>
      </c>
      <c r="C83" s="9">
        <f>_xlfn.XLOOKUP(B83,Carriers[Code],Carriers[Airline])</f>
        <v/>
      </c>
      <c r="D83" t="n">
        <v>384</v>
      </c>
      <c r="E83" t="inlineStr">
        <is>
          <t>SEA</t>
        </is>
      </c>
      <c r="F83" s="10" t="n">
        <v>745</v>
      </c>
      <c r="G83" t="inlineStr">
        <is>
          <t>0700-0759</t>
        </is>
      </c>
      <c r="H83" s="9">
        <f>INT(F83/100)</f>
        <v/>
      </c>
      <c r="I83" t="n">
        <v>-1</v>
      </c>
      <c r="J83" t="n">
        <v>0</v>
      </c>
      <c r="K83" t="n">
        <v>5</v>
      </c>
      <c r="L83" t="n">
        <v>0</v>
      </c>
      <c r="M83" t="n">
        <v>0</v>
      </c>
      <c r="O83" t="n">
        <v>0</v>
      </c>
    </row>
    <row r="84">
      <c r="A84" s="8" t="n">
        <v>46204</v>
      </c>
      <c r="B84" t="inlineStr">
        <is>
          <t>DL</t>
        </is>
      </c>
      <c r="C84" s="9">
        <f>_xlfn.XLOOKUP(B84,Carriers[Code],Carriers[Airline])</f>
        <v/>
      </c>
      <c r="D84" t="n">
        <v>499</v>
      </c>
      <c r="E84" t="inlineStr">
        <is>
          <t>DEN</t>
        </is>
      </c>
      <c r="F84" s="10" t="n">
        <v>745</v>
      </c>
      <c r="G84" t="inlineStr">
        <is>
          <t>0700-0759</t>
        </is>
      </c>
      <c r="H84" s="9">
        <f>INT(F84/100)</f>
        <v/>
      </c>
      <c r="I84" t="n">
        <v>-8</v>
      </c>
      <c r="J84" t="n">
        <v>0</v>
      </c>
      <c r="K84" t="n">
        <v>-19</v>
      </c>
      <c r="L84" t="n">
        <v>0</v>
      </c>
      <c r="M84" t="n">
        <v>0</v>
      </c>
      <c r="O84" t="n">
        <v>0</v>
      </c>
    </row>
    <row r="85">
      <c r="A85" s="8" t="n">
        <v>46204</v>
      </c>
      <c r="B85" t="inlineStr">
        <is>
          <t>UA</t>
        </is>
      </c>
      <c r="C85" s="9">
        <f>_xlfn.XLOOKUP(B85,Carriers[Code],Carriers[Airline])</f>
        <v/>
      </c>
      <c r="D85" t="n">
        <v>647</v>
      </c>
      <c r="E85" t="inlineStr">
        <is>
          <t>DEN</t>
        </is>
      </c>
      <c r="F85" s="10" t="n">
        <v>745</v>
      </c>
      <c r="G85" t="inlineStr">
        <is>
          <t>0700-0759</t>
        </is>
      </c>
      <c r="H85" s="9">
        <f>INT(F85/100)</f>
        <v/>
      </c>
      <c r="I85" t="n">
        <v>-6</v>
      </c>
      <c r="J85" t="n">
        <v>0</v>
      </c>
      <c r="K85" t="n">
        <v>-8</v>
      </c>
      <c r="L85" t="n">
        <v>0</v>
      </c>
      <c r="M85" t="n">
        <v>0</v>
      </c>
      <c r="O85" t="n">
        <v>0</v>
      </c>
    </row>
    <row r="86">
      <c r="A86" s="8" t="n">
        <v>46204</v>
      </c>
      <c r="B86" t="inlineStr">
        <is>
          <t>DL</t>
        </is>
      </c>
      <c r="C86" s="9">
        <f>_xlfn.XLOOKUP(B86,Carriers[Code],Carriers[Airline])</f>
        <v/>
      </c>
      <c r="D86" t="n">
        <v>497</v>
      </c>
      <c r="E86" t="inlineStr">
        <is>
          <t>LAS</t>
        </is>
      </c>
      <c r="F86" s="10" t="n">
        <v>750</v>
      </c>
      <c r="G86" t="inlineStr">
        <is>
          <t>0700-0759</t>
        </is>
      </c>
      <c r="H86" s="9">
        <f>INT(F86/100)</f>
        <v/>
      </c>
      <c r="I86" t="n">
        <v>-8</v>
      </c>
      <c r="J86" t="n">
        <v>0</v>
      </c>
      <c r="K86" t="n">
        <v>-13</v>
      </c>
      <c r="L86" t="n">
        <v>0</v>
      </c>
      <c r="M86" t="n">
        <v>0</v>
      </c>
      <c r="O86" t="n">
        <v>0</v>
      </c>
    </row>
    <row r="87">
      <c r="A87" s="8" t="n">
        <v>46204</v>
      </c>
      <c r="B87" t="inlineStr">
        <is>
          <t>YX</t>
        </is>
      </c>
      <c r="C87" s="9">
        <f>_xlfn.XLOOKUP(B87,Carriers[Code],Carriers[Airline])</f>
        <v/>
      </c>
      <c r="D87" t="n">
        <v>4399</v>
      </c>
      <c r="E87" t="inlineStr">
        <is>
          <t>CMH</t>
        </is>
      </c>
      <c r="F87" s="10" t="n">
        <v>750</v>
      </c>
      <c r="G87" t="inlineStr">
        <is>
          <t>0700-0759</t>
        </is>
      </c>
      <c r="H87" s="9">
        <f>INT(F87/100)</f>
        <v/>
      </c>
      <c r="I87" t="n">
        <v>-7</v>
      </c>
      <c r="J87" t="n">
        <v>0</v>
      </c>
      <c r="K87" t="n">
        <v>-21</v>
      </c>
      <c r="L87" t="n">
        <v>0</v>
      </c>
      <c r="M87" t="n">
        <v>0</v>
      </c>
      <c r="O87" t="n">
        <v>0</v>
      </c>
    </row>
    <row r="88">
      <c r="A88" s="8" t="n">
        <v>46204</v>
      </c>
      <c r="B88" t="inlineStr">
        <is>
          <t>AA</t>
        </is>
      </c>
      <c r="C88" s="9">
        <f>_xlfn.XLOOKUP(B88,Carriers[Code],Carriers[Airline])</f>
        <v/>
      </c>
      <c r="D88" t="n">
        <v>1259</v>
      </c>
      <c r="E88" t="inlineStr">
        <is>
          <t>MIA</t>
        </is>
      </c>
      <c r="F88" s="10" t="n">
        <v>800</v>
      </c>
      <c r="G88" t="inlineStr">
        <is>
          <t>0800-0859</t>
        </is>
      </c>
      <c r="H88" s="9">
        <f>INT(F88/100)</f>
        <v/>
      </c>
      <c r="I88" t="n">
        <v>-3</v>
      </c>
      <c r="J88" t="n">
        <v>0</v>
      </c>
      <c r="K88" t="n">
        <v>-20</v>
      </c>
      <c r="L88" t="n">
        <v>0</v>
      </c>
      <c r="M88" t="n">
        <v>0</v>
      </c>
      <c r="O88" t="n">
        <v>0</v>
      </c>
    </row>
    <row r="89">
      <c r="A89" s="8" t="n">
        <v>46204</v>
      </c>
      <c r="B89" t="inlineStr">
        <is>
          <t>AA</t>
        </is>
      </c>
      <c r="C89" s="9">
        <f>_xlfn.XLOOKUP(B89,Carriers[Code],Carriers[Airline])</f>
        <v/>
      </c>
      <c r="D89" t="n">
        <v>2715</v>
      </c>
      <c r="E89" t="inlineStr">
        <is>
          <t>CLT</t>
        </is>
      </c>
      <c r="F89" s="10" t="n">
        <v>800</v>
      </c>
      <c r="G89" t="inlineStr">
        <is>
          <t>0800-0859</t>
        </is>
      </c>
      <c r="H89" s="9">
        <f>INT(F89/100)</f>
        <v/>
      </c>
      <c r="I89" t="n">
        <v>-7</v>
      </c>
      <c r="J89" t="n">
        <v>0</v>
      </c>
      <c r="K89" t="n">
        <v>-32</v>
      </c>
      <c r="L89" t="n">
        <v>0</v>
      </c>
      <c r="M89" t="n">
        <v>0</v>
      </c>
      <c r="O89" t="n">
        <v>0</v>
      </c>
    </row>
    <row r="90">
      <c r="A90" s="8" t="n">
        <v>46204</v>
      </c>
      <c r="B90" t="inlineStr">
        <is>
          <t>DL</t>
        </is>
      </c>
      <c r="C90" s="9">
        <f>_xlfn.XLOOKUP(B90,Carriers[Code],Carriers[Airline])</f>
        <v/>
      </c>
      <c r="D90" t="n">
        <v>1401</v>
      </c>
      <c r="E90" t="inlineStr">
        <is>
          <t>FLL</t>
        </is>
      </c>
      <c r="F90" s="10" t="n">
        <v>800</v>
      </c>
      <c r="G90" t="inlineStr">
        <is>
          <t>0800-0859</t>
        </is>
      </c>
      <c r="H90" s="9">
        <f>INT(F90/100)</f>
        <v/>
      </c>
      <c r="I90" t="n">
        <v>-8</v>
      </c>
      <c r="J90" t="n">
        <v>0</v>
      </c>
      <c r="K90" t="n">
        <v>-24</v>
      </c>
      <c r="L90" t="n">
        <v>0</v>
      </c>
      <c r="M90" t="n">
        <v>0</v>
      </c>
      <c r="O90" t="n">
        <v>0</v>
      </c>
    </row>
    <row r="91">
      <c r="A91" s="8" t="n">
        <v>46204</v>
      </c>
      <c r="B91" t="inlineStr">
        <is>
          <t>UA</t>
        </is>
      </c>
      <c r="C91" s="9">
        <f>_xlfn.XLOOKUP(B91,Carriers[Code],Carriers[Airline])</f>
        <v/>
      </c>
      <c r="D91" t="n">
        <v>570</v>
      </c>
      <c r="E91" t="inlineStr">
        <is>
          <t>EWR</t>
        </is>
      </c>
      <c r="F91" s="10" t="n">
        <v>800</v>
      </c>
      <c r="G91" t="inlineStr">
        <is>
          <t>0800-0859</t>
        </is>
      </c>
      <c r="H91" s="9">
        <f>INT(F91/100)</f>
        <v/>
      </c>
      <c r="I91" t="n">
        <v>38</v>
      </c>
      <c r="J91" t="n">
        <v>1</v>
      </c>
      <c r="K91" t="n">
        <v>22</v>
      </c>
      <c r="L91" t="n">
        <v>1</v>
      </c>
      <c r="M91" t="n">
        <v>0</v>
      </c>
      <c r="O91" t="n">
        <v>0</v>
      </c>
      <c r="P91" t="n">
        <v>22</v>
      </c>
      <c r="Q91" t="n">
        <v>0</v>
      </c>
      <c r="R91" t="n">
        <v>0</v>
      </c>
      <c r="S91" t="n">
        <v>0</v>
      </c>
      <c r="T91" t="n">
        <v>0</v>
      </c>
    </row>
    <row r="92">
      <c r="A92" s="8" t="n">
        <v>46204</v>
      </c>
      <c r="B92" t="inlineStr">
        <is>
          <t>YX</t>
        </is>
      </c>
      <c r="C92" s="9">
        <f>_xlfn.XLOOKUP(B92,Carriers[Code],Carriers[Airline])</f>
        <v/>
      </c>
      <c r="D92" t="n">
        <v>5735</v>
      </c>
      <c r="E92" t="inlineStr">
        <is>
          <t>LGA</t>
        </is>
      </c>
      <c r="F92" s="10" t="n">
        <v>800</v>
      </c>
      <c r="G92" t="inlineStr">
        <is>
          <t>0800-0859</t>
        </is>
      </c>
      <c r="H92" s="9">
        <f>INT(F92/100)</f>
        <v/>
      </c>
      <c r="I92" t="n">
        <v>-7</v>
      </c>
      <c r="J92" t="n">
        <v>0</v>
      </c>
      <c r="K92" t="n">
        <v>-12</v>
      </c>
      <c r="L92" t="n">
        <v>0</v>
      </c>
      <c r="M92" t="n">
        <v>0</v>
      </c>
      <c r="O92" t="n">
        <v>0</v>
      </c>
    </row>
    <row r="93">
      <c r="A93" s="8" t="n">
        <v>46204</v>
      </c>
      <c r="B93" t="inlineStr">
        <is>
          <t>AA</t>
        </is>
      </c>
      <c r="C93" s="9">
        <f>_xlfn.XLOOKUP(B93,Carriers[Code],Carriers[Airline])</f>
        <v/>
      </c>
      <c r="D93" t="n">
        <v>701</v>
      </c>
      <c r="E93" t="inlineStr">
        <is>
          <t>DFW</t>
        </is>
      </c>
      <c r="F93" s="10" t="n">
        <v>801</v>
      </c>
      <c r="G93" t="inlineStr">
        <is>
          <t>0800-0859</t>
        </is>
      </c>
      <c r="H93" s="9">
        <f>INT(F93/100)</f>
        <v/>
      </c>
      <c r="I93" t="n">
        <v>-9</v>
      </c>
      <c r="J93" t="n">
        <v>0</v>
      </c>
      <c r="K93" t="n">
        <v>-45</v>
      </c>
      <c r="L93" t="n">
        <v>0</v>
      </c>
      <c r="M93" t="n">
        <v>0</v>
      </c>
      <c r="O93" t="n">
        <v>0</v>
      </c>
    </row>
    <row r="94">
      <c r="A94" s="8" t="n">
        <v>46204</v>
      </c>
      <c r="B94" t="inlineStr">
        <is>
          <t>YX</t>
        </is>
      </c>
      <c r="C94" s="9">
        <f>_xlfn.XLOOKUP(B94,Carriers[Code],Carriers[Airline])</f>
        <v/>
      </c>
      <c r="D94" t="n">
        <v>4377</v>
      </c>
      <c r="E94" t="inlineStr">
        <is>
          <t>LGA</t>
        </is>
      </c>
      <c r="F94" s="10" t="n">
        <v>804</v>
      </c>
      <c r="G94" t="inlineStr">
        <is>
          <t>0800-0859</t>
        </is>
      </c>
      <c r="H94" s="9">
        <f>INT(F94/100)</f>
        <v/>
      </c>
      <c r="I94" t="n">
        <v>-10</v>
      </c>
      <c r="J94" t="n">
        <v>0</v>
      </c>
      <c r="K94" t="n">
        <v>-29</v>
      </c>
      <c r="L94" t="n">
        <v>0</v>
      </c>
      <c r="M94" t="n">
        <v>0</v>
      </c>
      <c r="O94" t="n">
        <v>0</v>
      </c>
    </row>
    <row r="95">
      <c r="A95" s="8" t="n">
        <v>46204</v>
      </c>
      <c r="B95" t="inlineStr">
        <is>
          <t>DL</t>
        </is>
      </c>
      <c r="C95" s="9">
        <f>_xlfn.XLOOKUP(B95,Carriers[Code],Carriers[Airline])</f>
        <v/>
      </c>
      <c r="D95" t="n">
        <v>923</v>
      </c>
      <c r="E95" t="inlineStr">
        <is>
          <t>ATL</t>
        </is>
      </c>
      <c r="F95" s="10" t="n">
        <v>805</v>
      </c>
      <c r="G95" t="inlineStr">
        <is>
          <t>0800-0859</t>
        </is>
      </c>
      <c r="H95" s="9">
        <f>INT(F95/100)</f>
        <v/>
      </c>
      <c r="I95" t="n">
        <v>-3</v>
      </c>
      <c r="J95" t="n">
        <v>0</v>
      </c>
      <c r="K95" t="n">
        <v>-1</v>
      </c>
      <c r="L95" t="n">
        <v>0</v>
      </c>
      <c r="M95" t="n">
        <v>0</v>
      </c>
      <c r="O95" t="n">
        <v>0</v>
      </c>
    </row>
    <row r="96">
      <c r="A96" s="8" t="n">
        <v>46204</v>
      </c>
      <c r="B96" t="inlineStr">
        <is>
          <t>B6</t>
        </is>
      </c>
      <c r="C96" s="9">
        <f>_xlfn.XLOOKUP(B96,Carriers[Code],Carriers[Airline])</f>
        <v/>
      </c>
      <c r="D96" t="n">
        <v>311</v>
      </c>
      <c r="E96" t="inlineStr">
        <is>
          <t>ORD</t>
        </is>
      </c>
      <c r="F96" s="10" t="n">
        <v>810</v>
      </c>
      <c r="G96" t="inlineStr">
        <is>
          <t>0800-0859</t>
        </is>
      </c>
      <c r="H96" s="9">
        <f>INT(F96/100)</f>
        <v/>
      </c>
      <c r="I96" t="n">
        <v>-10</v>
      </c>
      <c r="J96" t="n">
        <v>0</v>
      </c>
      <c r="K96" t="n">
        <v>-16</v>
      </c>
      <c r="L96" t="n">
        <v>0</v>
      </c>
      <c r="M96" t="n">
        <v>0</v>
      </c>
      <c r="O96" t="n">
        <v>0</v>
      </c>
    </row>
    <row r="97">
      <c r="A97" s="8" t="n">
        <v>46204</v>
      </c>
      <c r="B97" t="inlineStr">
        <is>
          <t>B6</t>
        </is>
      </c>
      <c r="C97" s="9">
        <f>_xlfn.XLOOKUP(B97,Carriers[Code],Carriers[Airline])</f>
        <v/>
      </c>
      <c r="D97" t="n">
        <v>351</v>
      </c>
      <c r="E97" t="inlineStr">
        <is>
          <t>MCO</t>
        </is>
      </c>
      <c r="F97" s="10" t="n">
        <v>810</v>
      </c>
      <c r="G97" t="inlineStr">
        <is>
          <t>0800-0859</t>
        </is>
      </c>
      <c r="H97" s="9">
        <f>INT(F97/100)</f>
        <v/>
      </c>
      <c r="I97" t="n">
        <v>3</v>
      </c>
      <c r="J97" t="n">
        <v>0</v>
      </c>
      <c r="K97" t="n">
        <v>4</v>
      </c>
      <c r="L97" t="n">
        <v>0</v>
      </c>
      <c r="M97" t="n">
        <v>0</v>
      </c>
      <c r="O97" t="n">
        <v>0</v>
      </c>
    </row>
    <row r="98">
      <c r="A98" s="8" t="n">
        <v>46204</v>
      </c>
      <c r="B98" t="inlineStr">
        <is>
          <t>AA</t>
        </is>
      </c>
      <c r="C98" s="9">
        <f>_xlfn.XLOOKUP(B98,Carriers[Code],Carriers[Airline])</f>
        <v/>
      </c>
      <c r="D98" t="n">
        <v>2764</v>
      </c>
      <c r="E98" t="inlineStr">
        <is>
          <t>PHL</t>
        </is>
      </c>
      <c r="F98" s="10" t="n">
        <v>814</v>
      </c>
      <c r="G98" t="inlineStr">
        <is>
          <t>0800-0859</t>
        </is>
      </c>
      <c r="H98" s="9">
        <f>INT(F98/100)</f>
        <v/>
      </c>
      <c r="I98" t="n">
        <v>-1</v>
      </c>
      <c r="J98" t="n">
        <v>0</v>
      </c>
      <c r="K98" t="n">
        <v>3</v>
      </c>
      <c r="L98" t="n">
        <v>0</v>
      </c>
      <c r="M98" t="n">
        <v>0</v>
      </c>
      <c r="O98" t="n">
        <v>0</v>
      </c>
    </row>
    <row r="99">
      <c r="A99" s="8" t="n">
        <v>46204</v>
      </c>
      <c r="B99" t="inlineStr">
        <is>
          <t>B6</t>
        </is>
      </c>
      <c r="C99" s="9">
        <f>_xlfn.XLOOKUP(B99,Carriers[Code],Carriers[Airline])</f>
        <v/>
      </c>
      <c r="D99" t="n">
        <v>1177</v>
      </c>
      <c r="E99" t="inlineStr">
        <is>
          <t>LAS</t>
        </is>
      </c>
      <c r="F99" s="10" t="n">
        <v>815</v>
      </c>
      <c r="G99" t="inlineStr">
        <is>
          <t>0800-0859</t>
        </is>
      </c>
      <c r="H99" s="9">
        <f>INT(F99/100)</f>
        <v/>
      </c>
      <c r="I99" t="n">
        <v>4</v>
      </c>
      <c r="J99" t="n">
        <v>0</v>
      </c>
      <c r="K99" t="n">
        <v>-4</v>
      </c>
      <c r="L99" t="n">
        <v>0</v>
      </c>
      <c r="M99" t="n">
        <v>0</v>
      </c>
      <c r="O99" t="n">
        <v>0</v>
      </c>
    </row>
    <row r="100">
      <c r="A100" s="8" t="n">
        <v>46204</v>
      </c>
      <c r="B100" t="inlineStr">
        <is>
          <t>DL</t>
        </is>
      </c>
      <c r="C100" s="9">
        <f>_xlfn.XLOOKUP(B100,Carriers[Code],Carriers[Airline])</f>
        <v/>
      </c>
      <c r="D100" t="n">
        <v>1138</v>
      </c>
      <c r="E100" t="inlineStr">
        <is>
          <t>MSP</t>
        </is>
      </c>
      <c r="F100" s="10" t="n">
        <v>815</v>
      </c>
      <c r="G100" t="inlineStr">
        <is>
          <t>0800-0859</t>
        </is>
      </c>
      <c r="H100" s="9">
        <f>INT(F100/100)</f>
        <v/>
      </c>
      <c r="I100" t="n">
        <v>-4</v>
      </c>
      <c r="J100" t="n">
        <v>0</v>
      </c>
      <c r="K100" t="n">
        <v>-6</v>
      </c>
      <c r="L100" t="n">
        <v>0</v>
      </c>
      <c r="M100" t="n">
        <v>0</v>
      </c>
      <c r="O100" t="n">
        <v>0</v>
      </c>
    </row>
    <row r="101">
      <c r="A101" s="8" t="n">
        <v>46204</v>
      </c>
      <c r="B101" t="inlineStr">
        <is>
          <t>UA</t>
        </is>
      </c>
      <c r="C101" s="9">
        <f>_xlfn.XLOOKUP(B101,Carriers[Code],Carriers[Airline])</f>
        <v/>
      </c>
      <c r="D101" t="n">
        <v>1834</v>
      </c>
      <c r="E101" t="inlineStr">
        <is>
          <t>ORD</t>
        </is>
      </c>
      <c r="F101" s="10" t="n">
        <v>815</v>
      </c>
      <c r="G101" t="inlineStr">
        <is>
          <t>0800-0859</t>
        </is>
      </c>
      <c r="H101" s="9">
        <f>INT(F101/100)</f>
        <v/>
      </c>
      <c r="I101" t="n">
        <v>3</v>
      </c>
      <c r="J101" t="n">
        <v>0</v>
      </c>
      <c r="K101" t="n">
        <v>-17</v>
      </c>
      <c r="L101" t="n">
        <v>0</v>
      </c>
      <c r="M101" t="n">
        <v>0</v>
      </c>
      <c r="O101" t="n">
        <v>0</v>
      </c>
    </row>
    <row r="102">
      <c r="A102" s="8" t="n">
        <v>46204</v>
      </c>
      <c r="B102" t="inlineStr">
        <is>
          <t>YX</t>
        </is>
      </c>
      <c r="C102" s="9">
        <f>_xlfn.XLOOKUP(B102,Carriers[Code],Carriers[Airline])</f>
        <v/>
      </c>
      <c r="D102" t="n">
        <v>5678</v>
      </c>
      <c r="E102" t="inlineStr">
        <is>
          <t>PIT</t>
        </is>
      </c>
      <c r="F102" s="10" t="n">
        <v>815</v>
      </c>
      <c r="G102" t="inlineStr">
        <is>
          <t>0800-0859</t>
        </is>
      </c>
      <c r="H102" s="9">
        <f>INT(F102/100)</f>
        <v/>
      </c>
      <c r="I102" t="n">
        <v>-2</v>
      </c>
      <c r="J102" t="n">
        <v>0</v>
      </c>
      <c r="K102" t="n">
        <v>-18</v>
      </c>
      <c r="L102" t="n">
        <v>0</v>
      </c>
      <c r="M102" t="n">
        <v>0</v>
      </c>
      <c r="O102" t="n">
        <v>0</v>
      </c>
    </row>
    <row r="103">
      <c r="A103" s="8" t="n">
        <v>46204</v>
      </c>
      <c r="B103" t="inlineStr">
        <is>
          <t>AA</t>
        </is>
      </c>
      <c r="C103" s="9">
        <f>_xlfn.XLOOKUP(B103,Carriers[Code],Carriers[Airline])</f>
        <v/>
      </c>
      <c r="D103" t="n">
        <v>1550</v>
      </c>
      <c r="E103" t="inlineStr">
        <is>
          <t>DCA</t>
        </is>
      </c>
      <c r="F103" s="10" t="n">
        <v>819</v>
      </c>
      <c r="G103" t="inlineStr">
        <is>
          <t>0800-0859</t>
        </is>
      </c>
      <c r="H103" s="9">
        <f>INT(F103/100)</f>
        <v/>
      </c>
      <c r="I103" t="n">
        <v>-10</v>
      </c>
      <c r="J103" t="n">
        <v>0</v>
      </c>
      <c r="K103" t="n">
        <v>-25</v>
      </c>
      <c r="L103" t="n">
        <v>0</v>
      </c>
      <c r="M103" t="n">
        <v>0</v>
      </c>
      <c r="O103" t="n">
        <v>0</v>
      </c>
    </row>
    <row r="104">
      <c r="A104" s="8" t="n">
        <v>46204</v>
      </c>
      <c r="B104" t="inlineStr">
        <is>
          <t>B6</t>
        </is>
      </c>
      <c r="C104" s="9">
        <f>_xlfn.XLOOKUP(B104,Carriers[Code],Carriers[Airline])</f>
        <v/>
      </c>
      <c r="D104" t="n">
        <v>669</v>
      </c>
      <c r="E104" t="inlineStr">
        <is>
          <t>FLL</t>
        </is>
      </c>
      <c r="F104" s="10" t="n">
        <v>825</v>
      </c>
      <c r="G104" t="inlineStr">
        <is>
          <t>0800-0859</t>
        </is>
      </c>
      <c r="H104" s="9">
        <f>INT(F104/100)</f>
        <v/>
      </c>
      <c r="I104" t="n">
        <v>-1</v>
      </c>
      <c r="J104" t="n">
        <v>0</v>
      </c>
      <c r="K104" t="n">
        <v>-16</v>
      </c>
      <c r="L104" t="n">
        <v>0</v>
      </c>
      <c r="M104" t="n">
        <v>0</v>
      </c>
      <c r="O104" t="n">
        <v>0</v>
      </c>
    </row>
    <row r="105">
      <c r="A105" s="8" t="n">
        <v>46204</v>
      </c>
      <c r="B105" t="inlineStr">
        <is>
          <t>YX</t>
        </is>
      </c>
      <c r="C105" s="9">
        <f>_xlfn.XLOOKUP(B105,Carriers[Code],Carriers[Airline])</f>
        <v/>
      </c>
      <c r="D105" t="n">
        <v>5674</v>
      </c>
      <c r="E105" t="inlineStr">
        <is>
          <t>CLE</t>
        </is>
      </c>
      <c r="F105" s="10" t="n">
        <v>825</v>
      </c>
      <c r="G105" t="inlineStr">
        <is>
          <t>0800-0859</t>
        </is>
      </c>
      <c r="H105" s="9">
        <f>INT(F105/100)</f>
        <v/>
      </c>
      <c r="I105" t="n">
        <v>-9</v>
      </c>
      <c r="J105" t="n">
        <v>0</v>
      </c>
      <c r="K105" t="n">
        <v>-11</v>
      </c>
      <c r="L105" t="n">
        <v>0</v>
      </c>
      <c r="M105" t="n">
        <v>0</v>
      </c>
      <c r="O105" t="n">
        <v>0</v>
      </c>
    </row>
    <row r="106">
      <c r="A106" s="8" t="n">
        <v>46204</v>
      </c>
      <c r="B106" t="inlineStr">
        <is>
          <t>AS</t>
        </is>
      </c>
      <c r="C106" s="9">
        <f>_xlfn.XLOOKUP(B106,Carriers[Code],Carriers[Airline])</f>
        <v/>
      </c>
      <c r="D106" t="n">
        <v>256</v>
      </c>
      <c r="E106" t="inlineStr">
        <is>
          <t>SAN</t>
        </is>
      </c>
      <c r="F106" s="10" t="n">
        <v>828</v>
      </c>
      <c r="G106" t="inlineStr">
        <is>
          <t>0800-0859</t>
        </is>
      </c>
      <c r="H106" s="9">
        <f>INT(F106/100)</f>
        <v/>
      </c>
      <c r="I106" t="n">
        <v>0</v>
      </c>
      <c r="J106" t="n">
        <v>0</v>
      </c>
      <c r="K106" t="n">
        <v>12</v>
      </c>
      <c r="L106" t="n">
        <v>0</v>
      </c>
      <c r="M106" t="n">
        <v>0</v>
      </c>
      <c r="O106" t="n">
        <v>0</v>
      </c>
    </row>
    <row r="107">
      <c r="A107" s="8" t="n">
        <v>46204</v>
      </c>
      <c r="B107" t="inlineStr">
        <is>
          <t>B6</t>
        </is>
      </c>
      <c r="C107" s="9">
        <f>_xlfn.XLOOKUP(B107,Carriers[Code],Carriers[Airline])</f>
        <v/>
      </c>
      <c r="D107" t="n">
        <v>2355</v>
      </c>
      <c r="E107" t="inlineStr">
        <is>
          <t>DCA</t>
        </is>
      </c>
      <c r="F107" s="10" t="n">
        <v>829</v>
      </c>
      <c r="G107" t="inlineStr">
        <is>
          <t>0800-0859</t>
        </is>
      </c>
      <c r="H107" s="9">
        <f>INT(F107/100)</f>
        <v/>
      </c>
      <c r="I107" t="n">
        <v>5</v>
      </c>
      <c r="J107" t="n">
        <v>0</v>
      </c>
      <c r="K107" t="n">
        <v>-11</v>
      </c>
      <c r="L107" t="n">
        <v>0</v>
      </c>
      <c r="M107" t="n">
        <v>0</v>
      </c>
      <c r="O107" t="n">
        <v>0</v>
      </c>
    </row>
    <row r="108">
      <c r="A108" s="8" t="n">
        <v>46204</v>
      </c>
      <c r="B108" t="inlineStr">
        <is>
          <t>B6</t>
        </is>
      </c>
      <c r="C108" s="9">
        <f>_xlfn.XLOOKUP(B108,Carriers[Code],Carriers[Airline])</f>
        <v/>
      </c>
      <c r="D108" t="n">
        <v>1097</v>
      </c>
      <c r="E108" t="inlineStr">
        <is>
          <t>ATL</t>
        </is>
      </c>
      <c r="F108" s="10" t="n">
        <v>830</v>
      </c>
      <c r="G108" t="inlineStr">
        <is>
          <t>0800-0859</t>
        </is>
      </c>
      <c r="H108" s="9">
        <f>INT(F108/100)</f>
        <v/>
      </c>
      <c r="I108" t="n">
        <v>-7</v>
      </c>
      <c r="J108" t="n">
        <v>0</v>
      </c>
      <c r="K108" t="n">
        <v>-17</v>
      </c>
      <c r="L108" t="n">
        <v>0</v>
      </c>
      <c r="M108" t="n">
        <v>0</v>
      </c>
      <c r="O108" t="n">
        <v>0</v>
      </c>
    </row>
    <row r="109">
      <c r="A109" s="8" t="n">
        <v>46204</v>
      </c>
      <c r="B109" t="inlineStr">
        <is>
          <t>DL</t>
        </is>
      </c>
      <c r="C109" s="9">
        <f>_xlfn.XLOOKUP(B109,Carriers[Code],Carriers[Airline])</f>
        <v/>
      </c>
      <c r="D109" t="n">
        <v>2141</v>
      </c>
      <c r="E109" t="inlineStr">
        <is>
          <t>BNA</t>
        </is>
      </c>
      <c r="F109" s="10" t="n">
        <v>830</v>
      </c>
      <c r="G109" t="inlineStr">
        <is>
          <t>0800-0859</t>
        </is>
      </c>
      <c r="H109" s="9">
        <f>INT(F109/100)</f>
        <v/>
      </c>
      <c r="I109" t="n">
        <v>-14</v>
      </c>
      <c r="J109" t="n">
        <v>0</v>
      </c>
      <c r="K109" t="n">
        <v>-28</v>
      </c>
      <c r="L109" t="n">
        <v>0</v>
      </c>
      <c r="M109" t="n">
        <v>0</v>
      </c>
      <c r="O109" t="n">
        <v>0</v>
      </c>
    </row>
    <row r="110">
      <c r="A110" s="8" t="n">
        <v>46204</v>
      </c>
      <c r="B110" t="inlineStr">
        <is>
          <t>YX</t>
        </is>
      </c>
      <c r="C110" s="9">
        <f>_xlfn.XLOOKUP(B110,Carriers[Code],Carriers[Airline])</f>
        <v/>
      </c>
      <c r="D110" t="n">
        <v>4708</v>
      </c>
      <c r="E110" t="inlineStr">
        <is>
          <t>ACK</t>
        </is>
      </c>
      <c r="F110" s="10" t="n">
        <v>834</v>
      </c>
      <c r="G110" t="inlineStr">
        <is>
          <t>0800-0859</t>
        </is>
      </c>
      <c r="H110" s="9">
        <f>INT(F110/100)</f>
        <v/>
      </c>
      <c r="I110" t="n">
        <v>-8</v>
      </c>
      <c r="J110" t="n">
        <v>0</v>
      </c>
      <c r="K110" t="n">
        <v>-36</v>
      </c>
      <c r="L110" t="n">
        <v>0</v>
      </c>
      <c r="M110" t="n">
        <v>0</v>
      </c>
      <c r="O110" t="n">
        <v>0</v>
      </c>
    </row>
    <row r="111">
      <c r="A111" s="8" t="n">
        <v>46204</v>
      </c>
      <c r="B111" t="inlineStr">
        <is>
          <t>AA</t>
        </is>
      </c>
      <c r="C111" s="9">
        <f>_xlfn.XLOOKUP(B111,Carriers[Code],Carriers[Airline])</f>
        <v/>
      </c>
      <c r="D111" t="n">
        <v>1239</v>
      </c>
      <c r="E111" t="inlineStr">
        <is>
          <t>ORD</t>
        </is>
      </c>
      <c r="F111" s="10" t="n">
        <v>837</v>
      </c>
      <c r="G111" t="inlineStr">
        <is>
          <t>0800-0859</t>
        </is>
      </c>
      <c r="H111" s="9">
        <f>INT(F111/100)</f>
        <v/>
      </c>
      <c r="I111" t="n">
        <v>-6</v>
      </c>
      <c r="J111" t="n">
        <v>0</v>
      </c>
      <c r="K111" t="n">
        <v>-24</v>
      </c>
      <c r="L111" t="n">
        <v>0</v>
      </c>
      <c r="M111" t="n">
        <v>0</v>
      </c>
      <c r="O111" t="n">
        <v>0</v>
      </c>
    </row>
    <row r="112">
      <c r="A112" s="8" t="n">
        <v>46204</v>
      </c>
      <c r="B112" t="inlineStr">
        <is>
          <t>YX</t>
        </is>
      </c>
      <c r="C112" s="9">
        <f>_xlfn.XLOOKUP(B112,Carriers[Code],Carriers[Airline])</f>
        <v/>
      </c>
      <c r="D112" t="n">
        <v>5670</v>
      </c>
      <c r="E112" t="inlineStr">
        <is>
          <t>CHS</t>
        </is>
      </c>
      <c r="F112" s="10" t="n">
        <v>840</v>
      </c>
      <c r="G112" t="inlineStr">
        <is>
          <t>0800-0859</t>
        </is>
      </c>
      <c r="H112" s="9">
        <f>INT(F112/100)</f>
        <v/>
      </c>
      <c r="I112" t="n">
        <v>-9</v>
      </c>
      <c r="J112" t="n">
        <v>0</v>
      </c>
      <c r="K112" t="n">
        <v>-29</v>
      </c>
      <c r="L112" t="n">
        <v>0</v>
      </c>
      <c r="M112" t="n">
        <v>0</v>
      </c>
      <c r="O112" t="n">
        <v>0</v>
      </c>
    </row>
    <row r="113">
      <c r="A113" s="8" t="n">
        <v>46204</v>
      </c>
      <c r="B113" t="inlineStr">
        <is>
          <t>B6</t>
        </is>
      </c>
      <c r="C113" s="9">
        <f>_xlfn.XLOOKUP(B113,Carriers[Code],Carriers[Airline])</f>
        <v/>
      </c>
      <c r="D113" t="n">
        <v>1017</v>
      </c>
      <c r="E113" t="inlineStr">
        <is>
          <t>JFK</t>
        </is>
      </c>
      <c r="F113" s="10" t="n">
        <v>843</v>
      </c>
      <c r="G113" t="inlineStr">
        <is>
          <t>0800-0859</t>
        </is>
      </c>
      <c r="H113" s="9">
        <f>INT(F113/100)</f>
        <v/>
      </c>
      <c r="I113" t="n">
        <v>-9</v>
      </c>
      <c r="J113" t="n">
        <v>0</v>
      </c>
      <c r="K113" t="n">
        <v>-26</v>
      </c>
      <c r="L113" t="n">
        <v>0</v>
      </c>
      <c r="M113" t="n">
        <v>0</v>
      </c>
      <c r="O113" t="n">
        <v>0</v>
      </c>
    </row>
    <row r="114">
      <c r="A114" s="8" t="n">
        <v>46204</v>
      </c>
      <c r="B114" t="inlineStr">
        <is>
          <t>DL</t>
        </is>
      </c>
      <c r="C114" s="9">
        <f>_xlfn.XLOOKUP(B114,Carriers[Code],Carriers[Airline])</f>
        <v/>
      </c>
      <c r="D114" t="n">
        <v>1683</v>
      </c>
      <c r="E114" t="inlineStr">
        <is>
          <t>BZN</t>
        </is>
      </c>
      <c r="F114" s="10" t="n">
        <v>843</v>
      </c>
      <c r="G114" t="inlineStr">
        <is>
          <t>0800-0859</t>
        </is>
      </c>
      <c r="H114" s="9">
        <f>INT(F114/100)</f>
        <v/>
      </c>
      <c r="I114" t="n">
        <v>-15</v>
      </c>
      <c r="J114" t="n">
        <v>0</v>
      </c>
      <c r="K114" t="n">
        <v>-24</v>
      </c>
      <c r="L114" t="n">
        <v>0</v>
      </c>
      <c r="M114" t="n">
        <v>0</v>
      </c>
      <c r="O114" t="n">
        <v>0</v>
      </c>
    </row>
    <row r="115">
      <c r="A115" s="8" t="n">
        <v>46204</v>
      </c>
      <c r="B115" t="inlineStr">
        <is>
          <t>WN</t>
        </is>
      </c>
      <c r="C115" s="9">
        <f>_xlfn.XLOOKUP(B115,Carriers[Code],Carriers[Airline])</f>
        <v/>
      </c>
      <c r="D115" t="n">
        <v>724</v>
      </c>
      <c r="E115" t="inlineStr">
        <is>
          <t>BNA</t>
        </is>
      </c>
      <c r="F115" s="10" t="n">
        <v>845</v>
      </c>
      <c r="G115" t="inlineStr">
        <is>
          <t>0800-0859</t>
        </is>
      </c>
      <c r="H115" s="9">
        <f>INT(F115/100)</f>
        <v/>
      </c>
      <c r="I115" t="n">
        <v>0</v>
      </c>
      <c r="J115" t="n">
        <v>0</v>
      </c>
      <c r="K115" t="n">
        <v>-13</v>
      </c>
      <c r="L115" t="n">
        <v>0</v>
      </c>
      <c r="M115" t="n">
        <v>0</v>
      </c>
      <c r="O115" t="n">
        <v>0</v>
      </c>
    </row>
    <row r="116">
      <c r="A116" s="8" t="n">
        <v>46204</v>
      </c>
      <c r="B116" t="inlineStr">
        <is>
          <t>YX</t>
        </is>
      </c>
      <c r="C116" s="9">
        <f>_xlfn.XLOOKUP(B116,Carriers[Code],Carriers[Airline])</f>
        <v/>
      </c>
      <c r="D116" t="n">
        <v>5601</v>
      </c>
      <c r="E116" t="inlineStr">
        <is>
          <t>CVG</t>
        </is>
      </c>
      <c r="F116" s="10" t="n">
        <v>845</v>
      </c>
      <c r="G116" t="inlineStr">
        <is>
          <t>0800-0859</t>
        </is>
      </c>
      <c r="H116" s="9">
        <f>INT(F116/100)</f>
        <v/>
      </c>
      <c r="I116" t="n">
        <v>-6</v>
      </c>
      <c r="J116" t="n">
        <v>0</v>
      </c>
      <c r="K116" t="n">
        <v>-21</v>
      </c>
      <c r="L116" t="n">
        <v>0</v>
      </c>
      <c r="M116" t="n">
        <v>0</v>
      </c>
      <c r="O116" t="n">
        <v>0</v>
      </c>
    </row>
    <row r="117">
      <c r="A117" s="8" t="n">
        <v>46204</v>
      </c>
      <c r="B117" t="inlineStr">
        <is>
          <t>F9</t>
        </is>
      </c>
      <c r="C117" s="9">
        <f>_xlfn.XLOOKUP(B117,Carriers[Code],Carriers[Airline])</f>
        <v/>
      </c>
      <c r="D117" t="n">
        <v>3057</v>
      </c>
      <c r="E117" t="inlineStr">
        <is>
          <t>RDU</t>
        </is>
      </c>
      <c r="F117" s="10" t="n">
        <v>847</v>
      </c>
      <c r="G117" t="inlineStr">
        <is>
          <t>0800-0859</t>
        </is>
      </c>
      <c r="H117" s="9">
        <f>INT(F117/100)</f>
        <v/>
      </c>
      <c r="I117" t="n">
        <v>-2</v>
      </c>
      <c r="J117" t="n">
        <v>0</v>
      </c>
      <c r="K117" t="n">
        <v>-22</v>
      </c>
      <c r="L117" t="n">
        <v>0</v>
      </c>
      <c r="M117" t="n">
        <v>0</v>
      </c>
      <c r="O117" t="n">
        <v>0</v>
      </c>
    </row>
    <row r="118">
      <c r="A118" s="8" t="n">
        <v>46204</v>
      </c>
      <c r="B118" t="inlineStr">
        <is>
          <t>B6</t>
        </is>
      </c>
      <c r="C118" s="9">
        <f>_xlfn.XLOOKUP(B118,Carriers[Code],Carriers[Airline])</f>
        <v/>
      </c>
      <c r="D118" t="n">
        <v>257</v>
      </c>
      <c r="E118" t="inlineStr">
        <is>
          <t>BZN</t>
        </is>
      </c>
      <c r="F118" s="10" t="n">
        <v>848</v>
      </c>
      <c r="G118" t="inlineStr">
        <is>
          <t>0800-0859</t>
        </is>
      </c>
      <c r="H118" s="9">
        <f>INT(F118/100)</f>
        <v/>
      </c>
      <c r="I118" t="n">
        <v>-1</v>
      </c>
      <c r="J118" t="n">
        <v>0</v>
      </c>
      <c r="K118" t="n">
        <v>0</v>
      </c>
      <c r="L118" t="n">
        <v>0</v>
      </c>
      <c r="M118" t="n">
        <v>0</v>
      </c>
      <c r="O118" t="n">
        <v>0</v>
      </c>
    </row>
    <row r="119">
      <c r="A119" s="8" t="n">
        <v>46204</v>
      </c>
      <c r="B119" t="inlineStr">
        <is>
          <t>B6</t>
        </is>
      </c>
      <c r="C119" s="9">
        <f>_xlfn.XLOOKUP(B119,Carriers[Code],Carriers[Airline])</f>
        <v/>
      </c>
      <c r="D119" t="n">
        <v>219</v>
      </c>
      <c r="E119" t="inlineStr">
        <is>
          <t>SAN</t>
        </is>
      </c>
      <c r="F119" s="10" t="n">
        <v>850</v>
      </c>
      <c r="G119" t="inlineStr">
        <is>
          <t>0800-0859</t>
        </is>
      </c>
      <c r="H119" s="9">
        <f>INT(F119/100)</f>
        <v/>
      </c>
      <c r="I119" t="n">
        <v>-1</v>
      </c>
      <c r="J119" t="n">
        <v>0</v>
      </c>
      <c r="K119" t="n">
        <v>-13</v>
      </c>
      <c r="L119" t="n">
        <v>0</v>
      </c>
      <c r="M119" t="n">
        <v>0</v>
      </c>
      <c r="O119" t="n">
        <v>0</v>
      </c>
    </row>
    <row r="120">
      <c r="A120" s="8" t="n">
        <v>46204</v>
      </c>
      <c r="B120" t="inlineStr">
        <is>
          <t>DL</t>
        </is>
      </c>
      <c r="C120" s="9">
        <f>_xlfn.XLOOKUP(B120,Carriers[Code],Carriers[Airline])</f>
        <v/>
      </c>
      <c r="D120" t="n">
        <v>1780</v>
      </c>
      <c r="E120" t="inlineStr">
        <is>
          <t>SJU</t>
        </is>
      </c>
      <c r="F120" s="10" t="n">
        <v>850</v>
      </c>
      <c r="G120" t="inlineStr">
        <is>
          <t>0800-0859</t>
        </is>
      </c>
      <c r="H120" s="9">
        <f>INT(F120/100)</f>
        <v/>
      </c>
      <c r="I120" t="n">
        <v>4</v>
      </c>
      <c r="J120" t="n">
        <v>0</v>
      </c>
      <c r="K120" t="n">
        <v>-12</v>
      </c>
      <c r="L120" t="n">
        <v>0</v>
      </c>
      <c r="M120" t="n">
        <v>0</v>
      </c>
      <c r="O120" t="n">
        <v>0</v>
      </c>
    </row>
    <row r="121">
      <c r="A121" s="8" t="n">
        <v>46204</v>
      </c>
      <c r="B121" t="inlineStr">
        <is>
          <t>B6</t>
        </is>
      </c>
      <c r="C121" s="9">
        <f>_xlfn.XLOOKUP(B121,Carriers[Code],Carriers[Airline])</f>
        <v/>
      </c>
      <c r="D121" t="n">
        <v>1231</v>
      </c>
      <c r="E121" t="inlineStr">
        <is>
          <t>VRB</t>
        </is>
      </c>
      <c r="F121" s="10" t="n">
        <v>855</v>
      </c>
      <c r="G121" t="inlineStr">
        <is>
          <t>0800-0859</t>
        </is>
      </c>
      <c r="H121" s="9">
        <f>INT(F121/100)</f>
        <v/>
      </c>
      <c r="I121" t="n">
        <v>11</v>
      </c>
      <c r="J121" t="n">
        <v>0</v>
      </c>
      <c r="K121" t="n">
        <v>-8</v>
      </c>
      <c r="L121" t="n">
        <v>0</v>
      </c>
      <c r="M121" t="n">
        <v>0</v>
      </c>
      <c r="O121" t="n">
        <v>0</v>
      </c>
    </row>
    <row r="122">
      <c r="A122" s="8" t="n">
        <v>46204</v>
      </c>
      <c r="B122" t="inlineStr">
        <is>
          <t>WN</t>
        </is>
      </c>
      <c r="C122" s="9">
        <f>_xlfn.XLOOKUP(B122,Carriers[Code],Carriers[Airline])</f>
        <v/>
      </c>
      <c r="D122" t="n">
        <v>732</v>
      </c>
      <c r="E122" t="inlineStr">
        <is>
          <t>BWI</t>
        </is>
      </c>
      <c r="F122" s="10" t="n">
        <v>855</v>
      </c>
      <c r="G122" t="inlineStr">
        <is>
          <t>0800-0859</t>
        </is>
      </c>
      <c r="H122" s="9">
        <f>INT(F122/100)</f>
        <v/>
      </c>
      <c r="I122" t="n">
        <v>-8</v>
      </c>
      <c r="J122" t="n">
        <v>0</v>
      </c>
      <c r="K122" t="n">
        <v>-25</v>
      </c>
      <c r="L122" t="n">
        <v>0</v>
      </c>
      <c r="M122" t="n">
        <v>0</v>
      </c>
      <c r="O122" t="n">
        <v>0</v>
      </c>
    </row>
    <row r="123">
      <c r="A123" s="8" t="n">
        <v>46204</v>
      </c>
      <c r="B123" t="inlineStr">
        <is>
          <t>YX</t>
        </is>
      </c>
      <c r="C123" s="9">
        <f>_xlfn.XLOOKUP(B123,Carriers[Code],Carriers[Airline])</f>
        <v/>
      </c>
      <c r="D123" t="n">
        <v>5597</v>
      </c>
      <c r="E123" t="inlineStr">
        <is>
          <t>JAX</t>
        </is>
      </c>
      <c r="F123" s="10" t="n">
        <v>855</v>
      </c>
      <c r="G123" t="inlineStr">
        <is>
          <t>0800-0859</t>
        </is>
      </c>
      <c r="H123" s="9">
        <f>INT(F123/100)</f>
        <v/>
      </c>
      <c r="I123" t="n">
        <v>-6</v>
      </c>
      <c r="J123" t="n">
        <v>0</v>
      </c>
      <c r="K123" t="n">
        <v>-10</v>
      </c>
      <c r="L123" t="n">
        <v>0</v>
      </c>
      <c r="M123" t="n">
        <v>0</v>
      </c>
      <c r="O123" t="n">
        <v>0</v>
      </c>
    </row>
    <row r="124">
      <c r="A124" s="8" t="n">
        <v>46204</v>
      </c>
      <c r="B124" t="inlineStr">
        <is>
          <t>YX</t>
        </is>
      </c>
      <c r="C124" s="9">
        <f>_xlfn.XLOOKUP(B124,Carriers[Code],Carriers[Airline])</f>
        <v/>
      </c>
      <c r="D124" t="n">
        <v>5622</v>
      </c>
      <c r="E124" t="inlineStr">
        <is>
          <t>RIC</t>
        </is>
      </c>
      <c r="F124" s="10" t="n">
        <v>855</v>
      </c>
      <c r="G124" t="inlineStr">
        <is>
          <t>0800-0859</t>
        </is>
      </c>
      <c r="H124" s="9">
        <f>INT(F124/100)</f>
        <v/>
      </c>
      <c r="I124" t="n">
        <v>-6</v>
      </c>
      <c r="J124" t="n">
        <v>0</v>
      </c>
      <c r="K124" t="n">
        <v>-28</v>
      </c>
      <c r="L124" t="n">
        <v>0</v>
      </c>
      <c r="M124" t="n">
        <v>0</v>
      </c>
      <c r="O124" t="n">
        <v>0</v>
      </c>
    </row>
    <row r="125">
      <c r="A125" s="8" t="n">
        <v>46204</v>
      </c>
      <c r="B125" t="inlineStr">
        <is>
          <t>AA</t>
        </is>
      </c>
      <c r="C125" s="9">
        <f>_xlfn.XLOOKUP(B125,Carriers[Code],Carriers[Airline])</f>
        <v/>
      </c>
      <c r="D125" t="n">
        <v>2735</v>
      </c>
      <c r="E125" t="inlineStr">
        <is>
          <t>MCO</t>
        </is>
      </c>
      <c r="F125" s="10" t="n">
        <v>859</v>
      </c>
      <c r="G125" t="inlineStr">
        <is>
          <t>0800-0859</t>
        </is>
      </c>
      <c r="H125" s="9">
        <f>INT(F125/100)</f>
        <v/>
      </c>
      <c r="I125" t="n">
        <v>-8</v>
      </c>
      <c r="J125" t="n">
        <v>0</v>
      </c>
      <c r="K125" t="n">
        <v>1</v>
      </c>
      <c r="L125" t="n">
        <v>0</v>
      </c>
      <c r="M125" t="n">
        <v>0</v>
      </c>
      <c r="O125" t="n">
        <v>0</v>
      </c>
    </row>
    <row r="126">
      <c r="A126" s="8" t="n">
        <v>46204</v>
      </c>
      <c r="B126" t="inlineStr">
        <is>
          <t>AS</t>
        </is>
      </c>
      <c r="C126" s="9">
        <f>_xlfn.XLOOKUP(B126,Carriers[Code],Carriers[Airline])</f>
        <v/>
      </c>
      <c r="D126" t="n">
        <v>338</v>
      </c>
      <c r="E126" t="inlineStr">
        <is>
          <t>SEA</t>
        </is>
      </c>
      <c r="F126" s="10" t="n">
        <v>900</v>
      </c>
      <c r="G126" t="inlineStr">
        <is>
          <t>0900-0959</t>
        </is>
      </c>
      <c r="H126" s="9">
        <f>INT(F126/100)</f>
        <v/>
      </c>
      <c r="I126" t="n">
        <v>-4</v>
      </c>
      <c r="J126" t="n">
        <v>0</v>
      </c>
      <c r="K126" t="n">
        <v>-23</v>
      </c>
      <c r="L126" t="n">
        <v>0</v>
      </c>
      <c r="M126" t="n">
        <v>0</v>
      </c>
      <c r="O126" t="n">
        <v>0</v>
      </c>
    </row>
    <row r="127">
      <c r="A127" s="8" t="n">
        <v>46204</v>
      </c>
      <c r="B127" t="inlineStr">
        <is>
          <t>B6</t>
        </is>
      </c>
      <c r="C127" s="9">
        <f>_xlfn.XLOOKUP(B127,Carriers[Code],Carriers[Airline])</f>
        <v/>
      </c>
      <c r="D127" t="n">
        <v>21</v>
      </c>
      <c r="E127" t="inlineStr">
        <is>
          <t>PBI</t>
        </is>
      </c>
      <c r="F127" s="10" t="n">
        <v>900</v>
      </c>
      <c r="G127" t="inlineStr">
        <is>
          <t>0900-0959</t>
        </is>
      </c>
      <c r="H127" s="9">
        <f>INT(F127/100)</f>
        <v/>
      </c>
      <c r="I127" t="n">
        <v>4</v>
      </c>
      <c r="J127" t="n">
        <v>0</v>
      </c>
      <c r="K127" t="n">
        <v>-16</v>
      </c>
      <c r="L127" t="n">
        <v>0</v>
      </c>
      <c r="M127" t="n">
        <v>0</v>
      </c>
      <c r="O127" t="n">
        <v>0</v>
      </c>
    </row>
    <row r="128">
      <c r="A128" s="8" t="n">
        <v>46204</v>
      </c>
      <c r="B128" t="inlineStr">
        <is>
          <t>DL</t>
        </is>
      </c>
      <c r="C128" s="9">
        <f>_xlfn.XLOOKUP(B128,Carriers[Code],Carriers[Airline])</f>
        <v/>
      </c>
      <c r="D128" t="n">
        <v>816</v>
      </c>
      <c r="E128" t="inlineStr">
        <is>
          <t>SAT</t>
        </is>
      </c>
      <c r="F128" s="10" t="n">
        <v>900</v>
      </c>
      <c r="G128" t="inlineStr">
        <is>
          <t>0900-0959</t>
        </is>
      </c>
      <c r="H128" s="9">
        <f>INT(F128/100)</f>
        <v/>
      </c>
      <c r="I128" t="n">
        <v>3</v>
      </c>
      <c r="J128" t="n">
        <v>0</v>
      </c>
      <c r="K128" t="n">
        <v>11</v>
      </c>
      <c r="L128" t="n">
        <v>0</v>
      </c>
      <c r="M128" t="n">
        <v>0</v>
      </c>
      <c r="O128" t="n">
        <v>0</v>
      </c>
    </row>
    <row r="129">
      <c r="A129" s="8" t="n">
        <v>46204</v>
      </c>
      <c r="B129" t="inlineStr">
        <is>
          <t>YX</t>
        </is>
      </c>
      <c r="C129" s="9">
        <f>_xlfn.XLOOKUP(B129,Carriers[Code],Carriers[Airline])</f>
        <v/>
      </c>
      <c r="D129" t="n">
        <v>5630</v>
      </c>
      <c r="E129" t="inlineStr">
        <is>
          <t>CLT</t>
        </is>
      </c>
      <c r="F129" s="10" t="n">
        <v>900</v>
      </c>
      <c r="G129" t="inlineStr">
        <is>
          <t>0900-0959</t>
        </is>
      </c>
      <c r="H129" s="9">
        <f>INT(F129/100)</f>
        <v/>
      </c>
      <c r="I129" t="n">
        <v>-5</v>
      </c>
      <c r="J129" t="n">
        <v>0</v>
      </c>
      <c r="K129" t="n">
        <v>-17</v>
      </c>
      <c r="L129" t="n">
        <v>0</v>
      </c>
      <c r="M129" t="n">
        <v>0</v>
      </c>
      <c r="O129" t="n">
        <v>0</v>
      </c>
    </row>
    <row r="130">
      <c r="A130" s="8" t="n">
        <v>46204</v>
      </c>
      <c r="B130" t="inlineStr">
        <is>
          <t>YX</t>
        </is>
      </c>
      <c r="C130" s="9">
        <f>_xlfn.XLOOKUP(B130,Carriers[Code],Carriers[Airline])</f>
        <v/>
      </c>
      <c r="D130" t="n">
        <v>5732</v>
      </c>
      <c r="E130" t="inlineStr">
        <is>
          <t>LGA</t>
        </is>
      </c>
      <c r="F130" s="10" t="n">
        <v>900</v>
      </c>
      <c r="G130" t="inlineStr">
        <is>
          <t>0900-0959</t>
        </is>
      </c>
      <c r="H130" s="9">
        <f>INT(F130/100)</f>
        <v/>
      </c>
      <c r="I130" t="n">
        <v>-9</v>
      </c>
      <c r="J130" t="n">
        <v>0</v>
      </c>
      <c r="K130" t="n">
        <v>-17</v>
      </c>
      <c r="L130" t="n">
        <v>0</v>
      </c>
      <c r="M130" t="n">
        <v>0</v>
      </c>
      <c r="O130" t="n">
        <v>0</v>
      </c>
    </row>
    <row r="131">
      <c r="A131" s="8" t="n">
        <v>46204</v>
      </c>
      <c r="B131" t="inlineStr">
        <is>
          <t>AA</t>
        </is>
      </c>
      <c r="C131" s="9">
        <f>_xlfn.XLOOKUP(B131,Carriers[Code],Carriers[Airline])</f>
        <v/>
      </c>
      <c r="D131" t="n">
        <v>479</v>
      </c>
      <c r="E131" t="inlineStr">
        <is>
          <t>DFW</t>
        </is>
      </c>
      <c r="F131" s="10" t="n">
        <v>901</v>
      </c>
      <c r="G131" t="inlineStr">
        <is>
          <t>0900-0959</t>
        </is>
      </c>
      <c r="H131" s="9">
        <f>INT(F131/100)</f>
        <v/>
      </c>
      <c r="I131" t="n">
        <v>-14</v>
      </c>
      <c r="J131" t="n">
        <v>0</v>
      </c>
      <c r="K131" t="n">
        <v>-51</v>
      </c>
      <c r="L131" t="n">
        <v>0</v>
      </c>
      <c r="M131" t="n">
        <v>0</v>
      </c>
      <c r="O131" t="n">
        <v>0</v>
      </c>
    </row>
    <row r="132">
      <c r="A132" s="8" t="n">
        <v>46204</v>
      </c>
      <c r="B132" t="inlineStr">
        <is>
          <t>YX</t>
        </is>
      </c>
      <c r="C132" s="9">
        <f>_xlfn.XLOOKUP(B132,Carriers[Code],Carriers[Airline])</f>
        <v/>
      </c>
      <c r="D132" t="n">
        <v>4666</v>
      </c>
      <c r="E132" t="inlineStr">
        <is>
          <t>BUF</t>
        </is>
      </c>
      <c r="F132" s="10" t="n">
        <v>903</v>
      </c>
      <c r="G132" t="inlineStr">
        <is>
          <t>0900-0959</t>
        </is>
      </c>
      <c r="H132" s="9">
        <f>INT(F132/100)</f>
        <v/>
      </c>
      <c r="I132" t="n">
        <v>-1</v>
      </c>
      <c r="J132" t="n">
        <v>0</v>
      </c>
      <c r="K132" t="n">
        <v>-21</v>
      </c>
      <c r="L132" t="n">
        <v>0</v>
      </c>
      <c r="M132" t="n">
        <v>0</v>
      </c>
      <c r="O132" t="n">
        <v>0</v>
      </c>
    </row>
    <row r="133">
      <c r="A133" s="8" t="n">
        <v>46204</v>
      </c>
      <c r="B133" t="inlineStr">
        <is>
          <t>DL</t>
        </is>
      </c>
      <c r="C133" s="9">
        <f>_xlfn.XLOOKUP(B133,Carriers[Code],Carriers[Airline])</f>
        <v/>
      </c>
      <c r="D133" t="n">
        <v>456</v>
      </c>
      <c r="E133" t="inlineStr">
        <is>
          <t>ATL</t>
        </is>
      </c>
      <c r="F133" s="10" t="n">
        <v>905</v>
      </c>
      <c r="G133" t="inlineStr">
        <is>
          <t>0900-0959</t>
        </is>
      </c>
      <c r="H133" s="9">
        <f>INT(F133/100)</f>
        <v/>
      </c>
      <c r="I133" t="n">
        <v>-7</v>
      </c>
      <c r="J133" t="n">
        <v>0</v>
      </c>
      <c r="K133" t="n">
        <v>-12</v>
      </c>
      <c r="L133" t="n">
        <v>0</v>
      </c>
      <c r="M133" t="n">
        <v>0</v>
      </c>
      <c r="O133" t="n">
        <v>0</v>
      </c>
    </row>
    <row r="134">
      <c r="A134" s="8" t="n">
        <v>46204</v>
      </c>
      <c r="B134" t="inlineStr">
        <is>
          <t>YX</t>
        </is>
      </c>
      <c r="C134" s="9">
        <f>_xlfn.XLOOKUP(B134,Carriers[Code],Carriers[Airline])</f>
        <v/>
      </c>
      <c r="D134" t="n">
        <v>5720</v>
      </c>
      <c r="E134" t="inlineStr">
        <is>
          <t>JFK</t>
        </is>
      </c>
      <c r="F134" s="10" t="n">
        <v>905</v>
      </c>
      <c r="G134" t="inlineStr">
        <is>
          <t>0900-0959</t>
        </is>
      </c>
      <c r="H134" s="9">
        <f>INT(F134/100)</f>
        <v/>
      </c>
      <c r="I134" t="n">
        <v>-1</v>
      </c>
      <c r="J134" t="n">
        <v>0</v>
      </c>
      <c r="K134" t="n">
        <v>-6</v>
      </c>
      <c r="L134" t="n">
        <v>0</v>
      </c>
      <c r="M134" t="n">
        <v>0</v>
      </c>
      <c r="O134" t="n">
        <v>0</v>
      </c>
    </row>
    <row r="135">
      <c r="A135" s="8" t="n">
        <v>46204</v>
      </c>
      <c r="B135" t="inlineStr">
        <is>
          <t>UA</t>
        </is>
      </c>
      <c r="C135" s="9">
        <f>_xlfn.XLOOKUP(B135,Carriers[Code],Carriers[Airline])</f>
        <v/>
      </c>
      <c r="D135" t="n">
        <v>2002</v>
      </c>
      <c r="E135" t="inlineStr">
        <is>
          <t>SFO</t>
        </is>
      </c>
      <c r="F135" s="10" t="n">
        <v>907</v>
      </c>
      <c r="G135" t="inlineStr">
        <is>
          <t>0900-0959</t>
        </is>
      </c>
      <c r="H135" s="9">
        <f>INT(F135/100)</f>
        <v/>
      </c>
      <c r="I135" t="n">
        <v>-3</v>
      </c>
      <c r="J135" t="n">
        <v>0</v>
      </c>
      <c r="K135" t="n">
        <v>-9</v>
      </c>
      <c r="L135" t="n">
        <v>0</v>
      </c>
      <c r="M135" t="n">
        <v>0</v>
      </c>
      <c r="O135" t="n">
        <v>0</v>
      </c>
    </row>
    <row r="136">
      <c r="A136" s="8" t="n">
        <v>46204</v>
      </c>
      <c r="B136" t="inlineStr">
        <is>
          <t>YX</t>
        </is>
      </c>
      <c r="C136" s="9">
        <f>_xlfn.XLOOKUP(B136,Carriers[Code],Carriers[Airline])</f>
        <v/>
      </c>
      <c r="D136" t="n">
        <v>4635</v>
      </c>
      <c r="E136" t="inlineStr">
        <is>
          <t>SYR</t>
        </is>
      </c>
      <c r="F136" s="10" t="n">
        <v>910</v>
      </c>
      <c r="G136" t="inlineStr">
        <is>
          <t>0900-0959</t>
        </is>
      </c>
      <c r="H136" s="9">
        <f>INT(F136/100)</f>
        <v/>
      </c>
      <c r="I136" t="n">
        <v>-6</v>
      </c>
      <c r="J136" t="n">
        <v>0</v>
      </c>
      <c r="K136" t="n">
        <v>-19</v>
      </c>
      <c r="L136" t="n">
        <v>0</v>
      </c>
      <c r="M136" t="n">
        <v>0</v>
      </c>
      <c r="O136" t="n">
        <v>0</v>
      </c>
    </row>
    <row r="137">
      <c r="A137" s="8" t="n">
        <v>46204</v>
      </c>
      <c r="B137" t="inlineStr">
        <is>
          <t>YX</t>
        </is>
      </c>
      <c r="C137" s="9">
        <f>_xlfn.XLOOKUP(B137,Carriers[Code],Carriers[Airline])</f>
        <v/>
      </c>
      <c r="D137" t="n">
        <v>5614</v>
      </c>
      <c r="E137" t="inlineStr">
        <is>
          <t>MKE</t>
        </is>
      </c>
      <c r="F137" s="10" t="n">
        <v>910</v>
      </c>
      <c r="G137" t="inlineStr">
        <is>
          <t>0900-0959</t>
        </is>
      </c>
      <c r="H137" s="9">
        <f>INT(F137/100)</f>
        <v/>
      </c>
      <c r="I137" t="n">
        <v>-8</v>
      </c>
      <c r="J137" t="n">
        <v>0</v>
      </c>
      <c r="K137" t="n">
        <v>-20</v>
      </c>
      <c r="L137" t="n">
        <v>0</v>
      </c>
      <c r="M137" t="n">
        <v>0</v>
      </c>
      <c r="O137" t="n">
        <v>0</v>
      </c>
    </row>
    <row r="138">
      <c r="A138" s="8" t="n">
        <v>46204</v>
      </c>
      <c r="B138" t="inlineStr">
        <is>
          <t>B6</t>
        </is>
      </c>
      <c r="C138" s="9">
        <f>_xlfn.XLOOKUP(B138,Carriers[Code],Carriers[Airline])</f>
        <v/>
      </c>
      <c r="D138" t="n">
        <v>791</v>
      </c>
      <c r="E138" t="inlineStr">
        <is>
          <t>TPA</t>
        </is>
      </c>
      <c r="F138" s="10" t="n">
        <v>915</v>
      </c>
      <c r="G138" t="inlineStr">
        <is>
          <t>0900-0959</t>
        </is>
      </c>
      <c r="H138" s="9">
        <f>INT(F138/100)</f>
        <v/>
      </c>
      <c r="I138" t="n">
        <v>-3</v>
      </c>
      <c r="J138" t="n">
        <v>0</v>
      </c>
      <c r="K138" t="n">
        <v>-5</v>
      </c>
      <c r="L138" t="n">
        <v>0</v>
      </c>
      <c r="M138" t="n">
        <v>0</v>
      </c>
      <c r="O138" t="n">
        <v>0</v>
      </c>
    </row>
    <row r="139">
      <c r="A139" s="8" t="n">
        <v>46204</v>
      </c>
      <c r="B139" t="inlineStr">
        <is>
          <t>DL</t>
        </is>
      </c>
      <c r="C139" s="9">
        <f>_xlfn.XLOOKUP(B139,Carriers[Code],Carriers[Airline])</f>
        <v/>
      </c>
      <c r="D139" t="n">
        <v>1748</v>
      </c>
      <c r="E139" t="inlineStr">
        <is>
          <t>DTW</t>
        </is>
      </c>
      <c r="F139" s="10" t="n">
        <v>915</v>
      </c>
      <c r="G139" t="inlineStr">
        <is>
          <t>0900-0959</t>
        </is>
      </c>
      <c r="H139" s="9">
        <f>INT(F139/100)</f>
        <v/>
      </c>
      <c r="I139" t="n">
        <v>-10</v>
      </c>
      <c r="J139" t="n">
        <v>0</v>
      </c>
      <c r="K139" t="n">
        <v>-8</v>
      </c>
      <c r="L139" t="n">
        <v>0</v>
      </c>
      <c r="M139" t="n">
        <v>0</v>
      </c>
      <c r="O139" t="n">
        <v>0</v>
      </c>
    </row>
    <row r="140">
      <c r="A140" s="8" t="n">
        <v>46204</v>
      </c>
      <c r="B140" t="inlineStr">
        <is>
          <t>YX</t>
        </is>
      </c>
      <c r="C140" s="9">
        <f>_xlfn.XLOOKUP(B140,Carriers[Code],Carriers[Airline])</f>
        <v/>
      </c>
      <c r="D140" t="n">
        <v>5693</v>
      </c>
      <c r="E140" t="inlineStr">
        <is>
          <t>DCA</t>
        </is>
      </c>
      <c r="F140" s="10" t="n">
        <v>915</v>
      </c>
      <c r="G140" t="inlineStr">
        <is>
          <t>0900-0959</t>
        </is>
      </c>
      <c r="H140" s="9">
        <f>INT(F140/100)</f>
        <v/>
      </c>
      <c r="I140" t="n">
        <v>-10</v>
      </c>
      <c r="J140" t="n">
        <v>0</v>
      </c>
      <c r="K140" t="n">
        <v>-16</v>
      </c>
      <c r="L140" t="n">
        <v>0</v>
      </c>
      <c r="M140" t="n">
        <v>0</v>
      </c>
      <c r="O140" t="n">
        <v>0</v>
      </c>
    </row>
    <row r="141">
      <c r="A141" s="8" t="n">
        <v>46204</v>
      </c>
      <c r="B141" t="inlineStr">
        <is>
          <t>AA</t>
        </is>
      </c>
      <c r="C141" s="9">
        <f>_xlfn.XLOOKUP(B141,Carriers[Code],Carriers[Airline])</f>
        <v/>
      </c>
      <c r="D141" t="n">
        <v>1605</v>
      </c>
      <c r="E141" t="inlineStr">
        <is>
          <t>DCA</t>
        </is>
      </c>
      <c r="F141" s="10" t="n">
        <v>918</v>
      </c>
      <c r="G141" t="inlineStr">
        <is>
          <t>0900-0959</t>
        </is>
      </c>
      <c r="H141" s="9">
        <f>INT(F141/100)</f>
        <v/>
      </c>
      <c r="I141" t="n">
        <v>-10</v>
      </c>
      <c r="J141" t="n">
        <v>0</v>
      </c>
      <c r="K141" t="n">
        <v>-13</v>
      </c>
      <c r="L141" t="n">
        <v>0</v>
      </c>
      <c r="M141" t="n">
        <v>0</v>
      </c>
      <c r="O141" t="n">
        <v>0</v>
      </c>
    </row>
    <row r="142">
      <c r="A142" s="8" t="n">
        <v>46204</v>
      </c>
      <c r="B142" t="inlineStr">
        <is>
          <t>DL</t>
        </is>
      </c>
      <c r="C142" s="9">
        <f>_xlfn.XLOOKUP(B142,Carriers[Code],Carriers[Airline])</f>
        <v/>
      </c>
      <c r="D142" t="n">
        <v>2160</v>
      </c>
      <c r="E142" t="inlineStr">
        <is>
          <t>PBI</t>
        </is>
      </c>
      <c r="F142" s="10" t="n">
        <v>920</v>
      </c>
      <c r="G142" t="inlineStr">
        <is>
          <t>0900-0959</t>
        </is>
      </c>
      <c r="H142" s="9">
        <f>INT(F142/100)</f>
        <v/>
      </c>
      <c r="I142" t="n">
        <v>-10</v>
      </c>
      <c r="J142" t="n">
        <v>0</v>
      </c>
      <c r="K142" t="n">
        <v>-7</v>
      </c>
      <c r="L142" t="n">
        <v>0</v>
      </c>
      <c r="M142" t="n">
        <v>0</v>
      </c>
      <c r="O142" t="n">
        <v>0</v>
      </c>
    </row>
    <row r="143">
      <c r="A143" s="8" t="n">
        <v>46204</v>
      </c>
      <c r="B143" t="inlineStr">
        <is>
          <t>YX</t>
        </is>
      </c>
      <c r="C143" s="9">
        <f>_xlfn.XLOOKUP(B143,Carriers[Code],Carriers[Airline])</f>
        <v/>
      </c>
      <c r="D143" t="n">
        <v>5809</v>
      </c>
      <c r="E143" t="inlineStr">
        <is>
          <t>ORF</t>
        </is>
      </c>
      <c r="F143" s="10" t="n">
        <v>920</v>
      </c>
      <c r="G143" t="inlineStr">
        <is>
          <t>0900-0959</t>
        </is>
      </c>
      <c r="H143" s="9">
        <f>INT(F143/100)</f>
        <v/>
      </c>
      <c r="I143" t="n">
        <v>-10</v>
      </c>
      <c r="J143" t="n">
        <v>0</v>
      </c>
      <c r="K143" t="n">
        <v>-26</v>
      </c>
      <c r="L143" t="n">
        <v>0</v>
      </c>
      <c r="M143" t="n">
        <v>0</v>
      </c>
      <c r="O143" t="n">
        <v>0</v>
      </c>
    </row>
    <row r="144">
      <c r="A144" s="8" t="n">
        <v>46204</v>
      </c>
      <c r="B144" t="inlineStr">
        <is>
          <t>B6</t>
        </is>
      </c>
      <c r="C144" s="9">
        <f>_xlfn.XLOOKUP(B144,Carriers[Code],Carriers[Airline])</f>
        <v/>
      </c>
      <c r="D144" t="n">
        <v>2033</v>
      </c>
      <c r="E144" t="inlineStr">
        <is>
          <t>IAH</t>
        </is>
      </c>
      <c r="F144" s="10" t="n">
        <v>925</v>
      </c>
      <c r="G144" t="inlineStr">
        <is>
          <t>0900-0959</t>
        </is>
      </c>
      <c r="H144" s="9">
        <f>INT(F144/100)</f>
        <v/>
      </c>
      <c r="I144" t="n">
        <v>-3</v>
      </c>
      <c r="J144" t="n">
        <v>0</v>
      </c>
      <c r="K144" t="n">
        <v>-12</v>
      </c>
      <c r="L144" t="n">
        <v>0</v>
      </c>
      <c r="M144" t="n">
        <v>0</v>
      </c>
      <c r="O144" t="n">
        <v>0</v>
      </c>
    </row>
    <row r="145">
      <c r="A145" s="8" t="n">
        <v>46204</v>
      </c>
      <c r="B145" t="inlineStr">
        <is>
          <t>UA</t>
        </is>
      </c>
      <c r="C145" s="9">
        <f>_xlfn.XLOOKUP(B145,Carriers[Code],Carriers[Airline])</f>
        <v/>
      </c>
      <c r="D145" t="n">
        <v>2098</v>
      </c>
      <c r="E145" t="inlineStr">
        <is>
          <t>IAD</t>
        </is>
      </c>
      <c r="F145" s="10" t="n">
        <v>925</v>
      </c>
      <c r="G145" t="inlineStr">
        <is>
          <t>0900-0959</t>
        </is>
      </c>
      <c r="H145" s="9">
        <f>INT(F145/100)</f>
        <v/>
      </c>
      <c r="I145" t="n">
        <v>-7</v>
      </c>
      <c r="J145" t="n">
        <v>0</v>
      </c>
      <c r="K145" t="n">
        <v>-9</v>
      </c>
      <c r="L145" t="n">
        <v>0</v>
      </c>
      <c r="M145" t="n">
        <v>0</v>
      </c>
      <c r="O145" t="n">
        <v>0</v>
      </c>
    </row>
    <row r="146">
      <c r="A146" s="8" t="n">
        <v>46204</v>
      </c>
      <c r="B146" t="inlineStr">
        <is>
          <t>YX</t>
        </is>
      </c>
      <c r="C146" s="9">
        <f>_xlfn.XLOOKUP(B146,Carriers[Code],Carriers[Airline])</f>
        <v/>
      </c>
      <c r="D146" t="n">
        <v>5615</v>
      </c>
      <c r="E146" t="inlineStr">
        <is>
          <t>SDF</t>
        </is>
      </c>
      <c r="F146" s="10" t="n">
        <v>928</v>
      </c>
      <c r="G146" t="inlineStr">
        <is>
          <t>0900-0959</t>
        </is>
      </c>
      <c r="H146" s="9">
        <f>INT(F146/100)</f>
        <v/>
      </c>
      <c r="I146" t="n">
        <v>-10</v>
      </c>
      <c r="J146" t="n">
        <v>0</v>
      </c>
      <c r="K146" t="n">
        <v>-19</v>
      </c>
      <c r="L146" t="n">
        <v>0</v>
      </c>
      <c r="M146" t="n">
        <v>0</v>
      </c>
      <c r="O146" t="n">
        <v>0</v>
      </c>
    </row>
    <row r="147">
      <c r="A147" s="8" t="n">
        <v>46204</v>
      </c>
      <c r="B147" t="inlineStr">
        <is>
          <t>B6</t>
        </is>
      </c>
      <c r="C147" s="9">
        <f>_xlfn.XLOOKUP(B147,Carriers[Code],Carriers[Airline])</f>
        <v/>
      </c>
      <c r="D147" t="n">
        <v>2352</v>
      </c>
      <c r="E147" t="inlineStr">
        <is>
          <t>ACK</t>
        </is>
      </c>
      <c r="F147" s="10" t="n">
        <v>930</v>
      </c>
      <c r="G147" t="inlineStr">
        <is>
          <t>0900-0959</t>
        </is>
      </c>
      <c r="H147" s="9">
        <f>INT(F147/100)</f>
        <v/>
      </c>
      <c r="I147" t="n">
        <v>-8</v>
      </c>
      <c r="J147" t="n">
        <v>0</v>
      </c>
      <c r="K147" t="n">
        <v>-18</v>
      </c>
      <c r="L147" t="n">
        <v>0</v>
      </c>
      <c r="M147" t="n">
        <v>0</v>
      </c>
      <c r="O147" t="n">
        <v>0</v>
      </c>
    </row>
    <row r="148">
      <c r="A148" s="8" t="n">
        <v>46204</v>
      </c>
      <c r="B148" t="inlineStr">
        <is>
          <t>UA</t>
        </is>
      </c>
      <c r="C148" s="9">
        <f>_xlfn.XLOOKUP(B148,Carriers[Code],Carriers[Airline])</f>
        <v/>
      </c>
      <c r="D148" t="n">
        <v>1307</v>
      </c>
      <c r="E148" t="inlineStr">
        <is>
          <t>EWR</t>
        </is>
      </c>
      <c r="F148" s="10" t="n">
        <v>930</v>
      </c>
      <c r="G148" t="inlineStr">
        <is>
          <t>0900-0959</t>
        </is>
      </c>
      <c r="H148" s="9">
        <f>INT(F148/100)</f>
        <v/>
      </c>
      <c r="I148" t="n">
        <v>83</v>
      </c>
      <c r="J148" t="n">
        <v>1</v>
      </c>
      <c r="K148" t="n">
        <v>68</v>
      </c>
      <c r="L148" t="n">
        <v>1</v>
      </c>
      <c r="M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68</v>
      </c>
    </row>
    <row r="149">
      <c r="A149" s="8" t="n">
        <v>46204</v>
      </c>
      <c r="B149" t="inlineStr">
        <is>
          <t>AA</t>
        </is>
      </c>
      <c r="C149" s="9">
        <f>_xlfn.XLOOKUP(B149,Carriers[Code],Carriers[Airline])</f>
        <v/>
      </c>
      <c r="D149" t="n">
        <v>3225</v>
      </c>
      <c r="E149" t="inlineStr">
        <is>
          <t>PHL</t>
        </is>
      </c>
      <c r="F149" s="10" t="n">
        <v>937</v>
      </c>
      <c r="G149" t="inlineStr">
        <is>
          <t>0900-0959</t>
        </is>
      </c>
      <c r="H149" s="9">
        <f>INT(F149/100)</f>
        <v/>
      </c>
      <c r="I149" t="n">
        <v>5</v>
      </c>
      <c r="J149" t="n">
        <v>0</v>
      </c>
      <c r="K149" t="n">
        <v>-10</v>
      </c>
      <c r="L149" t="n">
        <v>0</v>
      </c>
      <c r="M149" t="n">
        <v>0</v>
      </c>
      <c r="O149" t="n">
        <v>0</v>
      </c>
    </row>
    <row r="150">
      <c r="A150" s="8" t="n">
        <v>46204</v>
      </c>
      <c r="B150" t="inlineStr">
        <is>
          <t>B6</t>
        </is>
      </c>
      <c r="C150" s="9">
        <f>_xlfn.XLOOKUP(B150,Carriers[Code],Carriers[Airline])</f>
        <v/>
      </c>
      <c r="D150" t="n">
        <v>861</v>
      </c>
      <c r="E150" t="inlineStr">
        <is>
          <t>SJU</t>
        </is>
      </c>
      <c r="F150" s="10" t="n">
        <v>940</v>
      </c>
      <c r="G150" t="inlineStr">
        <is>
          <t>0900-0959</t>
        </is>
      </c>
      <c r="H150" s="9">
        <f>INT(F150/100)</f>
        <v/>
      </c>
      <c r="I150" t="n">
        <v>29</v>
      </c>
      <c r="J150" t="n">
        <v>1</v>
      </c>
      <c r="K150" t="n">
        <v>14</v>
      </c>
      <c r="L150" t="n">
        <v>0</v>
      </c>
      <c r="M150" t="n">
        <v>0</v>
      </c>
      <c r="O150" t="n">
        <v>0</v>
      </c>
    </row>
    <row r="151">
      <c r="A151" s="8" t="n">
        <v>46204</v>
      </c>
      <c r="B151" t="inlineStr">
        <is>
          <t>UA</t>
        </is>
      </c>
      <c r="C151" s="9">
        <f>_xlfn.XLOOKUP(B151,Carriers[Code],Carriers[Airline])</f>
        <v/>
      </c>
      <c r="D151" t="n">
        <v>662</v>
      </c>
      <c r="E151" t="inlineStr">
        <is>
          <t>DEN</t>
        </is>
      </c>
      <c r="F151" s="10" t="n">
        <v>940</v>
      </c>
      <c r="G151" t="inlineStr">
        <is>
          <t>0900-0959</t>
        </is>
      </c>
      <c r="H151" s="9">
        <f>INT(F151/100)</f>
        <v/>
      </c>
      <c r="I151" t="n">
        <v>-4</v>
      </c>
      <c r="J151" t="n">
        <v>0</v>
      </c>
      <c r="K151" t="n">
        <v>-23</v>
      </c>
      <c r="L151" t="n">
        <v>0</v>
      </c>
      <c r="M151" t="n">
        <v>0</v>
      </c>
      <c r="O151" t="n">
        <v>0</v>
      </c>
    </row>
    <row r="152">
      <c r="A152" s="8" t="n">
        <v>46204</v>
      </c>
      <c r="B152" t="inlineStr">
        <is>
          <t>AA</t>
        </is>
      </c>
      <c r="C152" s="9">
        <f>_xlfn.XLOOKUP(B152,Carriers[Code],Carriers[Airline])</f>
        <v/>
      </c>
      <c r="D152" t="n">
        <v>377</v>
      </c>
      <c r="E152" t="inlineStr">
        <is>
          <t>PHX</t>
        </is>
      </c>
      <c r="F152" s="10" t="n">
        <v>941</v>
      </c>
      <c r="G152" t="inlineStr">
        <is>
          <t>0900-0959</t>
        </is>
      </c>
      <c r="H152" s="9">
        <f>INT(F152/100)</f>
        <v/>
      </c>
      <c r="I152" t="n">
        <v>-8</v>
      </c>
      <c r="J152" t="n">
        <v>0</v>
      </c>
      <c r="K152" t="n">
        <v>-39</v>
      </c>
      <c r="L152" t="n">
        <v>0</v>
      </c>
      <c r="M152" t="n">
        <v>0</v>
      </c>
      <c r="O152" t="n">
        <v>0</v>
      </c>
    </row>
    <row r="153">
      <c r="A153" s="8" t="n">
        <v>46204</v>
      </c>
      <c r="B153" t="inlineStr">
        <is>
          <t>B6</t>
        </is>
      </c>
      <c r="C153" s="9">
        <f>_xlfn.XLOOKUP(B153,Carriers[Code],Carriers[Airline])</f>
        <v/>
      </c>
      <c r="D153" t="n">
        <v>1833</v>
      </c>
      <c r="E153" t="inlineStr">
        <is>
          <t>SFO</t>
        </is>
      </c>
      <c r="F153" s="10" t="n">
        <v>950</v>
      </c>
      <c r="G153" t="inlineStr">
        <is>
          <t>0900-0959</t>
        </is>
      </c>
      <c r="H153" s="9">
        <f>INT(F153/100)</f>
        <v/>
      </c>
      <c r="I153" t="n">
        <v>-7</v>
      </c>
      <c r="J153" t="n">
        <v>0</v>
      </c>
      <c r="K153" t="n">
        <v>-7</v>
      </c>
      <c r="L153" t="n">
        <v>0</v>
      </c>
      <c r="M153" t="n">
        <v>0</v>
      </c>
      <c r="O153" t="n">
        <v>0</v>
      </c>
    </row>
    <row r="154">
      <c r="A154" s="8" t="n">
        <v>46204</v>
      </c>
      <c r="B154" t="inlineStr">
        <is>
          <t>UA</t>
        </is>
      </c>
      <c r="C154" s="9">
        <f>_xlfn.XLOOKUP(B154,Carriers[Code],Carriers[Airline])</f>
        <v/>
      </c>
      <c r="D154" t="n">
        <v>1349</v>
      </c>
      <c r="E154" t="inlineStr">
        <is>
          <t>ORD</t>
        </is>
      </c>
      <c r="F154" s="10" t="n">
        <v>950</v>
      </c>
      <c r="G154" t="inlineStr">
        <is>
          <t>0900-0959</t>
        </is>
      </c>
      <c r="H154" s="9">
        <f>INT(F154/100)</f>
        <v/>
      </c>
      <c r="I154" t="n">
        <v>-7</v>
      </c>
      <c r="J154" t="n">
        <v>0</v>
      </c>
      <c r="K154" t="n">
        <v>-21</v>
      </c>
      <c r="L154" t="n">
        <v>0</v>
      </c>
      <c r="M154" t="n">
        <v>0</v>
      </c>
      <c r="O154" t="n">
        <v>0</v>
      </c>
    </row>
    <row r="155">
      <c r="A155" s="8" t="n">
        <v>46204</v>
      </c>
      <c r="B155" t="inlineStr">
        <is>
          <t>MQ</t>
        </is>
      </c>
      <c r="C155" s="9">
        <f>_xlfn.XLOOKUP(B155,Carriers[Code],Carriers[Airline])</f>
        <v/>
      </c>
      <c r="D155" t="n">
        <v>4171</v>
      </c>
      <c r="E155" t="inlineStr">
        <is>
          <t>ROC</t>
        </is>
      </c>
      <c r="F155" s="10" t="n">
        <v>954</v>
      </c>
      <c r="G155" t="inlineStr">
        <is>
          <t>0900-0959</t>
        </is>
      </c>
      <c r="H155" s="9">
        <f>INT(F155/100)</f>
        <v/>
      </c>
      <c r="I155" t="n">
        <v>-11</v>
      </c>
      <c r="J155" t="n">
        <v>0</v>
      </c>
      <c r="K155" t="n">
        <v>-31</v>
      </c>
      <c r="L155" t="n">
        <v>0</v>
      </c>
      <c r="M155" t="n">
        <v>0</v>
      </c>
      <c r="O155" t="n">
        <v>0</v>
      </c>
    </row>
    <row r="156">
      <c r="A156" s="8" t="n">
        <v>46204</v>
      </c>
      <c r="B156" t="inlineStr">
        <is>
          <t>B6</t>
        </is>
      </c>
      <c r="C156" s="9">
        <f>_xlfn.XLOOKUP(B156,Carriers[Code],Carriers[Airline])</f>
        <v/>
      </c>
      <c r="D156" t="n">
        <v>395</v>
      </c>
      <c r="E156" t="inlineStr">
        <is>
          <t>PDX</t>
        </is>
      </c>
      <c r="F156" s="10" t="n">
        <v>957</v>
      </c>
      <c r="G156" t="inlineStr">
        <is>
          <t>0900-0959</t>
        </is>
      </c>
      <c r="H156" s="9">
        <f>INT(F156/100)</f>
        <v/>
      </c>
      <c r="I156" t="n">
        <v>-12</v>
      </c>
      <c r="J156" t="n">
        <v>0</v>
      </c>
      <c r="K156" t="n">
        <v>-36</v>
      </c>
      <c r="L156" t="n">
        <v>0</v>
      </c>
      <c r="M156" t="n">
        <v>0</v>
      </c>
      <c r="O156" t="n">
        <v>0</v>
      </c>
    </row>
    <row r="157">
      <c r="A157" s="8" t="n">
        <v>46204</v>
      </c>
      <c r="B157" t="inlineStr">
        <is>
          <t>AA</t>
        </is>
      </c>
      <c r="C157" s="9">
        <f>_xlfn.XLOOKUP(B157,Carriers[Code],Carriers[Airline])</f>
        <v/>
      </c>
      <c r="D157" t="n">
        <v>1277</v>
      </c>
      <c r="E157" t="inlineStr">
        <is>
          <t>LAX</t>
        </is>
      </c>
      <c r="F157" s="10" t="n">
        <v>1000</v>
      </c>
      <c r="G157" t="inlineStr">
        <is>
          <t>1000-1059</t>
        </is>
      </c>
      <c r="H157" s="9">
        <f>INT(F157/100)</f>
        <v/>
      </c>
      <c r="I157" t="n">
        <v>-7</v>
      </c>
      <c r="J157" t="n">
        <v>0</v>
      </c>
      <c r="K157" t="n">
        <v>-30</v>
      </c>
      <c r="L157" t="n">
        <v>0</v>
      </c>
      <c r="M157" t="n">
        <v>0</v>
      </c>
      <c r="O157" t="n">
        <v>0</v>
      </c>
    </row>
    <row r="158">
      <c r="A158" s="8" t="n">
        <v>46204</v>
      </c>
      <c r="B158" t="inlineStr">
        <is>
          <t>B6</t>
        </is>
      </c>
      <c r="C158" s="9">
        <f>_xlfn.XLOOKUP(B158,Carriers[Code],Carriers[Airline])</f>
        <v/>
      </c>
      <c r="D158" t="n">
        <v>651</v>
      </c>
      <c r="E158" t="inlineStr">
        <is>
          <t>MCO</t>
        </is>
      </c>
      <c r="F158" s="10" t="n">
        <v>1000</v>
      </c>
      <c r="G158" t="inlineStr">
        <is>
          <t>1000-1059</t>
        </is>
      </c>
      <c r="H158" s="9">
        <f>INT(F158/100)</f>
        <v/>
      </c>
      <c r="I158" t="n">
        <v>-4</v>
      </c>
      <c r="J158" t="n">
        <v>0</v>
      </c>
      <c r="K158" t="n">
        <v>-19</v>
      </c>
      <c r="L158" t="n">
        <v>0</v>
      </c>
      <c r="M158" t="n">
        <v>0</v>
      </c>
      <c r="O158" t="n">
        <v>0</v>
      </c>
    </row>
    <row r="159">
      <c r="A159" s="8" t="n">
        <v>46204</v>
      </c>
      <c r="B159" t="inlineStr">
        <is>
          <t>YX</t>
        </is>
      </c>
      <c r="C159" s="9">
        <f>_xlfn.XLOOKUP(B159,Carriers[Code],Carriers[Airline])</f>
        <v/>
      </c>
      <c r="D159" t="n">
        <v>5744</v>
      </c>
      <c r="E159" t="inlineStr">
        <is>
          <t>LGA</t>
        </is>
      </c>
      <c r="F159" s="10" t="n">
        <v>1000</v>
      </c>
      <c r="G159" t="inlineStr">
        <is>
          <t>1000-1059</t>
        </is>
      </c>
      <c r="H159" s="9">
        <f>INT(F159/100)</f>
        <v/>
      </c>
      <c r="I159" t="n">
        <v>-7</v>
      </c>
      <c r="J159" t="n">
        <v>0</v>
      </c>
      <c r="K159" t="n">
        <v>-13</v>
      </c>
      <c r="L159" t="n">
        <v>0</v>
      </c>
      <c r="M159" t="n">
        <v>0</v>
      </c>
      <c r="O159" t="n">
        <v>0</v>
      </c>
    </row>
    <row r="160">
      <c r="A160" s="8" t="n">
        <v>46204</v>
      </c>
      <c r="B160" t="inlineStr">
        <is>
          <t>G4</t>
        </is>
      </c>
      <c r="C160" s="9">
        <f>_xlfn.XLOOKUP(B160,Carriers[Code],Carriers[Airline])</f>
        <v/>
      </c>
      <c r="D160" t="n">
        <v>236</v>
      </c>
      <c r="E160" t="inlineStr">
        <is>
          <t>AVL</t>
        </is>
      </c>
      <c r="F160" s="10" t="n">
        <v>1004</v>
      </c>
      <c r="G160" t="inlineStr">
        <is>
          <t>1000-1059</t>
        </is>
      </c>
      <c r="H160" s="9">
        <f>INT(F160/100)</f>
        <v/>
      </c>
      <c r="I160" t="n">
        <v>-2</v>
      </c>
      <c r="J160" t="n">
        <v>0</v>
      </c>
      <c r="K160" t="n">
        <v>-17</v>
      </c>
      <c r="L160" t="n">
        <v>0</v>
      </c>
      <c r="M160" t="n">
        <v>0</v>
      </c>
      <c r="O160" t="n">
        <v>0</v>
      </c>
    </row>
    <row r="161">
      <c r="A161" s="8" t="n">
        <v>46204</v>
      </c>
      <c r="B161" t="inlineStr">
        <is>
          <t>DL</t>
        </is>
      </c>
      <c r="C161" s="9">
        <f>_xlfn.XLOOKUP(B161,Carriers[Code],Carriers[Airline])</f>
        <v/>
      </c>
      <c r="D161" t="n">
        <v>860</v>
      </c>
      <c r="E161" t="inlineStr">
        <is>
          <t>SFO</t>
        </is>
      </c>
      <c r="F161" s="10" t="n">
        <v>1005</v>
      </c>
      <c r="G161" t="inlineStr">
        <is>
          <t>1000-1059</t>
        </is>
      </c>
      <c r="H161" s="9">
        <f>INT(F161/100)</f>
        <v/>
      </c>
      <c r="I161" t="n">
        <v>5</v>
      </c>
      <c r="J161" t="n">
        <v>0</v>
      </c>
      <c r="K161" t="n">
        <v>12</v>
      </c>
      <c r="L161" t="n">
        <v>0</v>
      </c>
      <c r="M161" t="n">
        <v>0</v>
      </c>
      <c r="O161" t="n">
        <v>0</v>
      </c>
    </row>
    <row r="162">
      <c r="A162" s="8" t="n">
        <v>46204</v>
      </c>
      <c r="B162" t="inlineStr">
        <is>
          <t>AA</t>
        </is>
      </c>
      <c r="C162" s="9">
        <f>_xlfn.XLOOKUP(B162,Carriers[Code],Carriers[Airline])</f>
        <v/>
      </c>
      <c r="D162" t="n">
        <v>1548</v>
      </c>
      <c r="E162" t="inlineStr">
        <is>
          <t>CLT</t>
        </is>
      </c>
      <c r="F162" s="10" t="n">
        <v>1014</v>
      </c>
      <c r="G162" t="inlineStr">
        <is>
          <t>1000-1059</t>
        </is>
      </c>
      <c r="H162" s="9">
        <f>INT(F162/100)</f>
        <v/>
      </c>
      <c r="I162" t="n">
        <v>-4</v>
      </c>
      <c r="J162" t="n">
        <v>0</v>
      </c>
      <c r="K162" t="n">
        <v>-22</v>
      </c>
      <c r="L162" t="n">
        <v>0</v>
      </c>
      <c r="M162" t="n">
        <v>0</v>
      </c>
      <c r="O162" t="n">
        <v>0</v>
      </c>
    </row>
    <row r="163">
      <c r="A163" s="8" t="n">
        <v>46204</v>
      </c>
      <c r="B163" t="inlineStr">
        <is>
          <t>B6</t>
        </is>
      </c>
      <c r="C163" s="9">
        <f>_xlfn.XLOOKUP(B163,Carriers[Code],Carriers[Airline])</f>
        <v/>
      </c>
      <c r="D163" t="n">
        <v>385</v>
      </c>
      <c r="E163" t="inlineStr">
        <is>
          <t>PIT</t>
        </is>
      </c>
      <c r="F163" s="10" t="n">
        <v>1015</v>
      </c>
      <c r="G163" t="inlineStr">
        <is>
          <t>1000-1059</t>
        </is>
      </c>
      <c r="H163" s="9">
        <f>INT(F163/100)</f>
        <v/>
      </c>
      <c r="I163" t="n">
        <v>-9</v>
      </c>
      <c r="J163" t="n">
        <v>0</v>
      </c>
      <c r="K163" t="n">
        <v>-26</v>
      </c>
      <c r="L163" t="n">
        <v>0</v>
      </c>
      <c r="M163" t="n">
        <v>0</v>
      </c>
      <c r="O163" t="n">
        <v>0</v>
      </c>
    </row>
    <row r="164">
      <c r="A164" s="8" t="n">
        <v>46204</v>
      </c>
      <c r="B164" t="inlineStr">
        <is>
          <t>B6</t>
        </is>
      </c>
      <c r="C164" s="9">
        <f>_xlfn.XLOOKUP(B164,Carriers[Code],Carriers[Airline])</f>
        <v/>
      </c>
      <c r="D164" t="n">
        <v>1055</v>
      </c>
      <c r="E164" t="inlineStr">
        <is>
          <t>DCA</t>
        </is>
      </c>
      <c r="F164" s="10" t="n">
        <v>1020</v>
      </c>
      <c r="G164" t="inlineStr">
        <is>
          <t>1000-1059</t>
        </is>
      </c>
      <c r="H164" s="9">
        <f>INT(F164/100)</f>
        <v/>
      </c>
      <c r="I164" t="n">
        <v>11</v>
      </c>
      <c r="J164" t="n">
        <v>0</v>
      </c>
      <c r="K164" t="n">
        <v>-3</v>
      </c>
      <c r="L164" t="n">
        <v>0</v>
      </c>
      <c r="M164" t="n">
        <v>0</v>
      </c>
      <c r="O164" t="n">
        <v>0</v>
      </c>
    </row>
    <row r="165">
      <c r="A165" s="8" t="n">
        <v>46204</v>
      </c>
      <c r="B165" t="inlineStr">
        <is>
          <t>DL</t>
        </is>
      </c>
      <c r="C165" s="9">
        <f>_xlfn.XLOOKUP(B165,Carriers[Code],Carriers[Airline])</f>
        <v/>
      </c>
      <c r="D165" t="n">
        <v>385</v>
      </c>
      <c r="E165" t="inlineStr">
        <is>
          <t>ATL</t>
        </is>
      </c>
      <c r="F165" s="10" t="n">
        <v>1020</v>
      </c>
      <c r="G165" t="inlineStr">
        <is>
          <t>1000-1059</t>
        </is>
      </c>
      <c r="H165" s="9">
        <f>INT(F165/100)</f>
        <v/>
      </c>
      <c r="I165" t="n">
        <v>-4</v>
      </c>
      <c r="J165" t="n">
        <v>0</v>
      </c>
      <c r="K165" t="n">
        <v>-7</v>
      </c>
      <c r="L165" t="n">
        <v>0</v>
      </c>
      <c r="M165" t="n">
        <v>0</v>
      </c>
      <c r="O165" t="n">
        <v>0</v>
      </c>
    </row>
    <row r="166">
      <c r="A166" s="8" t="n">
        <v>46204</v>
      </c>
      <c r="B166" t="inlineStr">
        <is>
          <t>AA</t>
        </is>
      </c>
      <c r="C166" s="9">
        <f>_xlfn.XLOOKUP(B166,Carriers[Code],Carriers[Airline])</f>
        <v/>
      </c>
      <c r="D166" t="n">
        <v>1556</v>
      </c>
      <c r="E166" t="inlineStr">
        <is>
          <t>DCA</t>
        </is>
      </c>
      <c r="F166" s="10" t="n">
        <v>1021</v>
      </c>
      <c r="G166" t="inlineStr">
        <is>
          <t>1000-1059</t>
        </is>
      </c>
      <c r="H166" s="9">
        <f>INT(F166/100)</f>
        <v/>
      </c>
      <c r="I166" t="n">
        <v>-8</v>
      </c>
      <c r="J166" t="n">
        <v>0</v>
      </c>
      <c r="K166" t="n">
        <v>-17</v>
      </c>
      <c r="L166" t="n">
        <v>0</v>
      </c>
      <c r="M166" t="n">
        <v>0</v>
      </c>
      <c r="O166" t="n">
        <v>0</v>
      </c>
    </row>
    <row r="167">
      <c r="A167" s="8" t="n">
        <v>46204</v>
      </c>
      <c r="B167" t="inlineStr">
        <is>
          <t>YX</t>
        </is>
      </c>
      <c r="C167" s="9">
        <f>_xlfn.XLOOKUP(B167,Carriers[Code],Carriers[Airline])</f>
        <v/>
      </c>
      <c r="D167" t="n">
        <v>5592</v>
      </c>
      <c r="E167" t="inlineStr">
        <is>
          <t>DCA</t>
        </is>
      </c>
      <c r="F167" s="10" t="n">
        <v>1025</v>
      </c>
      <c r="G167" t="inlineStr">
        <is>
          <t>1000-1059</t>
        </is>
      </c>
      <c r="H167" s="9">
        <f>INT(F167/100)</f>
        <v/>
      </c>
      <c r="I167" t="n">
        <v>-7</v>
      </c>
      <c r="J167" t="n">
        <v>0</v>
      </c>
      <c r="K167" t="n">
        <v>-23</v>
      </c>
      <c r="L167" t="n">
        <v>0</v>
      </c>
      <c r="M167" t="n">
        <v>0</v>
      </c>
      <c r="O167" t="n">
        <v>0</v>
      </c>
    </row>
    <row r="168">
      <c r="A168" s="8" t="n">
        <v>46204</v>
      </c>
      <c r="B168" t="inlineStr">
        <is>
          <t>YX</t>
        </is>
      </c>
      <c r="C168" s="9">
        <f>_xlfn.XLOOKUP(B168,Carriers[Code],Carriers[Airline])</f>
        <v/>
      </c>
      <c r="D168" t="n">
        <v>4516</v>
      </c>
      <c r="E168" t="inlineStr">
        <is>
          <t>TVC</t>
        </is>
      </c>
      <c r="F168" s="10" t="n">
        <v>1027</v>
      </c>
      <c r="G168" t="inlineStr">
        <is>
          <t>1000-1059</t>
        </is>
      </c>
      <c r="H168" s="9">
        <f>INT(F168/100)</f>
        <v/>
      </c>
      <c r="I168" t="n">
        <v>-4</v>
      </c>
      <c r="J168" t="n">
        <v>0</v>
      </c>
      <c r="K168" t="n">
        <v>46</v>
      </c>
      <c r="L168" t="n">
        <v>1</v>
      </c>
      <c r="M168" t="n">
        <v>0</v>
      </c>
      <c r="O168" t="n">
        <v>0</v>
      </c>
      <c r="P168" t="n">
        <v>0</v>
      </c>
      <c r="Q168" t="n">
        <v>0</v>
      </c>
      <c r="R168" t="n">
        <v>46</v>
      </c>
      <c r="S168" t="n">
        <v>0</v>
      </c>
      <c r="T168" t="n">
        <v>0</v>
      </c>
    </row>
    <row r="169">
      <c r="A169" s="8" t="n">
        <v>46204</v>
      </c>
      <c r="B169" t="inlineStr">
        <is>
          <t>B6</t>
        </is>
      </c>
      <c r="C169" s="9">
        <f>_xlfn.XLOOKUP(B169,Carriers[Code],Carriers[Airline])</f>
        <v/>
      </c>
      <c r="D169" t="n">
        <v>793</v>
      </c>
      <c r="E169" t="inlineStr">
        <is>
          <t>DEN</t>
        </is>
      </c>
      <c r="F169" s="10" t="n">
        <v>1028</v>
      </c>
      <c r="G169" t="inlineStr">
        <is>
          <t>1000-1059</t>
        </is>
      </c>
      <c r="H169" s="9">
        <f>INT(F169/100)</f>
        <v/>
      </c>
      <c r="I169" t="n">
        <v>-9</v>
      </c>
      <c r="J169" t="n">
        <v>0</v>
      </c>
      <c r="K169" t="n">
        <v>-26</v>
      </c>
      <c r="L169" t="n">
        <v>0</v>
      </c>
      <c r="M169" t="n">
        <v>0</v>
      </c>
      <c r="O169" t="n">
        <v>0</v>
      </c>
    </row>
    <row r="170">
      <c r="A170" s="8" t="n">
        <v>46204</v>
      </c>
      <c r="B170" t="inlineStr">
        <is>
          <t>AA</t>
        </is>
      </c>
      <c r="C170" s="9">
        <f>_xlfn.XLOOKUP(B170,Carriers[Code],Carriers[Airline])</f>
        <v/>
      </c>
      <c r="D170" t="n">
        <v>3022</v>
      </c>
      <c r="E170" t="inlineStr">
        <is>
          <t>ORD</t>
        </is>
      </c>
      <c r="F170" s="10" t="n">
        <v>1029</v>
      </c>
      <c r="G170" t="inlineStr">
        <is>
          <t>1000-1059</t>
        </is>
      </c>
      <c r="H170" s="9">
        <f>INT(F170/100)</f>
        <v/>
      </c>
      <c r="I170" t="n">
        <v>-11</v>
      </c>
      <c r="J170" t="n">
        <v>0</v>
      </c>
      <c r="K170" t="n">
        <v>-37</v>
      </c>
      <c r="L170" t="n">
        <v>0</v>
      </c>
      <c r="M170" t="n">
        <v>0</v>
      </c>
      <c r="O170" t="n">
        <v>0</v>
      </c>
    </row>
    <row r="171">
      <c r="A171" s="8" t="n">
        <v>46204</v>
      </c>
      <c r="B171" t="inlineStr">
        <is>
          <t>UA</t>
        </is>
      </c>
      <c r="C171" s="9">
        <f>_xlfn.XLOOKUP(B171,Carriers[Code],Carriers[Airline])</f>
        <v/>
      </c>
      <c r="D171" t="n">
        <v>503</v>
      </c>
      <c r="E171" t="inlineStr">
        <is>
          <t>ORD</t>
        </is>
      </c>
      <c r="F171" s="10" t="n">
        <v>1035</v>
      </c>
      <c r="G171" t="inlineStr">
        <is>
          <t>1000-1059</t>
        </is>
      </c>
      <c r="H171" s="9">
        <f>INT(F171/100)</f>
        <v/>
      </c>
      <c r="I171" t="n">
        <v>-6</v>
      </c>
      <c r="J171" t="n">
        <v>0</v>
      </c>
      <c r="K171" t="n">
        <v>-25</v>
      </c>
      <c r="L171" t="n">
        <v>0</v>
      </c>
      <c r="M171" t="n">
        <v>0</v>
      </c>
      <c r="O171" t="n">
        <v>0</v>
      </c>
    </row>
    <row r="172">
      <c r="A172" s="8" t="n">
        <v>46204</v>
      </c>
      <c r="B172" t="inlineStr">
        <is>
          <t>B6</t>
        </is>
      </c>
      <c r="C172" s="9">
        <f>_xlfn.XLOOKUP(B172,Carriers[Code],Carriers[Airline])</f>
        <v/>
      </c>
      <c r="D172" t="n">
        <v>267</v>
      </c>
      <c r="E172" t="inlineStr">
        <is>
          <t>CHS</t>
        </is>
      </c>
      <c r="F172" s="10" t="n">
        <v>1037</v>
      </c>
      <c r="G172" t="inlineStr">
        <is>
          <t>1000-1059</t>
        </is>
      </c>
      <c r="H172" s="9">
        <f>INT(F172/100)</f>
        <v/>
      </c>
      <c r="I172" t="n">
        <v>-6</v>
      </c>
      <c r="J172" t="n">
        <v>0</v>
      </c>
      <c r="K172" t="n">
        <v>-22</v>
      </c>
      <c r="L172" t="n">
        <v>0</v>
      </c>
      <c r="M172" t="n">
        <v>0</v>
      </c>
      <c r="O172" t="n">
        <v>0</v>
      </c>
    </row>
    <row r="173">
      <c r="A173" s="8" t="n">
        <v>46204</v>
      </c>
      <c r="B173" t="inlineStr">
        <is>
          <t>B6</t>
        </is>
      </c>
      <c r="C173" s="9">
        <f>_xlfn.XLOOKUP(B173,Carriers[Code],Carriers[Airline])</f>
        <v/>
      </c>
      <c r="D173" t="n">
        <v>401</v>
      </c>
      <c r="E173" t="inlineStr">
        <is>
          <t>MSY</t>
        </is>
      </c>
      <c r="F173" s="10" t="n">
        <v>1040</v>
      </c>
      <c r="G173" t="inlineStr">
        <is>
          <t>1000-1059</t>
        </is>
      </c>
      <c r="H173" s="9">
        <f>INT(F173/100)</f>
        <v/>
      </c>
      <c r="I173" t="n">
        <v>-2</v>
      </c>
      <c r="J173" t="n">
        <v>0</v>
      </c>
      <c r="K173" t="n">
        <v>-25</v>
      </c>
      <c r="L173" t="n">
        <v>0</v>
      </c>
      <c r="M173" t="n">
        <v>0</v>
      </c>
      <c r="O173" t="n">
        <v>0</v>
      </c>
    </row>
    <row r="174">
      <c r="A174" s="8" t="n">
        <v>46204</v>
      </c>
      <c r="B174" t="inlineStr">
        <is>
          <t>B6</t>
        </is>
      </c>
      <c r="C174" s="9">
        <f>_xlfn.XLOOKUP(B174,Carriers[Code],Carriers[Airline])</f>
        <v/>
      </c>
      <c r="D174" t="n">
        <v>1499</v>
      </c>
      <c r="E174" t="inlineStr">
        <is>
          <t>DAB</t>
        </is>
      </c>
      <c r="F174" s="10" t="n">
        <v>1040</v>
      </c>
      <c r="G174" t="inlineStr">
        <is>
          <t>1000-1059</t>
        </is>
      </c>
      <c r="H174" s="9">
        <f>INT(F174/100)</f>
        <v/>
      </c>
      <c r="I174" t="n">
        <v>3</v>
      </c>
      <c r="J174" t="n">
        <v>0</v>
      </c>
      <c r="K174" t="n">
        <v>-7</v>
      </c>
      <c r="L174" t="n">
        <v>0</v>
      </c>
      <c r="M174" t="n">
        <v>0</v>
      </c>
      <c r="O174" t="n">
        <v>0</v>
      </c>
    </row>
    <row r="175">
      <c r="A175" s="8" t="n">
        <v>46204</v>
      </c>
      <c r="B175" t="inlineStr">
        <is>
          <t>AA</t>
        </is>
      </c>
      <c r="C175" s="9">
        <f>_xlfn.XLOOKUP(B175,Carriers[Code],Carriers[Airline])</f>
        <v/>
      </c>
      <c r="D175" t="n">
        <v>2783</v>
      </c>
      <c r="E175" t="inlineStr">
        <is>
          <t>PHL</t>
        </is>
      </c>
      <c r="F175" s="10" t="n">
        <v>1048</v>
      </c>
      <c r="G175" t="inlineStr">
        <is>
          <t>1000-1059</t>
        </is>
      </c>
      <c r="H175" s="9">
        <f>INT(F175/100)</f>
        <v/>
      </c>
      <c r="I175" t="n">
        <v>49</v>
      </c>
      <c r="J175" t="n">
        <v>1</v>
      </c>
      <c r="K175" t="n">
        <v>22</v>
      </c>
      <c r="L175" t="n">
        <v>1</v>
      </c>
      <c r="M175" t="n">
        <v>0</v>
      </c>
      <c r="O175" t="n">
        <v>0</v>
      </c>
      <c r="P175" t="n">
        <v>22</v>
      </c>
      <c r="Q175" t="n">
        <v>0</v>
      </c>
      <c r="R175" t="n">
        <v>0</v>
      </c>
      <c r="S175" t="n">
        <v>0</v>
      </c>
      <c r="T175" t="n">
        <v>0</v>
      </c>
    </row>
    <row r="176">
      <c r="A176" s="8" t="n">
        <v>46204</v>
      </c>
      <c r="B176" t="inlineStr">
        <is>
          <t>YX</t>
        </is>
      </c>
      <c r="C176" s="9">
        <f>_xlfn.XLOOKUP(B176,Carriers[Code],Carriers[Airline])</f>
        <v/>
      </c>
      <c r="D176" t="n">
        <v>4373</v>
      </c>
      <c r="E176" t="inlineStr">
        <is>
          <t>LGA</t>
        </is>
      </c>
      <c r="F176" s="10" t="n">
        <v>1049</v>
      </c>
      <c r="G176" t="inlineStr">
        <is>
          <t>1000-1059</t>
        </is>
      </c>
      <c r="H176" s="9">
        <f>INT(F176/100)</f>
        <v/>
      </c>
      <c r="I176" t="n">
        <v>-5</v>
      </c>
      <c r="J176" t="n">
        <v>0</v>
      </c>
      <c r="K176" t="n">
        <v>-13</v>
      </c>
      <c r="L176" t="n">
        <v>0</v>
      </c>
      <c r="M176" t="n">
        <v>0</v>
      </c>
      <c r="O176" t="n">
        <v>0</v>
      </c>
    </row>
    <row r="177">
      <c r="A177" s="8" t="n">
        <v>46204</v>
      </c>
      <c r="B177" t="inlineStr">
        <is>
          <t>DL</t>
        </is>
      </c>
      <c r="C177" s="9">
        <f>_xlfn.XLOOKUP(B177,Carriers[Code],Carriers[Airline])</f>
        <v/>
      </c>
      <c r="D177" t="n">
        <v>2004</v>
      </c>
      <c r="E177" t="inlineStr">
        <is>
          <t>LAX</t>
        </is>
      </c>
      <c r="F177" s="10" t="n">
        <v>1055</v>
      </c>
      <c r="G177" t="inlineStr">
        <is>
          <t>1000-1059</t>
        </is>
      </c>
      <c r="H177" s="9">
        <f>INT(F177/100)</f>
        <v/>
      </c>
      <c r="I177" t="n">
        <v>-9</v>
      </c>
      <c r="J177" t="n">
        <v>0</v>
      </c>
      <c r="K177" t="n">
        <v>-13</v>
      </c>
      <c r="L177" t="n">
        <v>0</v>
      </c>
      <c r="M177" t="n">
        <v>0</v>
      </c>
      <c r="O177" t="n">
        <v>0</v>
      </c>
    </row>
    <row r="178">
      <c r="A178" s="8" t="n">
        <v>46204</v>
      </c>
      <c r="B178" t="inlineStr">
        <is>
          <t>UA</t>
        </is>
      </c>
      <c r="C178" s="9">
        <f>_xlfn.XLOOKUP(B178,Carriers[Code],Carriers[Airline])</f>
        <v/>
      </c>
      <c r="D178" t="n">
        <v>2394</v>
      </c>
      <c r="E178" t="inlineStr">
        <is>
          <t>EWR</t>
        </is>
      </c>
      <c r="F178" s="10" t="n">
        <v>1058</v>
      </c>
      <c r="G178" t="inlineStr">
        <is>
          <t>1000-1059</t>
        </is>
      </c>
      <c r="H178" s="9">
        <f>INT(F178/100)</f>
        <v/>
      </c>
      <c r="I178" t="n">
        <v>-6</v>
      </c>
      <c r="J178" t="n">
        <v>0</v>
      </c>
      <c r="K178" t="n">
        <v>-26</v>
      </c>
      <c r="L178" t="n">
        <v>0</v>
      </c>
      <c r="M178" t="n">
        <v>0</v>
      </c>
      <c r="O178" t="n">
        <v>0</v>
      </c>
    </row>
    <row r="179">
      <c r="A179" s="8" t="n">
        <v>46204</v>
      </c>
      <c r="B179" t="inlineStr">
        <is>
          <t>B6</t>
        </is>
      </c>
      <c r="C179" s="9">
        <f>_xlfn.XLOOKUP(B179,Carriers[Code],Carriers[Airline])</f>
        <v/>
      </c>
      <c r="D179" t="n">
        <v>1487</v>
      </c>
      <c r="E179" t="inlineStr">
        <is>
          <t>LAX</t>
        </is>
      </c>
      <c r="F179" s="10" t="n">
        <v>1100</v>
      </c>
      <c r="G179" t="inlineStr">
        <is>
          <t>1100-1159</t>
        </is>
      </c>
      <c r="H179" s="9">
        <f>INT(F179/100)</f>
        <v/>
      </c>
      <c r="I179" t="n">
        <v>0</v>
      </c>
      <c r="J179" t="n">
        <v>0</v>
      </c>
      <c r="K179" t="n">
        <v>-7</v>
      </c>
      <c r="L179" t="n">
        <v>0</v>
      </c>
      <c r="M179" t="n">
        <v>0</v>
      </c>
      <c r="O179" t="n">
        <v>0</v>
      </c>
    </row>
    <row r="180">
      <c r="A180" s="8" t="n">
        <v>46204</v>
      </c>
      <c r="B180" t="inlineStr">
        <is>
          <t>YX</t>
        </is>
      </c>
      <c r="C180" s="9">
        <f>_xlfn.XLOOKUP(B180,Carriers[Code],Carriers[Airline])</f>
        <v/>
      </c>
      <c r="D180" t="n">
        <v>5755</v>
      </c>
      <c r="E180" t="inlineStr">
        <is>
          <t>LGA</t>
        </is>
      </c>
      <c r="F180" s="10" t="n">
        <v>1100</v>
      </c>
      <c r="G180" t="inlineStr">
        <is>
          <t>1100-1159</t>
        </is>
      </c>
      <c r="H180" s="9">
        <f>INT(F180/100)</f>
        <v/>
      </c>
      <c r="I180" t="n">
        <v>-6</v>
      </c>
      <c r="J180" t="n">
        <v>0</v>
      </c>
      <c r="K180" t="n">
        <v>-13</v>
      </c>
      <c r="L180" t="n">
        <v>0</v>
      </c>
      <c r="M180" t="n">
        <v>0</v>
      </c>
      <c r="O180" t="n">
        <v>0</v>
      </c>
    </row>
    <row r="181">
      <c r="A181" s="8" t="n">
        <v>46204</v>
      </c>
      <c r="B181" t="inlineStr">
        <is>
          <t>B6</t>
        </is>
      </c>
      <c r="C181" s="9">
        <f>_xlfn.XLOOKUP(B181,Carriers[Code],Carriers[Airline])</f>
        <v/>
      </c>
      <c r="D181" t="n">
        <v>1215</v>
      </c>
      <c r="E181" t="inlineStr">
        <is>
          <t>BUF</t>
        </is>
      </c>
      <c r="F181" s="10" t="n">
        <v>1105</v>
      </c>
      <c r="G181" t="inlineStr">
        <is>
          <t>1100-1159</t>
        </is>
      </c>
      <c r="H181" s="9">
        <f>INT(F181/100)</f>
        <v/>
      </c>
      <c r="I181" t="n">
        <v>-13</v>
      </c>
      <c r="J181" t="n">
        <v>0</v>
      </c>
      <c r="K181" t="n">
        <v>-24</v>
      </c>
      <c r="L181" t="n">
        <v>0</v>
      </c>
      <c r="M181" t="n">
        <v>0</v>
      </c>
      <c r="O181" t="n">
        <v>0</v>
      </c>
    </row>
    <row r="182">
      <c r="A182" s="8" t="n">
        <v>46204</v>
      </c>
      <c r="B182" t="inlineStr">
        <is>
          <t>YX</t>
        </is>
      </c>
      <c r="C182" s="9">
        <f>_xlfn.XLOOKUP(B182,Carriers[Code],Carriers[Airline])</f>
        <v/>
      </c>
      <c r="D182" t="n">
        <v>5668</v>
      </c>
      <c r="E182" t="inlineStr">
        <is>
          <t>BWI</t>
        </is>
      </c>
      <c r="F182" s="10" t="n">
        <v>1109</v>
      </c>
      <c r="G182" t="inlineStr">
        <is>
          <t>1100-1159</t>
        </is>
      </c>
      <c r="H182" s="9">
        <f>INT(F182/100)</f>
        <v/>
      </c>
      <c r="I182" t="n">
        <v>-5</v>
      </c>
      <c r="J182" t="n">
        <v>0</v>
      </c>
      <c r="K182" t="n">
        <v>-21</v>
      </c>
      <c r="L182" t="n">
        <v>0</v>
      </c>
      <c r="M182" t="n">
        <v>0</v>
      </c>
      <c r="O182" t="n">
        <v>0</v>
      </c>
    </row>
    <row r="183">
      <c r="A183" s="8" t="n">
        <v>46204</v>
      </c>
      <c r="B183" t="inlineStr">
        <is>
          <t>DL</t>
        </is>
      </c>
      <c r="C183" s="9">
        <f>_xlfn.XLOOKUP(B183,Carriers[Code],Carriers[Airline])</f>
        <v/>
      </c>
      <c r="D183" t="n">
        <v>464</v>
      </c>
      <c r="E183" t="inlineStr">
        <is>
          <t>SLC</t>
        </is>
      </c>
      <c r="F183" s="10" t="n">
        <v>1115</v>
      </c>
      <c r="G183" t="inlineStr">
        <is>
          <t>1100-1159</t>
        </is>
      </c>
      <c r="H183" s="9">
        <f>INT(F183/100)</f>
        <v/>
      </c>
      <c r="I183" t="n">
        <v>-9</v>
      </c>
      <c r="J183" t="n">
        <v>0</v>
      </c>
      <c r="K183" t="n">
        <v>23</v>
      </c>
      <c r="L183" t="n">
        <v>1</v>
      </c>
      <c r="M183" t="n">
        <v>0</v>
      </c>
      <c r="O183" t="n">
        <v>0</v>
      </c>
      <c r="P183" t="n">
        <v>0</v>
      </c>
      <c r="Q183" t="n">
        <v>0</v>
      </c>
      <c r="R183" t="n">
        <v>23</v>
      </c>
      <c r="S183" t="n">
        <v>0</v>
      </c>
      <c r="T183" t="n">
        <v>0</v>
      </c>
    </row>
    <row r="184">
      <c r="A184" s="8" t="n">
        <v>46204</v>
      </c>
      <c r="B184" t="inlineStr">
        <is>
          <t>DL</t>
        </is>
      </c>
      <c r="C184" s="9">
        <f>_xlfn.XLOOKUP(B184,Carriers[Code],Carriers[Airline])</f>
        <v/>
      </c>
      <c r="D184" t="n">
        <v>1398</v>
      </c>
      <c r="E184" t="inlineStr">
        <is>
          <t>MSY</t>
        </is>
      </c>
      <c r="F184" s="10" t="n">
        <v>1120</v>
      </c>
      <c r="G184" t="inlineStr">
        <is>
          <t>1100-1159</t>
        </is>
      </c>
      <c r="H184" s="9">
        <f>INT(F184/100)</f>
        <v/>
      </c>
      <c r="I184" t="n">
        <v>-10</v>
      </c>
      <c r="J184" t="n">
        <v>0</v>
      </c>
      <c r="K184" t="n">
        <v>-33</v>
      </c>
      <c r="L184" t="n">
        <v>0</v>
      </c>
      <c r="M184" t="n">
        <v>0</v>
      </c>
      <c r="O184" t="n">
        <v>0</v>
      </c>
    </row>
    <row r="185">
      <c r="A185" s="8" t="n">
        <v>46204</v>
      </c>
      <c r="B185" t="inlineStr">
        <is>
          <t>AA</t>
        </is>
      </c>
      <c r="C185" s="9">
        <f>_xlfn.XLOOKUP(B185,Carriers[Code],Carriers[Airline])</f>
        <v/>
      </c>
      <c r="D185" t="n">
        <v>3161</v>
      </c>
      <c r="E185" t="inlineStr">
        <is>
          <t>CLT</t>
        </is>
      </c>
      <c r="F185" s="10" t="n">
        <v>1121</v>
      </c>
      <c r="G185" t="inlineStr">
        <is>
          <t>1100-1159</t>
        </is>
      </c>
      <c r="H185" s="9">
        <f>INT(F185/100)</f>
        <v/>
      </c>
      <c r="I185" t="n">
        <v>-2</v>
      </c>
      <c r="J185" t="n">
        <v>0</v>
      </c>
      <c r="K185" t="n">
        <v>-24</v>
      </c>
      <c r="L185" t="n">
        <v>0</v>
      </c>
      <c r="M185" t="n">
        <v>0</v>
      </c>
      <c r="O185" t="n">
        <v>0</v>
      </c>
    </row>
    <row r="186">
      <c r="A186" s="8" t="n">
        <v>46204</v>
      </c>
      <c r="B186" t="inlineStr">
        <is>
          <t>YX</t>
        </is>
      </c>
      <c r="C186" s="9">
        <f>_xlfn.XLOOKUP(B186,Carriers[Code],Carriers[Airline])</f>
        <v/>
      </c>
      <c r="D186" t="n">
        <v>5803</v>
      </c>
      <c r="E186" t="inlineStr">
        <is>
          <t>SAV</t>
        </is>
      </c>
      <c r="F186" s="10" t="n">
        <v>1125</v>
      </c>
      <c r="G186" t="inlineStr">
        <is>
          <t>1100-1159</t>
        </is>
      </c>
      <c r="H186" s="9">
        <f>INT(F186/100)</f>
        <v/>
      </c>
      <c r="I186" t="n">
        <v>-2</v>
      </c>
      <c r="J186" t="n">
        <v>0</v>
      </c>
      <c r="K186" t="n">
        <v>7</v>
      </c>
      <c r="L186" t="n">
        <v>0</v>
      </c>
      <c r="M186" t="n">
        <v>0</v>
      </c>
      <c r="O186" t="n">
        <v>0</v>
      </c>
    </row>
    <row r="187">
      <c r="A187" s="8" t="n">
        <v>46204</v>
      </c>
      <c r="B187" t="inlineStr">
        <is>
          <t>DL</t>
        </is>
      </c>
      <c r="C187" s="9">
        <f>_xlfn.XLOOKUP(B187,Carriers[Code],Carriers[Airline])</f>
        <v/>
      </c>
      <c r="D187" t="n">
        <v>332</v>
      </c>
      <c r="E187" t="inlineStr">
        <is>
          <t>SEA</t>
        </is>
      </c>
      <c r="F187" s="10" t="n">
        <v>1130</v>
      </c>
      <c r="G187" t="inlineStr">
        <is>
          <t>1100-1159</t>
        </is>
      </c>
      <c r="H187" s="9">
        <f>INT(F187/100)</f>
        <v/>
      </c>
      <c r="I187" t="n">
        <v>-4</v>
      </c>
      <c r="J187" t="n">
        <v>0</v>
      </c>
      <c r="K187" t="n">
        <v>-31</v>
      </c>
      <c r="L187" t="n">
        <v>0</v>
      </c>
      <c r="M187" t="n">
        <v>0</v>
      </c>
      <c r="O187" t="n">
        <v>0</v>
      </c>
    </row>
    <row r="188">
      <c r="A188" s="8" t="n">
        <v>46204</v>
      </c>
      <c r="B188" t="inlineStr">
        <is>
          <t>YX</t>
        </is>
      </c>
      <c r="C188" s="9">
        <f>_xlfn.XLOOKUP(B188,Carriers[Code],Carriers[Airline])</f>
        <v/>
      </c>
      <c r="D188" t="n">
        <v>4738</v>
      </c>
      <c r="E188" t="inlineStr">
        <is>
          <t>ILM</t>
        </is>
      </c>
      <c r="F188" s="10" t="n">
        <v>1130</v>
      </c>
      <c r="G188" t="inlineStr">
        <is>
          <t>1100-1159</t>
        </is>
      </c>
      <c r="H188" s="9">
        <f>INT(F188/100)</f>
        <v/>
      </c>
      <c r="I188" t="n">
        <v>-5</v>
      </c>
      <c r="J188" t="n">
        <v>0</v>
      </c>
      <c r="K188" t="n">
        <v>-21</v>
      </c>
      <c r="L188" t="n">
        <v>0</v>
      </c>
      <c r="M188" t="n">
        <v>0</v>
      </c>
      <c r="O188" t="n">
        <v>0</v>
      </c>
    </row>
    <row r="189">
      <c r="A189" s="8" t="n">
        <v>46204</v>
      </c>
      <c r="B189" t="inlineStr">
        <is>
          <t>B6</t>
        </is>
      </c>
      <c r="C189" s="9">
        <f>_xlfn.XLOOKUP(B189,Carriers[Code],Carriers[Airline])</f>
        <v/>
      </c>
      <c r="D189" t="n">
        <v>1807</v>
      </c>
      <c r="E189" t="inlineStr">
        <is>
          <t>BNA</t>
        </is>
      </c>
      <c r="F189" s="10" t="n">
        <v>1135</v>
      </c>
      <c r="G189" t="inlineStr">
        <is>
          <t>1100-1159</t>
        </is>
      </c>
      <c r="H189" s="9">
        <f>INT(F189/100)</f>
        <v/>
      </c>
      <c r="I189" t="n">
        <v>420</v>
      </c>
      <c r="J189" t="n">
        <v>1</v>
      </c>
      <c r="K189" t="n">
        <v>403</v>
      </c>
      <c r="L189" t="n">
        <v>1</v>
      </c>
      <c r="M189" t="n">
        <v>0</v>
      </c>
      <c r="O189" t="n">
        <v>0</v>
      </c>
      <c r="P189" t="n">
        <v>31</v>
      </c>
      <c r="Q189" t="n">
        <v>0</v>
      </c>
      <c r="R189" t="n">
        <v>0</v>
      </c>
      <c r="S189" t="n">
        <v>0</v>
      </c>
      <c r="T189" t="n">
        <v>372</v>
      </c>
    </row>
    <row r="190">
      <c r="A190" s="8" t="n">
        <v>46204</v>
      </c>
      <c r="B190" t="inlineStr">
        <is>
          <t>WN</t>
        </is>
      </c>
      <c r="C190" s="9">
        <f>_xlfn.XLOOKUP(B190,Carriers[Code],Carriers[Airline])</f>
        <v/>
      </c>
      <c r="D190" t="n">
        <v>3038</v>
      </c>
      <c r="E190" t="inlineStr">
        <is>
          <t>BWI</t>
        </is>
      </c>
      <c r="F190" s="10" t="n">
        <v>1135</v>
      </c>
      <c r="G190" t="inlineStr">
        <is>
          <t>1100-1159</t>
        </is>
      </c>
      <c r="H190" s="9">
        <f>INT(F190/100)</f>
        <v/>
      </c>
      <c r="I190" t="n">
        <v>11</v>
      </c>
      <c r="J190" t="n">
        <v>0</v>
      </c>
      <c r="K190" t="n">
        <v>-12</v>
      </c>
      <c r="L190" t="n">
        <v>0</v>
      </c>
      <c r="M190" t="n">
        <v>0</v>
      </c>
      <c r="O190" t="n">
        <v>0</v>
      </c>
    </row>
    <row r="191">
      <c r="A191" s="8" t="n">
        <v>46204</v>
      </c>
      <c r="B191" t="inlineStr">
        <is>
          <t>B6</t>
        </is>
      </c>
      <c r="C191" s="9">
        <f>_xlfn.XLOOKUP(B191,Carriers[Code],Carriers[Airline])</f>
        <v/>
      </c>
      <c r="D191" t="n">
        <v>2283</v>
      </c>
      <c r="E191" t="inlineStr">
        <is>
          <t>RDU</t>
        </is>
      </c>
      <c r="F191" s="10" t="n">
        <v>1138</v>
      </c>
      <c r="G191" t="inlineStr">
        <is>
          <t>1100-1159</t>
        </is>
      </c>
      <c r="H191" s="9">
        <f>INT(F191/100)</f>
        <v/>
      </c>
      <c r="I191" t="n">
        <v>-10</v>
      </c>
      <c r="J191" t="n">
        <v>0</v>
      </c>
      <c r="K191" t="n">
        <v>-23</v>
      </c>
      <c r="L191" t="n">
        <v>0</v>
      </c>
      <c r="M191" t="n">
        <v>0</v>
      </c>
      <c r="O191" t="n">
        <v>0</v>
      </c>
    </row>
    <row r="192">
      <c r="A192" s="8" t="n">
        <v>46204</v>
      </c>
      <c r="B192" t="inlineStr">
        <is>
          <t>YX</t>
        </is>
      </c>
      <c r="C192" s="9">
        <f>_xlfn.XLOOKUP(B192,Carriers[Code],Carriers[Airline])</f>
        <v/>
      </c>
      <c r="D192" t="n">
        <v>5598</v>
      </c>
      <c r="E192" t="inlineStr">
        <is>
          <t>CVG</t>
        </is>
      </c>
      <c r="F192" s="10" t="n">
        <v>1140</v>
      </c>
      <c r="G192" t="inlineStr">
        <is>
          <t>1100-1159</t>
        </is>
      </c>
      <c r="H192" s="9">
        <f>INT(F192/100)</f>
        <v/>
      </c>
      <c r="I192" t="n">
        <v>-11</v>
      </c>
      <c r="J192" t="n">
        <v>0</v>
      </c>
      <c r="K192" t="n">
        <v>-32</v>
      </c>
      <c r="L192" t="n">
        <v>0</v>
      </c>
      <c r="M192" t="n">
        <v>0</v>
      </c>
      <c r="O192" t="n">
        <v>0</v>
      </c>
    </row>
    <row r="193">
      <c r="A193" s="8" t="n">
        <v>46204</v>
      </c>
      <c r="B193" t="inlineStr">
        <is>
          <t>YX</t>
        </is>
      </c>
      <c r="C193" s="9">
        <f>_xlfn.XLOOKUP(B193,Carriers[Code],Carriers[Airline])</f>
        <v/>
      </c>
      <c r="D193" t="n">
        <v>5731</v>
      </c>
      <c r="E193" t="inlineStr">
        <is>
          <t>PIT</t>
        </is>
      </c>
      <c r="F193" s="10" t="n">
        <v>1145</v>
      </c>
      <c r="G193" t="inlineStr">
        <is>
          <t>1100-1159</t>
        </is>
      </c>
      <c r="H193" s="9">
        <f>INT(F193/100)</f>
        <v/>
      </c>
      <c r="I193" t="n">
        <v>-9</v>
      </c>
      <c r="J193" t="n">
        <v>0</v>
      </c>
      <c r="K193" t="n">
        <v>-24</v>
      </c>
      <c r="L193" t="n">
        <v>0</v>
      </c>
      <c r="M193" t="n">
        <v>0</v>
      </c>
      <c r="O193" t="n">
        <v>0</v>
      </c>
    </row>
    <row r="194">
      <c r="A194" s="8" t="n">
        <v>46204</v>
      </c>
      <c r="B194" t="inlineStr">
        <is>
          <t>DL</t>
        </is>
      </c>
      <c r="C194" s="9">
        <f>_xlfn.XLOOKUP(B194,Carriers[Code],Carriers[Airline])</f>
        <v/>
      </c>
      <c r="D194" t="n">
        <v>1103</v>
      </c>
      <c r="E194" t="inlineStr">
        <is>
          <t>MSP</t>
        </is>
      </c>
      <c r="F194" s="10" t="n">
        <v>1150</v>
      </c>
      <c r="G194" t="inlineStr">
        <is>
          <t>1100-1159</t>
        </is>
      </c>
      <c r="H194" s="9">
        <f>INT(F194/100)</f>
        <v/>
      </c>
      <c r="I194" t="n">
        <v>11</v>
      </c>
      <c r="J194" t="n">
        <v>0</v>
      </c>
      <c r="K194" t="n">
        <v>-2</v>
      </c>
      <c r="L194" t="n">
        <v>0</v>
      </c>
      <c r="M194" t="n">
        <v>0</v>
      </c>
      <c r="O194" t="n">
        <v>0</v>
      </c>
    </row>
    <row r="195">
      <c r="A195" s="8" t="n">
        <v>46204</v>
      </c>
      <c r="B195" t="inlineStr">
        <is>
          <t>DL</t>
        </is>
      </c>
      <c r="C195" s="9">
        <f>_xlfn.XLOOKUP(B195,Carriers[Code],Carriers[Airline])</f>
        <v/>
      </c>
      <c r="D195" t="n">
        <v>2785</v>
      </c>
      <c r="E195" t="inlineStr">
        <is>
          <t>CHS</t>
        </is>
      </c>
      <c r="F195" s="10" t="n">
        <v>1150</v>
      </c>
      <c r="G195" t="inlineStr">
        <is>
          <t>1100-1159</t>
        </is>
      </c>
      <c r="H195" s="9">
        <f>INT(F195/100)</f>
        <v/>
      </c>
      <c r="I195" t="n">
        <v>-4</v>
      </c>
      <c r="J195" t="n">
        <v>0</v>
      </c>
      <c r="K195" t="n">
        <v>-24</v>
      </c>
      <c r="L195" t="n">
        <v>0</v>
      </c>
      <c r="M195" t="n">
        <v>0</v>
      </c>
      <c r="O195" t="n">
        <v>0</v>
      </c>
    </row>
    <row r="196">
      <c r="A196" s="8" t="n">
        <v>46204</v>
      </c>
      <c r="B196" t="inlineStr">
        <is>
          <t>YX</t>
        </is>
      </c>
      <c r="C196" s="9">
        <f>_xlfn.XLOOKUP(B196,Carriers[Code],Carriers[Airline])</f>
        <v/>
      </c>
      <c r="D196" t="n">
        <v>4349</v>
      </c>
      <c r="E196" t="inlineStr">
        <is>
          <t>DCA</t>
        </is>
      </c>
      <c r="F196" s="10" t="n">
        <v>1152</v>
      </c>
      <c r="G196" t="inlineStr">
        <is>
          <t>1100-1159</t>
        </is>
      </c>
      <c r="H196" s="9">
        <f>INT(F196/100)</f>
        <v/>
      </c>
      <c r="I196" t="n">
        <v>-6</v>
      </c>
      <c r="J196" t="n">
        <v>0</v>
      </c>
      <c r="K196" t="n">
        <v>-24</v>
      </c>
      <c r="L196" t="n">
        <v>0</v>
      </c>
      <c r="M196" t="n">
        <v>0</v>
      </c>
      <c r="O196" t="n">
        <v>0</v>
      </c>
    </row>
    <row r="197">
      <c r="A197" s="8" t="n">
        <v>46204</v>
      </c>
      <c r="B197" t="inlineStr">
        <is>
          <t>YX</t>
        </is>
      </c>
      <c r="C197" s="9">
        <f>_xlfn.XLOOKUP(B197,Carriers[Code],Carriers[Airline])</f>
        <v/>
      </c>
      <c r="D197" t="n">
        <v>5854</v>
      </c>
      <c r="E197" t="inlineStr">
        <is>
          <t>LGA</t>
        </is>
      </c>
      <c r="F197" s="10" t="n">
        <v>1200</v>
      </c>
      <c r="G197" t="inlineStr">
        <is>
          <t>1200-1259</t>
        </is>
      </c>
      <c r="H197" s="9">
        <f>INT(F197/100)</f>
        <v/>
      </c>
      <c r="I197" t="n">
        <v>23</v>
      </c>
      <c r="J197" t="n">
        <v>1</v>
      </c>
      <c r="K197" t="n">
        <v>38</v>
      </c>
      <c r="L197" t="n">
        <v>1</v>
      </c>
      <c r="M197" t="n">
        <v>0</v>
      </c>
      <c r="O197" t="n">
        <v>0</v>
      </c>
      <c r="P197" t="n">
        <v>23</v>
      </c>
      <c r="Q197" t="n">
        <v>0</v>
      </c>
      <c r="R197" t="n">
        <v>15</v>
      </c>
      <c r="S197" t="n">
        <v>0</v>
      </c>
      <c r="T197" t="n">
        <v>0</v>
      </c>
    </row>
    <row r="198">
      <c r="A198" s="8" t="n">
        <v>46204</v>
      </c>
      <c r="B198" t="inlineStr">
        <is>
          <t>AA</t>
        </is>
      </c>
      <c r="C198" s="9">
        <f>_xlfn.XLOOKUP(B198,Carriers[Code],Carriers[Airline])</f>
        <v/>
      </c>
      <c r="D198" t="n">
        <v>1610</v>
      </c>
      <c r="E198" t="inlineStr">
        <is>
          <t>ORD</t>
        </is>
      </c>
      <c r="F198" s="10" t="n">
        <v>1201</v>
      </c>
      <c r="G198" t="inlineStr">
        <is>
          <t>1200-1259</t>
        </is>
      </c>
      <c r="H198" s="9">
        <f>INT(F198/100)</f>
        <v/>
      </c>
      <c r="I198" t="n">
        <v>-8</v>
      </c>
      <c r="J198" t="n">
        <v>0</v>
      </c>
      <c r="K198" t="n">
        <v>-33</v>
      </c>
      <c r="L198" t="n">
        <v>0</v>
      </c>
      <c r="M198" t="n">
        <v>0</v>
      </c>
      <c r="O198" t="n">
        <v>0</v>
      </c>
    </row>
    <row r="199">
      <c r="A199" s="8" t="n">
        <v>46204</v>
      </c>
      <c r="B199" t="inlineStr">
        <is>
          <t>F9</t>
        </is>
      </c>
      <c r="C199" s="9">
        <f>_xlfn.XLOOKUP(B199,Carriers[Code],Carriers[Airline])</f>
        <v/>
      </c>
      <c r="D199" t="n">
        <v>3511</v>
      </c>
      <c r="E199" t="inlineStr">
        <is>
          <t>ATL</t>
        </is>
      </c>
      <c r="F199" s="10" t="n">
        <v>1201</v>
      </c>
      <c r="G199" t="inlineStr">
        <is>
          <t>1200-1259</t>
        </is>
      </c>
      <c r="H199" s="9">
        <f>INT(F199/100)</f>
        <v/>
      </c>
      <c r="I199" t="n">
        <v>0</v>
      </c>
      <c r="J199" t="n">
        <v>0</v>
      </c>
      <c r="K199" t="n">
        <v>-9</v>
      </c>
      <c r="L199" t="n">
        <v>0</v>
      </c>
      <c r="M199" t="n">
        <v>0</v>
      </c>
      <c r="O199" t="n">
        <v>0</v>
      </c>
    </row>
    <row r="200">
      <c r="A200" s="8" t="n">
        <v>46204</v>
      </c>
      <c r="B200" t="inlineStr">
        <is>
          <t>YX</t>
        </is>
      </c>
      <c r="C200" s="9">
        <f>_xlfn.XLOOKUP(B200,Carriers[Code],Carriers[Airline])</f>
        <v/>
      </c>
      <c r="D200" t="n">
        <v>4366</v>
      </c>
      <c r="E200" t="inlineStr">
        <is>
          <t>JFK</t>
        </is>
      </c>
      <c r="F200" s="10" t="n">
        <v>1201</v>
      </c>
      <c r="G200" t="inlineStr">
        <is>
          <t>1200-1259</t>
        </is>
      </c>
      <c r="H200" s="9">
        <f>INT(F200/100)</f>
        <v/>
      </c>
      <c r="I200" t="n">
        <v>-4</v>
      </c>
      <c r="J200" t="n">
        <v>0</v>
      </c>
      <c r="K200" t="n">
        <v>-27</v>
      </c>
      <c r="L200" t="n">
        <v>0</v>
      </c>
      <c r="M200" t="n">
        <v>0</v>
      </c>
      <c r="O200" t="n">
        <v>0</v>
      </c>
    </row>
    <row r="201">
      <c r="A201" s="8" t="n">
        <v>46204</v>
      </c>
      <c r="B201" t="inlineStr">
        <is>
          <t>YX</t>
        </is>
      </c>
      <c r="C201" s="9">
        <f>_xlfn.XLOOKUP(B201,Carriers[Code],Carriers[Airline])</f>
        <v/>
      </c>
      <c r="D201" t="n">
        <v>4760</v>
      </c>
      <c r="E201" t="inlineStr">
        <is>
          <t>CVG</t>
        </is>
      </c>
      <c r="F201" s="10" t="n">
        <v>1202</v>
      </c>
      <c r="G201" t="inlineStr">
        <is>
          <t>1200-1259</t>
        </is>
      </c>
      <c r="H201" s="9">
        <f>INT(F201/100)</f>
        <v/>
      </c>
      <c r="I201" t="n">
        <v>-5</v>
      </c>
      <c r="J201" t="n">
        <v>0</v>
      </c>
      <c r="K201" t="n">
        <v>-21</v>
      </c>
      <c r="L201" t="n">
        <v>0</v>
      </c>
      <c r="M201" t="n">
        <v>0</v>
      </c>
      <c r="O201" t="n">
        <v>0</v>
      </c>
    </row>
    <row r="202">
      <c r="A202" s="8" t="n">
        <v>46204</v>
      </c>
      <c r="B202" t="inlineStr">
        <is>
          <t>B6</t>
        </is>
      </c>
      <c r="C202" s="9">
        <f>_xlfn.XLOOKUP(B202,Carriers[Code],Carriers[Airline])</f>
        <v/>
      </c>
      <c r="D202" t="n">
        <v>837</v>
      </c>
      <c r="E202" t="inlineStr">
        <is>
          <t>DTW</t>
        </is>
      </c>
      <c r="F202" s="10" t="n">
        <v>1205</v>
      </c>
      <c r="G202" t="inlineStr">
        <is>
          <t>1200-1259</t>
        </is>
      </c>
      <c r="H202" s="9">
        <f>INT(F202/100)</f>
        <v/>
      </c>
      <c r="I202" t="n">
        <v>70</v>
      </c>
      <c r="J202" t="n">
        <v>1</v>
      </c>
      <c r="K202" t="n">
        <v>62</v>
      </c>
      <c r="L202" t="n">
        <v>1</v>
      </c>
      <c r="M202" t="n">
        <v>0</v>
      </c>
      <c r="O202" t="n">
        <v>0</v>
      </c>
      <c r="P202" t="n">
        <v>62</v>
      </c>
      <c r="Q202" t="n">
        <v>0</v>
      </c>
      <c r="R202" t="n">
        <v>0</v>
      </c>
      <c r="S202" t="n">
        <v>0</v>
      </c>
      <c r="T202" t="n">
        <v>0</v>
      </c>
    </row>
    <row r="203">
      <c r="A203" s="8" t="n">
        <v>46204</v>
      </c>
      <c r="B203" t="inlineStr">
        <is>
          <t>DL</t>
        </is>
      </c>
      <c r="C203" s="9">
        <f>_xlfn.XLOOKUP(B203,Carriers[Code],Carriers[Airline])</f>
        <v/>
      </c>
      <c r="D203" t="n">
        <v>303</v>
      </c>
      <c r="E203" t="inlineStr">
        <is>
          <t>DFW</t>
        </is>
      </c>
      <c r="F203" s="10" t="n">
        <v>1205</v>
      </c>
      <c r="G203" t="inlineStr">
        <is>
          <t>1200-1259</t>
        </is>
      </c>
      <c r="H203" s="9">
        <f>INT(F203/100)</f>
        <v/>
      </c>
      <c r="I203" t="n">
        <v>-7</v>
      </c>
      <c r="J203" t="n">
        <v>0</v>
      </c>
      <c r="K203" t="n">
        <v>-16</v>
      </c>
      <c r="L203" t="n">
        <v>0</v>
      </c>
      <c r="M203" t="n">
        <v>0</v>
      </c>
      <c r="O203" t="n">
        <v>0</v>
      </c>
    </row>
    <row r="204">
      <c r="A204" s="8" t="n">
        <v>46204</v>
      </c>
      <c r="B204" t="inlineStr">
        <is>
          <t>B6</t>
        </is>
      </c>
      <c r="C204" s="9">
        <f>_xlfn.XLOOKUP(B204,Carriers[Code],Carriers[Airline])</f>
        <v/>
      </c>
      <c r="D204" t="n">
        <v>51</v>
      </c>
      <c r="E204" t="inlineStr">
        <is>
          <t>MCO</t>
        </is>
      </c>
      <c r="F204" s="10" t="n">
        <v>1210</v>
      </c>
      <c r="G204" t="inlineStr">
        <is>
          <t>1200-1259</t>
        </is>
      </c>
      <c r="H204" s="9">
        <f>INT(F204/100)</f>
        <v/>
      </c>
      <c r="I204" t="n">
        <v>14</v>
      </c>
      <c r="J204" t="n">
        <v>0</v>
      </c>
      <c r="K204" t="n">
        <v>1</v>
      </c>
      <c r="L204" t="n">
        <v>0</v>
      </c>
      <c r="M204" t="n">
        <v>0</v>
      </c>
      <c r="O204" t="n">
        <v>0</v>
      </c>
    </row>
    <row r="205">
      <c r="A205" s="8" t="n">
        <v>46204</v>
      </c>
      <c r="B205" t="inlineStr">
        <is>
          <t>B6</t>
        </is>
      </c>
      <c r="C205" s="9">
        <f>_xlfn.XLOOKUP(B205,Carriers[Code],Carriers[Airline])</f>
        <v/>
      </c>
      <c r="D205" t="n">
        <v>1352</v>
      </c>
      <c r="E205" t="inlineStr">
        <is>
          <t>ACK</t>
        </is>
      </c>
      <c r="F205" s="10" t="n">
        <v>1212</v>
      </c>
      <c r="G205" t="inlineStr">
        <is>
          <t>1200-1259</t>
        </is>
      </c>
      <c r="H205" s="9">
        <f>INT(F205/100)</f>
        <v/>
      </c>
      <c r="I205" t="n">
        <v>-4</v>
      </c>
      <c r="J205" t="n">
        <v>0</v>
      </c>
      <c r="K205" t="n">
        <v>-11</v>
      </c>
      <c r="L205" t="n">
        <v>0</v>
      </c>
      <c r="M205" t="n">
        <v>0</v>
      </c>
      <c r="O205" t="n">
        <v>0</v>
      </c>
    </row>
    <row r="206">
      <c r="A206" s="8" t="n">
        <v>46204</v>
      </c>
      <c r="B206" t="inlineStr">
        <is>
          <t>YX</t>
        </is>
      </c>
      <c r="C206" s="9">
        <f>_xlfn.XLOOKUP(B206,Carriers[Code],Carriers[Airline])</f>
        <v/>
      </c>
      <c r="D206" t="n">
        <v>4367</v>
      </c>
      <c r="E206" t="inlineStr">
        <is>
          <t>LGA</t>
        </is>
      </c>
      <c r="F206" s="10" t="n">
        <v>1220</v>
      </c>
      <c r="G206" t="inlineStr">
        <is>
          <t>1200-1259</t>
        </is>
      </c>
      <c r="H206" s="9">
        <f>INT(F206/100)</f>
        <v/>
      </c>
      <c r="I206" t="n">
        <v>-8</v>
      </c>
      <c r="J206" t="n">
        <v>0</v>
      </c>
      <c r="K206" t="n">
        <v>4</v>
      </c>
      <c r="L206" t="n">
        <v>0</v>
      </c>
      <c r="M206" t="n">
        <v>0</v>
      </c>
      <c r="O206" t="n">
        <v>0</v>
      </c>
    </row>
    <row r="207">
      <c r="A207" s="8" t="n">
        <v>46204</v>
      </c>
      <c r="B207" t="inlineStr">
        <is>
          <t>UA</t>
        </is>
      </c>
      <c r="C207" s="9">
        <f>_xlfn.XLOOKUP(B207,Carriers[Code],Carriers[Airline])</f>
        <v/>
      </c>
      <c r="D207" t="n">
        <v>414</v>
      </c>
      <c r="E207" t="inlineStr">
        <is>
          <t>DEN</t>
        </is>
      </c>
      <c r="F207" s="10" t="n">
        <v>1222</v>
      </c>
      <c r="G207" t="inlineStr">
        <is>
          <t>1200-1259</t>
        </is>
      </c>
      <c r="H207" s="9">
        <f>INT(F207/100)</f>
        <v/>
      </c>
      <c r="I207" t="n">
        <v>4</v>
      </c>
      <c r="J207" t="n">
        <v>0</v>
      </c>
      <c r="K207" t="n">
        <v>-6</v>
      </c>
      <c r="L207" t="n">
        <v>0</v>
      </c>
      <c r="M207" t="n">
        <v>0</v>
      </c>
      <c r="O207" t="n">
        <v>0</v>
      </c>
    </row>
    <row r="208">
      <c r="A208" s="8" t="n">
        <v>46204</v>
      </c>
      <c r="B208" t="inlineStr">
        <is>
          <t>B6</t>
        </is>
      </c>
      <c r="C208" s="9">
        <f>_xlfn.XLOOKUP(B208,Carriers[Code],Carriers[Airline])</f>
        <v/>
      </c>
      <c r="D208" t="n">
        <v>269</v>
      </c>
      <c r="E208" t="inlineStr">
        <is>
          <t>FLL</t>
        </is>
      </c>
      <c r="F208" s="10" t="n">
        <v>1230</v>
      </c>
      <c r="G208" t="inlineStr">
        <is>
          <t>1200-1259</t>
        </is>
      </c>
      <c r="H208" s="9">
        <f>INT(F208/100)</f>
        <v/>
      </c>
      <c r="I208" t="n">
        <v>17</v>
      </c>
      <c r="J208" t="n">
        <v>1</v>
      </c>
      <c r="K208" t="n">
        <v>8</v>
      </c>
      <c r="L208" t="n">
        <v>0</v>
      </c>
      <c r="M208" t="n">
        <v>0</v>
      </c>
      <c r="O208" t="n">
        <v>0</v>
      </c>
    </row>
    <row r="209">
      <c r="A209" s="8" t="n">
        <v>46204</v>
      </c>
      <c r="B209" t="inlineStr">
        <is>
          <t>DL</t>
        </is>
      </c>
      <c r="C209" s="9">
        <f>_xlfn.XLOOKUP(B209,Carriers[Code],Carriers[Airline])</f>
        <v/>
      </c>
      <c r="D209" t="n">
        <v>2779</v>
      </c>
      <c r="E209" t="inlineStr">
        <is>
          <t>ATL</t>
        </is>
      </c>
      <c r="F209" s="10" t="n">
        <v>1230</v>
      </c>
      <c r="G209" t="inlineStr">
        <is>
          <t>1200-1259</t>
        </is>
      </c>
      <c r="H209" s="9">
        <f>INT(F209/100)</f>
        <v/>
      </c>
      <c r="I209" t="n">
        <v>1</v>
      </c>
      <c r="J209" t="n">
        <v>0</v>
      </c>
      <c r="K209" t="n">
        <v>-5</v>
      </c>
      <c r="L209" t="n">
        <v>0</v>
      </c>
      <c r="M209" t="n">
        <v>0</v>
      </c>
      <c r="O209" t="n">
        <v>0</v>
      </c>
    </row>
    <row r="210">
      <c r="A210" s="8" t="n">
        <v>46204</v>
      </c>
      <c r="B210" t="inlineStr">
        <is>
          <t>UA</t>
        </is>
      </c>
      <c r="C210" s="9">
        <f>_xlfn.XLOOKUP(B210,Carriers[Code],Carriers[Airline])</f>
        <v/>
      </c>
      <c r="D210" t="n">
        <v>1732</v>
      </c>
      <c r="E210" t="inlineStr">
        <is>
          <t>ORD</t>
        </is>
      </c>
      <c r="F210" s="10" t="n">
        <v>1230</v>
      </c>
      <c r="G210" t="inlineStr">
        <is>
          <t>1200-1259</t>
        </is>
      </c>
      <c r="H210" s="9">
        <f>INT(F210/100)</f>
        <v/>
      </c>
      <c r="I210" t="n">
        <v>-4</v>
      </c>
      <c r="J210" t="n">
        <v>0</v>
      </c>
      <c r="K210" t="n">
        <v>-3</v>
      </c>
      <c r="L210" t="n">
        <v>0</v>
      </c>
      <c r="M210" t="n">
        <v>0</v>
      </c>
      <c r="O210" t="n">
        <v>0</v>
      </c>
    </row>
    <row r="211">
      <c r="A211" s="8" t="n">
        <v>46204</v>
      </c>
      <c r="B211" t="inlineStr">
        <is>
          <t>YX</t>
        </is>
      </c>
      <c r="C211" s="9">
        <f>_xlfn.XLOOKUP(B211,Carriers[Code],Carriers[Airline])</f>
        <v/>
      </c>
      <c r="D211" t="n">
        <v>5857</v>
      </c>
      <c r="E211" t="inlineStr">
        <is>
          <t>DCA</t>
        </is>
      </c>
      <c r="F211" s="10" t="n">
        <v>1230</v>
      </c>
      <c r="G211" t="inlineStr">
        <is>
          <t>1200-1259</t>
        </is>
      </c>
      <c r="H211" s="9">
        <f>INT(F211/100)</f>
        <v/>
      </c>
      <c r="I211" t="n">
        <v>-4</v>
      </c>
      <c r="J211" t="n">
        <v>0</v>
      </c>
      <c r="K211" t="n">
        <v>-7</v>
      </c>
      <c r="L211" t="n">
        <v>0</v>
      </c>
      <c r="M211" t="n">
        <v>0</v>
      </c>
      <c r="O211" t="n">
        <v>0</v>
      </c>
    </row>
    <row r="212">
      <c r="A212" s="8" t="n">
        <v>46204</v>
      </c>
      <c r="B212" t="inlineStr">
        <is>
          <t>AA</t>
        </is>
      </c>
      <c r="C212" s="9">
        <f>_xlfn.XLOOKUP(B212,Carriers[Code],Carriers[Airline])</f>
        <v/>
      </c>
      <c r="D212" t="n">
        <v>3043</v>
      </c>
      <c r="E212" t="inlineStr">
        <is>
          <t>PHL</t>
        </is>
      </c>
      <c r="F212" s="10" t="n">
        <v>1232</v>
      </c>
      <c r="G212" t="inlineStr">
        <is>
          <t>1200-1259</t>
        </is>
      </c>
      <c r="H212" s="9">
        <f>INT(F212/100)</f>
        <v/>
      </c>
      <c r="I212" t="n">
        <v>1</v>
      </c>
      <c r="J212" t="n">
        <v>0</v>
      </c>
      <c r="K212" t="n">
        <v>-10</v>
      </c>
      <c r="L212" t="n">
        <v>0</v>
      </c>
      <c r="M212" t="n">
        <v>0</v>
      </c>
      <c r="O212" t="n">
        <v>0</v>
      </c>
    </row>
    <row r="213">
      <c r="A213" s="8" t="n">
        <v>46204</v>
      </c>
      <c r="B213" t="inlineStr">
        <is>
          <t>AA</t>
        </is>
      </c>
      <c r="C213" s="9">
        <f>_xlfn.XLOOKUP(B213,Carriers[Code],Carriers[Airline])</f>
        <v/>
      </c>
      <c r="D213" t="n">
        <v>1057</v>
      </c>
      <c r="E213" t="inlineStr">
        <is>
          <t>PHX</t>
        </is>
      </c>
      <c r="F213" s="10" t="n">
        <v>1236</v>
      </c>
      <c r="G213" t="inlineStr">
        <is>
          <t>1200-1259</t>
        </is>
      </c>
      <c r="H213" s="9">
        <f>INT(F213/100)</f>
        <v/>
      </c>
      <c r="I213" t="n">
        <v>-4</v>
      </c>
      <c r="J213" t="n">
        <v>0</v>
      </c>
      <c r="K213" t="n">
        <v>-27</v>
      </c>
      <c r="L213" t="n">
        <v>0</v>
      </c>
      <c r="M213" t="n">
        <v>0</v>
      </c>
      <c r="O213" t="n">
        <v>0</v>
      </c>
    </row>
    <row r="214">
      <c r="A214" s="8" t="n">
        <v>46204</v>
      </c>
      <c r="B214" t="inlineStr">
        <is>
          <t>AA</t>
        </is>
      </c>
      <c r="C214" s="9">
        <f>_xlfn.XLOOKUP(B214,Carriers[Code],Carriers[Airline])</f>
        <v/>
      </c>
      <c r="D214" t="n">
        <v>909</v>
      </c>
      <c r="E214" t="inlineStr">
        <is>
          <t>DFW</t>
        </is>
      </c>
      <c r="F214" s="10" t="n">
        <v>1239</v>
      </c>
      <c r="G214" t="inlineStr">
        <is>
          <t>1200-1259</t>
        </is>
      </c>
      <c r="H214" s="9">
        <f>INT(F214/100)</f>
        <v/>
      </c>
      <c r="I214" t="n">
        <v>522</v>
      </c>
      <c r="J214" t="n">
        <v>1</v>
      </c>
      <c r="K214" t="n">
        <v>487</v>
      </c>
      <c r="L214" t="n">
        <v>1</v>
      </c>
      <c r="M214" t="n">
        <v>0</v>
      </c>
      <c r="O214" t="n">
        <v>0</v>
      </c>
      <c r="P214" t="n">
        <v>49</v>
      </c>
      <c r="Q214" t="n">
        <v>0</v>
      </c>
      <c r="R214" t="n">
        <v>0</v>
      </c>
      <c r="S214" t="n">
        <v>0</v>
      </c>
      <c r="T214" t="n">
        <v>438</v>
      </c>
    </row>
    <row r="215">
      <c r="A215" s="8" t="n">
        <v>46204</v>
      </c>
      <c r="B215" t="inlineStr">
        <is>
          <t>AA</t>
        </is>
      </c>
      <c r="C215" s="9">
        <f>_xlfn.XLOOKUP(B215,Carriers[Code],Carriers[Airline])</f>
        <v/>
      </c>
      <c r="D215" t="n">
        <v>1589</v>
      </c>
      <c r="E215" t="inlineStr">
        <is>
          <t>MIA</t>
        </is>
      </c>
      <c r="F215" s="10" t="n">
        <v>1239</v>
      </c>
      <c r="G215" t="inlineStr">
        <is>
          <t>1200-1259</t>
        </is>
      </c>
      <c r="H215" s="9">
        <f>INT(F215/100)</f>
        <v/>
      </c>
      <c r="I215" t="n">
        <v>-2</v>
      </c>
      <c r="J215" t="n">
        <v>0</v>
      </c>
      <c r="M215" t="n">
        <v>0</v>
      </c>
      <c r="O215" t="n">
        <v>1</v>
      </c>
    </row>
    <row r="216">
      <c r="A216" s="8" t="n">
        <v>46204</v>
      </c>
      <c r="B216" t="inlineStr">
        <is>
          <t>B6</t>
        </is>
      </c>
      <c r="C216" s="9">
        <f>_xlfn.XLOOKUP(B216,Carriers[Code],Carriers[Airline])</f>
        <v/>
      </c>
      <c r="D216" t="n">
        <v>717</v>
      </c>
      <c r="E216" t="inlineStr">
        <is>
          <t>JFK</t>
        </is>
      </c>
      <c r="F216" s="10" t="n">
        <v>1242</v>
      </c>
      <c r="G216" t="inlineStr">
        <is>
          <t>1200-1259</t>
        </is>
      </c>
      <c r="H216" s="9">
        <f>INT(F216/100)</f>
        <v/>
      </c>
      <c r="I216" t="n">
        <v>-8</v>
      </c>
      <c r="J216" t="n">
        <v>0</v>
      </c>
      <c r="K216" t="n">
        <v>-18</v>
      </c>
      <c r="L216" t="n">
        <v>0</v>
      </c>
      <c r="M216" t="n">
        <v>0</v>
      </c>
      <c r="O216" t="n">
        <v>0</v>
      </c>
    </row>
    <row r="217">
      <c r="A217" s="8" t="n">
        <v>46204</v>
      </c>
      <c r="B217" t="inlineStr">
        <is>
          <t>WN</t>
        </is>
      </c>
      <c r="C217" s="9">
        <f>_xlfn.XLOOKUP(B217,Carriers[Code],Carriers[Airline])</f>
        <v/>
      </c>
      <c r="D217" t="n">
        <v>887</v>
      </c>
      <c r="E217" t="inlineStr">
        <is>
          <t>DEN</t>
        </is>
      </c>
      <c r="F217" s="10" t="n">
        <v>1250</v>
      </c>
      <c r="G217" t="inlineStr">
        <is>
          <t>1200-1259</t>
        </is>
      </c>
      <c r="H217" s="9">
        <f>INT(F217/100)</f>
        <v/>
      </c>
      <c r="I217" t="n">
        <v>8</v>
      </c>
      <c r="J217" t="n">
        <v>0</v>
      </c>
      <c r="K217" t="n">
        <v>1</v>
      </c>
      <c r="L217" t="n">
        <v>0</v>
      </c>
      <c r="M217" t="n">
        <v>0</v>
      </c>
      <c r="O217" t="n">
        <v>0</v>
      </c>
    </row>
    <row r="218">
      <c r="A218" s="8" t="n">
        <v>46204</v>
      </c>
      <c r="B218" t="inlineStr">
        <is>
          <t>WN</t>
        </is>
      </c>
      <c r="C218" s="9">
        <f>_xlfn.XLOOKUP(B218,Carriers[Code],Carriers[Airline])</f>
        <v/>
      </c>
      <c r="D218" t="n">
        <v>4917</v>
      </c>
      <c r="E218" t="inlineStr">
        <is>
          <t>STL</t>
        </is>
      </c>
      <c r="F218" s="10" t="n">
        <v>1250</v>
      </c>
      <c r="G218" t="inlineStr">
        <is>
          <t>1200-1259</t>
        </is>
      </c>
      <c r="H218" s="9">
        <f>INT(F218/100)</f>
        <v/>
      </c>
      <c r="I218" t="n">
        <v>11</v>
      </c>
      <c r="J218" t="n">
        <v>0</v>
      </c>
      <c r="K218" t="n">
        <v>-3</v>
      </c>
      <c r="L218" t="n">
        <v>0</v>
      </c>
      <c r="M218" t="n">
        <v>0</v>
      </c>
      <c r="O218" t="n">
        <v>0</v>
      </c>
    </row>
    <row r="219">
      <c r="A219" s="8" t="n">
        <v>46204</v>
      </c>
      <c r="B219" t="inlineStr">
        <is>
          <t>DL</t>
        </is>
      </c>
      <c r="C219" s="9">
        <f>_xlfn.XLOOKUP(B219,Carriers[Code],Carriers[Airline])</f>
        <v/>
      </c>
      <c r="D219" t="n">
        <v>2283</v>
      </c>
      <c r="E219" t="inlineStr">
        <is>
          <t>RDU</t>
        </is>
      </c>
      <c r="F219" s="10" t="n">
        <v>1255</v>
      </c>
      <c r="G219" t="inlineStr">
        <is>
          <t>1200-1259</t>
        </is>
      </c>
      <c r="H219" s="9">
        <f>INT(F219/100)</f>
        <v/>
      </c>
      <c r="I219" t="n">
        <v>-5</v>
      </c>
      <c r="J219" t="n">
        <v>0</v>
      </c>
      <c r="M219" t="n">
        <v>0</v>
      </c>
      <c r="O219" t="n">
        <v>1</v>
      </c>
    </row>
    <row r="220">
      <c r="A220" s="8" t="n">
        <v>46204</v>
      </c>
      <c r="B220" t="inlineStr">
        <is>
          <t>YX</t>
        </is>
      </c>
      <c r="C220" s="9">
        <f>_xlfn.XLOOKUP(B220,Carriers[Code],Carriers[Airline])</f>
        <v/>
      </c>
      <c r="D220" t="n">
        <v>5829</v>
      </c>
      <c r="E220" t="inlineStr">
        <is>
          <t>EWR</t>
        </is>
      </c>
      <c r="F220" s="10" t="n">
        <v>1255</v>
      </c>
      <c r="G220" t="inlineStr">
        <is>
          <t>1200-1259</t>
        </is>
      </c>
      <c r="H220" s="9">
        <f>INT(F220/100)</f>
        <v/>
      </c>
      <c r="I220" t="n">
        <v>-6</v>
      </c>
      <c r="J220" t="n">
        <v>0</v>
      </c>
      <c r="K220" t="n">
        <v>21</v>
      </c>
      <c r="L220" t="n">
        <v>1</v>
      </c>
      <c r="M220" t="n">
        <v>0</v>
      </c>
      <c r="O220" t="n">
        <v>0</v>
      </c>
      <c r="P220" t="n">
        <v>0</v>
      </c>
      <c r="Q220" t="n">
        <v>0</v>
      </c>
      <c r="R220" t="n">
        <v>21</v>
      </c>
      <c r="S220" t="n">
        <v>0</v>
      </c>
      <c r="T220" t="n">
        <v>0</v>
      </c>
    </row>
    <row r="221">
      <c r="A221" s="8" t="n">
        <v>46204</v>
      </c>
      <c r="B221" t="inlineStr">
        <is>
          <t>B6</t>
        </is>
      </c>
      <c r="C221" s="9">
        <f>_xlfn.XLOOKUP(B221,Carriers[Code],Carriers[Airline])</f>
        <v/>
      </c>
      <c r="D221" t="n">
        <v>933</v>
      </c>
      <c r="E221" t="inlineStr">
        <is>
          <t>IAH</t>
        </is>
      </c>
      <c r="F221" s="10" t="n">
        <v>1259</v>
      </c>
      <c r="G221" t="inlineStr">
        <is>
          <t>1200-1259</t>
        </is>
      </c>
      <c r="H221" s="9">
        <f>INT(F221/100)</f>
        <v/>
      </c>
      <c r="I221" t="n">
        <v>-1</v>
      </c>
      <c r="J221" t="n">
        <v>0</v>
      </c>
      <c r="K221" t="n">
        <v>-26</v>
      </c>
      <c r="L221" t="n">
        <v>0</v>
      </c>
      <c r="M221" t="n">
        <v>0</v>
      </c>
      <c r="O221" t="n">
        <v>0</v>
      </c>
    </row>
    <row r="222">
      <c r="A222" s="8" t="n">
        <v>46204</v>
      </c>
      <c r="B222" t="inlineStr">
        <is>
          <t>YX</t>
        </is>
      </c>
      <c r="C222" s="9">
        <f>_xlfn.XLOOKUP(B222,Carriers[Code],Carriers[Airline])</f>
        <v/>
      </c>
      <c r="D222" t="n">
        <v>5748</v>
      </c>
      <c r="E222" t="inlineStr">
        <is>
          <t>LGA</t>
        </is>
      </c>
      <c r="F222" s="10" t="n">
        <v>1300</v>
      </c>
      <c r="G222" t="inlineStr">
        <is>
          <t>1300-1359</t>
        </is>
      </c>
      <c r="H222" s="9">
        <f>INT(F222/100)</f>
        <v/>
      </c>
      <c r="I222" t="n">
        <v>-16</v>
      </c>
      <c r="J222" t="n">
        <v>0</v>
      </c>
      <c r="K222" t="n">
        <v>-22</v>
      </c>
      <c r="L222" t="n">
        <v>0</v>
      </c>
      <c r="M222" t="n">
        <v>0</v>
      </c>
      <c r="O222" t="n">
        <v>0</v>
      </c>
    </row>
    <row r="223">
      <c r="A223" s="8" t="n">
        <v>46204</v>
      </c>
      <c r="B223" t="inlineStr">
        <is>
          <t>MQ</t>
        </is>
      </c>
      <c r="C223" s="9">
        <f>_xlfn.XLOOKUP(B223,Carriers[Code],Carriers[Airline])</f>
        <v/>
      </c>
      <c r="D223" t="n">
        <v>3470</v>
      </c>
      <c r="E223" t="inlineStr">
        <is>
          <t>CMH</t>
        </is>
      </c>
      <c r="F223" s="10" t="n">
        <v>1303</v>
      </c>
      <c r="G223" t="inlineStr">
        <is>
          <t>1300-1359</t>
        </is>
      </c>
      <c r="H223" s="9">
        <f>INT(F223/100)</f>
        <v/>
      </c>
      <c r="I223" t="n">
        <v>-6</v>
      </c>
      <c r="J223" t="n">
        <v>0</v>
      </c>
      <c r="K223" t="n">
        <v>-17</v>
      </c>
      <c r="L223" t="n">
        <v>0</v>
      </c>
      <c r="M223" t="n">
        <v>0</v>
      </c>
      <c r="O223" t="n">
        <v>0</v>
      </c>
    </row>
    <row r="224">
      <c r="A224" s="8" t="n">
        <v>46204</v>
      </c>
      <c r="B224" t="inlineStr">
        <is>
          <t>YX</t>
        </is>
      </c>
      <c r="C224" s="9">
        <f>_xlfn.XLOOKUP(B224,Carriers[Code],Carriers[Airline])</f>
        <v/>
      </c>
      <c r="D224" t="n">
        <v>4386</v>
      </c>
      <c r="E224" t="inlineStr">
        <is>
          <t>ORD</t>
        </is>
      </c>
      <c r="F224" s="10" t="n">
        <v>1303</v>
      </c>
      <c r="G224" t="inlineStr">
        <is>
          <t>1300-1359</t>
        </is>
      </c>
      <c r="H224" s="9">
        <f>INT(F224/100)</f>
        <v/>
      </c>
      <c r="I224" t="n">
        <v>-12</v>
      </c>
      <c r="J224" t="n">
        <v>0</v>
      </c>
      <c r="K224" t="n">
        <v>-46</v>
      </c>
      <c r="L224" t="n">
        <v>0</v>
      </c>
      <c r="M224" t="n">
        <v>0</v>
      </c>
      <c r="O224" t="n">
        <v>0</v>
      </c>
    </row>
    <row r="225">
      <c r="A225" s="8" t="n">
        <v>46204</v>
      </c>
      <c r="B225" t="inlineStr">
        <is>
          <t>B6</t>
        </is>
      </c>
      <c r="C225" s="9">
        <f>_xlfn.XLOOKUP(B225,Carriers[Code],Carriers[Airline])</f>
        <v/>
      </c>
      <c r="D225" t="n">
        <v>855</v>
      </c>
      <c r="E225" t="inlineStr">
        <is>
          <t>DCA</t>
        </is>
      </c>
      <c r="F225" s="10" t="n">
        <v>1305</v>
      </c>
      <c r="G225" t="inlineStr">
        <is>
          <t>1300-1359</t>
        </is>
      </c>
      <c r="H225" s="9">
        <f>INT(F225/100)</f>
        <v/>
      </c>
      <c r="I225" t="n">
        <v>-2</v>
      </c>
      <c r="J225" t="n">
        <v>0</v>
      </c>
      <c r="K225" t="n">
        <v>-2</v>
      </c>
      <c r="L225" t="n">
        <v>0</v>
      </c>
      <c r="M225" t="n">
        <v>0</v>
      </c>
      <c r="O225" t="n">
        <v>0</v>
      </c>
    </row>
    <row r="226">
      <c r="A226" s="8" t="n">
        <v>46204</v>
      </c>
      <c r="B226" t="inlineStr">
        <is>
          <t>DL</t>
        </is>
      </c>
      <c r="C226" s="9">
        <f>_xlfn.XLOOKUP(B226,Carriers[Code],Carriers[Airline])</f>
        <v/>
      </c>
      <c r="D226" t="n">
        <v>2816</v>
      </c>
      <c r="E226" t="inlineStr">
        <is>
          <t>ORD</t>
        </is>
      </c>
      <c r="F226" s="10" t="n">
        <v>1305</v>
      </c>
      <c r="G226" t="inlineStr">
        <is>
          <t>1300-1359</t>
        </is>
      </c>
      <c r="H226" s="9">
        <f>INT(F226/100)</f>
        <v/>
      </c>
      <c r="I226" t="n">
        <v>-4</v>
      </c>
      <c r="J226" t="n">
        <v>0</v>
      </c>
      <c r="K226" t="n">
        <v>-20</v>
      </c>
      <c r="L226" t="n">
        <v>0</v>
      </c>
      <c r="M226" t="n">
        <v>0</v>
      </c>
      <c r="O226" t="n">
        <v>0</v>
      </c>
    </row>
    <row r="227">
      <c r="A227" s="8" t="n">
        <v>46204</v>
      </c>
      <c r="B227" t="inlineStr">
        <is>
          <t>YX</t>
        </is>
      </c>
      <c r="C227" s="9">
        <f>_xlfn.XLOOKUP(B227,Carriers[Code],Carriers[Airline])</f>
        <v/>
      </c>
      <c r="D227" t="n">
        <v>5603</v>
      </c>
      <c r="E227" t="inlineStr">
        <is>
          <t>MSN</t>
        </is>
      </c>
      <c r="F227" s="10" t="n">
        <v>1308</v>
      </c>
      <c r="G227" t="inlineStr">
        <is>
          <t>1300-1359</t>
        </is>
      </c>
      <c r="H227" s="9">
        <f>INT(F227/100)</f>
        <v/>
      </c>
      <c r="I227" t="n">
        <v>-7</v>
      </c>
      <c r="J227" t="n">
        <v>0</v>
      </c>
      <c r="K227" t="n">
        <v>-42</v>
      </c>
      <c r="L227" t="n">
        <v>0</v>
      </c>
      <c r="M227" t="n">
        <v>0</v>
      </c>
      <c r="O227" t="n">
        <v>0</v>
      </c>
    </row>
    <row r="228">
      <c r="A228" s="8" t="n">
        <v>46204</v>
      </c>
      <c r="B228" t="inlineStr">
        <is>
          <t>DL</t>
        </is>
      </c>
      <c r="C228" s="9">
        <f>_xlfn.XLOOKUP(B228,Carriers[Code],Carriers[Airline])</f>
        <v/>
      </c>
      <c r="D228" t="n">
        <v>2222</v>
      </c>
      <c r="E228" t="inlineStr">
        <is>
          <t>DTW</t>
        </is>
      </c>
      <c r="F228" s="10" t="n">
        <v>1310</v>
      </c>
      <c r="G228" t="inlineStr">
        <is>
          <t>1300-1359</t>
        </is>
      </c>
      <c r="H228" s="9">
        <f>INT(F228/100)</f>
        <v/>
      </c>
      <c r="I228" t="n">
        <v>-5</v>
      </c>
      <c r="J228" t="n">
        <v>0</v>
      </c>
      <c r="K228" t="n">
        <v>-14</v>
      </c>
      <c r="L228" t="n">
        <v>0</v>
      </c>
      <c r="M228" t="n">
        <v>0</v>
      </c>
      <c r="O228" t="n">
        <v>0</v>
      </c>
    </row>
    <row r="229">
      <c r="A229" s="8" t="n">
        <v>46204</v>
      </c>
      <c r="B229" t="inlineStr">
        <is>
          <t>DL</t>
        </is>
      </c>
      <c r="C229" s="9">
        <f>_xlfn.XLOOKUP(B229,Carriers[Code],Carriers[Airline])</f>
        <v/>
      </c>
      <c r="D229" t="n">
        <v>1297</v>
      </c>
      <c r="E229" t="inlineStr">
        <is>
          <t>AUS</t>
        </is>
      </c>
      <c r="F229" s="10" t="n">
        <v>1325</v>
      </c>
      <c r="G229" t="inlineStr">
        <is>
          <t>1300-1359</t>
        </is>
      </c>
      <c r="H229" s="9">
        <f>INT(F229/100)</f>
        <v/>
      </c>
      <c r="I229" t="n">
        <v>-11</v>
      </c>
      <c r="J229" t="n">
        <v>0</v>
      </c>
      <c r="K229" t="n">
        <v>-25</v>
      </c>
      <c r="L229" t="n">
        <v>0</v>
      </c>
      <c r="M229" t="n">
        <v>0</v>
      </c>
      <c r="O229" t="n">
        <v>0</v>
      </c>
    </row>
    <row r="230">
      <c r="A230" s="8" t="n">
        <v>46204</v>
      </c>
      <c r="B230" t="inlineStr">
        <is>
          <t>WN</t>
        </is>
      </c>
      <c r="C230" s="9">
        <f>_xlfn.XLOOKUP(B230,Carriers[Code],Carriers[Airline])</f>
        <v/>
      </c>
      <c r="D230" t="n">
        <v>320</v>
      </c>
      <c r="E230" t="inlineStr">
        <is>
          <t>MDW</t>
        </is>
      </c>
      <c r="F230" s="10" t="n">
        <v>1325</v>
      </c>
      <c r="G230" t="inlineStr">
        <is>
          <t>1300-1359</t>
        </is>
      </c>
      <c r="H230" s="9">
        <f>INT(F230/100)</f>
        <v/>
      </c>
      <c r="I230" t="n">
        <v>4</v>
      </c>
      <c r="J230" t="n">
        <v>0</v>
      </c>
      <c r="K230" t="n">
        <v>-17</v>
      </c>
      <c r="L230" t="n">
        <v>0</v>
      </c>
      <c r="M230" t="n">
        <v>0</v>
      </c>
      <c r="O230" t="n">
        <v>0</v>
      </c>
    </row>
    <row r="231">
      <c r="A231" s="8" t="n">
        <v>46204</v>
      </c>
      <c r="B231" t="inlineStr">
        <is>
          <t>YX</t>
        </is>
      </c>
      <c r="C231" s="9">
        <f>_xlfn.XLOOKUP(B231,Carriers[Code],Carriers[Airline])</f>
        <v/>
      </c>
      <c r="D231" t="n">
        <v>4636</v>
      </c>
      <c r="E231" t="inlineStr">
        <is>
          <t>IND</t>
        </is>
      </c>
      <c r="F231" s="10" t="n">
        <v>1325</v>
      </c>
      <c r="G231" t="inlineStr">
        <is>
          <t>1300-1359</t>
        </is>
      </c>
      <c r="H231" s="9">
        <f>INT(F231/100)</f>
        <v/>
      </c>
      <c r="I231" t="n">
        <v>-7</v>
      </c>
      <c r="J231" t="n">
        <v>0</v>
      </c>
      <c r="K231" t="n">
        <v>-22</v>
      </c>
      <c r="L231" t="n">
        <v>0</v>
      </c>
      <c r="M231" t="n">
        <v>0</v>
      </c>
      <c r="O231" t="n">
        <v>0</v>
      </c>
    </row>
    <row r="232">
      <c r="A232" s="8" t="n">
        <v>46204</v>
      </c>
      <c r="B232" t="inlineStr">
        <is>
          <t>B6</t>
        </is>
      </c>
      <c r="C232" s="9">
        <f>_xlfn.XLOOKUP(B232,Carriers[Code],Carriers[Airline])</f>
        <v/>
      </c>
      <c r="D232" t="n">
        <v>2251</v>
      </c>
      <c r="E232" t="inlineStr">
        <is>
          <t>MCO</t>
        </is>
      </c>
      <c r="F232" s="10" t="n">
        <v>1328</v>
      </c>
      <c r="G232" t="inlineStr">
        <is>
          <t>1300-1359</t>
        </is>
      </c>
      <c r="H232" s="9">
        <f>INT(F232/100)</f>
        <v/>
      </c>
      <c r="I232" t="n">
        <v>-2</v>
      </c>
      <c r="J232" t="n">
        <v>0</v>
      </c>
      <c r="K232" t="n">
        <v>-17</v>
      </c>
      <c r="L232" t="n">
        <v>0</v>
      </c>
      <c r="M232" t="n">
        <v>0</v>
      </c>
      <c r="O232" t="n">
        <v>0</v>
      </c>
    </row>
    <row r="233">
      <c r="A233" s="8" t="n">
        <v>46204</v>
      </c>
      <c r="B233" t="inlineStr">
        <is>
          <t>B6</t>
        </is>
      </c>
      <c r="C233" s="9">
        <f>_xlfn.XLOOKUP(B233,Carriers[Code],Carriers[Airline])</f>
        <v/>
      </c>
      <c r="D233" t="n">
        <v>641</v>
      </c>
      <c r="E233" t="inlineStr">
        <is>
          <t>CLE</t>
        </is>
      </c>
      <c r="F233" s="10" t="n">
        <v>1330</v>
      </c>
      <c r="G233" t="inlineStr">
        <is>
          <t>1300-1359</t>
        </is>
      </c>
      <c r="H233" s="9">
        <f>INT(F233/100)</f>
        <v/>
      </c>
      <c r="I233" t="n">
        <v>24</v>
      </c>
      <c r="J233" t="n">
        <v>1</v>
      </c>
      <c r="K233" t="n">
        <v>12</v>
      </c>
      <c r="L233" t="n">
        <v>0</v>
      </c>
      <c r="M233" t="n">
        <v>0</v>
      </c>
      <c r="O233" t="n">
        <v>0</v>
      </c>
    </row>
    <row r="234">
      <c r="A234" s="8" t="n">
        <v>46204</v>
      </c>
      <c r="B234" t="inlineStr">
        <is>
          <t>YX</t>
        </is>
      </c>
      <c r="C234" s="9">
        <f>_xlfn.XLOOKUP(B234,Carriers[Code],Carriers[Airline])</f>
        <v/>
      </c>
      <c r="D234" t="n">
        <v>5808</v>
      </c>
      <c r="E234" t="inlineStr">
        <is>
          <t>JFK</t>
        </is>
      </c>
      <c r="F234" s="10" t="n">
        <v>1335</v>
      </c>
      <c r="G234" t="inlineStr">
        <is>
          <t>1300-1359</t>
        </is>
      </c>
      <c r="H234" s="9">
        <f>INT(F234/100)</f>
        <v/>
      </c>
      <c r="I234" t="n">
        <v>3</v>
      </c>
      <c r="J234" t="n">
        <v>0</v>
      </c>
      <c r="K234" t="n">
        <v>-2</v>
      </c>
      <c r="L234" t="n">
        <v>0</v>
      </c>
      <c r="M234" t="n">
        <v>0</v>
      </c>
      <c r="O234" t="n">
        <v>0</v>
      </c>
    </row>
    <row r="235">
      <c r="A235" s="8" t="n">
        <v>46204</v>
      </c>
      <c r="B235" t="inlineStr">
        <is>
          <t>UA</t>
        </is>
      </c>
      <c r="C235" s="9">
        <f>_xlfn.XLOOKUP(B235,Carriers[Code],Carriers[Airline])</f>
        <v/>
      </c>
      <c r="D235" t="n">
        <v>1976</v>
      </c>
      <c r="E235" t="inlineStr">
        <is>
          <t>IAH</t>
        </is>
      </c>
      <c r="F235" s="10" t="n">
        <v>1337</v>
      </c>
      <c r="G235" t="inlineStr">
        <is>
          <t>1300-1359</t>
        </is>
      </c>
      <c r="H235" s="9">
        <f>INT(F235/100)</f>
        <v/>
      </c>
      <c r="I235" t="n">
        <v>-7</v>
      </c>
      <c r="J235" t="n">
        <v>0</v>
      </c>
      <c r="K235" t="n">
        <v>-42</v>
      </c>
      <c r="L235" t="n">
        <v>0</v>
      </c>
      <c r="M235" t="n">
        <v>0</v>
      </c>
      <c r="O235" t="n">
        <v>0</v>
      </c>
    </row>
    <row r="236">
      <c r="A236" s="8" t="n">
        <v>46204</v>
      </c>
      <c r="B236" t="inlineStr">
        <is>
          <t>B6</t>
        </is>
      </c>
      <c r="C236" s="9">
        <f>_xlfn.XLOOKUP(B236,Carriers[Code],Carriers[Airline])</f>
        <v/>
      </c>
      <c r="D236" t="n">
        <v>639</v>
      </c>
      <c r="E236" t="inlineStr">
        <is>
          <t>AUS</t>
        </is>
      </c>
      <c r="F236" s="10" t="n">
        <v>1344</v>
      </c>
      <c r="G236" t="inlineStr">
        <is>
          <t>1300-1359</t>
        </is>
      </c>
      <c r="H236" s="9">
        <f>INT(F236/100)</f>
        <v/>
      </c>
      <c r="I236" t="n">
        <v>-3</v>
      </c>
      <c r="J236" t="n">
        <v>0</v>
      </c>
      <c r="K236" t="n">
        <v>-16</v>
      </c>
      <c r="L236" t="n">
        <v>0</v>
      </c>
      <c r="M236" t="n">
        <v>0</v>
      </c>
      <c r="O236" t="n">
        <v>0</v>
      </c>
    </row>
    <row r="237">
      <c r="A237" s="8" t="n">
        <v>46204</v>
      </c>
      <c r="B237" t="inlineStr">
        <is>
          <t>B6</t>
        </is>
      </c>
      <c r="C237" s="9">
        <f>_xlfn.XLOOKUP(B237,Carriers[Code],Carriers[Airline])</f>
        <v/>
      </c>
      <c r="D237" t="n">
        <v>1293</v>
      </c>
      <c r="E237" t="inlineStr">
        <is>
          <t>ILM</t>
        </is>
      </c>
      <c r="F237" s="10" t="n">
        <v>1347</v>
      </c>
      <c r="G237" t="inlineStr">
        <is>
          <t>1300-1359</t>
        </is>
      </c>
      <c r="H237" s="9">
        <f>INT(F237/100)</f>
        <v/>
      </c>
      <c r="I237" t="n">
        <v>19</v>
      </c>
      <c r="J237" t="n">
        <v>1</v>
      </c>
      <c r="K237" t="n">
        <v>17</v>
      </c>
      <c r="L237" t="n">
        <v>1</v>
      </c>
      <c r="M237" t="n">
        <v>0</v>
      </c>
      <c r="O237" t="n">
        <v>0</v>
      </c>
      <c r="P237" t="n">
        <v>0</v>
      </c>
      <c r="Q237" t="n">
        <v>17</v>
      </c>
      <c r="R237" t="n">
        <v>0</v>
      </c>
      <c r="S237" t="n">
        <v>0</v>
      </c>
      <c r="T237" t="n">
        <v>0</v>
      </c>
    </row>
    <row r="238">
      <c r="A238" s="8" t="n">
        <v>46204</v>
      </c>
      <c r="B238" t="inlineStr">
        <is>
          <t>YX</t>
        </is>
      </c>
      <c r="C238" s="9">
        <f>_xlfn.XLOOKUP(B238,Carriers[Code],Carriers[Airline])</f>
        <v/>
      </c>
      <c r="D238" t="n">
        <v>4440</v>
      </c>
      <c r="E238" t="inlineStr">
        <is>
          <t>BUF</t>
        </is>
      </c>
      <c r="F238" s="10" t="n">
        <v>1350</v>
      </c>
      <c r="G238" t="inlineStr">
        <is>
          <t>1300-1359</t>
        </is>
      </c>
      <c r="H238" s="9">
        <f>INT(F238/100)</f>
        <v/>
      </c>
      <c r="I238" t="n">
        <v>-7</v>
      </c>
      <c r="J238" t="n">
        <v>0</v>
      </c>
      <c r="K238" t="n">
        <v>-37</v>
      </c>
      <c r="L238" t="n">
        <v>0</v>
      </c>
      <c r="M238" t="n">
        <v>0</v>
      </c>
      <c r="O238" t="n">
        <v>0</v>
      </c>
    </row>
    <row r="239">
      <c r="A239" s="8" t="n">
        <v>46204</v>
      </c>
      <c r="B239" t="inlineStr">
        <is>
          <t>DL</t>
        </is>
      </c>
      <c r="C239" s="9">
        <f>_xlfn.XLOOKUP(B239,Carriers[Code],Carriers[Airline])</f>
        <v/>
      </c>
      <c r="D239" t="n">
        <v>322</v>
      </c>
      <c r="E239" t="inlineStr">
        <is>
          <t>ATL</t>
        </is>
      </c>
      <c r="F239" s="10" t="n">
        <v>1355</v>
      </c>
      <c r="G239" t="inlineStr">
        <is>
          <t>1300-1359</t>
        </is>
      </c>
      <c r="H239" s="9">
        <f>INT(F239/100)</f>
        <v/>
      </c>
      <c r="I239" t="n">
        <v>-1</v>
      </c>
      <c r="J239" t="n">
        <v>0</v>
      </c>
      <c r="K239" t="n">
        <v>-12</v>
      </c>
      <c r="L239" t="n">
        <v>0</v>
      </c>
      <c r="M239" t="n">
        <v>0</v>
      </c>
      <c r="O239" t="n">
        <v>0</v>
      </c>
    </row>
    <row r="240">
      <c r="A240" s="8" t="n">
        <v>46204</v>
      </c>
      <c r="B240" t="inlineStr">
        <is>
          <t>MQ</t>
        </is>
      </c>
      <c r="C240" s="9">
        <f>_xlfn.XLOOKUP(B240,Carriers[Code],Carriers[Airline])</f>
        <v/>
      </c>
      <c r="D240" t="n">
        <v>3711</v>
      </c>
      <c r="E240" t="inlineStr">
        <is>
          <t>ORD</t>
        </is>
      </c>
      <c r="F240" s="10" t="n">
        <v>1356</v>
      </c>
      <c r="G240" t="inlineStr">
        <is>
          <t>1300-1359</t>
        </is>
      </c>
      <c r="H240" s="9">
        <f>INT(F240/100)</f>
        <v/>
      </c>
      <c r="I240" t="n">
        <v>6</v>
      </c>
      <c r="J240" t="n">
        <v>0</v>
      </c>
      <c r="K240" t="n">
        <v>-8</v>
      </c>
      <c r="L240" t="n">
        <v>0</v>
      </c>
      <c r="M240" t="n">
        <v>0</v>
      </c>
      <c r="O240" t="n">
        <v>0</v>
      </c>
    </row>
    <row r="241">
      <c r="A241" s="8" t="n">
        <v>46204</v>
      </c>
      <c r="B241" t="inlineStr">
        <is>
          <t>YX</t>
        </is>
      </c>
      <c r="C241" s="9">
        <f>_xlfn.XLOOKUP(B241,Carriers[Code],Carriers[Airline])</f>
        <v/>
      </c>
      <c r="D241" t="n">
        <v>5627</v>
      </c>
      <c r="E241" t="inlineStr">
        <is>
          <t>IND</t>
        </is>
      </c>
      <c r="F241" s="10" t="n">
        <v>1359</v>
      </c>
      <c r="G241" t="inlineStr">
        <is>
          <t>1300-1359</t>
        </is>
      </c>
      <c r="H241" s="9">
        <f>INT(F241/100)</f>
        <v/>
      </c>
      <c r="I241" t="n">
        <v>-5</v>
      </c>
      <c r="J241" t="n">
        <v>0</v>
      </c>
      <c r="K241" t="n">
        <v>-3</v>
      </c>
      <c r="L241" t="n">
        <v>0</v>
      </c>
      <c r="M241" t="n">
        <v>0</v>
      </c>
      <c r="O241" t="n">
        <v>0</v>
      </c>
    </row>
    <row r="242">
      <c r="A242" s="8" t="n">
        <v>46204</v>
      </c>
      <c r="B242" t="inlineStr">
        <is>
          <t>MQ</t>
        </is>
      </c>
      <c r="C242" s="9">
        <f>_xlfn.XLOOKUP(B242,Carriers[Code],Carriers[Airline])</f>
        <v/>
      </c>
      <c r="D242" t="n">
        <v>3438</v>
      </c>
      <c r="E242" t="inlineStr">
        <is>
          <t>SDF</t>
        </is>
      </c>
      <c r="F242" s="10" t="n">
        <v>1400</v>
      </c>
      <c r="G242" t="inlineStr">
        <is>
          <t>1400-1459</t>
        </is>
      </c>
      <c r="H242" s="9">
        <f>INT(F242/100)</f>
        <v/>
      </c>
      <c r="I242" t="n">
        <v>-5</v>
      </c>
      <c r="J242" t="n">
        <v>0</v>
      </c>
      <c r="K242" t="n">
        <v>-17</v>
      </c>
      <c r="L242" t="n">
        <v>0</v>
      </c>
      <c r="M242" t="n">
        <v>0</v>
      </c>
      <c r="O242" t="n">
        <v>0</v>
      </c>
    </row>
    <row r="243">
      <c r="A243" s="8" t="n">
        <v>46204</v>
      </c>
      <c r="B243" t="inlineStr">
        <is>
          <t>YX</t>
        </is>
      </c>
      <c r="C243" s="9">
        <f>_xlfn.XLOOKUP(B243,Carriers[Code],Carriers[Airline])</f>
        <v/>
      </c>
      <c r="D243" t="n">
        <v>5730</v>
      </c>
      <c r="E243" t="inlineStr">
        <is>
          <t>LGA</t>
        </is>
      </c>
      <c r="F243" s="10" t="n">
        <v>1400</v>
      </c>
      <c r="G243" t="inlineStr">
        <is>
          <t>1400-1459</t>
        </is>
      </c>
      <c r="H243" s="9">
        <f>INT(F243/100)</f>
        <v/>
      </c>
      <c r="I243" t="n">
        <v>-3</v>
      </c>
      <c r="J243" t="n">
        <v>0</v>
      </c>
      <c r="K243" t="n">
        <v>-14</v>
      </c>
      <c r="L243" t="n">
        <v>0</v>
      </c>
      <c r="M243" t="n">
        <v>0</v>
      </c>
      <c r="O243" t="n">
        <v>0</v>
      </c>
    </row>
    <row r="244">
      <c r="A244" s="8" t="n">
        <v>46204</v>
      </c>
      <c r="B244" t="inlineStr">
        <is>
          <t>YX</t>
        </is>
      </c>
      <c r="C244" s="9">
        <f>_xlfn.XLOOKUP(B244,Carriers[Code],Carriers[Airline])</f>
        <v/>
      </c>
      <c r="D244" t="n">
        <v>4375</v>
      </c>
      <c r="E244" t="inlineStr">
        <is>
          <t>LGA</t>
        </is>
      </c>
      <c r="F244" s="10" t="n">
        <v>1405</v>
      </c>
      <c r="G244" t="inlineStr">
        <is>
          <t>1400-1459</t>
        </is>
      </c>
      <c r="H244" s="9">
        <f>INT(F244/100)</f>
        <v/>
      </c>
      <c r="I244" t="n">
        <v>-5</v>
      </c>
      <c r="J244" t="n">
        <v>0</v>
      </c>
      <c r="K244" t="n">
        <v>-23</v>
      </c>
      <c r="L244" t="n">
        <v>0</v>
      </c>
      <c r="M244" t="n">
        <v>0</v>
      </c>
      <c r="O244" t="n">
        <v>0</v>
      </c>
    </row>
    <row r="245">
      <c r="A245" s="8" t="n">
        <v>46204</v>
      </c>
      <c r="B245" t="inlineStr">
        <is>
          <t>YX</t>
        </is>
      </c>
      <c r="C245" s="9">
        <f>_xlfn.XLOOKUP(B245,Carriers[Code],Carriers[Airline])</f>
        <v/>
      </c>
      <c r="D245" t="n">
        <v>5821</v>
      </c>
      <c r="E245" t="inlineStr">
        <is>
          <t>TVC</t>
        </is>
      </c>
      <c r="F245" s="10" t="n">
        <v>1405</v>
      </c>
      <c r="G245" t="inlineStr">
        <is>
          <t>1400-1459</t>
        </is>
      </c>
      <c r="H245" s="9">
        <f>INT(F245/100)</f>
        <v/>
      </c>
      <c r="I245" t="n">
        <v>-5</v>
      </c>
      <c r="J245" t="n">
        <v>0</v>
      </c>
      <c r="K245" t="n">
        <v>4</v>
      </c>
      <c r="L245" t="n">
        <v>0</v>
      </c>
      <c r="M245" t="n">
        <v>0</v>
      </c>
      <c r="O245" t="n">
        <v>0</v>
      </c>
    </row>
    <row r="246">
      <c r="A246" s="8" t="n">
        <v>46204</v>
      </c>
      <c r="B246" t="inlineStr">
        <is>
          <t>YX</t>
        </is>
      </c>
      <c r="C246" s="9">
        <f>_xlfn.XLOOKUP(B246,Carriers[Code],Carriers[Airline])</f>
        <v/>
      </c>
      <c r="D246" t="n">
        <v>5789</v>
      </c>
      <c r="E246" t="inlineStr">
        <is>
          <t>CVG</t>
        </is>
      </c>
      <c r="F246" s="10" t="n">
        <v>1413</v>
      </c>
      <c r="G246" t="inlineStr">
        <is>
          <t>1400-1459</t>
        </is>
      </c>
      <c r="H246" s="9">
        <f>INT(F246/100)</f>
        <v/>
      </c>
      <c r="I246" t="n">
        <v>-6</v>
      </c>
      <c r="J246" t="n">
        <v>0</v>
      </c>
      <c r="K246" t="n">
        <v>-25</v>
      </c>
      <c r="L246" t="n">
        <v>0</v>
      </c>
      <c r="M246" t="n">
        <v>0</v>
      </c>
      <c r="O246" t="n">
        <v>0</v>
      </c>
    </row>
    <row r="247">
      <c r="A247" s="8" t="n">
        <v>46204</v>
      </c>
      <c r="B247" t="inlineStr">
        <is>
          <t>UA</t>
        </is>
      </c>
      <c r="C247" s="9">
        <f>_xlfn.XLOOKUP(B247,Carriers[Code],Carriers[Airline])</f>
        <v/>
      </c>
      <c r="D247" t="n">
        <v>721</v>
      </c>
      <c r="E247" t="inlineStr">
        <is>
          <t>IAD</t>
        </is>
      </c>
      <c r="F247" s="10" t="n">
        <v>1415</v>
      </c>
      <c r="G247" t="inlineStr">
        <is>
          <t>1400-1459</t>
        </is>
      </c>
      <c r="H247" s="9">
        <f>INT(F247/100)</f>
        <v/>
      </c>
      <c r="I247" t="n">
        <v>6</v>
      </c>
      <c r="J247" t="n">
        <v>0</v>
      </c>
      <c r="K247" t="n">
        <v>34</v>
      </c>
      <c r="L247" t="n">
        <v>1</v>
      </c>
      <c r="M247" t="n">
        <v>0</v>
      </c>
      <c r="O247" t="n">
        <v>0</v>
      </c>
      <c r="P247" t="n">
        <v>6</v>
      </c>
      <c r="Q247" t="n">
        <v>0</v>
      </c>
      <c r="R247" t="n">
        <v>28</v>
      </c>
      <c r="S247" t="n">
        <v>0</v>
      </c>
      <c r="T247" t="n">
        <v>0</v>
      </c>
    </row>
    <row r="248">
      <c r="A248" s="8" t="n">
        <v>46204</v>
      </c>
      <c r="B248" t="inlineStr">
        <is>
          <t>WN</t>
        </is>
      </c>
      <c r="C248" s="9">
        <f>_xlfn.XLOOKUP(B248,Carriers[Code],Carriers[Airline])</f>
        <v/>
      </c>
      <c r="D248" t="n">
        <v>743</v>
      </c>
      <c r="E248" t="inlineStr">
        <is>
          <t>MCI</t>
        </is>
      </c>
      <c r="F248" s="10" t="n">
        <v>1415</v>
      </c>
      <c r="G248" t="inlineStr">
        <is>
          <t>1400-1459</t>
        </is>
      </c>
      <c r="H248" s="9">
        <f>INT(F248/100)</f>
        <v/>
      </c>
      <c r="I248" t="n">
        <v>24</v>
      </c>
      <c r="J248" t="n">
        <v>1</v>
      </c>
      <c r="K248" t="n">
        <v>7</v>
      </c>
      <c r="L248" t="n">
        <v>0</v>
      </c>
      <c r="M248" t="n">
        <v>0</v>
      </c>
      <c r="O248" t="n">
        <v>0</v>
      </c>
    </row>
    <row r="249">
      <c r="A249" s="8" t="n">
        <v>46204</v>
      </c>
      <c r="B249" t="inlineStr">
        <is>
          <t>YX</t>
        </is>
      </c>
      <c r="C249" s="9">
        <f>_xlfn.XLOOKUP(B249,Carriers[Code],Carriers[Airline])</f>
        <v/>
      </c>
      <c r="D249" t="n">
        <v>5682</v>
      </c>
      <c r="E249" t="inlineStr">
        <is>
          <t>DCA</t>
        </is>
      </c>
      <c r="F249" s="10" t="n">
        <v>1420</v>
      </c>
      <c r="G249" t="inlineStr">
        <is>
          <t>1400-1459</t>
        </is>
      </c>
      <c r="H249" s="9">
        <f>INT(F249/100)</f>
        <v/>
      </c>
      <c r="I249" t="n">
        <v>-9</v>
      </c>
      <c r="J249" t="n">
        <v>0</v>
      </c>
      <c r="K249" t="n">
        <v>-13</v>
      </c>
      <c r="L249" t="n">
        <v>0</v>
      </c>
      <c r="M249" t="n">
        <v>0</v>
      </c>
      <c r="O249" t="n">
        <v>0</v>
      </c>
    </row>
    <row r="250">
      <c r="A250" s="8" t="n">
        <v>46204</v>
      </c>
      <c r="B250" t="inlineStr">
        <is>
          <t>YX</t>
        </is>
      </c>
      <c r="C250" s="9">
        <f>_xlfn.XLOOKUP(B250,Carriers[Code],Carriers[Airline])</f>
        <v/>
      </c>
      <c r="D250" t="n">
        <v>5837</v>
      </c>
      <c r="E250" t="inlineStr">
        <is>
          <t>CLT</t>
        </is>
      </c>
      <c r="F250" s="10" t="n">
        <v>1420</v>
      </c>
      <c r="G250" t="inlineStr">
        <is>
          <t>1400-1459</t>
        </is>
      </c>
      <c r="H250" s="9">
        <f>INT(F250/100)</f>
        <v/>
      </c>
      <c r="I250" t="n">
        <v>-8</v>
      </c>
      <c r="J250" t="n">
        <v>0</v>
      </c>
      <c r="K250" t="n">
        <v>-29</v>
      </c>
      <c r="L250" t="n">
        <v>0</v>
      </c>
      <c r="M250" t="n">
        <v>0</v>
      </c>
      <c r="O250" t="n">
        <v>0</v>
      </c>
    </row>
    <row r="251">
      <c r="A251" s="8" t="n">
        <v>46204</v>
      </c>
      <c r="B251" t="inlineStr">
        <is>
          <t>WN</t>
        </is>
      </c>
      <c r="C251" s="9">
        <f>_xlfn.XLOOKUP(B251,Carriers[Code],Carriers[Airline])</f>
        <v/>
      </c>
      <c r="D251" t="n">
        <v>2247</v>
      </c>
      <c r="E251" t="inlineStr">
        <is>
          <t>BWI</t>
        </is>
      </c>
      <c r="F251" s="10" t="n">
        <v>1425</v>
      </c>
      <c r="G251" t="inlineStr">
        <is>
          <t>1400-1459</t>
        </is>
      </c>
      <c r="H251" s="9">
        <f>INT(F251/100)</f>
        <v/>
      </c>
      <c r="I251" t="n">
        <v>43</v>
      </c>
      <c r="J251" t="n">
        <v>1</v>
      </c>
      <c r="K251" t="n">
        <v>31</v>
      </c>
      <c r="L251" t="n">
        <v>1</v>
      </c>
      <c r="M251" t="n">
        <v>0</v>
      </c>
      <c r="O251" t="n">
        <v>0</v>
      </c>
      <c r="P251" t="n">
        <v>5</v>
      </c>
      <c r="Q251" t="n">
        <v>0</v>
      </c>
      <c r="R251" t="n">
        <v>0</v>
      </c>
      <c r="S251" t="n">
        <v>0</v>
      </c>
      <c r="T251" t="n">
        <v>26</v>
      </c>
    </row>
    <row r="252">
      <c r="A252" s="8" t="n">
        <v>46204</v>
      </c>
      <c r="B252" t="inlineStr">
        <is>
          <t>AA</t>
        </is>
      </c>
      <c r="C252" s="9">
        <f>_xlfn.XLOOKUP(B252,Carriers[Code],Carriers[Airline])</f>
        <v/>
      </c>
      <c r="D252" t="n">
        <v>820</v>
      </c>
      <c r="E252" t="inlineStr">
        <is>
          <t>DFW</t>
        </is>
      </c>
      <c r="F252" s="10" t="n">
        <v>1427</v>
      </c>
      <c r="G252" t="inlineStr">
        <is>
          <t>1400-1459</t>
        </is>
      </c>
      <c r="H252" s="9">
        <f>INT(F252/100)</f>
        <v/>
      </c>
      <c r="I252" t="n">
        <v>2</v>
      </c>
      <c r="J252" t="n">
        <v>0</v>
      </c>
      <c r="K252" t="n">
        <v>-33</v>
      </c>
      <c r="L252" t="n">
        <v>0</v>
      </c>
      <c r="M252" t="n">
        <v>0</v>
      </c>
      <c r="O252" t="n">
        <v>0</v>
      </c>
    </row>
    <row r="253">
      <c r="A253" s="8" t="n">
        <v>46204</v>
      </c>
      <c r="B253" t="inlineStr">
        <is>
          <t>AA</t>
        </is>
      </c>
      <c r="C253" s="9">
        <f>_xlfn.XLOOKUP(B253,Carriers[Code],Carriers[Airline])</f>
        <v/>
      </c>
      <c r="D253" t="n">
        <v>1611</v>
      </c>
      <c r="E253" t="inlineStr">
        <is>
          <t>CLT</t>
        </is>
      </c>
      <c r="F253" s="10" t="n">
        <v>1427</v>
      </c>
      <c r="G253" t="inlineStr">
        <is>
          <t>1400-1459</t>
        </is>
      </c>
      <c r="H253" s="9">
        <f>INT(F253/100)</f>
        <v/>
      </c>
      <c r="I253" t="n">
        <v>10</v>
      </c>
      <c r="J253" t="n">
        <v>0</v>
      </c>
      <c r="K253" t="n">
        <v>-3</v>
      </c>
      <c r="L253" t="n">
        <v>0</v>
      </c>
      <c r="M253" t="n">
        <v>0</v>
      </c>
      <c r="O253" t="n">
        <v>0</v>
      </c>
    </row>
    <row r="254">
      <c r="A254" s="8" t="n">
        <v>46204</v>
      </c>
      <c r="B254" t="inlineStr">
        <is>
          <t>UA</t>
        </is>
      </c>
      <c r="C254" s="9">
        <f>_xlfn.XLOOKUP(B254,Carriers[Code],Carriers[Airline])</f>
        <v/>
      </c>
      <c r="D254" t="n">
        <v>1076</v>
      </c>
      <c r="E254" t="inlineStr">
        <is>
          <t>EWR</t>
        </is>
      </c>
      <c r="F254" s="10" t="n">
        <v>1430</v>
      </c>
      <c r="G254" t="inlineStr">
        <is>
          <t>1400-1459</t>
        </is>
      </c>
      <c r="H254" s="9">
        <f>INT(F254/100)</f>
        <v/>
      </c>
      <c r="I254" t="n">
        <v>89</v>
      </c>
      <c r="J254" t="n">
        <v>1</v>
      </c>
      <c r="K254" t="n">
        <v>80</v>
      </c>
      <c r="L254" t="n">
        <v>1</v>
      </c>
      <c r="M254" t="n">
        <v>0</v>
      </c>
      <c r="O254" t="n">
        <v>0</v>
      </c>
      <c r="P254" t="n">
        <v>12</v>
      </c>
      <c r="Q254" t="n">
        <v>0</v>
      </c>
      <c r="R254" t="n">
        <v>0</v>
      </c>
      <c r="S254" t="n">
        <v>0</v>
      </c>
      <c r="T254" t="n">
        <v>68</v>
      </c>
    </row>
    <row r="255">
      <c r="A255" s="8" t="n">
        <v>46204</v>
      </c>
      <c r="B255" t="inlineStr">
        <is>
          <t>WN</t>
        </is>
      </c>
      <c r="C255" s="9">
        <f>_xlfn.XLOOKUP(B255,Carriers[Code],Carriers[Airline])</f>
        <v/>
      </c>
      <c r="D255" t="n">
        <v>725</v>
      </c>
      <c r="E255" t="inlineStr">
        <is>
          <t>BNA</t>
        </is>
      </c>
      <c r="F255" s="10" t="n">
        <v>1430</v>
      </c>
      <c r="G255" t="inlineStr">
        <is>
          <t>1400-1459</t>
        </is>
      </c>
      <c r="H255" s="9">
        <f>INT(F255/100)</f>
        <v/>
      </c>
      <c r="I255" t="n">
        <v>31</v>
      </c>
      <c r="J255" t="n">
        <v>1</v>
      </c>
      <c r="K255" t="n">
        <v>34</v>
      </c>
      <c r="L255" t="n">
        <v>1</v>
      </c>
      <c r="M255" t="n">
        <v>0</v>
      </c>
      <c r="O255" t="n">
        <v>0</v>
      </c>
      <c r="P255" t="n">
        <v>22</v>
      </c>
      <c r="Q255" t="n">
        <v>0</v>
      </c>
      <c r="R255" t="n">
        <v>3</v>
      </c>
      <c r="S255" t="n">
        <v>0</v>
      </c>
      <c r="T255" t="n">
        <v>9</v>
      </c>
    </row>
    <row r="256">
      <c r="A256" s="8" t="n">
        <v>46204</v>
      </c>
      <c r="B256" t="inlineStr">
        <is>
          <t>YX</t>
        </is>
      </c>
      <c r="C256" s="9">
        <f>_xlfn.XLOOKUP(B256,Carriers[Code],Carriers[Airline])</f>
        <v/>
      </c>
      <c r="D256" t="n">
        <v>5706</v>
      </c>
      <c r="E256" t="inlineStr">
        <is>
          <t>PHL</t>
        </is>
      </c>
      <c r="F256" s="10" t="n">
        <v>1436</v>
      </c>
      <c r="G256" t="inlineStr">
        <is>
          <t>1400-1459</t>
        </is>
      </c>
      <c r="H256" s="9">
        <f>INT(F256/100)</f>
        <v/>
      </c>
      <c r="I256" t="n">
        <v>-11</v>
      </c>
      <c r="J256" t="n">
        <v>0</v>
      </c>
      <c r="K256" t="n">
        <v>14</v>
      </c>
      <c r="L256" t="n">
        <v>0</v>
      </c>
      <c r="M256" t="n">
        <v>0</v>
      </c>
      <c r="O256" t="n">
        <v>0</v>
      </c>
    </row>
    <row r="257">
      <c r="A257" s="8" t="n">
        <v>46204</v>
      </c>
      <c r="B257" t="inlineStr">
        <is>
          <t>B6</t>
        </is>
      </c>
      <c r="C257" s="9">
        <f>_xlfn.XLOOKUP(B257,Carriers[Code],Carriers[Airline])</f>
        <v/>
      </c>
      <c r="D257" t="n">
        <v>897</v>
      </c>
      <c r="E257" t="inlineStr">
        <is>
          <t>ATL</t>
        </is>
      </c>
      <c r="F257" s="10" t="n">
        <v>1438</v>
      </c>
      <c r="G257" t="inlineStr">
        <is>
          <t>1400-1459</t>
        </is>
      </c>
      <c r="H257" s="9">
        <f>INT(F257/100)</f>
        <v/>
      </c>
      <c r="I257" t="n">
        <v>-4</v>
      </c>
      <c r="J257" t="n">
        <v>0</v>
      </c>
      <c r="K257" t="n">
        <v>14</v>
      </c>
      <c r="L257" t="n">
        <v>0</v>
      </c>
      <c r="M257" t="n">
        <v>0</v>
      </c>
      <c r="O257" t="n">
        <v>0</v>
      </c>
    </row>
    <row r="258">
      <c r="A258" s="8" t="n">
        <v>46204</v>
      </c>
      <c r="B258" t="inlineStr">
        <is>
          <t>DL</t>
        </is>
      </c>
      <c r="C258" s="9">
        <f>_xlfn.XLOOKUP(B258,Carriers[Code],Carriers[Airline])</f>
        <v/>
      </c>
      <c r="D258" t="n">
        <v>2677</v>
      </c>
      <c r="E258" t="inlineStr">
        <is>
          <t>BNA</t>
        </is>
      </c>
      <c r="F258" s="10" t="n">
        <v>1446</v>
      </c>
      <c r="G258" t="inlineStr">
        <is>
          <t>1400-1459</t>
        </is>
      </c>
      <c r="H258" s="9">
        <f>INT(F258/100)</f>
        <v/>
      </c>
      <c r="I258" t="n">
        <v>-12</v>
      </c>
      <c r="J258" t="n">
        <v>0</v>
      </c>
      <c r="K258" t="n">
        <v>-21</v>
      </c>
      <c r="L258" t="n">
        <v>0</v>
      </c>
      <c r="M258" t="n">
        <v>0</v>
      </c>
      <c r="O258" t="n">
        <v>0</v>
      </c>
    </row>
    <row r="259">
      <c r="A259" s="8" t="n">
        <v>46204</v>
      </c>
      <c r="B259" t="inlineStr">
        <is>
          <t>YX</t>
        </is>
      </c>
      <c r="C259" s="9">
        <f>_xlfn.XLOOKUP(B259,Carriers[Code],Carriers[Airline])</f>
        <v/>
      </c>
      <c r="D259" t="n">
        <v>5653</v>
      </c>
      <c r="E259" t="inlineStr">
        <is>
          <t>CMH</t>
        </is>
      </c>
      <c r="F259" s="10" t="n">
        <v>1455</v>
      </c>
      <c r="G259" t="inlineStr">
        <is>
          <t>1400-1459</t>
        </is>
      </c>
      <c r="H259" s="9">
        <f>INT(F259/100)</f>
        <v/>
      </c>
      <c r="I259" t="n">
        <v>-8</v>
      </c>
      <c r="J259" t="n">
        <v>0</v>
      </c>
      <c r="K259" t="n">
        <v>-20</v>
      </c>
      <c r="L259" t="n">
        <v>0</v>
      </c>
      <c r="M259" t="n">
        <v>0</v>
      </c>
      <c r="O259" t="n">
        <v>0</v>
      </c>
    </row>
    <row r="260">
      <c r="A260" s="8" t="n">
        <v>46204</v>
      </c>
      <c r="B260" t="inlineStr">
        <is>
          <t>AA</t>
        </is>
      </c>
      <c r="C260" s="9">
        <f>_xlfn.XLOOKUP(B260,Carriers[Code],Carriers[Airline])</f>
        <v/>
      </c>
      <c r="D260" t="n">
        <v>3125</v>
      </c>
      <c r="E260" t="inlineStr">
        <is>
          <t>LAX</t>
        </is>
      </c>
      <c r="F260" s="10" t="n">
        <v>1500</v>
      </c>
      <c r="G260" t="inlineStr">
        <is>
          <t>1500-1559</t>
        </is>
      </c>
      <c r="H260" s="9">
        <f>INT(F260/100)</f>
        <v/>
      </c>
      <c r="I260" t="n">
        <v>-4</v>
      </c>
      <c r="J260" t="n">
        <v>0</v>
      </c>
      <c r="K260" t="n">
        <v>-25</v>
      </c>
      <c r="L260" t="n">
        <v>0</v>
      </c>
      <c r="M260" t="n">
        <v>0</v>
      </c>
      <c r="O260" t="n">
        <v>0</v>
      </c>
    </row>
    <row r="261">
      <c r="A261" s="8" t="n">
        <v>46204</v>
      </c>
      <c r="B261" t="inlineStr">
        <is>
          <t>DL</t>
        </is>
      </c>
      <c r="C261" s="9">
        <f>_xlfn.XLOOKUP(B261,Carriers[Code],Carriers[Airline])</f>
        <v/>
      </c>
      <c r="D261" t="n">
        <v>1127</v>
      </c>
      <c r="E261" t="inlineStr">
        <is>
          <t>MSP</t>
        </is>
      </c>
      <c r="F261" s="10" t="n">
        <v>1500</v>
      </c>
      <c r="G261" t="inlineStr">
        <is>
          <t>1500-1559</t>
        </is>
      </c>
      <c r="H261" s="9">
        <f>INT(F261/100)</f>
        <v/>
      </c>
      <c r="I261" t="n">
        <v>81</v>
      </c>
      <c r="J261" t="n">
        <v>1</v>
      </c>
      <c r="K261" t="n">
        <v>64</v>
      </c>
      <c r="L261" t="n">
        <v>1</v>
      </c>
      <c r="M261" t="n">
        <v>0</v>
      </c>
      <c r="O261" t="n">
        <v>0</v>
      </c>
      <c r="P261" t="n">
        <v>3</v>
      </c>
      <c r="Q261" t="n">
        <v>0</v>
      </c>
      <c r="R261" t="n">
        <v>0</v>
      </c>
      <c r="S261" t="n">
        <v>0</v>
      </c>
      <c r="T261" t="n">
        <v>61</v>
      </c>
    </row>
    <row r="262">
      <c r="A262" s="8" t="n">
        <v>46204</v>
      </c>
      <c r="B262" t="inlineStr">
        <is>
          <t>YX</t>
        </is>
      </c>
      <c r="C262" s="9">
        <f>_xlfn.XLOOKUP(B262,Carriers[Code],Carriers[Airline])</f>
        <v/>
      </c>
      <c r="D262" t="n">
        <v>5736</v>
      </c>
      <c r="E262" t="inlineStr">
        <is>
          <t>LGA</t>
        </is>
      </c>
      <c r="F262" s="10" t="n">
        <v>1500</v>
      </c>
      <c r="G262" t="inlineStr">
        <is>
          <t>1500-1559</t>
        </is>
      </c>
      <c r="H262" s="9">
        <f>INT(F262/100)</f>
        <v/>
      </c>
      <c r="I262" t="n">
        <v>95</v>
      </c>
      <c r="J262" t="n">
        <v>1</v>
      </c>
      <c r="K262" t="n">
        <v>77</v>
      </c>
      <c r="L262" t="n">
        <v>1</v>
      </c>
      <c r="M262" t="n">
        <v>0</v>
      </c>
      <c r="O262" t="n">
        <v>0</v>
      </c>
      <c r="P262" t="n">
        <v>0</v>
      </c>
      <c r="Q262" t="n">
        <v>0</v>
      </c>
      <c r="R262" t="n">
        <v>17</v>
      </c>
      <c r="S262" t="n">
        <v>0</v>
      </c>
      <c r="T262" t="n">
        <v>60</v>
      </c>
    </row>
    <row r="263">
      <c r="A263" s="8" t="n">
        <v>46204</v>
      </c>
      <c r="B263" t="inlineStr">
        <is>
          <t>AA</t>
        </is>
      </c>
      <c r="C263" s="9">
        <f>_xlfn.XLOOKUP(B263,Carriers[Code],Carriers[Airline])</f>
        <v/>
      </c>
      <c r="D263" t="n">
        <v>1776</v>
      </c>
      <c r="E263" t="inlineStr">
        <is>
          <t>PHL</t>
        </is>
      </c>
      <c r="F263" s="10" t="n">
        <v>1506</v>
      </c>
      <c r="G263" t="inlineStr">
        <is>
          <t>1500-1559</t>
        </is>
      </c>
      <c r="H263" s="9">
        <f>INT(F263/100)</f>
        <v/>
      </c>
      <c r="I263" t="n">
        <v>-10</v>
      </c>
      <c r="J263" t="n">
        <v>0</v>
      </c>
      <c r="K263" t="n">
        <v>6</v>
      </c>
      <c r="L263" t="n">
        <v>0</v>
      </c>
      <c r="M263" t="n">
        <v>0</v>
      </c>
      <c r="O263" t="n">
        <v>0</v>
      </c>
    </row>
    <row r="264">
      <c r="A264" s="8" t="n">
        <v>46204</v>
      </c>
      <c r="B264" t="inlineStr">
        <is>
          <t>DL</t>
        </is>
      </c>
      <c r="C264" s="9">
        <f>_xlfn.XLOOKUP(B264,Carriers[Code],Carriers[Airline])</f>
        <v/>
      </c>
      <c r="D264" t="n">
        <v>2196</v>
      </c>
      <c r="E264" t="inlineStr">
        <is>
          <t>FLL</t>
        </is>
      </c>
      <c r="F264" s="10" t="n">
        <v>1507</v>
      </c>
      <c r="G264" t="inlineStr">
        <is>
          <t>1500-1559</t>
        </is>
      </c>
      <c r="H264" s="9">
        <f>INT(F264/100)</f>
        <v/>
      </c>
      <c r="I264" t="n">
        <v>-6</v>
      </c>
      <c r="J264" t="n">
        <v>0</v>
      </c>
      <c r="K264" t="n">
        <v>-16</v>
      </c>
      <c r="L264" t="n">
        <v>0</v>
      </c>
      <c r="M264" t="n">
        <v>0</v>
      </c>
      <c r="O264" t="n">
        <v>0</v>
      </c>
    </row>
    <row r="265">
      <c r="A265" s="8" t="n">
        <v>46204</v>
      </c>
      <c r="B265" t="inlineStr">
        <is>
          <t>YX</t>
        </is>
      </c>
      <c r="C265" s="9">
        <f>_xlfn.XLOOKUP(B265,Carriers[Code],Carriers[Airline])</f>
        <v/>
      </c>
      <c r="D265" t="n">
        <v>5641</v>
      </c>
      <c r="E265" t="inlineStr">
        <is>
          <t>CLE</t>
        </is>
      </c>
      <c r="F265" s="10" t="n">
        <v>1509</v>
      </c>
      <c r="G265" t="inlineStr">
        <is>
          <t>1500-1559</t>
        </is>
      </c>
      <c r="H265" s="9">
        <f>INT(F265/100)</f>
        <v/>
      </c>
      <c r="I265" t="n">
        <v>-7</v>
      </c>
      <c r="J265" t="n">
        <v>0</v>
      </c>
      <c r="K265" t="n">
        <v>-34</v>
      </c>
      <c r="L265" t="n">
        <v>0</v>
      </c>
      <c r="M265" t="n">
        <v>0</v>
      </c>
      <c r="O265" t="n">
        <v>0</v>
      </c>
    </row>
    <row r="266">
      <c r="A266" s="8" t="n">
        <v>46204</v>
      </c>
      <c r="B266" t="inlineStr">
        <is>
          <t>AA</t>
        </is>
      </c>
      <c r="C266" s="9">
        <f>_xlfn.XLOOKUP(B266,Carriers[Code],Carriers[Airline])</f>
        <v/>
      </c>
      <c r="D266" t="n">
        <v>872</v>
      </c>
      <c r="E266" t="inlineStr">
        <is>
          <t>ORD</t>
        </is>
      </c>
      <c r="F266" s="10" t="n">
        <v>1510</v>
      </c>
      <c r="G266" t="inlineStr">
        <is>
          <t>1500-1559</t>
        </is>
      </c>
      <c r="H266" s="9">
        <f>INT(F266/100)</f>
        <v/>
      </c>
      <c r="I266" t="n">
        <v>12</v>
      </c>
      <c r="J266" t="n">
        <v>0</v>
      </c>
      <c r="K266" t="n">
        <v>-12</v>
      </c>
      <c r="L266" t="n">
        <v>0</v>
      </c>
      <c r="M266" t="n">
        <v>0</v>
      </c>
      <c r="O266" t="n">
        <v>0</v>
      </c>
    </row>
    <row r="267">
      <c r="A267" s="8" t="n">
        <v>46204</v>
      </c>
      <c r="B267" t="inlineStr">
        <is>
          <t>UA</t>
        </is>
      </c>
      <c r="C267" s="9">
        <f>_xlfn.XLOOKUP(B267,Carriers[Code],Carriers[Airline])</f>
        <v/>
      </c>
      <c r="D267" t="n">
        <v>2297</v>
      </c>
      <c r="E267" t="inlineStr">
        <is>
          <t>DEN</t>
        </is>
      </c>
      <c r="F267" s="10" t="n">
        <v>1510</v>
      </c>
      <c r="G267" t="inlineStr">
        <is>
          <t>1500-1559</t>
        </is>
      </c>
      <c r="H267" s="9">
        <f>INT(F267/100)</f>
        <v/>
      </c>
      <c r="I267" t="n">
        <v>-7</v>
      </c>
      <c r="J267" t="n">
        <v>0</v>
      </c>
      <c r="K267" t="n">
        <v>-30</v>
      </c>
      <c r="L267" t="n">
        <v>0</v>
      </c>
      <c r="M267" t="n">
        <v>0</v>
      </c>
      <c r="O267" t="n">
        <v>0</v>
      </c>
    </row>
    <row r="268">
      <c r="A268" s="8" t="n">
        <v>46204</v>
      </c>
      <c r="B268" t="inlineStr">
        <is>
          <t>UA</t>
        </is>
      </c>
      <c r="C268" s="9">
        <f>_xlfn.XLOOKUP(B268,Carriers[Code],Carriers[Airline])</f>
        <v/>
      </c>
      <c r="D268" t="n">
        <v>1475</v>
      </c>
      <c r="E268" t="inlineStr">
        <is>
          <t>ORD</t>
        </is>
      </c>
      <c r="F268" s="10" t="n">
        <v>1513</v>
      </c>
      <c r="G268" t="inlineStr">
        <is>
          <t>1500-1559</t>
        </is>
      </c>
      <c r="H268" s="9">
        <f>INT(F268/100)</f>
        <v/>
      </c>
      <c r="I268" t="n">
        <v>-3</v>
      </c>
      <c r="J268" t="n">
        <v>0</v>
      </c>
      <c r="K268" t="n">
        <v>-17</v>
      </c>
      <c r="L268" t="n">
        <v>0</v>
      </c>
      <c r="M268" t="n">
        <v>0</v>
      </c>
      <c r="O268" t="n">
        <v>0</v>
      </c>
    </row>
    <row r="269">
      <c r="A269" s="8" t="n">
        <v>46204</v>
      </c>
      <c r="B269" t="inlineStr">
        <is>
          <t>B6</t>
        </is>
      </c>
      <c r="C269" s="9">
        <f>_xlfn.XLOOKUP(B269,Carriers[Code],Carriers[Airline])</f>
        <v/>
      </c>
      <c r="D269" t="n">
        <v>2467</v>
      </c>
      <c r="E269" t="inlineStr">
        <is>
          <t>CHS</t>
        </is>
      </c>
      <c r="F269" s="10" t="n">
        <v>1517</v>
      </c>
      <c r="G269" t="inlineStr">
        <is>
          <t>1500-1559</t>
        </is>
      </c>
      <c r="H269" s="9">
        <f>INT(F269/100)</f>
        <v/>
      </c>
      <c r="I269" t="n">
        <v>-11</v>
      </c>
      <c r="J269" t="n">
        <v>0</v>
      </c>
      <c r="K269" t="n">
        <v>-31</v>
      </c>
      <c r="L269" t="n">
        <v>0</v>
      </c>
      <c r="M269" t="n">
        <v>0</v>
      </c>
      <c r="O269" t="n">
        <v>0</v>
      </c>
    </row>
    <row r="270">
      <c r="A270" s="8" t="n">
        <v>46204</v>
      </c>
      <c r="B270" t="inlineStr">
        <is>
          <t>AA</t>
        </is>
      </c>
      <c r="C270" s="9">
        <f>_xlfn.XLOOKUP(B270,Carriers[Code],Carriers[Airline])</f>
        <v/>
      </c>
      <c r="D270" t="n">
        <v>1565</v>
      </c>
      <c r="E270" t="inlineStr">
        <is>
          <t>MIA</t>
        </is>
      </c>
      <c r="F270" s="10" t="n">
        <v>1518</v>
      </c>
      <c r="G270" t="inlineStr">
        <is>
          <t>1500-1559</t>
        </is>
      </c>
      <c r="H270" s="9">
        <f>INT(F270/100)</f>
        <v/>
      </c>
      <c r="I270" t="n">
        <v>5</v>
      </c>
      <c r="J270" t="n">
        <v>0</v>
      </c>
      <c r="K270" t="n">
        <v>48</v>
      </c>
      <c r="L270" t="n">
        <v>1</v>
      </c>
      <c r="M270" t="n">
        <v>0</v>
      </c>
      <c r="O270" t="n">
        <v>0</v>
      </c>
      <c r="P270" t="n">
        <v>5</v>
      </c>
      <c r="Q270" t="n">
        <v>0</v>
      </c>
      <c r="R270" t="n">
        <v>43</v>
      </c>
      <c r="S270" t="n">
        <v>0</v>
      </c>
      <c r="T270" t="n">
        <v>0</v>
      </c>
    </row>
    <row r="271">
      <c r="A271" s="8" t="n">
        <v>46204</v>
      </c>
      <c r="B271" t="inlineStr">
        <is>
          <t>DL</t>
        </is>
      </c>
      <c r="C271" s="9">
        <f>_xlfn.XLOOKUP(B271,Carriers[Code],Carriers[Airline])</f>
        <v/>
      </c>
      <c r="D271" t="n">
        <v>776</v>
      </c>
      <c r="E271" t="inlineStr">
        <is>
          <t>MIA</t>
        </is>
      </c>
      <c r="F271" s="10" t="n">
        <v>1518</v>
      </c>
      <c r="G271" t="inlineStr">
        <is>
          <t>1500-1559</t>
        </is>
      </c>
      <c r="H271" s="9">
        <f>INT(F271/100)</f>
        <v/>
      </c>
      <c r="I271" t="n">
        <v>-4</v>
      </c>
      <c r="J271" t="n">
        <v>0</v>
      </c>
      <c r="K271" t="n">
        <v>-23</v>
      </c>
      <c r="L271" t="n">
        <v>0</v>
      </c>
      <c r="M271" t="n">
        <v>0</v>
      </c>
      <c r="O271" t="n">
        <v>0</v>
      </c>
    </row>
    <row r="272">
      <c r="A272" s="8" t="n">
        <v>46204</v>
      </c>
      <c r="B272" t="inlineStr">
        <is>
          <t>YX</t>
        </is>
      </c>
      <c r="C272" s="9">
        <f>_xlfn.XLOOKUP(B272,Carriers[Code],Carriers[Airline])</f>
        <v/>
      </c>
      <c r="D272" t="n">
        <v>4380</v>
      </c>
      <c r="E272" t="inlineStr">
        <is>
          <t>DCA</t>
        </is>
      </c>
      <c r="F272" s="10" t="n">
        <v>1519</v>
      </c>
      <c r="G272" t="inlineStr">
        <is>
          <t>1500-1559</t>
        </is>
      </c>
      <c r="H272" s="9">
        <f>INT(F272/100)</f>
        <v/>
      </c>
      <c r="I272" t="n">
        <v>-3</v>
      </c>
      <c r="J272" t="n">
        <v>0</v>
      </c>
      <c r="K272" t="n">
        <v>39</v>
      </c>
      <c r="L272" t="n">
        <v>1</v>
      </c>
      <c r="M272" t="n">
        <v>0</v>
      </c>
      <c r="O272" t="n">
        <v>0</v>
      </c>
      <c r="P272" t="n">
        <v>0</v>
      </c>
      <c r="Q272" t="n">
        <v>0</v>
      </c>
      <c r="R272" t="n">
        <v>39</v>
      </c>
      <c r="S272" t="n">
        <v>0</v>
      </c>
      <c r="T272" t="n">
        <v>0</v>
      </c>
    </row>
    <row r="273">
      <c r="A273" s="8" t="n">
        <v>46204</v>
      </c>
      <c r="B273" t="inlineStr">
        <is>
          <t>B6</t>
        </is>
      </c>
      <c r="C273" s="9">
        <f>_xlfn.XLOOKUP(B273,Carriers[Code],Carriers[Airline])</f>
        <v/>
      </c>
      <c r="D273" t="n">
        <v>1813</v>
      </c>
      <c r="E273" t="inlineStr">
        <is>
          <t>ORF</t>
        </is>
      </c>
      <c r="F273" s="10" t="n">
        <v>1527</v>
      </c>
      <c r="G273" t="inlineStr">
        <is>
          <t>1500-1559</t>
        </is>
      </c>
      <c r="H273" s="9">
        <f>INT(F273/100)</f>
        <v/>
      </c>
      <c r="I273" t="n">
        <v>-2</v>
      </c>
      <c r="J273" t="n">
        <v>0</v>
      </c>
      <c r="K273" t="n">
        <v>-14</v>
      </c>
      <c r="L273" t="n">
        <v>0</v>
      </c>
      <c r="M273" t="n">
        <v>0</v>
      </c>
      <c r="O273" t="n">
        <v>0</v>
      </c>
    </row>
    <row r="274">
      <c r="A274" s="8" t="n">
        <v>46204</v>
      </c>
      <c r="B274" t="inlineStr">
        <is>
          <t>DL</t>
        </is>
      </c>
      <c r="C274" s="9">
        <f>_xlfn.XLOOKUP(B274,Carriers[Code],Carriers[Airline])</f>
        <v/>
      </c>
      <c r="D274" t="n">
        <v>2887</v>
      </c>
      <c r="E274" t="inlineStr">
        <is>
          <t>MCO</t>
        </is>
      </c>
      <c r="F274" s="10" t="n">
        <v>1529</v>
      </c>
      <c r="G274" t="inlineStr">
        <is>
          <t>1500-1559</t>
        </is>
      </c>
      <c r="H274" s="9">
        <f>INT(F274/100)</f>
        <v/>
      </c>
      <c r="I274" t="n">
        <v>0</v>
      </c>
      <c r="J274" t="n">
        <v>0</v>
      </c>
      <c r="K274" t="n">
        <v>-21</v>
      </c>
      <c r="L274" t="n">
        <v>0</v>
      </c>
      <c r="M274" t="n">
        <v>0</v>
      </c>
      <c r="O274" t="n">
        <v>0</v>
      </c>
    </row>
    <row r="275">
      <c r="A275" s="8" t="n">
        <v>46204</v>
      </c>
      <c r="B275" t="inlineStr">
        <is>
          <t>DL</t>
        </is>
      </c>
      <c r="C275" s="9">
        <f>_xlfn.XLOOKUP(B275,Carriers[Code],Carriers[Airline])</f>
        <v/>
      </c>
      <c r="D275" t="n">
        <v>1439</v>
      </c>
      <c r="E275" t="inlineStr">
        <is>
          <t>TPA</t>
        </is>
      </c>
      <c r="F275" s="10" t="n">
        <v>1532</v>
      </c>
      <c r="G275" t="inlineStr">
        <is>
          <t>1500-1559</t>
        </is>
      </c>
      <c r="H275" s="9">
        <f>INT(F275/100)</f>
        <v/>
      </c>
      <c r="I275" t="n">
        <v>16</v>
      </c>
      <c r="J275" t="n">
        <v>1</v>
      </c>
      <c r="K275" t="n">
        <v>-15</v>
      </c>
      <c r="L275" t="n">
        <v>0</v>
      </c>
      <c r="M275" t="n">
        <v>0</v>
      </c>
      <c r="O275" t="n">
        <v>0</v>
      </c>
    </row>
    <row r="276">
      <c r="A276" s="8" t="n">
        <v>46204</v>
      </c>
      <c r="B276" t="inlineStr">
        <is>
          <t>YX</t>
        </is>
      </c>
      <c r="C276" s="9">
        <f>_xlfn.XLOOKUP(B276,Carriers[Code],Carriers[Airline])</f>
        <v/>
      </c>
      <c r="D276" t="n">
        <v>5657</v>
      </c>
      <c r="E276" t="inlineStr">
        <is>
          <t>JAX</t>
        </is>
      </c>
      <c r="F276" s="10" t="n">
        <v>1534</v>
      </c>
      <c r="G276" t="inlineStr">
        <is>
          <t>1500-1559</t>
        </is>
      </c>
      <c r="H276" s="9">
        <f>INT(F276/100)</f>
        <v/>
      </c>
      <c r="I276" t="n">
        <v>-3</v>
      </c>
      <c r="J276" t="n">
        <v>0</v>
      </c>
      <c r="K276" t="n">
        <v>-28</v>
      </c>
      <c r="L276" t="n">
        <v>0</v>
      </c>
      <c r="M276" t="n">
        <v>0</v>
      </c>
      <c r="O276" t="n">
        <v>0</v>
      </c>
    </row>
    <row r="277">
      <c r="A277" s="8" t="n">
        <v>46204</v>
      </c>
      <c r="B277" t="inlineStr">
        <is>
          <t>B6</t>
        </is>
      </c>
      <c r="C277" s="9">
        <f>_xlfn.XLOOKUP(B277,Carriers[Code],Carriers[Airline])</f>
        <v/>
      </c>
      <c r="D277" t="n">
        <v>781</v>
      </c>
      <c r="E277" t="inlineStr">
        <is>
          <t>RIC</t>
        </is>
      </c>
      <c r="F277" s="10" t="n">
        <v>1536</v>
      </c>
      <c r="G277" t="inlineStr">
        <is>
          <t>1500-1559</t>
        </is>
      </c>
      <c r="H277" s="9">
        <f>INT(F277/100)</f>
        <v/>
      </c>
      <c r="I277" t="n">
        <v>-6</v>
      </c>
      <c r="J277" t="n">
        <v>0</v>
      </c>
      <c r="K277" t="n">
        <v>-16</v>
      </c>
      <c r="L277" t="n">
        <v>0</v>
      </c>
      <c r="M277" t="n">
        <v>0</v>
      </c>
      <c r="O277" t="n">
        <v>0</v>
      </c>
    </row>
    <row r="278">
      <c r="A278" s="8" t="n">
        <v>46204</v>
      </c>
      <c r="B278" t="inlineStr">
        <is>
          <t>B6</t>
        </is>
      </c>
      <c r="C278" s="9">
        <f>_xlfn.XLOOKUP(B278,Carriers[Code],Carriers[Airline])</f>
        <v/>
      </c>
      <c r="D278" t="n">
        <v>2321</v>
      </c>
      <c r="E278" t="inlineStr">
        <is>
          <t>PBI</t>
        </is>
      </c>
      <c r="F278" s="10" t="n">
        <v>1539</v>
      </c>
      <c r="G278" t="inlineStr">
        <is>
          <t>1500-1559</t>
        </is>
      </c>
      <c r="H278" s="9">
        <f>INT(F278/100)</f>
        <v/>
      </c>
      <c r="I278" t="n">
        <v>-8</v>
      </c>
      <c r="J278" t="n">
        <v>0</v>
      </c>
      <c r="K278" t="n">
        <v>-7</v>
      </c>
      <c r="L278" t="n">
        <v>0</v>
      </c>
      <c r="M278" t="n">
        <v>0</v>
      </c>
      <c r="O278" t="n">
        <v>0</v>
      </c>
    </row>
    <row r="279">
      <c r="A279" s="8" t="n">
        <v>46204</v>
      </c>
      <c r="B279" t="inlineStr">
        <is>
          <t>B6</t>
        </is>
      </c>
      <c r="C279" s="9">
        <f>_xlfn.XLOOKUP(B279,Carriers[Code],Carriers[Airline])</f>
        <v/>
      </c>
      <c r="D279" t="n">
        <v>2065</v>
      </c>
      <c r="E279" t="inlineStr">
        <is>
          <t>RSW</t>
        </is>
      </c>
      <c r="F279" s="10" t="n">
        <v>1542</v>
      </c>
      <c r="G279" t="inlineStr">
        <is>
          <t>1500-1559</t>
        </is>
      </c>
      <c r="H279" s="9">
        <f>INT(F279/100)</f>
        <v/>
      </c>
      <c r="I279" t="n">
        <v>-3</v>
      </c>
      <c r="J279" t="n">
        <v>0</v>
      </c>
      <c r="K279" t="n">
        <v>33</v>
      </c>
      <c r="L279" t="n">
        <v>1</v>
      </c>
      <c r="M279" t="n">
        <v>0</v>
      </c>
      <c r="O279" t="n">
        <v>0</v>
      </c>
      <c r="P279" t="n">
        <v>0</v>
      </c>
      <c r="Q279" t="n">
        <v>0</v>
      </c>
      <c r="R279" t="n">
        <v>33</v>
      </c>
      <c r="S279" t="n">
        <v>0</v>
      </c>
      <c r="T279" t="n">
        <v>0</v>
      </c>
    </row>
    <row r="280">
      <c r="A280" s="8" t="n">
        <v>46204</v>
      </c>
      <c r="B280" t="inlineStr">
        <is>
          <t>WN</t>
        </is>
      </c>
      <c r="C280" s="9">
        <f>_xlfn.XLOOKUP(B280,Carriers[Code],Carriers[Airline])</f>
        <v/>
      </c>
      <c r="D280" t="n">
        <v>696</v>
      </c>
      <c r="E280" t="inlineStr">
        <is>
          <t>AUS</t>
        </is>
      </c>
      <c r="F280" s="10" t="n">
        <v>1545</v>
      </c>
      <c r="G280" t="inlineStr">
        <is>
          <t>1500-1559</t>
        </is>
      </c>
      <c r="H280" s="9">
        <f>INT(F280/100)</f>
        <v/>
      </c>
      <c r="I280" t="n">
        <v>6</v>
      </c>
      <c r="J280" t="n">
        <v>0</v>
      </c>
      <c r="K280" t="n">
        <v>-16</v>
      </c>
      <c r="L280" t="n">
        <v>0</v>
      </c>
      <c r="M280" t="n">
        <v>0</v>
      </c>
      <c r="O280" t="n">
        <v>0</v>
      </c>
    </row>
    <row r="281">
      <c r="A281" s="8" t="n">
        <v>46204</v>
      </c>
      <c r="B281" t="inlineStr">
        <is>
          <t>WN</t>
        </is>
      </c>
      <c r="C281" s="9">
        <f>_xlfn.XLOOKUP(B281,Carriers[Code],Carriers[Airline])</f>
        <v/>
      </c>
      <c r="D281" t="n">
        <v>4106</v>
      </c>
      <c r="E281" t="inlineStr">
        <is>
          <t>MDW</t>
        </is>
      </c>
      <c r="F281" s="10" t="n">
        <v>1545</v>
      </c>
      <c r="G281" t="inlineStr">
        <is>
          <t>1500-1559</t>
        </is>
      </c>
      <c r="H281" s="9">
        <f>INT(F281/100)</f>
        <v/>
      </c>
      <c r="I281" t="n">
        <v>13</v>
      </c>
      <c r="J281" t="n">
        <v>0</v>
      </c>
      <c r="K281" t="n">
        <v>-13</v>
      </c>
      <c r="L281" t="n">
        <v>0</v>
      </c>
      <c r="M281" t="n">
        <v>0</v>
      </c>
      <c r="O281" t="n">
        <v>0</v>
      </c>
    </row>
    <row r="282">
      <c r="A282" s="8" t="n">
        <v>46204</v>
      </c>
      <c r="B282" t="inlineStr">
        <is>
          <t>YX</t>
        </is>
      </c>
      <c r="C282" s="9">
        <f>_xlfn.XLOOKUP(B282,Carriers[Code],Carriers[Airline])</f>
        <v/>
      </c>
      <c r="D282" t="n">
        <v>5689</v>
      </c>
      <c r="E282" t="inlineStr">
        <is>
          <t>DCA</t>
        </is>
      </c>
      <c r="F282" s="10" t="n">
        <v>1545</v>
      </c>
      <c r="G282" t="inlineStr">
        <is>
          <t>1500-1559</t>
        </is>
      </c>
      <c r="H282" s="9">
        <f>INT(F282/100)</f>
        <v/>
      </c>
      <c r="I282" t="n">
        <v>86</v>
      </c>
      <c r="J282" t="n">
        <v>1</v>
      </c>
      <c r="K282" t="n">
        <v>86</v>
      </c>
      <c r="L282" t="n">
        <v>1</v>
      </c>
      <c r="M282" t="n">
        <v>0</v>
      </c>
      <c r="O282" t="n">
        <v>0</v>
      </c>
      <c r="P282" t="n">
        <v>86</v>
      </c>
      <c r="Q282" t="n">
        <v>0</v>
      </c>
      <c r="R282" t="n">
        <v>0</v>
      </c>
      <c r="S282" t="n">
        <v>0</v>
      </c>
      <c r="T282" t="n">
        <v>0</v>
      </c>
    </row>
    <row r="283">
      <c r="A283" s="8" t="n">
        <v>46204</v>
      </c>
      <c r="B283" t="inlineStr">
        <is>
          <t>B6</t>
        </is>
      </c>
      <c r="C283" s="9">
        <f>_xlfn.XLOOKUP(B283,Carriers[Code],Carriers[Airline])</f>
        <v/>
      </c>
      <c r="D283" t="n">
        <v>487</v>
      </c>
      <c r="E283" t="inlineStr">
        <is>
          <t>LAX</t>
        </is>
      </c>
      <c r="F283" s="10" t="n">
        <v>1547</v>
      </c>
      <c r="G283" t="inlineStr">
        <is>
          <t>1500-1559</t>
        </is>
      </c>
      <c r="H283" s="9">
        <f>INT(F283/100)</f>
        <v/>
      </c>
      <c r="I283" t="n">
        <v>0</v>
      </c>
      <c r="J283" t="n">
        <v>0</v>
      </c>
      <c r="K283" t="n">
        <v>-5</v>
      </c>
      <c r="L283" t="n">
        <v>0</v>
      </c>
      <c r="M283" t="n">
        <v>0</v>
      </c>
      <c r="O283" t="n">
        <v>0</v>
      </c>
    </row>
    <row r="284">
      <c r="A284" s="8" t="n">
        <v>46204</v>
      </c>
      <c r="B284" t="inlineStr">
        <is>
          <t>B6</t>
        </is>
      </c>
      <c r="C284" s="9">
        <f>_xlfn.XLOOKUP(B284,Carriers[Code],Carriers[Airline])</f>
        <v/>
      </c>
      <c r="D284" t="n">
        <v>1237</v>
      </c>
      <c r="E284" t="inlineStr">
        <is>
          <t>DTW</t>
        </is>
      </c>
      <c r="F284" s="10" t="n">
        <v>1547</v>
      </c>
      <c r="G284" t="inlineStr">
        <is>
          <t>1500-1559</t>
        </is>
      </c>
      <c r="H284" s="9">
        <f>INT(F284/100)</f>
        <v/>
      </c>
      <c r="I284" t="n">
        <v>0</v>
      </c>
      <c r="J284" t="n">
        <v>0</v>
      </c>
      <c r="K284" t="n">
        <v>-15</v>
      </c>
      <c r="L284" t="n">
        <v>0</v>
      </c>
      <c r="M284" t="n">
        <v>0</v>
      </c>
      <c r="O284" t="n">
        <v>0</v>
      </c>
    </row>
    <row r="285">
      <c r="A285" s="8" t="n">
        <v>46204</v>
      </c>
      <c r="B285" t="inlineStr">
        <is>
          <t>B6</t>
        </is>
      </c>
      <c r="C285" s="9">
        <f>_xlfn.XLOOKUP(B285,Carriers[Code],Carriers[Airline])</f>
        <v/>
      </c>
      <c r="D285" t="n">
        <v>551</v>
      </c>
      <c r="E285" t="inlineStr">
        <is>
          <t>MCO</t>
        </is>
      </c>
      <c r="F285" s="10" t="n">
        <v>1550</v>
      </c>
      <c r="G285" t="inlineStr">
        <is>
          <t>1500-1559</t>
        </is>
      </c>
      <c r="H285" s="9">
        <f>INT(F285/100)</f>
        <v/>
      </c>
      <c r="I285" t="n">
        <v>53</v>
      </c>
      <c r="J285" t="n">
        <v>1</v>
      </c>
      <c r="K285" t="n">
        <v>42</v>
      </c>
      <c r="L285" t="n">
        <v>1</v>
      </c>
      <c r="M285" t="n">
        <v>0</v>
      </c>
      <c r="O285" t="n">
        <v>0</v>
      </c>
      <c r="P285" t="n">
        <v>29</v>
      </c>
      <c r="Q285" t="n">
        <v>0</v>
      </c>
      <c r="R285" t="n">
        <v>0</v>
      </c>
      <c r="S285" t="n">
        <v>0</v>
      </c>
      <c r="T285" t="n">
        <v>13</v>
      </c>
    </row>
    <row r="286">
      <c r="A286" s="8" t="n">
        <v>46204</v>
      </c>
      <c r="B286" t="inlineStr">
        <is>
          <t>YX</t>
        </is>
      </c>
      <c r="C286" s="9">
        <f>_xlfn.XLOOKUP(B286,Carriers[Code],Carriers[Airline])</f>
        <v/>
      </c>
      <c r="D286" t="n">
        <v>5644</v>
      </c>
      <c r="E286" t="inlineStr">
        <is>
          <t>BWI</t>
        </is>
      </c>
      <c r="F286" s="10" t="n">
        <v>1550</v>
      </c>
      <c r="G286" t="inlineStr">
        <is>
          <t>1500-1559</t>
        </is>
      </c>
      <c r="H286" s="9">
        <f>INT(F286/100)</f>
        <v/>
      </c>
      <c r="I286" t="n">
        <v>-8</v>
      </c>
      <c r="J286" t="n">
        <v>0</v>
      </c>
      <c r="K286" t="n">
        <v>-17</v>
      </c>
      <c r="L286" t="n">
        <v>0</v>
      </c>
      <c r="M286" t="n">
        <v>0</v>
      </c>
      <c r="O286" t="n">
        <v>0</v>
      </c>
    </row>
    <row r="287">
      <c r="A287" s="8" t="n">
        <v>46204</v>
      </c>
      <c r="B287" t="inlineStr">
        <is>
          <t>B6</t>
        </is>
      </c>
      <c r="C287" s="9">
        <f>_xlfn.XLOOKUP(B287,Carriers[Code],Carriers[Airline])</f>
        <v/>
      </c>
      <c r="D287" t="n">
        <v>233</v>
      </c>
      <c r="E287" t="inlineStr">
        <is>
          <t>SFO</t>
        </is>
      </c>
      <c r="F287" s="10" t="n">
        <v>1551</v>
      </c>
      <c r="G287" t="inlineStr">
        <is>
          <t>1500-1559</t>
        </is>
      </c>
      <c r="H287" s="9">
        <f>INT(F287/100)</f>
        <v/>
      </c>
      <c r="I287" t="n">
        <v>3</v>
      </c>
      <c r="J287" t="n">
        <v>0</v>
      </c>
      <c r="K287" t="n">
        <v>-14</v>
      </c>
      <c r="L287" t="n">
        <v>0</v>
      </c>
      <c r="M287" t="n">
        <v>0</v>
      </c>
      <c r="O287" t="n">
        <v>0</v>
      </c>
    </row>
    <row r="288">
      <c r="A288" s="8" t="n">
        <v>46204</v>
      </c>
      <c r="B288" t="inlineStr">
        <is>
          <t>UA</t>
        </is>
      </c>
      <c r="C288" s="9">
        <f>_xlfn.XLOOKUP(B288,Carriers[Code],Carriers[Airline])</f>
        <v/>
      </c>
      <c r="D288" t="n">
        <v>1183</v>
      </c>
      <c r="E288" t="inlineStr">
        <is>
          <t>IAH</t>
        </is>
      </c>
      <c r="F288" s="10" t="n">
        <v>1554</v>
      </c>
      <c r="G288" t="inlineStr">
        <is>
          <t>1500-1559</t>
        </is>
      </c>
      <c r="H288" s="9">
        <f>INT(F288/100)</f>
        <v/>
      </c>
      <c r="I288" t="n">
        <v>-7</v>
      </c>
      <c r="J288" t="n">
        <v>0</v>
      </c>
      <c r="K288" t="n">
        <v>-4</v>
      </c>
      <c r="L288" t="n">
        <v>0</v>
      </c>
      <c r="M288" t="n">
        <v>0</v>
      </c>
      <c r="O288" t="n">
        <v>0</v>
      </c>
    </row>
    <row r="289">
      <c r="A289" s="8" t="n">
        <v>46204</v>
      </c>
      <c r="B289" t="inlineStr">
        <is>
          <t>YX</t>
        </is>
      </c>
      <c r="C289" s="9">
        <f>_xlfn.XLOOKUP(B289,Carriers[Code],Carriers[Airline])</f>
        <v/>
      </c>
      <c r="D289" t="n">
        <v>5726</v>
      </c>
      <c r="E289" t="inlineStr">
        <is>
          <t>LGA</t>
        </is>
      </c>
      <c r="F289" s="10" t="n">
        <v>1600</v>
      </c>
      <c r="G289" t="inlineStr">
        <is>
          <t>1600-1659</t>
        </is>
      </c>
      <c r="H289" s="9">
        <f>INT(F289/100)</f>
        <v/>
      </c>
      <c r="I289" t="n">
        <v>40</v>
      </c>
      <c r="J289" t="n">
        <v>1</v>
      </c>
      <c r="K289" t="n">
        <v>16</v>
      </c>
      <c r="L289" t="n">
        <v>1</v>
      </c>
      <c r="M289" t="n">
        <v>0</v>
      </c>
      <c r="O289" t="n">
        <v>0</v>
      </c>
      <c r="P289" t="n">
        <v>0</v>
      </c>
      <c r="Q289" t="n">
        <v>0</v>
      </c>
      <c r="R289" t="n">
        <v>16</v>
      </c>
      <c r="S289" t="n">
        <v>0</v>
      </c>
      <c r="T289" t="n">
        <v>0</v>
      </c>
    </row>
    <row r="290">
      <c r="A290" s="8" t="n">
        <v>46204</v>
      </c>
      <c r="B290" t="inlineStr">
        <is>
          <t>B6</t>
        </is>
      </c>
      <c r="C290" s="9">
        <f>_xlfn.XLOOKUP(B290,Carriers[Code],Carriers[Airline])</f>
        <v/>
      </c>
      <c r="D290" t="n">
        <v>1355</v>
      </c>
      <c r="E290" t="inlineStr">
        <is>
          <t>DCA</t>
        </is>
      </c>
      <c r="F290" s="10" t="n">
        <v>1605</v>
      </c>
      <c r="G290" t="inlineStr">
        <is>
          <t>1600-1659</t>
        </is>
      </c>
      <c r="H290" s="9">
        <f>INT(F290/100)</f>
        <v/>
      </c>
      <c r="I290" t="n">
        <v>-10</v>
      </c>
      <c r="J290" t="n">
        <v>0</v>
      </c>
      <c r="K290" t="n">
        <v>68</v>
      </c>
      <c r="L290" t="n">
        <v>1</v>
      </c>
      <c r="M290" t="n">
        <v>0</v>
      </c>
      <c r="O290" t="n">
        <v>0</v>
      </c>
      <c r="P290" t="n">
        <v>0</v>
      </c>
      <c r="Q290" t="n">
        <v>0</v>
      </c>
      <c r="R290" t="n">
        <v>68</v>
      </c>
      <c r="S290" t="n">
        <v>0</v>
      </c>
      <c r="T290" t="n">
        <v>0</v>
      </c>
    </row>
    <row r="291">
      <c r="A291" s="8" t="n">
        <v>46204</v>
      </c>
      <c r="B291" t="inlineStr">
        <is>
          <t>YX</t>
        </is>
      </c>
      <c r="C291" s="9">
        <f>_xlfn.XLOOKUP(B291,Carriers[Code],Carriers[Airline])</f>
        <v/>
      </c>
      <c r="D291" t="n">
        <v>4709</v>
      </c>
      <c r="E291" t="inlineStr">
        <is>
          <t>ROC</t>
        </is>
      </c>
      <c r="F291" s="10" t="n">
        <v>1605</v>
      </c>
      <c r="G291" t="inlineStr">
        <is>
          <t>1600-1659</t>
        </is>
      </c>
      <c r="H291" s="9">
        <f>INT(F291/100)</f>
        <v/>
      </c>
      <c r="I291" t="n">
        <v>33</v>
      </c>
      <c r="J291" t="n">
        <v>1</v>
      </c>
      <c r="K291" t="n">
        <v>12</v>
      </c>
      <c r="L291" t="n">
        <v>0</v>
      </c>
      <c r="M291" t="n">
        <v>0</v>
      </c>
      <c r="O291" t="n">
        <v>0</v>
      </c>
    </row>
    <row r="292">
      <c r="A292" s="8" t="n">
        <v>46204</v>
      </c>
      <c r="B292" t="inlineStr">
        <is>
          <t>YX</t>
        </is>
      </c>
      <c r="C292" s="9">
        <f>_xlfn.XLOOKUP(B292,Carriers[Code],Carriers[Airline])</f>
        <v/>
      </c>
      <c r="D292" t="n">
        <v>5665</v>
      </c>
      <c r="E292" t="inlineStr">
        <is>
          <t>RIC</t>
        </is>
      </c>
      <c r="F292" s="10" t="n">
        <v>1606</v>
      </c>
      <c r="G292" t="inlineStr">
        <is>
          <t>1600-1659</t>
        </is>
      </c>
      <c r="H292" s="9">
        <f>INT(F292/100)</f>
        <v/>
      </c>
      <c r="I292" t="n">
        <v>-10</v>
      </c>
      <c r="J292" t="n">
        <v>0</v>
      </c>
      <c r="K292" t="n">
        <v>-44</v>
      </c>
      <c r="L292" t="n">
        <v>0</v>
      </c>
      <c r="M292" t="n">
        <v>0</v>
      </c>
      <c r="O292" t="n">
        <v>0</v>
      </c>
    </row>
    <row r="293">
      <c r="A293" s="8" t="n">
        <v>46204</v>
      </c>
      <c r="B293" t="inlineStr">
        <is>
          <t>B6</t>
        </is>
      </c>
      <c r="C293" s="9">
        <f>_xlfn.XLOOKUP(B293,Carriers[Code],Carriers[Airline])</f>
        <v/>
      </c>
      <c r="D293" t="n">
        <v>317</v>
      </c>
      <c r="E293" t="inlineStr">
        <is>
          <t>JFK</t>
        </is>
      </c>
      <c r="F293" s="10" t="n">
        <v>1610</v>
      </c>
      <c r="G293" t="inlineStr">
        <is>
          <t>1600-1659</t>
        </is>
      </c>
      <c r="H293" s="9">
        <f>INT(F293/100)</f>
        <v/>
      </c>
      <c r="I293" t="n">
        <v>-3</v>
      </c>
      <c r="J293" t="n">
        <v>0</v>
      </c>
      <c r="K293" t="n">
        <v>-5</v>
      </c>
      <c r="L293" t="n">
        <v>0</v>
      </c>
      <c r="M293" t="n">
        <v>0</v>
      </c>
      <c r="O293" t="n">
        <v>0</v>
      </c>
    </row>
    <row r="294">
      <c r="A294" s="8" t="n">
        <v>46204</v>
      </c>
      <c r="B294" t="inlineStr">
        <is>
          <t>YX</t>
        </is>
      </c>
      <c r="C294" s="9">
        <f>_xlfn.XLOOKUP(B294,Carriers[Code],Carriers[Airline])</f>
        <v/>
      </c>
      <c r="D294" t="n">
        <v>5680</v>
      </c>
      <c r="E294" t="inlineStr">
        <is>
          <t>PIT</t>
        </is>
      </c>
      <c r="F294" s="10" t="n">
        <v>1611</v>
      </c>
      <c r="G294" t="inlineStr">
        <is>
          <t>1600-1659</t>
        </is>
      </c>
      <c r="H294" s="9">
        <f>INT(F294/100)</f>
        <v/>
      </c>
      <c r="I294" t="n">
        <v>-9</v>
      </c>
      <c r="J294" t="n">
        <v>0</v>
      </c>
      <c r="K294" t="n">
        <v>-35</v>
      </c>
      <c r="L294" t="n">
        <v>0</v>
      </c>
      <c r="M294" t="n">
        <v>0</v>
      </c>
      <c r="O294" t="n">
        <v>0</v>
      </c>
    </row>
    <row r="295">
      <c r="A295" s="8" t="n">
        <v>46204</v>
      </c>
      <c r="B295" t="inlineStr">
        <is>
          <t>UA</t>
        </is>
      </c>
      <c r="C295" s="9">
        <f>_xlfn.XLOOKUP(B295,Carriers[Code],Carriers[Airline])</f>
        <v/>
      </c>
      <c r="D295" t="n">
        <v>512</v>
      </c>
      <c r="E295" t="inlineStr">
        <is>
          <t>SFO</t>
        </is>
      </c>
      <c r="F295" s="10" t="n">
        <v>1615</v>
      </c>
      <c r="G295" t="inlineStr">
        <is>
          <t>1600-1659</t>
        </is>
      </c>
      <c r="H295" s="9">
        <f>INT(F295/100)</f>
        <v/>
      </c>
      <c r="I295" t="n">
        <v>2</v>
      </c>
      <c r="J295" t="n">
        <v>0</v>
      </c>
      <c r="K295" t="n">
        <v>-28</v>
      </c>
      <c r="L295" t="n">
        <v>0</v>
      </c>
      <c r="M295" t="n">
        <v>0</v>
      </c>
      <c r="O295" t="n">
        <v>0</v>
      </c>
    </row>
    <row r="296">
      <c r="A296" s="8" t="n">
        <v>46204</v>
      </c>
      <c r="B296" t="inlineStr">
        <is>
          <t>B6</t>
        </is>
      </c>
      <c r="C296" s="9">
        <f>_xlfn.XLOOKUP(B296,Carriers[Code],Carriers[Airline])</f>
        <v/>
      </c>
      <c r="D296" t="n">
        <v>391</v>
      </c>
      <c r="E296" t="inlineStr">
        <is>
          <t>TPA</t>
        </is>
      </c>
      <c r="F296" s="10" t="n">
        <v>1619</v>
      </c>
      <c r="G296" t="inlineStr">
        <is>
          <t>1600-1659</t>
        </is>
      </c>
      <c r="H296" s="9">
        <f>INT(F296/100)</f>
        <v/>
      </c>
      <c r="I296" t="n">
        <v>-1</v>
      </c>
      <c r="J296" t="n">
        <v>0</v>
      </c>
      <c r="K296" t="n">
        <v>-16</v>
      </c>
      <c r="L296" t="n">
        <v>0</v>
      </c>
      <c r="M296" t="n">
        <v>0</v>
      </c>
      <c r="O296" t="n">
        <v>0</v>
      </c>
    </row>
    <row r="297">
      <c r="A297" s="8" t="n">
        <v>46204</v>
      </c>
      <c r="B297" t="inlineStr">
        <is>
          <t>B6</t>
        </is>
      </c>
      <c r="C297" s="9">
        <f>_xlfn.XLOOKUP(B297,Carriers[Code],Carriers[Airline])</f>
        <v/>
      </c>
      <c r="D297" t="n">
        <v>319</v>
      </c>
      <c r="E297" t="inlineStr">
        <is>
          <t>SAN</t>
        </is>
      </c>
      <c r="F297" s="10" t="n">
        <v>1620</v>
      </c>
      <c r="G297" t="inlineStr">
        <is>
          <t>1600-1659</t>
        </is>
      </c>
      <c r="H297" s="9">
        <f>INT(F297/100)</f>
        <v/>
      </c>
      <c r="I297" t="n">
        <v>-9</v>
      </c>
      <c r="J297" t="n">
        <v>0</v>
      </c>
      <c r="K297" t="n">
        <v>-23</v>
      </c>
      <c r="L297" t="n">
        <v>0</v>
      </c>
      <c r="M297" t="n">
        <v>0</v>
      </c>
      <c r="O297" t="n">
        <v>0</v>
      </c>
    </row>
    <row r="298">
      <c r="A298" s="8" t="n">
        <v>46204</v>
      </c>
      <c r="B298" t="inlineStr">
        <is>
          <t>DL</t>
        </is>
      </c>
      <c r="C298" s="9">
        <f>_xlfn.XLOOKUP(B298,Carriers[Code],Carriers[Airline])</f>
        <v/>
      </c>
      <c r="D298" t="n">
        <v>318</v>
      </c>
      <c r="E298" t="inlineStr">
        <is>
          <t>LAX</t>
        </is>
      </c>
      <c r="F298" s="10" t="n">
        <v>1625</v>
      </c>
      <c r="G298" t="inlineStr">
        <is>
          <t>1600-1659</t>
        </is>
      </c>
      <c r="H298" s="9">
        <f>INT(F298/100)</f>
        <v/>
      </c>
      <c r="I298" t="n">
        <v>-2</v>
      </c>
      <c r="J298" t="n">
        <v>0</v>
      </c>
      <c r="K298" t="n">
        <v>-20</v>
      </c>
      <c r="L298" t="n">
        <v>0</v>
      </c>
      <c r="M298" t="n">
        <v>0</v>
      </c>
      <c r="O298" t="n">
        <v>0</v>
      </c>
    </row>
    <row r="299">
      <c r="A299" s="8" t="n">
        <v>46204</v>
      </c>
      <c r="B299" t="inlineStr">
        <is>
          <t>WN</t>
        </is>
      </c>
      <c r="C299" s="9">
        <f>_xlfn.XLOOKUP(B299,Carriers[Code],Carriers[Airline])</f>
        <v/>
      </c>
      <c r="D299" t="n">
        <v>211</v>
      </c>
      <c r="E299" t="inlineStr">
        <is>
          <t>SAN</t>
        </is>
      </c>
      <c r="F299" s="10" t="n">
        <v>1625</v>
      </c>
      <c r="G299" t="inlineStr">
        <is>
          <t>1600-1659</t>
        </is>
      </c>
      <c r="H299" s="9">
        <f>INT(F299/100)</f>
        <v/>
      </c>
      <c r="I299" t="n">
        <v>23</v>
      </c>
      <c r="J299" t="n">
        <v>1</v>
      </c>
      <c r="K299" t="n">
        <v>11</v>
      </c>
      <c r="L299" t="n">
        <v>0</v>
      </c>
      <c r="M299" t="n">
        <v>0</v>
      </c>
      <c r="O299" t="n">
        <v>0</v>
      </c>
    </row>
    <row r="300">
      <c r="A300" s="8" t="n">
        <v>46204</v>
      </c>
      <c r="B300" t="inlineStr">
        <is>
          <t>AA</t>
        </is>
      </c>
      <c r="C300" s="9">
        <f>_xlfn.XLOOKUP(B300,Carriers[Code],Carriers[Airline])</f>
        <v/>
      </c>
      <c r="D300" t="n">
        <v>1578</v>
      </c>
      <c r="E300" t="inlineStr">
        <is>
          <t>LAX</t>
        </is>
      </c>
      <c r="F300" s="10" t="n">
        <v>1629</v>
      </c>
      <c r="G300" t="inlineStr">
        <is>
          <t>1600-1659</t>
        </is>
      </c>
      <c r="H300" s="9">
        <f>INT(F300/100)</f>
        <v/>
      </c>
      <c r="I300" t="n">
        <v>-5</v>
      </c>
      <c r="J300" t="n">
        <v>0</v>
      </c>
      <c r="K300" t="n">
        <v>-37</v>
      </c>
      <c r="L300" t="n">
        <v>0</v>
      </c>
      <c r="M300" t="n">
        <v>0</v>
      </c>
      <c r="O300" t="n">
        <v>0</v>
      </c>
    </row>
    <row r="301">
      <c r="A301" s="8" t="n">
        <v>46204</v>
      </c>
      <c r="B301" t="inlineStr">
        <is>
          <t>DL</t>
        </is>
      </c>
      <c r="C301" s="9">
        <f>_xlfn.XLOOKUP(B301,Carriers[Code],Carriers[Airline])</f>
        <v/>
      </c>
      <c r="D301" t="n">
        <v>399</v>
      </c>
      <c r="E301" t="inlineStr">
        <is>
          <t>ATL</t>
        </is>
      </c>
      <c r="F301" s="10" t="n">
        <v>1630</v>
      </c>
      <c r="G301" t="inlineStr">
        <is>
          <t>1600-1659</t>
        </is>
      </c>
      <c r="H301" s="9">
        <f>INT(F301/100)</f>
        <v/>
      </c>
      <c r="I301" t="n">
        <v>31</v>
      </c>
      <c r="J301" t="n">
        <v>1</v>
      </c>
      <c r="K301" t="n">
        <v>19</v>
      </c>
      <c r="L301" t="n">
        <v>1</v>
      </c>
      <c r="M301" t="n">
        <v>0</v>
      </c>
      <c r="O301" t="n">
        <v>0</v>
      </c>
      <c r="P301" t="n">
        <v>19</v>
      </c>
      <c r="Q301" t="n">
        <v>0</v>
      </c>
      <c r="R301" t="n">
        <v>0</v>
      </c>
      <c r="S301" t="n">
        <v>0</v>
      </c>
      <c r="T301" t="n">
        <v>0</v>
      </c>
    </row>
    <row r="302">
      <c r="A302" s="8" t="n">
        <v>46204</v>
      </c>
      <c r="B302" t="inlineStr">
        <is>
          <t>AS</t>
        </is>
      </c>
      <c r="C302" s="9">
        <f>_xlfn.XLOOKUP(B302,Carriers[Code],Carriers[Airline])</f>
        <v/>
      </c>
      <c r="D302" t="n">
        <v>389</v>
      </c>
      <c r="E302" t="inlineStr">
        <is>
          <t>SAN</t>
        </is>
      </c>
      <c r="F302" s="10" t="n">
        <v>1633</v>
      </c>
      <c r="G302" t="inlineStr">
        <is>
          <t>1600-1659</t>
        </is>
      </c>
      <c r="H302" s="9">
        <f>INT(F302/100)</f>
        <v/>
      </c>
      <c r="I302" t="n">
        <v>25</v>
      </c>
      <c r="J302" t="n">
        <v>1</v>
      </c>
      <c r="K302" t="n">
        <v>16</v>
      </c>
      <c r="L302" t="n">
        <v>1</v>
      </c>
      <c r="M302" t="n">
        <v>0</v>
      </c>
      <c r="O302" t="n">
        <v>0</v>
      </c>
      <c r="P302" t="n">
        <v>16</v>
      </c>
      <c r="Q302" t="n">
        <v>0</v>
      </c>
      <c r="R302" t="n">
        <v>0</v>
      </c>
      <c r="S302" t="n">
        <v>0</v>
      </c>
      <c r="T302" t="n">
        <v>0</v>
      </c>
    </row>
    <row r="303">
      <c r="A303" s="8" t="n">
        <v>46204</v>
      </c>
      <c r="B303" t="inlineStr">
        <is>
          <t>DL</t>
        </is>
      </c>
      <c r="C303" s="9">
        <f>_xlfn.XLOOKUP(B303,Carriers[Code],Carriers[Airline])</f>
        <v/>
      </c>
      <c r="D303" t="n">
        <v>2782</v>
      </c>
      <c r="E303" t="inlineStr">
        <is>
          <t>RDU</t>
        </is>
      </c>
      <c r="F303" s="10" t="n">
        <v>1635</v>
      </c>
      <c r="G303" t="inlineStr">
        <is>
          <t>1600-1659</t>
        </is>
      </c>
      <c r="H303" s="9">
        <f>INT(F303/100)</f>
        <v/>
      </c>
      <c r="I303" t="n">
        <v>-4</v>
      </c>
      <c r="J303" t="n">
        <v>0</v>
      </c>
      <c r="K303" t="n">
        <v>29</v>
      </c>
      <c r="L303" t="n">
        <v>1</v>
      </c>
      <c r="M303" t="n">
        <v>0</v>
      </c>
      <c r="O303" t="n">
        <v>0</v>
      </c>
      <c r="P303" t="n">
        <v>0</v>
      </c>
      <c r="Q303" t="n">
        <v>0</v>
      </c>
      <c r="R303" t="n">
        <v>29</v>
      </c>
      <c r="S303" t="n">
        <v>0</v>
      </c>
      <c r="T303" t="n">
        <v>0</v>
      </c>
    </row>
    <row r="304">
      <c r="A304" s="8" t="n">
        <v>46204</v>
      </c>
      <c r="B304" t="inlineStr">
        <is>
          <t>WN</t>
        </is>
      </c>
      <c r="C304" s="9">
        <f>_xlfn.XLOOKUP(B304,Carriers[Code],Carriers[Airline])</f>
        <v/>
      </c>
      <c r="D304" t="n">
        <v>888</v>
      </c>
      <c r="E304" t="inlineStr">
        <is>
          <t>DEN</t>
        </is>
      </c>
      <c r="F304" s="10" t="n">
        <v>1645</v>
      </c>
      <c r="G304" t="inlineStr">
        <is>
          <t>1600-1659</t>
        </is>
      </c>
      <c r="H304" s="9">
        <f>INT(F304/100)</f>
        <v/>
      </c>
      <c r="I304" t="n">
        <v>29</v>
      </c>
      <c r="J304" t="n">
        <v>1</v>
      </c>
      <c r="K304" t="n">
        <v>10</v>
      </c>
      <c r="L304" t="n">
        <v>0</v>
      </c>
      <c r="M304" t="n">
        <v>0</v>
      </c>
      <c r="O304" t="n">
        <v>0</v>
      </c>
    </row>
    <row r="305">
      <c r="A305" s="8" t="n">
        <v>46204</v>
      </c>
      <c r="B305" t="inlineStr">
        <is>
          <t>YX</t>
        </is>
      </c>
      <c r="C305" s="9">
        <f>_xlfn.XLOOKUP(B305,Carriers[Code],Carriers[Airline])</f>
        <v/>
      </c>
      <c r="D305" t="n">
        <v>5619</v>
      </c>
      <c r="E305" t="inlineStr">
        <is>
          <t>MKE</t>
        </is>
      </c>
      <c r="F305" s="10" t="n">
        <v>1645</v>
      </c>
      <c r="G305" t="inlineStr">
        <is>
          <t>1600-1659</t>
        </is>
      </c>
      <c r="H305" s="9">
        <f>INT(F305/100)</f>
        <v/>
      </c>
      <c r="I305" t="n">
        <v>-1</v>
      </c>
      <c r="J305" t="n">
        <v>0</v>
      </c>
      <c r="K305" t="n">
        <v>-29</v>
      </c>
      <c r="L305" t="n">
        <v>0</v>
      </c>
      <c r="M305" t="n">
        <v>0</v>
      </c>
      <c r="O305" t="n">
        <v>0</v>
      </c>
    </row>
    <row r="306">
      <c r="A306" s="8" t="n">
        <v>46204</v>
      </c>
      <c r="B306" t="inlineStr">
        <is>
          <t>AA</t>
        </is>
      </c>
      <c r="C306" s="9">
        <f>_xlfn.XLOOKUP(B306,Carriers[Code],Carriers[Airline])</f>
        <v/>
      </c>
      <c r="D306" t="n">
        <v>1573</v>
      </c>
      <c r="E306" t="inlineStr">
        <is>
          <t>CLT</t>
        </is>
      </c>
      <c r="F306" s="10" t="n">
        <v>1647</v>
      </c>
      <c r="G306" t="inlineStr">
        <is>
          <t>1600-1659</t>
        </is>
      </c>
      <c r="H306" s="9">
        <f>INT(F306/100)</f>
        <v/>
      </c>
      <c r="I306" t="n">
        <v>18</v>
      </c>
      <c r="J306" t="n">
        <v>1</v>
      </c>
      <c r="K306" t="n">
        <v>-18</v>
      </c>
      <c r="L306" t="n">
        <v>0</v>
      </c>
      <c r="M306" t="n">
        <v>0</v>
      </c>
      <c r="O306" t="n">
        <v>0</v>
      </c>
    </row>
    <row r="307">
      <c r="A307" s="8" t="n">
        <v>46204</v>
      </c>
      <c r="B307" t="inlineStr">
        <is>
          <t>UA</t>
        </is>
      </c>
      <c r="C307" s="9">
        <f>_xlfn.XLOOKUP(B307,Carriers[Code],Carriers[Airline])</f>
        <v/>
      </c>
      <c r="D307" t="n">
        <v>800</v>
      </c>
      <c r="E307" t="inlineStr">
        <is>
          <t>DEN</t>
        </is>
      </c>
      <c r="F307" s="10" t="n">
        <v>1657</v>
      </c>
      <c r="G307" t="inlineStr">
        <is>
          <t>1600-1659</t>
        </is>
      </c>
      <c r="H307" s="9">
        <f>INT(F307/100)</f>
        <v/>
      </c>
      <c r="I307" t="n">
        <v>-5</v>
      </c>
      <c r="J307" t="n">
        <v>0</v>
      </c>
      <c r="K307" t="n">
        <v>-41</v>
      </c>
      <c r="L307" t="n">
        <v>0</v>
      </c>
      <c r="M307" t="n">
        <v>0</v>
      </c>
      <c r="O307" t="n">
        <v>0</v>
      </c>
    </row>
    <row r="308">
      <c r="A308" s="8" t="n">
        <v>46204</v>
      </c>
      <c r="B308" t="inlineStr">
        <is>
          <t>UA</t>
        </is>
      </c>
      <c r="C308" s="9">
        <f>_xlfn.XLOOKUP(B308,Carriers[Code],Carriers[Airline])</f>
        <v/>
      </c>
      <c r="D308" t="n">
        <v>2040</v>
      </c>
      <c r="E308" t="inlineStr">
        <is>
          <t>ORD</t>
        </is>
      </c>
      <c r="F308" s="10" t="n">
        <v>1700</v>
      </c>
      <c r="G308" t="inlineStr">
        <is>
          <t>1700-1759</t>
        </is>
      </c>
      <c r="H308" s="9">
        <f>INT(F308/100)</f>
        <v/>
      </c>
      <c r="I308" t="n">
        <v>1</v>
      </c>
      <c r="J308" t="n">
        <v>0</v>
      </c>
      <c r="K308" t="n">
        <v>49</v>
      </c>
      <c r="L308" t="n">
        <v>1</v>
      </c>
      <c r="M308" t="n">
        <v>0</v>
      </c>
      <c r="O308" t="n">
        <v>0</v>
      </c>
      <c r="P308" t="n">
        <v>0</v>
      </c>
      <c r="Q308" t="n">
        <v>0</v>
      </c>
      <c r="R308" t="n">
        <v>49</v>
      </c>
      <c r="S308" t="n">
        <v>0</v>
      </c>
      <c r="T308" t="n">
        <v>0</v>
      </c>
    </row>
    <row r="309">
      <c r="A309" s="8" t="n">
        <v>46204</v>
      </c>
      <c r="B309" t="inlineStr">
        <is>
          <t>WN</t>
        </is>
      </c>
      <c r="C309" s="9">
        <f>_xlfn.XLOOKUP(B309,Carriers[Code],Carriers[Airline])</f>
        <v/>
      </c>
      <c r="D309" t="n">
        <v>1898</v>
      </c>
      <c r="E309" t="inlineStr">
        <is>
          <t>BWI</t>
        </is>
      </c>
      <c r="F309" s="10" t="n">
        <v>1700</v>
      </c>
      <c r="G309" t="inlineStr">
        <is>
          <t>1700-1759</t>
        </is>
      </c>
      <c r="H309" s="9">
        <f>INT(F309/100)</f>
        <v/>
      </c>
      <c r="I309" t="n">
        <v>6</v>
      </c>
      <c r="J309" t="n">
        <v>0</v>
      </c>
      <c r="K309" t="n">
        <v>-1</v>
      </c>
      <c r="L309" t="n">
        <v>0</v>
      </c>
      <c r="M309" t="n">
        <v>0</v>
      </c>
      <c r="O309" t="n">
        <v>0</v>
      </c>
    </row>
    <row r="310">
      <c r="A310" s="8" t="n">
        <v>46204</v>
      </c>
      <c r="B310" t="inlineStr">
        <is>
          <t>YX</t>
        </is>
      </c>
      <c r="C310" s="9">
        <f>_xlfn.XLOOKUP(B310,Carriers[Code],Carriers[Airline])</f>
        <v/>
      </c>
      <c r="D310" t="n">
        <v>5721</v>
      </c>
      <c r="E310" t="inlineStr">
        <is>
          <t>LGA</t>
        </is>
      </c>
      <c r="F310" s="10" t="n">
        <v>1700</v>
      </c>
      <c r="G310" t="inlineStr">
        <is>
          <t>1700-1759</t>
        </is>
      </c>
      <c r="H310" s="9">
        <f>INT(F310/100)</f>
        <v/>
      </c>
      <c r="I310" t="n">
        <v>-4</v>
      </c>
      <c r="J310" t="n">
        <v>0</v>
      </c>
      <c r="K310" t="n">
        <v>-17</v>
      </c>
      <c r="L310" t="n">
        <v>0</v>
      </c>
      <c r="M310" t="n">
        <v>0</v>
      </c>
      <c r="O310" t="n">
        <v>0</v>
      </c>
    </row>
    <row r="311">
      <c r="A311" s="8" t="n">
        <v>46204</v>
      </c>
      <c r="B311" t="inlineStr">
        <is>
          <t>YX</t>
        </is>
      </c>
      <c r="C311" s="9">
        <f>_xlfn.XLOOKUP(B311,Carriers[Code],Carriers[Airline])</f>
        <v/>
      </c>
      <c r="D311" t="n">
        <v>4585</v>
      </c>
      <c r="E311" t="inlineStr">
        <is>
          <t>IND</t>
        </is>
      </c>
      <c r="F311" s="10" t="n">
        <v>1703</v>
      </c>
      <c r="G311" t="inlineStr">
        <is>
          <t>1700-1759</t>
        </is>
      </c>
      <c r="H311" s="9">
        <f>INT(F311/100)</f>
        <v/>
      </c>
      <c r="I311" t="n">
        <v>57</v>
      </c>
      <c r="J311" t="n">
        <v>1</v>
      </c>
      <c r="K311" t="n">
        <v>30</v>
      </c>
      <c r="L311" t="n">
        <v>1</v>
      </c>
      <c r="M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30</v>
      </c>
    </row>
    <row r="312">
      <c r="A312" s="8" t="n">
        <v>46204</v>
      </c>
      <c r="B312" t="inlineStr">
        <is>
          <t>AA</t>
        </is>
      </c>
      <c r="C312" s="9">
        <f>_xlfn.XLOOKUP(B312,Carriers[Code],Carriers[Airline])</f>
        <v/>
      </c>
      <c r="D312" t="n">
        <v>3309</v>
      </c>
      <c r="E312" t="inlineStr">
        <is>
          <t>PHL</t>
        </is>
      </c>
      <c r="F312" s="10" t="n">
        <v>1705</v>
      </c>
      <c r="G312" t="inlineStr">
        <is>
          <t>1700-1759</t>
        </is>
      </c>
      <c r="H312" s="9">
        <f>INT(F312/100)</f>
        <v/>
      </c>
      <c r="I312" t="n">
        <v>7</v>
      </c>
      <c r="J312" t="n">
        <v>0</v>
      </c>
      <c r="K312" t="n">
        <v>-11</v>
      </c>
      <c r="L312" t="n">
        <v>0</v>
      </c>
      <c r="M312" t="n">
        <v>0</v>
      </c>
      <c r="O312" t="n">
        <v>0</v>
      </c>
    </row>
    <row r="313">
      <c r="A313" s="8" t="n">
        <v>46204</v>
      </c>
      <c r="B313" t="inlineStr">
        <is>
          <t>AA</t>
        </is>
      </c>
      <c r="C313" s="9">
        <f>_xlfn.XLOOKUP(B313,Carriers[Code],Carriers[Airline])</f>
        <v/>
      </c>
      <c r="D313" t="n">
        <v>3313</v>
      </c>
      <c r="E313" t="inlineStr">
        <is>
          <t>PHX</t>
        </is>
      </c>
      <c r="F313" s="10" t="n">
        <v>1705</v>
      </c>
      <c r="G313" t="inlineStr">
        <is>
          <t>1700-1759</t>
        </is>
      </c>
      <c r="H313" s="9">
        <f>INT(F313/100)</f>
        <v/>
      </c>
      <c r="I313" t="n">
        <v>-5</v>
      </c>
      <c r="J313" t="n">
        <v>0</v>
      </c>
      <c r="K313" t="n">
        <v>-31</v>
      </c>
      <c r="L313" t="n">
        <v>0</v>
      </c>
      <c r="M313" t="n">
        <v>0</v>
      </c>
      <c r="O313" t="n">
        <v>0</v>
      </c>
    </row>
    <row r="314">
      <c r="A314" s="8" t="n">
        <v>46204</v>
      </c>
      <c r="B314" t="inlineStr">
        <is>
          <t>DL</t>
        </is>
      </c>
      <c r="C314" s="9">
        <f>_xlfn.XLOOKUP(B314,Carriers[Code],Carriers[Airline])</f>
        <v/>
      </c>
      <c r="D314" t="n">
        <v>1655</v>
      </c>
      <c r="E314" t="inlineStr">
        <is>
          <t>SFO</t>
        </is>
      </c>
      <c r="F314" s="10" t="n">
        <v>1705</v>
      </c>
      <c r="G314" t="inlineStr">
        <is>
          <t>1700-1759</t>
        </is>
      </c>
      <c r="H314" s="9">
        <f>INT(F314/100)</f>
        <v/>
      </c>
      <c r="I314" t="n">
        <v>-5</v>
      </c>
      <c r="J314" t="n">
        <v>0</v>
      </c>
      <c r="K314" t="n">
        <v>-25</v>
      </c>
      <c r="L314" t="n">
        <v>0</v>
      </c>
      <c r="M314" t="n">
        <v>0</v>
      </c>
      <c r="O314" t="n">
        <v>0</v>
      </c>
    </row>
    <row r="315">
      <c r="A315" s="8" t="n">
        <v>46204</v>
      </c>
      <c r="B315" t="inlineStr">
        <is>
          <t>YX</t>
        </is>
      </c>
      <c r="C315" s="9">
        <f>_xlfn.XLOOKUP(B315,Carriers[Code],Carriers[Airline])</f>
        <v/>
      </c>
      <c r="D315" t="n">
        <v>5814</v>
      </c>
      <c r="E315" t="inlineStr">
        <is>
          <t>JFK</t>
        </is>
      </c>
      <c r="F315" s="10" t="n">
        <v>1705</v>
      </c>
      <c r="G315" t="inlineStr">
        <is>
          <t>1700-1759</t>
        </is>
      </c>
      <c r="H315" s="9">
        <f>INT(F315/100)</f>
        <v/>
      </c>
      <c r="I315" t="n">
        <v>104</v>
      </c>
      <c r="J315" t="n">
        <v>1</v>
      </c>
      <c r="K315" t="n">
        <v>88</v>
      </c>
      <c r="L315" t="n">
        <v>1</v>
      </c>
      <c r="M315" t="n">
        <v>0</v>
      </c>
      <c r="O315" t="n">
        <v>0</v>
      </c>
      <c r="P315" t="n">
        <v>88</v>
      </c>
      <c r="Q315" t="n">
        <v>0</v>
      </c>
      <c r="R315" t="n">
        <v>0</v>
      </c>
      <c r="S315" t="n">
        <v>0</v>
      </c>
      <c r="T315" t="n">
        <v>0</v>
      </c>
    </row>
    <row r="316">
      <c r="A316" s="8" t="n">
        <v>46204</v>
      </c>
      <c r="B316" t="inlineStr">
        <is>
          <t>AS</t>
        </is>
      </c>
      <c r="C316" s="9">
        <f>_xlfn.XLOOKUP(B316,Carriers[Code],Carriers[Airline])</f>
        <v/>
      </c>
      <c r="D316" t="n">
        <v>1319</v>
      </c>
      <c r="E316" t="inlineStr">
        <is>
          <t>PDX</t>
        </is>
      </c>
      <c r="F316" s="10" t="n">
        <v>1710</v>
      </c>
      <c r="G316" t="inlineStr">
        <is>
          <t>1700-1759</t>
        </is>
      </c>
      <c r="H316" s="9">
        <f>INT(F316/100)</f>
        <v/>
      </c>
      <c r="I316" t="n">
        <v>75</v>
      </c>
      <c r="J316" t="n">
        <v>1</v>
      </c>
      <c r="K316" t="n">
        <v>69</v>
      </c>
      <c r="L316" t="n">
        <v>1</v>
      </c>
      <c r="M316" t="n">
        <v>0</v>
      </c>
      <c r="O316" t="n">
        <v>0</v>
      </c>
      <c r="P316" t="n">
        <v>69</v>
      </c>
      <c r="Q316" t="n">
        <v>0</v>
      </c>
      <c r="R316" t="n">
        <v>0</v>
      </c>
      <c r="S316" t="n">
        <v>0</v>
      </c>
      <c r="T316" t="n">
        <v>0</v>
      </c>
    </row>
    <row r="317">
      <c r="A317" s="8" t="n">
        <v>46204</v>
      </c>
      <c r="B317" t="inlineStr">
        <is>
          <t>DL</t>
        </is>
      </c>
      <c r="C317" s="9">
        <f>_xlfn.XLOOKUP(B317,Carriers[Code],Carriers[Airline])</f>
        <v/>
      </c>
      <c r="D317" t="n">
        <v>571</v>
      </c>
      <c r="E317" t="inlineStr">
        <is>
          <t>SAN</t>
        </is>
      </c>
      <c r="F317" s="10" t="n">
        <v>1710</v>
      </c>
      <c r="G317" t="inlineStr">
        <is>
          <t>1700-1759</t>
        </is>
      </c>
      <c r="H317" s="9">
        <f>INT(F317/100)</f>
        <v/>
      </c>
      <c r="I317" t="n">
        <v>-3</v>
      </c>
      <c r="J317" t="n">
        <v>0</v>
      </c>
      <c r="K317" t="n">
        <v>11</v>
      </c>
      <c r="L317" t="n">
        <v>0</v>
      </c>
      <c r="M317" t="n">
        <v>0</v>
      </c>
      <c r="O317" t="n">
        <v>0</v>
      </c>
    </row>
    <row r="318">
      <c r="A318" s="8" t="n">
        <v>46204</v>
      </c>
      <c r="B318" t="inlineStr">
        <is>
          <t>YX</t>
        </is>
      </c>
      <c r="C318" s="9">
        <f>_xlfn.XLOOKUP(B318,Carriers[Code],Carriers[Airline])</f>
        <v/>
      </c>
      <c r="D318" t="n">
        <v>4678</v>
      </c>
      <c r="E318" t="inlineStr">
        <is>
          <t>STL</t>
        </is>
      </c>
      <c r="F318" s="10" t="n">
        <v>1711</v>
      </c>
      <c r="G318" t="inlineStr">
        <is>
          <t>1700-1759</t>
        </is>
      </c>
      <c r="H318" s="9">
        <f>INT(F318/100)</f>
        <v/>
      </c>
      <c r="I318" t="n">
        <v>59</v>
      </c>
      <c r="J318" t="n">
        <v>1</v>
      </c>
      <c r="K318" t="n">
        <v>56</v>
      </c>
      <c r="L318" t="n">
        <v>1</v>
      </c>
      <c r="M318" t="n">
        <v>0</v>
      </c>
      <c r="O318" t="n">
        <v>0</v>
      </c>
      <c r="P318" t="n">
        <v>27</v>
      </c>
      <c r="Q318" t="n">
        <v>0</v>
      </c>
      <c r="R318" t="n">
        <v>0</v>
      </c>
      <c r="S318" t="n">
        <v>0</v>
      </c>
      <c r="T318" t="n">
        <v>29</v>
      </c>
    </row>
    <row r="319">
      <c r="A319" s="8" t="n">
        <v>46204</v>
      </c>
      <c r="B319" t="inlineStr">
        <is>
          <t>DL</t>
        </is>
      </c>
      <c r="C319" s="9">
        <f>_xlfn.XLOOKUP(B319,Carriers[Code],Carriers[Airline])</f>
        <v/>
      </c>
      <c r="D319" t="n">
        <v>1432</v>
      </c>
      <c r="E319" t="inlineStr">
        <is>
          <t>DTW</t>
        </is>
      </c>
      <c r="F319" s="10" t="n">
        <v>1715</v>
      </c>
      <c r="G319" t="inlineStr">
        <is>
          <t>1700-1759</t>
        </is>
      </c>
      <c r="H319" s="9">
        <f>INT(F319/100)</f>
        <v/>
      </c>
      <c r="I319" t="n">
        <v>13</v>
      </c>
      <c r="J319" t="n">
        <v>0</v>
      </c>
      <c r="K319" t="n">
        <v>0</v>
      </c>
      <c r="L319" t="n">
        <v>0</v>
      </c>
      <c r="M319" t="n">
        <v>0</v>
      </c>
      <c r="O319" t="n">
        <v>0</v>
      </c>
    </row>
    <row r="320">
      <c r="A320" s="8" t="n">
        <v>46204</v>
      </c>
      <c r="B320" t="inlineStr">
        <is>
          <t>B6</t>
        </is>
      </c>
      <c r="C320" s="9">
        <f>_xlfn.XLOOKUP(B320,Carriers[Code],Carriers[Airline])</f>
        <v/>
      </c>
      <c r="D320" t="n">
        <v>509</v>
      </c>
      <c r="E320" t="inlineStr">
        <is>
          <t>JAX</t>
        </is>
      </c>
      <c r="F320" s="10" t="n">
        <v>1720</v>
      </c>
      <c r="G320" t="inlineStr">
        <is>
          <t>1700-1759</t>
        </is>
      </c>
      <c r="H320" s="9">
        <f>INT(F320/100)</f>
        <v/>
      </c>
      <c r="I320" t="n">
        <v>-6</v>
      </c>
      <c r="J320" t="n">
        <v>0</v>
      </c>
      <c r="K320" t="n">
        <v>-28</v>
      </c>
      <c r="L320" t="n">
        <v>0</v>
      </c>
      <c r="M320" t="n">
        <v>0</v>
      </c>
      <c r="O320" t="n">
        <v>0</v>
      </c>
    </row>
    <row r="321">
      <c r="A321" s="8" t="n">
        <v>46204</v>
      </c>
      <c r="B321" t="inlineStr">
        <is>
          <t>B6</t>
        </is>
      </c>
      <c r="C321" s="9">
        <f>_xlfn.XLOOKUP(B321,Carriers[Code],Carriers[Airline])</f>
        <v/>
      </c>
      <c r="D321" t="n">
        <v>733</v>
      </c>
      <c r="E321" t="inlineStr">
        <is>
          <t>SFO</t>
        </is>
      </c>
      <c r="F321" s="10" t="n">
        <v>1720</v>
      </c>
      <c r="G321" t="inlineStr">
        <is>
          <t>1700-1759</t>
        </is>
      </c>
      <c r="H321" s="9">
        <f>INT(F321/100)</f>
        <v/>
      </c>
      <c r="I321" t="n">
        <v>5</v>
      </c>
      <c r="J321" t="n">
        <v>0</v>
      </c>
      <c r="K321" t="n">
        <v>-8</v>
      </c>
      <c r="L321" t="n">
        <v>0</v>
      </c>
      <c r="M321" t="n">
        <v>0</v>
      </c>
      <c r="O321" t="n">
        <v>0</v>
      </c>
    </row>
    <row r="322">
      <c r="A322" s="8" t="n">
        <v>46204</v>
      </c>
      <c r="B322" t="inlineStr">
        <is>
          <t>B6</t>
        </is>
      </c>
      <c r="C322" s="9">
        <f>_xlfn.XLOOKUP(B322,Carriers[Code],Carriers[Airline])</f>
        <v/>
      </c>
      <c r="D322" t="n">
        <v>811</v>
      </c>
      <c r="E322" t="inlineStr">
        <is>
          <t>ORD</t>
        </is>
      </c>
      <c r="F322" s="10" t="n">
        <v>1720</v>
      </c>
      <c r="G322" t="inlineStr">
        <is>
          <t>1700-1759</t>
        </is>
      </c>
      <c r="H322" s="9">
        <f>INT(F322/100)</f>
        <v/>
      </c>
      <c r="I322" t="n">
        <v>65</v>
      </c>
      <c r="J322" t="n">
        <v>1</v>
      </c>
      <c r="K322" t="n">
        <v>48</v>
      </c>
      <c r="L322" t="n">
        <v>1</v>
      </c>
      <c r="M322" t="n">
        <v>0</v>
      </c>
      <c r="O322" t="n">
        <v>0</v>
      </c>
      <c r="P322" t="n">
        <v>0</v>
      </c>
      <c r="Q322" t="n">
        <v>0</v>
      </c>
      <c r="R322" t="n">
        <v>48</v>
      </c>
      <c r="S322" t="n">
        <v>0</v>
      </c>
      <c r="T322" t="n">
        <v>0</v>
      </c>
    </row>
    <row r="323">
      <c r="A323" s="8" t="n">
        <v>46204</v>
      </c>
      <c r="B323" t="inlineStr">
        <is>
          <t>AA</t>
        </is>
      </c>
      <c r="C323" s="9">
        <f>_xlfn.XLOOKUP(B323,Carriers[Code],Carriers[Airline])</f>
        <v/>
      </c>
      <c r="D323" t="n">
        <v>1557</v>
      </c>
      <c r="E323" t="inlineStr">
        <is>
          <t>DCA</t>
        </is>
      </c>
      <c r="F323" s="10" t="n">
        <v>1723</v>
      </c>
      <c r="G323" t="inlineStr">
        <is>
          <t>1700-1759</t>
        </is>
      </c>
      <c r="H323" s="9">
        <f>INT(F323/100)</f>
        <v/>
      </c>
      <c r="I323" t="n">
        <v>27</v>
      </c>
      <c r="J323" t="n">
        <v>1</v>
      </c>
      <c r="K323" t="n">
        <v>6</v>
      </c>
      <c r="L323" t="n">
        <v>0</v>
      </c>
      <c r="M323" t="n">
        <v>0</v>
      </c>
      <c r="O323" t="n">
        <v>0</v>
      </c>
    </row>
    <row r="324">
      <c r="A324" s="8" t="n">
        <v>46204</v>
      </c>
      <c r="B324" t="inlineStr">
        <is>
          <t>B6</t>
        </is>
      </c>
      <c r="C324" s="9">
        <f>_xlfn.XLOOKUP(B324,Carriers[Code],Carriers[Airline])</f>
        <v/>
      </c>
      <c r="D324" t="n">
        <v>561</v>
      </c>
      <c r="E324" t="inlineStr">
        <is>
          <t>SJU</t>
        </is>
      </c>
      <c r="F324" s="10" t="n">
        <v>1725</v>
      </c>
      <c r="G324" t="inlineStr">
        <is>
          <t>1700-1759</t>
        </is>
      </c>
      <c r="H324" s="9">
        <f>INT(F324/100)</f>
        <v/>
      </c>
      <c r="I324" t="n">
        <v>3</v>
      </c>
      <c r="J324" t="n">
        <v>0</v>
      </c>
      <c r="K324" t="n">
        <v>-3</v>
      </c>
      <c r="L324" t="n">
        <v>0</v>
      </c>
      <c r="M324" t="n">
        <v>0</v>
      </c>
      <c r="O324" t="n">
        <v>0</v>
      </c>
    </row>
    <row r="325">
      <c r="A325" s="8" t="n">
        <v>46204</v>
      </c>
      <c r="B325" t="inlineStr">
        <is>
          <t>YX</t>
        </is>
      </c>
      <c r="C325" s="9">
        <f>_xlfn.XLOOKUP(B325,Carriers[Code],Carriers[Airline])</f>
        <v/>
      </c>
      <c r="D325" t="n">
        <v>5714</v>
      </c>
      <c r="E325" t="inlineStr">
        <is>
          <t>PHL</t>
        </is>
      </c>
      <c r="F325" s="10" t="n">
        <v>1725</v>
      </c>
      <c r="G325" t="inlineStr">
        <is>
          <t>1700-1759</t>
        </is>
      </c>
      <c r="H325" s="9">
        <f>INT(F325/100)</f>
        <v/>
      </c>
      <c r="I325" t="n">
        <v>50</v>
      </c>
      <c r="J325" t="n">
        <v>1</v>
      </c>
      <c r="K325" t="n">
        <v>45</v>
      </c>
      <c r="L325" t="n">
        <v>1</v>
      </c>
      <c r="M325" t="n">
        <v>0</v>
      </c>
      <c r="O325" t="n">
        <v>0</v>
      </c>
      <c r="P325" t="n">
        <v>8</v>
      </c>
      <c r="Q325" t="n">
        <v>0</v>
      </c>
      <c r="R325" t="n">
        <v>32</v>
      </c>
      <c r="S325" t="n">
        <v>0</v>
      </c>
      <c r="T325" t="n">
        <v>5</v>
      </c>
    </row>
    <row r="326">
      <c r="A326" s="8" t="n">
        <v>46204</v>
      </c>
      <c r="B326" t="inlineStr">
        <is>
          <t>B6</t>
        </is>
      </c>
      <c r="C326" s="9">
        <f>_xlfn.XLOOKUP(B326,Carriers[Code],Carriers[Airline])</f>
        <v/>
      </c>
      <c r="D326" t="n">
        <v>451</v>
      </c>
      <c r="E326" t="inlineStr">
        <is>
          <t>MCO</t>
        </is>
      </c>
      <c r="F326" s="10" t="n">
        <v>1729</v>
      </c>
      <c r="G326" t="inlineStr">
        <is>
          <t>1700-1759</t>
        </is>
      </c>
      <c r="H326" s="9">
        <f>INT(F326/100)</f>
        <v/>
      </c>
      <c r="M326" t="n">
        <v>1</v>
      </c>
      <c r="N326" t="inlineStr">
        <is>
          <t>A</t>
        </is>
      </c>
      <c r="O326" t="n">
        <v>0</v>
      </c>
    </row>
    <row r="327">
      <c r="A327" s="8" t="n">
        <v>46204</v>
      </c>
      <c r="B327" t="inlineStr">
        <is>
          <t>B6</t>
        </is>
      </c>
      <c r="C327" s="9">
        <f>_xlfn.XLOOKUP(B327,Carriers[Code],Carriers[Airline])</f>
        <v/>
      </c>
      <c r="D327" t="n">
        <v>2185</v>
      </c>
      <c r="E327" t="inlineStr">
        <is>
          <t>PIT</t>
        </is>
      </c>
      <c r="F327" s="10" t="n">
        <v>1729</v>
      </c>
      <c r="G327" t="inlineStr">
        <is>
          <t>1700-1759</t>
        </is>
      </c>
      <c r="H327" s="9">
        <f>INT(F327/100)</f>
        <v/>
      </c>
      <c r="I327" t="n">
        <v>38</v>
      </c>
      <c r="J327" t="n">
        <v>1</v>
      </c>
      <c r="K327" t="n">
        <v>45</v>
      </c>
      <c r="L327" t="n">
        <v>1</v>
      </c>
      <c r="M327" t="n">
        <v>0</v>
      </c>
      <c r="O327" t="n">
        <v>0</v>
      </c>
      <c r="P327" t="n">
        <v>0</v>
      </c>
      <c r="Q327" t="n">
        <v>0</v>
      </c>
      <c r="R327" t="n">
        <v>7</v>
      </c>
      <c r="S327" t="n">
        <v>0</v>
      </c>
      <c r="T327" t="n">
        <v>38</v>
      </c>
    </row>
    <row r="328">
      <c r="A328" s="8" t="n">
        <v>46204</v>
      </c>
      <c r="B328" t="inlineStr">
        <is>
          <t>WN</t>
        </is>
      </c>
      <c r="C328" s="9">
        <f>_xlfn.XLOOKUP(B328,Carriers[Code],Carriers[Airline])</f>
        <v/>
      </c>
      <c r="D328" t="n">
        <v>3911</v>
      </c>
      <c r="E328" t="inlineStr">
        <is>
          <t>MDW</t>
        </is>
      </c>
      <c r="F328" s="10" t="n">
        <v>1730</v>
      </c>
      <c r="G328" t="inlineStr">
        <is>
          <t>1700-1759</t>
        </is>
      </c>
      <c r="H328" s="9">
        <f>INT(F328/100)</f>
        <v/>
      </c>
      <c r="I328" t="n">
        <v>84</v>
      </c>
      <c r="J328" t="n">
        <v>1</v>
      </c>
      <c r="K328" t="n">
        <v>58</v>
      </c>
      <c r="L328" t="n">
        <v>1</v>
      </c>
      <c r="M328" t="n">
        <v>0</v>
      </c>
      <c r="O328" t="n">
        <v>0</v>
      </c>
      <c r="P328" t="n">
        <v>10</v>
      </c>
      <c r="Q328" t="n">
        <v>0</v>
      </c>
      <c r="R328" t="n">
        <v>0</v>
      </c>
      <c r="S328" t="n">
        <v>0</v>
      </c>
      <c r="T328" t="n">
        <v>48</v>
      </c>
    </row>
    <row r="329">
      <c r="A329" s="8" t="n">
        <v>46204</v>
      </c>
      <c r="B329" t="inlineStr">
        <is>
          <t>B6</t>
        </is>
      </c>
      <c r="C329" s="9">
        <f>_xlfn.XLOOKUP(B329,Carriers[Code],Carriers[Airline])</f>
        <v/>
      </c>
      <c r="D329" t="n">
        <v>507</v>
      </c>
      <c r="E329" t="inlineStr">
        <is>
          <t>BNA</t>
        </is>
      </c>
      <c r="F329" s="10" t="n">
        <v>1733</v>
      </c>
      <c r="G329" t="inlineStr">
        <is>
          <t>1700-1759</t>
        </is>
      </c>
      <c r="H329" s="9">
        <f>INT(F329/100)</f>
        <v/>
      </c>
      <c r="I329" t="n">
        <v>78</v>
      </c>
      <c r="J329" t="n">
        <v>1</v>
      </c>
      <c r="K329" t="n">
        <v>118</v>
      </c>
      <c r="L329" t="n">
        <v>1</v>
      </c>
      <c r="M329" t="n">
        <v>0</v>
      </c>
      <c r="O329" t="n">
        <v>0</v>
      </c>
      <c r="P329" t="n">
        <v>0</v>
      </c>
      <c r="Q329" t="n">
        <v>0</v>
      </c>
      <c r="R329" t="n">
        <v>40</v>
      </c>
      <c r="S329" t="n">
        <v>0</v>
      </c>
      <c r="T329" t="n">
        <v>78</v>
      </c>
    </row>
    <row r="330">
      <c r="A330" s="8" t="n">
        <v>46204</v>
      </c>
      <c r="B330" t="inlineStr">
        <is>
          <t>UA</t>
        </is>
      </c>
      <c r="C330" s="9">
        <f>_xlfn.XLOOKUP(B330,Carriers[Code],Carriers[Airline])</f>
        <v/>
      </c>
      <c r="D330" t="n">
        <v>1392</v>
      </c>
      <c r="E330" t="inlineStr">
        <is>
          <t>IAH</t>
        </is>
      </c>
      <c r="F330" s="10" t="n">
        <v>1735</v>
      </c>
      <c r="G330" t="inlineStr">
        <is>
          <t>1700-1759</t>
        </is>
      </c>
      <c r="H330" s="9">
        <f>INT(F330/100)</f>
        <v/>
      </c>
      <c r="I330" t="n">
        <v>42</v>
      </c>
      <c r="J330" t="n">
        <v>1</v>
      </c>
      <c r="K330" t="n">
        <v>34</v>
      </c>
      <c r="L330" t="n">
        <v>1</v>
      </c>
      <c r="M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34</v>
      </c>
    </row>
    <row r="331">
      <c r="A331" s="8" t="n">
        <v>46204</v>
      </c>
      <c r="B331" t="inlineStr">
        <is>
          <t>B6</t>
        </is>
      </c>
      <c r="C331" s="9">
        <f>_xlfn.XLOOKUP(B331,Carriers[Code],Carriers[Airline])</f>
        <v/>
      </c>
      <c r="D331" t="n">
        <v>1115</v>
      </c>
      <c r="E331" t="inlineStr">
        <is>
          <t>BUF</t>
        </is>
      </c>
      <c r="F331" s="10" t="n">
        <v>1740</v>
      </c>
      <c r="G331" t="inlineStr">
        <is>
          <t>1700-1759</t>
        </is>
      </c>
      <c r="H331" s="9">
        <f>INT(F331/100)</f>
        <v/>
      </c>
      <c r="I331" t="n">
        <v>39</v>
      </c>
      <c r="J331" t="n">
        <v>1</v>
      </c>
      <c r="K331" t="n">
        <v>24</v>
      </c>
      <c r="L331" t="n">
        <v>1</v>
      </c>
      <c r="M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24</v>
      </c>
    </row>
    <row r="332">
      <c r="A332" s="8" t="n">
        <v>46204</v>
      </c>
      <c r="B332" t="inlineStr">
        <is>
          <t>UA</t>
        </is>
      </c>
      <c r="C332" s="9">
        <f>_xlfn.XLOOKUP(B332,Carriers[Code],Carriers[Airline])</f>
        <v/>
      </c>
      <c r="D332" t="n">
        <v>1647</v>
      </c>
      <c r="E332" t="inlineStr">
        <is>
          <t>EWR</t>
        </is>
      </c>
      <c r="F332" s="10" t="n">
        <v>1744</v>
      </c>
      <c r="G332" t="inlineStr">
        <is>
          <t>1700-1759</t>
        </is>
      </c>
      <c r="H332" s="9">
        <f>INT(F332/100)</f>
        <v/>
      </c>
      <c r="I332" t="n">
        <v>53</v>
      </c>
      <c r="J332" t="n">
        <v>1</v>
      </c>
      <c r="K332" t="n">
        <v>33</v>
      </c>
      <c r="L332" t="n">
        <v>1</v>
      </c>
      <c r="M332" t="n">
        <v>0</v>
      </c>
      <c r="O332" t="n">
        <v>0</v>
      </c>
      <c r="P332" t="n">
        <v>4</v>
      </c>
      <c r="Q332" t="n">
        <v>0</v>
      </c>
      <c r="R332" t="n">
        <v>0</v>
      </c>
      <c r="S332" t="n">
        <v>0</v>
      </c>
      <c r="T332" t="n">
        <v>29</v>
      </c>
    </row>
    <row r="333">
      <c r="A333" s="8" t="n">
        <v>46204</v>
      </c>
      <c r="B333" t="inlineStr">
        <is>
          <t>AA</t>
        </is>
      </c>
      <c r="C333" s="9">
        <f>_xlfn.XLOOKUP(B333,Carriers[Code],Carriers[Airline])</f>
        <v/>
      </c>
      <c r="D333" t="n">
        <v>1592</v>
      </c>
      <c r="E333" t="inlineStr">
        <is>
          <t>ORD</t>
        </is>
      </c>
      <c r="F333" s="10" t="n">
        <v>1745</v>
      </c>
      <c r="G333" t="inlineStr">
        <is>
          <t>1700-1759</t>
        </is>
      </c>
      <c r="H333" s="9">
        <f>INT(F333/100)</f>
        <v/>
      </c>
      <c r="I333" t="n">
        <v>159</v>
      </c>
      <c r="J333" t="n">
        <v>1</v>
      </c>
      <c r="K333" t="n">
        <v>148</v>
      </c>
      <c r="L333" t="n">
        <v>1</v>
      </c>
      <c r="M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148</v>
      </c>
    </row>
    <row r="334">
      <c r="A334" s="8" t="n">
        <v>46204</v>
      </c>
      <c r="B334" t="inlineStr">
        <is>
          <t>WN</t>
        </is>
      </c>
      <c r="C334" s="9">
        <f>_xlfn.XLOOKUP(B334,Carriers[Code],Carriers[Airline])</f>
        <v/>
      </c>
      <c r="D334" t="n">
        <v>737</v>
      </c>
      <c r="E334" t="inlineStr">
        <is>
          <t>DAL</t>
        </is>
      </c>
      <c r="F334" s="10" t="n">
        <v>1745</v>
      </c>
      <c r="G334" t="inlineStr">
        <is>
          <t>1700-1759</t>
        </is>
      </c>
      <c r="H334" s="9">
        <f>INT(F334/100)</f>
        <v/>
      </c>
      <c r="I334" t="n">
        <v>93</v>
      </c>
      <c r="J334" t="n">
        <v>1</v>
      </c>
      <c r="K334" t="n">
        <v>70</v>
      </c>
      <c r="L334" t="n">
        <v>1</v>
      </c>
      <c r="M334" t="n">
        <v>0</v>
      </c>
      <c r="O334" t="n">
        <v>0</v>
      </c>
      <c r="P334" t="n">
        <v>2</v>
      </c>
      <c r="Q334" t="n">
        <v>0</v>
      </c>
      <c r="R334" t="n">
        <v>0</v>
      </c>
      <c r="S334" t="n">
        <v>0</v>
      </c>
      <c r="T334" t="n">
        <v>68</v>
      </c>
    </row>
    <row r="335">
      <c r="A335" s="8" t="n">
        <v>46204</v>
      </c>
      <c r="B335" t="inlineStr">
        <is>
          <t>YX</t>
        </is>
      </c>
      <c r="C335" s="9">
        <f>_xlfn.XLOOKUP(B335,Carriers[Code],Carriers[Airline])</f>
        <v/>
      </c>
      <c r="D335" t="n">
        <v>4390</v>
      </c>
      <c r="E335" t="inlineStr">
        <is>
          <t>JFK</t>
        </is>
      </c>
      <c r="F335" s="10" t="n">
        <v>1745</v>
      </c>
      <c r="G335" t="inlineStr">
        <is>
          <t>1700-1759</t>
        </is>
      </c>
      <c r="H335" s="9">
        <f>INT(F335/100)</f>
        <v/>
      </c>
      <c r="I335" t="n">
        <v>26</v>
      </c>
      <c r="J335" t="n">
        <v>1</v>
      </c>
      <c r="K335" t="n">
        <v>2</v>
      </c>
      <c r="L335" t="n">
        <v>0</v>
      </c>
      <c r="M335" t="n">
        <v>0</v>
      </c>
      <c r="O335" t="n">
        <v>0</v>
      </c>
    </row>
    <row r="336">
      <c r="A336" s="8" t="n">
        <v>46204</v>
      </c>
      <c r="B336" t="inlineStr">
        <is>
          <t>YX</t>
        </is>
      </c>
      <c r="C336" s="9">
        <f>_xlfn.XLOOKUP(B336,Carriers[Code],Carriers[Airline])</f>
        <v/>
      </c>
      <c r="D336" t="n">
        <v>5616</v>
      </c>
      <c r="E336" t="inlineStr">
        <is>
          <t>IND</t>
        </is>
      </c>
      <c r="F336" s="10" t="n">
        <v>1745</v>
      </c>
      <c r="G336" t="inlineStr">
        <is>
          <t>1700-1759</t>
        </is>
      </c>
      <c r="H336" s="9">
        <f>INT(F336/100)</f>
        <v/>
      </c>
      <c r="I336" t="n">
        <v>63</v>
      </c>
      <c r="J336" t="n">
        <v>1</v>
      </c>
      <c r="K336" t="n">
        <v>45</v>
      </c>
      <c r="L336" t="n">
        <v>1</v>
      </c>
      <c r="M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45</v>
      </c>
    </row>
    <row r="337">
      <c r="A337" s="8" t="n">
        <v>46204</v>
      </c>
      <c r="B337" t="inlineStr">
        <is>
          <t>B6</t>
        </is>
      </c>
      <c r="C337" s="9">
        <f>_xlfn.XLOOKUP(B337,Carriers[Code],Carriers[Airline])</f>
        <v/>
      </c>
      <c r="D337" t="n">
        <v>1387</v>
      </c>
      <c r="E337" t="inlineStr">
        <is>
          <t>LAX</t>
        </is>
      </c>
      <c r="F337" s="10" t="n">
        <v>1750</v>
      </c>
      <c r="G337" t="inlineStr">
        <is>
          <t>1700-1759</t>
        </is>
      </c>
      <c r="H337" s="9">
        <f>INT(F337/100)</f>
        <v/>
      </c>
      <c r="M337" t="n">
        <v>1</v>
      </c>
      <c r="N337" t="inlineStr">
        <is>
          <t>B</t>
        </is>
      </c>
      <c r="O337" t="n">
        <v>0</v>
      </c>
    </row>
    <row r="338">
      <c r="A338" s="8" t="n">
        <v>46204</v>
      </c>
      <c r="B338" t="inlineStr">
        <is>
          <t>DL</t>
        </is>
      </c>
      <c r="C338" s="9">
        <f>_xlfn.XLOOKUP(B338,Carriers[Code],Carriers[Airline])</f>
        <v/>
      </c>
      <c r="D338" t="n">
        <v>1098</v>
      </c>
      <c r="E338" t="inlineStr">
        <is>
          <t>MSP</t>
        </is>
      </c>
      <c r="F338" s="10" t="n">
        <v>1750</v>
      </c>
      <c r="G338" t="inlineStr">
        <is>
          <t>1700-1759</t>
        </is>
      </c>
      <c r="H338" s="9">
        <f>INT(F338/100)</f>
        <v/>
      </c>
      <c r="I338" t="n">
        <v>47</v>
      </c>
      <c r="J338" t="n">
        <v>1</v>
      </c>
      <c r="K338" t="n">
        <v>37</v>
      </c>
      <c r="L338" t="n">
        <v>1</v>
      </c>
      <c r="M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37</v>
      </c>
    </row>
    <row r="339">
      <c r="A339" s="8" t="n">
        <v>46204</v>
      </c>
      <c r="B339" t="inlineStr">
        <is>
          <t>YX</t>
        </is>
      </c>
      <c r="C339" s="9">
        <f>_xlfn.XLOOKUP(B339,Carriers[Code],Carriers[Airline])</f>
        <v/>
      </c>
      <c r="D339" t="n">
        <v>5667</v>
      </c>
      <c r="E339" t="inlineStr">
        <is>
          <t>DCA</t>
        </is>
      </c>
      <c r="F339" s="10" t="n">
        <v>1750</v>
      </c>
      <c r="G339" t="inlineStr">
        <is>
          <t>1700-1759</t>
        </is>
      </c>
      <c r="H339" s="9">
        <f>INT(F339/100)</f>
        <v/>
      </c>
      <c r="I339" t="n">
        <v>50</v>
      </c>
      <c r="J339" t="n">
        <v>1</v>
      </c>
      <c r="K339" t="n">
        <v>32</v>
      </c>
      <c r="L339" t="n">
        <v>1</v>
      </c>
      <c r="M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32</v>
      </c>
    </row>
    <row r="340">
      <c r="A340" s="8" t="n">
        <v>46204</v>
      </c>
      <c r="B340" t="inlineStr">
        <is>
          <t>DL</t>
        </is>
      </c>
      <c r="C340" s="9">
        <f>_xlfn.XLOOKUP(B340,Carriers[Code],Carriers[Airline])</f>
        <v/>
      </c>
      <c r="D340" t="n">
        <v>514</v>
      </c>
      <c r="E340" t="inlineStr">
        <is>
          <t>PHX</t>
        </is>
      </c>
      <c r="F340" s="10" t="n">
        <v>1755</v>
      </c>
      <c r="G340" t="inlineStr">
        <is>
          <t>1700-1759</t>
        </is>
      </c>
      <c r="H340" s="9">
        <f>INT(F340/100)</f>
        <v/>
      </c>
      <c r="I340" t="n">
        <v>-3</v>
      </c>
      <c r="J340" t="n">
        <v>0</v>
      </c>
      <c r="K340" t="n">
        <v>-17</v>
      </c>
      <c r="L340" t="n">
        <v>0</v>
      </c>
      <c r="M340" t="n">
        <v>0</v>
      </c>
      <c r="O340" t="n">
        <v>0</v>
      </c>
    </row>
    <row r="341">
      <c r="A341" s="8" t="n">
        <v>46204</v>
      </c>
      <c r="B341" t="inlineStr">
        <is>
          <t>AS</t>
        </is>
      </c>
      <c r="C341" s="9">
        <f>_xlfn.XLOOKUP(B341,Carriers[Code],Carriers[Airline])</f>
        <v/>
      </c>
      <c r="D341" t="n">
        <v>304</v>
      </c>
      <c r="E341" t="inlineStr">
        <is>
          <t>SEA</t>
        </is>
      </c>
      <c r="F341" s="10" t="n">
        <v>1756</v>
      </c>
      <c r="G341" t="inlineStr">
        <is>
          <t>1700-1759</t>
        </is>
      </c>
      <c r="H341" s="9">
        <f>INT(F341/100)</f>
        <v/>
      </c>
      <c r="I341" t="n">
        <v>19</v>
      </c>
      <c r="J341" t="n">
        <v>1</v>
      </c>
      <c r="K341" t="n">
        <v>10</v>
      </c>
      <c r="L341" t="n">
        <v>0</v>
      </c>
      <c r="M341" t="n">
        <v>0</v>
      </c>
      <c r="O341" t="n">
        <v>0</v>
      </c>
    </row>
    <row r="342">
      <c r="A342" s="8" t="n">
        <v>46204</v>
      </c>
      <c r="B342" t="inlineStr">
        <is>
          <t>DL</t>
        </is>
      </c>
      <c r="C342" s="9">
        <f>_xlfn.XLOOKUP(B342,Carriers[Code],Carriers[Airline])</f>
        <v/>
      </c>
      <c r="D342" t="n">
        <v>2464</v>
      </c>
      <c r="E342" t="inlineStr">
        <is>
          <t>ATL</t>
        </is>
      </c>
      <c r="F342" s="10" t="n">
        <v>1756</v>
      </c>
      <c r="G342" t="inlineStr">
        <is>
          <t>1700-1759</t>
        </is>
      </c>
      <c r="H342" s="9">
        <f>INT(F342/100)</f>
        <v/>
      </c>
      <c r="I342" t="n">
        <v>37</v>
      </c>
      <c r="J342" t="n">
        <v>1</v>
      </c>
      <c r="K342" t="n">
        <v>8</v>
      </c>
      <c r="L342" t="n">
        <v>0</v>
      </c>
      <c r="M342" t="n">
        <v>0</v>
      </c>
      <c r="O342" t="n">
        <v>0</v>
      </c>
    </row>
    <row r="343">
      <c r="A343" s="8" t="n">
        <v>46204</v>
      </c>
      <c r="B343" t="inlineStr">
        <is>
          <t>AA</t>
        </is>
      </c>
      <c r="C343" s="9">
        <f>_xlfn.XLOOKUP(B343,Carriers[Code],Carriers[Airline])</f>
        <v/>
      </c>
      <c r="D343" t="n">
        <v>1577</v>
      </c>
      <c r="E343" t="inlineStr">
        <is>
          <t>DFW</t>
        </is>
      </c>
      <c r="F343" s="10" t="n">
        <v>1757</v>
      </c>
      <c r="G343" t="inlineStr">
        <is>
          <t>1700-1759</t>
        </is>
      </c>
      <c r="H343" s="9">
        <f>INT(F343/100)</f>
        <v/>
      </c>
      <c r="I343" t="n">
        <v>145</v>
      </c>
      <c r="J343" t="n">
        <v>1</v>
      </c>
      <c r="K343" t="n">
        <v>104</v>
      </c>
      <c r="L343" t="n">
        <v>1</v>
      </c>
      <c r="M343" t="n">
        <v>0</v>
      </c>
      <c r="O343" t="n">
        <v>0</v>
      </c>
      <c r="P343" t="n">
        <v>58</v>
      </c>
      <c r="Q343" t="n">
        <v>0</v>
      </c>
      <c r="R343" t="n">
        <v>0</v>
      </c>
      <c r="S343" t="n">
        <v>0</v>
      </c>
      <c r="T343" t="n">
        <v>46</v>
      </c>
    </row>
    <row r="344">
      <c r="A344" s="8" t="n">
        <v>46204</v>
      </c>
      <c r="B344" t="inlineStr">
        <is>
          <t>YX</t>
        </is>
      </c>
      <c r="C344" s="9">
        <f>_xlfn.XLOOKUP(B344,Carriers[Code],Carriers[Airline])</f>
        <v/>
      </c>
      <c r="D344" t="n">
        <v>4632</v>
      </c>
      <c r="E344" t="inlineStr">
        <is>
          <t>LGA</t>
        </is>
      </c>
      <c r="F344" s="10" t="n">
        <v>1759</v>
      </c>
      <c r="G344" t="inlineStr">
        <is>
          <t>1700-1759</t>
        </is>
      </c>
      <c r="H344" s="9">
        <f>INT(F344/100)</f>
        <v/>
      </c>
      <c r="I344" t="n">
        <v>156</v>
      </c>
      <c r="J344" t="n">
        <v>1</v>
      </c>
      <c r="K344" t="n">
        <v>137</v>
      </c>
      <c r="L344" t="n">
        <v>1</v>
      </c>
      <c r="M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137</v>
      </c>
    </row>
    <row r="345">
      <c r="A345" s="8" t="n">
        <v>46204</v>
      </c>
      <c r="B345" t="inlineStr">
        <is>
          <t>AA</t>
        </is>
      </c>
      <c r="C345" s="9">
        <f>_xlfn.XLOOKUP(B345,Carriers[Code],Carriers[Airline])</f>
        <v/>
      </c>
      <c r="D345" t="n">
        <v>1562</v>
      </c>
      <c r="E345" t="inlineStr">
        <is>
          <t>MIA</t>
        </is>
      </c>
      <c r="F345" s="10" t="n">
        <v>1800</v>
      </c>
      <c r="G345" t="inlineStr">
        <is>
          <t>1800-1859</t>
        </is>
      </c>
      <c r="H345" s="9">
        <f>INT(F345/100)</f>
        <v/>
      </c>
      <c r="I345" t="n">
        <v>54</v>
      </c>
      <c r="J345" t="n">
        <v>1</v>
      </c>
      <c r="K345" t="n">
        <v>34</v>
      </c>
      <c r="L345" t="n">
        <v>1</v>
      </c>
      <c r="M345" t="n">
        <v>0</v>
      </c>
      <c r="O345" t="n">
        <v>0</v>
      </c>
      <c r="P345" t="n">
        <v>0</v>
      </c>
      <c r="Q345" t="n">
        <v>34</v>
      </c>
      <c r="R345" t="n">
        <v>0</v>
      </c>
      <c r="S345" t="n">
        <v>0</v>
      </c>
      <c r="T345" t="n">
        <v>0</v>
      </c>
    </row>
    <row r="346">
      <c r="A346" s="8" t="n">
        <v>46204</v>
      </c>
      <c r="B346" t="inlineStr">
        <is>
          <t>YX</t>
        </is>
      </c>
      <c r="C346" s="9">
        <f>_xlfn.XLOOKUP(B346,Carriers[Code],Carriers[Airline])</f>
        <v/>
      </c>
      <c r="D346" t="n">
        <v>5620</v>
      </c>
      <c r="E346" t="inlineStr">
        <is>
          <t>CVG</t>
        </is>
      </c>
      <c r="F346" s="10" t="n">
        <v>1800</v>
      </c>
      <c r="G346" t="inlineStr">
        <is>
          <t>1800-1859</t>
        </is>
      </c>
      <c r="H346" s="9">
        <f>INT(F346/100)</f>
        <v/>
      </c>
      <c r="I346" t="n">
        <v>115</v>
      </c>
      <c r="J346" t="n">
        <v>1</v>
      </c>
      <c r="K346" t="n">
        <v>97</v>
      </c>
      <c r="L346" t="n">
        <v>1</v>
      </c>
      <c r="M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97</v>
      </c>
    </row>
    <row r="347">
      <c r="A347" s="8" t="n">
        <v>46204</v>
      </c>
      <c r="B347" t="inlineStr">
        <is>
          <t>YX</t>
        </is>
      </c>
      <c r="C347" s="9">
        <f>_xlfn.XLOOKUP(B347,Carriers[Code],Carriers[Airline])</f>
        <v/>
      </c>
      <c r="D347" t="n">
        <v>5831</v>
      </c>
      <c r="E347" t="inlineStr">
        <is>
          <t>LGA</t>
        </is>
      </c>
      <c r="F347" s="10" t="n">
        <v>1800</v>
      </c>
      <c r="G347" t="inlineStr">
        <is>
          <t>1800-1859</t>
        </is>
      </c>
      <c r="H347" s="9">
        <f>INT(F347/100)</f>
        <v/>
      </c>
      <c r="I347" t="n">
        <v>37</v>
      </c>
      <c r="J347" t="n">
        <v>1</v>
      </c>
      <c r="K347" t="n">
        <v>22</v>
      </c>
      <c r="L347" t="n">
        <v>1</v>
      </c>
      <c r="M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22</v>
      </c>
    </row>
    <row r="348">
      <c r="A348" s="8" t="n">
        <v>46204</v>
      </c>
      <c r="B348" t="inlineStr">
        <is>
          <t>DL</t>
        </is>
      </c>
      <c r="C348" s="9">
        <f>_xlfn.XLOOKUP(B348,Carriers[Code],Carriers[Airline])</f>
        <v/>
      </c>
      <c r="D348" t="n">
        <v>324</v>
      </c>
      <c r="E348" t="inlineStr">
        <is>
          <t>SEA</t>
        </is>
      </c>
      <c r="F348" s="10" t="n">
        <v>1805</v>
      </c>
      <c r="G348" t="inlineStr">
        <is>
          <t>1800-1859</t>
        </is>
      </c>
      <c r="H348" s="9">
        <f>INT(F348/100)</f>
        <v/>
      </c>
      <c r="I348" t="n">
        <v>16</v>
      </c>
      <c r="J348" t="n">
        <v>1</v>
      </c>
      <c r="K348" t="n">
        <v>18</v>
      </c>
      <c r="L348" t="n">
        <v>1</v>
      </c>
      <c r="M348" t="n">
        <v>0</v>
      </c>
      <c r="O348" t="n">
        <v>0</v>
      </c>
      <c r="P348" t="n">
        <v>0</v>
      </c>
      <c r="Q348" t="n">
        <v>0</v>
      </c>
      <c r="R348" t="n">
        <v>18</v>
      </c>
      <c r="S348" t="n">
        <v>0</v>
      </c>
      <c r="T348" t="n">
        <v>0</v>
      </c>
    </row>
    <row r="349">
      <c r="A349" s="8" t="n">
        <v>46204</v>
      </c>
      <c r="B349" t="inlineStr">
        <is>
          <t>UA</t>
        </is>
      </c>
      <c r="C349" s="9">
        <f>_xlfn.XLOOKUP(B349,Carriers[Code],Carriers[Airline])</f>
        <v/>
      </c>
      <c r="D349" t="n">
        <v>2400</v>
      </c>
      <c r="E349" t="inlineStr">
        <is>
          <t>SFO</t>
        </is>
      </c>
      <c r="F349" s="10" t="n">
        <v>1810</v>
      </c>
      <c r="G349" t="inlineStr">
        <is>
          <t>1800-1859</t>
        </is>
      </c>
      <c r="H349" s="9">
        <f>INT(F349/100)</f>
        <v/>
      </c>
      <c r="I349" t="n">
        <v>-3</v>
      </c>
      <c r="J349" t="n">
        <v>0</v>
      </c>
      <c r="K349" t="n">
        <v>-19</v>
      </c>
      <c r="L349" t="n">
        <v>0</v>
      </c>
      <c r="M349" t="n">
        <v>0</v>
      </c>
      <c r="O349" t="n">
        <v>0</v>
      </c>
    </row>
    <row r="350">
      <c r="A350" s="8" t="n">
        <v>46204</v>
      </c>
      <c r="B350" t="inlineStr">
        <is>
          <t>B6</t>
        </is>
      </c>
      <c r="C350" s="9">
        <f>_xlfn.XLOOKUP(B350,Carriers[Code],Carriers[Airline])</f>
        <v/>
      </c>
      <c r="D350" t="n">
        <v>1955</v>
      </c>
      <c r="E350" t="inlineStr">
        <is>
          <t>DCA</t>
        </is>
      </c>
      <c r="F350" s="10" t="n">
        <v>1812</v>
      </c>
      <c r="G350" t="inlineStr">
        <is>
          <t>1800-1859</t>
        </is>
      </c>
      <c r="H350" s="9">
        <f>INT(F350/100)</f>
        <v/>
      </c>
      <c r="I350" t="n">
        <v>265</v>
      </c>
      <c r="J350" t="n">
        <v>1</v>
      </c>
      <c r="K350" t="n">
        <v>253</v>
      </c>
      <c r="L350" t="n">
        <v>1</v>
      </c>
      <c r="M350" t="n">
        <v>0</v>
      </c>
      <c r="O350" t="n">
        <v>0</v>
      </c>
      <c r="P350" t="n">
        <v>3</v>
      </c>
      <c r="Q350" t="n">
        <v>0</v>
      </c>
      <c r="R350" t="n">
        <v>0</v>
      </c>
      <c r="S350" t="n">
        <v>0</v>
      </c>
      <c r="T350" t="n">
        <v>250</v>
      </c>
    </row>
    <row r="351">
      <c r="A351" s="8" t="n">
        <v>46204</v>
      </c>
      <c r="B351" t="inlineStr">
        <is>
          <t>YX</t>
        </is>
      </c>
      <c r="C351" s="9">
        <f>_xlfn.XLOOKUP(B351,Carriers[Code],Carriers[Airline])</f>
        <v/>
      </c>
      <c r="D351" t="n">
        <v>5718</v>
      </c>
      <c r="E351" t="inlineStr">
        <is>
          <t>EWR</t>
        </is>
      </c>
      <c r="F351" s="10" t="n">
        <v>1815</v>
      </c>
      <c r="G351" t="inlineStr">
        <is>
          <t>1800-1859</t>
        </is>
      </c>
      <c r="H351" s="9">
        <f>INT(F351/100)</f>
        <v/>
      </c>
      <c r="I351" t="n">
        <v>86</v>
      </c>
      <c r="J351" t="n">
        <v>1</v>
      </c>
      <c r="K351" t="n">
        <v>72</v>
      </c>
      <c r="L351" t="n">
        <v>1</v>
      </c>
      <c r="M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72</v>
      </c>
    </row>
    <row r="352">
      <c r="A352" s="8" t="n">
        <v>46204</v>
      </c>
      <c r="B352" t="inlineStr">
        <is>
          <t>B6</t>
        </is>
      </c>
      <c r="C352" s="9">
        <f>_xlfn.XLOOKUP(B352,Carriers[Code],Carriers[Airline])</f>
        <v/>
      </c>
      <c r="D352" t="n">
        <v>2459</v>
      </c>
      <c r="E352" t="inlineStr">
        <is>
          <t>PHL</t>
        </is>
      </c>
      <c r="F352" s="10" t="n">
        <v>1821</v>
      </c>
      <c r="G352" t="inlineStr">
        <is>
          <t>1800-1859</t>
        </is>
      </c>
      <c r="H352" s="9">
        <f>INT(F352/100)</f>
        <v/>
      </c>
      <c r="I352" t="n">
        <v>158</v>
      </c>
      <c r="J352" t="n">
        <v>1</v>
      </c>
      <c r="K352" t="n">
        <v>152</v>
      </c>
      <c r="L352" t="n">
        <v>1</v>
      </c>
      <c r="M352" t="n">
        <v>0</v>
      </c>
      <c r="O352" t="n">
        <v>0</v>
      </c>
      <c r="P352" t="n">
        <v>3</v>
      </c>
      <c r="Q352" t="n">
        <v>0</v>
      </c>
      <c r="R352" t="n">
        <v>0</v>
      </c>
      <c r="S352" t="n">
        <v>0</v>
      </c>
      <c r="T352" t="n">
        <v>149</v>
      </c>
    </row>
    <row r="353">
      <c r="A353" s="8" t="n">
        <v>46204</v>
      </c>
      <c r="B353" t="inlineStr">
        <is>
          <t>MQ</t>
        </is>
      </c>
      <c r="C353" s="9">
        <f>_xlfn.XLOOKUP(B353,Carriers[Code],Carriers[Airline])</f>
        <v/>
      </c>
      <c r="D353" t="n">
        <v>3408</v>
      </c>
      <c r="E353" t="inlineStr">
        <is>
          <t>CVG</t>
        </is>
      </c>
      <c r="F353" s="10" t="n">
        <v>1825</v>
      </c>
      <c r="G353" t="inlineStr">
        <is>
          <t>1800-1859</t>
        </is>
      </c>
      <c r="H353" s="9">
        <f>INT(F353/100)</f>
        <v/>
      </c>
      <c r="I353" t="n">
        <v>161</v>
      </c>
      <c r="J353" t="n">
        <v>1</v>
      </c>
      <c r="K353" t="n">
        <v>153</v>
      </c>
      <c r="L353" t="n">
        <v>1</v>
      </c>
      <c r="M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153</v>
      </c>
    </row>
    <row r="354">
      <c r="A354" s="8" t="n">
        <v>46204</v>
      </c>
      <c r="B354" t="inlineStr">
        <is>
          <t>WN</t>
        </is>
      </c>
      <c r="C354" s="9">
        <f>_xlfn.XLOOKUP(B354,Carriers[Code],Carriers[Airline])</f>
        <v/>
      </c>
      <c r="D354" t="n">
        <v>754</v>
      </c>
      <c r="E354" t="inlineStr">
        <is>
          <t>STL</t>
        </is>
      </c>
      <c r="F354" s="10" t="n">
        <v>1825</v>
      </c>
      <c r="G354" t="inlineStr">
        <is>
          <t>1800-1859</t>
        </is>
      </c>
      <c r="H354" s="9">
        <f>INT(F354/100)</f>
        <v/>
      </c>
      <c r="I354" t="n">
        <v>118</v>
      </c>
      <c r="J354" t="n">
        <v>1</v>
      </c>
      <c r="K354" t="n">
        <v>96</v>
      </c>
      <c r="L354" t="n">
        <v>1</v>
      </c>
      <c r="M354" t="n">
        <v>0</v>
      </c>
      <c r="O354" t="n">
        <v>0</v>
      </c>
      <c r="P354" t="n">
        <v>11</v>
      </c>
      <c r="Q354" t="n">
        <v>0</v>
      </c>
      <c r="R354" t="n">
        <v>0</v>
      </c>
      <c r="S354" t="n">
        <v>0</v>
      </c>
      <c r="T354" t="n">
        <v>85</v>
      </c>
    </row>
    <row r="355">
      <c r="A355" s="8" t="n">
        <v>46204</v>
      </c>
      <c r="B355" t="inlineStr">
        <is>
          <t>UA</t>
        </is>
      </c>
      <c r="C355" s="9">
        <f>_xlfn.XLOOKUP(B355,Carriers[Code],Carriers[Airline])</f>
        <v/>
      </c>
      <c r="D355" t="n">
        <v>639</v>
      </c>
      <c r="E355" t="inlineStr">
        <is>
          <t>LAX</t>
        </is>
      </c>
      <c r="F355" s="10" t="n">
        <v>1826</v>
      </c>
      <c r="G355" t="inlineStr">
        <is>
          <t>1800-1859</t>
        </is>
      </c>
      <c r="H355" s="9">
        <f>INT(F355/100)</f>
        <v/>
      </c>
      <c r="I355" t="n">
        <v>13</v>
      </c>
      <c r="J355" t="n">
        <v>0</v>
      </c>
      <c r="K355" t="n">
        <v>3</v>
      </c>
      <c r="L355" t="n">
        <v>0</v>
      </c>
      <c r="M355" t="n">
        <v>0</v>
      </c>
      <c r="O355" t="n">
        <v>0</v>
      </c>
    </row>
    <row r="356">
      <c r="A356" s="8" t="n">
        <v>46204</v>
      </c>
      <c r="B356" t="inlineStr">
        <is>
          <t>WN</t>
        </is>
      </c>
      <c r="C356" s="9">
        <f>_xlfn.XLOOKUP(B356,Carriers[Code],Carriers[Airline])</f>
        <v/>
      </c>
      <c r="D356" t="n">
        <v>3543</v>
      </c>
      <c r="E356" t="inlineStr">
        <is>
          <t>BWI</t>
        </is>
      </c>
      <c r="F356" s="10" t="n">
        <v>1840</v>
      </c>
      <c r="G356" t="inlineStr">
        <is>
          <t>1800-1859</t>
        </is>
      </c>
      <c r="H356" s="9">
        <f>INT(F356/100)</f>
        <v/>
      </c>
      <c r="I356" t="n">
        <v>149</v>
      </c>
      <c r="J356" t="n">
        <v>1</v>
      </c>
      <c r="K356" t="n">
        <v>129</v>
      </c>
      <c r="L356" t="n">
        <v>1</v>
      </c>
      <c r="M356" t="n">
        <v>0</v>
      </c>
      <c r="O356" t="n">
        <v>0</v>
      </c>
      <c r="P356" t="n">
        <v>3</v>
      </c>
      <c r="Q356" t="n">
        <v>0</v>
      </c>
      <c r="R356" t="n">
        <v>0</v>
      </c>
      <c r="S356" t="n">
        <v>0</v>
      </c>
      <c r="T356" t="n">
        <v>126</v>
      </c>
    </row>
    <row r="357">
      <c r="A357" s="8" t="n">
        <v>46204</v>
      </c>
      <c r="B357" t="inlineStr">
        <is>
          <t>UA</t>
        </is>
      </c>
      <c r="C357" s="9">
        <f>_xlfn.XLOOKUP(B357,Carriers[Code],Carriers[Airline])</f>
        <v/>
      </c>
      <c r="D357" t="n">
        <v>1015</v>
      </c>
      <c r="E357" t="inlineStr">
        <is>
          <t>ORD</t>
        </is>
      </c>
      <c r="F357" s="10" t="n">
        <v>1843</v>
      </c>
      <c r="G357" t="inlineStr">
        <is>
          <t>1800-1859</t>
        </is>
      </c>
      <c r="H357" s="9">
        <f>INT(F357/100)</f>
        <v/>
      </c>
      <c r="I357" t="n">
        <v>45</v>
      </c>
      <c r="J357" t="n">
        <v>1</v>
      </c>
      <c r="K357" t="n">
        <v>35</v>
      </c>
      <c r="L357" t="n">
        <v>1</v>
      </c>
      <c r="M357" t="n">
        <v>0</v>
      </c>
      <c r="O357" t="n">
        <v>0</v>
      </c>
      <c r="P357" t="n">
        <v>9</v>
      </c>
      <c r="Q357" t="n">
        <v>0</v>
      </c>
      <c r="R357" t="n">
        <v>0</v>
      </c>
      <c r="S357" t="n">
        <v>0</v>
      </c>
      <c r="T357" t="n">
        <v>26</v>
      </c>
    </row>
    <row r="358">
      <c r="A358" s="8" t="n">
        <v>46204</v>
      </c>
      <c r="B358" t="inlineStr">
        <is>
          <t>B6</t>
        </is>
      </c>
      <c r="C358" s="9">
        <f>_xlfn.XLOOKUP(B358,Carriers[Code],Carriers[Airline])</f>
        <v/>
      </c>
      <c r="D358" t="n">
        <v>2269</v>
      </c>
      <c r="E358" t="inlineStr">
        <is>
          <t>FLL</t>
        </is>
      </c>
      <c r="F358" s="10" t="n">
        <v>1850</v>
      </c>
      <c r="G358" t="inlineStr">
        <is>
          <t>1800-1859</t>
        </is>
      </c>
      <c r="H358" s="9">
        <f>INT(F358/100)</f>
        <v/>
      </c>
      <c r="I358" t="n">
        <v>220</v>
      </c>
      <c r="J358" t="n">
        <v>1</v>
      </c>
      <c r="K358" t="n">
        <v>187</v>
      </c>
      <c r="L358" t="n">
        <v>1</v>
      </c>
      <c r="M358" t="n">
        <v>0</v>
      </c>
      <c r="O358" t="n">
        <v>0</v>
      </c>
      <c r="P358" t="n">
        <v>14</v>
      </c>
      <c r="Q358" t="n">
        <v>0</v>
      </c>
      <c r="R358" t="n">
        <v>0</v>
      </c>
      <c r="S358" t="n">
        <v>0</v>
      </c>
      <c r="T358" t="n">
        <v>173</v>
      </c>
    </row>
    <row r="359">
      <c r="A359" s="8" t="n">
        <v>46204</v>
      </c>
      <c r="B359" t="inlineStr">
        <is>
          <t>DL</t>
        </is>
      </c>
      <c r="C359" s="9">
        <f>_xlfn.XLOOKUP(B359,Carriers[Code],Carriers[Airline])</f>
        <v/>
      </c>
      <c r="D359" t="n">
        <v>445</v>
      </c>
      <c r="E359" t="inlineStr">
        <is>
          <t>SLC</t>
        </is>
      </c>
      <c r="F359" s="10" t="n">
        <v>1850</v>
      </c>
      <c r="G359" t="inlineStr">
        <is>
          <t>1800-1859</t>
        </is>
      </c>
      <c r="H359" s="9">
        <f>INT(F359/100)</f>
        <v/>
      </c>
      <c r="I359" t="n">
        <v>-2</v>
      </c>
      <c r="J359" t="n">
        <v>0</v>
      </c>
      <c r="K359" t="n">
        <v>-4</v>
      </c>
      <c r="L359" t="n">
        <v>0</v>
      </c>
      <c r="M359" t="n">
        <v>0</v>
      </c>
      <c r="O359" t="n">
        <v>0</v>
      </c>
    </row>
    <row r="360">
      <c r="A360" s="8" t="n">
        <v>46204</v>
      </c>
      <c r="B360" t="inlineStr">
        <is>
          <t>DL</t>
        </is>
      </c>
      <c r="C360" s="9">
        <f>_xlfn.XLOOKUP(B360,Carriers[Code],Carriers[Airline])</f>
        <v/>
      </c>
      <c r="D360" t="n">
        <v>2305</v>
      </c>
      <c r="E360" t="inlineStr">
        <is>
          <t>DFW</t>
        </is>
      </c>
      <c r="F360" s="10" t="n">
        <v>1850</v>
      </c>
      <c r="G360" t="inlineStr">
        <is>
          <t>1800-1859</t>
        </is>
      </c>
      <c r="H360" s="9">
        <f>INT(F360/100)</f>
        <v/>
      </c>
      <c r="I360" t="n">
        <v>14</v>
      </c>
      <c r="J360" t="n">
        <v>0</v>
      </c>
      <c r="K360" t="n">
        <v>-5</v>
      </c>
      <c r="L360" t="n">
        <v>0</v>
      </c>
      <c r="M360" t="n">
        <v>0</v>
      </c>
      <c r="O360" t="n">
        <v>0</v>
      </c>
    </row>
    <row r="361">
      <c r="A361" s="8" t="n">
        <v>46204</v>
      </c>
      <c r="B361" t="inlineStr">
        <is>
          <t>WN</t>
        </is>
      </c>
      <c r="C361" s="9">
        <f>_xlfn.XLOOKUP(B361,Carriers[Code],Carriers[Airline])</f>
        <v/>
      </c>
      <c r="D361" t="n">
        <v>2338</v>
      </c>
      <c r="E361" t="inlineStr">
        <is>
          <t>BNA</t>
        </is>
      </c>
      <c r="F361" s="10" t="n">
        <v>1850</v>
      </c>
      <c r="G361" t="inlineStr">
        <is>
          <t>1800-1859</t>
        </is>
      </c>
      <c r="H361" s="9">
        <f>INT(F361/100)</f>
        <v/>
      </c>
      <c r="I361" t="n">
        <v>161</v>
      </c>
      <c r="J361" t="n">
        <v>1</v>
      </c>
      <c r="K361" t="n">
        <v>141</v>
      </c>
      <c r="L361" t="n">
        <v>1</v>
      </c>
      <c r="M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141</v>
      </c>
    </row>
    <row r="362">
      <c r="A362" s="8" t="n">
        <v>46204</v>
      </c>
      <c r="B362" t="inlineStr">
        <is>
          <t>B6</t>
        </is>
      </c>
      <c r="C362" s="9">
        <f>_xlfn.XLOOKUP(B362,Carriers[Code],Carriers[Airline])</f>
        <v/>
      </c>
      <c r="D362" t="n">
        <v>1633</v>
      </c>
      <c r="E362" t="inlineStr">
        <is>
          <t>SFO</t>
        </is>
      </c>
      <c r="F362" s="10" t="n">
        <v>1855</v>
      </c>
      <c r="G362" t="inlineStr">
        <is>
          <t>1800-1859</t>
        </is>
      </c>
      <c r="H362" s="9">
        <f>INT(F362/100)</f>
        <v/>
      </c>
      <c r="I362" t="n">
        <v>228</v>
      </c>
      <c r="J362" t="n">
        <v>1</v>
      </c>
      <c r="K362" t="n">
        <v>201</v>
      </c>
      <c r="L362" t="n">
        <v>1</v>
      </c>
      <c r="M362" t="n">
        <v>0</v>
      </c>
      <c r="O362" t="n">
        <v>0</v>
      </c>
      <c r="P362" t="n">
        <v>2</v>
      </c>
      <c r="Q362" t="n">
        <v>0</v>
      </c>
      <c r="R362" t="n">
        <v>0</v>
      </c>
      <c r="S362" t="n">
        <v>0</v>
      </c>
      <c r="T362" t="n">
        <v>199</v>
      </c>
    </row>
    <row r="363">
      <c r="A363" s="8" t="n">
        <v>46204</v>
      </c>
      <c r="B363" t="inlineStr">
        <is>
          <t>AA</t>
        </is>
      </c>
      <c r="C363" s="9">
        <f>_xlfn.XLOOKUP(B363,Carriers[Code],Carriers[Airline])</f>
        <v/>
      </c>
      <c r="D363" t="n">
        <v>1552</v>
      </c>
      <c r="E363" t="inlineStr">
        <is>
          <t>CLT</t>
        </is>
      </c>
      <c r="F363" s="10" t="n">
        <v>1858</v>
      </c>
      <c r="G363" t="inlineStr">
        <is>
          <t>1800-1859</t>
        </is>
      </c>
      <c r="H363" s="9">
        <f>INT(F363/100)</f>
        <v/>
      </c>
      <c r="I363" t="n">
        <v>41</v>
      </c>
      <c r="J363" t="n">
        <v>1</v>
      </c>
      <c r="K363" t="n">
        <v>3</v>
      </c>
      <c r="L363" t="n">
        <v>0</v>
      </c>
      <c r="M363" t="n">
        <v>0</v>
      </c>
      <c r="O363" t="n">
        <v>0</v>
      </c>
    </row>
    <row r="364">
      <c r="A364" s="8" t="n">
        <v>46204</v>
      </c>
      <c r="B364" t="inlineStr">
        <is>
          <t>YX</t>
        </is>
      </c>
      <c r="C364" s="9">
        <f>_xlfn.XLOOKUP(B364,Carriers[Code],Carriers[Airline])</f>
        <v/>
      </c>
      <c r="D364" t="n">
        <v>5716</v>
      </c>
      <c r="E364" t="inlineStr">
        <is>
          <t>LGA</t>
        </is>
      </c>
      <c r="F364" s="10" t="n">
        <v>1900</v>
      </c>
      <c r="G364" t="inlineStr">
        <is>
          <t>1900-1959</t>
        </is>
      </c>
      <c r="H364" s="9">
        <f>INT(F364/100)</f>
        <v/>
      </c>
      <c r="I364" t="n">
        <v>90</v>
      </c>
      <c r="J364" t="n">
        <v>1</v>
      </c>
      <c r="K364" t="n">
        <v>70</v>
      </c>
      <c r="L364" t="n">
        <v>1</v>
      </c>
      <c r="M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70</v>
      </c>
    </row>
    <row r="365">
      <c r="A365" s="8" t="n">
        <v>46204</v>
      </c>
      <c r="B365" t="inlineStr">
        <is>
          <t>YX</t>
        </is>
      </c>
      <c r="C365" s="9">
        <f>_xlfn.XLOOKUP(B365,Carriers[Code],Carriers[Airline])</f>
        <v/>
      </c>
      <c r="D365" t="n">
        <v>4641</v>
      </c>
      <c r="E365" t="inlineStr">
        <is>
          <t>CMH</t>
        </is>
      </c>
      <c r="F365" s="10" t="n">
        <v>1901</v>
      </c>
      <c r="G365" t="inlineStr">
        <is>
          <t>1900-1959</t>
        </is>
      </c>
      <c r="H365" s="9">
        <f>INT(F365/100)</f>
        <v/>
      </c>
      <c r="I365" t="n">
        <v>147</v>
      </c>
      <c r="J365" t="n">
        <v>1</v>
      </c>
      <c r="K365" t="n">
        <v>137</v>
      </c>
      <c r="L365" t="n">
        <v>1</v>
      </c>
      <c r="M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137</v>
      </c>
    </row>
    <row r="366">
      <c r="A366" s="8" t="n">
        <v>46204</v>
      </c>
      <c r="B366" t="inlineStr">
        <is>
          <t>B6</t>
        </is>
      </c>
      <c r="C366" s="9">
        <f>_xlfn.XLOOKUP(B366,Carriers[Code],Carriers[Airline])</f>
        <v/>
      </c>
      <c r="D366" t="n">
        <v>817</v>
      </c>
      <c r="E366" t="inlineStr">
        <is>
          <t>JFK</t>
        </is>
      </c>
      <c r="F366" s="10" t="n">
        <v>1905</v>
      </c>
      <c r="G366" t="inlineStr">
        <is>
          <t>1900-1959</t>
        </is>
      </c>
      <c r="H366" s="9">
        <f>INT(F366/100)</f>
        <v/>
      </c>
      <c r="I366" t="n">
        <v>131</v>
      </c>
      <c r="J366" t="n">
        <v>1</v>
      </c>
      <c r="K366" t="n">
        <v>109</v>
      </c>
      <c r="L366" t="n">
        <v>1</v>
      </c>
      <c r="M366" t="n">
        <v>0</v>
      </c>
      <c r="O366" t="n">
        <v>0</v>
      </c>
      <c r="P366" t="n">
        <v>6</v>
      </c>
      <c r="Q366" t="n">
        <v>0</v>
      </c>
      <c r="R366" t="n">
        <v>0</v>
      </c>
      <c r="S366" t="n">
        <v>0</v>
      </c>
      <c r="T366" t="n">
        <v>103</v>
      </c>
    </row>
    <row r="367">
      <c r="A367" s="8" t="n">
        <v>46204</v>
      </c>
      <c r="B367" t="inlineStr">
        <is>
          <t>DL</t>
        </is>
      </c>
      <c r="C367" s="9">
        <f>_xlfn.XLOOKUP(B367,Carriers[Code],Carriers[Airline])</f>
        <v/>
      </c>
      <c r="D367" t="n">
        <v>973</v>
      </c>
      <c r="E367" t="inlineStr">
        <is>
          <t>ATL</t>
        </is>
      </c>
      <c r="F367" s="10" t="n">
        <v>1915</v>
      </c>
      <c r="G367" t="inlineStr">
        <is>
          <t>1900-1959</t>
        </is>
      </c>
      <c r="H367" s="9">
        <f>INT(F367/100)</f>
        <v/>
      </c>
      <c r="I367" t="n">
        <v>79</v>
      </c>
      <c r="J367" t="n">
        <v>1</v>
      </c>
      <c r="K367" t="n">
        <v>49</v>
      </c>
      <c r="L367" t="n">
        <v>1</v>
      </c>
      <c r="M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49</v>
      </c>
    </row>
    <row r="368">
      <c r="A368" s="8" t="n">
        <v>46204</v>
      </c>
      <c r="B368" t="inlineStr">
        <is>
          <t>DL</t>
        </is>
      </c>
      <c r="C368" s="9">
        <f>_xlfn.XLOOKUP(B368,Carriers[Code],Carriers[Airline])</f>
        <v/>
      </c>
      <c r="D368" t="n">
        <v>2586</v>
      </c>
      <c r="E368" t="inlineStr">
        <is>
          <t>BNA</t>
        </is>
      </c>
      <c r="F368" s="10" t="n">
        <v>1920</v>
      </c>
      <c r="G368" t="inlineStr">
        <is>
          <t>1900-1959</t>
        </is>
      </c>
      <c r="H368" s="9">
        <f>INT(F368/100)</f>
        <v/>
      </c>
      <c r="I368" t="n">
        <v>185</v>
      </c>
      <c r="J368" t="n">
        <v>1</v>
      </c>
      <c r="K368" t="n">
        <v>153</v>
      </c>
      <c r="L368" t="n">
        <v>1</v>
      </c>
      <c r="M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153</v>
      </c>
    </row>
    <row r="369">
      <c r="A369" s="8" t="n">
        <v>46204</v>
      </c>
      <c r="B369" t="inlineStr">
        <is>
          <t>YX</t>
        </is>
      </c>
      <c r="C369" s="9">
        <f>_xlfn.XLOOKUP(B369,Carriers[Code],Carriers[Airline])</f>
        <v/>
      </c>
      <c r="D369" t="n">
        <v>5629</v>
      </c>
      <c r="E369" t="inlineStr">
        <is>
          <t>CMH</t>
        </is>
      </c>
      <c r="F369" s="10" t="n">
        <v>1920</v>
      </c>
      <c r="G369" t="inlineStr">
        <is>
          <t>1900-1959</t>
        </is>
      </c>
      <c r="H369" s="9">
        <f>INT(F369/100)</f>
        <v/>
      </c>
      <c r="I369" t="n">
        <v>123</v>
      </c>
      <c r="J369" t="n">
        <v>1</v>
      </c>
      <c r="K369" t="n">
        <v>97</v>
      </c>
      <c r="L369" t="n">
        <v>1</v>
      </c>
      <c r="M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97</v>
      </c>
    </row>
    <row r="370">
      <c r="A370" s="8" t="n">
        <v>46204</v>
      </c>
      <c r="B370" t="inlineStr">
        <is>
          <t>B6</t>
        </is>
      </c>
      <c r="C370" s="9">
        <f>_xlfn.XLOOKUP(B370,Carriers[Code],Carriers[Airline])</f>
        <v/>
      </c>
      <c r="D370" t="n">
        <v>197</v>
      </c>
      <c r="E370" t="inlineStr">
        <is>
          <t>SEA</t>
        </is>
      </c>
      <c r="F370" s="10" t="n">
        <v>1924</v>
      </c>
      <c r="G370" t="inlineStr">
        <is>
          <t>1900-1959</t>
        </is>
      </c>
      <c r="H370" s="9">
        <f>INT(F370/100)</f>
        <v/>
      </c>
      <c r="I370" t="n">
        <v>80</v>
      </c>
      <c r="J370" t="n">
        <v>1</v>
      </c>
      <c r="K370" t="n">
        <v>45</v>
      </c>
      <c r="L370" t="n">
        <v>1</v>
      </c>
      <c r="M370" t="n">
        <v>0</v>
      </c>
      <c r="O370" t="n">
        <v>0</v>
      </c>
      <c r="P370" t="n">
        <v>0</v>
      </c>
      <c r="Q370" t="n">
        <v>0</v>
      </c>
      <c r="R370" t="n">
        <v>10</v>
      </c>
      <c r="S370" t="n">
        <v>0</v>
      </c>
      <c r="T370" t="n">
        <v>35</v>
      </c>
    </row>
    <row r="371">
      <c r="A371" s="8" t="n">
        <v>46204</v>
      </c>
      <c r="B371" t="inlineStr">
        <is>
          <t>AA</t>
        </is>
      </c>
      <c r="C371" s="9">
        <f>_xlfn.XLOOKUP(B371,Carriers[Code],Carriers[Airline])</f>
        <v/>
      </c>
      <c r="D371" t="n">
        <v>1147</v>
      </c>
      <c r="E371" t="inlineStr">
        <is>
          <t>PHL</t>
        </is>
      </c>
      <c r="F371" s="10" t="n">
        <v>1925</v>
      </c>
      <c r="G371" t="inlineStr">
        <is>
          <t>1900-1959</t>
        </is>
      </c>
      <c r="H371" s="9">
        <f>INT(F371/100)</f>
        <v/>
      </c>
      <c r="I371" t="n">
        <v>11</v>
      </c>
      <c r="J371" t="n">
        <v>0</v>
      </c>
      <c r="K371" t="n">
        <v>1</v>
      </c>
      <c r="L371" t="n">
        <v>0</v>
      </c>
      <c r="M371" t="n">
        <v>0</v>
      </c>
      <c r="O371" t="n">
        <v>0</v>
      </c>
    </row>
    <row r="372">
      <c r="A372" s="8" t="n">
        <v>46204</v>
      </c>
      <c r="B372" t="inlineStr">
        <is>
          <t>DL</t>
        </is>
      </c>
      <c r="C372" s="9">
        <f>_xlfn.XLOOKUP(B372,Carriers[Code],Carriers[Airline])</f>
        <v/>
      </c>
      <c r="D372" t="n">
        <v>1513</v>
      </c>
      <c r="E372" t="inlineStr">
        <is>
          <t>MCO</t>
        </is>
      </c>
      <c r="F372" s="10" t="n">
        <v>1925</v>
      </c>
      <c r="G372" t="inlineStr">
        <is>
          <t>1900-1959</t>
        </is>
      </c>
      <c r="H372" s="9">
        <f>INT(F372/100)</f>
        <v/>
      </c>
      <c r="I372" t="n">
        <v>0</v>
      </c>
      <c r="J372" t="n">
        <v>0</v>
      </c>
      <c r="K372" t="n">
        <v>-19</v>
      </c>
      <c r="L372" t="n">
        <v>0</v>
      </c>
      <c r="M372" t="n">
        <v>0</v>
      </c>
      <c r="O372" t="n">
        <v>0</v>
      </c>
    </row>
    <row r="373">
      <c r="A373" s="8" t="n">
        <v>46204</v>
      </c>
      <c r="B373" t="inlineStr">
        <is>
          <t>UA</t>
        </is>
      </c>
      <c r="C373" s="9">
        <f>_xlfn.XLOOKUP(B373,Carriers[Code],Carriers[Airline])</f>
        <v/>
      </c>
      <c r="D373" t="n">
        <v>2136</v>
      </c>
      <c r="E373" t="inlineStr">
        <is>
          <t>IAD</t>
        </is>
      </c>
      <c r="F373" s="10" t="n">
        <v>1927</v>
      </c>
      <c r="G373" t="inlineStr">
        <is>
          <t>1900-1959</t>
        </is>
      </c>
      <c r="H373" s="9">
        <f>INT(F373/100)</f>
        <v/>
      </c>
      <c r="I373" t="n">
        <v>47</v>
      </c>
      <c r="J373" t="n">
        <v>1</v>
      </c>
      <c r="K373" t="n">
        <v>24</v>
      </c>
      <c r="L373" t="n">
        <v>1</v>
      </c>
      <c r="M373" t="n">
        <v>0</v>
      </c>
      <c r="O373" t="n">
        <v>0</v>
      </c>
      <c r="P373" t="n">
        <v>6</v>
      </c>
      <c r="Q373" t="n">
        <v>0</v>
      </c>
      <c r="R373" t="n">
        <v>0</v>
      </c>
      <c r="S373" t="n">
        <v>0</v>
      </c>
      <c r="T373" t="n">
        <v>18</v>
      </c>
    </row>
    <row r="374">
      <c r="A374" s="8" t="n">
        <v>46204</v>
      </c>
      <c r="B374" t="inlineStr">
        <is>
          <t>DL</t>
        </is>
      </c>
      <c r="C374" s="9">
        <f>_xlfn.XLOOKUP(B374,Carriers[Code],Carriers[Airline])</f>
        <v/>
      </c>
      <c r="D374" t="n">
        <v>2234</v>
      </c>
      <c r="E374" t="inlineStr">
        <is>
          <t>TPA</t>
        </is>
      </c>
      <c r="F374" s="10" t="n">
        <v>1930</v>
      </c>
      <c r="G374" t="inlineStr">
        <is>
          <t>1900-1959</t>
        </is>
      </c>
      <c r="H374" s="9">
        <f>INT(F374/100)</f>
        <v/>
      </c>
      <c r="I374" t="n">
        <v>7</v>
      </c>
      <c r="J374" t="n">
        <v>0</v>
      </c>
      <c r="K374" t="n">
        <v>-7</v>
      </c>
      <c r="L374" t="n">
        <v>0</v>
      </c>
      <c r="M374" t="n">
        <v>0</v>
      </c>
      <c r="O374" t="n">
        <v>0</v>
      </c>
    </row>
    <row r="375">
      <c r="A375" s="8" t="n">
        <v>46204</v>
      </c>
      <c r="B375" t="inlineStr">
        <is>
          <t>B6</t>
        </is>
      </c>
      <c r="C375" s="9">
        <f>_xlfn.XLOOKUP(B375,Carriers[Code],Carriers[Airline])</f>
        <v/>
      </c>
      <c r="D375" t="n">
        <v>247</v>
      </c>
      <c r="E375" t="inlineStr">
        <is>
          <t>SLC</t>
        </is>
      </c>
      <c r="F375" s="10" t="n">
        <v>1932</v>
      </c>
      <c r="G375" t="inlineStr">
        <is>
          <t>1900-1959</t>
        </is>
      </c>
      <c r="H375" s="9">
        <f>INT(F375/100)</f>
        <v/>
      </c>
      <c r="I375" t="n">
        <v>92</v>
      </c>
      <c r="J375" t="n">
        <v>1</v>
      </c>
      <c r="K375" t="n">
        <v>80</v>
      </c>
      <c r="L375" t="n">
        <v>1</v>
      </c>
      <c r="M375" t="n">
        <v>0</v>
      </c>
      <c r="O375" t="n">
        <v>0</v>
      </c>
      <c r="P375" t="n">
        <v>0</v>
      </c>
      <c r="Q375" t="n">
        <v>0</v>
      </c>
      <c r="R375" t="n">
        <v>28</v>
      </c>
      <c r="S375" t="n">
        <v>0</v>
      </c>
      <c r="T375" t="n">
        <v>52</v>
      </c>
    </row>
    <row r="376">
      <c r="A376" s="8" t="n">
        <v>46204</v>
      </c>
      <c r="B376" t="inlineStr">
        <is>
          <t>B6</t>
        </is>
      </c>
      <c r="C376" s="9">
        <f>_xlfn.XLOOKUP(B376,Carriers[Code],Carriers[Airline])</f>
        <v/>
      </c>
      <c r="D376" t="n">
        <v>2421</v>
      </c>
      <c r="E376" t="inlineStr">
        <is>
          <t>PBI</t>
        </is>
      </c>
      <c r="F376" s="10" t="n">
        <v>1935</v>
      </c>
      <c r="G376" t="inlineStr">
        <is>
          <t>1900-1959</t>
        </is>
      </c>
      <c r="H376" s="9">
        <f>INT(F376/100)</f>
        <v/>
      </c>
      <c r="I376" t="n">
        <v>221</v>
      </c>
      <c r="J376" t="n">
        <v>1</v>
      </c>
      <c r="K376" t="n">
        <v>202</v>
      </c>
      <c r="L376" t="n">
        <v>1</v>
      </c>
      <c r="M376" t="n">
        <v>0</v>
      </c>
      <c r="O376" t="n">
        <v>0</v>
      </c>
      <c r="P376" t="n">
        <v>22</v>
      </c>
      <c r="Q376" t="n">
        <v>0</v>
      </c>
      <c r="R376" t="n">
        <v>0</v>
      </c>
      <c r="S376" t="n">
        <v>0</v>
      </c>
      <c r="T376" t="n">
        <v>180</v>
      </c>
    </row>
    <row r="377">
      <c r="A377" s="8" t="n">
        <v>46204</v>
      </c>
      <c r="B377" t="inlineStr">
        <is>
          <t>YX</t>
        </is>
      </c>
      <c r="C377" s="9">
        <f>_xlfn.XLOOKUP(B377,Carriers[Code],Carriers[Airline])</f>
        <v/>
      </c>
      <c r="D377" t="n">
        <v>5807</v>
      </c>
      <c r="E377" t="inlineStr">
        <is>
          <t>CLT</t>
        </is>
      </c>
      <c r="F377" s="10" t="n">
        <v>1940</v>
      </c>
      <c r="G377" t="inlineStr">
        <is>
          <t>1900-1959</t>
        </is>
      </c>
      <c r="H377" s="9">
        <f>INT(F377/100)</f>
        <v/>
      </c>
      <c r="I377" t="n">
        <v>78</v>
      </c>
      <c r="J377" t="n">
        <v>1</v>
      </c>
      <c r="K377" t="n">
        <v>64</v>
      </c>
      <c r="L377" t="n">
        <v>1</v>
      </c>
      <c r="M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64</v>
      </c>
    </row>
    <row r="378">
      <c r="A378" s="8" t="n">
        <v>46204</v>
      </c>
      <c r="B378" t="inlineStr">
        <is>
          <t>AS</t>
        </is>
      </c>
      <c r="C378" s="9">
        <f>_xlfn.XLOOKUP(B378,Carriers[Code],Carriers[Airline])</f>
        <v/>
      </c>
      <c r="D378" t="n">
        <v>1337</v>
      </c>
      <c r="E378" t="inlineStr">
        <is>
          <t>SEA</t>
        </is>
      </c>
      <c r="F378" s="10" t="n">
        <v>1944</v>
      </c>
      <c r="G378" t="inlineStr">
        <is>
          <t>1900-1959</t>
        </is>
      </c>
      <c r="H378" s="9">
        <f>INT(F378/100)</f>
        <v/>
      </c>
      <c r="I378" t="n">
        <v>22</v>
      </c>
      <c r="J378" t="n">
        <v>1</v>
      </c>
      <c r="K378" t="n">
        <v>26</v>
      </c>
      <c r="L378" t="n">
        <v>1</v>
      </c>
      <c r="M378" t="n">
        <v>0</v>
      </c>
      <c r="O378" t="n">
        <v>0</v>
      </c>
      <c r="P378" t="n">
        <v>0</v>
      </c>
      <c r="Q378" t="n">
        <v>0</v>
      </c>
      <c r="R378" t="n">
        <v>4</v>
      </c>
      <c r="S378" t="n">
        <v>0</v>
      </c>
      <c r="T378" t="n">
        <v>22</v>
      </c>
    </row>
    <row r="379">
      <c r="A379" s="8" t="n">
        <v>46204</v>
      </c>
      <c r="B379" t="inlineStr">
        <is>
          <t>AA</t>
        </is>
      </c>
      <c r="C379" s="9">
        <f>_xlfn.XLOOKUP(B379,Carriers[Code],Carriers[Airline])</f>
        <v/>
      </c>
      <c r="D379" t="n">
        <v>2961</v>
      </c>
      <c r="E379" t="inlineStr">
        <is>
          <t>DCA</t>
        </is>
      </c>
      <c r="F379" s="10" t="n">
        <v>1945</v>
      </c>
      <c r="G379" t="inlineStr">
        <is>
          <t>1900-1959</t>
        </is>
      </c>
      <c r="H379" s="9">
        <f>INT(F379/100)</f>
        <v/>
      </c>
      <c r="I379" t="n">
        <v>125</v>
      </c>
      <c r="J379" t="n">
        <v>1</v>
      </c>
      <c r="K379" t="n">
        <v>116</v>
      </c>
      <c r="L379" t="n">
        <v>1</v>
      </c>
      <c r="M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116</v>
      </c>
    </row>
    <row r="380">
      <c r="A380" s="8" t="n">
        <v>46204</v>
      </c>
      <c r="B380" t="inlineStr">
        <is>
          <t>B6</t>
        </is>
      </c>
      <c r="C380" s="9">
        <f>_xlfn.XLOOKUP(B380,Carriers[Code],Carriers[Airline])</f>
        <v/>
      </c>
      <c r="D380" t="n">
        <v>1897</v>
      </c>
      <c r="E380" t="inlineStr">
        <is>
          <t>ATL</t>
        </is>
      </c>
      <c r="F380" s="10" t="n">
        <v>1945</v>
      </c>
      <c r="G380" t="inlineStr">
        <is>
          <t>1900-1959</t>
        </is>
      </c>
      <c r="H380" s="9">
        <f>INT(F380/100)</f>
        <v/>
      </c>
      <c r="I380" t="n">
        <v>197</v>
      </c>
      <c r="J380" t="n">
        <v>1</v>
      </c>
      <c r="K380" t="n">
        <v>176</v>
      </c>
      <c r="L380" t="n">
        <v>1</v>
      </c>
      <c r="M380" t="n">
        <v>0</v>
      </c>
      <c r="O380" t="n">
        <v>0</v>
      </c>
      <c r="P380" t="n">
        <v>165</v>
      </c>
      <c r="Q380" t="n">
        <v>0</v>
      </c>
      <c r="R380" t="n">
        <v>0</v>
      </c>
      <c r="S380" t="n">
        <v>0</v>
      </c>
      <c r="T380" t="n">
        <v>11</v>
      </c>
    </row>
    <row r="381">
      <c r="A381" s="8" t="n">
        <v>46204</v>
      </c>
      <c r="B381" t="inlineStr">
        <is>
          <t>DL</t>
        </is>
      </c>
      <c r="C381" s="9">
        <f>_xlfn.XLOOKUP(B381,Carriers[Code],Carriers[Airline])</f>
        <v/>
      </c>
      <c r="D381" t="n">
        <v>1677</v>
      </c>
      <c r="E381" t="inlineStr">
        <is>
          <t>AUS</t>
        </is>
      </c>
      <c r="F381" s="10" t="n">
        <v>1945</v>
      </c>
      <c r="G381" t="inlineStr">
        <is>
          <t>1900-1959</t>
        </is>
      </c>
      <c r="H381" s="9">
        <f>INT(F381/100)</f>
        <v/>
      </c>
      <c r="I381" t="n">
        <v>16</v>
      </c>
      <c r="J381" t="n">
        <v>1</v>
      </c>
      <c r="K381" t="n">
        <v>-7</v>
      </c>
      <c r="L381" t="n">
        <v>0</v>
      </c>
      <c r="M381" t="n">
        <v>0</v>
      </c>
      <c r="O381" t="n">
        <v>0</v>
      </c>
    </row>
    <row r="382">
      <c r="A382" s="8" t="n">
        <v>46204</v>
      </c>
      <c r="B382" t="inlineStr">
        <is>
          <t>AA</t>
        </is>
      </c>
      <c r="C382" s="9">
        <f>_xlfn.XLOOKUP(B382,Carriers[Code],Carriers[Airline])</f>
        <v/>
      </c>
      <c r="D382" t="n">
        <v>1554</v>
      </c>
      <c r="E382" t="inlineStr">
        <is>
          <t>ORD</t>
        </is>
      </c>
      <c r="F382" s="10" t="n">
        <v>1946</v>
      </c>
      <c r="G382" t="inlineStr">
        <is>
          <t>1900-1959</t>
        </is>
      </c>
      <c r="H382" s="9">
        <f>INT(F382/100)</f>
        <v/>
      </c>
      <c r="I382" t="n">
        <v>5</v>
      </c>
      <c r="J382" t="n">
        <v>0</v>
      </c>
      <c r="K382" t="n">
        <v>-33</v>
      </c>
      <c r="L382" t="n">
        <v>0</v>
      </c>
      <c r="M382" t="n">
        <v>0</v>
      </c>
      <c r="O382" t="n">
        <v>0</v>
      </c>
    </row>
    <row r="383">
      <c r="A383" s="8" t="n">
        <v>46204</v>
      </c>
      <c r="B383" t="inlineStr">
        <is>
          <t>B6</t>
        </is>
      </c>
      <c r="C383" s="9">
        <f>_xlfn.XLOOKUP(B383,Carriers[Code],Carriers[Airline])</f>
        <v/>
      </c>
      <c r="D383" t="n">
        <v>777</v>
      </c>
      <c r="E383" t="inlineStr">
        <is>
          <t>LAS</t>
        </is>
      </c>
      <c r="F383" s="10" t="n">
        <v>1959</v>
      </c>
      <c r="G383" t="inlineStr">
        <is>
          <t>1900-1959</t>
        </is>
      </c>
      <c r="H383" s="9">
        <f>INT(F383/100)</f>
        <v/>
      </c>
      <c r="I383" t="n">
        <v>-6</v>
      </c>
      <c r="J383" t="n">
        <v>0</v>
      </c>
      <c r="K383" t="n">
        <v>-18</v>
      </c>
      <c r="L383" t="n">
        <v>0</v>
      </c>
      <c r="M383" t="n">
        <v>0</v>
      </c>
      <c r="O383" t="n">
        <v>0</v>
      </c>
    </row>
    <row r="384">
      <c r="A384" s="8" t="n">
        <v>46204</v>
      </c>
      <c r="B384" t="inlineStr">
        <is>
          <t>B6</t>
        </is>
      </c>
      <c r="C384" s="9">
        <f>_xlfn.XLOOKUP(B384,Carriers[Code],Carriers[Airline])</f>
        <v/>
      </c>
      <c r="D384" t="n">
        <v>993</v>
      </c>
      <c r="E384" t="inlineStr">
        <is>
          <t>DEN</t>
        </is>
      </c>
      <c r="F384" s="10" t="n">
        <v>1959</v>
      </c>
      <c r="G384" t="inlineStr">
        <is>
          <t>1900-1959</t>
        </is>
      </c>
      <c r="H384" s="9">
        <f>INT(F384/100)</f>
        <v/>
      </c>
      <c r="I384" t="n">
        <v>58</v>
      </c>
      <c r="J384" t="n">
        <v>1</v>
      </c>
      <c r="K384" t="n">
        <v>34</v>
      </c>
      <c r="L384" t="n">
        <v>1</v>
      </c>
      <c r="M384" t="n">
        <v>0</v>
      </c>
      <c r="O384" t="n">
        <v>0</v>
      </c>
      <c r="P384" t="n">
        <v>9</v>
      </c>
      <c r="Q384" t="n">
        <v>0</v>
      </c>
      <c r="R384" t="n">
        <v>0</v>
      </c>
      <c r="S384" t="n">
        <v>0</v>
      </c>
      <c r="T384" t="n">
        <v>25</v>
      </c>
    </row>
    <row r="385">
      <c r="A385" s="8" t="n">
        <v>46204</v>
      </c>
      <c r="B385" t="inlineStr">
        <is>
          <t>YX</t>
        </is>
      </c>
      <c r="C385" s="9">
        <f>_xlfn.XLOOKUP(B385,Carriers[Code],Carriers[Airline])</f>
        <v/>
      </c>
      <c r="D385" t="n">
        <v>4397</v>
      </c>
      <c r="E385" t="inlineStr">
        <is>
          <t>LGA</t>
        </is>
      </c>
      <c r="F385" s="10" t="n">
        <v>2000</v>
      </c>
      <c r="G385" t="inlineStr">
        <is>
          <t>2000-2059</t>
        </is>
      </c>
      <c r="H385" s="9">
        <f>INT(F385/100)</f>
        <v/>
      </c>
      <c r="I385" t="n">
        <v>219</v>
      </c>
      <c r="J385" t="n">
        <v>1</v>
      </c>
      <c r="K385" t="n">
        <v>193</v>
      </c>
      <c r="L385" t="n">
        <v>1</v>
      </c>
      <c r="M385" t="n">
        <v>0</v>
      </c>
      <c r="O385" t="n">
        <v>0</v>
      </c>
      <c r="P385" t="n">
        <v>16</v>
      </c>
      <c r="Q385" t="n">
        <v>0</v>
      </c>
      <c r="R385" t="n">
        <v>0</v>
      </c>
      <c r="S385" t="n">
        <v>0</v>
      </c>
      <c r="T385" t="n">
        <v>177</v>
      </c>
    </row>
    <row r="386">
      <c r="A386" s="8" t="n">
        <v>46204</v>
      </c>
      <c r="B386" t="inlineStr">
        <is>
          <t>YX</t>
        </is>
      </c>
      <c r="C386" s="9">
        <f>_xlfn.XLOOKUP(B386,Carriers[Code],Carriers[Airline])</f>
        <v/>
      </c>
      <c r="D386" t="n">
        <v>4616</v>
      </c>
      <c r="E386" t="inlineStr">
        <is>
          <t>BUF</t>
        </is>
      </c>
      <c r="F386" s="10" t="n">
        <v>2000</v>
      </c>
      <c r="G386" t="inlineStr">
        <is>
          <t>2000-2059</t>
        </is>
      </c>
      <c r="H386" s="9">
        <f>INT(F386/100)</f>
        <v/>
      </c>
      <c r="I386" t="n">
        <v>131</v>
      </c>
      <c r="J386" t="n">
        <v>1</v>
      </c>
      <c r="K386" t="n">
        <v>131</v>
      </c>
      <c r="L386" t="n">
        <v>1</v>
      </c>
      <c r="M386" t="n">
        <v>0</v>
      </c>
      <c r="O386" t="n">
        <v>0</v>
      </c>
      <c r="P386" t="n">
        <v>1</v>
      </c>
      <c r="Q386" t="n">
        <v>0</v>
      </c>
      <c r="R386" t="n">
        <v>0</v>
      </c>
      <c r="S386" t="n">
        <v>0</v>
      </c>
      <c r="T386" t="n">
        <v>130</v>
      </c>
    </row>
    <row r="387">
      <c r="A387" s="8" t="n">
        <v>46204</v>
      </c>
      <c r="B387" t="inlineStr">
        <is>
          <t>YX</t>
        </is>
      </c>
      <c r="C387" s="9">
        <f>_xlfn.XLOOKUP(B387,Carriers[Code],Carriers[Airline])</f>
        <v/>
      </c>
      <c r="D387" t="n">
        <v>5666</v>
      </c>
      <c r="E387" t="inlineStr">
        <is>
          <t>DCA</t>
        </is>
      </c>
      <c r="F387" s="10" t="n">
        <v>2010</v>
      </c>
      <c r="G387" t="inlineStr">
        <is>
          <t>2000-2059</t>
        </is>
      </c>
      <c r="H387" s="9">
        <f>INT(F387/100)</f>
        <v/>
      </c>
      <c r="I387" t="n">
        <v>68</v>
      </c>
      <c r="J387" t="n">
        <v>1</v>
      </c>
      <c r="K387" t="n">
        <v>56</v>
      </c>
      <c r="L387" t="n">
        <v>1</v>
      </c>
      <c r="M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56</v>
      </c>
    </row>
    <row r="388">
      <c r="A388" s="8" t="n">
        <v>46204</v>
      </c>
      <c r="B388" t="inlineStr">
        <is>
          <t>YX</t>
        </is>
      </c>
      <c r="C388" s="9">
        <f>_xlfn.XLOOKUP(B388,Carriers[Code],Carriers[Airline])</f>
        <v/>
      </c>
      <c r="D388" t="n">
        <v>5679</v>
      </c>
      <c r="E388" t="inlineStr">
        <is>
          <t>PIT</t>
        </is>
      </c>
      <c r="F388" s="10" t="n">
        <v>2010</v>
      </c>
      <c r="G388" t="inlineStr">
        <is>
          <t>2000-2059</t>
        </is>
      </c>
      <c r="H388" s="9">
        <f>INT(F388/100)</f>
        <v/>
      </c>
      <c r="I388" t="n">
        <v>78</v>
      </c>
      <c r="J388" t="n">
        <v>1</v>
      </c>
      <c r="K388" t="n">
        <v>75</v>
      </c>
      <c r="L388" t="n">
        <v>1</v>
      </c>
      <c r="M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75</v>
      </c>
    </row>
    <row r="389">
      <c r="A389" s="8" t="n">
        <v>46204</v>
      </c>
      <c r="B389" t="inlineStr">
        <is>
          <t>B6</t>
        </is>
      </c>
      <c r="C389" s="9">
        <f>_xlfn.XLOOKUP(B389,Carriers[Code],Carriers[Airline])</f>
        <v/>
      </c>
      <c r="D389" t="n">
        <v>455</v>
      </c>
      <c r="E389" t="inlineStr">
        <is>
          <t>DCA</t>
        </is>
      </c>
      <c r="F389" s="10" t="n">
        <v>2011</v>
      </c>
      <c r="G389" t="inlineStr">
        <is>
          <t>2000-2059</t>
        </is>
      </c>
      <c r="H389" s="9">
        <f>INT(F389/100)</f>
        <v/>
      </c>
      <c r="I389" t="n">
        <v>157</v>
      </c>
      <c r="J389" t="n">
        <v>1</v>
      </c>
      <c r="K389" t="n">
        <v>180</v>
      </c>
      <c r="L389" t="n">
        <v>1</v>
      </c>
      <c r="M389" t="n">
        <v>0</v>
      </c>
      <c r="O389" t="n">
        <v>0</v>
      </c>
      <c r="P389" t="n">
        <v>2</v>
      </c>
      <c r="Q389" t="n">
        <v>0</v>
      </c>
      <c r="R389" t="n">
        <v>23</v>
      </c>
      <c r="S389" t="n">
        <v>0</v>
      </c>
      <c r="T389" t="n">
        <v>155</v>
      </c>
    </row>
    <row r="390">
      <c r="A390" s="8" t="n">
        <v>46204</v>
      </c>
      <c r="B390" t="inlineStr">
        <is>
          <t>B6</t>
        </is>
      </c>
      <c r="C390" s="9">
        <f>_xlfn.XLOOKUP(B390,Carriers[Code],Carriers[Airline])</f>
        <v/>
      </c>
      <c r="D390" t="n">
        <v>1117</v>
      </c>
      <c r="E390" t="inlineStr">
        <is>
          <t>JFK</t>
        </is>
      </c>
      <c r="F390" s="10" t="n">
        <v>2014</v>
      </c>
      <c r="G390" t="inlineStr">
        <is>
          <t>2000-2059</t>
        </is>
      </c>
      <c r="H390" s="9">
        <f>INT(F390/100)</f>
        <v/>
      </c>
      <c r="I390" t="n">
        <v>18</v>
      </c>
      <c r="J390" t="n">
        <v>1</v>
      </c>
      <c r="K390" t="n">
        <v>5</v>
      </c>
      <c r="L390" t="n">
        <v>0</v>
      </c>
      <c r="M390" t="n">
        <v>0</v>
      </c>
      <c r="O390" t="n">
        <v>0</v>
      </c>
    </row>
    <row r="391">
      <c r="A391" s="8" t="n">
        <v>46204</v>
      </c>
      <c r="B391" t="inlineStr">
        <is>
          <t>UA</t>
        </is>
      </c>
      <c r="C391" s="9">
        <f>_xlfn.XLOOKUP(B391,Carriers[Code],Carriers[Airline])</f>
        <v/>
      </c>
      <c r="D391" t="n">
        <v>2229</v>
      </c>
      <c r="E391" t="inlineStr">
        <is>
          <t>ORD</t>
        </is>
      </c>
      <c r="F391" s="10" t="n">
        <v>2015</v>
      </c>
      <c r="G391" t="inlineStr">
        <is>
          <t>2000-2059</t>
        </is>
      </c>
      <c r="H391" s="9">
        <f>INT(F391/100)</f>
        <v/>
      </c>
      <c r="I391" t="n">
        <v>-3</v>
      </c>
      <c r="J391" t="n">
        <v>0</v>
      </c>
      <c r="K391" t="n">
        <v>-2</v>
      </c>
      <c r="L391" t="n">
        <v>0</v>
      </c>
      <c r="M391" t="n">
        <v>0</v>
      </c>
      <c r="O391" t="n">
        <v>0</v>
      </c>
    </row>
    <row r="392">
      <c r="A392" s="8" t="n">
        <v>46204</v>
      </c>
      <c r="B392" t="inlineStr">
        <is>
          <t>YX</t>
        </is>
      </c>
      <c r="C392" s="9">
        <f>_xlfn.XLOOKUP(B392,Carriers[Code],Carriers[Airline])</f>
        <v/>
      </c>
      <c r="D392" t="n">
        <v>4692</v>
      </c>
      <c r="E392" t="inlineStr">
        <is>
          <t>MSN</t>
        </is>
      </c>
      <c r="F392" s="10" t="n">
        <v>2015</v>
      </c>
      <c r="G392" t="inlineStr">
        <is>
          <t>2000-2059</t>
        </is>
      </c>
      <c r="H392" s="9">
        <f>INT(F392/100)</f>
        <v/>
      </c>
      <c r="I392" t="n">
        <v>89</v>
      </c>
      <c r="J392" t="n">
        <v>1</v>
      </c>
      <c r="K392" t="n">
        <v>90</v>
      </c>
      <c r="L392" t="n">
        <v>1</v>
      </c>
      <c r="M392" t="n">
        <v>0</v>
      </c>
      <c r="O392" t="n">
        <v>0</v>
      </c>
      <c r="P392" t="n">
        <v>0</v>
      </c>
      <c r="Q392" t="n">
        <v>0</v>
      </c>
      <c r="R392" t="n">
        <v>1</v>
      </c>
      <c r="S392" t="n">
        <v>0</v>
      </c>
      <c r="T392" t="n">
        <v>89</v>
      </c>
    </row>
    <row r="393">
      <c r="A393" s="8" t="n">
        <v>46204</v>
      </c>
      <c r="B393" t="inlineStr">
        <is>
          <t>DL</t>
        </is>
      </c>
      <c r="C393" s="9">
        <f>_xlfn.XLOOKUP(B393,Carriers[Code],Carriers[Airline])</f>
        <v/>
      </c>
      <c r="D393" t="n">
        <v>817</v>
      </c>
      <c r="E393" t="inlineStr">
        <is>
          <t>RDU</t>
        </is>
      </c>
      <c r="F393" s="10" t="n">
        <v>2020</v>
      </c>
      <c r="G393" t="inlineStr">
        <is>
          <t>2000-2059</t>
        </is>
      </c>
      <c r="H393" s="9">
        <f>INT(F393/100)</f>
        <v/>
      </c>
      <c r="I393" t="n">
        <v>156</v>
      </c>
      <c r="J393" t="n">
        <v>1</v>
      </c>
      <c r="K393" t="n">
        <v>124</v>
      </c>
      <c r="L393" t="n">
        <v>1</v>
      </c>
      <c r="M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124</v>
      </c>
    </row>
    <row r="394">
      <c r="A394" s="8" t="n">
        <v>46204</v>
      </c>
      <c r="B394" t="inlineStr">
        <is>
          <t>B6</t>
        </is>
      </c>
      <c r="C394" s="9">
        <f>_xlfn.XLOOKUP(B394,Carriers[Code],Carriers[Airline])</f>
        <v/>
      </c>
      <c r="D394" t="n">
        <v>1337</v>
      </c>
      <c r="E394" t="inlineStr">
        <is>
          <t>DTW</t>
        </is>
      </c>
      <c r="F394" s="10" t="n">
        <v>2025</v>
      </c>
      <c r="G394" t="inlineStr">
        <is>
          <t>2000-2059</t>
        </is>
      </c>
      <c r="H394" s="9">
        <f>INT(F394/100)</f>
        <v/>
      </c>
      <c r="I394" t="n">
        <v>83</v>
      </c>
      <c r="J394" t="n">
        <v>1</v>
      </c>
      <c r="K394" t="n">
        <v>69</v>
      </c>
      <c r="L394" t="n">
        <v>1</v>
      </c>
      <c r="M394" t="n">
        <v>0</v>
      </c>
      <c r="O394" t="n">
        <v>0</v>
      </c>
      <c r="P394" t="n">
        <v>0</v>
      </c>
      <c r="Q394" t="n">
        <v>0</v>
      </c>
      <c r="R394" t="n">
        <v>5</v>
      </c>
      <c r="S394" t="n">
        <v>0</v>
      </c>
      <c r="T394" t="n">
        <v>64</v>
      </c>
    </row>
    <row r="395">
      <c r="A395" s="8" t="n">
        <v>46204</v>
      </c>
      <c r="B395" t="inlineStr">
        <is>
          <t>UA</t>
        </is>
      </c>
      <c r="C395" s="9">
        <f>_xlfn.XLOOKUP(B395,Carriers[Code],Carriers[Airline])</f>
        <v/>
      </c>
      <c r="D395" t="n">
        <v>2060</v>
      </c>
      <c r="E395" t="inlineStr">
        <is>
          <t>EWR</t>
        </is>
      </c>
      <c r="F395" s="10" t="n">
        <v>2027</v>
      </c>
      <c r="G395" t="inlineStr">
        <is>
          <t>2000-2059</t>
        </is>
      </c>
      <c r="H395" s="9">
        <f>INT(F395/100)</f>
        <v/>
      </c>
      <c r="I395" t="n">
        <v>150</v>
      </c>
      <c r="J395" t="n">
        <v>1</v>
      </c>
      <c r="K395" t="n">
        <v>114</v>
      </c>
      <c r="L395" t="n">
        <v>1</v>
      </c>
      <c r="M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114</v>
      </c>
    </row>
    <row r="396">
      <c r="A396" s="8" t="n">
        <v>46204</v>
      </c>
      <c r="B396" t="inlineStr">
        <is>
          <t>MQ</t>
        </is>
      </c>
      <c r="C396" s="9">
        <f>_xlfn.XLOOKUP(B396,Carriers[Code],Carriers[Airline])</f>
        <v/>
      </c>
      <c r="D396" t="n">
        <v>4047</v>
      </c>
      <c r="E396" t="inlineStr">
        <is>
          <t>DCA</t>
        </is>
      </c>
      <c r="F396" s="10" t="n">
        <v>2030</v>
      </c>
      <c r="G396" t="inlineStr">
        <is>
          <t>2000-2059</t>
        </is>
      </c>
      <c r="H396" s="9">
        <f>INT(F396/100)</f>
        <v/>
      </c>
      <c r="I396" t="n">
        <v>100</v>
      </c>
      <c r="J396" t="n">
        <v>1</v>
      </c>
      <c r="K396" t="n">
        <v>98</v>
      </c>
      <c r="L396" t="n">
        <v>1</v>
      </c>
      <c r="M396" t="n">
        <v>0</v>
      </c>
      <c r="O396" t="n">
        <v>0</v>
      </c>
      <c r="P396" t="n">
        <v>2</v>
      </c>
      <c r="Q396" t="n">
        <v>0</v>
      </c>
      <c r="R396" t="n">
        <v>0</v>
      </c>
      <c r="S396" t="n">
        <v>0</v>
      </c>
      <c r="T396" t="n">
        <v>96</v>
      </c>
    </row>
    <row r="397">
      <c r="A397" s="8" t="n">
        <v>46204</v>
      </c>
      <c r="B397" t="inlineStr">
        <is>
          <t>YX</t>
        </is>
      </c>
      <c r="C397" s="9">
        <f>_xlfn.XLOOKUP(B397,Carriers[Code],Carriers[Airline])</f>
        <v/>
      </c>
      <c r="D397" t="n">
        <v>5593</v>
      </c>
      <c r="E397" t="inlineStr">
        <is>
          <t>JAX</t>
        </is>
      </c>
      <c r="F397" s="10" t="n">
        <v>2030</v>
      </c>
      <c r="G397" t="inlineStr">
        <is>
          <t>2000-2059</t>
        </is>
      </c>
      <c r="H397" s="9">
        <f>INT(F397/100)</f>
        <v/>
      </c>
      <c r="I397" t="n">
        <v>86</v>
      </c>
      <c r="J397" t="n">
        <v>1</v>
      </c>
      <c r="K397" t="n">
        <v>69</v>
      </c>
      <c r="L397" t="n">
        <v>1</v>
      </c>
      <c r="M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69</v>
      </c>
    </row>
    <row r="398">
      <c r="A398" s="8" t="n">
        <v>46204</v>
      </c>
      <c r="B398" t="inlineStr">
        <is>
          <t>YX</t>
        </is>
      </c>
      <c r="C398" s="9">
        <f>_xlfn.XLOOKUP(B398,Carriers[Code],Carriers[Airline])</f>
        <v/>
      </c>
      <c r="D398" t="n">
        <v>5849</v>
      </c>
      <c r="E398" t="inlineStr">
        <is>
          <t>LGA</t>
        </is>
      </c>
      <c r="F398" s="10" t="n">
        <v>2030</v>
      </c>
      <c r="G398" t="inlineStr">
        <is>
          <t>2000-2059</t>
        </is>
      </c>
      <c r="H398" s="9">
        <f>INT(F398/100)</f>
        <v/>
      </c>
      <c r="I398" t="n">
        <v>118</v>
      </c>
      <c r="J398" t="n">
        <v>1</v>
      </c>
      <c r="K398" t="n">
        <v>101</v>
      </c>
      <c r="L398" t="n">
        <v>1</v>
      </c>
      <c r="M398" t="n">
        <v>0</v>
      </c>
      <c r="O398" t="n">
        <v>0</v>
      </c>
      <c r="P398" t="n">
        <v>44</v>
      </c>
      <c r="Q398" t="n">
        <v>0</v>
      </c>
      <c r="R398" t="n">
        <v>0</v>
      </c>
      <c r="S398" t="n">
        <v>0</v>
      </c>
      <c r="T398" t="n">
        <v>57</v>
      </c>
    </row>
    <row r="399">
      <c r="A399" s="8" t="n">
        <v>46204</v>
      </c>
      <c r="B399" t="inlineStr">
        <is>
          <t>B6</t>
        </is>
      </c>
      <c r="C399" s="9">
        <f>_xlfn.XLOOKUP(B399,Carriers[Code],Carriers[Airline])</f>
        <v/>
      </c>
      <c r="D399" t="n">
        <v>251</v>
      </c>
      <c r="E399" t="inlineStr">
        <is>
          <t>MCO</t>
        </is>
      </c>
      <c r="F399" s="10" t="n">
        <v>2031</v>
      </c>
      <c r="G399" t="inlineStr">
        <is>
          <t>2000-2059</t>
        </is>
      </c>
      <c r="H399" s="9">
        <f>INT(F399/100)</f>
        <v/>
      </c>
      <c r="I399" t="n">
        <v>75</v>
      </c>
      <c r="J399" t="n">
        <v>1</v>
      </c>
      <c r="K399" t="n">
        <v>52</v>
      </c>
      <c r="L399" t="n">
        <v>1</v>
      </c>
      <c r="M399" t="n">
        <v>0</v>
      </c>
      <c r="O399" t="n">
        <v>0</v>
      </c>
      <c r="P399" t="n">
        <v>12</v>
      </c>
      <c r="Q399" t="n">
        <v>0</v>
      </c>
      <c r="R399" t="n">
        <v>0</v>
      </c>
      <c r="S399" t="n">
        <v>0</v>
      </c>
      <c r="T399" t="n">
        <v>40</v>
      </c>
    </row>
    <row r="400">
      <c r="A400" s="8" t="n">
        <v>46204</v>
      </c>
      <c r="B400" t="inlineStr">
        <is>
          <t>B6</t>
        </is>
      </c>
      <c r="C400" s="9">
        <f>_xlfn.XLOOKUP(B400,Carriers[Code],Carriers[Airline])</f>
        <v/>
      </c>
      <c r="D400" t="n">
        <v>1785</v>
      </c>
      <c r="E400" t="inlineStr">
        <is>
          <t>PIT</t>
        </is>
      </c>
      <c r="F400" s="10" t="n">
        <v>2038</v>
      </c>
      <c r="G400" t="inlineStr">
        <is>
          <t>2000-2059</t>
        </is>
      </c>
      <c r="H400" s="9">
        <f>INT(F400/100)</f>
        <v/>
      </c>
      <c r="I400" t="n">
        <v>144</v>
      </c>
      <c r="J400" t="n">
        <v>1</v>
      </c>
      <c r="K400" t="n">
        <v>123</v>
      </c>
      <c r="L400" t="n">
        <v>1</v>
      </c>
      <c r="M400" t="n">
        <v>0</v>
      </c>
      <c r="O400" t="n">
        <v>0</v>
      </c>
      <c r="P400" t="n">
        <v>14</v>
      </c>
      <c r="Q400" t="n">
        <v>0</v>
      </c>
      <c r="R400" t="n">
        <v>0</v>
      </c>
      <c r="S400" t="n">
        <v>0</v>
      </c>
      <c r="T400" t="n">
        <v>109</v>
      </c>
    </row>
    <row r="401">
      <c r="A401" s="8" t="n">
        <v>46204</v>
      </c>
      <c r="B401" t="inlineStr">
        <is>
          <t>UA</t>
        </is>
      </c>
      <c r="C401" s="9">
        <f>_xlfn.XLOOKUP(B401,Carriers[Code],Carriers[Airline])</f>
        <v/>
      </c>
      <c r="D401" t="n">
        <v>2433</v>
      </c>
      <c r="E401" t="inlineStr">
        <is>
          <t>DEN</t>
        </is>
      </c>
      <c r="F401" s="10" t="n">
        <v>2039</v>
      </c>
      <c r="G401" t="inlineStr">
        <is>
          <t>2000-2059</t>
        </is>
      </c>
      <c r="H401" s="9">
        <f>INT(F401/100)</f>
        <v/>
      </c>
      <c r="I401" t="n">
        <v>165</v>
      </c>
      <c r="J401" t="n">
        <v>1</v>
      </c>
      <c r="K401" t="n">
        <v>131</v>
      </c>
      <c r="L401" t="n">
        <v>1</v>
      </c>
      <c r="M401" t="n">
        <v>0</v>
      </c>
      <c r="O401" t="n">
        <v>0</v>
      </c>
      <c r="P401" t="n">
        <v>2</v>
      </c>
      <c r="Q401" t="n">
        <v>0</v>
      </c>
      <c r="R401" t="n">
        <v>0</v>
      </c>
      <c r="S401" t="n">
        <v>0</v>
      </c>
      <c r="T401" t="n">
        <v>129</v>
      </c>
    </row>
    <row r="402">
      <c r="A402" s="8" t="n">
        <v>46204</v>
      </c>
      <c r="B402" t="inlineStr">
        <is>
          <t>YX</t>
        </is>
      </c>
      <c r="C402" s="9">
        <f>_xlfn.XLOOKUP(B402,Carriers[Code],Carriers[Airline])</f>
        <v/>
      </c>
      <c r="D402" t="n">
        <v>5610</v>
      </c>
      <c r="E402" t="inlineStr">
        <is>
          <t>PHL</t>
        </is>
      </c>
      <c r="F402" s="10" t="n">
        <v>2040</v>
      </c>
      <c r="G402" t="inlineStr">
        <is>
          <t>2000-2059</t>
        </is>
      </c>
      <c r="H402" s="9">
        <f>INT(F402/100)</f>
        <v/>
      </c>
      <c r="I402" t="n">
        <v>120</v>
      </c>
      <c r="J402" t="n">
        <v>1</v>
      </c>
      <c r="K402" t="n">
        <v>95</v>
      </c>
      <c r="L402" t="n">
        <v>1</v>
      </c>
      <c r="M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95</v>
      </c>
    </row>
    <row r="403">
      <c r="A403" s="8" t="n">
        <v>46204</v>
      </c>
      <c r="B403" t="inlineStr">
        <is>
          <t>B6</t>
        </is>
      </c>
      <c r="C403" s="9">
        <f>_xlfn.XLOOKUP(B403,Carriers[Code],Carriers[Airline])</f>
        <v/>
      </c>
      <c r="D403" t="n">
        <v>387</v>
      </c>
      <c r="E403" t="inlineStr">
        <is>
          <t>LAX</t>
        </is>
      </c>
      <c r="F403" s="10" t="n">
        <v>2041</v>
      </c>
      <c r="G403" t="inlineStr">
        <is>
          <t>2000-2059</t>
        </is>
      </c>
      <c r="H403" s="9">
        <f>INT(F403/100)</f>
        <v/>
      </c>
      <c r="I403" t="n">
        <v>218</v>
      </c>
      <c r="J403" t="n">
        <v>1</v>
      </c>
      <c r="K403" t="n">
        <v>200</v>
      </c>
      <c r="L403" t="n">
        <v>1</v>
      </c>
      <c r="M403" t="n">
        <v>0</v>
      </c>
      <c r="O403" t="n">
        <v>0</v>
      </c>
      <c r="P403" t="n">
        <v>59</v>
      </c>
      <c r="Q403" t="n">
        <v>0</v>
      </c>
      <c r="R403" t="n">
        <v>0</v>
      </c>
      <c r="S403" t="n">
        <v>0</v>
      </c>
      <c r="T403" t="n">
        <v>141</v>
      </c>
    </row>
    <row r="404">
      <c r="A404" s="8" t="n">
        <v>46204</v>
      </c>
      <c r="B404" t="inlineStr">
        <is>
          <t>YX</t>
        </is>
      </c>
      <c r="C404" s="9">
        <f>_xlfn.XLOOKUP(B404,Carriers[Code],Carriers[Airline])</f>
        <v/>
      </c>
      <c r="D404" t="n">
        <v>4715</v>
      </c>
      <c r="E404" t="inlineStr">
        <is>
          <t>MDT</t>
        </is>
      </c>
      <c r="F404" s="10" t="n">
        <v>2043</v>
      </c>
      <c r="G404" t="inlineStr">
        <is>
          <t>2000-2059</t>
        </is>
      </c>
      <c r="H404" s="9">
        <f>INT(F404/100)</f>
        <v/>
      </c>
      <c r="I404" t="n">
        <v>79</v>
      </c>
      <c r="J404" t="n">
        <v>1</v>
      </c>
      <c r="K404" t="n">
        <v>82</v>
      </c>
      <c r="L404" t="n">
        <v>1</v>
      </c>
      <c r="M404" t="n">
        <v>0</v>
      </c>
      <c r="O404" t="n">
        <v>0</v>
      </c>
      <c r="P404" t="n">
        <v>0</v>
      </c>
      <c r="Q404" t="n">
        <v>0</v>
      </c>
      <c r="R404" t="n">
        <v>3</v>
      </c>
      <c r="S404" t="n">
        <v>0</v>
      </c>
      <c r="T404" t="n">
        <v>79</v>
      </c>
    </row>
    <row r="405">
      <c r="A405" s="8" t="n">
        <v>46204</v>
      </c>
      <c r="B405" t="inlineStr">
        <is>
          <t>DL</t>
        </is>
      </c>
      <c r="C405" s="9">
        <f>_xlfn.XLOOKUP(B405,Carriers[Code],Carriers[Airline])</f>
        <v/>
      </c>
      <c r="D405" t="n">
        <v>2804</v>
      </c>
      <c r="E405" t="inlineStr">
        <is>
          <t>ORD</t>
        </is>
      </c>
      <c r="F405" s="10" t="n">
        <v>2045</v>
      </c>
      <c r="G405" t="inlineStr">
        <is>
          <t>2000-2059</t>
        </is>
      </c>
      <c r="H405" s="9">
        <f>INT(F405/100)</f>
        <v/>
      </c>
      <c r="I405" t="n">
        <v>171</v>
      </c>
      <c r="J405" t="n">
        <v>1</v>
      </c>
      <c r="M405" t="n">
        <v>1</v>
      </c>
      <c r="N405" t="inlineStr">
        <is>
          <t>B</t>
        </is>
      </c>
      <c r="O405" t="n">
        <v>0</v>
      </c>
    </row>
    <row r="406">
      <c r="A406" s="8" t="n">
        <v>46204</v>
      </c>
      <c r="B406" t="inlineStr">
        <is>
          <t>YX</t>
        </is>
      </c>
      <c r="C406" s="9">
        <f>_xlfn.XLOOKUP(B406,Carriers[Code],Carriers[Airline])</f>
        <v/>
      </c>
      <c r="D406" t="n">
        <v>5655</v>
      </c>
      <c r="E406" t="inlineStr">
        <is>
          <t>CLE</t>
        </is>
      </c>
      <c r="F406" s="10" t="n">
        <v>2045</v>
      </c>
      <c r="G406" t="inlineStr">
        <is>
          <t>2000-2059</t>
        </is>
      </c>
      <c r="H406" s="9">
        <f>INT(F406/100)</f>
        <v/>
      </c>
      <c r="I406" t="n">
        <v>132</v>
      </c>
      <c r="J406" t="n">
        <v>1</v>
      </c>
      <c r="K406" t="n">
        <v>131</v>
      </c>
      <c r="L406" t="n">
        <v>1</v>
      </c>
      <c r="M406" t="n">
        <v>0</v>
      </c>
      <c r="O406" t="n">
        <v>0</v>
      </c>
      <c r="P406" t="n">
        <v>131</v>
      </c>
      <c r="Q406" t="n">
        <v>0</v>
      </c>
      <c r="R406" t="n">
        <v>0</v>
      </c>
      <c r="S406" t="n">
        <v>0</v>
      </c>
      <c r="T406" t="n">
        <v>0</v>
      </c>
    </row>
    <row r="407">
      <c r="A407" s="8" t="n">
        <v>46204</v>
      </c>
      <c r="B407" t="inlineStr">
        <is>
          <t>B6</t>
        </is>
      </c>
      <c r="C407" s="9">
        <f>_xlfn.XLOOKUP(B407,Carriers[Code],Carriers[Airline])</f>
        <v/>
      </c>
      <c r="D407" t="n">
        <v>591</v>
      </c>
      <c r="E407" t="inlineStr">
        <is>
          <t>TPA</t>
        </is>
      </c>
      <c r="F407" s="10" t="n">
        <v>2050</v>
      </c>
      <c r="G407" t="inlineStr">
        <is>
          <t>2000-2059</t>
        </is>
      </c>
      <c r="H407" s="9">
        <f>INT(F407/100)</f>
        <v/>
      </c>
      <c r="I407" t="n">
        <v>164</v>
      </c>
      <c r="J407" t="n">
        <v>1</v>
      </c>
      <c r="K407" t="n">
        <v>152</v>
      </c>
      <c r="L407" t="n">
        <v>1</v>
      </c>
      <c r="M407" t="n">
        <v>0</v>
      </c>
      <c r="O407" t="n">
        <v>0</v>
      </c>
      <c r="P407" t="n">
        <v>16</v>
      </c>
      <c r="Q407" t="n">
        <v>0</v>
      </c>
      <c r="R407" t="n">
        <v>0</v>
      </c>
      <c r="S407" t="n">
        <v>0</v>
      </c>
      <c r="T407" t="n">
        <v>136</v>
      </c>
    </row>
    <row r="408">
      <c r="A408" s="8" t="n">
        <v>46204</v>
      </c>
      <c r="B408" t="inlineStr">
        <is>
          <t>B6</t>
        </is>
      </c>
      <c r="C408" s="9">
        <f>_xlfn.XLOOKUP(B408,Carriers[Code],Carriers[Airline])</f>
        <v/>
      </c>
      <c r="D408" t="n">
        <v>206</v>
      </c>
      <c r="E408" t="inlineStr">
        <is>
          <t>PQI</t>
        </is>
      </c>
      <c r="F408" s="10" t="n">
        <v>2055</v>
      </c>
      <c r="G408" t="inlineStr">
        <is>
          <t>2000-2059</t>
        </is>
      </c>
      <c r="H408" s="9">
        <f>INT(F408/100)</f>
        <v/>
      </c>
      <c r="I408" t="n">
        <v>157</v>
      </c>
      <c r="J408" t="n">
        <v>1</v>
      </c>
      <c r="K408" t="n">
        <v>146</v>
      </c>
      <c r="L408" t="n">
        <v>1</v>
      </c>
      <c r="M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146</v>
      </c>
    </row>
    <row r="409">
      <c r="A409" s="8" t="n">
        <v>46204</v>
      </c>
      <c r="B409" t="inlineStr">
        <is>
          <t>B6</t>
        </is>
      </c>
      <c r="C409" s="9">
        <f>_xlfn.XLOOKUP(B409,Carriers[Code],Carriers[Airline])</f>
        <v/>
      </c>
      <c r="D409" t="n">
        <v>413</v>
      </c>
      <c r="E409" t="inlineStr">
        <is>
          <t>SFO</t>
        </is>
      </c>
      <c r="F409" s="10" t="n">
        <v>2055</v>
      </c>
      <c r="G409" t="inlineStr">
        <is>
          <t>2000-2059</t>
        </is>
      </c>
      <c r="H409" s="9">
        <f>INT(F409/100)</f>
        <v/>
      </c>
      <c r="I409" t="n">
        <v>166</v>
      </c>
      <c r="J409" t="n">
        <v>1</v>
      </c>
      <c r="K409" t="n">
        <v>154</v>
      </c>
      <c r="L409" t="n">
        <v>1</v>
      </c>
      <c r="M409" t="n">
        <v>0</v>
      </c>
      <c r="O409" t="n">
        <v>0</v>
      </c>
      <c r="P409" t="n">
        <v>29</v>
      </c>
      <c r="Q409" t="n">
        <v>0</v>
      </c>
      <c r="R409" t="n">
        <v>0</v>
      </c>
      <c r="S409" t="n">
        <v>0</v>
      </c>
      <c r="T409" t="n">
        <v>125</v>
      </c>
    </row>
    <row r="410">
      <c r="A410" s="8" t="n">
        <v>46204</v>
      </c>
      <c r="B410" t="inlineStr">
        <is>
          <t>YX</t>
        </is>
      </c>
      <c r="C410" s="9">
        <f>_xlfn.XLOOKUP(B410,Carriers[Code],Carriers[Airline])</f>
        <v/>
      </c>
      <c r="D410" t="n">
        <v>5851</v>
      </c>
      <c r="E410" t="inlineStr">
        <is>
          <t>BWI</t>
        </is>
      </c>
      <c r="F410" s="10" t="n">
        <v>2055</v>
      </c>
      <c r="G410" t="inlineStr">
        <is>
          <t>2000-2059</t>
        </is>
      </c>
      <c r="H410" s="9">
        <f>INT(F410/100)</f>
        <v/>
      </c>
      <c r="I410" t="n">
        <v>135</v>
      </c>
      <c r="J410" t="n">
        <v>1</v>
      </c>
      <c r="K410" t="n">
        <v>122</v>
      </c>
      <c r="L410" t="n">
        <v>1</v>
      </c>
      <c r="M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122</v>
      </c>
    </row>
    <row r="411">
      <c r="A411" s="8" t="n">
        <v>46204</v>
      </c>
      <c r="B411" t="inlineStr">
        <is>
          <t>B6</t>
        </is>
      </c>
      <c r="C411" s="9">
        <f>_xlfn.XLOOKUP(B411,Carriers[Code],Carriers[Airline])</f>
        <v/>
      </c>
      <c r="D411" t="n">
        <v>2783</v>
      </c>
      <c r="E411" t="inlineStr">
        <is>
          <t>RDU</t>
        </is>
      </c>
      <c r="F411" s="10" t="n">
        <v>2059</v>
      </c>
      <c r="G411" t="inlineStr">
        <is>
          <t>2000-2059</t>
        </is>
      </c>
      <c r="H411" s="9">
        <f>INT(F411/100)</f>
        <v/>
      </c>
      <c r="I411" t="n">
        <v>101</v>
      </c>
      <c r="J411" t="n">
        <v>1</v>
      </c>
      <c r="K411" t="n">
        <v>78</v>
      </c>
      <c r="L411" t="n">
        <v>1</v>
      </c>
      <c r="M411" t="n">
        <v>0</v>
      </c>
      <c r="O411" t="n">
        <v>0</v>
      </c>
      <c r="P411" t="n">
        <v>3</v>
      </c>
      <c r="Q411" t="n">
        <v>0</v>
      </c>
      <c r="R411" t="n">
        <v>0</v>
      </c>
      <c r="S411" t="n">
        <v>0</v>
      </c>
      <c r="T411" t="n">
        <v>75</v>
      </c>
    </row>
    <row r="412">
      <c r="A412" s="8" t="n">
        <v>46204</v>
      </c>
      <c r="B412" t="inlineStr">
        <is>
          <t>YX</t>
        </is>
      </c>
      <c r="C412" s="9">
        <f>_xlfn.XLOOKUP(B412,Carriers[Code],Carriers[Airline])</f>
        <v/>
      </c>
      <c r="D412" t="n">
        <v>5594</v>
      </c>
      <c r="E412" t="inlineStr">
        <is>
          <t>MEM</t>
        </is>
      </c>
      <c r="F412" s="10" t="n">
        <v>2115</v>
      </c>
      <c r="G412" t="inlineStr">
        <is>
          <t>2100-2159</t>
        </is>
      </c>
      <c r="H412" s="9">
        <f>INT(F412/100)</f>
        <v/>
      </c>
      <c r="I412" t="n">
        <v>73</v>
      </c>
      <c r="J412" t="n">
        <v>1</v>
      </c>
      <c r="K412" t="n">
        <v>61</v>
      </c>
      <c r="L412" t="n">
        <v>1</v>
      </c>
      <c r="M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61</v>
      </c>
    </row>
    <row r="413">
      <c r="A413" s="8" t="n">
        <v>46204</v>
      </c>
      <c r="B413" t="inlineStr">
        <is>
          <t>YX</t>
        </is>
      </c>
      <c r="C413" s="9">
        <f>_xlfn.XLOOKUP(B413,Carriers[Code],Carriers[Airline])</f>
        <v/>
      </c>
      <c r="D413" t="n">
        <v>5676</v>
      </c>
      <c r="E413" t="inlineStr">
        <is>
          <t>RIC</t>
        </is>
      </c>
      <c r="F413" s="10" t="n">
        <v>2120</v>
      </c>
      <c r="G413" t="inlineStr">
        <is>
          <t>2100-2159</t>
        </is>
      </c>
      <c r="H413" s="9">
        <f>INT(F413/100)</f>
        <v/>
      </c>
      <c r="I413" t="n">
        <v>107</v>
      </c>
      <c r="J413" t="n">
        <v>1</v>
      </c>
      <c r="K413" t="n">
        <v>91</v>
      </c>
      <c r="L413" t="n">
        <v>1</v>
      </c>
      <c r="M413" t="n">
        <v>0</v>
      </c>
      <c r="O413" t="n">
        <v>0</v>
      </c>
      <c r="P413" t="n">
        <v>91</v>
      </c>
      <c r="Q413" t="n">
        <v>0</v>
      </c>
      <c r="R413" t="n">
        <v>0</v>
      </c>
      <c r="S413" t="n">
        <v>0</v>
      </c>
      <c r="T413" t="n">
        <v>0</v>
      </c>
    </row>
    <row r="414">
      <c r="A414" s="8" t="n">
        <v>46204</v>
      </c>
      <c r="B414" t="inlineStr">
        <is>
          <t>YX</t>
        </is>
      </c>
      <c r="C414" s="9">
        <f>_xlfn.XLOOKUP(B414,Carriers[Code],Carriers[Airline])</f>
        <v/>
      </c>
      <c r="D414" t="n">
        <v>5702</v>
      </c>
      <c r="E414" t="inlineStr">
        <is>
          <t>JFK</t>
        </is>
      </c>
      <c r="F414" s="10" t="n">
        <v>2129</v>
      </c>
      <c r="G414" t="inlineStr">
        <is>
          <t>2100-2159</t>
        </is>
      </c>
      <c r="H414" s="9">
        <f>INT(F414/100)</f>
        <v/>
      </c>
      <c r="I414" t="n">
        <v>117</v>
      </c>
      <c r="J414" t="n">
        <v>1</v>
      </c>
      <c r="K414" t="n">
        <v>95</v>
      </c>
      <c r="L414" t="n">
        <v>1</v>
      </c>
      <c r="M414" t="n">
        <v>0</v>
      </c>
      <c r="O414" t="n">
        <v>0</v>
      </c>
      <c r="P414" t="n">
        <v>21</v>
      </c>
      <c r="Q414" t="n">
        <v>0</v>
      </c>
      <c r="R414" t="n">
        <v>0</v>
      </c>
      <c r="S414" t="n">
        <v>0</v>
      </c>
      <c r="T414" t="n">
        <v>74</v>
      </c>
    </row>
    <row r="415">
      <c r="A415" s="8" t="n">
        <v>46204</v>
      </c>
      <c r="B415" t="inlineStr">
        <is>
          <t>YX</t>
        </is>
      </c>
      <c r="C415" s="9">
        <f>_xlfn.XLOOKUP(B415,Carriers[Code],Carriers[Airline])</f>
        <v/>
      </c>
      <c r="D415" t="n">
        <v>4662</v>
      </c>
      <c r="E415" t="inlineStr">
        <is>
          <t>ROC</t>
        </is>
      </c>
      <c r="F415" s="10" t="n">
        <v>2130</v>
      </c>
      <c r="G415" t="inlineStr">
        <is>
          <t>2100-2159</t>
        </is>
      </c>
      <c r="H415" s="9">
        <f>INT(F415/100)</f>
        <v/>
      </c>
      <c r="I415" t="n">
        <v>216</v>
      </c>
      <c r="J415" t="n">
        <v>1</v>
      </c>
      <c r="K415" t="n">
        <v>229</v>
      </c>
      <c r="L415" t="n">
        <v>1</v>
      </c>
      <c r="M415" t="n">
        <v>0</v>
      </c>
      <c r="O415" t="n">
        <v>0</v>
      </c>
      <c r="P415" t="n">
        <v>0</v>
      </c>
      <c r="Q415" t="n">
        <v>35</v>
      </c>
      <c r="R415" t="n">
        <v>13</v>
      </c>
      <c r="S415" t="n">
        <v>0</v>
      </c>
      <c r="T415" t="n">
        <v>181</v>
      </c>
    </row>
    <row r="416">
      <c r="A416" s="8" t="n">
        <v>46204</v>
      </c>
      <c r="B416" t="inlineStr">
        <is>
          <t>B6</t>
        </is>
      </c>
      <c r="C416" s="9">
        <f>_xlfn.XLOOKUP(B416,Carriers[Code],Carriers[Airline])</f>
        <v/>
      </c>
      <c r="D416" t="n">
        <v>845</v>
      </c>
      <c r="E416" t="inlineStr">
        <is>
          <t>SYR</t>
        </is>
      </c>
      <c r="F416" s="10" t="n">
        <v>2146</v>
      </c>
      <c r="G416" t="inlineStr">
        <is>
          <t>2100-2159</t>
        </is>
      </c>
      <c r="H416" s="9">
        <f>INT(F416/100)</f>
        <v/>
      </c>
      <c r="I416" t="n">
        <v>115</v>
      </c>
      <c r="J416" t="n">
        <v>1</v>
      </c>
      <c r="K416" t="n">
        <v>129</v>
      </c>
      <c r="L416" t="n">
        <v>1</v>
      </c>
      <c r="M416" t="n">
        <v>0</v>
      </c>
      <c r="O416" t="n">
        <v>0</v>
      </c>
      <c r="P416" t="n">
        <v>59</v>
      </c>
      <c r="Q416" t="n">
        <v>0</v>
      </c>
      <c r="R416" t="n">
        <v>14</v>
      </c>
      <c r="S416" t="n">
        <v>0</v>
      </c>
      <c r="T416" t="n">
        <v>56</v>
      </c>
    </row>
    <row r="417">
      <c r="A417" s="8" t="n">
        <v>46204</v>
      </c>
      <c r="B417" t="inlineStr">
        <is>
          <t>YX</t>
        </is>
      </c>
      <c r="C417" s="9">
        <f>_xlfn.XLOOKUP(B417,Carriers[Code],Carriers[Airline])</f>
        <v/>
      </c>
      <c r="D417" t="n">
        <v>5704</v>
      </c>
      <c r="E417" t="inlineStr">
        <is>
          <t>DCA</t>
        </is>
      </c>
      <c r="F417" s="10" t="n">
        <v>2150</v>
      </c>
      <c r="G417" t="inlineStr">
        <is>
          <t>2100-2159</t>
        </is>
      </c>
      <c r="H417" s="9">
        <f>INT(F417/100)</f>
        <v/>
      </c>
      <c r="I417" t="n">
        <v>102</v>
      </c>
      <c r="J417" t="n">
        <v>1</v>
      </c>
      <c r="K417" t="n">
        <v>84</v>
      </c>
      <c r="L417" t="n">
        <v>1</v>
      </c>
      <c r="M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84</v>
      </c>
    </row>
    <row r="418">
      <c r="A418" s="8" t="n">
        <v>46204</v>
      </c>
      <c r="B418" t="inlineStr">
        <is>
          <t>YX</t>
        </is>
      </c>
      <c r="C418" s="9">
        <f>_xlfn.XLOOKUP(B418,Carriers[Code],Carriers[Airline])</f>
        <v/>
      </c>
      <c r="D418" t="n">
        <v>5840</v>
      </c>
      <c r="E418" t="inlineStr">
        <is>
          <t>LGA</t>
        </is>
      </c>
      <c r="F418" s="10" t="n">
        <v>2200</v>
      </c>
      <c r="G418" t="inlineStr">
        <is>
          <t>2200-2259</t>
        </is>
      </c>
      <c r="H418" s="9">
        <f>INT(F418/100)</f>
        <v/>
      </c>
      <c r="I418" t="n">
        <v>27</v>
      </c>
      <c r="J418" t="n">
        <v>1</v>
      </c>
      <c r="K418" t="n">
        <v>10</v>
      </c>
      <c r="L418" t="n">
        <v>0</v>
      </c>
      <c r="M418" t="n">
        <v>0</v>
      </c>
      <c r="O418" t="n">
        <v>0</v>
      </c>
    </row>
    <row r="419">
      <c r="A419" s="8" t="n">
        <v>46204</v>
      </c>
      <c r="B419" t="inlineStr">
        <is>
          <t>B6</t>
        </is>
      </c>
      <c r="C419" s="9">
        <f>_xlfn.XLOOKUP(B419,Carriers[Code],Carriers[Airline])</f>
        <v/>
      </c>
      <c r="D419" t="n">
        <v>715</v>
      </c>
      <c r="E419" t="inlineStr">
        <is>
          <t>BUF</t>
        </is>
      </c>
      <c r="F419" s="10" t="n">
        <v>2215</v>
      </c>
      <c r="G419" t="inlineStr">
        <is>
          <t>2200-2259</t>
        </is>
      </c>
      <c r="H419" s="9">
        <f>INT(F419/100)</f>
        <v/>
      </c>
      <c r="I419" t="n">
        <v>141</v>
      </c>
      <c r="J419" t="n">
        <v>1</v>
      </c>
      <c r="K419" t="n">
        <v>136</v>
      </c>
      <c r="L419" t="n">
        <v>1</v>
      </c>
      <c r="M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136</v>
      </c>
    </row>
    <row r="420">
      <c r="A420" s="8" t="n">
        <v>46205</v>
      </c>
      <c r="B420" t="inlineStr">
        <is>
          <t>AA</t>
        </is>
      </c>
      <c r="C420" s="9">
        <f>_xlfn.XLOOKUP(B420,Carriers[Code],Carriers[Airline])</f>
        <v/>
      </c>
      <c r="D420" t="n">
        <v>1418</v>
      </c>
      <c r="E420" t="inlineStr">
        <is>
          <t>MIA</t>
        </is>
      </c>
      <c r="F420" s="10" t="n">
        <v>510</v>
      </c>
      <c r="G420" t="inlineStr">
        <is>
          <t>0001-0559</t>
        </is>
      </c>
      <c r="H420" s="9">
        <f>INT(F420/100)</f>
        <v/>
      </c>
      <c r="I420" t="n">
        <v>-1</v>
      </c>
      <c r="J420" t="n">
        <v>0</v>
      </c>
      <c r="K420" t="n">
        <v>-3</v>
      </c>
      <c r="L420" t="n">
        <v>0</v>
      </c>
      <c r="M420" t="n">
        <v>0</v>
      </c>
      <c r="O420" t="n">
        <v>0</v>
      </c>
    </row>
    <row r="421">
      <c r="A421" s="8" t="n">
        <v>46205</v>
      </c>
      <c r="B421" t="inlineStr">
        <is>
          <t>AA</t>
        </is>
      </c>
      <c r="C421" s="9">
        <f>_xlfn.XLOOKUP(B421,Carriers[Code],Carriers[Airline])</f>
        <v/>
      </c>
      <c r="D421" t="n">
        <v>3324</v>
      </c>
      <c r="E421" t="inlineStr">
        <is>
          <t>ORD</t>
        </is>
      </c>
      <c r="F421" s="10" t="n">
        <v>510</v>
      </c>
      <c r="G421" t="inlineStr">
        <is>
          <t>0001-0559</t>
        </is>
      </c>
      <c r="H421" s="9">
        <f>INT(F421/100)</f>
        <v/>
      </c>
      <c r="I421" t="n">
        <v>-5</v>
      </c>
      <c r="J421" t="n">
        <v>0</v>
      </c>
      <c r="K421" t="n">
        <v>-33</v>
      </c>
      <c r="L421" t="n">
        <v>0</v>
      </c>
      <c r="M421" t="n">
        <v>0</v>
      </c>
      <c r="O421" t="n">
        <v>0</v>
      </c>
    </row>
    <row r="422">
      <c r="A422" s="8" t="n">
        <v>46205</v>
      </c>
      <c r="B422" t="inlineStr">
        <is>
          <t>B6</t>
        </is>
      </c>
      <c r="C422" s="9">
        <f>_xlfn.XLOOKUP(B422,Carriers[Code],Carriers[Airline])</f>
        <v/>
      </c>
      <c r="D422" t="n">
        <v>917</v>
      </c>
      <c r="E422" t="inlineStr">
        <is>
          <t>JFK</t>
        </is>
      </c>
      <c r="F422" s="10" t="n">
        <v>515</v>
      </c>
      <c r="G422" t="inlineStr">
        <is>
          <t>0001-0559</t>
        </is>
      </c>
      <c r="H422" s="9">
        <f>INT(F422/100)</f>
        <v/>
      </c>
      <c r="I422" t="n">
        <v>-3</v>
      </c>
      <c r="J422" t="n">
        <v>0</v>
      </c>
      <c r="K422" t="n">
        <v>-14</v>
      </c>
      <c r="L422" t="n">
        <v>0</v>
      </c>
      <c r="M422" t="n">
        <v>0</v>
      </c>
      <c r="O422" t="n">
        <v>0</v>
      </c>
    </row>
    <row r="423">
      <c r="A423" s="8" t="n">
        <v>46205</v>
      </c>
      <c r="B423" t="inlineStr">
        <is>
          <t>WN</t>
        </is>
      </c>
      <c r="C423" s="9">
        <f>_xlfn.XLOOKUP(B423,Carriers[Code],Carriers[Airline])</f>
        <v/>
      </c>
      <c r="D423" t="n">
        <v>3239</v>
      </c>
      <c r="E423" t="inlineStr">
        <is>
          <t>MDW</t>
        </is>
      </c>
      <c r="F423" s="10" t="n">
        <v>525</v>
      </c>
      <c r="G423" t="inlineStr">
        <is>
          <t>0001-0559</t>
        </is>
      </c>
      <c r="H423" s="9">
        <f>INT(F423/100)</f>
        <v/>
      </c>
      <c r="I423" t="n">
        <v>0</v>
      </c>
      <c r="J423" t="n">
        <v>0</v>
      </c>
      <c r="K423" t="n">
        <v>-11</v>
      </c>
      <c r="L423" t="n">
        <v>0</v>
      </c>
      <c r="M423" t="n">
        <v>0</v>
      </c>
      <c r="O423" t="n">
        <v>0</v>
      </c>
    </row>
    <row r="424">
      <c r="A424" s="8" t="n">
        <v>46205</v>
      </c>
      <c r="B424" t="inlineStr">
        <is>
          <t>DL</t>
        </is>
      </c>
      <c r="C424" s="9">
        <f>_xlfn.XLOOKUP(B424,Carriers[Code],Carriers[Airline])</f>
        <v/>
      </c>
      <c r="D424" t="n">
        <v>1019</v>
      </c>
      <c r="E424" t="inlineStr">
        <is>
          <t>DTW</t>
        </is>
      </c>
      <c r="F424" s="10" t="n">
        <v>530</v>
      </c>
      <c r="G424" t="inlineStr">
        <is>
          <t>0001-0559</t>
        </is>
      </c>
      <c r="H424" s="9">
        <f>INT(F424/100)</f>
        <v/>
      </c>
      <c r="I424" t="n">
        <v>-1</v>
      </c>
      <c r="J424" t="n">
        <v>0</v>
      </c>
      <c r="K424" t="n">
        <v>-10</v>
      </c>
      <c r="L424" t="n">
        <v>0</v>
      </c>
      <c r="M424" t="n">
        <v>0</v>
      </c>
      <c r="O424" t="n">
        <v>0</v>
      </c>
    </row>
    <row r="425">
      <c r="A425" s="8" t="n">
        <v>46205</v>
      </c>
      <c r="B425" t="inlineStr">
        <is>
          <t>DL</t>
        </is>
      </c>
      <c r="C425" s="9">
        <f>_xlfn.XLOOKUP(B425,Carriers[Code],Carriers[Airline])</f>
        <v/>
      </c>
      <c r="D425" t="n">
        <v>2242</v>
      </c>
      <c r="E425" t="inlineStr">
        <is>
          <t>ATL</t>
        </is>
      </c>
      <c r="F425" s="10" t="n">
        <v>530</v>
      </c>
      <c r="G425" t="inlineStr">
        <is>
          <t>0001-0559</t>
        </is>
      </c>
      <c r="H425" s="9">
        <f>INT(F425/100)</f>
        <v/>
      </c>
      <c r="I425" t="n">
        <v>-5</v>
      </c>
      <c r="J425" t="n">
        <v>0</v>
      </c>
      <c r="K425" t="n">
        <v>-26</v>
      </c>
      <c r="L425" t="n">
        <v>0</v>
      </c>
      <c r="M425" t="n">
        <v>0</v>
      </c>
      <c r="O425" t="n">
        <v>0</v>
      </c>
    </row>
    <row r="426">
      <c r="A426" s="8" t="n">
        <v>46205</v>
      </c>
      <c r="B426" t="inlineStr">
        <is>
          <t>YX</t>
        </is>
      </c>
      <c r="C426" s="9">
        <f>_xlfn.XLOOKUP(B426,Carriers[Code],Carriers[Airline])</f>
        <v/>
      </c>
      <c r="D426" t="n">
        <v>4505</v>
      </c>
      <c r="E426" t="inlineStr">
        <is>
          <t>DCA</t>
        </is>
      </c>
      <c r="F426" s="10" t="n">
        <v>530</v>
      </c>
      <c r="G426" t="inlineStr">
        <is>
          <t>0001-0559</t>
        </is>
      </c>
      <c r="H426" s="9">
        <f>INT(F426/100)</f>
        <v/>
      </c>
      <c r="I426" t="n">
        <v>-5</v>
      </c>
      <c r="J426" t="n">
        <v>0</v>
      </c>
      <c r="K426" t="n">
        <v>-41</v>
      </c>
      <c r="L426" t="n">
        <v>0</v>
      </c>
      <c r="M426" t="n">
        <v>0</v>
      </c>
      <c r="O426" t="n">
        <v>0</v>
      </c>
    </row>
    <row r="427">
      <c r="A427" s="8" t="n">
        <v>46205</v>
      </c>
      <c r="B427" t="inlineStr">
        <is>
          <t>WN</t>
        </is>
      </c>
      <c r="C427" s="9">
        <f>_xlfn.XLOOKUP(B427,Carriers[Code],Carriers[Airline])</f>
        <v/>
      </c>
      <c r="D427" t="n">
        <v>752</v>
      </c>
      <c r="E427" t="inlineStr">
        <is>
          <t>STL</t>
        </is>
      </c>
      <c r="F427" s="10" t="n">
        <v>535</v>
      </c>
      <c r="G427" t="inlineStr">
        <is>
          <t>0001-0559</t>
        </is>
      </c>
      <c r="H427" s="9">
        <f>INT(F427/100)</f>
        <v/>
      </c>
      <c r="I427" t="n">
        <v>-9</v>
      </c>
      <c r="J427" t="n">
        <v>0</v>
      </c>
      <c r="K427" t="n">
        <v>-25</v>
      </c>
      <c r="L427" t="n">
        <v>0</v>
      </c>
      <c r="M427" t="n">
        <v>0</v>
      </c>
      <c r="O427" t="n">
        <v>0</v>
      </c>
    </row>
    <row r="428">
      <c r="A428" s="8" t="n">
        <v>46205</v>
      </c>
      <c r="B428" t="inlineStr">
        <is>
          <t>UA</t>
        </is>
      </c>
      <c r="C428" s="9">
        <f>_xlfn.XLOOKUP(B428,Carriers[Code],Carriers[Airline])</f>
        <v/>
      </c>
      <c r="D428" t="n">
        <v>1734</v>
      </c>
      <c r="E428" t="inlineStr">
        <is>
          <t>IAD</t>
        </is>
      </c>
      <c r="F428" s="10" t="n">
        <v>545</v>
      </c>
      <c r="G428" t="inlineStr">
        <is>
          <t>0001-0559</t>
        </is>
      </c>
      <c r="H428" s="9">
        <f>INT(F428/100)</f>
        <v/>
      </c>
      <c r="I428" t="n">
        <v>-7</v>
      </c>
      <c r="J428" t="n">
        <v>0</v>
      </c>
      <c r="K428" t="n">
        <v>-16</v>
      </c>
      <c r="L428" t="n">
        <v>0</v>
      </c>
      <c r="M428" t="n">
        <v>0</v>
      </c>
      <c r="O428" t="n">
        <v>0</v>
      </c>
    </row>
    <row r="429">
      <c r="A429" s="8" t="n">
        <v>46205</v>
      </c>
      <c r="B429" t="inlineStr">
        <is>
          <t>WN</t>
        </is>
      </c>
      <c r="C429" s="9">
        <f>_xlfn.XLOOKUP(B429,Carriers[Code],Carriers[Airline])</f>
        <v/>
      </c>
      <c r="D429" t="n">
        <v>727</v>
      </c>
      <c r="E429" t="inlineStr">
        <is>
          <t>BWI</t>
        </is>
      </c>
      <c r="F429" s="10" t="n">
        <v>545</v>
      </c>
      <c r="G429" t="inlineStr">
        <is>
          <t>0001-0559</t>
        </is>
      </c>
      <c r="H429" s="9">
        <f>INT(F429/100)</f>
        <v/>
      </c>
      <c r="I429" t="n">
        <v>-2</v>
      </c>
      <c r="J429" t="n">
        <v>0</v>
      </c>
      <c r="K429" t="n">
        <v>-7</v>
      </c>
      <c r="L429" t="n">
        <v>0</v>
      </c>
      <c r="M429" t="n">
        <v>0</v>
      </c>
      <c r="O429" t="n">
        <v>0</v>
      </c>
    </row>
    <row r="430">
      <c r="A430" s="8" t="n">
        <v>46205</v>
      </c>
      <c r="B430" t="inlineStr">
        <is>
          <t>UA</t>
        </is>
      </c>
      <c r="C430" s="9">
        <f>_xlfn.XLOOKUP(B430,Carriers[Code],Carriers[Airline])</f>
        <v/>
      </c>
      <c r="D430" t="n">
        <v>1409</v>
      </c>
      <c r="E430" t="inlineStr">
        <is>
          <t>IAH</t>
        </is>
      </c>
      <c r="F430" s="10" t="n">
        <v>547</v>
      </c>
      <c r="G430" t="inlineStr">
        <is>
          <t>0001-0559</t>
        </is>
      </c>
      <c r="H430" s="9">
        <f>INT(F430/100)</f>
        <v/>
      </c>
      <c r="I430" t="n">
        <v>12</v>
      </c>
      <c r="J430" t="n">
        <v>0</v>
      </c>
      <c r="K430" t="n">
        <v>-4</v>
      </c>
      <c r="L430" t="n">
        <v>0</v>
      </c>
      <c r="M430" t="n">
        <v>0</v>
      </c>
      <c r="O430" t="n">
        <v>0</v>
      </c>
    </row>
    <row r="431">
      <c r="A431" s="8" t="n">
        <v>46205</v>
      </c>
      <c r="B431" t="inlineStr">
        <is>
          <t>DL</t>
        </is>
      </c>
      <c r="C431" s="9">
        <f>_xlfn.XLOOKUP(B431,Carriers[Code],Carriers[Airline])</f>
        <v/>
      </c>
      <c r="D431" t="n">
        <v>2303</v>
      </c>
      <c r="E431" t="inlineStr">
        <is>
          <t>MSP</t>
        </is>
      </c>
      <c r="F431" s="10" t="n">
        <v>555</v>
      </c>
      <c r="G431" t="inlineStr">
        <is>
          <t>0001-0559</t>
        </is>
      </c>
      <c r="H431" s="9">
        <f>INT(F431/100)</f>
        <v/>
      </c>
      <c r="I431" t="n">
        <v>-5</v>
      </c>
      <c r="J431" t="n">
        <v>0</v>
      </c>
      <c r="K431" t="n">
        <v>-8</v>
      </c>
      <c r="L431" t="n">
        <v>0</v>
      </c>
      <c r="M431" t="n">
        <v>0</v>
      </c>
      <c r="O431" t="n">
        <v>0</v>
      </c>
    </row>
    <row r="432">
      <c r="A432" s="8" t="n">
        <v>46205</v>
      </c>
      <c r="B432" t="inlineStr">
        <is>
          <t>AA</t>
        </is>
      </c>
      <c r="C432" s="9">
        <f>_xlfn.XLOOKUP(B432,Carriers[Code],Carriers[Airline])</f>
        <v/>
      </c>
      <c r="D432" t="n">
        <v>873</v>
      </c>
      <c r="E432" t="inlineStr">
        <is>
          <t>MIA</t>
        </is>
      </c>
      <c r="F432" s="10" t="n">
        <v>600</v>
      </c>
      <c r="G432" t="inlineStr">
        <is>
          <t>0600-0659</t>
        </is>
      </c>
      <c r="H432" s="9">
        <f>INT(F432/100)</f>
        <v/>
      </c>
      <c r="I432" t="n">
        <v>-2</v>
      </c>
      <c r="J432" t="n">
        <v>0</v>
      </c>
      <c r="K432" t="n">
        <v>10</v>
      </c>
      <c r="L432" t="n">
        <v>0</v>
      </c>
      <c r="M432" t="n">
        <v>0</v>
      </c>
      <c r="O432" t="n">
        <v>0</v>
      </c>
    </row>
    <row r="433">
      <c r="A433" s="8" t="n">
        <v>46205</v>
      </c>
      <c r="B433" t="inlineStr">
        <is>
          <t>AA</t>
        </is>
      </c>
      <c r="C433" s="9">
        <f>_xlfn.XLOOKUP(B433,Carriers[Code],Carriers[Airline])</f>
        <v/>
      </c>
      <c r="D433" t="n">
        <v>2527</v>
      </c>
      <c r="E433" t="inlineStr">
        <is>
          <t>DFW</t>
        </is>
      </c>
      <c r="F433" s="10" t="n">
        <v>600</v>
      </c>
      <c r="G433" t="inlineStr">
        <is>
          <t>0600-0659</t>
        </is>
      </c>
      <c r="H433" s="9">
        <f>INT(F433/100)</f>
        <v/>
      </c>
      <c r="I433" t="n">
        <v>-9</v>
      </c>
      <c r="J433" t="n">
        <v>0</v>
      </c>
      <c r="K433" t="n">
        <v>-39</v>
      </c>
      <c r="L433" t="n">
        <v>0</v>
      </c>
      <c r="M433" t="n">
        <v>0</v>
      </c>
      <c r="O433" t="n">
        <v>0</v>
      </c>
    </row>
    <row r="434">
      <c r="A434" s="8" t="n">
        <v>46205</v>
      </c>
      <c r="B434" t="inlineStr">
        <is>
          <t>B6</t>
        </is>
      </c>
      <c r="C434" s="9">
        <f>_xlfn.XLOOKUP(B434,Carriers[Code],Carriers[Airline])</f>
        <v/>
      </c>
      <c r="D434" t="n">
        <v>287</v>
      </c>
      <c r="E434" t="inlineStr">
        <is>
          <t>LAX</t>
        </is>
      </c>
      <c r="F434" s="10" t="n">
        <v>600</v>
      </c>
      <c r="G434" t="inlineStr">
        <is>
          <t>0600-0659</t>
        </is>
      </c>
      <c r="H434" s="9">
        <f>INT(F434/100)</f>
        <v/>
      </c>
      <c r="I434" t="n">
        <v>-9</v>
      </c>
      <c r="J434" t="n">
        <v>0</v>
      </c>
      <c r="K434" t="n">
        <v>17</v>
      </c>
      <c r="L434" t="n">
        <v>1</v>
      </c>
      <c r="M434" t="n">
        <v>0</v>
      </c>
      <c r="O434" t="n">
        <v>0</v>
      </c>
      <c r="P434" t="n">
        <v>0</v>
      </c>
      <c r="Q434" t="n">
        <v>0</v>
      </c>
      <c r="R434" t="n">
        <v>17</v>
      </c>
      <c r="S434" t="n">
        <v>0</v>
      </c>
      <c r="T434" t="n">
        <v>0</v>
      </c>
    </row>
    <row r="435">
      <c r="A435" s="8" t="n">
        <v>46205</v>
      </c>
      <c r="B435" t="inlineStr">
        <is>
          <t>B6</t>
        </is>
      </c>
      <c r="C435" s="9">
        <f>_xlfn.XLOOKUP(B435,Carriers[Code],Carriers[Airline])</f>
        <v/>
      </c>
      <c r="D435" t="n">
        <v>761</v>
      </c>
      <c r="E435" t="inlineStr">
        <is>
          <t>SJU</t>
        </is>
      </c>
      <c r="F435" s="10" t="n">
        <v>600</v>
      </c>
      <c r="G435" t="inlineStr">
        <is>
          <t>0600-0659</t>
        </is>
      </c>
      <c r="H435" s="9">
        <f>INT(F435/100)</f>
        <v/>
      </c>
      <c r="I435" t="n">
        <v>1</v>
      </c>
      <c r="J435" t="n">
        <v>0</v>
      </c>
      <c r="K435" t="n">
        <v>-21</v>
      </c>
      <c r="L435" t="n">
        <v>0</v>
      </c>
      <c r="M435" t="n">
        <v>0</v>
      </c>
      <c r="O435" t="n">
        <v>0</v>
      </c>
    </row>
    <row r="436">
      <c r="A436" s="8" t="n">
        <v>46205</v>
      </c>
      <c r="B436" t="inlineStr">
        <is>
          <t>B6</t>
        </is>
      </c>
      <c r="C436" s="9">
        <f>_xlfn.XLOOKUP(B436,Carriers[Code],Carriers[Airline])</f>
        <v/>
      </c>
      <c r="D436" t="n">
        <v>1207</v>
      </c>
      <c r="E436" t="inlineStr">
        <is>
          <t>BNA</t>
        </is>
      </c>
      <c r="F436" s="10" t="n">
        <v>600</v>
      </c>
      <c r="G436" t="inlineStr">
        <is>
          <t>0600-0659</t>
        </is>
      </c>
      <c r="H436" s="9">
        <f>INT(F436/100)</f>
        <v/>
      </c>
      <c r="I436" t="n">
        <v>-10</v>
      </c>
      <c r="J436" t="n">
        <v>0</v>
      </c>
      <c r="K436" t="n">
        <v>-32</v>
      </c>
      <c r="L436" t="n">
        <v>0</v>
      </c>
      <c r="M436" t="n">
        <v>0</v>
      </c>
      <c r="O436" t="n">
        <v>0</v>
      </c>
    </row>
    <row r="437">
      <c r="A437" s="8" t="n">
        <v>46205</v>
      </c>
      <c r="B437" t="inlineStr">
        <is>
          <t>B6</t>
        </is>
      </c>
      <c r="C437" s="9">
        <f>_xlfn.XLOOKUP(B437,Carriers[Code],Carriers[Airline])</f>
        <v/>
      </c>
      <c r="D437" t="n">
        <v>1439</v>
      </c>
      <c r="E437" t="inlineStr">
        <is>
          <t>AUS</t>
        </is>
      </c>
      <c r="F437" s="10" t="n">
        <v>600</v>
      </c>
      <c r="G437" t="inlineStr">
        <is>
          <t>0600-0659</t>
        </is>
      </c>
      <c r="H437" s="9">
        <f>INT(F437/100)</f>
        <v/>
      </c>
      <c r="I437" t="n">
        <v>-8</v>
      </c>
      <c r="J437" t="n">
        <v>0</v>
      </c>
      <c r="K437" t="n">
        <v>-30</v>
      </c>
      <c r="L437" t="n">
        <v>0</v>
      </c>
      <c r="M437" t="n">
        <v>0</v>
      </c>
      <c r="O437" t="n">
        <v>0</v>
      </c>
    </row>
    <row r="438">
      <c r="A438" s="8" t="n">
        <v>46205</v>
      </c>
      <c r="B438" t="inlineStr">
        <is>
          <t>F9</t>
        </is>
      </c>
      <c r="C438" s="9">
        <f>_xlfn.XLOOKUP(B438,Carriers[Code],Carriers[Airline])</f>
        <v/>
      </c>
      <c r="D438" t="n">
        <v>3085</v>
      </c>
      <c r="E438" t="inlineStr">
        <is>
          <t>ATL</t>
        </is>
      </c>
      <c r="F438" s="10" t="n">
        <v>600</v>
      </c>
      <c r="G438" t="inlineStr">
        <is>
          <t>0600-0659</t>
        </is>
      </c>
      <c r="H438" s="9">
        <f>INT(F438/100)</f>
        <v/>
      </c>
      <c r="I438" t="n">
        <v>-9</v>
      </c>
      <c r="J438" t="n">
        <v>0</v>
      </c>
      <c r="K438" t="n">
        <v>-9</v>
      </c>
      <c r="L438" t="n">
        <v>0</v>
      </c>
      <c r="M438" t="n">
        <v>0</v>
      </c>
      <c r="O438" t="n">
        <v>0</v>
      </c>
    </row>
    <row r="439">
      <c r="A439" s="8" t="n">
        <v>46205</v>
      </c>
      <c r="B439" t="inlineStr">
        <is>
          <t>UA</t>
        </is>
      </c>
      <c r="C439" s="9">
        <f>_xlfn.XLOOKUP(B439,Carriers[Code],Carriers[Airline])</f>
        <v/>
      </c>
      <c r="D439" t="n">
        <v>1414</v>
      </c>
      <c r="E439" t="inlineStr">
        <is>
          <t>ORD</t>
        </is>
      </c>
      <c r="F439" s="10" t="n">
        <v>600</v>
      </c>
      <c r="G439" t="inlineStr">
        <is>
          <t>0600-0659</t>
        </is>
      </c>
      <c r="H439" s="9">
        <f>INT(F439/100)</f>
        <v/>
      </c>
      <c r="I439" t="n">
        <v>16</v>
      </c>
      <c r="J439" t="n">
        <v>1</v>
      </c>
      <c r="K439" t="n">
        <v>23</v>
      </c>
      <c r="L439" t="n">
        <v>1</v>
      </c>
      <c r="M439" t="n">
        <v>0</v>
      </c>
      <c r="O439" t="n">
        <v>0</v>
      </c>
      <c r="P439" t="n">
        <v>16</v>
      </c>
      <c r="Q439" t="n">
        <v>0</v>
      </c>
      <c r="R439" t="n">
        <v>7</v>
      </c>
      <c r="S439" t="n">
        <v>0</v>
      </c>
      <c r="T439" t="n">
        <v>0</v>
      </c>
    </row>
    <row r="440">
      <c r="A440" s="8" t="n">
        <v>46205</v>
      </c>
      <c r="B440" t="inlineStr">
        <is>
          <t>UA</t>
        </is>
      </c>
      <c r="C440" s="9">
        <f>_xlfn.XLOOKUP(B440,Carriers[Code],Carriers[Airline])</f>
        <v/>
      </c>
      <c r="D440" t="n">
        <v>2441</v>
      </c>
      <c r="E440" t="inlineStr">
        <is>
          <t>SFO</t>
        </is>
      </c>
      <c r="F440" s="10" t="n">
        <v>600</v>
      </c>
      <c r="G440" t="inlineStr">
        <is>
          <t>0600-0659</t>
        </is>
      </c>
      <c r="H440" s="9">
        <f>INT(F440/100)</f>
        <v/>
      </c>
      <c r="I440" t="n">
        <v>0</v>
      </c>
      <c r="J440" t="n">
        <v>0</v>
      </c>
      <c r="K440" t="n">
        <v>-4</v>
      </c>
      <c r="L440" t="n">
        <v>0</v>
      </c>
      <c r="M440" t="n">
        <v>0</v>
      </c>
      <c r="O440" t="n">
        <v>0</v>
      </c>
    </row>
    <row r="441">
      <c r="A441" s="8" t="n">
        <v>46205</v>
      </c>
      <c r="B441" t="inlineStr">
        <is>
          <t>YX</t>
        </is>
      </c>
      <c r="C441" s="9">
        <f>_xlfn.XLOOKUP(B441,Carriers[Code],Carriers[Airline])</f>
        <v/>
      </c>
      <c r="D441" t="n">
        <v>4424</v>
      </c>
      <c r="E441" t="inlineStr">
        <is>
          <t>LGA</t>
        </is>
      </c>
      <c r="F441" s="10" t="n">
        <v>600</v>
      </c>
      <c r="G441" t="inlineStr">
        <is>
          <t>0600-0659</t>
        </is>
      </c>
      <c r="H441" s="9">
        <f>INT(F441/100)</f>
        <v/>
      </c>
      <c r="I441" t="n">
        <v>-11</v>
      </c>
      <c r="J441" t="n">
        <v>0</v>
      </c>
      <c r="K441" t="n">
        <v>-6</v>
      </c>
      <c r="L441" t="n">
        <v>0</v>
      </c>
      <c r="M441" t="n">
        <v>0</v>
      </c>
      <c r="O441" t="n">
        <v>0</v>
      </c>
    </row>
    <row r="442">
      <c r="A442" s="8" t="n">
        <v>46205</v>
      </c>
      <c r="B442" t="inlineStr">
        <is>
          <t>YX</t>
        </is>
      </c>
      <c r="C442" s="9">
        <f>_xlfn.XLOOKUP(B442,Carriers[Code],Carriers[Airline])</f>
        <v/>
      </c>
      <c r="D442" t="n">
        <v>4435</v>
      </c>
      <c r="E442" t="inlineStr">
        <is>
          <t>IND</t>
        </is>
      </c>
      <c r="F442" s="10" t="n">
        <v>600</v>
      </c>
      <c r="G442" t="inlineStr">
        <is>
          <t>0600-0659</t>
        </is>
      </c>
      <c r="H442" s="9">
        <f>INT(F442/100)</f>
        <v/>
      </c>
      <c r="I442" t="n">
        <v>-10</v>
      </c>
      <c r="J442" t="n">
        <v>0</v>
      </c>
      <c r="K442" t="n">
        <v>-30</v>
      </c>
      <c r="L442" t="n">
        <v>0</v>
      </c>
      <c r="M442" t="n">
        <v>0</v>
      </c>
      <c r="O442" t="n">
        <v>0</v>
      </c>
    </row>
    <row r="443">
      <c r="A443" s="8" t="n">
        <v>46205</v>
      </c>
      <c r="B443" t="inlineStr">
        <is>
          <t>YX</t>
        </is>
      </c>
      <c r="C443" s="9">
        <f>_xlfn.XLOOKUP(B443,Carriers[Code],Carriers[Airline])</f>
        <v/>
      </c>
      <c r="D443" t="n">
        <v>5687</v>
      </c>
      <c r="E443" t="inlineStr">
        <is>
          <t>DCA</t>
        </is>
      </c>
      <c r="F443" s="10" t="n">
        <v>600</v>
      </c>
      <c r="G443" t="inlineStr">
        <is>
          <t>0600-0659</t>
        </is>
      </c>
      <c r="H443" s="9">
        <f>INT(F443/100)</f>
        <v/>
      </c>
      <c r="I443" t="n">
        <v>-2</v>
      </c>
      <c r="J443" t="n">
        <v>0</v>
      </c>
      <c r="K443" t="n">
        <v>1</v>
      </c>
      <c r="L443" t="n">
        <v>0</v>
      </c>
      <c r="M443" t="n">
        <v>0</v>
      </c>
      <c r="O443" t="n">
        <v>0</v>
      </c>
    </row>
    <row r="444">
      <c r="A444" s="8" t="n">
        <v>46205</v>
      </c>
      <c r="B444" t="inlineStr">
        <is>
          <t>YX</t>
        </is>
      </c>
      <c r="C444" s="9">
        <f>_xlfn.XLOOKUP(B444,Carriers[Code],Carriers[Airline])</f>
        <v/>
      </c>
      <c r="D444" t="n">
        <v>5836</v>
      </c>
      <c r="E444" t="inlineStr">
        <is>
          <t>LGA</t>
        </is>
      </c>
      <c r="F444" s="10" t="n">
        <v>600</v>
      </c>
      <c r="G444" t="inlineStr">
        <is>
          <t>0600-0659</t>
        </is>
      </c>
      <c r="H444" s="9">
        <f>INT(F444/100)</f>
        <v/>
      </c>
      <c r="I444" t="n">
        <v>-10</v>
      </c>
      <c r="J444" t="n">
        <v>0</v>
      </c>
      <c r="K444" t="n">
        <v>-16</v>
      </c>
      <c r="L444" t="n">
        <v>0</v>
      </c>
      <c r="M444" t="n">
        <v>0</v>
      </c>
      <c r="O444" t="n">
        <v>0</v>
      </c>
    </row>
    <row r="445">
      <c r="A445" s="8" t="n">
        <v>46205</v>
      </c>
      <c r="B445" t="inlineStr">
        <is>
          <t>AA</t>
        </is>
      </c>
      <c r="C445" s="9">
        <f>_xlfn.XLOOKUP(B445,Carriers[Code],Carriers[Airline])</f>
        <v/>
      </c>
      <c r="D445" t="n">
        <v>1146</v>
      </c>
      <c r="E445" t="inlineStr">
        <is>
          <t>PHL</t>
        </is>
      </c>
      <c r="F445" s="10" t="n">
        <v>601</v>
      </c>
      <c r="G445" t="inlineStr">
        <is>
          <t>0600-0659</t>
        </is>
      </c>
      <c r="H445" s="9">
        <f>INT(F445/100)</f>
        <v/>
      </c>
      <c r="I445" t="n">
        <v>-2</v>
      </c>
      <c r="J445" t="n">
        <v>0</v>
      </c>
      <c r="K445" t="n">
        <v>-9</v>
      </c>
      <c r="L445" t="n">
        <v>0</v>
      </c>
      <c r="M445" t="n">
        <v>0</v>
      </c>
      <c r="O445" t="n">
        <v>0</v>
      </c>
    </row>
    <row r="446">
      <c r="A446" s="8" t="n">
        <v>46205</v>
      </c>
      <c r="B446" t="inlineStr">
        <is>
          <t>YX</t>
        </is>
      </c>
      <c r="C446" s="9">
        <f>_xlfn.XLOOKUP(B446,Carriers[Code],Carriers[Airline])</f>
        <v/>
      </c>
      <c r="D446" t="n">
        <v>4401</v>
      </c>
      <c r="E446" t="inlineStr">
        <is>
          <t>JFK</t>
        </is>
      </c>
      <c r="F446" s="10" t="n">
        <v>601</v>
      </c>
      <c r="G446" t="inlineStr">
        <is>
          <t>0600-0659</t>
        </is>
      </c>
      <c r="H446" s="9">
        <f>INT(F446/100)</f>
        <v/>
      </c>
      <c r="I446" t="n">
        <v>-1</v>
      </c>
      <c r="J446" t="n">
        <v>0</v>
      </c>
      <c r="K446" t="n">
        <v>-3</v>
      </c>
      <c r="L446" t="n">
        <v>0</v>
      </c>
      <c r="M446" t="n">
        <v>0</v>
      </c>
      <c r="O446" t="n">
        <v>0</v>
      </c>
    </row>
    <row r="447">
      <c r="A447" s="8" t="n">
        <v>46205</v>
      </c>
      <c r="B447" t="inlineStr">
        <is>
          <t>AS</t>
        </is>
      </c>
      <c r="C447" s="9">
        <f>_xlfn.XLOOKUP(B447,Carriers[Code],Carriers[Airline])</f>
        <v/>
      </c>
      <c r="D447" t="n">
        <v>311</v>
      </c>
      <c r="E447" t="inlineStr">
        <is>
          <t>PDX</t>
        </is>
      </c>
      <c r="F447" s="10" t="n">
        <v>603</v>
      </c>
      <c r="G447" t="inlineStr">
        <is>
          <t>0600-0659</t>
        </is>
      </c>
      <c r="H447" s="9">
        <f>INT(F447/100)</f>
        <v/>
      </c>
      <c r="I447" t="n">
        <v>0</v>
      </c>
      <c r="J447" t="n">
        <v>0</v>
      </c>
      <c r="K447" t="n">
        <v>-6</v>
      </c>
      <c r="L447" t="n">
        <v>0</v>
      </c>
      <c r="M447" t="n">
        <v>0</v>
      </c>
      <c r="O447" t="n">
        <v>0</v>
      </c>
    </row>
    <row r="448">
      <c r="A448" s="8" t="n">
        <v>46205</v>
      </c>
      <c r="B448" t="inlineStr">
        <is>
          <t>AA</t>
        </is>
      </c>
      <c r="C448" s="9">
        <f>_xlfn.XLOOKUP(B448,Carriers[Code],Carriers[Airline])</f>
        <v/>
      </c>
      <c r="D448" t="n">
        <v>418</v>
      </c>
      <c r="E448" t="inlineStr">
        <is>
          <t>CLT</t>
        </is>
      </c>
      <c r="F448" s="10" t="n">
        <v>605</v>
      </c>
      <c r="G448" t="inlineStr">
        <is>
          <t>0600-0659</t>
        </is>
      </c>
      <c r="H448" s="9">
        <f>INT(F448/100)</f>
        <v/>
      </c>
      <c r="I448" t="n">
        <v>-4</v>
      </c>
      <c r="J448" t="n">
        <v>0</v>
      </c>
      <c r="K448" t="n">
        <v>-16</v>
      </c>
      <c r="L448" t="n">
        <v>0</v>
      </c>
      <c r="M448" t="n">
        <v>0</v>
      </c>
      <c r="O448" t="n">
        <v>0</v>
      </c>
    </row>
    <row r="449">
      <c r="A449" s="8" t="n">
        <v>46205</v>
      </c>
      <c r="B449" t="inlineStr">
        <is>
          <t>B6</t>
        </is>
      </c>
      <c r="C449" s="9">
        <f>_xlfn.XLOOKUP(B449,Carriers[Code],Carriers[Airline])</f>
        <v/>
      </c>
      <c r="D449" t="n">
        <v>619</v>
      </c>
      <c r="E449" t="inlineStr">
        <is>
          <t>SAN</t>
        </is>
      </c>
      <c r="F449" s="10" t="n">
        <v>605</v>
      </c>
      <c r="G449" t="inlineStr">
        <is>
          <t>0600-0659</t>
        </is>
      </c>
      <c r="H449" s="9">
        <f>INT(F449/100)</f>
        <v/>
      </c>
      <c r="I449" t="n">
        <v>-3</v>
      </c>
      <c r="J449" t="n">
        <v>0</v>
      </c>
      <c r="K449" t="n">
        <v>-3</v>
      </c>
      <c r="L449" t="n">
        <v>0</v>
      </c>
      <c r="M449" t="n">
        <v>0</v>
      </c>
      <c r="O449" t="n">
        <v>0</v>
      </c>
    </row>
    <row r="450">
      <c r="A450" s="8" t="n">
        <v>46205</v>
      </c>
      <c r="B450" t="inlineStr">
        <is>
          <t>DL</t>
        </is>
      </c>
      <c r="C450" s="9">
        <f>_xlfn.XLOOKUP(B450,Carriers[Code],Carriers[Airline])</f>
        <v/>
      </c>
      <c r="D450" t="n">
        <v>859</v>
      </c>
      <c r="E450" t="inlineStr">
        <is>
          <t>SLC</t>
        </is>
      </c>
      <c r="F450" s="10" t="n">
        <v>605</v>
      </c>
      <c r="G450" t="inlineStr">
        <is>
          <t>0600-0659</t>
        </is>
      </c>
      <c r="H450" s="9">
        <f>INT(F450/100)</f>
        <v/>
      </c>
      <c r="I450" t="n">
        <v>-1</v>
      </c>
      <c r="J450" t="n">
        <v>0</v>
      </c>
      <c r="K450" t="n">
        <v>-5</v>
      </c>
      <c r="L450" t="n">
        <v>0</v>
      </c>
      <c r="M450" t="n">
        <v>0</v>
      </c>
      <c r="O450" t="n">
        <v>0</v>
      </c>
    </row>
    <row r="451">
      <c r="A451" s="8" t="n">
        <v>46205</v>
      </c>
      <c r="B451" t="inlineStr">
        <is>
          <t>UA</t>
        </is>
      </c>
      <c r="C451" s="9">
        <f>_xlfn.XLOOKUP(B451,Carriers[Code],Carriers[Airline])</f>
        <v/>
      </c>
      <c r="D451" t="n">
        <v>1833</v>
      </c>
      <c r="E451" t="inlineStr">
        <is>
          <t>EWR</t>
        </is>
      </c>
      <c r="F451" s="10" t="n">
        <v>605</v>
      </c>
      <c r="G451" t="inlineStr">
        <is>
          <t>0600-0659</t>
        </is>
      </c>
      <c r="H451" s="9">
        <f>INT(F451/100)</f>
        <v/>
      </c>
      <c r="I451" t="n">
        <v>-10</v>
      </c>
      <c r="J451" t="n">
        <v>0</v>
      </c>
      <c r="K451" t="n">
        <v>-27</v>
      </c>
      <c r="L451" t="n">
        <v>0</v>
      </c>
      <c r="M451" t="n">
        <v>0</v>
      </c>
      <c r="O451" t="n">
        <v>0</v>
      </c>
    </row>
    <row r="452">
      <c r="A452" s="8" t="n">
        <v>46205</v>
      </c>
      <c r="B452" t="inlineStr">
        <is>
          <t>DL</t>
        </is>
      </c>
      <c r="C452" s="9">
        <f>_xlfn.XLOOKUP(B452,Carriers[Code],Carriers[Airline])</f>
        <v/>
      </c>
      <c r="D452" t="n">
        <v>2611</v>
      </c>
      <c r="E452" t="inlineStr">
        <is>
          <t>JFK</t>
        </is>
      </c>
      <c r="F452" s="10" t="n">
        <v>606</v>
      </c>
      <c r="G452" t="inlineStr">
        <is>
          <t>0600-0659</t>
        </is>
      </c>
      <c r="H452" s="9">
        <f>INT(F452/100)</f>
        <v/>
      </c>
      <c r="I452" t="n">
        <v>1</v>
      </c>
      <c r="J452" t="n">
        <v>0</v>
      </c>
      <c r="K452" t="n">
        <v>10</v>
      </c>
      <c r="L452" t="n">
        <v>0</v>
      </c>
      <c r="M452" t="n">
        <v>0</v>
      </c>
      <c r="O452" t="n">
        <v>0</v>
      </c>
    </row>
    <row r="453">
      <c r="A453" s="8" t="n">
        <v>46205</v>
      </c>
      <c r="B453" t="inlineStr">
        <is>
          <t>B6</t>
        </is>
      </c>
      <c r="C453" s="9">
        <f>_xlfn.XLOOKUP(B453,Carriers[Code],Carriers[Airline])</f>
        <v/>
      </c>
      <c r="D453" t="n">
        <v>1159</v>
      </c>
      <c r="E453" t="inlineStr">
        <is>
          <t>PHL</t>
        </is>
      </c>
      <c r="F453" s="10" t="n">
        <v>610</v>
      </c>
      <c r="G453" t="inlineStr">
        <is>
          <t>0600-0659</t>
        </is>
      </c>
      <c r="H453" s="9">
        <f>INT(F453/100)</f>
        <v/>
      </c>
      <c r="I453" t="n">
        <v>-6</v>
      </c>
      <c r="J453" t="n">
        <v>0</v>
      </c>
      <c r="K453" t="n">
        <v>-21</v>
      </c>
      <c r="L453" t="n">
        <v>0</v>
      </c>
      <c r="M453" t="n">
        <v>0</v>
      </c>
      <c r="O453" t="n">
        <v>0</v>
      </c>
    </row>
    <row r="454">
      <c r="A454" s="8" t="n">
        <v>46205</v>
      </c>
      <c r="B454" t="inlineStr">
        <is>
          <t>B6</t>
        </is>
      </c>
      <c r="C454" s="9">
        <f>_xlfn.XLOOKUP(B454,Carriers[Code],Carriers[Airline])</f>
        <v/>
      </c>
      <c r="D454" t="n">
        <v>1285</v>
      </c>
      <c r="E454" t="inlineStr">
        <is>
          <t>PIT</t>
        </is>
      </c>
      <c r="F454" s="10" t="n">
        <v>610</v>
      </c>
      <c r="G454" t="inlineStr">
        <is>
          <t>0600-0659</t>
        </is>
      </c>
      <c r="H454" s="9">
        <f>INT(F454/100)</f>
        <v/>
      </c>
      <c r="I454" t="n">
        <v>-2</v>
      </c>
      <c r="J454" t="n">
        <v>0</v>
      </c>
      <c r="K454" t="n">
        <v>-9</v>
      </c>
      <c r="L454" t="n">
        <v>0</v>
      </c>
      <c r="M454" t="n">
        <v>0</v>
      </c>
      <c r="O454" t="n">
        <v>0</v>
      </c>
    </row>
    <row r="455">
      <c r="A455" s="8" t="n">
        <v>46205</v>
      </c>
      <c r="B455" t="inlineStr">
        <is>
          <t>DL</t>
        </is>
      </c>
      <c r="C455" s="9">
        <f>_xlfn.XLOOKUP(B455,Carriers[Code],Carriers[Airline])</f>
        <v/>
      </c>
      <c r="D455" t="n">
        <v>675</v>
      </c>
      <c r="E455" t="inlineStr">
        <is>
          <t>MCI</t>
        </is>
      </c>
      <c r="F455" s="10" t="n">
        <v>610</v>
      </c>
      <c r="G455" t="inlineStr">
        <is>
          <t>0600-0659</t>
        </is>
      </c>
      <c r="H455" s="9">
        <f>INT(F455/100)</f>
        <v/>
      </c>
      <c r="I455" t="n">
        <v>-13</v>
      </c>
      <c r="J455" t="n">
        <v>0</v>
      </c>
      <c r="K455" t="n">
        <v>-21</v>
      </c>
      <c r="L455" t="n">
        <v>0</v>
      </c>
      <c r="M455" t="n">
        <v>0</v>
      </c>
      <c r="O455" t="n">
        <v>0</v>
      </c>
    </row>
    <row r="456">
      <c r="A456" s="8" t="n">
        <v>46205</v>
      </c>
      <c r="B456" t="inlineStr">
        <is>
          <t>B6</t>
        </is>
      </c>
      <c r="C456" s="9">
        <f>_xlfn.XLOOKUP(B456,Carriers[Code],Carriers[Airline])</f>
        <v/>
      </c>
      <c r="D456" t="n">
        <v>2255</v>
      </c>
      <c r="E456" t="inlineStr">
        <is>
          <t>DCA</t>
        </is>
      </c>
      <c r="F456" s="10" t="n">
        <v>615</v>
      </c>
      <c r="G456" t="inlineStr">
        <is>
          <t>0600-0659</t>
        </is>
      </c>
      <c r="H456" s="9">
        <f>INT(F456/100)</f>
        <v/>
      </c>
      <c r="I456" t="n">
        <v>-7</v>
      </c>
      <c r="J456" t="n">
        <v>0</v>
      </c>
      <c r="K456" t="n">
        <v>-16</v>
      </c>
      <c r="L456" t="n">
        <v>0</v>
      </c>
      <c r="M456" t="n">
        <v>0</v>
      </c>
      <c r="O456" t="n">
        <v>0</v>
      </c>
    </row>
    <row r="457">
      <c r="A457" s="8" t="n">
        <v>46205</v>
      </c>
      <c r="B457" t="inlineStr">
        <is>
          <t>AA</t>
        </is>
      </c>
      <c r="C457" s="9">
        <f>_xlfn.XLOOKUP(B457,Carriers[Code],Carriers[Airline])</f>
        <v/>
      </c>
      <c r="D457" t="n">
        <v>2159</v>
      </c>
      <c r="E457" t="inlineStr">
        <is>
          <t>DCA</t>
        </is>
      </c>
      <c r="F457" s="10" t="n">
        <v>620</v>
      </c>
      <c r="G457" t="inlineStr">
        <is>
          <t>0600-0659</t>
        </is>
      </c>
      <c r="H457" s="9">
        <f>INT(F457/100)</f>
        <v/>
      </c>
      <c r="I457" t="n">
        <v>-8</v>
      </c>
      <c r="J457" t="n">
        <v>0</v>
      </c>
      <c r="K457" t="n">
        <v>-6</v>
      </c>
      <c r="L457" t="n">
        <v>0</v>
      </c>
      <c r="M457" t="n">
        <v>0</v>
      </c>
      <c r="O457" t="n">
        <v>0</v>
      </c>
    </row>
    <row r="458">
      <c r="A458" s="8" t="n">
        <v>46205</v>
      </c>
      <c r="B458" t="inlineStr">
        <is>
          <t>B6</t>
        </is>
      </c>
      <c r="C458" s="9">
        <f>_xlfn.XLOOKUP(B458,Carriers[Code],Carriers[Airline])</f>
        <v/>
      </c>
      <c r="D458" t="n">
        <v>569</v>
      </c>
      <c r="E458" t="inlineStr">
        <is>
          <t>FLL</t>
        </is>
      </c>
      <c r="F458" s="10" t="n">
        <v>620</v>
      </c>
      <c r="G458" t="inlineStr">
        <is>
          <t>0600-0659</t>
        </is>
      </c>
      <c r="H458" s="9">
        <f>INT(F458/100)</f>
        <v/>
      </c>
      <c r="I458" t="n">
        <v>-2</v>
      </c>
      <c r="J458" t="n">
        <v>0</v>
      </c>
      <c r="K458" t="n">
        <v>0</v>
      </c>
      <c r="L458" t="n">
        <v>0</v>
      </c>
      <c r="M458" t="n">
        <v>0</v>
      </c>
      <c r="O458" t="n">
        <v>0</v>
      </c>
    </row>
    <row r="459">
      <c r="A459" s="8" t="n">
        <v>46205</v>
      </c>
      <c r="B459" t="inlineStr">
        <is>
          <t>UA</t>
        </is>
      </c>
      <c r="C459" s="9">
        <f>_xlfn.XLOOKUP(B459,Carriers[Code],Carriers[Airline])</f>
        <v/>
      </c>
      <c r="D459" t="n">
        <v>360</v>
      </c>
      <c r="E459" t="inlineStr">
        <is>
          <t>LAX</t>
        </is>
      </c>
      <c r="F459" s="10" t="n">
        <v>621</v>
      </c>
      <c r="G459" t="inlineStr">
        <is>
          <t>0600-0659</t>
        </is>
      </c>
      <c r="H459" s="9">
        <f>INT(F459/100)</f>
        <v/>
      </c>
      <c r="I459" t="n">
        <v>10</v>
      </c>
      <c r="J459" t="n">
        <v>0</v>
      </c>
      <c r="K459" t="n">
        <v>5</v>
      </c>
      <c r="L459" t="n">
        <v>0</v>
      </c>
      <c r="M459" t="n">
        <v>0</v>
      </c>
      <c r="O459" t="n">
        <v>0</v>
      </c>
    </row>
    <row r="460">
      <c r="A460" s="8" t="n">
        <v>46205</v>
      </c>
      <c r="B460" t="inlineStr">
        <is>
          <t>WN</t>
        </is>
      </c>
      <c r="C460" s="9">
        <f>_xlfn.XLOOKUP(B460,Carriers[Code],Carriers[Airline])</f>
        <v/>
      </c>
      <c r="D460" t="n">
        <v>4156</v>
      </c>
      <c r="E460" t="inlineStr">
        <is>
          <t>DEN</t>
        </is>
      </c>
      <c r="F460" s="10" t="n">
        <v>625</v>
      </c>
      <c r="G460" t="inlineStr">
        <is>
          <t>0600-0659</t>
        </is>
      </c>
      <c r="H460" s="9">
        <f>INT(F460/100)</f>
        <v/>
      </c>
      <c r="I460" t="n">
        <v>-3</v>
      </c>
      <c r="J460" t="n">
        <v>0</v>
      </c>
      <c r="K460" t="n">
        <v>-12</v>
      </c>
      <c r="L460" t="n">
        <v>0</v>
      </c>
      <c r="M460" t="n">
        <v>0</v>
      </c>
      <c r="O460" t="n">
        <v>0</v>
      </c>
    </row>
    <row r="461">
      <c r="A461" s="8" t="n">
        <v>46205</v>
      </c>
      <c r="B461" t="inlineStr">
        <is>
          <t>YX</t>
        </is>
      </c>
      <c r="C461" s="9">
        <f>_xlfn.XLOOKUP(B461,Carriers[Code],Carriers[Airline])</f>
        <v/>
      </c>
      <c r="D461" t="n">
        <v>5764</v>
      </c>
      <c r="E461" t="inlineStr">
        <is>
          <t>EWR</t>
        </is>
      </c>
      <c r="F461" s="10" t="n">
        <v>625</v>
      </c>
      <c r="G461" t="inlineStr">
        <is>
          <t>0600-0659</t>
        </is>
      </c>
      <c r="H461" s="9">
        <f>INT(F461/100)</f>
        <v/>
      </c>
      <c r="I461" t="n">
        <v>-7</v>
      </c>
      <c r="J461" t="n">
        <v>0</v>
      </c>
      <c r="K461" t="n">
        <v>-23</v>
      </c>
      <c r="L461" t="n">
        <v>0</v>
      </c>
      <c r="M461" t="n">
        <v>0</v>
      </c>
      <c r="O461" t="n">
        <v>0</v>
      </c>
    </row>
    <row r="462">
      <c r="A462" s="8" t="n">
        <v>46205</v>
      </c>
      <c r="B462" t="inlineStr">
        <is>
          <t>B6</t>
        </is>
      </c>
      <c r="C462" s="9">
        <f>_xlfn.XLOOKUP(B462,Carriers[Code],Carriers[Airline])</f>
        <v/>
      </c>
      <c r="D462" t="n">
        <v>1883</v>
      </c>
      <c r="E462" t="inlineStr">
        <is>
          <t>RDU</t>
        </is>
      </c>
      <c r="F462" s="10" t="n">
        <v>628</v>
      </c>
      <c r="G462" t="inlineStr">
        <is>
          <t>0600-0659</t>
        </is>
      </c>
      <c r="H462" s="9">
        <f>INT(F462/100)</f>
        <v/>
      </c>
      <c r="I462" t="n">
        <v>-10</v>
      </c>
      <c r="J462" t="n">
        <v>0</v>
      </c>
      <c r="K462" t="n">
        <v>25</v>
      </c>
      <c r="L462" t="n">
        <v>1</v>
      </c>
      <c r="M462" t="n">
        <v>0</v>
      </c>
      <c r="O462" t="n">
        <v>0</v>
      </c>
      <c r="P462" t="n">
        <v>0</v>
      </c>
      <c r="Q462" t="n">
        <v>0</v>
      </c>
      <c r="R462" t="n">
        <v>25</v>
      </c>
      <c r="S462" t="n">
        <v>0</v>
      </c>
      <c r="T462" t="n">
        <v>0</v>
      </c>
    </row>
    <row r="463">
      <c r="A463" s="8" t="n">
        <v>46205</v>
      </c>
      <c r="B463" t="inlineStr">
        <is>
          <t>B6</t>
        </is>
      </c>
      <c r="C463" s="9">
        <f>_xlfn.XLOOKUP(B463,Carriers[Code],Carriers[Airline])</f>
        <v/>
      </c>
      <c r="D463" t="n">
        <v>891</v>
      </c>
      <c r="E463" t="inlineStr">
        <is>
          <t>TPA</t>
        </is>
      </c>
      <c r="F463" s="10" t="n">
        <v>630</v>
      </c>
      <c r="G463" t="inlineStr">
        <is>
          <t>0600-0659</t>
        </is>
      </c>
      <c r="H463" s="9">
        <f>INT(F463/100)</f>
        <v/>
      </c>
      <c r="I463" t="n">
        <v>-4</v>
      </c>
      <c r="J463" t="n">
        <v>0</v>
      </c>
      <c r="K463" t="n">
        <v>-8</v>
      </c>
      <c r="L463" t="n">
        <v>0</v>
      </c>
      <c r="M463" t="n">
        <v>0</v>
      </c>
      <c r="O463" t="n">
        <v>0</v>
      </c>
    </row>
    <row r="464">
      <c r="A464" s="8" t="n">
        <v>46205</v>
      </c>
      <c r="B464" t="inlineStr">
        <is>
          <t>DL</t>
        </is>
      </c>
      <c r="C464" s="9">
        <f>_xlfn.XLOOKUP(B464,Carriers[Code],Carriers[Airline])</f>
        <v/>
      </c>
      <c r="D464" t="n">
        <v>1410</v>
      </c>
      <c r="E464" t="inlineStr">
        <is>
          <t>AUS</t>
        </is>
      </c>
      <c r="F464" s="10" t="n">
        <v>630</v>
      </c>
      <c r="G464" t="inlineStr">
        <is>
          <t>0600-0659</t>
        </is>
      </c>
      <c r="H464" s="9">
        <f>INT(F464/100)</f>
        <v/>
      </c>
      <c r="I464" t="n">
        <v>-5</v>
      </c>
      <c r="J464" t="n">
        <v>0</v>
      </c>
      <c r="K464" t="n">
        <v>-25</v>
      </c>
      <c r="L464" t="n">
        <v>0</v>
      </c>
      <c r="M464" t="n">
        <v>0</v>
      </c>
      <c r="O464" t="n">
        <v>0</v>
      </c>
    </row>
    <row r="465">
      <c r="A465" s="8" t="n">
        <v>46205</v>
      </c>
      <c r="B465" t="inlineStr">
        <is>
          <t>B6</t>
        </is>
      </c>
      <c r="C465" s="9">
        <f>_xlfn.XLOOKUP(B465,Carriers[Code],Carriers[Airline])</f>
        <v/>
      </c>
      <c r="D465" t="n">
        <v>1333</v>
      </c>
      <c r="E465" t="inlineStr">
        <is>
          <t>SFO</t>
        </is>
      </c>
      <c r="F465" s="10" t="n">
        <v>635</v>
      </c>
      <c r="G465" t="inlineStr">
        <is>
          <t>0600-0659</t>
        </is>
      </c>
      <c r="H465" s="9">
        <f>INT(F465/100)</f>
        <v/>
      </c>
      <c r="I465" t="n">
        <v>-7</v>
      </c>
      <c r="J465" t="n">
        <v>0</v>
      </c>
      <c r="K465" t="n">
        <v>-18</v>
      </c>
      <c r="L465" t="n">
        <v>0</v>
      </c>
      <c r="M465" t="n">
        <v>0</v>
      </c>
      <c r="O465" t="n">
        <v>0</v>
      </c>
    </row>
    <row r="466">
      <c r="A466" s="8" t="n">
        <v>46205</v>
      </c>
      <c r="B466" t="inlineStr">
        <is>
          <t>YX</t>
        </is>
      </c>
      <c r="C466" s="9">
        <f>_xlfn.XLOOKUP(B466,Carriers[Code],Carriers[Airline])</f>
        <v/>
      </c>
      <c r="D466" t="n">
        <v>5703</v>
      </c>
      <c r="E466" t="inlineStr">
        <is>
          <t>BWI</t>
        </is>
      </c>
      <c r="F466" s="10" t="n">
        <v>635</v>
      </c>
      <c r="G466" t="inlineStr">
        <is>
          <t>0600-0659</t>
        </is>
      </c>
      <c r="H466" s="9">
        <f>INT(F466/100)</f>
        <v/>
      </c>
      <c r="I466" t="n">
        <v>-8</v>
      </c>
      <c r="J466" t="n">
        <v>0</v>
      </c>
      <c r="K466" t="n">
        <v>-26</v>
      </c>
      <c r="L466" t="n">
        <v>0</v>
      </c>
      <c r="M466" t="n">
        <v>0</v>
      </c>
      <c r="O466" t="n">
        <v>0</v>
      </c>
    </row>
    <row r="467">
      <c r="A467" s="8" t="n">
        <v>46205</v>
      </c>
      <c r="B467" t="inlineStr">
        <is>
          <t>B6</t>
        </is>
      </c>
      <c r="C467" s="9">
        <f>_xlfn.XLOOKUP(B467,Carriers[Code],Carriers[Airline])</f>
        <v/>
      </c>
      <c r="D467" t="n">
        <v>165</v>
      </c>
      <c r="E467" t="inlineStr">
        <is>
          <t>RSW</t>
        </is>
      </c>
      <c r="F467" s="10" t="n">
        <v>645</v>
      </c>
      <c r="G467" t="inlineStr">
        <is>
          <t>0600-0659</t>
        </is>
      </c>
      <c r="H467" s="9">
        <f>INT(F467/100)</f>
        <v/>
      </c>
      <c r="I467" t="n">
        <v>-6</v>
      </c>
      <c r="J467" t="n">
        <v>0</v>
      </c>
      <c r="K467" t="n">
        <v>-24</v>
      </c>
      <c r="L467" t="n">
        <v>0</v>
      </c>
      <c r="M467" t="n">
        <v>0</v>
      </c>
      <c r="O467" t="n">
        <v>0</v>
      </c>
    </row>
    <row r="468">
      <c r="A468" s="8" t="n">
        <v>46205</v>
      </c>
      <c r="B468" t="inlineStr">
        <is>
          <t>DL</t>
        </is>
      </c>
      <c r="C468" s="9">
        <f>_xlfn.XLOOKUP(B468,Carriers[Code],Carriers[Airline])</f>
        <v/>
      </c>
      <c r="D468" t="n">
        <v>695</v>
      </c>
      <c r="E468" t="inlineStr">
        <is>
          <t>ATL</t>
        </is>
      </c>
      <c r="F468" s="10" t="n">
        <v>650</v>
      </c>
      <c r="G468" t="inlineStr">
        <is>
          <t>0600-0659</t>
        </is>
      </c>
      <c r="H468" s="9">
        <f>INT(F468/100)</f>
        <v/>
      </c>
      <c r="I468" t="n">
        <v>-8</v>
      </c>
      <c r="J468" t="n">
        <v>0</v>
      </c>
      <c r="K468" t="n">
        <v>-18</v>
      </c>
      <c r="L468" t="n">
        <v>0</v>
      </c>
      <c r="M468" t="n">
        <v>0</v>
      </c>
      <c r="O468" t="n">
        <v>0</v>
      </c>
    </row>
    <row r="469">
      <c r="A469" s="8" t="n">
        <v>46205</v>
      </c>
      <c r="B469" t="inlineStr">
        <is>
          <t>AA</t>
        </is>
      </c>
      <c r="C469" s="9">
        <f>_xlfn.XLOOKUP(B469,Carriers[Code],Carriers[Airline])</f>
        <v/>
      </c>
      <c r="D469" t="n">
        <v>1462</v>
      </c>
      <c r="E469" t="inlineStr">
        <is>
          <t>CLT</t>
        </is>
      </c>
      <c r="F469" s="10" t="n">
        <v>700</v>
      </c>
      <c r="G469" t="inlineStr">
        <is>
          <t>0700-0759</t>
        </is>
      </c>
      <c r="H469" s="9">
        <f>INT(F469/100)</f>
        <v/>
      </c>
      <c r="I469" t="n">
        <v>-12</v>
      </c>
      <c r="J469" t="n">
        <v>0</v>
      </c>
      <c r="K469" t="n">
        <v>-36</v>
      </c>
      <c r="L469" t="n">
        <v>0</v>
      </c>
      <c r="M469" t="n">
        <v>0</v>
      </c>
      <c r="O469" t="n">
        <v>0</v>
      </c>
    </row>
    <row r="470">
      <c r="A470" s="8" t="n">
        <v>46205</v>
      </c>
      <c r="B470" t="inlineStr">
        <is>
          <t>AA</t>
        </is>
      </c>
      <c r="C470" s="9">
        <f>_xlfn.XLOOKUP(B470,Carriers[Code],Carriers[Airline])</f>
        <v/>
      </c>
      <c r="D470" t="n">
        <v>1509</v>
      </c>
      <c r="E470" t="inlineStr">
        <is>
          <t>ORD</t>
        </is>
      </c>
      <c r="F470" s="10" t="n">
        <v>700</v>
      </c>
      <c r="G470" t="inlineStr">
        <is>
          <t>0700-0759</t>
        </is>
      </c>
      <c r="H470" s="9">
        <f>INT(F470/100)</f>
        <v/>
      </c>
      <c r="I470" t="n">
        <v>-4</v>
      </c>
      <c r="J470" t="n">
        <v>0</v>
      </c>
      <c r="K470" t="n">
        <v>-20</v>
      </c>
      <c r="L470" t="n">
        <v>0</v>
      </c>
      <c r="M470" t="n">
        <v>0</v>
      </c>
      <c r="O470" t="n">
        <v>0</v>
      </c>
    </row>
    <row r="471">
      <c r="A471" s="8" t="n">
        <v>46205</v>
      </c>
      <c r="B471" t="inlineStr">
        <is>
          <t>AA</t>
        </is>
      </c>
      <c r="C471" s="9">
        <f>_xlfn.XLOOKUP(B471,Carriers[Code],Carriers[Airline])</f>
        <v/>
      </c>
      <c r="D471" t="n">
        <v>2315</v>
      </c>
      <c r="E471" t="inlineStr">
        <is>
          <t>PHX</t>
        </is>
      </c>
      <c r="F471" s="10" t="n">
        <v>700</v>
      </c>
      <c r="G471" t="inlineStr">
        <is>
          <t>0700-0759</t>
        </is>
      </c>
      <c r="H471" s="9">
        <f>INT(F471/100)</f>
        <v/>
      </c>
      <c r="I471" t="n">
        <v>-6</v>
      </c>
      <c r="J471" t="n">
        <v>0</v>
      </c>
      <c r="K471" t="n">
        <v>-24</v>
      </c>
      <c r="L471" t="n">
        <v>0</v>
      </c>
      <c r="M471" t="n">
        <v>0</v>
      </c>
      <c r="O471" t="n">
        <v>0</v>
      </c>
    </row>
    <row r="472">
      <c r="A472" s="8" t="n">
        <v>46205</v>
      </c>
      <c r="B472" t="inlineStr">
        <is>
          <t>AA</t>
        </is>
      </c>
      <c r="C472" s="9">
        <f>_xlfn.XLOOKUP(B472,Carriers[Code],Carriers[Airline])</f>
        <v/>
      </c>
      <c r="D472" t="n">
        <v>2555</v>
      </c>
      <c r="E472" t="inlineStr">
        <is>
          <t>DFW</t>
        </is>
      </c>
      <c r="F472" s="10" t="n">
        <v>700</v>
      </c>
      <c r="G472" t="inlineStr">
        <is>
          <t>0700-0759</t>
        </is>
      </c>
      <c r="H472" s="9">
        <f>INT(F472/100)</f>
        <v/>
      </c>
      <c r="I472" t="n">
        <v>-6</v>
      </c>
      <c r="J472" t="n">
        <v>0</v>
      </c>
      <c r="K472" t="n">
        <v>-36</v>
      </c>
      <c r="L472" t="n">
        <v>0</v>
      </c>
      <c r="M472" t="n">
        <v>0</v>
      </c>
      <c r="O472" t="n">
        <v>0</v>
      </c>
    </row>
    <row r="473">
      <c r="A473" s="8" t="n">
        <v>46205</v>
      </c>
      <c r="B473" t="inlineStr">
        <is>
          <t>B6</t>
        </is>
      </c>
      <c r="C473" s="9">
        <f>_xlfn.XLOOKUP(B473,Carriers[Code],Carriers[Airline])</f>
        <v/>
      </c>
      <c r="D473" t="n">
        <v>493</v>
      </c>
      <c r="E473" t="inlineStr">
        <is>
          <t>DEN</t>
        </is>
      </c>
      <c r="F473" s="10" t="n">
        <v>700</v>
      </c>
      <c r="G473" t="inlineStr">
        <is>
          <t>0700-0759</t>
        </is>
      </c>
      <c r="H473" s="9">
        <f>INT(F473/100)</f>
        <v/>
      </c>
      <c r="I473" t="n">
        <v>-11</v>
      </c>
      <c r="J473" t="n">
        <v>0</v>
      </c>
      <c r="K473" t="n">
        <v>-25</v>
      </c>
      <c r="L473" t="n">
        <v>0</v>
      </c>
      <c r="M473" t="n">
        <v>0</v>
      </c>
      <c r="O473" t="n">
        <v>0</v>
      </c>
    </row>
    <row r="474">
      <c r="A474" s="8" t="n">
        <v>46205</v>
      </c>
      <c r="B474" t="inlineStr">
        <is>
          <t>B6</t>
        </is>
      </c>
      <c r="C474" s="9">
        <f>_xlfn.XLOOKUP(B474,Carriers[Code],Carriers[Airline])</f>
        <v/>
      </c>
      <c r="D474" t="n">
        <v>687</v>
      </c>
      <c r="E474" t="inlineStr">
        <is>
          <t>LAX</t>
        </is>
      </c>
      <c r="F474" s="10" t="n">
        <v>700</v>
      </c>
      <c r="G474" t="inlineStr">
        <is>
          <t>0700-0759</t>
        </is>
      </c>
      <c r="H474" s="9">
        <f>INT(F474/100)</f>
        <v/>
      </c>
      <c r="I474" t="n">
        <v>-4</v>
      </c>
      <c r="J474" t="n">
        <v>0</v>
      </c>
      <c r="K474" t="n">
        <v>-13</v>
      </c>
      <c r="L474" t="n">
        <v>0</v>
      </c>
      <c r="M474" t="n">
        <v>0</v>
      </c>
      <c r="O474" t="n">
        <v>0</v>
      </c>
    </row>
    <row r="475">
      <c r="A475" s="8" t="n">
        <v>46205</v>
      </c>
      <c r="B475" t="inlineStr">
        <is>
          <t>B6</t>
        </is>
      </c>
      <c r="C475" s="9">
        <f>_xlfn.XLOOKUP(B475,Carriers[Code],Carriers[Airline])</f>
        <v/>
      </c>
      <c r="D475" t="n">
        <v>1281</v>
      </c>
      <c r="E475" t="inlineStr">
        <is>
          <t>RIC</t>
        </is>
      </c>
      <c r="F475" s="10" t="n">
        <v>700</v>
      </c>
      <c r="G475" t="inlineStr">
        <is>
          <t>0700-0759</t>
        </is>
      </c>
      <c r="H475" s="9">
        <f>INT(F475/100)</f>
        <v/>
      </c>
      <c r="I475" t="n">
        <v>-8</v>
      </c>
      <c r="J475" t="n">
        <v>0</v>
      </c>
      <c r="K475" t="n">
        <v>-21</v>
      </c>
      <c r="L475" t="n">
        <v>0</v>
      </c>
      <c r="M475" t="n">
        <v>0</v>
      </c>
      <c r="O475" t="n">
        <v>0</v>
      </c>
    </row>
    <row r="476">
      <c r="A476" s="8" t="n">
        <v>46205</v>
      </c>
      <c r="B476" t="inlineStr">
        <is>
          <t>DL</t>
        </is>
      </c>
      <c r="C476" s="9">
        <f>_xlfn.XLOOKUP(B476,Carriers[Code],Carriers[Airline])</f>
        <v/>
      </c>
      <c r="D476" t="n">
        <v>2706</v>
      </c>
      <c r="E476" t="inlineStr">
        <is>
          <t>TPA</t>
        </is>
      </c>
      <c r="F476" s="10" t="n">
        <v>700</v>
      </c>
      <c r="G476" t="inlineStr">
        <is>
          <t>0700-0759</t>
        </is>
      </c>
      <c r="H476" s="9">
        <f>INT(F476/100)</f>
        <v/>
      </c>
      <c r="I476" t="n">
        <v>26</v>
      </c>
      <c r="J476" t="n">
        <v>1</v>
      </c>
      <c r="K476" t="n">
        <v>24</v>
      </c>
      <c r="L476" t="n">
        <v>1</v>
      </c>
      <c r="M476" t="n">
        <v>0</v>
      </c>
      <c r="O476" t="n">
        <v>0</v>
      </c>
      <c r="P476" t="n">
        <v>24</v>
      </c>
      <c r="Q476" t="n">
        <v>0</v>
      </c>
      <c r="R476" t="n">
        <v>0</v>
      </c>
      <c r="S476" t="n">
        <v>0</v>
      </c>
      <c r="T476" t="n">
        <v>0</v>
      </c>
    </row>
    <row r="477">
      <c r="A477" s="8" t="n">
        <v>46205</v>
      </c>
      <c r="B477" t="inlineStr">
        <is>
          <t>DL</t>
        </is>
      </c>
      <c r="C477" s="9">
        <f>_xlfn.XLOOKUP(B477,Carriers[Code],Carriers[Airline])</f>
        <v/>
      </c>
      <c r="D477" t="n">
        <v>2770</v>
      </c>
      <c r="E477" t="inlineStr">
        <is>
          <t>LGA</t>
        </is>
      </c>
      <c r="F477" s="10" t="n">
        <v>700</v>
      </c>
      <c r="G477" t="inlineStr">
        <is>
          <t>0700-0759</t>
        </is>
      </c>
      <c r="H477" s="9">
        <f>INT(F477/100)</f>
        <v/>
      </c>
      <c r="I477" t="n">
        <v>-17</v>
      </c>
      <c r="J477" t="n">
        <v>0</v>
      </c>
      <c r="K477" t="n">
        <v>-23</v>
      </c>
      <c r="L477" t="n">
        <v>0</v>
      </c>
      <c r="M477" t="n">
        <v>0</v>
      </c>
      <c r="O477" t="n">
        <v>0</v>
      </c>
    </row>
    <row r="478">
      <c r="A478" s="8" t="n">
        <v>46205</v>
      </c>
      <c r="B478" t="inlineStr">
        <is>
          <t>MQ</t>
        </is>
      </c>
      <c r="C478" s="9">
        <f>_xlfn.XLOOKUP(B478,Carriers[Code],Carriers[Airline])</f>
        <v/>
      </c>
      <c r="D478" t="n">
        <v>3814</v>
      </c>
      <c r="E478" t="inlineStr">
        <is>
          <t>STL</t>
        </is>
      </c>
      <c r="F478" s="10" t="n">
        <v>700</v>
      </c>
      <c r="G478" t="inlineStr">
        <is>
          <t>0700-0759</t>
        </is>
      </c>
      <c r="H478" s="9">
        <f>INT(F478/100)</f>
        <v/>
      </c>
      <c r="I478" t="n">
        <v>-3</v>
      </c>
      <c r="J478" t="n">
        <v>0</v>
      </c>
      <c r="K478" t="n">
        <v>-11</v>
      </c>
      <c r="L478" t="n">
        <v>0</v>
      </c>
      <c r="M478" t="n">
        <v>0</v>
      </c>
      <c r="O478" t="n">
        <v>0</v>
      </c>
    </row>
    <row r="479">
      <c r="A479" s="8" t="n">
        <v>46205</v>
      </c>
      <c r="B479" t="inlineStr">
        <is>
          <t>YX</t>
        </is>
      </c>
      <c r="C479" s="9">
        <f>_xlfn.XLOOKUP(B479,Carriers[Code],Carriers[Airline])</f>
        <v/>
      </c>
      <c r="D479" t="n">
        <v>4396</v>
      </c>
      <c r="E479" t="inlineStr">
        <is>
          <t>LGA</t>
        </is>
      </c>
      <c r="F479" s="10" t="n">
        <v>700</v>
      </c>
      <c r="G479" t="inlineStr">
        <is>
          <t>0700-0759</t>
        </is>
      </c>
      <c r="H479" s="9">
        <f>INT(F479/100)</f>
        <v/>
      </c>
      <c r="I479" t="n">
        <v>-7</v>
      </c>
      <c r="J479" t="n">
        <v>0</v>
      </c>
      <c r="K479" t="n">
        <v>-9</v>
      </c>
      <c r="L479" t="n">
        <v>0</v>
      </c>
      <c r="M479" t="n">
        <v>0</v>
      </c>
      <c r="O479" t="n">
        <v>0</v>
      </c>
    </row>
    <row r="480">
      <c r="A480" s="8" t="n">
        <v>46205</v>
      </c>
      <c r="B480" t="inlineStr">
        <is>
          <t>AS</t>
        </is>
      </c>
      <c r="C480" s="9">
        <f>_xlfn.XLOOKUP(B480,Carriers[Code],Carriers[Airline])</f>
        <v/>
      </c>
      <c r="D480" t="n">
        <v>459</v>
      </c>
      <c r="E480" t="inlineStr">
        <is>
          <t>SEA</t>
        </is>
      </c>
      <c r="F480" s="10" t="n">
        <v>703</v>
      </c>
      <c r="G480" t="inlineStr">
        <is>
          <t>0700-0759</t>
        </is>
      </c>
      <c r="H480" s="9">
        <f>INT(F480/100)</f>
        <v/>
      </c>
      <c r="I480" t="n">
        <v>-3</v>
      </c>
      <c r="J480" t="n">
        <v>0</v>
      </c>
      <c r="K480" t="n">
        <v>-6</v>
      </c>
      <c r="L480" t="n">
        <v>0</v>
      </c>
      <c r="M480" t="n">
        <v>0</v>
      </c>
      <c r="O480" t="n">
        <v>0</v>
      </c>
    </row>
    <row r="481">
      <c r="A481" s="8" t="n">
        <v>46205</v>
      </c>
      <c r="B481" t="inlineStr">
        <is>
          <t>DL</t>
        </is>
      </c>
      <c r="C481" s="9">
        <f>_xlfn.XLOOKUP(B481,Carriers[Code],Carriers[Airline])</f>
        <v/>
      </c>
      <c r="D481" t="n">
        <v>1580</v>
      </c>
      <c r="E481" t="inlineStr">
        <is>
          <t>MCO</t>
        </is>
      </c>
      <c r="F481" s="10" t="n">
        <v>705</v>
      </c>
      <c r="G481" t="inlineStr">
        <is>
          <t>0700-0759</t>
        </is>
      </c>
      <c r="H481" s="9">
        <f>INT(F481/100)</f>
        <v/>
      </c>
      <c r="I481" t="n">
        <v>-8</v>
      </c>
      <c r="J481" t="n">
        <v>0</v>
      </c>
      <c r="K481" t="n">
        <v>-19</v>
      </c>
      <c r="L481" t="n">
        <v>0</v>
      </c>
      <c r="M481" t="n">
        <v>0</v>
      </c>
      <c r="O481" t="n">
        <v>0</v>
      </c>
    </row>
    <row r="482">
      <c r="A482" s="8" t="n">
        <v>46205</v>
      </c>
      <c r="B482" t="inlineStr">
        <is>
          <t>B6</t>
        </is>
      </c>
      <c r="C482" s="9">
        <f>_xlfn.XLOOKUP(B482,Carriers[Code],Carriers[Airline])</f>
        <v/>
      </c>
      <c r="D482" t="n">
        <v>397</v>
      </c>
      <c r="E482" t="inlineStr">
        <is>
          <t>SEA</t>
        </is>
      </c>
      <c r="F482" s="10" t="n">
        <v>710</v>
      </c>
      <c r="G482" t="inlineStr">
        <is>
          <t>0700-0759</t>
        </is>
      </c>
      <c r="H482" s="9">
        <f>INT(F482/100)</f>
        <v/>
      </c>
      <c r="I482" t="n">
        <v>-2</v>
      </c>
      <c r="J482" t="n">
        <v>0</v>
      </c>
      <c r="K482" t="n">
        <v>-4</v>
      </c>
      <c r="L482" t="n">
        <v>0</v>
      </c>
      <c r="M482" t="n">
        <v>0</v>
      </c>
      <c r="O482" t="n">
        <v>0</v>
      </c>
    </row>
    <row r="483">
      <c r="A483" s="8" t="n">
        <v>46205</v>
      </c>
      <c r="B483" t="inlineStr">
        <is>
          <t>B6</t>
        </is>
      </c>
      <c r="C483" s="9">
        <f>_xlfn.XLOOKUP(B483,Carriers[Code],Carriers[Airline])</f>
        <v/>
      </c>
      <c r="D483" t="n">
        <v>2229</v>
      </c>
      <c r="E483" t="inlineStr">
        <is>
          <t>MKE</t>
        </is>
      </c>
      <c r="F483" s="10" t="n">
        <v>710</v>
      </c>
      <c r="G483" t="inlineStr">
        <is>
          <t>0700-0759</t>
        </is>
      </c>
      <c r="H483" s="9">
        <f>INT(F483/100)</f>
        <v/>
      </c>
      <c r="I483" t="n">
        <v>-8</v>
      </c>
      <c r="J483" t="n">
        <v>0</v>
      </c>
      <c r="K483" t="n">
        <v>-23</v>
      </c>
      <c r="L483" t="n">
        <v>0</v>
      </c>
      <c r="M483" t="n">
        <v>0</v>
      </c>
      <c r="O483" t="n">
        <v>0</v>
      </c>
    </row>
    <row r="484">
      <c r="A484" s="8" t="n">
        <v>46205</v>
      </c>
      <c r="B484" t="inlineStr">
        <is>
          <t>YX</t>
        </is>
      </c>
      <c r="C484" s="9">
        <f>_xlfn.XLOOKUP(B484,Carriers[Code],Carriers[Airline])</f>
        <v/>
      </c>
      <c r="D484" t="n">
        <v>5596</v>
      </c>
      <c r="E484" t="inlineStr">
        <is>
          <t>SAV</t>
        </is>
      </c>
      <c r="F484" s="10" t="n">
        <v>710</v>
      </c>
      <c r="G484" t="inlineStr">
        <is>
          <t>0700-0759</t>
        </is>
      </c>
      <c r="H484" s="9">
        <f>INT(F484/100)</f>
        <v/>
      </c>
      <c r="I484" t="n">
        <v>-7</v>
      </c>
      <c r="J484" t="n">
        <v>0</v>
      </c>
      <c r="K484" t="n">
        <v>-25</v>
      </c>
      <c r="L484" t="n">
        <v>0</v>
      </c>
      <c r="M484" t="n">
        <v>0</v>
      </c>
      <c r="O484" t="n">
        <v>0</v>
      </c>
    </row>
    <row r="485">
      <c r="A485" s="8" t="n">
        <v>46205</v>
      </c>
      <c r="B485" t="inlineStr">
        <is>
          <t>B6</t>
        </is>
      </c>
      <c r="C485" s="9">
        <f>_xlfn.XLOOKUP(B485,Carriers[Code],Carriers[Airline])</f>
        <v/>
      </c>
      <c r="D485" t="n">
        <v>2041</v>
      </c>
      <c r="E485" t="inlineStr">
        <is>
          <t>CLE</t>
        </is>
      </c>
      <c r="F485" s="10" t="n">
        <v>715</v>
      </c>
      <c r="G485" t="inlineStr">
        <is>
          <t>0700-0759</t>
        </is>
      </c>
      <c r="H485" s="9">
        <f>INT(F485/100)</f>
        <v/>
      </c>
      <c r="I485" t="n">
        <v>-9</v>
      </c>
      <c r="J485" t="n">
        <v>0</v>
      </c>
      <c r="K485" t="n">
        <v>-24</v>
      </c>
      <c r="L485" t="n">
        <v>0</v>
      </c>
      <c r="M485" t="n">
        <v>0</v>
      </c>
      <c r="O485" t="n">
        <v>0</v>
      </c>
    </row>
    <row r="486">
      <c r="A486" s="8" t="n">
        <v>46205</v>
      </c>
      <c r="B486" t="inlineStr">
        <is>
          <t>DL</t>
        </is>
      </c>
      <c r="C486" s="9">
        <f>_xlfn.XLOOKUP(B486,Carriers[Code],Carriers[Airline])</f>
        <v/>
      </c>
      <c r="D486" t="n">
        <v>760</v>
      </c>
      <c r="E486" t="inlineStr">
        <is>
          <t>DFW</t>
        </is>
      </c>
      <c r="F486" s="10" t="n">
        <v>715</v>
      </c>
      <c r="G486" t="inlineStr">
        <is>
          <t>0700-0759</t>
        </is>
      </c>
      <c r="H486" s="9">
        <f>INT(F486/100)</f>
        <v/>
      </c>
      <c r="I486" t="n">
        <v>-5</v>
      </c>
      <c r="J486" t="n">
        <v>0</v>
      </c>
      <c r="K486" t="n">
        <v>-28</v>
      </c>
      <c r="L486" t="n">
        <v>0</v>
      </c>
      <c r="M486" t="n">
        <v>0</v>
      </c>
      <c r="O486" t="n">
        <v>0</v>
      </c>
    </row>
    <row r="487">
      <c r="A487" s="8" t="n">
        <v>46205</v>
      </c>
      <c r="B487" t="inlineStr">
        <is>
          <t>UA</t>
        </is>
      </c>
      <c r="C487" s="9">
        <f>_xlfn.XLOOKUP(B487,Carriers[Code],Carriers[Airline])</f>
        <v/>
      </c>
      <c r="D487" t="n">
        <v>2631</v>
      </c>
      <c r="E487" t="inlineStr">
        <is>
          <t>ORD</t>
        </is>
      </c>
      <c r="F487" s="10" t="n">
        <v>719</v>
      </c>
      <c r="G487" t="inlineStr">
        <is>
          <t>0700-0759</t>
        </is>
      </c>
      <c r="H487" s="9">
        <f>INT(F487/100)</f>
        <v/>
      </c>
      <c r="I487" t="n">
        <v>-12</v>
      </c>
      <c r="J487" t="n">
        <v>0</v>
      </c>
      <c r="K487" t="n">
        <v>-11</v>
      </c>
      <c r="L487" t="n">
        <v>0</v>
      </c>
      <c r="M487" t="n">
        <v>0</v>
      </c>
      <c r="O487" t="n">
        <v>0</v>
      </c>
    </row>
    <row r="488">
      <c r="A488" s="8" t="n">
        <v>46205</v>
      </c>
      <c r="B488" t="inlineStr">
        <is>
          <t>B6</t>
        </is>
      </c>
      <c r="C488" s="9">
        <f>_xlfn.XLOOKUP(B488,Carriers[Code],Carriers[Airline])</f>
        <v/>
      </c>
      <c r="D488" t="n">
        <v>109</v>
      </c>
      <c r="E488" t="inlineStr">
        <is>
          <t>JAX</t>
        </is>
      </c>
      <c r="F488" s="10" t="n">
        <v>720</v>
      </c>
      <c r="G488" t="inlineStr">
        <is>
          <t>0700-0759</t>
        </is>
      </c>
      <c r="H488" s="9">
        <f>INT(F488/100)</f>
        <v/>
      </c>
      <c r="I488" t="n">
        <v>-6</v>
      </c>
      <c r="J488" t="n">
        <v>0</v>
      </c>
      <c r="K488" t="n">
        <v>-17</v>
      </c>
      <c r="L488" t="n">
        <v>0</v>
      </c>
      <c r="M488" t="n">
        <v>0</v>
      </c>
      <c r="O488" t="n">
        <v>0</v>
      </c>
    </row>
    <row r="489">
      <c r="A489" s="8" t="n">
        <v>46205</v>
      </c>
      <c r="B489" t="inlineStr">
        <is>
          <t>B6</t>
        </is>
      </c>
      <c r="C489" s="9">
        <f>_xlfn.XLOOKUP(B489,Carriers[Code],Carriers[Airline])</f>
        <v/>
      </c>
      <c r="D489" t="n">
        <v>249</v>
      </c>
      <c r="E489" t="inlineStr">
        <is>
          <t>SAV</t>
        </is>
      </c>
      <c r="F489" s="10" t="n">
        <v>720</v>
      </c>
      <c r="G489" t="inlineStr">
        <is>
          <t>0700-0759</t>
        </is>
      </c>
      <c r="H489" s="9">
        <f>INT(F489/100)</f>
        <v/>
      </c>
      <c r="I489" t="n">
        <v>-7</v>
      </c>
      <c r="J489" t="n">
        <v>0</v>
      </c>
      <c r="K489" t="n">
        <v>47</v>
      </c>
      <c r="L489" t="n">
        <v>1</v>
      </c>
      <c r="M489" t="n">
        <v>0</v>
      </c>
      <c r="O489" t="n">
        <v>0</v>
      </c>
      <c r="P489" t="n">
        <v>0</v>
      </c>
      <c r="Q489" t="n">
        <v>0</v>
      </c>
      <c r="R489" t="n">
        <v>47</v>
      </c>
      <c r="S489" t="n">
        <v>0</v>
      </c>
      <c r="T489" t="n">
        <v>0</v>
      </c>
    </row>
    <row r="490">
      <c r="A490" s="8" t="n">
        <v>46205</v>
      </c>
      <c r="B490" t="inlineStr">
        <is>
          <t>DL</t>
        </is>
      </c>
      <c r="C490" s="9">
        <f>_xlfn.XLOOKUP(B490,Carriers[Code],Carriers[Airline])</f>
        <v/>
      </c>
      <c r="D490" t="n">
        <v>977</v>
      </c>
      <c r="E490" t="inlineStr">
        <is>
          <t>SFO</t>
        </is>
      </c>
      <c r="F490" s="10" t="n">
        <v>720</v>
      </c>
      <c r="G490" t="inlineStr">
        <is>
          <t>0700-0759</t>
        </is>
      </c>
      <c r="H490" s="9">
        <f>INT(F490/100)</f>
        <v/>
      </c>
      <c r="I490" t="n">
        <v>-1</v>
      </c>
      <c r="J490" t="n">
        <v>0</v>
      </c>
      <c r="K490" t="n">
        <v>-6</v>
      </c>
      <c r="L490" t="n">
        <v>0</v>
      </c>
      <c r="M490" t="n">
        <v>0</v>
      </c>
      <c r="O490" t="n">
        <v>0</v>
      </c>
    </row>
    <row r="491">
      <c r="A491" s="8" t="n">
        <v>46205</v>
      </c>
      <c r="B491" t="inlineStr">
        <is>
          <t>DL</t>
        </is>
      </c>
      <c r="C491" s="9">
        <f>_xlfn.XLOOKUP(B491,Carriers[Code],Carriers[Airline])</f>
        <v/>
      </c>
      <c r="D491" t="n">
        <v>1399</v>
      </c>
      <c r="E491" t="inlineStr">
        <is>
          <t>MIA</t>
        </is>
      </c>
      <c r="F491" s="10" t="n">
        <v>720</v>
      </c>
      <c r="G491" t="inlineStr">
        <is>
          <t>0700-0759</t>
        </is>
      </c>
      <c r="H491" s="9">
        <f>INT(F491/100)</f>
        <v/>
      </c>
      <c r="I491" t="n">
        <v>-8</v>
      </c>
      <c r="J491" t="n">
        <v>0</v>
      </c>
      <c r="K491" t="n">
        <v>3</v>
      </c>
      <c r="L491" t="n">
        <v>0</v>
      </c>
      <c r="M491" t="n">
        <v>0</v>
      </c>
      <c r="O491" t="n">
        <v>0</v>
      </c>
    </row>
    <row r="492">
      <c r="A492" s="8" t="n">
        <v>46205</v>
      </c>
      <c r="B492" t="inlineStr">
        <is>
          <t>UA</t>
        </is>
      </c>
      <c r="C492" s="9">
        <f>_xlfn.XLOOKUP(B492,Carriers[Code],Carriers[Airline])</f>
        <v/>
      </c>
      <c r="D492" t="n">
        <v>226</v>
      </c>
      <c r="E492" t="inlineStr">
        <is>
          <t>IAH</t>
        </is>
      </c>
      <c r="F492" s="10" t="n">
        <v>725</v>
      </c>
      <c r="G492" t="inlineStr">
        <is>
          <t>0700-0759</t>
        </is>
      </c>
      <c r="H492" s="9">
        <f>INT(F492/100)</f>
        <v/>
      </c>
      <c r="I492" t="n">
        <v>1</v>
      </c>
      <c r="J492" t="n">
        <v>0</v>
      </c>
      <c r="K492" t="n">
        <v>-21</v>
      </c>
      <c r="L492" t="n">
        <v>0</v>
      </c>
      <c r="M492" t="n">
        <v>0</v>
      </c>
      <c r="O492" t="n">
        <v>0</v>
      </c>
    </row>
    <row r="493">
      <c r="A493" s="8" t="n">
        <v>46205</v>
      </c>
      <c r="B493" t="inlineStr">
        <is>
          <t>YX</t>
        </is>
      </c>
      <c r="C493" s="9">
        <f>_xlfn.XLOOKUP(B493,Carriers[Code],Carriers[Airline])</f>
        <v/>
      </c>
      <c r="D493" t="n">
        <v>5692</v>
      </c>
      <c r="E493" t="inlineStr">
        <is>
          <t>DCA</t>
        </is>
      </c>
      <c r="F493" s="10" t="n">
        <v>725</v>
      </c>
      <c r="G493" t="inlineStr">
        <is>
          <t>0700-0759</t>
        </is>
      </c>
      <c r="H493" s="9">
        <f>INT(F493/100)</f>
        <v/>
      </c>
      <c r="I493" t="n">
        <v>-10</v>
      </c>
      <c r="J493" t="n">
        <v>0</v>
      </c>
      <c r="K493" t="n">
        <v>3</v>
      </c>
      <c r="L493" t="n">
        <v>0</v>
      </c>
      <c r="M493" t="n">
        <v>0</v>
      </c>
      <c r="O493" t="n">
        <v>0</v>
      </c>
    </row>
    <row r="494">
      <c r="A494" s="8" t="n">
        <v>46205</v>
      </c>
      <c r="B494" t="inlineStr">
        <is>
          <t>YX</t>
        </is>
      </c>
      <c r="C494" s="9">
        <f>_xlfn.XLOOKUP(B494,Carriers[Code],Carriers[Airline])</f>
        <v/>
      </c>
      <c r="D494" t="n">
        <v>5845</v>
      </c>
      <c r="E494" t="inlineStr">
        <is>
          <t>PHL</t>
        </is>
      </c>
      <c r="F494" s="10" t="n">
        <v>725</v>
      </c>
      <c r="G494" t="inlineStr">
        <is>
          <t>0700-0759</t>
        </is>
      </c>
      <c r="H494" s="9">
        <f>INT(F494/100)</f>
        <v/>
      </c>
      <c r="I494" t="n">
        <v>-7</v>
      </c>
      <c r="J494" t="n">
        <v>0</v>
      </c>
      <c r="K494" t="n">
        <v>-29</v>
      </c>
      <c r="L494" t="n">
        <v>0</v>
      </c>
      <c r="M494" t="n">
        <v>0</v>
      </c>
      <c r="O494" t="n">
        <v>0</v>
      </c>
    </row>
    <row r="495">
      <c r="A495" s="8" t="n">
        <v>46205</v>
      </c>
      <c r="B495" t="inlineStr">
        <is>
          <t>UA</t>
        </is>
      </c>
      <c r="C495" s="9">
        <f>_xlfn.XLOOKUP(B495,Carriers[Code],Carriers[Airline])</f>
        <v/>
      </c>
      <c r="D495" t="n">
        <v>323</v>
      </c>
      <c r="E495" t="inlineStr">
        <is>
          <t>SFO</t>
        </is>
      </c>
      <c r="F495" s="10" t="n">
        <v>728</v>
      </c>
      <c r="G495" t="inlineStr">
        <is>
          <t>0700-0759</t>
        </is>
      </c>
      <c r="H495" s="9">
        <f>INT(F495/100)</f>
        <v/>
      </c>
      <c r="I495" t="n">
        <v>16</v>
      </c>
      <c r="J495" t="n">
        <v>1</v>
      </c>
      <c r="K495" t="n">
        <v>6</v>
      </c>
      <c r="L495" t="n">
        <v>0</v>
      </c>
      <c r="M495" t="n">
        <v>0</v>
      </c>
      <c r="O495" t="n">
        <v>0</v>
      </c>
    </row>
    <row r="496">
      <c r="A496" s="8" t="n">
        <v>46205</v>
      </c>
      <c r="B496" t="inlineStr">
        <is>
          <t>DL</t>
        </is>
      </c>
      <c r="C496" s="9">
        <f>_xlfn.XLOOKUP(B496,Carriers[Code],Carriers[Airline])</f>
        <v/>
      </c>
      <c r="D496" t="n">
        <v>2570</v>
      </c>
      <c r="E496" t="inlineStr">
        <is>
          <t>ORD</t>
        </is>
      </c>
      <c r="F496" s="10" t="n">
        <v>730</v>
      </c>
      <c r="G496" t="inlineStr">
        <is>
          <t>0700-0759</t>
        </is>
      </c>
      <c r="H496" s="9">
        <f>INT(F496/100)</f>
        <v/>
      </c>
      <c r="I496" t="n">
        <v>-4</v>
      </c>
      <c r="J496" t="n">
        <v>0</v>
      </c>
      <c r="K496" t="n">
        <v>-4</v>
      </c>
      <c r="L496" t="n">
        <v>0</v>
      </c>
      <c r="M496" t="n">
        <v>0</v>
      </c>
      <c r="O496" t="n">
        <v>0</v>
      </c>
    </row>
    <row r="497">
      <c r="A497" s="8" t="n">
        <v>46205</v>
      </c>
      <c r="B497" t="inlineStr">
        <is>
          <t>WN</t>
        </is>
      </c>
      <c r="C497" s="9">
        <f>_xlfn.XLOOKUP(B497,Carriers[Code],Carriers[Airline])</f>
        <v/>
      </c>
      <c r="D497" t="n">
        <v>745</v>
      </c>
      <c r="E497" t="inlineStr">
        <is>
          <t>MDW</t>
        </is>
      </c>
      <c r="F497" s="10" t="n">
        <v>730</v>
      </c>
      <c r="G497" t="inlineStr">
        <is>
          <t>0700-0759</t>
        </is>
      </c>
      <c r="H497" s="9">
        <f>INT(F497/100)</f>
        <v/>
      </c>
      <c r="I497" t="n">
        <v>-1</v>
      </c>
      <c r="J497" t="n">
        <v>0</v>
      </c>
      <c r="K497" t="n">
        <v>-16</v>
      </c>
      <c r="L497" t="n">
        <v>0</v>
      </c>
      <c r="M497" t="n">
        <v>0</v>
      </c>
      <c r="O497" t="n">
        <v>0</v>
      </c>
    </row>
    <row r="498">
      <c r="A498" s="8" t="n">
        <v>46205</v>
      </c>
      <c r="B498" t="inlineStr">
        <is>
          <t>DL</t>
        </is>
      </c>
      <c r="C498" s="9">
        <f>_xlfn.XLOOKUP(B498,Carriers[Code],Carriers[Airline])</f>
        <v/>
      </c>
      <c r="D498" t="n">
        <v>2474</v>
      </c>
      <c r="E498" t="inlineStr">
        <is>
          <t>RSW</t>
        </is>
      </c>
      <c r="F498" s="10" t="n">
        <v>732</v>
      </c>
      <c r="G498" t="inlineStr">
        <is>
          <t>0700-0759</t>
        </is>
      </c>
      <c r="H498" s="9">
        <f>INT(F498/100)</f>
        <v/>
      </c>
      <c r="I498" t="n">
        <v>-8</v>
      </c>
      <c r="J498" t="n">
        <v>0</v>
      </c>
      <c r="K498" t="n">
        <v>-6</v>
      </c>
      <c r="L498" t="n">
        <v>0</v>
      </c>
      <c r="M498" t="n">
        <v>0</v>
      </c>
      <c r="O498" t="n">
        <v>0</v>
      </c>
    </row>
    <row r="499">
      <c r="A499" s="8" t="n">
        <v>46205</v>
      </c>
      <c r="B499" t="inlineStr">
        <is>
          <t>AA</t>
        </is>
      </c>
      <c r="C499" s="9">
        <f>_xlfn.XLOOKUP(B499,Carriers[Code],Carriers[Airline])</f>
        <v/>
      </c>
      <c r="D499" t="n">
        <v>2455</v>
      </c>
      <c r="E499" t="inlineStr">
        <is>
          <t>LAX</t>
        </is>
      </c>
      <c r="F499" s="10" t="n">
        <v>735</v>
      </c>
      <c r="G499" t="inlineStr">
        <is>
          <t>0700-0759</t>
        </is>
      </c>
      <c r="H499" s="9">
        <f>INT(F499/100)</f>
        <v/>
      </c>
      <c r="I499" t="n">
        <v>-1</v>
      </c>
      <c r="J499" t="n">
        <v>0</v>
      </c>
      <c r="K499" t="n">
        <v>-3</v>
      </c>
      <c r="L499" t="n">
        <v>0</v>
      </c>
      <c r="M499" t="n">
        <v>0</v>
      </c>
      <c r="O499" t="n">
        <v>0</v>
      </c>
    </row>
    <row r="500">
      <c r="A500" s="8" t="n">
        <v>46205</v>
      </c>
      <c r="B500" t="inlineStr">
        <is>
          <t>DL</t>
        </is>
      </c>
      <c r="C500" s="9">
        <f>_xlfn.XLOOKUP(B500,Carriers[Code],Carriers[Airline])</f>
        <v/>
      </c>
      <c r="D500" t="n">
        <v>479</v>
      </c>
      <c r="E500" t="inlineStr">
        <is>
          <t>LAX</t>
        </is>
      </c>
      <c r="F500" s="10" t="n">
        <v>735</v>
      </c>
      <c r="G500" t="inlineStr">
        <is>
          <t>0700-0759</t>
        </is>
      </c>
      <c r="H500" s="9">
        <f>INT(F500/100)</f>
        <v/>
      </c>
      <c r="I500" t="n">
        <v>-5</v>
      </c>
      <c r="J500" t="n">
        <v>0</v>
      </c>
      <c r="K500" t="n">
        <v>-4</v>
      </c>
      <c r="L500" t="n">
        <v>0</v>
      </c>
      <c r="M500" t="n">
        <v>0</v>
      </c>
      <c r="O500" t="n">
        <v>0</v>
      </c>
    </row>
    <row r="501">
      <c r="A501" s="8" t="n">
        <v>46205</v>
      </c>
      <c r="B501" t="inlineStr">
        <is>
          <t>B6</t>
        </is>
      </c>
      <c r="C501" s="9">
        <f>_xlfn.XLOOKUP(B501,Carriers[Code],Carriers[Airline])</f>
        <v/>
      </c>
      <c r="D501" t="n">
        <v>833</v>
      </c>
      <c r="E501" t="inlineStr">
        <is>
          <t>SFO</t>
        </is>
      </c>
      <c r="F501" s="10" t="n">
        <v>742</v>
      </c>
      <c r="G501" t="inlineStr">
        <is>
          <t>0700-0759</t>
        </is>
      </c>
      <c r="H501" s="9">
        <f>INT(F501/100)</f>
        <v/>
      </c>
      <c r="I501" t="n">
        <v>-11</v>
      </c>
      <c r="J501" t="n">
        <v>0</v>
      </c>
      <c r="K501" t="n">
        <v>-25</v>
      </c>
      <c r="L501" t="n">
        <v>0</v>
      </c>
      <c r="M501" t="n">
        <v>0</v>
      </c>
      <c r="O501" t="n">
        <v>0</v>
      </c>
    </row>
    <row r="502">
      <c r="A502" s="8" t="n">
        <v>46205</v>
      </c>
      <c r="B502" t="inlineStr">
        <is>
          <t>DL</t>
        </is>
      </c>
      <c r="C502" s="9">
        <f>_xlfn.XLOOKUP(B502,Carriers[Code],Carriers[Airline])</f>
        <v/>
      </c>
      <c r="D502" t="n">
        <v>384</v>
      </c>
      <c r="E502" t="inlineStr">
        <is>
          <t>SEA</t>
        </is>
      </c>
      <c r="F502" s="10" t="n">
        <v>745</v>
      </c>
      <c r="G502" t="inlineStr">
        <is>
          <t>0700-0759</t>
        </is>
      </c>
      <c r="H502" s="9">
        <f>INT(F502/100)</f>
        <v/>
      </c>
      <c r="I502" t="n">
        <v>0</v>
      </c>
      <c r="J502" t="n">
        <v>0</v>
      </c>
      <c r="K502" t="n">
        <v>3</v>
      </c>
      <c r="L502" t="n">
        <v>0</v>
      </c>
      <c r="M502" t="n">
        <v>0</v>
      </c>
      <c r="O502" t="n">
        <v>0</v>
      </c>
    </row>
    <row r="503">
      <c r="A503" s="8" t="n">
        <v>46205</v>
      </c>
      <c r="B503" t="inlineStr">
        <is>
          <t>DL</t>
        </is>
      </c>
      <c r="C503" s="9">
        <f>_xlfn.XLOOKUP(B503,Carriers[Code],Carriers[Airline])</f>
        <v/>
      </c>
      <c r="D503" t="n">
        <v>499</v>
      </c>
      <c r="E503" t="inlineStr">
        <is>
          <t>DEN</t>
        </is>
      </c>
      <c r="F503" s="10" t="n">
        <v>745</v>
      </c>
      <c r="G503" t="inlineStr">
        <is>
          <t>0700-0759</t>
        </is>
      </c>
      <c r="H503" s="9">
        <f>INT(F503/100)</f>
        <v/>
      </c>
      <c r="I503" t="n">
        <v>-5</v>
      </c>
      <c r="J503" t="n">
        <v>0</v>
      </c>
      <c r="K503" t="n">
        <v>-8</v>
      </c>
      <c r="L503" t="n">
        <v>0</v>
      </c>
      <c r="M503" t="n">
        <v>0</v>
      </c>
      <c r="O503" t="n">
        <v>0</v>
      </c>
    </row>
    <row r="504">
      <c r="A504" s="8" t="n">
        <v>46205</v>
      </c>
      <c r="B504" t="inlineStr">
        <is>
          <t>UA</t>
        </is>
      </c>
      <c r="C504" s="9">
        <f>_xlfn.XLOOKUP(B504,Carriers[Code],Carriers[Airline])</f>
        <v/>
      </c>
      <c r="D504" t="n">
        <v>647</v>
      </c>
      <c r="E504" t="inlineStr">
        <is>
          <t>DEN</t>
        </is>
      </c>
      <c r="F504" s="10" t="n">
        <v>745</v>
      </c>
      <c r="G504" t="inlineStr">
        <is>
          <t>0700-0759</t>
        </is>
      </c>
      <c r="H504" s="9">
        <f>INT(F504/100)</f>
        <v/>
      </c>
      <c r="I504" t="n">
        <v>-3</v>
      </c>
      <c r="J504" t="n">
        <v>0</v>
      </c>
      <c r="K504" t="n">
        <v>-18</v>
      </c>
      <c r="L504" t="n">
        <v>0</v>
      </c>
      <c r="M504" t="n">
        <v>0</v>
      </c>
      <c r="O504" t="n">
        <v>0</v>
      </c>
    </row>
    <row r="505">
      <c r="A505" s="8" t="n">
        <v>46205</v>
      </c>
      <c r="B505" t="inlineStr">
        <is>
          <t>DL</t>
        </is>
      </c>
      <c r="C505" s="9">
        <f>_xlfn.XLOOKUP(B505,Carriers[Code],Carriers[Airline])</f>
        <v/>
      </c>
      <c r="D505" t="n">
        <v>497</v>
      </c>
      <c r="E505" t="inlineStr">
        <is>
          <t>LAS</t>
        </is>
      </c>
      <c r="F505" s="10" t="n">
        <v>750</v>
      </c>
      <c r="G505" t="inlineStr">
        <is>
          <t>0700-0759</t>
        </is>
      </c>
      <c r="H505" s="9">
        <f>INT(F505/100)</f>
        <v/>
      </c>
      <c r="I505" t="n">
        <v>2</v>
      </c>
      <c r="J505" t="n">
        <v>0</v>
      </c>
      <c r="K505" t="n">
        <v>-9</v>
      </c>
      <c r="L505" t="n">
        <v>0</v>
      </c>
      <c r="M505" t="n">
        <v>0</v>
      </c>
      <c r="O505" t="n">
        <v>0</v>
      </c>
    </row>
    <row r="506">
      <c r="A506" s="8" t="n">
        <v>46205</v>
      </c>
      <c r="B506" t="inlineStr">
        <is>
          <t>WN</t>
        </is>
      </c>
      <c r="C506" s="9">
        <f>_xlfn.XLOOKUP(B506,Carriers[Code],Carriers[Airline])</f>
        <v/>
      </c>
      <c r="D506" t="n">
        <v>375</v>
      </c>
      <c r="E506" t="inlineStr">
        <is>
          <t>AUS</t>
        </is>
      </c>
      <c r="F506" s="10" t="n">
        <v>755</v>
      </c>
      <c r="G506" t="inlineStr">
        <is>
          <t>0700-0759</t>
        </is>
      </c>
      <c r="H506" s="9">
        <f>INT(F506/100)</f>
        <v/>
      </c>
      <c r="I506" t="n">
        <v>-6</v>
      </c>
      <c r="J506" t="n">
        <v>0</v>
      </c>
      <c r="K506" t="n">
        <v>-19</v>
      </c>
      <c r="L506" t="n">
        <v>0</v>
      </c>
      <c r="M506" t="n">
        <v>0</v>
      </c>
      <c r="O506" t="n">
        <v>0</v>
      </c>
    </row>
    <row r="507">
      <c r="A507" s="8" t="n">
        <v>46205</v>
      </c>
      <c r="B507" t="inlineStr">
        <is>
          <t>AA</t>
        </is>
      </c>
      <c r="C507" s="9">
        <f>_xlfn.XLOOKUP(B507,Carriers[Code],Carriers[Airline])</f>
        <v/>
      </c>
      <c r="D507" t="n">
        <v>1259</v>
      </c>
      <c r="E507" t="inlineStr">
        <is>
          <t>MIA</t>
        </is>
      </c>
      <c r="F507" s="10" t="n">
        <v>800</v>
      </c>
      <c r="G507" t="inlineStr">
        <is>
          <t>0800-0859</t>
        </is>
      </c>
      <c r="H507" s="9">
        <f>INT(F507/100)</f>
        <v/>
      </c>
      <c r="I507" t="n">
        <v>1</v>
      </c>
      <c r="J507" t="n">
        <v>0</v>
      </c>
      <c r="K507" t="n">
        <v>3</v>
      </c>
      <c r="L507" t="n">
        <v>0</v>
      </c>
      <c r="M507" t="n">
        <v>0</v>
      </c>
      <c r="O507" t="n">
        <v>0</v>
      </c>
    </row>
    <row r="508">
      <c r="A508" s="8" t="n">
        <v>46205</v>
      </c>
      <c r="B508" t="inlineStr">
        <is>
          <t>DL</t>
        </is>
      </c>
      <c r="C508" s="9">
        <f>_xlfn.XLOOKUP(B508,Carriers[Code],Carriers[Airline])</f>
        <v/>
      </c>
      <c r="D508" t="n">
        <v>1401</v>
      </c>
      <c r="E508" t="inlineStr">
        <is>
          <t>FLL</t>
        </is>
      </c>
      <c r="F508" s="10" t="n">
        <v>800</v>
      </c>
      <c r="G508" t="inlineStr">
        <is>
          <t>0800-0859</t>
        </is>
      </c>
      <c r="H508" s="9">
        <f>INT(F508/100)</f>
        <v/>
      </c>
      <c r="I508" t="n">
        <v>0</v>
      </c>
      <c r="J508" t="n">
        <v>0</v>
      </c>
      <c r="K508" t="n">
        <v>-6</v>
      </c>
      <c r="L508" t="n">
        <v>0</v>
      </c>
      <c r="M508" t="n">
        <v>0</v>
      </c>
      <c r="O508" t="n">
        <v>0</v>
      </c>
    </row>
    <row r="509">
      <c r="A509" s="8" t="n">
        <v>46205</v>
      </c>
      <c r="B509" t="inlineStr">
        <is>
          <t>UA</t>
        </is>
      </c>
      <c r="C509" s="9">
        <f>_xlfn.XLOOKUP(B509,Carriers[Code],Carriers[Airline])</f>
        <v/>
      </c>
      <c r="D509" t="n">
        <v>570</v>
      </c>
      <c r="E509" t="inlineStr">
        <is>
          <t>EWR</t>
        </is>
      </c>
      <c r="F509" s="10" t="n">
        <v>800</v>
      </c>
      <c r="G509" t="inlineStr">
        <is>
          <t>0800-0859</t>
        </is>
      </c>
      <c r="H509" s="9">
        <f>INT(F509/100)</f>
        <v/>
      </c>
      <c r="I509" t="n">
        <v>-8</v>
      </c>
      <c r="J509" t="n">
        <v>0</v>
      </c>
      <c r="K509" t="n">
        <v>-24</v>
      </c>
      <c r="L509" t="n">
        <v>0</v>
      </c>
      <c r="M509" t="n">
        <v>0</v>
      </c>
      <c r="O509" t="n">
        <v>0</v>
      </c>
    </row>
    <row r="510">
      <c r="A510" s="8" t="n">
        <v>46205</v>
      </c>
      <c r="B510" t="inlineStr">
        <is>
          <t>YX</t>
        </is>
      </c>
      <c r="C510" s="9">
        <f>_xlfn.XLOOKUP(B510,Carriers[Code],Carriers[Airline])</f>
        <v/>
      </c>
      <c r="D510" t="n">
        <v>5735</v>
      </c>
      <c r="E510" t="inlineStr">
        <is>
          <t>LGA</t>
        </is>
      </c>
      <c r="F510" s="10" t="n">
        <v>800</v>
      </c>
      <c r="G510" t="inlineStr">
        <is>
          <t>0800-0859</t>
        </is>
      </c>
      <c r="H510" s="9">
        <f>INT(F510/100)</f>
        <v/>
      </c>
      <c r="I510" t="n">
        <v>-9</v>
      </c>
      <c r="J510" t="n">
        <v>0</v>
      </c>
      <c r="K510" t="n">
        <v>-17</v>
      </c>
      <c r="L510" t="n">
        <v>0</v>
      </c>
      <c r="M510" t="n">
        <v>0</v>
      </c>
      <c r="O510" t="n">
        <v>0</v>
      </c>
    </row>
    <row r="511">
      <c r="A511" s="8" t="n">
        <v>46205</v>
      </c>
      <c r="B511" t="inlineStr">
        <is>
          <t>AA</t>
        </is>
      </c>
      <c r="C511" s="9">
        <f>_xlfn.XLOOKUP(B511,Carriers[Code],Carriers[Airline])</f>
        <v/>
      </c>
      <c r="D511" t="n">
        <v>701</v>
      </c>
      <c r="E511" t="inlineStr">
        <is>
          <t>DFW</t>
        </is>
      </c>
      <c r="F511" s="10" t="n">
        <v>801</v>
      </c>
      <c r="G511" t="inlineStr">
        <is>
          <t>0800-0859</t>
        </is>
      </c>
      <c r="H511" s="9">
        <f>INT(F511/100)</f>
        <v/>
      </c>
      <c r="I511" t="n">
        <v>-6</v>
      </c>
      <c r="J511" t="n">
        <v>0</v>
      </c>
      <c r="K511" t="n">
        <v>-32</v>
      </c>
      <c r="L511" t="n">
        <v>0</v>
      </c>
      <c r="M511" t="n">
        <v>0</v>
      </c>
      <c r="O511" t="n">
        <v>0</v>
      </c>
    </row>
    <row r="512">
      <c r="A512" s="8" t="n">
        <v>46205</v>
      </c>
      <c r="B512" t="inlineStr">
        <is>
          <t>AA</t>
        </is>
      </c>
      <c r="C512" s="9">
        <f>_xlfn.XLOOKUP(B512,Carriers[Code],Carriers[Airline])</f>
        <v/>
      </c>
      <c r="D512" t="n">
        <v>2764</v>
      </c>
      <c r="E512" t="inlineStr">
        <is>
          <t>PHL</t>
        </is>
      </c>
      <c r="F512" s="10" t="n">
        <v>803</v>
      </c>
      <c r="G512" t="inlineStr">
        <is>
          <t>0800-0859</t>
        </is>
      </c>
      <c r="H512" s="9">
        <f>INT(F512/100)</f>
        <v/>
      </c>
      <c r="I512" t="n">
        <v>-6</v>
      </c>
      <c r="J512" t="n">
        <v>0</v>
      </c>
      <c r="K512" t="n">
        <v>-22</v>
      </c>
      <c r="L512" t="n">
        <v>0</v>
      </c>
      <c r="M512" t="n">
        <v>0</v>
      </c>
      <c r="O512" t="n">
        <v>0</v>
      </c>
    </row>
    <row r="513">
      <c r="A513" s="8" t="n">
        <v>46205</v>
      </c>
      <c r="B513" t="inlineStr">
        <is>
          <t>YX</t>
        </is>
      </c>
      <c r="C513" s="9">
        <f>_xlfn.XLOOKUP(B513,Carriers[Code],Carriers[Airline])</f>
        <v/>
      </c>
      <c r="D513" t="n">
        <v>4377</v>
      </c>
      <c r="E513" t="inlineStr">
        <is>
          <t>LGA</t>
        </is>
      </c>
      <c r="F513" s="10" t="n">
        <v>803</v>
      </c>
      <c r="G513" t="inlineStr">
        <is>
          <t>0800-0859</t>
        </is>
      </c>
      <c r="H513" s="9">
        <f>INT(F513/100)</f>
        <v/>
      </c>
      <c r="I513" t="n">
        <v>-12</v>
      </c>
      <c r="J513" t="n">
        <v>0</v>
      </c>
      <c r="K513" t="n">
        <v>-18</v>
      </c>
      <c r="L513" t="n">
        <v>0</v>
      </c>
      <c r="M513" t="n">
        <v>0</v>
      </c>
      <c r="O513" t="n">
        <v>0</v>
      </c>
    </row>
    <row r="514">
      <c r="A514" s="8" t="n">
        <v>46205</v>
      </c>
      <c r="B514" t="inlineStr">
        <is>
          <t>AA</t>
        </is>
      </c>
      <c r="C514" s="9">
        <f>_xlfn.XLOOKUP(B514,Carriers[Code],Carriers[Airline])</f>
        <v/>
      </c>
      <c r="D514" t="n">
        <v>2715</v>
      </c>
      <c r="E514" t="inlineStr">
        <is>
          <t>CLT</t>
        </is>
      </c>
      <c r="F514" s="10" t="n">
        <v>805</v>
      </c>
      <c r="G514" t="inlineStr">
        <is>
          <t>0800-0859</t>
        </is>
      </c>
      <c r="H514" s="9">
        <f>INT(F514/100)</f>
        <v/>
      </c>
      <c r="I514" t="n">
        <v>-6</v>
      </c>
      <c r="J514" t="n">
        <v>0</v>
      </c>
      <c r="K514" t="n">
        <v>-24</v>
      </c>
      <c r="L514" t="n">
        <v>0</v>
      </c>
      <c r="M514" t="n">
        <v>0</v>
      </c>
      <c r="O514" t="n">
        <v>0</v>
      </c>
    </row>
    <row r="515">
      <c r="A515" s="8" t="n">
        <v>46205</v>
      </c>
      <c r="B515" t="inlineStr">
        <is>
          <t>DL</t>
        </is>
      </c>
      <c r="C515" s="9">
        <f>_xlfn.XLOOKUP(B515,Carriers[Code],Carriers[Airline])</f>
        <v/>
      </c>
      <c r="D515" t="n">
        <v>923</v>
      </c>
      <c r="E515" t="inlineStr">
        <is>
          <t>ATL</t>
        </is>
      </c>
      <c r="F515" s="10" t="n">
        <v>805</v>
      </c>
      <c r="G515" t="inlineStr">
        <is>
          <t>0800-0859</t>
        </is>
      </c>
      <c r="H515" s="9">
        <f>INT(F515/100)</f>
        <v/>
      </c>
      <c r="I515" t="n">
        <v>-9</v>
      </c>
      <c r="J515" t="n">
        <v>0</v>
      </c>
      <c r="K515" t="n">
        <v>-7</v>
      </c>
      <c r="L515" t="n">
        <v>0</v>
      </c>
      <c r="M515" t="n">
        <v>0</v>
      </c>
      <c r="O515" t="n">
        <v>0</v>
      </c>
    </row>
    <row r="516">
      <c r="A516" s="8" t="n">
        <v>46205</v>
      </c>
      <c r="B516" t="inlineStr">
        <is>
          <t>YX</t>
        </is>
      </c>
      <c r="C516" s="9">
        <f>_xlfn.XLOOKUP(B516,Carriers[Code],Carriers[Airline])</f>
        <v/>
      </c>
      <c r="D516" t="n">
        <v>4399</v>
      </c>
      <c r="E516" t="inlineStr">
        <is>
          <t>CMH</t>
        </is>
      </c>
      <c r="F516" s="10" t="n">
        <v>809</v>
      </c>
      <c r="G516" t="inlineStr">
        <is>
          <t>0800-0859</t>
        </is>
      </c>
      <c r="H516" s="9">
        <f>INT(F516/100)</f>
        <v/>
      </c>
      <c r="I516" t="n">
        <v>-9</v>
      </c>
      <c r="J516" t="n">
        <v>0</v>
      </c>
      <c r="K516" t="n">
        <v>-22</v>
      </c>
      <c r="L516" t="n">
        <v>0</v>
      </c>
      <c r="M516" t="n">
        <v>0</v>
      </c>
      <c r="O516" t="n">
        <v>0</v>
      </c>
    </row>
    <row r="517">
      <c r="A517" s="8" t="n">
        <v>46205</v>
      </c>
      <c r="B517" t="inlineStr">
        <is>
          <t>B6</t>
        </is>
      </c>
      <c r="C517" s="9">
        <f>_xlfn.XLOOKUP(B517,Carriers[Code],Carriers[Airline])</f>
        <v/>
      </c>
      <c r="D517" t="n">
        <v>311</v>
      </c>
      <c r="E517" t="inlineStr">
        <is>
          <t>ORD</t>
        </is>
      </c>
      <c r="F517" s="10" t="n">
        <v>810</v>
      </c>
      <c r="G517" t="inlineStr">
        <is>
          <t>0800-0859</t>
        </is>
      </c>
      <c r="H517" s="9">
        <f>INT(F517/100)</f>
        <v/>
      </c>
      <c r="I517" t="n">
        <v>-2</v>
      </c>
      <c r="J517" t="n">
        <v>0</v>
      </c>
      <c r="K517" t="n">
        <v>-16</v>
      </c>
      <c r="L517" t="n">
        <v>0</v>
      </c>
      <c r="M517" t="n">
        <v>0</v>
      </c>
      <c r="O517" t="n">
        <v>0</v>
      </c>
    </row>
    <row r="518">
      <c r="A518" s="8" t="n">
        <v>46205</v>
      </c>
      <c r="B518" t="inlineStr">
        <is>
          <t>B6</t>
        </is>
      </c>
      <c r="C518" s="9">
        <f>_xlfn.XLOOKUP(B518,Carriers[Code],Carriers[Airline])</f>
        <v/>
      </c>
      <c r="D518" t="n">
        <v>351</v>
      </c>
      <c r="E518" t="inlineStr">
        <is>
          <t>MCO</t>
        </is>
      </c>
      <c r="F518" s="10" t="n">
        <v>810</v>
      </c>
      <c r="G518" t="inlineStr">
        <is>
          <t>0800-0859</t>
        </is>
      </c>
      <c r="H518" s="9">
        <f>INT(F518/100)</f>
        <v/>
      </c>
      <c r="I518" t="n">
        <v>1</v>
      </c>
      <c r="J518" t="n">
        <v>0</v>
      </c>
      <c r="K518" t="n">
        <v>-10</v>
      </c>
      <c r="L518" t="n">
        <v>0</v>
      </c>
      <c r="M518" t="n">
        <v>0</v>
      </c>
      <c r="O518" t="n">
        <v>0</v>
      </c>
    </row>
    <row r="519">
      <c r="A519" s="8" t="n">
        <v>46205</v>
      </c>
      <c r="B519" t="inlineStr">
        <is>
          <t>B6</t>
        </is>
      </c>
      <c r="C519" s="9">
        <f>_xlfn.XLOOKUP(B519,Carriers[Code],Carriers[Airline])</f>
        <v/>
      </c>
      <c r="D519" t="n">
        <v>1177</v>
      </c>
      <c r="E519" t="inlineStr">
        <is>
          <t>LAS</t>
        </is>
      </c>
      <c r="F519" s="10" t="n">
        <v>815</v>
      </c>
      <c r="G519" t="inlineStr">
        <is>
          <t>0800-0859</t>
        </is>
      </c>
      <c r="H519" s="9">
        <f>INT(F519/100)</f>
        <v/>
      </c>
      <c r="I519" t="n">
        <v>-13</v>
      </c>
      <c r="J519" t="n">
        <v>0</v>
      </c>
      <c r="K519" t="n">
        <v>-30</v>
      </c>
      <c r="L519" t="n">
        <v>0</v>
      </c>
      <c r="M519" t="n">
        <v>0</v>
      </c>
      <c r="O519" t="n">
        <v>0</v>
      </c>
    </row>
    <row r="520">
      <c r="A520" s="8" t="n">
        <v>46205</v>
      </c>
      <c r="B520" t="inlineStr">
        <is>
          <t>DL</t>
        </is>
      </c>
      <c r="C520" s="9">
        <f>_xlfn.XLOOKUP(B520,Carriers[Code],Carriers[Airline])</f>
        <v/>
      </c>
      <c r="D520" t="n">
        <v>1138</v>
      </c>
      <c r="E520" t="inlineStr">
        <is>
          <t>MSP</t>
        </is>
      </c>
      <c r="F520" s="10" t="n">
        <v>815</v>
      </c>
      <c r="G520" t="inlineStr">
        <is>
          <t>0800-0859</t>
        </is>
      </c>
      <c r="H520" s="9">
        <f>INT(F520/100)</f>
        <v/>
      </c>
      <c r="I520" t="n">
        <v>-5</v>
      </c>
      <c r="J520" t="n">
        <v>0</v>
      </c>
      <c r="K520" t="n">
        <v>-21</v>
      </c>
      <c r="L520" t="n">
        <v>0</v>
      </c>
      <c r="M520" t="n">
        <v>0</v>
      </c>
      <c r="O520" t="n">
        <v>0</v>
      </c>
    </row>
    <row r="521">
      <c r="A521" s="8" t="n">
        <v>46205</v>
      </c>
      <c r="B521" t="inlineStr">
        <is>
          <t>UA</t>
        </is>
      </c>
      <c r="C521" s="9">
        <f>_xlfn.XLOOKUP(B521,Carriers[Code],Carriers[Airline])</f>
        <v/>
      </c>
      <c r="D521" t="n">
        <v>1834</v>
      </c>
      <c r="E521" t="inlineStr">
        <is>
          <t>ORD</t>
        </is>
      </c>
      <c r="F521" s="10" t="n">
        <v>815</v>
      </c>
      <c r="G521" t="inlineStr">
        <is>
          <t>0800-0859</t>
        </is>
      </c>
      <c r="H521" s="9">
        <f>INT(F521/100)</f>
        <v/>
      </c>
      <c r="I521" t="n">
        <v>7</v>
      </c>
      <c r="J521" t="n">
        <v>0</v>
      </c>
      <c r="K521" t="n">
        <v>-8</v>
      </c>
      <c r="L521" t="n">
        <v>0</v>
      </c>
      <c r="M521" t="n">
        <v>0</v>
      </c>
      <c r="O521" t="n">
        <v>0</v>
      </c>
    </row>
    <row r="522">
      <c r="A522" s="8" t="n">
        <v>46205</v>
      </c>
      <c r="B522" t="inlineStr">
        <is>
          <t>YX</t>
        </is>
      </c>
      <c r="C522" s="9">
        <f>_xlfn.XLOOKUP(B522,Carriers[Code],Carriers[Airline])</f>
        <v/>
      </c>
      <c r="D522" t="n">
        <v>5678</v>
      </c>
      <c r="E522" t="inlineStr">
        <is>
          <t>PIT</t>
        </is>
      </c>
      <c r="F522" s="10" t="n">
        <v>815</v>
      </c>
      <c r="G522" t="inlineStr">
        <is>
          <t>0800-0859</t>
        </is>
      </c>
      <c r="H522" s="9">
        <f>INT(F522/100)</f>
        <v/>
      </c>
      <c r="I522" t="n">
        <v>-1</v>
      </c>
      <c r="J522" t="n">
        <v>0</v>
      </c>
      <c r="K522" t="n">
        <v>-6</v>
      </c>
      <c r="L522" t="n">
        <v>0</v>
      </c>
      <c r="M522" t="n">
        <v>0</v>
      </c>
      <c r="O522" t="n">
        <v>0</v>
      </c>
    </row>
    <row r="523">
      <c r="A523" s="8" t="n">
        <v>46205</v>
      </c>
      <c r="B523" t="inlineStr">
        <is>
          <t>AA</t>
        </is>
      </c>
      <c r="C523" s="9">
        <f>_xlfn.XLOOKUP(B523,Carriers[Code],Carriers[Airline])</f>
        <v/>
      </c>
      <c r="D523" t="n">
        <v>1550</v>
      </c>
      <c r="E523" t="inlineStr">
        <is>
          <t>DCA</t>
        </is>
      </c>
      <c r="F523" s="10" t="n">
        <v>819</v>
      </c>
      <c r="G523" t="inlineStr">
        <is>
          <t>0800-0859</t>
        </is>
      </c>
      <c r="H523" s="9">
        <f>INT(F523/100)</f>
        <v/>
      </c>
      <c r="I523" t="n">
        <v>-3</v>
      </c>
      <c r="J523" t="n">
        <v>0</v>
      </c>
      <c r="K523" t="n">
        <v>-14</v>
      </c>
      <c r="L523" t="n">
        <v>0</v>
      </c>
      <c r="M523" t="n">
        <v>0</v>
      </c>
      <c r="O523" t="n">
        <v>0</v>
      </c>
    </row>
    <row r="524">
      <c r="A524" s="8" t="n">
        <v>46205</v>
      </c>
      <c r="B524" t="inlineStr">
        <is>
          <t>B6</t>
        </is>
      </c>
      <c r="C524" s="9">
        <f>_xlfn.XLOOKUP(B524,Carriers[Code],Carriers[Airline])</f>
        <v/>
      </c>
      <c r="D524" t="n">
        <v>669</v>
      </c>
      <c r="E524" t="inlineStr">
        <is>
          <t>FLL</t>
        </is>
      </c>
      <c r="F524" s="10" t="n">
        <v>825</v>
      </c>
      <c r="G524" t="inlineStr">
        <is>
          <t>0800-0859</t>
        </is>
      </c>
      <c r="H524" s="9">
        <f>INT(F524/100)</f>
        <v/>
      </c>
      <c r="I524" t="n">
        <v>-2</v>
      </c>
      <c r="J524" t="n">
        <v>0</v>
      </c>
      <c r="K524" t="n">
        <v>3</v>
      </c>
      <c r="L524" t="n">
        <v>0</v>
      </c>
      <c r="M524" t="n">
        <v>0</v>
      </c>
      <c r="O524" t="n">
        <v>0</v>
      </c>
    </row>
    <row r="525">
      <c r="A525" s="8" t="n">
        <v>46205</v>
      </c>
      <c r="B525" t="inlineStr">
        <is>
          <t>YX</t>
        </is>
      </c>
      <c r="C525" s="9">
        <f>_xlfn.XLOOKUP(B525,Carriers[Code],Carriers[Airline])</f>
        <v/>
      </c>
      <c r="D525" t="n">
        <v>5674</v>
      </c>
      <c r="E525" t="inlineStr">
        <is>
          <t>CLE</t>
        </is>
      </c>
      <c r="F525" s="10" t="n">
        <v>825</v>
      </c>
      <c r="G525" t="inlineStr">
        <is>
          <t>0800-0859</t>
        </is>
      </c>
      <c r="H525" s="9">
        <f>INT(F525/100)</f>
        <v/>
      </c>
      <c r="I525" t="n">
        <v>-8</v>
      </c>
      <c r="J525" t="n">
        <v>0</v>
      </c>
      <c r="K525" t="n">
        <v>-10</v>
      </c>
      <c r="L525" t="n">
        <v>0</v>
      </c>
      <c r="M525" t="n">
        <v>0</v>
      </c>
      <c r="O525" t="n">
        <v>0</v>
      </c>
    </row>
    <row r="526">
      <c r="A526" s="8" t="n">
        <v>46205</v>
      </c>
      <c r="B526" t="inlineStr">
        <is>
          <t>AS</t>
        </is>
      </c>
      <c r="C526" s="9">
        <f>_xlfn.XLOOKUP(B526,Carriers[Code],Carriers[Airline])</f>
        <v/>
      </c>
      <c r="D526" t="n">
        <v>256</v>
      </c>
      <c r="E526" t="inlineStr">
        <is>
          <t>SAN</t>
        </is>
      </c>
      <c r="F526" s="10" t="n">
        <v>828</v>
      </c>
      <c r="G526" t="inlineStr">
        <is>
          <t>0800-0859</t>
        </is>
      </c>
      <c r="H526" s="9">
        <f>INT(F526/100)</f>
        <v/>
      </c>
      <c r="I526" t="n">
        <v>0</v>
      </c>
      <c r="J526" t="n">
        <v>0</v>
      </c>
      <c r="K526" t="n">
        <v>-13</v>
      </c>
      <c r="L526" t="n">
        <v>0</v>
      </c>
      <c r="M526" t="n">
        <v>0</v>
      </c>
      <c r="O526" t="n">
        <v>0</v>
      </c>
    </row>
    <row r="527">
      <c r="A527" s="8" t="n">
        <v>46205</v>
      </c>
      <c r="B527" t="inlineStr">
        <is>
          <t>B6</t>
        </is>
      </c>
      <c r="C527" s="9">
        <f>_xlfn.XLOOKUP(B527,Carriers[Code],Carriers[Airline])</f>
        <v/>
      </c>
      <c r="D527" t="n">
        <v>2355</v>
      </c>
      <c r="E527" t="inlineStr">
        <is>
          <t>DCA</t>
        </is>
      </c>
      <c r="F527" s="10" t="n">
        <v>829</v>
      </c>
      <c r="G527" t="inlineStr">
        <is>
          <t>0800-0859</t>
        </is>
      </c>
      <c r="H527" s="9">
        <f>INT(F527/100)</f>
        <v/>
      </c>
      <c r="I527" t="n">
        <v>7</v>
      </c>
      <c r="J527" t="n">
        <v>0</v>
      </c>
      <c r="K527" t="n">
        <v>-8</v>
      </c>
      <c r="L527" t="n">
        <v>0</v>
      </c>
      <c r="M527" t="n">
        <v>0</v>
      </c>
      <c r="O527" t="n">
        <v>0</v>
      </c>
    </row>
    <row r="528">
      <c r="A528" s="8" t="n">
        <v>46205</v>
      </c>
      <c r="B528" t="inlineStr">
        <is>
          <t>B6</t>
        </is>
      </c>
      <c r="C528" s="9">
        <f>_xlfn.XLOOKUP(B528,Carriers[Code],Carriers[Airline])</f>
        <v/>
      </c>
      <c r="D528" t="n">
        <v>1097</v>
      </c>
      <c r="E528" t="inlineStr">
        <is>
          <t>ATL</t>
        </is>
      </c>
      <c r="F528" s="10" t="n">
        <v>830</v>
      </c>
      <c r="G528" t="inlineStr">
        <is>
          <t>0800-0859</t>
        </is>
      </c>
      <c r="H528" s="9">
        <f>INT(F528/100)</f>
        <v/>
      </c>
      <c r="I528" t="n">
        <v>-9</v>
      </c>
      <c r="J528" t="n">
        <v>0</v>
      </c>
      <c r="K528" t="n">
        <v>-20</v>
      </c>
      <c r="L528" t="n">
        <v>0</v>
      </c>
      <c r="M528" t="n">
        <v>0</v>
      </c>
      <c r="O528" t="n">
        <v>0</v>
      </c>
    </row>
    <row r="529">
      <c r="A529" s="8" t="n">
        <v>46205</v>
      </c>
      <c r="B529" t="inlineStr">
        <is>
          <t>DL</t>
        </is>
      </c>
      <c r="C529" s="9">
        <f>_xlfn.XLOOKUP(B529,Carriers[Code],Carriers[Airline])</f>
        <v/>
      </c>
      <c r="D529" t="n">
        <v>2141</v>
      </c>
      <c r="E529" t="inlineStr">
        <is>
          <t>BNA</t>
        </is>
      </c>
      <c r="F529" s="10" t="n">
        <v>830</v>
      </c>
      <c r="G529" t="inlineStr">
        <is>
          <t>0800-0859</t>
        </is>
      </c>
      <c r="H529" s="9">
        <f>INT(F529/100)</f>
        <v/>
      </c>
      <c r="I529" t="n">
        <v>-5</v>
      </c>
      <c r="J529" t="n">
        <v>0</v>
      </c>
      <c r="K529" t="n">
        <v>-8</v>
      </c>
      <c r="L529" t="n">
        <v>0</v>
      </c>
      <c r="M529" t="n">
        <v>0</v>
      </c>
      <c r="O529" t="n">
        <v>0</v>
      </c>
    </row>
    <row r="530">
      <c r="A530" s="8" t="n">
        <v>46205</v>
      </c>
      <c r="B530" t="inlineStr">
        <is>
          <t>YX</t>
        </is>
      </c>
      <c r="C530" s="9">
        <f>_xlfn.XLOOKUP(B530,Carriers[Code],Carriers[Airline])</f>
        <v/>
      </c>
      <c r="D530" t="n">
        <v>4635</v>
      </c>
      <c r="E530" t="inlineStr">
        <is>
          <t>SYR</t>
        </is>
      </c>
      <c r="F530" s="10" t="n">
        <v>836</v>
      </c>
      <c r="G530" t="inlineStr">
        <is>
          <t>0800-0859</t>
        </is>
      </c>
      <c r="H530" s="9">
        <f>INT(F530/100)</f>
        <v/>
      </c>
      <c r="I530" t="n">
        <v>-5</v>
      </c>
      <c r="J530" t="n">
        <v>0</v>
      </c>
      <c r="K530" t="n">
        <v>-27</v>
      </c>
      <c r="L530" t="n">
        <v>0</v>
      </c>
      <c r="M530" t="n">
        <v>0</v>
      </c>
      <c r="O530" t="n">
        <v>0</v>
      </c>
    </row>
    <row r="531">
      <c r="A531" s="8" t="n">
        <v>46205</v>
      </c>
      <c r="B531" t="inlineStr">
        <is>
          <t>YX</t>
        </is>
      </c>
      <c r="C531" s="9">
        <f>_xlfn.XLOOKUP(B531,Carriers[Code],Carriers[Airline])</f>
        <v/>
      </c>
      <c r="D531" t="n">
        <v>5670</v>
      </c>
      <c r="E531" t="inlineStr">
        <is>
          <t>CHS</t>
        </is>
      </c>
      <c r="F531" s="10" t="n">
        <v>840</v>
      </c>
      <c r="G531" t="inlineStr">
        <is>
          <t>0800-0859</t>
        </is>
      </c>
      <c r="H531" s="9">
        <f>INT(F531/100)</f>
        <v/>
      </c>
      <c r="I531" t="n">
        <v>-2</v>
      </c>
      <c r="J531" t="n">
        <v>0</v>
      </c>
      <c r="K531" t="n">
        <v>-25</v>
      </c>
      <c r="L531" t="n">
        <v>0</v>
      </c>
      <c r="M531" t="n">
        <v>0</v>
      </c>
      <c r="O531" t="n">
        <v>0</v>
      </c>
    </row>
    <row r="532">
      <c r="A532" s="8" t="n">
        <v>46205</v>
      </c>
      <c r="B532" t="inlineStr">
        <is>
          <t>B6</t>
        </is>
      </c>
      <c r="C532" s="9">
        <f>_xlfn.XLOOKUP(B532,Carriers[Code],Carriers[Airline])</f>
        <v/>
      </c>
      <c r="D532" t="n">
        <v>1017</v>
      </c>
      <c r="E532" t="inlineStr">
        <is>
          <t>JFK</t>
        </is>
      </c>
      <c r="F532" s="10" t="n">
        <v>843</v>
      </c>
      <c r="G532" t="inlineStr">
        <is>
          <t>0800-0859</t>
        </is>
      </c>
      <c r="H532" s="9">
        <f>INT(F532/100)</f>
        <v/>
      </c>
      <c r="I532" t="n">
        <v>-8</v>
      </c>
      <c r="J532" t="n">
        <v>0</v>
      </c>
      <c r="K532" t="n">
        <v>-18</v>
      </c>
      <c r="L532" t="n">
        <v>0</v>
      </c>
      <c r="M532" t="n">
        <v>0</v>
      </c>
      <c r="O532" t="n">
        <v>0</v>
      </c>
    </row>
    <row r="533">
      <c r="A533" s="8" t="n">
        <v>46205</v>
      </c>
      <c r="B533" t="inlineStr">
        <is>
          <t>DL</t>
        </is>
      </c>
      <c r="C533" s="9">
        <f>_xlfn.XLOOKUP(B533,Carriers[Code],Carriers[Airline])</f>
        <v/>
      </c>
      <c r="D533" t="n">
        <v>1683</v>
      </c>
      <c r="E533" t="inlineStr">
        <is>
          <t>BZN</t>
        </is>
      </c>
      <c r="F533" s="10" t="n">
        <v>843</v>
      </c>
      <c r="G533" t="inlineStr">
        <is>
          <t>0800-0859</t>
        </is>
      </c>
      <c r="H533" s="9">
        <f>INT(F533/100)</f>
        <v/>
      </c>
      <c r="I533" t="n">
        <v>13</v>
      </c>
      <c r="J533" t="n">
        <v>0</v>
      </c>
      <c r="K533" t="n">
        <v>10</v>
      </c>
      <c r="L533" t="n">
        <v>0</v>
      </c>
      <c r="M533" t="n">
        <v>0</v>
      </c>
      <c r="O533" t="n">
        <v>0</v>
      </c>
    </row>
    <row r="534">
      <c r="A534" s="8" t="n">
        <v>46205</v>
      </c>
      <c r="B534" t="inlineStr">
        <is>
          <t>YX</t>
        </is>
      </c>
      <c r="C534" s="9">
        <f>_xlfn.XLOOKUP(B534,Carriers[Code],Carriers[Airline])</f>
        <v/>
      </c>
      <c r="D534" t="n">
        <v>5601</v>
      </c>
      <c r="E534" t="inlineStr">
        <is>
          <t>CVG</t>
        </is>
      </c>
      <c r="F534" s="10" t="n">
        <v>845</v>
      </c>
      <c r="G534" t="inlineStr">
        <is>
          <t>0800-0859</t>
        </is>
      </c>
      <c r="H534" s="9">
        <f>INT(F534/100)</f>
        <v/>
      </c>
      <c r="I534" t="n">
        <v>-5</v>
      </c>
      <c r="J534" t="n">
        <v>0</v>
      </c>
      <c r="K534" t="n">
        <v>-16</v>
      </c>
      <c r="L534" t="n">
        <v>0</v>
      </c>
      <c r="M534" t="n">
        <v>0</v>
      </c>
      <c r="O534" t="n">
        <v>0</v>
      </c>
    </row>
    <row r="535">
      <c r="A535" s="8" t="n">
        <v>46205</v>
      </c>
      <c r="B535" t="inlineStr">
        <is>
          <t>B6</t>
        </is>
      </c>
      <c r="C535" s="9">
        <f>_xlfn.XLOOKUP(B535,Carriers[Code],Carriers[Airline])</f>
        <v/>
      </c>
      <c r="D535" t="n">
        <v>257</v>
      </c>
      <c r="E535" t="inlineStr">
        <is>
          <t>BZN</t>
        </is>
      </c>
      <c r="F535" s="10" t="n">
        <v>848</v>
      </c>
      <c r="G535" t="inlineStr">
        <is>
          <t>0800-0859</t>
        </is>
      </c>
      <c r="H535" s="9">
        <f>INT(F535/100)</f>
        <v/>
      </c>
      <c r="I535" t="n">
        <v>57</v>
      </c>
      <c r="J535" t="n">
        <v>1</v>
      </c>
      <c r="K535" t="n">
        <v>106</v>
      </c>
      <c r="L535" t="n">
        <v>1</v>
      </c>
      <c r="M535" t="n">
        <v>0</v>
      </c>
      <c r="O535" t="n">
        <v>0</v>
      </c>
      <c r="P535" t="n">
        <v>0</v>
      </c>
      <c r="Q535" t="n">
        <v>0</v>
      </c>
      <c r="R535" t="n">
        <v>49</v>
      </c>
      <c r="S535" t="n">
        <v>0</v>
      </c>
      <c r="T535" t="n">
        <v>57</v>
      </c>
    </row>
    <row r="536">
      <c r="A536" s="8" t="n">
        <v>46205</v>
      </c>
      <c r="B536" t="inlineStr">
        <is>
          <t>B6</t>
        </is>
      </c>
      <c r="C536" s="9">
        <f>_xlfn.XLOOKUP(B536,Carriers[Code],Carriers[Airline])</f>
        <v/>
      </c>
      <c r="D536" t="n">
        <v>219</v>
      </c>
      <c r="E536" t="inlineStr">
        <is>
          <t>SAN</t>
        </is>
      </c>
      <c r="F536" s="10" t="n">
        <v>850</v>
      </c>
      <c r="G536" t="inlineStr">
        <is>
          <t>0800-0859</t>
        </is>
      </c>
      <c r="H536" s="9">
        <f>INT(F536/100)</f>
        <v/>
      </c>
      <c r="I536" t="n">
        <v>-10</v>
      </c>
      <c r="J536" t="n">
        <v>0</v>
      </c>
      <c r="K536" t="n">
        <v>-21</v>
      </c>
      <c r="L536" t="n">
        <v>0</v>
      </c>
      <c r="M536" t="n">
        <v>0</v>
      </c>
      <c r="O536" t="n">
        <v>0</v>
      </c>
    </row>
    <row r="537">
      <c r="A537" s="8" t="n">
        <v>46205</v>
      </c>
      <c r="B537" t="inlineStr">
        <is>
          <t>DL</t>
        </is>
      </c>
      <c r="C537" s="9">
        <f>_xlfn.XLOOKUP(B537,Carriers[Code],Carriers[Airline])</f>
        <v/>
      </c>
      <c r="D537" t="n">
        <v>1780</v>
      </c>
      <c r="E537" t="inlineStr">
        <is>
          <t>SJU</t>
        </is>
      </c>
      <c r="F537" s="10" t="n">
        <v>850</v>
      </c>
      <c r="G537" t="inlineStr">
        <is>
          <t>0800-0859</t>
        </is>
      </c>
      <c r="H537" s="9">
        <f>INT(F537/100)</f>
        <v/>
      </c>
      <c r="I537" t="n">
        <v>-2</v>
      </c>
      <c r="J537" t="n">
        <v>0</v>
      </c>
      <c r="K537" t="n">
        <v>-17</v>
      </c>
      <c r="L537" t="n">
        <v>0</v>
      </c>
      <c r="M537" t="n">
        <v>0</v>
      </c>
      <c r="O537" t="n">
        <v>0</v>
      </c>
    </row>
    <row r="538">
      <c r="A538" s="8" t="n">
        <v>46205</v>
      </c>
      <c r="B538" t="inlineStr">
        <is>
          <t>B6</t>
        </is>
      </c>
      <c r="C538" s="9">
        <f>_xlfn.XLOOKUP(B538,Carriers[Code],Carriers[Airline])</f>
        <v/>
      </c>
      <c r="D538" t="n">
        <v>1231</v>
      </c>
      <c r="E538" t="inlineStr">
        <is>
          <t>VRB</t>
        </is>
      </c>
      <c r="F538" s="10" t="n">
        <v>855</v>
      </c>
      <c r="G538" t="inlineStr">
        <is>
          <t>0800-0859</t>
        </is>
      </c>
      <c r="H538" s="9">
        <f>INT(F538/100)</f>
        <v/>
      </c>
      <c r="I538" t="n">
        <v>-12</v>
      </c>
      <c r="J538" t="n">
        <v>0</v>
      </c>
      <c r="K538" t="n">
        <v>-24</v>
      </c>
      <c r="L538" t="n">
        <v>0</v>
      </c>
      <c r="M538" t="n">
        <v>0</v>
      </c>
      <c r="O538" t="n">
        <v>0</v>
      </c>
    </row>
    <row r="539">
      <c r="A539" s="8" t="n">
        <v>46205</v>
      </c>
      <c r="B539" t="inlineStr">
        <is>
          <t>WN</t>
        </is>
      </c>
      <c r="C539" s="9">
        <f>_xlfn.XLOOKUP(B539,Carriers[Code],Carriers[Airline])</f>
        <v/>
      </c>
      <c r="D539" t="n">
        <v>732</v>
      </c>
      <c r="E539" t="inlineStr">
        <is>
          <t>BWI</t>
        </is>
      </c>
      <c r="F539" s="10" t="n">
        <v>855</v>
      </c>
      <c r="G539" t="inlineStr">
        <is>
          <t>0800-0859</t>
        </is>
      </c>
      <c r="H539" s="9">
        <f>INT(F539/100)</f>
        <v/>
      </c>
      <c r="I539" t="n">
        <v>-7</v>
      </c>
      <c r="J539" t="n">
        <v>0</v>
      </c>
      <c r="K539" t="n">
        <v>-24</v>
      </c>
      <c r="L539" t="n">
        <v>0</v>
      </c>
      <c r="M539" t="n">
        <v>0</v>
      </c>
      <c r="O539" t="n">
        <v>0</v>
      </c>
    </row>
    <row r="540">
      <c r="A540" s="8" t="n">
        <v>46205</v>
      </c>
      <c r="B540" t="inlineStr">
        <is>
          <t>YX</t>
        </is>
      </c>
      <c r="C540" s="9">
        <f>_xlfn.XLOOKUP(B540,Carriers[Code],Carriers[Airline])</f>
        <v/>
      </c>
      <c r="D540" t="n">
        <v>5597</v>
      </c>
      <c r="E540" t="inlineStr">
        <is>
          <t>JAX</t>
        </is>
      </c>
      <c r="F540" s="10" t="n">
        <v>855</v>
      </c>
      <c r="G540" t="inlineStr">
        <is>
          <t>0800-0859</t>
        </is>
      </c>
      <c r="H540" s="9">
        <f>INT(F540/100)</f>
        <v/>
      </c>
      <c r="I540" t="n">
        <v>-7</v>
      </c>
      <c r="J540" t="n">
        <v>0</v>
      </c>
      <c r="K540" t="n">
        <v>-17</v>
      </c>
      <c r="L540" t="n">
        <v>0</v>
      </c>
      <c r="M540" t="n">
        <v>0</v>
      </c>
      <c r="O540" t="n">
        <v>0</v>
      </c>
    </row>
    <row r="541">
      <c r="A541" s="8" t="n">
        <v>46205</v>
      </c>
      <c r="B541" t="inlineStr">
        <is>
          <t>YX</t>
        </is>
      </c>
      <c r="C541" s="9">
        <f>_xlfn.XLOOKUP(B541,Carriers[Code],Carriers[Airline])</f>
        <v/>
      </c>
      <c r="D541" t="n">
        <v>5622</v>
      </c>
      <c r="E541" t="inlineStr">
        <is>
          <t>RIC</t>
        </is>
      </c>
      <c r="F541" s="10" t="n">
        <v>855</v>
      </c>
      <c r="G541" t="inlineStr">
        <is>
          <t>0800-0859</t>
        </is>
      </c>
      <c r="H541" s="9">
        <f>INT(F541/100)</f>
        <v/>
      </c>
      <c r="I541" t="n">
        <v>-4</v>
      </c>
      <c r="J541" t="n">
        <v>0</v>
      </c>
      <c r="K541" t="n">
        <v>-18</v>
      </c>
      <c r="L541" t="n">
        <v>0</v>
      </c>
      <c r="M541" t="n">
        <v>0</v>
      </c>
      <c r="O541" t="n">
        <v>0</v>
      </c>
    </row>
    <row r="542">
      <c r="A542" s="8" t="n">
        <v>46205</v>
      </c>
      <c r="B542" t="inlineStr">
        <is>
          <t>AA</t>
        </is>
      </c>
      <c r="C542" s="9">
        <f>_xlfn.XLOOKUP(B542,Carriers[Code],Carriers[Airline])</f>
        <v/>
      </c>
      <c r="D542" t="n">
        <v>1239</v>
      </c>
      <c r="E542" t="inlineStr">
        <is>
          <t>ORD</t>
        </is>
      </c>
      <c r="F542" s="10" t="n">
        <v>858</v>
      </c>
      <c r="G542" t="inlineStr">
        <is>
          <t>0800-0859</t>
        </is>
      </c>
      <c r="H542" s="9">
        <f>INT(F542/100)</f>
        <v/>
      </c>
      <c r="I542" t="n">
        <v>-6</v>
      </c>
      <c r="J542" t="n">
        <v>0</v>
      </c>
      <c r="K542" t="n">
        <v>-4</v>
      </c>
      <c r="L542" t="n">
        <v>0</v>
      </c>
      <c r="M542" t="n">
        <v>0</v>
      </c>
      <c r="O542" t="n">
        <v>0</v>
      </c>
    </row>
    <row r="543">
      <c r="A543" s="8" t="n">
        <v>46205</v>
      </c>
      <c r="B543" t="inlineStr">
        <is>
          <t>AA</t>
        </is>
      </c>
      <c r="C543" s="9">
        <f>_xlfn.XLOOKUP(B543,Carriers[Code],Carriers[Airline])</f>
        <v/>
      </c>
      <c r="D543" t="n">
        <v>2735</v>
      </c>
      <c r="E543" t="inlineStr">
        <is>
          <t>MCO</t>
        </is>
      </c>
      <c r="F543" s="10" t="n">
        <v>900</v>
      </c>
      <c r="G543" t="inlineStr">
        <is>
          <t>0900-0959</t>
        </is>
      </c>
      <c r="H543" s="9">
        <f>INT(F543/100)</f>
        <v/>
      </c>
      <c r="I543" t="n">
        <v>511</v>
      </c>
      <c r="J543" t="n">
        <v>1</v>
      </c>
      <c r="K543" t="n">
        <v>501</v>
      </c>
      <c r="L543" t="n">
        <v>1</v>
      </c>
      <c r="M543" t="n">
        <v>0</v>
      </c>
      <c r="O543" t="n">
        <v>0</v>
      </c>
      <c r="P543" t="n">
        <v>501</v>
      </c>
      <c r="Q543" t="n">
        <v>0</v>
      </c>
      <c r="R543" t="n">
        <v>0</v>
      </c>
      <c r="S543" t="n">
        <v>0</v>
      </c>
      <c r="T543" t="n">
        <v>0</v>
      </c>
    </row>
    <row r="544">
      <c r="A544" s="8" t="n">
        <v>46205</v>
      </c>
      <c r="B544" t="inlineStr">
        <is>
          <t>AS</t>
        </is>
      </c>
      <c r="C544" s="9">
        <f>_xlfn.XLOOKUP(B544,Carriers[Code],Carriers[Airline])</f>
        <v/>
      </c>
      <c r="D544" t="n">
        <v>338</v>
      </c>
      <c r="E544" t="inlineStr">
        <is>
          <t>SEA</t>
        </is>
      </c>
      <c r="F544" s="10" t="n">
        <v>900</v>
      </c>
      <c r="G544" t="inlineStr">
        <is>
          <t>0900-0959</t>
        </is>
      </c>
      <c r="H544" s="9">
        <f>INT(F544/100)</f>
        <v/>
      </c>
      <c r="I544" t="n">
        <v>4</v>
      </c>
      <c r="J544" t="n">
        <v>0</v>
      </c>
      <c r="K544" t="n">
        <v>21</v>
      </c>
      <c r="L544" t="n">
        <v>1</v>
      </c>
      <c r="M544" t="n">
        <v>0</v>
      </c>
      <c r="O544" t="n">
        <v>0</v>
      </c>
      <c r="P544" t="n">
        <v>0</v>
      </c>
      <c r="Q544" t="n">
        <v>0</v>
      </c>
      <c r="R544" t="n">
        <v>21</v>
      </c>
      <c r="S544" t="n">
        <v>0</v>
      </c>
      <c r="T544" t="n">
        <v>0</v>
      </c>
    </row>
    <row r="545">
      <c r="A545" s="8" t="n">
        <v>46205</v>
      </c>
      <c r="B545" t="inlineStr">
        <is>
          <t>B6</t>
        </is>
      </c>
      <c r="C545" s="9">
        <f>_xlfn.XLOOKUP(B545,Carriers[Code],Carriers[Airline])</f>
        <v/>
      </c>
      <c r="D545" t="n">
        <v>21</v>
      </c>
      <c r="E545" t="inlineStr">
        <is>
          <t>PBI</t>
        </is>
      </c>
      <c r="F545" s="10" t="n">
        <v>900</v>
      </c>
      <c r="G545" t="inlineStr">
        <is>
          <t>0900-0959</t>
        </is>
      </c>
      <c r="H545" s="9">
        <f>INT(F545/100)</f>
        <v/>
      </c>
      <c r="I545" t="n">
        <v>-5</v>
      </c>
      <c r="J545" t="n">
        <v>0</v>
      </c>
      <c r="K545" t="n">
        <v>-5</v>
      </c>
      <c r="L545" t="n">
        <v>0</v>
      </c>
      <c r="M545" t="n">
        <v>0</v>
      </c>
      <c r="O545" t="n">
        <v>0</v>
      </c>
    </row>
    <row r="546">
      <c r="A546" s="8" t="n">
        <v>46205</v>
      </c>
      <c r="B546" t="inlineStr">
        <is>
          <t>DL</t>
        </is>
      </c>
      <c r="C546" s="9">
        <f>_xlfn.XLOOKUP(B546,Carriers[Code],Carriers[Airline])</f>
        <v/>
      </c>
      <c r="D546" t="n">
        <v>816</v>
      </c>
      <c r="E546" t="inlineStr">
        <is>
          <t>SAT</t>
        </is>
      </c>
      <c r="F546" s="10" t="n">
        <v>900</v>
      </c>
      <c r="G546" t="inlineStr">
        <is>
          <t>0900-0959</t>
        </is>
      </c>
      <c r="H546" s="9">
        <f>INT(F546/100)</f>
        <v/>
      </c>
      <c r="I546" t="n">
        <v>-10</v>
      </c>
      <c r="J546" t="n">
        <v>0</v>
      </c>
      <c r="K546" t="n">
        <v>-26</v>
      </c>
      <c r="L546" t="n">
        <v>0</v>
      </c>
      <c r="M546" t="n">
        <v>0</v>
      </c>
      <c r="O546" t="n">
        <v>0</v>
      </c>
    </row>
    <row r="547">
      <c r="A547" s="8" t="n">
        <v>46205</v>
      </c>
      <c r="B547" t="inlineStr">
        <is>
          <t>YX</t>
        </is>
      </c>
      <c r="C547" s="9">
        <f>_xlfn.XLOOKUP(B547,Carriers[Code],Carriers[Airline])</f>
        <v/>
      </c>
      <c r="D547" t="n">
        <v>5630</v>
      </c>
      <c r="E547" t="inlineStr">
        <is>
          <t>CLT</t>
        </is>
      </c>
      <c r="F547" s="10" t="n">
        <v>900</v>
      </c>
      <c r="G547" t="inlineStr">
        <is>
          <t>0900-0959</t>
        </is>
      </c>
      <c r="H547" s="9">
        <f>INT(F547/100)</f>
        <v/>
      </c>
      <c r="I547" t="n">
        <v>-10</v>
      </c>
      <c r="J547" t="n">
        <v>0</v>
      </c>
      <c r="K547" t="n">
        <v>-17</v>
      </c>
      <c r="L547" t="n">
        <v>0</v>
      </c>
      <c r="M547" t="n">
        <v>0</v>
      </c>
      <c r="O547" t="n">
        <v>0</v>
      </c>
    </row>
    <row r="548">
      <c r="A548" s="8" t="n">
        <v>46205</v>
      </c>
      <c r="B548" t="inlineStr">
        <is>
          <t>YX</t>
        </is>
      </c>
      <c r="C548" s="9">
        <f>_xlfn.XLOOKUP(B548,Carriers[Code],Carriers[Airline])</f>
        <v/>
      </c>
      <c r="D548" t="n">
        <v>5732</v>
      </c>
      <c r="E548" t="inlineStr">
        <is>
          <t>LGA</t>
        </is>
      </c>
      <c r="F548" s="10" t="n">
        <v>900</v>
      </c>
      <c r="G548" t="inlineStr">
        <is>
          <t>0900-0959</t>
        </is>
      </c>
      <c r="H548" s="9">
        <f>INT(F548/100)</f>
        <v/>
      </c>
      <c r="I548" t="n">
        <v>-8</v>
      </c>
      <c r="J548" t="n">
        <v>0</v>
      </c>
      <c r="K548" t="n">
        <v>-18</v>
      </c>
      <c r="L548" t="n">
        <v>0</v>
      </c>
      <c r="M548" t="n">
        <v>0</v>
      </c>
      <c r="O548" t="n">
        <v>0</v>
      </c>
    </row>
    <row r="549">
      <c r="A549" s="8" t="n">
        <v>46205</v>
      </c>
      <c r="B549" t="inlineStr">
        <is>
          <t>AA</t>
        </is>
      </c>
      <c r="C549" s="9">
        <f>_xlfn.XLOOKUP(B549,Carriers[Code],Carriers[Airline])</f>
        <v/>
      </c>
      <c r="D549" t="n">
        <v>479</v>
      </c>
      <c r="E549" t="inlineStr">
        <is>
          <t>DFW</t>
        </is>
      </c>
      <c r="F549" s="10" t="n">
        <v>901</v>
      </c>
      <c r="G549" t="inlineStr">
        <is>
          <t>0900-0959</t>
        </is>
      </c>
      <c r="H549" s="9">
        <f>INT(F549/100)</f>
        <v/>
      </c>
      <c r="I549" t="n">
        <v>30</v>
      </c>
      <c r="J549" t="n">
        <v>1</v>
      </c>
      <c r="K549" t="n">
        <v>3</v>
      </c>
      <c r="L549" t="n">
        <v>0</v>
      </c>
      <c r="M549" t="n">
        <v>0</v>
      </c>
      <c r="O549" t="n">
        <v>0</v>
      </c>
    </row>
    <row r="550">
      <c r="A550" s="8" t="n">
        <v>46205</v>
      </c>
      <c r="B550" t="inlineStr">
        <is>
          <t>DL</t>
        </is>
      </c>
      <c r="C550" s="9">
        <f>_xlfn.XLOOKUP(B550,Carriers[Code],Carriers[Airline])</f>
        <v/>
      </c>
      <c r="D550" t="n">
        <v>456</v>
      </c>
      <c r="E550" t="inlineStr">
        <is>
          <t>ATL</t>
        </is>
      </c>
      <c r="F550" s="10" t="n">
        <v>905</v>
      </c>
      <c r="G550" t="inlineStr">
        <is>
          <t>0900-0959</t>
        </is>
      </c>
      <c r="H550" s="9">
        <f>INT(F550/100)</f>
        <v/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O550" t="n">
        <v>0</v>
      </c>
    </row>
    <row r="551">
      <c r="A551" s="8" t="n">
        <v>46205</v>
      </c>
      <c r="B551" t="inlineStr">
        <is>
          <t>YX</t>
        </is>
      </c>
      <c r="C551" s="9">
        <f>_xlfn.XLOOKUP(B551,Carriers[Code],Carriers[Airline])</f>
        <v/>
      </c>
      <c r="D551" t="n">
        <v>5720</v>
      </c>
      <c r="E551" t="inlineStr">
        <is>
          <t>JFK</t>
        </is>
      </c>
      <c r="F551" s="10" t="n">
        <v>905</v>
      </c>
      <c r="G551" t="inlineStr">
        <is>
          <t>0900-0959</t>
        </is>
      </c>
      <c r="H551" s="9">
        <f>INT(F551/100)</f>
        <v/>
      </c>
      <c r="I551" t="n">
        <v>-6</v>
      </c>
      <c r="J551" t="n">
        <v>0</v>
      </c>
      <c r="K551" t="n">
        <v>-4</v>
      </c>
      <c r="L551" t="n">
        <v>0</v>
      </c>
      <c r="M551" t="n">
        <v>0</v>
      </c>
      <c r="O551" t="n">
        <v>0</v>
      </c>
    </row>
    <row r="552">
      <c r="A552" s="8" t="n">
        <v>46205</v>
      </c>
      <c r="B552" t="inlineStr">
        <is>
          <t>UA</t>
        </is>
      </c>
      <c r="C552" s="9">
        <f>_xlfn.XLOOKUP(B552,Carriers[Code],Carriers[Airline])</f>
        <v/>
      </c>
      <c r="D552" t="n">
        <v>2002</v>
      </c>
      <c r="E552" t="inlineStr">
        <is>
          <t>SFO</t>
        </is>
      </c>
      <c r="F552" s="10" t="n">
        <v>907</v>
      </c>
      <c r="G552" t="inlineStr">
        <is>
          <t>0900-0959</t>
        </is>
      </c>
      <c r="H552" s="9">
        <f>INT(F552/100)</f>
        <v/>
      </c>
      <c r="I552" t="n">
        <v>14</v>
      </c>
      <c r="J552" t="n">
        <v>0</v>
      </c>
      <c r="K552" t="n">
        <v>26</v>
      </c>
      <c r="L552" t="n">
        <v>1</v>
      </c>
      <c r="M552" t="n">
        <v>0</v>
      </c>
      <c r="O552" t="n">
        <v>0</v>
      </c>
      <c r="P552" t="n">
        <v>14</v>
      </c>
      <c r="Q552" t="n">
        <v>0</v>
      </c>
      <c r="R552" t="n">
        <v>12</v>
      </c>
      <c r="S552" t="n">
        <v>0</v>
      </c>
      <c r="T552" t="n">
        <v>0</v>
      </c>
    </row>
    <row r="553">
      <c r="A553" s="8" t="n">
        <v>46205</v>
      </c>
      <c r="B553" t="inlineStr">
        <is>
          <t>F9</t>
        </is>
      </c>
      <c r="C553" s="9">
        <f>_xlfn.XLOOKUP(B553,Carriers[Code],Carriers[Airline])</f>
        <v/>
      </c>
      <c r="D553" t="n">
        <v>3511</v>
      </c>
      <c r="E553" t="inlineStr">
        <is>
          <t>ATL</t>
        </is>
      </c>
      <c r="F553" s="10" t="n">
        <v>910</v>
      </c>
      <c r="G553" t="inlineStr">
        <is>
          <t>0900-0959</t>
        </is>
      </c>
      <c r="H553" s="9">
        <f>INT(F553/100)</f>
        <v/>
      </c>
      <c r="I553" t="n">
        <v>-10</v>
      </c>
      <c r="J553" t="n">
        <v>0</v>
      </c>
      <c r="K553" t="n">
        <v>-34</v>
      </c>
      <c r="L553" t="n">
        <v>0</v>
      </c>
      <c r="M553" t="n">
        <v>0</v>
      </c>
      <c r="O553" t="n">
        <v>0</v>
      </c>
    </row>
    <row r="554">
      <c r="A554" s="8" t="n">
        <v>46205</v>
      </c>
      <c r="B554" t="inlineStr">
        <is>
          <t>YX</t>
        </is>
      </c>
      <c r="C554" s="9">
        <f>_xlfn.XLOOKUP(B554,Carriers[Code],Carriers[Airline])</f>
        <v/>
      </c>
      <c r="D554" t="n">
        <v>5614</v>
      </c>
      <c r="E554" t="inlineStr">
        <is>
          <t>MKE</t>
        </is>
      </c>
      <c r="F554" s="10" t="n">
        <v>910</v>
      </c>
      <c r="G554" t="inlineStr">
        <is>
          <t>0900-0959</t>
        </is>
      </c>
      <c r="H554" s="9">
        <f>INT(F554/100)</f>
        <v/>
      </c>
      <c r="I554" t="n">
        <v>-2</v>
      </c>
      <c r="J554" t="n">
        <v>0</v>
      </c>
      <c r="K554" t="n">
        <v>1</v>
      </c>
      <c r="L554" t="n">
        <v>0</v>
      </c>
      <c r="M554" t="n">
        <v>0</v>
      </c>
      <c r="O554" t="n">
        <v>0</v>
      </c>
    </row>
    <row r="555">
      <c r="A555" s="8" t="n">
        <v>46205</v>
      </c>
      <c r="B555" t="inlineStr">
        <is>
          <t>B6</t>
        </is>
      </c>
      <c r="C555" s="9">
        <f>_xlfn.XLOOKUP(B555,Carriers[Code],Carriers[Airline])</f>
        <v/>
      </c>
      <c r="D555" t="n">
        <v>791</v>
      </c>
      <c r="E555" t="inlineStr">
        <is>
          <t>TPA</t>
        </is>
      </c>
      <c r="F555" s="10" t="n">
        <v>915</v>
      </c>
      <c r="G555" t="inlineStr">
        <is>
          <t>0900-0959</t>
        </is>
      </c>
      <c r="H555" s="9">
        <f>INT(F555/100)</f>
        <v/>
      </c>
      <c r="I555" t="n">
        <v>1</v>
      </c>
      <c r="J555" t="n">
        <v>0</v>
      </c>
      <c r="K555" t="n">
        <v>10</v>
      </c>
      <c r="L555" t="n">
        <v>0</v>
      </c>
      <c r="M555" t="n">
        <v>0</v>
      </c>
      <c r="O555" t="n">
        <v>0</v>
      </c>
    </row>
    <row r="556">
      <c r="A556" s="8" t="n">
        <v>46205</v>
      </c>
      <c r="B556" t="inlineStr">
        <is>
          <t>DL</t>
        </is>
      </c>
      <c r="C556" s="9">
        <f>_xlfn.XLOOKUP(B556,Carriers[Code],Carriers[Airline])</f>
        <v/>
      </c>
      <c r="D556" t="n">
        <v>1748</v>
      </c>
      <c r="E556" t="inlineStr">
        <is>
          <t>DTW</t>
        </is>
      </c>
      <c r="F556" s="10" t="n">
        <v>915</v>
      </c>
      <c r="G556" t="inlineStr">
        <is>
          <t>0900-0959</t>
        </is>
      </c>
      <c r="H556" s="9">
        <f>INT(F556/100)</f>
        <v/>
      </c>
      <c r="I556" t="n">
        <v>-6</v>
      </c>
      <c r="J556" t="n">
        <v>0</v>
      </c>
      <c r="K556" t="n">
        <v>0</v>
      </c>
      <c r="L556" t="n">
        <v>0</v>
      </c>
      <c r="M556" t="n">
        <v>0</v>
      </c>
      <c r="O556" t="n">
        <v>0</v>
      </c>
    </row>
    <row r="557">
      <c r="A557" s="8" t="n">
        <v>46205</v>
      </c>
      <c r="B557" t="inlineStr">
        <is>
          <t>YX</t>
        </is>
      </c>
      <c r="C557" s="9">
        <f>_xlfn.XLOOKUP(B557,Carriers[Code],Carriers[Airline])</f>
        <v/>
      </c>
      <c r="D557" t="n">
        <v>5693</v>
      </c>
      <c r="E557" t="inlineStr">
        <is>
          <t>DCA</t>
        </is>
      </c>
      <c r="F557" s="10" t="n">
        <v>915</v>
      </c>
      <c r="G557" t="inlineStr">
        <is>
          <t>0900-0959</t>
        </is>
      </c>
      <c r="H557" s="9">
        <f>INT(F557/100)</f>
        <v/>
      </c>
      <c r="I557" t="n">
        <v>-10</v>
      </c>
      <c r="J557" t="n">
        <v>0</v>
      </c>
      <c r="K557" t="n">
        <v>-21</v>
      </c>
      <c r="L557" t="n">
        <v>0</v>
      </c>
      <c r="M557" t="n">
        <v>0</v>
      </c>
      <c r="O557" t="n">
        <v>0</v>
      </c>
    </row>
    <row r="558">
      <c r="A558" s="8" t="n">
        <v>46205</v>
      </c>
      <c r="B558" t="inlineStr">
        <is>
          <t>AA</t>
        </is>
      </c>
      <c r="C558" s="9">
        <f>_xlfn.XLOOKUP(B558,Carriers[Code],Carriers[Airline])</f>
        <v/>
      </c>
      <c r="D558" t="n">
        <v>1605</v>
      </c>
      <c r="E558" t="inlineStr">
        <is>
          <t>DCA</t>
        </is>
      </c>
      <c r="F558" s="10" t="n">
        <v>918</v>
      </c>
      <c r="G558" t="inlineStr">
        <is>
          <t>0900-0959</t>
        </is>
      </c>
      <c r="H558" s="9">
        <f>INT(F558/100)</f>
        <v/>
      </c>
      <c r="I558" t="n">
        <v>-9</v>
      </c>
      <c r="J558" t="n">
        <v>0</v>
      </c>
      <c r="K558" t="n">
        <v>-21</v>
      </c>
      <c r="L558" t="n">
        <v>0</v>
      </c>
      <c r="M558" t="n">
        <v>0</v>
      </c>
      <c r="O558" t="n">
        <v>0</v>
      </c>
    </row>
    <row r="559">
      <c r="A559" s="8" t="n">
        <v>46205</v>
      </c>
      <c r="B559" t="inlineStr">
        <is>
          <t>G4</t>
        </is>
      </c>
      <c r="C559" s="9">
        <f>_xlfn.XLOOKUP(B559,Carriers[Code],Carriers[Airline])</f>
        <v/>
      </c>
      <c r="D559" t="n">
        <v>571</v>
      </c>
      <c r="E559" t="inlineStr">
        <is>
          <t>GRR</t>
        </is>
      </c>
      <c r="F559" s="10" t="n">
        <v>918</v>
      </c>
      <c r="G559" t="inlineStr">
        <is>
          <t>0900-0959</t>
        </is>
      </c>
      <c r="H559" s="9">
        <f>INT(F559/100)</f>
        <v/>
      </c>
      <c r="I559" t="n">
        <v>62</v>
      </c>
      <c r="J559" t="n">
        <v>1</v>
      </c>
      <c r="K559" t="n">
        <v>58</v>
      </c>
      <c r="L559" t="n">
        <v>1</v>
      </c>
      <c r="M559" t="n">
        <v>0</v>
      </c>
      <c r="O559" t="n">
        <v>0</v>
      </c>
      <c r="P559" t="n">
        <v>58</v>
      </c>
      <c r="Q559" t="n">
        <v>0</v>
      </c>
      <c r="R559" t="n">
        <v>0</v>
      </c>
      <c r="S559" t="n">
        <v>0</v>
      </c>
      <c r="T559" t="n">
        <v>0</v>
      </c>
    </row>
    <row r="560">
      <c r="A560" s="8" t="n">
        <v>46205</v>
      </c>
      <c r="B560" t="inlineStr">
        <is>
          <t>DL</t>
        </is>
      </c>
      <c r="C560" s="9">
        <f>_xlfn.XLOOKUP(B560,Carriers[Code],Carriers[Airline])</f>
        <v/>
      </c>
      <c r="D560" t="n">
        <v>2160</v>
      </c>
      <c r="E560" t="inlineStr">
        <is>
          <t>PBI</t>
        </is>
      </c>
      <c r="F560" s="10" t="n">
        <v>920</v>
      </c>
      <c r="G560" t="inlineStr">
        <is>
          <t>0900-0959</t>
        </is>
      </c>
      <c r="H560" s="9">
        <f>INT(F560/100)</f>
        <v/>
      </c>
      <c r="I560" t="n">
        <v>-5</v>
      </c>
      <c r="J560" t="n">
        <v>0</v>
      </c>
      <c r="K560" t="n">
        <v>-2</v>
      </c>
      <c r="L560" t="n">
        <v>0</v>
      </c>
      <c r="M560" t="n">
        <v>0</v>
      </c>
      <c r="O560" t="n">
        <v>0</v>
      </c>
    </row>
    <row r="561">
      <c r="A561" s="8" t="n">
        <v>46205</v>
      </c>
      <c r="B561" t="inlineStr">
        <is>
          <t>YX</t>
        </is>
      </c>
      <c r="C561" s="9">
        <f>_xlfn.XLOOKUP(B561,Carriers[Code],Carriers[Airline])</f>
        <v/>
      </c>
      <c r="D561" t="n">
        <v>5809</v>
      </c>
      <c r="E561" t="inlineStr">
        <is>
          <t>ORF</t>
        </is>
      </c>
      <c r="F561" s="10" t="n">
        <v>920</v>
      </c>
      <c r="G561" t="inlineStr">
        <is>
          <t>0900-0959</t>
        </is>
      </c>
      <c r="H561" s="9">
        <f>INT(F561/100)</f>
        <v/>
      </c>
      <c r="I561" t="n">
        <v>-4</v>
      </c>
      <c r="J561" t="n">
        <v>0</v>
      </c>
      <c r="K561" t="n">
        <v>-19</v>
      </c>
      <c r="L561" t="n">
        <v>0</v>
      </c>
      <c r="M561" t="n">
        <v>0</v>
      </c>
      <c r="O561" t="n">
        <v>0</v>
      </c>
    </row>
    <row r="562">
      <c r="A562" s="8" t="n">
        <v>46205</v>
      </c>
      <c r="B562" t="inlineStr">
        <is>
          <t>B6</t>
        </is>
      </c>
      <c r="C562" s="9">
        <f>_xlfn.XLOOKUP(B562,Carriers[Code],Carriers[Airline])</f>
        <v/>
      </c>
      <c r="D562" t="n">
        <v>1324</v>
      </c>
      <c r="E562" t="inlineStr">
        <is>
          <t>MVY</t>
        </is>
      </c>
      <c r="F562" s="10" t="n">
        <v>921</v>
      </c>
      <c r="G562" t="inlineStr">
        <is>
          <t>0900-0959</t>
        </is>
      </c>
      <c r="H562" s="9">
        <f>INT(F562/100)</f>
        <v/>
      </c>
      <c r="I562" t="n">
        <v>-8</v>
      </c>
      <c r="J562" t="n">
        <v>0</v>
      </c>
      <c r="K562" t="n">
        <v>-5</v>
      </c>
      <c r="L562" t="n">
        <v>0</v>
      </c>
      <c r="M562" t="n">
        <v>0</v>
      </c>
      <c r="O562" t="n">
        <v>0</v>
      </c>
    </row>
    <row r="563">
      <c r="A563" s="8" t="n">
        <v>46205</v>
      </c>
      <c r="B563" t="inlineStr">
        <is>
          <t>YX</t>
        </is>
      </c>
      <c r="C563" s="9">
        <f>_xlfn.XLOOKUP(B563,Carriers[Code],Carriers[Airline])</f>
        <v/>
      </c>
      <c r="D563" t="n">
        <v>4666</v>
      </c>
      <c r="E563" t="inlineStr">
        <is>
          <t>BUF</t>
        </is>
      </c>
      <c r="F563" s="10" t="n">
        <v>921</v>
      </c>
      <c r="G563" t="inlineStr">
        <is>
          <t>0900-0959</t>
        </is>
      </c>
      <c r="H563" s="9">
        <f>INT(F563/100)</f>
        <v/>
      </c>
      <c r="I563" t="n">
        <v>-2</v>
      </c>
      <c r="J563" t="n">
        <v>0</v>
      </c>
      <c r="K563" t="n">
        <v>-10</v>
      </c>
      <c r="L563" t="n">
        <v>0</v>
      </c>
      <c r="M563" t="n">
        <v>0</v>
      </c>
      <c r="O563" t="n">
        <v>0</v>
      </c>
    </row>
    <row r="564">
      <c r="A564" s="8" t="n">
        <v>46205</v>
      </c>
      <c r="B564" t="inlineStr">
        <is>
          <t>B6</t>
        </is>
      </c>
      <c r="C564" s="9">
        <f>_xlfn.XLOOKUP(B564,Carriers[Code],Carriers[Airline])</f>
        <v/>
      </c>
      <c r="D564" t="n">
        <v>2033</v>
      </c>
      <c r="E564" t="inlineStr">
        <is>
          <t>IAH</t>
        </is>
      </c>
      <c r="F564" s="10" t="n">
        <v>925</v>
      </c>
      <c r="G564" t="inlineStr">
        <is>
          <t>0900-0959</t>
        </is>
      </c>
      <c r="H564" s="9">
        <f>INT(F564/100)</f>
        <v/>
      </c>
      <c r="I564" t="n">
        <v>115</v>
      </c>
      <c r="J564" t="n">
        <v>1</v>
      </c>
      <c r="K564" t="n">
        <v>105</v>
      </c>
      <c r="L564" t="n">
        <v>1</v>
      </c>
      <c r="M564" t="n">
        <v>0</v>
      </c>
      <c r="O564" t="n">
        <v>0</v>
      </c>
      <c r="P564" t="n">
        <v>5</v>
      </c>
      <c r="Q564" t="n">
        <v>0</v>
      </c>
      <c r="R564" t="n">
        <v>0</v>
      </c>
      <c r="S564" t="n">
        <v>0</v>
      </c>
      <c r="T564" t="n">
        <v>100</v>
      </c>
    </row>
    <row r="565">
      <c r="A565" s="8" t="n">
        <v>46205</v>
      </c>
      <c r="B565" t="inlineStr">
        <is>
          <t>UA</t>
        </is>
      </c>
      <c r="C565" s="9">
        <f>_xlfn.XLOOKUP(B565,Carriers[Code],Carriers[Airline])</f>
        <v/>
      </c>
      <c r="D565" t="n">
        <v>2098</v>
      </c>
      <c r="E565" t="inlineStr">
        <is>
          <t>IAD</t>
        </is>
      </c>
      <c r="F565" s="10" t="n">
        <v>925</v>
      </c>
      <c r="G565" t="inlineStr">
        <is>
          <t>0900-0959</t>
        </is>
      </c>
      <c r="H565" s="9">
        <f>INT(F565/100)</f>
        <v/>
      </c>
      <c r="I565" t="n">
        <v>-1</v>
      </c>
      <c r="J565" t="n">
        <v>0</v>
      </c>
      <c r="K565" t="n">
        <v>1</v>
      </c>
      <c r="L565" t="n">
        <v>0</v>
      </c>
      <c r="M565" t="n">
        <v>0</v>
      </c>
      <c r="O565" t="n">
        <v>0</v>
      </c>
    </row>
    <row r="566">
      <c r="A566" s="8" t="n">
        <v>46205</v>
      </c>
      <c r="B566" t="inlineStr">
        <is>
          <t>YX</t>
        </is>
      </c>
      <c r="C566" s="9">
        <f>_xlfn.XLOOKUP(B566,Carriers[Code],Carriers[Airline])</f>
        <v/>
      </c>
      <c r="D566" t="n">
        <v>5615</v>
      </c>
      <c r="E566" t="inlineStr">
        <is>
          <t>SDF</t>
        </is>
      </c>
      <c r="F566" s="10" t="n">
        <v>928</v>
      </c>
      <c r="G566" t="inlineStr">
        <is>
          <t>0900-0959</t>
        </is>
      </c>
      <c r="H566" s="9">
        <f>INT(F566/100)</f>
        <v/>
      </c>
      <c r="I566" t="n">
        <v>-10</v>
      </c>
      <c r="J566" t="n">
        <v>0</v>
      </c>
      <c r="K566" t="n">
        <v>-22</v>
      </c>
      <c r="L566" t="n">
        <v>0</v>
      </c>
      <c r="M566" t="n">
        <v>0</v>
      </c>
      <c r="O566" t="n">
        <v>0</v>
      </c>
    </row>
    <row r="567">
      <c r="A567" s="8" t="n">
        <v>46205</v>
      </c>
      <c r="B567" t="inlineStr">
        <is>
          <t>B6</t>
        </is>
      </c>
      <c r="C567" s="9">
        <f>_xlfn.XLOOKUP(B567,Carriers[Code],Carriers[Airline])</f>
        <v/>
      </c>
      <c r="D567" t="n">
        <v>2352</v>
      </c>
      <c r="E567" t="inlineStr">
        <is>
          <t>ACK</t>
        </is>
      </c>
      <c r="F567" s="10" t="n">
        <v>930</v>
      </c>
      <c r="G567" t="inlineStr">
        <is>
          <t>0900-0959</t>
        </is>
      </c>
      <c r="H567" s="9">
        <f>INT(F567/100)</f>
        <v/>
      </c>
      <c r="I567" t="n">
        <v>-3</v>
      </c>
      <c r="J567" t="n">
        <v>0</v>
      </c>
      <c r="K567" t="n">
        <v>-4</v>
      </c>
      <c r="L567" t="n">
        <v>0</v>
      </c>
      <c r="M567" t="n">
        <v>0</v>
      </c>
      <c r="O567" t="n">
        <v>0</v>
      </c>
    </row>
    <row r="568">
      <c r="A568" s="8" t="n">
        <v>46205</v>
      </c>
      <c r="B568" t="inlineStr">
        <is>
          <t>UA</t>
        </is>
      </c>
      <c r="C568" s="9">
        <f>_xlfn.XLOOKUP(B568,Carriers[Code],Carriers[Airline])</f>
        <v/>
      </c>
      <c r="D568" t="n">
        <v>1307</v>
      </c>
      <c r="E568" t="inlineStr">
        <is>
          <t>EWR</t>
        </is>
      </c>
      <c r="F568" s="10" t="n">
        <v>930</v>
      </c>
      <c r="G568" t="inlineStr">
        <is>
          <t>0900-0959</t>
        </is>
      </c>
      <c r="H568" s="9">
        <f>INT(F568/100)</f>
        <v/>
      </c>
      <c r="I568" t="n">
        <v>-8</v>
      </c>
      <c r="J568" t="n">
        <v>0</v>
      </c>
      <c r="K568" t="n">
        <v>-12</v>
      </c>
      <c r="L568" t="n">
        <v>0</v>
      </c>
      <c r="M568" t="n">
        <v>0</v>
      </c>
      <c r="O568" t="n">
        <v>0</v>
      </c>
    </row>
    <row r="569">
      <c r="A569" s="8" t="n">
        <v>46205</v>
      </c>
      <c r="B569" t="inlineStr">
        <is>
          <t>YX</t>
        </is>
      </c>
      <c r="C569" s="9">
        <f>_xlfn.XLOOKUP(B569,Carriers[Code],Carriers[Airline])</f>
        <v/>
      </c>
      <c r="D569" t="n">
        <v>4708</v>
      </c>
      <c r="E569" t="inlineStr">
        <is>
          <t>ACK</t>
        </is>
      </c>
      <c r="F569" s="10" t="n">
        <v>933</v>
      </c>
      <c r="G569" t="inlineStr">
        <is>
          <t>0900-0959</t>
        </is>
      </c>
      <c r="H569" s="9">
        <f>INT(F569/100)</f>
        <v/>
      </c>
      <c r="I569" t="n">
        <v>-8</v>
      </c>
      <c r="J569" t="n">
        <v>0</v>
      </c>
      <c r="K569" t="n">
        <v>22</v>
      </c>
      <c r="L569" t="n">
        <v>1</v>
      </c>
      <c r="M569" t="n">
        <v>0</v>
      </c>
      <c r="O569" t="n">
        <v>0</v>
      </c>
      <c r="P569" t="n">
        <v>0</v>
      </c>
      <c r="Q569" t="n">
        <v>0</v>
      </c>
      <c r="R569" t="n">
        <v>22</v>
      </c>
      <c r="S569" t="n">
        <v>0</v>
      </c>
      <c r="T569" t="n">
        <v>0</v>
      </c>
    </row>
    <row r="570">
      <c r="A570" s="8" t="n">
        <v>46205</v>
      </c>
      <c r="B570" t="inlineStr">
        <is>
          <t>AA</t>
        </is>
      </c>
      <c r="C570" s="9">
        <f>_xlfn.XLOOKUP(B570,Carriers[Code],Carriers[Airline])</f>
        <v/>
      </c>
      <c r="D570" t="n">
        <v>3225</v>
      </c>
      <c r="E570" t="inlineStr">
        <is>
          <t>PHL</t>
        </is>
      </c>
      <c r="F570" s="10" t="n">
        <v>937</v>
      </c>
      <c r="G570" t="inlineStr">
        <is>
          <t>0900-0959</t>
        </is>
      </c>
      <c r="H570" s="9">
        <f>INT(F570/100)</f>
        <v/>
      </c>
      <c r="I570" t="n">
        <v>1</v>
      </c>
      <c r="J570" t="n">
        <v>0</v>
      </c>
      <c r="K570" t="n">
        <v>-10</v>
      </c>
      <c r="L570" t="n">
        <v>0</v>
      </c>
      <c r="M570" t="n">
        <v>0</v>
      </c>
      <c r="O570" t="n">
        <v>0</v>
      </c>
    </row>
    <row r="571">
      <c r="A571" s="8" t="n">
        <v>46205</v>
      </c>
      <c r="B571" t="inlineStr">
        <is>
          <t>B6</t>
        </is>
      </c>
      <c r="C571" s="9">
        <f>_xlfn.XLOOKUP(B571,Carriers[Code],Carriers[Airline])</f>
        <v/>
      </c>
      <c r="D571" t="n">
        <v>861</v>
      </c>
      <c r="E571" t="inlineStr">
        <is>
          <t>SJU</t>
        </is>
      </c>
      <c r="F571" s="10" t="n">
        <v>940</v>
      </c>
      <c r="G571" t="inlineStr">
        <is>
          <t>0900-0959</t>
        </is>
      </c>
      <c r="H571" s="9">
        <f>INT(F571/100)</f>
        <v/>
      </c>
      <c r="I571" t="n">
        <v>68</v>
      </c>
      <c r="J571" t="n">
        <v>1</v>
      </c>
      <c r="K571" t="n">
        <v>55</v>
      </c>
      <c r="L571" t="n">
        <v>1</v>
      </c>
      <c r="M571" t="n">
        <v>0</v>
      </c>
      <c r="O571" t="n">
        <v>0</v>
      </c>
      <c r="P571" t="n">
        <v>11</v>
      </c>
      <c r="Q571" t="n">
        <v>0</v>
      </c>
      <c r="R571" t="n">
        <v>0</v>
      </c>
      <c r="S571" t="n">
        <v>0</v>
      </c>
      <c r="T571" t="n">
        <v>44</v>
      </c>
    </row>
    <row r="572">
      <c r="A572" s="8" t="n">
        <v>46205</v>
      </c>
      <c r="B572" t="inlineStr">
        <is>
          <t>UA</t>
        </is>
      </c>
      <c r="C572" s="9">
        <f>_xlfn.XLOOKUP(B572,Carriers[Code],Carriers[Airline])</f>
        <v/>
      </c>
      <c r="D572" t="n">
        <v>662</v>
      </c>
      <c r="E572" t="inlineStr">
        <is>
          <t>DEN</t>
        </is>
      </c>
      <c r="F572" s="10" t="n">
        <v>940</v>
      </c>
      <c r="G572" t="inlineStr">
        <is>
          <t>0900-0959</t>
        </is>
      </c>
      <c r="H572" s="9">
        <f>INT(F572/100)</f>
        <v/>
      </c>
      <c r="I572" t="n">
        <v>1</v>
      </c>
      <c r="J572" t="n">
        <v>0</v>
      </c>
      <c r="K572" t="n">
        <v>-14</v>
      </c>
      <c r="L572" t="n">
        <v>0</v>
      </c>
      <c r="M572" t="n">
        <v>0</v>
      </c>
      <c r="O572" t="n">
        <v>0</v>
      </c>
    </row>
    <row r="573">
      <c r="A573" s="8" t="n">
        <v>46205</v>
      </c>
      <c r="B573" t="inlineStr">
        <is>
          <t>B6</t>
        </is>
      </c>
      <c r="C573" s="9">
        <f>_xlfn.XLOOKUP(B573,Carriers[Code],Carriers[Airline])</f>
        <v/>
      </c>
      <c r="D573" t="n">
        <v>1833</v>
      </c>
      <c r="E573" t="inlineStr">
        <is>
          <t>SFO</t>
        </is>
      </c>
      <c r="F573" s="10" t="n">
        <v>950</v>
      </c>
      <c r="G573" t="inlineStr">
        <is>
          <t>0900-0959</t>
        </is>
      </c>
      <c r="H573" s="9">
        <f>INT(F573/100)</f>
        <v/>
      </c>
      <c r="I573" t="n">
        <v>60</v>
      </c>
      <c r="J573" t="n">
        <v>1</v>
      </c>
      <c r="K573" t="n">
        <v>37</v>
      </c>
      <c r="L573" t="n">
        <v>1</v>
      </c>
      <c r="M573" t="n">
        <v>0</v>
      </c>
      <c r="O573" t="n">
        <v>0</v>
      </c>
      <c r="P573" t="n">
        <v>37</v>
      </c>
      <c r="Q573" t="n">
        <v>0</v>
      </c>
      <c r="R573" t="n">
        <v>0</v>
      </c>
      <c r="S573" t="n">
        <v>0</v>
      </c>
      <c r="T573" t="n">
        <v>0</v>
      </c>
    </row>
    <row r="574">
      <c r="A574" s="8" t="n">
        <v>46205</v>
      </c>
      <c r="B574" t="inlineStr">
        <is>
          <t>UA</t>
        </is>
      </c>
      <c r="C574" s="9">
        <f>_xlfn.XLOOKUP(B574,Carriers[Code],Carriers[Airline])</f>
        <v/>
      </c>
      <c r="D574" t="n">
        <v>1349</v>
      </c>
      <c r="E574" t="inlineStr">
        <is>
          <t>ORD</t>
        </is>
      </c>
      <c r="F574" s="10" t="n">
        <v>950</v>
      </c>
      <c r="G574" t="inlineStr">
        <is>
          <t>0900-0959</t>
        </is>
      </c>
      <c r="H574" s="9">
        <f>INT(F574/100)</f>
        <v/>
      </c>
      <c r="I574" t="n">
        <v>37</v>
      </c>
      <c r="J574" t="n">
        <v>1</v>
      </c>
      <c r="K574" t="n">
        <v>36</v>
      </c>
      <c r="L574" t="n">
        <v>1</v>
      </c>
      <c r="M574" t="n">
        <v>0</v>
      </c>
      <c r="O574" t="n">
        <v>0</v>
      </c>
      <c r="P574" t="n">
        <v>36</v>
      </c>
      <c r="Q574" t="n">
        <v>0</v>
      </c>
      <c r="R574" t="n">
        <v>0</v>
      </c>
      <c r="S574" t="n">
        <v>0</v>
      </c>
      <c r="T574" t="n">
        <v>0</v>
      </c>
    </row>
    <row r="575">
      <c r="A575" s="8" t="n">
        <v>46205</v>
      </c>
      <c r="B575" t="inlineStr">
        <is>
          <t>MQ</t>
        </is>
      </c>
      <c r="C575" s="9">
        <f>_xlfn.XLOOKUP(B575,Carriers[Code],Carriers[Airline])</f>
        <v/>
      </c>
      <c r="D575" t="n">
        <v>4171</v>
      </c>
      <c r="E575" t="inlineStr">
        <is>
          <t>ROC</t>
        </is>
      </c>
      <c r="F575" s="10" t="n">
        <v>955</v>
      </c>
      <c r="G575" t="inlineStr">
        <is>
          <t>0900-0959</t>
        </is>
      </c>
      <c r="H575" s="9">
        <f>INT(F575/100)</f>
        <v/>
      </c>
      <c r="I575" t="n">
        <v>-7</v>
      </c>
      <c r="J575" t="n">
        <v>0</v>
      </c>
      <c r="K575" t="n">
        <v>-23</v>
      </c>
      <c r="L575" t="n">
        <v>0</v>
      </c>
      <c r="M575" t="n">
        <v>0</v>
      </c>
      <c r="O575" t="n">
        <v>0</v>
      </c>
    </row>
    <row r="576">
      <c r="A576" s="8" t="n">
        <v>46205</v>
      </c>
      <c r="B576" t="inlineStr">
        <is>
          <t>B6</t>
        </is>
      </c>
      <c r="C576" s="9">
        <f>_xlfn.XLOOKUP(B576,Carriers[Code],Carriers[Airline])</f>
        <v/>
      </c>
      <c r="D576" t="n">
        <v>395</v>
      </c>
      <c r="E576" t="inlineStr">
        <is>
          <t>PDX</t>
        </is>
      </c>
      <c r="F576" s="10" t="n">
        <v>1000</v>
      </c>
      <c r="G576" t="inlineStr">
        <is>
          <t>1000-1059</t>
        </is>
      </c>
      <c r="H576" s="9">
        <f>INT(F576/100)</f>
        <v/>
      </c>
      <c r="I576" t="n">
        <v>-1</v>
      </c>
      <c r="J576" t="n">
        <v>0</v>
      </c>
      <c r="K576" t="n">
        <v>-17</v>
      </c>
      <c r="L576" t="n">
        <v>0</v>
      </c>
      <c r="M576" t="n">
        <v>0</v>
      </c>
      <c r="O576" t="n">
        <v>0</v>
      </c>
    </row>
    <row r="577">
      <c r="A577" s="8" t="n">
        <v>46205</v>
      </c>
      <c r="B577" t="inlineStr">
        <is>
          <t>B6</t>
        </is>
      </c>
      <c r="C577" s="9">
        <f>_xlfn.XLOOKUP(B577,Carriers[Code],Carriers[Airline])</f>
        <v/>
      </c>
      <c r="D577" t="n">
        <v>651</v>
      </c>
      <c r="E577" t="inlineStr">
        <is>
          <t>MCO</t>
        </is>
      </c>
      <c r="F577" s="10" t="n">
        <v>1000</v>
      </c>
      <c r="G577" t="inlineStr">
        <is>
          <t>1000-1059</t>
        </is>
      </c>
      <c r="H577" s="9">
        <f>INT(F577/100)</f>
        <v/>
      </c>
      <c r="I577" t="n">
        <v>20</v>
      </c>
      <c r="J577" t="n">
        <v>1</v>
      </c>
      <c r="K577" t="n">
        <v>9</v>
      </c>
      <c r="L577" t="n">
        <v>0</v>
      </c>
      <c r="M577" t="n">
        <v>0</v>
      </c>
      <c r="O577" t="n">
        <v>0</v>
      </c>
    </row>
    <row r="578">
      <c r="A578" s="8" t="n">
        <v>46205</v>
      </c>
      <c r="B578" t="inlineStr">
        <is>
          <t>YX</t>
        </is>
      </c>
      <c r="C578" s="9">
        <f>_xlfn.XLOOKUP(B578,Carriers[Code],Carriers[Airline])</f>
        <v/>
      </c>
      <c r="D578" t="n">
        <v>5744</v>
      </c>
      <c r="E578" t="inlineStr">
        <is>
          <t>LGA</t>
        </is>
      </c>
      <c r="F578" s="10" t="n">
        <v>1000</v>
      </c>
      <c r="G578" t="inlineStr">
        <is>
          <t>1000-1059</t>
        </is>
      </c>
      <c r="H578" s="9">
        <f>INT(F578/100)</f>
        <v/>
      </c>
      <c r="I578" t="n">
        <v>-6</v>
      </c>
      <c r="J578" t="n">
        <v>0</v>
      </c>
      <c r="K578" t="n">
        <v>-24</v>
      </c>
      <c r="L578" t="n">
        <v>0</v>
      </c>
      <c r="M578" t="n">
        <v>0</v>
      </c>
      <c r="O578" t="n">
        <v>0</v>
      </c>
    </row>
    <row r="579">
      <c r="A579" s="8" t="n">
        <v>46205</v>
      </c>
      <c r="B579" t="inlineStr">
        <is>
          <t>AA</t>
        </is>
      </c>
      <c r="C579" s="9">
        <f>_xlfn.XLOOKUP(B579,Carriers[Code],Carriers[Airline])</f>
        <v/>
      </c>
      <c r="D579" t="n">
        <v>377</v>
      </c>
      <c r="E579" t="inlineStr">
        <is>
          <t>PHX</t>
        </is>
      </c>
      <c r="F579" s="10" t="n">
        <v>1004</v>
      </c>
      <c r="G579" t="inlineStr">
        <is>
          <t>1000-1059</t>
        </is>
      </c>
      <c r="H579" s="9">
        <f>INT(F579/100)</f>
        <v/>
      </c>
      <c r="I579" t="n">
        <v>5</v>
      </c>
      <c r="J579" t="n">
        <v>0</v>
      </c>
      <c r="K579" t="n">
        <v>-13</v>
      </c>
      <c r="L579" t="n">
        <v>0</v>
      </c>
      <c r="M579" t="n">
        <v>0</v>
      </c>
      <c r="O579" t="n">
        <v>0</v>
      </c>
    </row>
    <row r="580">
      <c r="A580" s="8" t="n">
        <v>46205</v>
      </c>
      <c r="B580" t="inlineStr">
        <is>
          <t>DL</t>
        </is>
      </c>
      <c r="C580" s="9">
        <f>_xlfn.XLOOKUP(B580,Carriers[Code],Carriers[Airline])</f>
        <v/>
      </c>
      <c r="D580" t="n">
        <v>860</v>
      </c>
      <c r="E580" t="inlineStr">
        <is>
          <t>SFO</t>
        </is>
      </c>
      <c r="F580" s="10" t="n">
        <v>1005</v>
      </c>
      <c r="G580" t="inlineStr">
        <is>
          <t>1000-1059</t>
        </is>
      </c>
      <c r="H580" s="9">
        <f>INT(F580/100)</f>
        <v/>
      </c>
      <c r="I580" t="n">
        <v>48</v>
      </c>
      <c r="J580" t="n">
        <v>1</v>
      </c>
      <c r="K580" t="n">
        <v>47</v>
      </c>
      <c r="L580" t="n">
        <v>1</v>
      </c>
      <c r="M580" t="n">
        <v>0</v>
      </c>
      <c r="O580" t="n">
        <v>0</v>
      </c>
      <c r="P580" t="n">
        <v>47</v>
      </c>
      <c r="Q580" t="n">
        <v>0</v>
      </c>
      <c r="R580" t="n">
        <v>0</v>
      </c>
      <c r="S580" t="n">
        <v>0</v>
      </c>
      <c r="T580" t="n">
        <v>0</v>
      </c>
    </row>
    <row r="581">
      <c r="A581" s="8" t="n">
        <v>46205</v>
      </c>
      <c r="B581" t="inlineStr">
        <is>
          <t>AA</t>
        </is>
      </c>
      <c r="C581" s="9">
        <f>_xlfn.XLOOKUP(B581,Carriers[Code],Carriers[Airline])</f>
        <v/>
      </c>
      <c r="D581" t="n">
        <v>1548</v>
      </c>
      <c r="E581" t="inlineStr">
        <is>
          <t>CLT</t>
        </is>
      </c>
      <c r="F581" s="10" t="n">
        <v>1013</v>
      </c>
      <c r="G581" t="inlineStr">
        <is>
          <t>1000-1059</t>
        </is>
      </c>
      <c r="H581" s="9">
        <f>INT(F581/100)</f>
        <v/>
      </c>
      <c r="I581" t="n">
        <v>-6</v>
      </c>
      <c r="J581" t="n">
        <v>0</v>
      </c>
      <c r="K581" t="n">
        <v>-21</v>
      </c>
      <c r="L581" t="n">
        <v>0</v>
      </c>
      <c r="M581" t="n">
        <v>0</v>
      </c>
      <c r="O581" t="n">
        <v>0</v>
      </c>
    </row>
    <row r="582">
      <c r="A582" s="8" t="n">
        <v>46205</v>
      </c>
      <c r="B582" t="inlineStr">
        <is>
          <t>B6</t>
        </is>
      </c>
      <c r="C582" s="9">
        <f>_xlfn.XLOOKUP(B582,Carriers[Code],Carriers[Airline])</f>
        <v/>
      </c>
      <c r="D582" t="n">
        <v>385</v>
      </c>
      <c r="E582" t="inlineStr">
        <is>
          <t>PIT</t>
        </is>
      </c>
      <c r="F582" s="10" t="n">
        <v>1015</v>
      </c>
      <c r="G582" t="inlineStr">
        <is>
          <t>1000-1059</t>
        </is>
      </c>
      <c r="H582" s="9">
        <f>INT(F582/100)</f>
        <v/>
      </c>
      <c r="I582" t="n">
        <v>-4</v>
      </c>
      <c r="J582" t="n">
        <v>0</v>
      </c>
      <c r="K582" t="n">
        <v>-20</v>
      </c>
      <c r="L582" t="n">
        <v>0</v>
      </c>
      <c r="M582" t="n">
        <v>0</v>
      </c>
      <c r="O582" t="n">
        <v>0</v>
      </c>
    </row>
    <row r="583">
      <c r="A583" s="8" t="n">
        <v>46205</v>
      </c>
      <c r="B583" t="inlineStr">
        <is>
          <t>YX</t>
        </is>
      </c>
      <c r="C583" s="9">
        <f>_xlfn.XLOOKUP(B583,Carriers[Code],Carriers[Airline])</f>
        <v/>
      </c>
      <c r="D583" t="n">
        <v>4516</v>
      </c>
      <c r="E583" t="inlineStr">
        <is>
          <t>TVC</t>
        </is>
      </c>
      <c r="F583" s="10" t="n">
        <v>1016</v>
      </c>
      <c r="G583" t="inlineStr">
        <is>
          <t>1000-1059</t>
        </is>
      </c>
      <c r="H583" s="9">
        <f>INT(F583/100)</f>
        <v/>
      </c>
      <c r="I583" t="n">
        <v>-3</v>
      </c>
      <c r="J583" t="n">
        <v>0</v>
      </c>
      <c r="K583" t="n">
        <v>-18</v>
      </c>
      <c r="L583" t="n">
        <v>0</v>
      </c>
      <c r="M583" t="n">
        <v>0</v>
      </c>
      <c r="O583" t="n">
        <v>0</v>
      </c>
    </row>
    <row r="584">
      <c r="A584" s="8" t="n">
        <v>46205</v>
      </c>
      <c r="B584" t="inlineStr">
        <is>
          <t>B6</t>
        </is>
      </c>
      <c r="C584" s="9">
        <f>_xlfn.XLOOKUP(B584,Carriers[Code],Carriers[Airline])</f>
        <v/>
      </c>
      <c r="D584" t="n">
        <v>1055</v>
      </c>
      <c r="E584" t="inlineStr">
        <is>
          <t>DCA</t>
        </is>
      </c>
      <c r="F584" s="10" t="n">
        <v>1020</v>
      </c>
      <c r="G584" t="inlineStr">
        <is>
          <t>1000-1059</t>
        </is>
      </c>
      <c r="H584" s="9">
        <f>INT(F584/100)</f>
        <v/>
      </c>
      <c r="I584" t="n">
        <v>-2</v>
      </c>
      <c r="J584" t="n">
        <v>0</v>
      </c>
      <c r="K584" t="n">
        <v>25</v>
      </c>
      <c r="L584" t="n">
        <v>1</v>
      </c>
      <c r="M584" t="n">
        <v>0</v>
      </c>
      <c r="O584" t="n">
        <v>0</v>
      </c>
      <c r="P584" t="n">
        <v>0</v>
      </c>
      <c r="Q584" t="n">
        <v>0</v>
      </c>
      <c r="R584" t="n">
        <v>25</v>
      </c>
      <c r="S584" t="n">
        <v>0</v>
      </c>
      <c r="T584" t="n">
        <v>0</v>
      </c>
    </row>
    <row r="585">
      <c r="A585" s="8" t="n">
        <v>46205</v>
      </c>
      <c r="B585" t="inlineStr">
        <is>
          <t>DL</t>
        </is>
      </c>
      <c r="C585" s="9">
        <f>_xlfn.XLOOKUP(B585,Carriers[Code],Carriers[Airline])</f>
        <v/>
      </c>
      <c r="D585" t="n">
        <v>385</v>
      </c>
      <c r="E585" t="inlineStr">
        <is>
          <t>ATL</t>
        </is>
      </c>
      <c r="F585" s="10" t="n">
        <v>1020</v>
      </c>
      <c r="G585" t="inlineStr">
        <is>
          <t>1000-1059</t>
        </is>
      </c>
      <c r="H585" s="9">
        <f>INT(F585/100)</f>
        <v/>
      </c>
      <c r="I585" t="n">
        <v>2</v>
      </c>
      <c r="J585" t="n">
        <v>0</v>
      </c>
      <c r="K585" t="n">
        <v>-7</v>
      </c>
      <c r="L585" t="n">
        <v>0</v>
      </c>
      <c r="M585" t="n">
        <v>0</v>
      </c>
      <c r="O585" t="n">
        <v>0</v>
      </c>
    </row>
    <row r="586">
      <c r="A586" s="8" t="n">
        <v>46205</v>
      </c>
      <c r="B586" t="inlineStr">
        <is>
          <t>YX</t>
        </is>
      </c>
      <c r="C586" s="9">
        <f>_xlfn.XLOOKUP(B586,Carriers[Code],Carriers[Airline])</f>
        <v/>
      </c>
      <c r="D586" t="n">
        <v>5592</v>
      </c>
      <c r="E586" t="inlineStr">
        <is>
          <t>DCA</t>
        </is>
      </c>
      <c r="F586" s="10" t="n">
        <v>1025</v>
      </c>
      <c r="G586" t="inlineStr">
        <is>
          <t>1000-1059</t>
        </is>
      </c>
      <c r="H586" s="9">
        <f>INT(F586/100)</f>
        <v/>
      </c>
      <c r="I586" t="n">
        <v>-9</v>
      </c>
      <c r="J586" t="n">
        <v>0</v>
      </c>
      <c r="K586" t="n">
        <v>5</v>
      </c>
      <c r="L586" t="n">
        <v>0</v>
      </c>
      <c r="M586" t="n">
        <v>0</v>
      </c>
      <c r="O586" t="n">
        <v>0</v>
      </c>
    </row>
    <row r="587">
      <c r="A587" s="8" t="n">
        <v>46205</v>
      </c>
      <c r="B587" t="inlineStr">
        <is>
          <t>B6</t>
        </is>
      </c>
      <c r="C587" s="9">
        <f>_xlfn.XLOOKUP(B587,Carriers[Code],Carriers[Airline])</f>
        <v/>
      </c>
      <c r="D587" t="n">
        <v>793</v>
      </c>
      <c r="E587" t="inlineStr">
        <is>
          <t>DEN</t>
        </is>
      </c>
      <c r="F587" s="10" t="n">
        <v>1028</v>
      </c>
      <c r="G587" t="inlineStr">
        <is>
          <t>1000-1059</t>
        </is>
      </c>
      <c r="H587" s="9">
        <f>INT(F587/100)</f>
        <v/>
      </c>
      <c r="I587" t="n">
        <v>17</v>
      </c>
      <c r="J587" t="n">
        <v>1</v>
      </c>
      <c r="K587" t="n">
        <v>5</v>
      </c>
      <c r="L587" t="n">
        <v>0</v>
      </c>
      <c r="M587" t="n">
        <v>0</v>
      </c>
      <c r="O587" t="n">
        <v>0</v>
      </c>
    </row>
    <row r="588">
      <c r="A588" s="8" t="n">
        <v>46205</v>
      </c>
      <c r="B588" t="inlineStr">
        <is>
          <t>AA</t>
        </is>
      </c>
      <c r="C588" s="9">
        <f>_xlfn.XLOOKUP(B588,Carriers[Code],Carriers[Airline])</f>
        <v/>
      </c>
      <c r="D588" t="n">
        <v>1277</v>
      </c>
      <c r="E588" t="inlineStr">
        <is>
          <t>LAX</t>
        </is>
      </c>
      <c r="F588" s="10" t="n">
        <v>1030</v>
      </c>
      <c r="G588" t="inlineStr">
        <is>
          <t>1000-1059</t>
        </is>
      </c>
      <c r="H588" s="9">
        <f>INT(F588/100)</f>
        <v/>
      </c>
      <c r="I588" t="n">
        <v>-7</v>
      </c>
      <c r="J588" t="n">
        <v>0</v>
      </c>
      <c r="K588" t="n">
        <v>-22</v>
      </c>
      <c r="L588" t="n">
        <v>0</v>
      </c>
      <c r="M588" t="n">
        <v>0</v>
      </c>
      <c r="O588" t="n">
        <v>0</v>
      </c>
    </row>
    <row r="589">
      <c r="A589" s="8" t="n">
        <v>46205</v>
      </c>
      <c r="B589" t="inlineStr">
        <is>
          <t>AA</t>
        </is>
      </c>
      <c r="C589" s="9">
        <f>_xlfn.XLOOKUP(B589,Carriers[Code],Carriers[Airline])</f>
        <v/>
      </c>
      <c r="D589" t="n">
        <v>3022</v>
      </c>
      <c r="E589" t="inlineStr">
        <is>
          <t>ORD</t>
        </is>
      </c>
      <c r="F589" s="10" t="n">
        <v>1030</v>
      </c>
      <c r="G589" t="inlineStr">
        <is>
          <t>1000-1059</t>
        </is>
      </c>
      <c r="H589" s="9">
        <f>INT(F589/100)</f>
        <v/>
      </c>
      <c r="I589" t="n">
        <v>-4</v>
      </c>
      <c r="J589" t="n">
        <v>0</v>
      </c>
      <c r="K589" t="n">
        <v>-16</v>
      </c>
      <c r="L589" t="n">
        <v>0</v>
      </c>
      <c r="M589" t="n">
        <v>0</v>
      </c>
      <c r="O589" t="n">
        <v>0</v>
      </c>
    </row>
    <row r="590">
      <c r="A590" s="8" t="n">
        <v>46205</v>
      </c>
      <c r="B590" t="inlineStr">
        <is>
          <t>WN</t>
        </is>
      </c>
      <c r="C590" s="9">
        <f>_xlfn.XLOOKUP(B590,Carriers[Code],Carriers[Airline])</f>
        <v/>
      </c>
      <c r="D590" t="n">
        <v>724</v>
      </c>
      <c r="E590" t="inlineStr">
        <is>
          <t>BNA</t>
        </is>
      </c>
      <c r="F590" s="10" t="n">
        <v>1030</v>
      </c>
      <c r="G590" t="inlineStr">
        <is>
          <t>1000-1059</t>
        </is>
      </c>
      <c r="H590" s="9">
        <f>INT(F590/100)</f>
        <v/>
      </c>
      <c r="I590" t="n">
        <v>-1</v>
      </c>
      <c r="J590" t="n">
        <v>0</v>
      </c>
      <c r="K590" t="n">
        <v>-7</v>
      </c>
      <c r="L590" t="n">
        <v>0</v>
      </c>
      <c r="M590" t="n">
        <v>0</v>
      </c>
      <c r="O590" t="n">
        <v>0</v>
      </c>
    </row>
    <row r="591">
      <c r="A591" s="8" t="n">
        <v>46205</v>
      </c>
      <c r="B591" t="inlineStr">
        <is>
          <t>UA</t>
        </is>
      </c>
      <c r="C591" s="9">
        <f>_xlfn.XLOOKUP(B591,Carriers[Code],Carriers[Airline])</f>
        <v/>
      </c>
      <c r="D591" t="n">
        <v>503</v>
      </c>
      <c r="E591" t="inlineStr">
        <is>
          <t>ORD</t>
        </is>
      </c>
      <c r="F591" s="10" t="n">
        <v>1035</v>
      </c>
      <c r="G591" t="inlineStr">
        <is>
          <t>1000-1059</t>
        </is>
      </c>
      <c r="H591" s="9">
        <f>INT(F591/100)</f>
        <v/>
      </c>
      <c r="I591" t="n">
        <v>-7</v>
      </c>
      <c r="J591" t="n">
        <v>0</v>
      </c>
      <c r="K591" t="n">
        <v>-3</v>
      </c>
      <c r="L591" t="n">
        <v>0</v>
      </c>
      <c r="M591" t="n">
        <v>0</v>
      </c>
      <c r="O591" t="n">
        <v>0</v>
      </c>
    </row>
    <row r="592">
      <c r="A592" s="8" t="n">
        <v>46205</v>
      </c>
      <c r="B592" t="inlineStr">
        <is>
          <t>B6</t>
        </is>
      </c>
      <c r="C592" s="9">
        <f>_xlfn.XLOOKUP(B592,Carriers[Code],Carriers[Airline])</f>
        <v/>
      </c>
      <c r="D592" t="n">
        <v>267</v>
      </c>
      <c r="E592" t="inlineStr">
        <is>
          <t>CHS</t>
        </is>
      </c>
      <c r="F592" s="10" t="n">
        <v>1037</v>
      </c>
      <c r="G592" t="inlineStr">
        <is>
          <t>1000-1059</t>
        </is>
      </c>
      <c r="H592" s="9">
        <f>INT(F592/100)</f>
        <v/>
      </c>
      <c r="I592" t="n">
        <v>18</v>
      </c>
      <c r="J592" t="n">
        <v>1</v>
      </c>
      <c r="K592" t="n">
        <v>3</v>
      </c>
      <c r="L592" t="n">
        <v>0</v>
      </c>
      <c r="M592" t="n">
        <v>0</v>
      </c>
      <c r="O592" t="n">
        <v>0</v>
      </c>
    </row>
    <row r="593">
      <c r="A593" s="8" t="n">
        <v>46205</v>
      </c>
      <c r="B593" t="inlineStr">
        <is>
          <t>B6</t>
        </is>
      </c>
      <c r="C593" s="9">
        <f>_xlfn.XLOOKUP(B593,Carriers[Code],Carriers[Airline])</f>
        <v/>
      </c>
      <c r="D593" t="n">
        <v>401</v>
      </c>
      <c r="E593" t="inlineStr">
        <is>
          <t>MSY</t>
        </is>
      </c>
      <c r="F593" s="10" t="n">
        <v>1040</v>
      </c>
      <c r="G593" t="inlineStr">
        <is>
          <t>1000-1059</t>
        </is>
      </c>
      <c r="H593" s="9">
        <f>INT(F593/100)</f>
        <v/>
      </c>
      <c r="I593" t="n">
        <v>7</v>
      </c>
      <c r="J593" t="n">
        <v>0</v>
      </c>
      <c r="K593" t="n">
        <v>-7</v>
      </c>
      <c r="L593" t="n">
        <v>0</v>
      </c>
      <c r="M593" t="n">
        <v>0</v>
      </c>
      <c r="O593" t="n">
        <v>0</v>
      </c>
    </row>
    <row r="594">
      <c r="A594" s="8" t="n">
        <v>46205</v>
      </c>
      <c r="B594" t="inlineStr">
        <is>
          <t>B6</t>
        </is>
      </c>
      <c r="C594" s="9">
        <f>_xlfn.XLOOKUP(B594,Carriers[Code],Carriers[Airline])</f>
        <v/>
      </c>
      <c r="D594" t="n">
        <v>1499</v>
      </c>
      <c r="E594" t="inlineStr">
        <is>
          <t>DAB</t>
        </is>
      </c>
      <c r="F594" s="10" t="n">
        <v>1040</v>
      </c>
      <c r="G594" t="inlineStr">
        <is>
          <t>1000-1059</t>
        </is>
      </c>
      <c r="H594" s="9">
        <f>INT(F594/100)</f>
        <v/>
      </c>
      <c r="I594" t="n">
        <v>19</v>
      </c>
      <c r="J594" t="n">
        <v>1</v>
      </c>
      <c r="K594" t="n">
        <v>7</v>
      </c>
      <c r="L594" t="n">
        <v>0</v>
      </c>
      <c r="M594" t="n">
        <v>0</v>
      </c>
      <c r="O594" t="n">
        <v>0</v>
      </c>
    </row>
    <row r="595">
      <c r="A595" s="8" t="n">
        <v>46205</v>
      </c>
      <c r="B595" t="inlineStr">
        <is>
          <t>G4</t>
        </is>
      </c>
      <c r="C595" s="9">
        <f>_xlfn.XLOOKUP(B595,Carriers[Code],Carriers[Airline])</f>
        <v/>
      </c>
      <c r="D595" t="n">
        <v>3029</v>
      </c>
      <c r="E595" t="inlineStr">
        <is>
          <t>TYS</t>
        </is>
      </c>
      <c r="F595" s="10" t="n">
        <v>1040</v>
      </c>
      <c r="G595" t="inlineStr">
        <is>
          <t>1000-1059</t>
        </is>
      </c>
      <c r="H595" s="9">
        <f>INT(F595/100)</f>
        <v/>
      </c>
      <c r="I595" t="n">
        <v>2</v>
      </c>
      <c r="J595" t="n">
        <v>0</v>
      </c>
      <c r="K595" t="n">
        <v>-2</v>
      </c>
      <c r="L595" t="n">
        <v>0</v>
      </c>
      <c r="M595" t="n">
        <v>0</v>
      </c>
      <c r="O595" t="n">
        <v>0</v>
      </c>
    </row>
    <row r="596">
      <c r="A596" s="8" t="n">
        <v>46205</v>
      </c>
      <c r="B596" t="inlineStr">
        <is>
          <t>AA</t>
        </is>
      </c>
      <c r="C596" s="9">
        <f>_xlfn.XLOOKUP(B596,Carriers[Code],Carriers[Airline])</f>
        <v/>
      </c>
      <c r="D596" t="n">
        <v>2783</v>
      </c>
      <c r="E596" t="inlineStr">
        <is>
          <t>PHL</t>
        </is>
      </c>
      <c r="F596" s="10" t="n">
        <v>1049</v>
      </c>
      <c r="G596" t="inlineStr">
        <is>
          <t>1000-1059</t>
        </is>
      </c>
      <c r="H596" s="9">
        <f>INT(F596/100)</f>
        <v/>
      </c>
      <c r="I596" t="n">
        <v>-6</v>
      </c>
      <c r="J596" t="n">
        <v>0</v>
      </c>
      <c r="K596" t="n">
        <v>-21</v>
      </c>
      <c r="L596" t="n">
        <v>0</v>
      </c>
      <c r="M596" t="n">
        <v>0</v>
      </c>
      <c r="O596" t="n">
        <v>0</v>
      </c>
    </row>
    <row r="597">
      <c r="A597" s="8" t="n">
        <v>46205</v>
      </c>
      <c r="B597" t="inlineStr">
        <is>
          <t>YX</t>
        </is>
      </c>
      <c r="C597" s="9">
        <f>_xlfn.XLOOKUP(B597,Carriers[Code],Carriers[Airline])</f>
        <v/>
      </c>
      <c r="D597" t="n">
        <v>4349</v>
      </c>
      <c r="E597" t="inlineStr">
        <is>
          <t>DCA</t>
        </is>
      </c>
      <c r="F597" s="10" t="n">
        <v>1051</v>
      </c>
      <c r="G597" t="inlineStr">
        <is>
          <t>1000-1059</t>
        </is>
      </c>
      <c r="H597" s="9">
        <f>INT(F597/100)</f>
        <v/>
      </c>
      <c r="I597" t="n">
        <v>5</v>
      </c>
      <c r="J597" t="n">
        <v>0</v>
      </c>
      <c r="K597" t="n">
        <v>28</v>
      </c>
      <c r="L597" t="n">
        <v>1</v>
      </c>
      <c r="M597" t="n">
        <v>0</v>
      </c>
      <c r="O597" t="n">
        <v>0</v>
      </c>
      <c r="P597" t="n">
        <v>5</v>
      </c>
      <c r="Q597" t="n">
        <v>0</v>
      </c>
      <c r="R597" t="n">
        <v>23</v>
      </c>
      <c r="S597" t="n">
        <v>0</v>
      </c>
      <c r="T597" t="n">
        <v>0</v>
      </c>
    </row>
    <row r="598">
      <c r="A598" s="8" t="n">
        <v>46205</v>
      </c>
      <c r="B598" t="inlineStr">
        <is>
          <t>DL</t>
        </is>
      </c>
      <c r="C598" s="9">
        <f>_xlfn.XLOOKUP(B598,Carriers[Code],Carriers[Airline])</f>
        <v/>
      </c>
      <c r="D598" t="n">
        <v>2004</v>
      </c>
      <c r="E598" t="inlineStr">
        <is>
          <t>LAX</t>
        </is>
      </c>
      <c r="F598" s="10" t="n">
        <v>1055</v>
      </c>
      <c r="G598" t="inlineStr">
        <is>
          <t>1000-1059</t>
        </is>
      </c>
      <c r="H598" s="9">
        <f>INT(F598/100)</f>
        <v/>
      </c>
      <c r="I598" t="n">
        <v>0</v>
      </c>
      <c r="J598" t="n">
        <v>0</v>
      </c>
      <c r="K598" t="n">
        <v>2</v>
      </c>
      <c r="L598" t="n">
        <v>0</v>
      </c>
      <c r="M598" t="n">
        <v>0</v>
      </c>
      <c r="O598" t="n">
        <v>0</v>
      </c>
    </row>
    <row r="599">
      <c r="A599" s="8" t="n">
        <v>46205</v>
      </c>
      <c r="B599" t="inlineStr">
        <is>
          <t>YX</t>
        </is>
      </c>
      <c r="C599" s="9">
        <f>_xlfn.XLOOKUP(B599,Carriers[Code],Carriers[Airline])</f>
        <v/>
      </c>
      <c r="D599" t="n">
        <v>4373</v>
      </c>
      <c r="E599" t="inlineStr">
        <is>
          <t>LGA</t>
        </is>
      </c>
      <c r="F599" s="10" t="n">
        <v>1055</v>
      </c>
      <c r="G599" t="inlineStr">
        <is>
          <t>1000-1059</t>
        </is>
      </c>
      <c r="H599" s="9">
        <f>INT(F599/100)</f>
        <v/>
      </c>
      <c r="I599" t="n">
        <v>-1</v>
      </c>
      <c r="J599" t="n">
        <v>0</v>
      </c>
      <c r="K599" t="n">
        <v>-20</v>
      </c>
      <c r="L599" t="n">
        <v>0</v>
      </c>
      <c r="M599" t="n">
        <v>0</v>
      </c>
      <c r="O599" t="n">
        <v>0</v>
      </c>
    </row>
    <row r="600">
      <c r="A600" s="8" t="n">
        <v>46205</v>
      </c>
      <c r="B600" t="inlineStr">
        <is>
          <t>AA</t>
        </is>
      </c>
      <c r="C600" s="9">
        <f>_xlfn.XLOOKUP(B600,Carriers[Code],Carriers[Airline])</f>
        <v/>
      </c>
      <c r="D600" t="n">
        <v>815</v>
      </c>
      <c r="E600" t="inlineStr">
        <is>
          <t>MIA</t>
        </is>
      </c>
      <c r="F600" s="10" t="n">
        <v>1056</v>
      </c>
      <c r="G600" t="inlineStr">
        <is>
          <t>1000-1059</t>
        </is>
      </c>
      <c r="H600" s="9">
        <f>INT(F600/100)</f>
        <v/>
      </c>
      <c r="I600" t="n">
        <v>6</v>
      </c>
      <c r="J600" t="n">
        <v>0</v>
      </c>
      <c r="K600" t="n">
        <v>5</v>
      </c>
      <c r="L600" t="n">
        <v>0</v>
      </c>
      <c r="M600" t="n">
        <v>0</v>
      </c>
      <c r="O600" t="n">
        <v>0</v>
      </c>
    </row>
    <row r="601">
      <c r="A601" s="8" t="n">
        <v>46205</v>
      </c>
      <c r="B601" t="inlineStr">
        <is>
          <t>UA</t>
        </is>
      </c>
      <c r="C601" s="9">
        <f>_xlfn.XLOOKUP(B601,Carriers[Code],Carriers[Airline])</f>
        <v/>
      </c>
      <c r="D601" t="n">
        <v>2394</v>
      </c>
      <c r="E601" t="inlineStr">
        <is>
          <t>EWR</t>
        </is>
      </c>
      <c r="F601" s="10" t="n">
        <v>1058</v>
      </c>
      <c r="G601" t="inlineStr">
        <is>
          <t>1000-1059</t>
        </is>
      </c>
      <c r="H601" s="9">
        <f>INT(F601/100)</f>
        <v/>
      </c>
      <c r="I601" t="n">
        <v>-10</v>
      </c>
      <c r="J601" t="n">
        <v>0</v>
      </c>
      <c r="K601" t="n">
        <v>-26</v>
      </c>
      <c r="L601" t="n">
        <v>0</v>
      </c>
      <c r="M601" t="n">
        <v>0</v>
      </c>
      <c r="O601" t="n">
        <v>0</v>
      </c>
    </row>
    <row r="602">
      <c r="A602" s="8" t="n">
        <v>46205</v>
      </c>
      <c r="B602" t="inlineStr">
        <is>
          <t>B6</t>
        </is>
      </c>
      <c r="C602" s="9">
        <f>_xlfn.XLOOKUP(B602,Carriers[Code],Carriers[Airline])</f>
        <v/>
      </c>
      <c r="D602" t="n">
        <v>1487</v>
      </c>
      <c r="E602" t="inlineStr">
        <is>
          <t>LAX</t>
        </is>
      </c>
      <c r="F602" s="10" t="n">
        <v>1100</v>
      </c>
      <c r="G602" t="inlineStr">
        <is>
          <t>1100-1159</t>
        </is>
      </c>
      <c r="H602" s="9">
        <f>INT(F602/100)</f>
        <v/>
      </c>
      <c r="I602" t="n">
        <v>26</v>
      </c>
      <c r="J602" t="n">
        <v>1</v>
      </c>
      <c r="K602" t="n">
        <v>17</v>
      </c>
      <c r="L602" t="n">
        <v>1</v>
      </c>
      <c r="M602" t="n">
        <v>0</v>
      </c>
      <c r="O602" t="n">
        <v>0</v>
      </c>
      <c r="P602" t="n">
        <v>0</v>
      </c>
      <c r="Q602" t="n">
        <v>0</v>
      </c>
      <c r="R602" t="n">
        <v>7</v>
      </c>
      <c r="S602" t="n">
        <v>0</v>
      </c>
      <c r="T602" t="n">
        <v>10</v>
      </c>
    </row>
    <row r="603">
      <c r="A603" s="8" t="n">
        <v>46205</v>
      </c>
      <c r="B603" t="inlineStr">
        <is>
          <t>YX</t>
        </is>
      </c>
      <c r="C603" s="9">
        <f>_xlfn.XLOOKUP(B603,Carriers[Code],Carriers[Airline])</f>
        <v/>
      </c>
      <c r="D603" t="n">
        <v>5755</v>
      </c>
      <c r="E603" t="inlineStr">
        <is>
          <t>LGA</t>
        </is>
      </c>
      <c r="F603" s="10" t="n">
        <v>1100</v>
      </c>
      <c r="G603" t="inlineStr">
        <is>
          <t>1100-1159</t>
        </is>
      </c>
      <c r="H603" s="9">
        <f>INT(F603/100)</f>
        <v/>
      </c>
      <c r="I603" t="n">
        <v>-14</v>
      </c>
      <c r="J603" t="n">
        <v>0</v>
      </c>
      <c r="K603" t="n">
        <v>-23</v>
      </c>
      <c r="L603" t="n">
        <v>0</v>
      </c>
      <c r="M603" t="n">
        <v>0</v>
      </c>
      <c r="O603" t="n">
        <v>0</v>
      </c>
    </row>
    <row r="604">
      <c r="A604" s="8" t="n">
        <v>46205</v>
      </c>
      <c r="B604" t="inlineStr">
        <is>
          <t>B6</t>
        </is>
      </c>
      <c r="C604" s="9">
        <f>_xlfn.XLOOKUP(B604,Carriers[Code],Carriers[Airline])</f>
        <v/>
      </c>
      <c r="D604" t="n">
        <v>1215</v>
      </c>
      <c r="E604" t="inlineStr">
        <is>
          <t>BUF</t>
        </is>
      </c>
      <c r="F604" s="10" t="n">
        <v>1105</v>
      </c>
      <c r="G604" t="inlineStr">
        <is>
          <t>1100-1159</t>
        </is>
      </c>
      <c r="H604" s="9">
        <f>INT(F604/100)</f>
        <v/>
      </c>
      <c r="I604" t="n">
        <v>65</v>
      </c>
      <c r="J604" t="n">
        <v>1</v>
      </c>
      <c r="K604" t="n">
        <v>47</v>
      </c>
      <c r="L604" t="n">
        <v>1</v>
      </c>
      <c r="M604" t="n">
        <v>0</v>
      </c>
      <c r="O604" t="n">
        <v>0</v>
      </c>
      <c r="P604" t="n">
        <v>0</v>
      </c>
      <c r="Q604" t="n">
        <v>0</v>
      </c>
      <c r="R604" t="n">
        <v>23</v>
      </c>
      <c r="S604" t="n">
        <v>24</v>
      </c>
      <c r="T604" t="n">
        <v>0</v>
      </c>
    </row>
    <row r="605">
      <c r="A605" s="8" t="n">
        <v>46205</v>
      </c>
      <c r="B605" t="inlineStr">
        <is>
          <t>YX</t>
        </is>
      </c>
      <c r="C605" s="9">
        <f>_xlfn.XLOOKUP(B605,Carriers[Code],Carriers[Airline])</f>
        <v/>
      </c>
      <c r="D605" t="n">
        <v>5668</v>
      </c>
      <c r="E605" t="inlineStr">
        <is>
          <t>BWI</t>
        </is>
      </c>
      <c r="F605" s="10" t="n">
        <v>1109</v>
      </c>
      <c r="G605" t="inlineStr">
        <is>
          <t>1100-1159</t>
        </is>
      </c>
      <c r="H605" s="9">
        <f>INT(F605/100)</f>
        <v/>
      </c>
      <c r="I605" t="n">
        <v>-2</v>
      </c>
      <c r="J605" t="n">
        <v>0</v>
      </c>
      <c r="K605" t="n">
        <v>-21</v>
      </c>
      <c r="L605" t="n">
        <v>0</v>
      </c>
      <c r="M605" t="n">
        <v>0</v>
      </c>
      <c r="O605" t="n">
        <v>0</v>
      </c>
    </row>
    <row r="606">
      <c r="A606" s="8" t="n">
        <v>46205</v>
      </c>
      <c r="B606" t="inlineStr">
        <is>
          <t>DL</t>
        </is>
      </c>
      <c r="C606" s="9">
        <f>_xlfn.XLOOKUP(B606,Carriers[Code],Carriers[Airline])</f>
        <v/>
      </c>
      <c r="D606" t="n">
        <v>464</v>
      </c>
      <c r="E606" t="inlineStr">
        <is>
          <t>SLC</t>
        </is>
      </c>
      <c r="F606" s="10" t="n">
        <v>1115</v>
      </c>
      <c r="G606" t="inlineStr">
        <is>
          <t>1100-1159</t>
        </is>
      </c>
      <c r="H606" s="9">
        <f>INT(F606/100)</f>
        <v/>
      </c>
      <c r="I606" t="n">
        <v>-2</v>
      </c>
      <c r="J606" t="n">
        <v>0</v>
      </c>
      <c r="K606" t="n">
        <v>-3</v>
      </c>
      <c r="L606" t="n">
        <v>0</v>
      </c>
      <c r="M606" t="n">
        <v>0</v>
      </c>
      <c r="O606" t="n">
        <v>0</v>
      </c>
    </row>
    <row r="607">
      <c r="A607" s="8" t="n">
        <v>46205</v>
      </c>
      <c r="B607" t="inlineStr">
        <is>
          <t>AA</t>
        </is>
      </c>
      <c r="C607" s="9">
        <f>_xlfn.XLOOKUP(B607,Carriers[Code],Carriers[Airline])</f>
        <v/>
      </c>
      <c r="D607" t="n">
        <v>3161</v>
      </c>
      <c r="E607" t="inlineStr">
        <is>
          <t>CLT</t>
        </is>
      </c>
      <c r="F607" s="10" t="n">
        <v>1120</v>
      </c>
      <c r="G607" t="inlineStr">
        <is>
          <t>1100-1159</t>
        </is>
      </c>
      <c r="H607" s="9">
        <f>INT(F607/100)</f>
        <v/>
      </c>
      <c r="I607" t="n">
        <v>0</v>
      </c>
      <c r="J607" t="n">
        <v>0</v>
      </c>
      <c r="K607" t="n">
        <v>-24</v>
      </c>
      <c r="L607" t="n">
        <v>0</v>
      </c>
      <c r="M607" t="n">
        <v>0</v>
      </c>
      <c r="O607" t="n">
        <v>0</v>
      </c>
    </row>
    <row r="608">
      <c r="A608" s="8" t="n">
        <v>46205</v>
      </c>
      <c r="B608" t="inlineStr">
        <is>
          <t>DL</t>
        </is>
      </c>
      <c r="C608" s="9">
        <f>_xlfn.XLOOKUP(B608,Carriers[Code],Carriers[Airline])</f>
        <v/>
      </c>
      <c r="D608" t="n">
        <v>1398</v>
      </c>
      <c r="E608" t="inlineStr">
        <is>
          <t>MSY</t>
        </is>
      </c>
      <c r="F608" s="10" t="n">
        <v>1120</v>
      </c>
      <c r="G608" t="inlineStr">
        <is>
          <t>1100-1159</t>
        </is>
      </c>
      <c r="H608" s="9">
        <f>INT(F608/100)</f>
        <v/>
      </c>
      <c r="I608" t="n">
        <v>0</v>
      </c>
      <c r="J608" t="n">
        <v>0</v>
      </c>
      <c r="K608" t="n">
        <v>-13</v>
      </c>
      <c r="L608" t="n">
        <v>0</v>
      </c>
      <c r="M608" t="n">
        <v>0</v>
      </c>
      <c r="O608" t="n">
        <v>0</v>
      </c>
    </row>
    <row r="609">
      <c r="A609" s="8" t="n">
        <v>46205</v>
      </c>
      <c r="B609" t="inlineStr">
        <is>
          <t>YX</t>
        </is>
      </c>
      <c r="C609" s="9">
        <f>_xlfn.XLOOKUP(B609,Carriers[Code],Carriers[Airline])</f>
        <v/>
      </c>
      <c r="D609" t="n">
        <v>5803</v>
      </c>
      <c r="E609" t="inlineStr">
        <is>
          <t>SAV</t>
        </is>
      </c>
      <c r="F609" s="10" t="n">
        <v>1125</v>
      </c>
      <c r="G609" t="inlineStr">
        <is>
          <t>1100-1159</t>
        </is>
      </c>
      <c r="H609" s="9">
        <f>INT(F609/100)</f>
        <v/>
      </c>
      <c r="I609" t="n">
        <v>-4</v>
      </c>
      <c r="J609" t="n">
        <v>0</v>
      </c>
      <c r="K609" t="n">
        <v>-15</v>
      </c>
      <c r="L609" t="n">
        <v>0</v>
      </c>
      <c r="M609" t="n">
        <v>0</v>
      </c>
      <c r="O609" t="n">
        <v>0</v>
      </c>
    </row>
    <row r="610">
      <c r="A610" s="8" t="n">
        <v>46205</v>
      </c>
      <c r="B610" t="inlineStr">
        <is>
          <t>DL</t>
        </is>
      </c>
      <c r="C610" s="9">
        <f>_xlfn.XLOOKUP(B610,Carriers[Code],Carriers[Airline])</f>
        <v/>
      </c>
      <c r="D610" t="n">
        <v>332</v>
      </c>
      <c r="E610" t="inlineStr">
        <is>
          <t>SEA</t>
        </is>
      </c>
      <c r="F610" s="10" t="n">
        <v>1130</v>
      </c>
      <c r="G610" t="inlineStr">
        <is>
          <t>1100-1159</t>
        </is>
      </c>
      <c r="H610" s="9">
        <f>INT(F610/100)</f>
        <v/>
      </c>
      <c r="I610" t="n">
        <v>0</v>
      </c>
      <c r="J610" t="n">
        <v>0</v>
      </c>
      <c r="K610" t="n">
        <v>-17</v>
      </c>
      <c r="L610" t="n">
        <v>0</v>
      </c>
      <c r="M610" t="n">
        <v>0</v>
      </c>
      <c r="O610" t="n">
        <v>0</v>
      </c>
    </row>
    <row r="611">
      <c r="A611" s="8" t="n">
        <v>46205</v>
      </c>
      <c r="B611" t="inlineStr">
        <is>
          <t>AA</t>
        </is>
      </c>
      <c r="C611" s="9">
        <f>_xlfn.XLOOKUP(B611,Carriers[Code],Carriers[Airline])</f>
        <v/>
      </c>
      <c r="D611" t="n">
        <v>1556</v>
      </c>
      <c r="E611" t="inlineStr">
        <is>
          <t>DCA</t>
        </is>
      </c>
      <c r="F611" s="10" t="n">
        <v>1132</v>
      </c>
      <c r="G611" t="inlineStr">
        <is>
          <t>1100-1159</t>
        </is>
      </c>
      <c r="H611" s="9">
        <f>INT(F611/100)</f>
        <v/>
      </c>
      <c r="I611" t="n">
        <v>-5</v>
      </c>
      <c r="J611" t="n">
        <v>0</v>
      </c>
      <c r="K611" t="n">
        <v>12</v>
      </c>
      <c r="L611" t="n">
        <v>0</v>
      </c>
      <c r="M611" t="n">
        <v>0</v>
      </c>
      <c r="O611" t="n">
        <v>0</v>
      </c>
    </row>
    <row r="612">
      <c r="A612" s="8" t="n">
        <v>46205</v>
      </c>
      <c r="B612" t="inlineStr">
        <is>
          <t>B6</t>
        </is>
      </c>
      <c r="C612" s="9">
        <f>_xlfn.XLOOKUP(B612,Carriers[Code],Carriers[Airline])</f>
        <v/>
      </c>
      <c r="D612" t="n">
        <v>1807</v>
      </c>
      <c r="E612" t="inlineStr">
        <is>
          <t>BNA</t>
        </is>
      </c>
      <c r="F612" s="10" t="n">
        <v>1135</v>
      </c>
      <c r="G612" t="inlineStr">
        <is>
          <t>1100-1159</t>
        </is>
      </c>
      <c r="H612" s="9">
        <f>INT(F612/100)</f>
        <v/>
      </c>
      <c r="I612" t="n">
        <v>-8</v>
      </c>
      <c r="J612" t="n">
        <v>0</v>
      </c>
      <c r="K612" t="n">
        <v>-28</v>
      </c>
      <c r="L612" t="n">
        <v>0</v>
      </c>
      <c r="M612" t="n">
        <v>0</v>
      </c>
      <c r="O612" t="n">
        <v>0</v>
      </c>
    </row>
    <row r="613">
      <c r="A613" s="8" t="n">
        <v>46205</v>
      </c>
      <c r="B613" t="inlineStr">
        <is>
          <t>UA</t>
        </is>
      </c>
      <c r="C613" s="9">
        <f>_xlfn.XLOOKUP(B613,Carriers[Code],Carriers[Airline])</f>
        <v/>
      </c>
      <c r="D613" t="n">
        <v>1074</v>
      </c>
      <c r="E613" t="inlineStr">
        <is>
          <t>SFO</t>
        </is>
      </c>
      <c r="F613" s="10" t="n">
        <v>1135</v>
      </c>
      <c r="G613" t="inlineStr">
        <is>
          <t>1100-1159</t>
        </is>
      </c>
      <c r="H613" s="9">
        <f>INT(F613/100)</f>
        <v/>
      </c>
      <c r="I613" t="n">
        <v>87</v>
      </c>
      <c r="J613" t="n">
        <v>1</v>
      </c>
      <c r="K613" t="n">
        <v>71</v>
      </c>
      <c r="L613" t="n">
        <v>1</v>
      </c>
      <c r="M613" t="n">
        <v>0</v>
      </c>
      <c r="O613" t="n">
        <v>0</v>
      </c>
      <c r="P613" t="n">
        <v>71</v>
      </c>
      <c r="Q613" t="n">
        <v>0</v>
      </c>
      <c r="R613" t="n">
        <v>0</v>
      </c>
      <c r="S613" t="n">
        <v>0</v>
      </c>
      <c r="T613" t="n">
        <v>0</v>
      </c>
    </row>
    <row r="614">
      <c r="A614" s="8" t="n">
        <v>46205</v>
      </c>
      <c r="B614" t="inlineStr">
        <is>
          <t>WN</t>
        </is>
      </c>
      <c r="C614" s="9">
        <f>_xlfn.XLOOKUP(B614,Carriers[Code],Carriers[Airline])</f>
        <v/>
      </c>
      <c r="D614" t="n">
        <v>4208</v>
      </c>
      <c r="E614" t="inlineStr">
        <is>
          <t>DEN</t>
        </is>
      </c>
      <c r="F614" s="10" t="n">
        <v>1135</v>
      </c>
      <c r="G614" t="inlineStr">
        <is>
          <t>1100-1159</t>
        </is>
      </c>
      <c r="H614" s="9">
        <f>INT(F614/100)</f>
        <v/>
      </c>
      <c r="I614" t="n">
        <v>13</v>
      </c>
      <c r="J614" t="n">
        <v>0</v>
      </c>
      <c r="K614" t="n">
        <v>-3</v>
      </c>
      <c r="L614" t="n">
        <v>0</v>
      </c>
      <c r="M614" t="n">
        <v>0</v>
      </c>
      <c r="O614" t="n">
        <v>0</v>
      </c>
    </row>
    <row r="615">
      <c r="A615" s="8" t="n">
        <v>46205</v>
      </c>
      <c r="B615" t="inlineStr">
        <is>
          <t>B6</t>
        </is>
      </c>
      <c r="C615" s="9">
        <f>_xlfn.XLOOKUP(B615,Carriers[Code],Carriers[Airline])</f>
        <v/>
      </c>
      <c r="D615" t="n">
        <v>2283</v>
      </c>
      <c r="E615" t="inlineStr">
        <is>
          <t>RDU</t>
        </is>
      </c>
      <c r="F615" s="10" t="n">
        <v>1138</v>
      </c>
      <c r="G615" t="inlineStr">
        <is>
          <t>1100-1159</t>
        </is>
      </c>
      <c r="H615" s="9">
        <f>INT(F615/100)</f>
        <v/>
      </c>
      <c r="I615" t="n">
        <v>1</v>
      </c>
      <c r="J615" t="n">
        <v>0</v>
      </c>
      <c r="K615" t="n">
        <v>-15</v>
      </c>
      <c r="L615" t="n">
        <v>0</v>
      </c>
      <c r="M615" t="n">
        <v>0</v>
      </c>
      <c r="O615" t="n">
        <v>0</v>
      </c>
    </row>
    <row r="616">
      <c r="A616" s="8" t="n">
        <v>46205</v>
      </c>
      <c r="B616" t="inlineStr">
        <is>
          <t>YX</t>
        </is>
      </c>
      <c r="C616" s="9">
        <f>_xlfn.XLOOKUP(B616,Carriers[Code],Carriers[Airline])</f>
        <v/>
      </c>
      <c r="D616" t="n">
        <v>5598</v>
      </c>
      <c r="E616" t="inlineStr">
        <is>
          <t>CVG</t>
        </is>
      </c>
      <c r="F616" s="10" t="n">
        <v>1140</v>
      </c>
      <c r="G616" t="inlineStr">
        <is>
          <t>1100-1159</t>
        </is>
      </c>
      <c r="H616" s="9">
        <f>INT(F616/100)</f>
        <v/>
      </c>
      <c r="I616" t="n">
        <v>-8</v>
      </c>
      <c r="J616" t="n">
        <v>0</v>
      </c>
      <c r="K616" t="n">
        <v>-28</v>
      </c>
      <c r="L616" t="n">
        <v>0</v>
      </c>
      <c r="M616" t="n">
        <v>0</v>
      </c>
      <c r="O616" t="n">
        <v>0</v>
      </c>
    </row>
    <row r="617">
      <c r="A617" s="8" t="n">
        <v>46205</v>
      </c>
      <c r="B617" t="inlineStr">
        <is>
          <t>YX</t>
        </is>
      </c>
      <c r="C617" s="9">
        <f>_xlfn.XLOOKUP(B617,Carriers[Code],Carriers[Airline])</f>
        <v/>
      </c>
      <c r="D617" t="n">
        <v>5731</v>
      </c>
      <c r="E617" t="inlineStr">
        <is>
          <t>PIT</t>
        </is>
      </c>
      <c r="F617" s="10" t="n">
        <v>1145</v>
      </c>
      <c r="G617" t="inlineStr">
        <is>
          <t>1100-1159</t>
        </is>
      </c>
      <c r="H617" s="9">
        <f>INT(F617/100)</f>
        <v/>
      </c>
      <c r="I617" t="n">
        <v>-5</v>
      </c>
      <c r="J617" t="n">
        <v>0</v>
      </c>
      <c r="K617" t="n">
        <v>-10</v>
      </c>
      <c r="L617" t="n">
        <v>0</v>
      </c>
      <c r="M617" t="n">
        <v>0</v>
      </c>
      <c r="O617" t="n">
        <v>0</v>
      </c>
    </row>
    <row r="618">
      <c r="A618" s="8" t="n">
        <v>46205</v>
      </c>
      <c r="B618" t="inlineStr">
        <is>
          <t>DL</t>
        </is>
      </c>
      <c r="C618" s="9">
        <f>_xlfn.XLOOKUP(B618,Carriers[Code],Carriers[Airline])</f>
        <v/>
      </c>
      <c r="D618" t="n">
        <v>1103</v>
      </c>
      <c r="E618" t="inlineStr">
        <is>
          <t>MSP</t>
        </is>
      </c>
      <c r="F618" s="10" t="n">
        <v>1150</v>
      </c>
      <c r="G618" t="inlineStr">
        <is>
          <t>1100-1159</t>
        </is>
      </c>
      <c r="H618" s="9">
        <f>INT(F618/100)</f>
        <v/>
      </c>
      <c r="I618" t="n">
        <v>-12</v>
      </c>
      <c r="J618" t="n">
        <v>0</v>
      </c>
      <c r="K618" t="n">
        <v>-18</v>
      </c>
      <c r="L618" t="n">
        <v>0</v>
      </c>
      <c r="M618" t="n">
        <v>0</v>
      </c>
      <c r="O618" t="n">
        <v>0</v>
      </c>
    </row>
    <row r="619">
      <c r="A619" s="8" t="n">
        <v>46205</v>
      </c>
      <c r="B619" t="inlineStr">
        <is>
          <t>DL</t>
        </is>
      </c>
      <c r="C619" s="9">
        <f>_xlfn.XLOOKUP(B619,Carriers[Code],Carriers[Airline])</f>
        <v/>
      </c>
      <c r="D619" t="n">
        <v>2785</v>
      </c>
      <c r="E619" t="inlineStr">
        <is>
          <t>CHS</t>
        </is>
      </c>
      <c r="F619" s="10" t="n">
        <v>1150</v>
      </c>
      <c r="G619" t="inlineStr">
        <is>
          <t>1100-1159</t>
        </is>
      </c>
      <c r="H619" s="9">
        <f>INT(F619/100)</f>
        <v/>
      </c>
      <c r="I619" t="n">
        <v>-9</v>
      </c>
      <c r="J619" t="n">
        <v>0</v>
      </c>
      <c r="K619" t="n">
        <v>-16</v>
      </c>
      <c r="L619" t="n">
        <v>0</v>
      </c>
      <c r="M619" t="n">
        <v>0</v>
      </c>
      <c r="O619" t="n">
        <v>0</v>
      </c>
    </row>
    <row r="620">
      <c r="A620" s="8" t="n">
        <v>46205</v>
      </c>
      <c r="B620" t="inlineStr">
        <is>
          <t>B6</t>
        </is>
      </c>
      <c r="C620" s="9">
        <f>_xlfn.XLOOKUP(B620,Carriers[Code],Carriers[Airline])</f>
        <v/>
      </c>
      <c r="D620" t="n">
        <v>837</v>
      </c>
      <c r="E620" t="inlineStr">
        <is>
          <t>DTW</t>
        </is>
      </c>
      <c r="F620" s="10" t="n">
        <v>1153</v>
      </c>
      <c r="G620" t="inlineStr">
        <is>
          <t>1100-1159</t>
        </is>
      </c>
      <c r="H620" s="9">
        <f>INT(F620/100)</f>
        <v/>
      </c>
      <c r="I620" t="n">
        <v>170</v>
      </c>
      <c r="J620" t="n">
        <v>1</v>
      </c>
      <c r="K620" t="n">
        <v>162</v>
      </c>
      <c r="L620" t="n">
        <v>1</v>
      </c>
      <c r="M620" t="n">
        <v>0</v>
      </c>
      <c r="O620" t="n">
        <v>0</v>
      </c>
      <c r="P620" t="n">
        <v>0</v>
      </c>
      <c r="Q620" t="n">
        <v>0</v>
      </c>
      <c r="R620" t="n">
        <v>58</v>
      </c>
      <c r="S620" t="n">
        <v>0</v>
      </c>
      <c r="T620" t="n">
        <v>104</v>
      </c>
    </row>
    <row r="621">
      <c r="A621" s="8" t="n">
        <v>46205</v>
      </c>
      <c r="B621" t="inlineStr">
        <is>
          <t>YX</t>
        </is>
      </c>
      <c r="C621" s="9">
        <f>_xlfn.XLOOKUP(B621,Carriers[Code],Carriers[Airline])</f>
        <v/>
      </c>
      <c r="D621" t="n">
        <v>4760</v>
      </c>
      <c r="E621" t="inlineStr">
        <is>
          <t>CVG</t>
        </is>
      </c>
      <c r="F621" s="10" t="n">
        <v>1155</v>
      </c>
      <c r="G621" t="inlineStr">
        <is>
          <t>1100-1159</t>
        </is>
      </c>
      <c r="H621" s="9">
        <f>INT(F621/100)</f>
        <v/>
      </c>
      <c r="I621" t="n">
        <v>-7</v>
      </c>
      <c r="J621" t="n">
        <v>0</v>
      </c>
      <c r="K621" t="n">
        <v>-20</v>
      </c>
      <c r="L621" t="n">
        <v>0</v>
      </c>
      <c r="M621" t="n">
        <v>0</v>
      </c>
      <c r="O621" t="n">
        <v>0</v>
      </c>
    </row>
    <row r="622">
      <c r="A622" s="8" t="n">
        <v>46205</v>
      </c>
      <c r="B622" t="inlineStr">
        <is>
          <t>AA</t>
        </is>
      </c>
      <c r="C622" s="9">
        <f>_xlfn.XLOOKUP(B622,Carriers[Code],Carriers[Airline])</f>
        <v/>
      </c>
      <c r="D622" t="n">
        <v>1610</v>
      </c>
      <c r="E622" t="inlineStr">
        <is>
          <t>ORD</t>
        </is>
      </c>
      <c r="F622" s="10" t="n">
        <v>1159</v>
      </c>
      <c r="G622" t="inlineStr">
        <is>
          <t>1100-1159</t>
        </is>
      </c>
      <c r="H622" s="9">
        <f>INT(F622/100)</f>
        <v/>
      </c>
      <c r="I622" t="n">
        <v>1</v>
      </c>
      <c r="J622" t="n">
        <v>0</v>
      </c>
      <c r="K622" t="n">
        <v>-13</v>
      </c>
      <c r="L622" t="n">
        <v>0</v>
      </c>
      <c r="M622" t="n">
        <v>0</v>
      </c>
      <c r="O622" t="n">
        <v>0</v>
      </c>
    </row>
    <row r="623">
      <c r="A623" s="8" t="n">
        <v>46205</v>
      </c>
      <c r="B623" t="inlineStr">
        <is>
          <t>YX</t>
        </is>
      </c>
      <c r="C623" s="9">
        <f>_xlfn.XLOOKUP(B623,Carriers[Code],Carriers[Airline])</f>
        <v/>
      </c>
      <c r="D623" t="n">
        <v>5854</v>
      </c>
      <c r="E623" t="inlineStr">
        <is>
          <t>LGA</t>
        </is>
      </c>
      <c r="F623" s="10" t="n">
        <v>1200</v>
      </c>
      <c r="G623" t="inlineStr">
        <is>
          <t>1200-1259</t>
        </is>
      </c>
      <c r="H623" s="9">
        <f>INT(F623/100)</f>
        <v/>
      </c>
      <c r="I623" t="n">
        <v>-6</v>
      </c>
      <c r="J623" t="n">
        <v>0</v>
      </c>
      <c r="K623" t="n">
        <v>-23</v>
      </c>
      <c r="L623" t="n">
        <v>0</v>
      </c>
      <c r="M623" t="n">
        <v>0</v>
      </c>
      <c r="O623" t="n">
        <v>0</v>
      </c>
    </row>
    <row r="624">
      <c r="A624" s="8" t="n">
        <v>46205</v>
      </c>
      <c r="B624" t="inlineStr">
        <is>
          <t>DL</t>
        </is>
      </c>
      <c r="C624" s="9">
        <f>_xlfn.XLOOKUP(B624,Carriers[Code],Carriers[Airline])</f>
        <v/>
      </c>
      <c r="D624" t="n">
        <v>303</v>
      </c>
      <c r="E624" t="inlineStr">
        <is>
          <t>DFW</t>
        </is>
      </c>
      <c r="F624" s="10" t="n">
        <v>1205</v>
      </c>
      <c r="G624" t="inlineStr">
        <is>
          <t>1200-1259</t>
        </is>
      </c>
      <c r="H624" s="9">
        <f>INT(F624/100)</f>
        <v/>
      </c>
      <c r="I624" t="n">
        <v>-6</v>
      </c>
      <c r="J624" t="n">
        <v>0</v>
      </c>
      <c r="K624" t="n">
        <v>-25</v>
      </c>
      <c r="L624" t="n">
        <v>0</v>
      </c>
      <c r="M624" t="n">
        <v>0</v>
      </c>
      <c r="O624" t="n">
        <v>0</v>
      </c>
    </row>
    <row r="625">
      <c r="A625" s="8" t="n">
        <v>46205</v>
      </c>
      <c r="B625" t="inlineStr">
        <is>
          <t>G4</t>
        </is>
      </c>
      <c r="C625" s="9">
        <f>_xlfn.XLOOKUP(B625,Carriers[Code],Carriers[Airline])</f>
        <v/>
      </c>
      <c r="D625" t="n">
        <v>456</v>
      </c>
      <c r="E625" t="inlineStr">
        <is>
          <t>DSM</t>
        </is>
      </c>
      <c r="F625" s="10" t="n">
        <v>1206</v>
      </c>
      <c r="G625" t="inlineStr">
        <is>
          <t>1200-1259</t>
        </is>
      </c>
      <c r="H625" s="9">
        <f>INT(F625/100)</f>
        <v/>
      </c>
      <c r="I625" t="n">
        <v>-17</v>
      </c>
      <c r="J625" t="n">
        <v>0</v>
      </c>
      <c r="K625" t="n">
        <v>-29</v>
      </c>
      <c r="L625" t="n">
        <v>0</v>
      </c>
      <c r="M625" t="n">
        <v>0</v>
      </c>
      <c r="O625" t="n">
        <v>0</v>
      </c>
    </row>
    <row r="626">
      <c r="A626" s="8" t="n">
        <v>46205</v>
      </c>
      <c r="B626" t="inlineStr">
        <is>
          <t>B6</t>
        </is>
      </c>
      <c r="C626" s="9">
        <f>_xlfn.XLOOKUP(B626,Carriers[Code],Carriers[Airline])</f>
        <v/>
      </c>
      <c r="D626" t="n">
        <v>51</v>
      </c>
      <c r="E626" t="inlineStr">
        <is>
          <t>MCO</t>
        </is>
      </c>
      <c r="F626" s="10" t="n">
        <v>1210</v>
      </c>
      <c r="G626" t="inlineStr">
        <is>
          <t>1200-1259</t>
        </is>
      </c>
      <c r="H626" s="9">
        <f>INT(F626/100)</f>
        <v/>
      </c>
      <c r="I626" t="n">
        <v>-8</v>
      </c>
      <c r="J626" t="n">
        <v>0</v>
      </c>
      <c r="K626" t="n">
        <v>-23</v>
      </c>
      <c r="L626" t="n">
        <v>0</v>
      </c>
      <c r="M626" t="n">
        <v>0</v>
      </c>
      <c r="O626" t="n">
        <v>0</v>
      </c>
    </row>
    <row r="627">
      <c r="A627" s="8" t="n">
        <v>46205</v>
      </c>
      <c r="B627" t="inlineStr">
        <is>
          <t>B6</t>
        </is>
      </c>
      <c r="C627" s="9">
        <f>_xlfn.XLOOKUP(B627,Carriers[Code],Carriers[Airline])</f>
        <v/>
      </c>
      <c r="D627" t="n">
        <v>1352</v>
      </c>
      <c r="E627" t="inlineStr">
        <is>
          <t>ACK</t>
        </is>
      </c>
      <c r="F627" s="10" t="n">
        <v>1212</v>
      </c>
      <c r="G627" t="inlineStr">
        <is>
          <t>1200-1259</t>
        </is>
      </c>
      <c r="H627" s="9">
        <f>INT(F627/100)</f>
        <v/>
      </c>
      <c r="I627" t="n">
        <v>14</v>
      </c>
      <c r="J627" t="n">
        <v>0</v>
      </c>
      <c r="K627" t="n">
        <v>8</v>
      </c>
      <c r="L627" t="n">
        <v>0</v>
      </c>
      <c r="M627" t="n">
        <v>0</v>
      </c>
      <c r="O627" t="n">
        <v>0</v>
      </c>
    </row>
    <row r="628">
      <c r="A628" s="8" t="n">
        <v>46205</v>
      </c>
      <c r="B628" t="inlineStr">
        <is>
          <t>UA</t>
        </is>
      </c>
      <c r="C628" s="9">
        <f>_xlfn.XLOOKUP(B628,Carriers[Code],Carriers[Airline])</f>
        <v/>
      </c>
      <c r="D628" t="n">
        <v>414</v>
      </c>
      <c r="E628" t="inlineStr">
        <is>
          <t>DEN</t>
        </is>
      </c>
      <c r="F628" s="10" t="n">
        <v>1222</v>
      </c>
      <c r="G628" t="inlineStr">
        <is>
          <t>1200-1259</t>
        </is>
      </c>
      <c r="H628" s="9">
        <f>INT(F628/100)</f>
        <v/>
      </c>
      <c r="I628" t="n">
        <v>-7</v>
      </c>
      <c r="J628" t="n">
        <v>0</v>
      </c>
      <c r="K628" t="n">
        <v>-35</v>
      </c>
      <c r="L628" t="n">
        <v>0</v>
      </c>
      <c r="M628" t="n">
        <v>0</v>
      </c>
      <c r="O628" t="n">
        <v>0</v>
      </c>
    </row>
    <row r="629">
      <c r="A629" s="8" t="n">
        <v>46205</v>
      </c>
      <c r="B629" t="inlineStr">
        <is>
          <t>YX</t>
        </is>
      </c>
      <c r="C629" s="9">
        <f>_xlfn.XLOOKUP(B629,Carriers[Code],Carriers[Airline])</f>
        <v/>
      </c>
      <c r="D629" t="n">
        <v>4367</v>
      </c>
      <c r="E629" t="inlineStr">
        <is>
          <t>LGA</t>
        </is>
      </c>
      <c r="F629" s="10" t="n">
        <v>1223</v>
      </c>
      <c r="G629" t="inlineStr">
        <is>
          <t>1200-1259</t>
        </is>
      </c>
      <c r="H629" s="9">
        <f>INT(F629/100)</f>
        <v/>
      </c>
      <c r="I629" t="n">
        <v>-14</v>
      </c>
      <c r="J629" t="n">
        <v>0</v>
      </c>
      <c r="K629" t="n">
        <v>-46</v>
      </c>
      <c r="L629" t="n">
        <v>0</v>
      </c>
      <c r="M629" t="n">
        <v>0</v>
      </c>
      <c r="O629" t="n">
        <v>0</v>
      </c>
    </row>
    <row r="630">
      <c r="A630" s="8" t="n">
        <v>46205</v>
      </c>
      <c r="B630" t="inlineStr">
        <is>
          <t>YX</t>
        </is>
      </c>
      <c r="C630" s="9">
        <f>_xlfn.XLOOKUP(B630,Carriers[Code],Carriers[Airline])</f>
        <v/>
      </c>
      <c r="D630" t="n">
        <v>4366</v>
      </c>
      <c r="E630" t="inlineStr">
        <is>
          <t>JFK</t>
        </is>
      </c>
      <c r="F630" s="10" t="n">
        <v>1225</v>
      </c>
      <c r="G630" t="inlineStr">
        <is>
          <t>1200-1259</t>
        </is>
      </c>
      <c r="H630" s="9">
        <f>INT(F630/100)</f>
        <v/>
      </c>
      <c r="I630" t="n">
        <v>-7</v>
      </c>
      <c r="J630" t="n">
        <v>0</v>
      </c>
      <c r="K630" t="n">
        <v>-5</v>
      </c>
      <c r="L630" t="n">
        <v>0</v>
      </c>
      <c r="M630" t="n">
        <v>0</v>
      </c>
      <c r="O630" t="n">
        <v>0</v>
      </c>
    </row>
    <row r="631">
      <c r="A631" s="8" t="n">
        <v>46205</v>
      </c>
      <c r="B631" t="inlineStr">
        <is>
          <t>YX</t>
        </is>
      </c>
      <c r="C631" s="9">
        <f>_xlfn.XLOOKUP(B631,Carriers[Code],Carriers[Airline])</f>
        <v/>
      </c>
      <c r="D631" t="n">
        <v>4738</v>
      </c>
      <c r="E631" t="inlineStr">
        <is>
          <t>ILM</t>
        </is>
      </c>
      <c r="F631" s="10" t="n">
        <v>1225</v>
      </c>
      <c r="G631" t="inlineStr">
        <is>
          <t>1200-1259</t>
        </is>
      </c>
      <c r="H631" s="9">
        <f>INT(F631/100)</f>
        <v/>
      </c>
      <c r="I631" t="n">
        <v>-1</v>
      </c>
      <c r="J631" t="n">
        <v>0</v>
      </c>
      <c r="K631" t="n">
        <v>-17</v>
      </c>
      <c r="L631" t="n">
        <v>0</v>
      </c>
      <c r="M631" t="n">
        <v>0</v>
      </c>
      <c r="O631" t="n">
        <v>0</v>
      </c>
    </row>
    <row r="632">
      <c r="A632" s="8" t="n">
        <v>46205</v>
      </c>
      <c r="B632" t="inlineStr">
        <is>
          <t>B6</t>
        </is>
      </c>
      <c r="C632" s="9">
        <f>_xlfn.XLOOKUP(B632,Carriers[Code],Carriers[Airline])</f>
        <v/>
      </c>
      <c r="D632" t="n">
        <v>269</v>
      </c>
      <c r="E632" t="inlineStr">
        <is>
          <t>FLL</t>
        </is>
      </c>
      <c r="F632" s="10" t="n">
        <v>1230</v>
      </c>
      <c r="G632" t="inlineStr">
        <is>
          <t>1200-1259</t>
        </is>
      </c>
      <c r="H632" s="9">
        <f>INT(F632/100)</f>
        <v/>
      </c>
      <c r="I632" t="n">
        <v>92</v>
      </c>
      <c r="J632" t="n">
        <v>1</v>
      </c>
      <c r="K632" t="n">
        <v>85</v>
      </c>
      <c r="L632" t="n">
        <v>1</v>
      </c>
      <c r="M632" t="n">
        <v>0</v>
      </c>
      <c r="O632" t="n">
        <v>0</v>
      </c>
      <c r="P632" t="n">
        <v>12</v>
      </c>
      <c r="Q632" t="n">
        <v>0</v>
      </c>
      <c r="R632" t="n">
        <v>0</v>
      </c>
      <c r="S632" t="n">
        <v>0</v>
      </c>
      <c r="T632" t="n">
        <v>73</v>
      </c>
    </row>
    <row r="633">
      <c r="A633" s="8" t="n">
        <v>46205</v>
      </c>
      <c r="B633" t="inlineStr">
        <is>
          <t>DL</t>
        </is>
      </c>
      <c r="C633" s="9">
        <f>_xlfn.XLOOKUP(B633,Carriers[Code],Carriers[Airline])</f>
        <v/>
      </c>
      <c r="D633" t="n">
        <v>2779</v>
      </c>
      <c r="E633" t="inlineStr">
        <is>
          <t>ATL</t>
        </is>
      </c>
      <c r="F633" s="10" t="n">
        <v>1230</v>
      </c>
      <c r="G633" t="inlineStr">
        <is>
          <t>1200-1259</t>
        </is>
      </c>
      <c r="H633" s="9">
        <f>INT(F633/100)</f>
        <v/>
      </c>
      <c r="I633" t="n">
        <v>-7</v>
      </c>
      <c r="J633" t="n">
        <v>0</v>
      </c>
      <c r="K633" t="n">
        <v>-14</v>
      </c>
      <c r="L633" t="n">
        <v>0</v>
      </c>
      <c r="M633" t="n">
        <v>0</v>
      </c>
      <c r="O633" t="n">
        <v>0</v>
      </c>
    </row>
    <row r="634">
      <c r="A634" s="8" t="n">
        <v>46205</v>
      </c>
      <c r="B634" t="inlineStr">
        <is>
          <t>UA</t>
        </is>
      </c>
      <c r="C634" s="9">
        <f>_xlfn.XLOOKUP(B634,Carriers[Code],Carriers[Airline])</f>
        <v/>
      </c>
      <c r="D634" t="n">
        <v>1732</v>
      </c>
      <c r="E634" t="inlineStr">
        <is>
          <t>ORD</t>
        </is>
      </c>
      <c r="F634" s="10" t="n">
        <v>1230</v>
      </c>
      <c r="G634" t="inlineStr">
        <is>
          <t>1200-1259</t>
        </is>
      </c>
      <c r="H634" s="9">
        <f>INT(F634/100)</f>
        <v/>
      </c>
      <c r="I634" t="n">
        <v>-3</v>
      </c>
      <c r="J634" t="n">
        <v>0</v>
      </c>
      <c r="K634" t="n">
        <v>20</v>
      </c>
      <c r="L634" t="n">
        <v>1</v>
      </c>
      <c r="M634" t="n">
        <v>0</v>
      </c>
      <c r="O634" t="n">
        <v>0</v>
      </c>
      <c r="P634" t="n">
        <v>0</v>
      </c>
      <c r="Q634" t="n">
        <v>0</v>
      </c>
      <c r="R634" t="n">
        <v>20</v>
      </c>
      <c r="S634" t="n">
        <v>0</v>
      </c>
      <c r="T634" t="n">
        <v>0</v>
      </c>
    </row>
    <row r="635">
      <c r="A635" s="8" t="n">
        <v>46205</v>
      </c>
      <c r="B635" t="inlineStr">
        <is>
          <t>YX</t>
        </is>
      </c>
      <c r="C635" s="9">
        <f>_xlfn.XLOOKUP(B635,Carriers[Code],Carriers[Airline])</f>
        <v/>
      </c>
      <c r="D635" t="n">
        <v>5857</v>
      </c>
      <c r="E635" t="inlineStr">
        <is>
          <t>DCA</t>
        </is>
      </c>
      <c r="F635" s="10" t="n">
        <v>1230</v>
      </c>
      <c r="G635" t="inlineStr">
        <is>
          <t>1200-1259</t>
        </is>
      </c>
      <c r="H635" s="9">
        <f>INT(F635/100)</f>
        <v/>
      </c>
      <c r="I635" t="n">
        <v>-6</v>
      </c>
      <c r="J635" t="n">
        <v>0</v>
      </c>
      <c r="K635" t="n">
        <v>6</v>
      </c>
      <c r="L635" t="n">
        <v>0</v>
      </c>
      <c r="M635" t="n">
        <v>0</v>
      </c>
      <c r="O635" t="n">
        <v>0</v>
      </c>
    </row>
    <row r="636">
      <c r="A636" s="8" t="n">
        <v>46205</v>
      </c>
      <c r="B636" t="inlineStr">
        <is>
          <t>AA</t>
        </is>
      </c>
      <c r="C636" s="9">
        <f>_xlfn.XLOOKUP(B636,Carriers[Code],Carriers[Airline])</f>
        <v/>
      </c>
      <c r="D636" t="n">
        <v>1583</v>
      </c>
      <c r="E636" t="inlineStr">
        <is>
          <t>DFW</t>
        </is>
      </c>
      <c r="F636" s="10" t="n">
        <v>1238</v>
      </c>
      <c r="G636" t="inlineStr">
        <is>
          <t>1200-1259</t>
        </is>
      </c>
      <c r="H636" s="9">
        <f>INT(F636/100)</f>
        <v/>
      </c>
      <c r="I636" t="n">
        <v>2</v>
      </c>
      <c r="J636" t="n">
        <v>0</v>
      </c>
      <c r="K636" t="n">
        <v>-29</v>
      </c>
      <c r="L636" t="n">
        <v>0</v>
      </c>
      <c r="M636" t="n">
        <v>0</v>
      </c>
      <c r="O636" t="n">
        <v>0</v>
      </c>
    </row>
    <row r="637">
      <c r="A637" s="8" t="n">
        <v>46205</v>
      </c>
      <c r="B637" t="inlineStr">
        <is>
          <t>AA</t>
        </is>
      </c>
      <c r="C637" s="9">
        <f>_xlfn.XLOOKUP(B637,Carriers[Code],Carriers[Airline])</f>
        <v/>
      </c>
      <c r="D637" t="n">
        <v>3043</v>
      </c>
      <c r="E637" t="inlineStr">
        <is>
          <t>PHL</t>
        </is>
      </c>
      <c r="F637" s="10" t="n">
        <v>1238</v>
      </c>
      <c r="G637" t="inlineStr">
        <is>
          <t>1200-1259</t>
        </is>
      </c>
      <c r="H637" s="9">
        <f>INT(F637/100)</f>
        <v/>
      </c>
      <c r="I637" t="n">
        <v>64</v>
      </c>
      <c r="J637" t="n">
        <v>1</v>
      </c>
      <c r="K637" t="n">
        <v>53</v>
      </c>
      <c r="L637" t="n">
        <v>1</v>
      </c>
      <c r="M637" t="n">
        <v>0</v>
      </c>
      <c r="O637" t="n">
        <v>0</v>
      </c>
      <c r="P637" t="n">
        <v>52</v>
      </c>
      <c r="Q637" t="n">
        <v>0</v>
      </c>
      <c r="R637" t="n">
        <v>0</v>
      </c>
      <c r="S637" t="n">
        <v>0</v>
      </c>
      <c r="T637" t="n">
        <v>1</v>
      </c>
    </row>
    <row r="638">
      <c r="A638" s="8" t="n">
        <v>46205</v>
      </c>
      <c r="B638" t="inlineStr">
        <is>
          <t>MQ</t>
        </is>
      </c>
      <c r="C638" s="9">
        <f>_xlfn.XLOOKUP(B638,Carriers[Code],Carriers[Airline])</f>
        <v/>
      </c>
      <c r="D638" t="n">
        <v>3470</v>
      </c>
      <c r="E638" t="inlineStr">
        <is>
          <t>CMH</t>
        </is>
      </c>
      <c r="F638" s="10" t="n">
        <v>1240</v>
      </c>
      <c r="G638" t="inlineStr">
        <is>
          <t>1200-1259</t>
        </is>
      </c>
      <c r="H638" s="9">
        <f>INT(F638/100)</f>
        <v/>
      </c>
      <c r="I638" t="n">
        <v>-10</v>
      </c>
      <c r="J638" t="n">
        <v>0</v>
      </c>
      <c r="K638" t="n">
        <v>-28</v>
      </c>
      <c r="L638" t="n">
        <v>0</v>
      </c>
      <c r="M638" t="n">
        <v>0</v>
      </c>
      <c r="O638" t="n">
        <v>0</v>
      </c>
    </row>
    <row r="639">
      <c r="A639" s="8" t="n">
        <v>46205</v>
      </c>
      <c r="B639" t="inlineStr">
        <is>
          <t>B6</t>
        </is>
      </c>
      <c r="C639" s="9">
        <f>_xlfn.XLOOKUP(B639,Carriers[Code],Carriers[Airline])</f>
        <v/>
      </c>
      <c r="D639" t="n">
        <v>717</v>
      </c>
      <c r="E639" t="inlineStr">
        <is>
          <t>JFK</t>
        </is>
      </c>
      <c r="F639" s="10" t="n">
        <v>1242</v>
      </c>
      <c r="G639" t="inlineStr">
        <is>
          <t>1200-1259</t>
        </is>
      </c>
      <c r="H639" s="9">
        <f>INT(F639/100)</f>
        <v/>
      </c>
      <c r="I639" t="n">
        <v>65</v>
      </c>
      <c r="J639" t="n">
        <v>1</v>
      </c>
      <c r="K639" t="n">
        <v>71</v>
      </c>
      <c r="L639" t="n">
        <v>1</v>
      </c>
      <c r="M639" t="n">
        <v>0</v>
      </c>
      <c r="O639" t="n">
        <v>0</v>
      </c>
      <c r="P639" t="n">
        <v>0</v>
      </c>
      <c r="Q639" t="n">
        <v>0</v>
      </c>
      <c r="R639" t="n">
        <v>70</v>
      </c>
      <c r="S639" t="n">
        <v>0</v>
      </c>
      <c r="T639" t="n">
        <v>1</v>
      </c>
    </row>
    <row r="640">
      <c r="A640" s="8" t="n">
        <v>46205</v>
      </c>
      <c r="B640" t="inlineStr">
        <is>
          <t>B6</t>
        </is>
      </c>
      <c r="C640" s="9">
        <f>_xlfn.XLOOKUP(B640,Carriers[Code],Carriers[Airline])</f>
        <v/>
      </c>
      <c r="D640" t="n">
        <v>1781</v>
      </c>
      <c r="E640" t="inlineStr">
        <is>
          <t>VPS</t>
        </is>
      </c>
      <c r="F640" s="10" t="n">
        <v>1245</v>
      </c>
      <c r="G640" t="inlineStr">
        <is>
          <t>1200-1259</t>
        </is>
      </c>
      <c r="H640" s="9">
        <f>INT(F640/100)</f>
        <v/>
      </c>
      <c r="I640" t="n">
        <v>11</v>
      </c>
      <c r="J640" t="n">
        <v>0</v>
      </c>
      <c r="K640" t="n">
        <v>-3</v>
      </c>
      <c r="L640" t="n">
        <v>0</v>
      </c>
      <c r="M640" t="n">
        <v>0</v>
      </c>
      <c r="O640" t="n">
        <v>0</v>
      </c>
    </row>
    <row r="641">
      <c r="A641" s="8" t="n">
        <v>46205</v>
      </c>
      <c r="B641" t="inlineStr">
        <is>
          <t>AA</t>
        </is>
      </c>
      <c r="C641" s="9">
        <f>_xlfn.XLOOKUP(B641,Carriers[Code],Carriers[Airline])</f>
        <v/>
      </c>
      <c r="D641" t="n">
        <v>1057</v>
      </c>
      <c r="E641" t="inlineStr">
        <is>
          <t>PHX</t>
        </is>
      </c>
      <c r="F641" s="10" t="n">
        <v>1253</v>
      </c>
      <c r="G641" t="inlineStr">
        <is>
          <t>1200-1259</t>
        </is>
      </c>
      <c r="H641" s="9">
        <f>INT(F641/100)</f>
        <v/>
      </c>
      <c r="I641" t="n">
        <v>-11</v>
      </c>
      <c r="J641" t="n">
        <v>0</v>
      </c>
      <c r="K641" t="n">
        <v>-50</v>
      </c>
      <c r="L641" t="n">
        <v>0</v>
      </c>
      <c r="M641" t="n">
        <v>0</v>
      </c>
      <c r="O641" t="n">
        <v>0</v>
      </c>
    </row>
    <row r="642">
      <c r="A642" s="8" t="n">
        <v>46205</v>
      </c>
      <c r="B642" t="inlineStr">
        <is>
          <t>DL</t>
        </is>
      </c>
      <c r="C642" s="9">
        <f>_xlfn.XLOOKUP(B642,Carriers[Code],Carriers[Airline])</f>
        <v/>
      </c>
      <c r="D642" t="n">
        <v>2283</v>
      </c>
      <c r="E642" t="inlineStr">
        <is>
          <t>RDU</t>
        </is>
      </c>
      <c r="F642" s="10" t="n">
        <v>1255</v>
      </c>
      <c r="G642" t="inlineStr">
        <is>
          <t>1200-1259</t>
        </is>
      </c>
      <c r="H642" s="9">
        <f>INT(F642/100)</f>
        <v/>
      </c>
      <c r="I642" t="n">
        <v>-4</v>
      </c>
      <c r="J642" t="n">
        <v>0</v>
      </c>
      <c r="K642" t="n">
        <v>-19</v>
      </c>
      <c r="L642" t="n">
        <v>0</v>
      </c>
      <c r="M642" t="n">
        <v>0</v>
      </c>
      <c r="O642" t="n">
        <v>0</v>
      </c>
    </row>
    <row r="643">
      <c r="A643" s="8" t="n">
        <v>46205</v>
      </c>
      <c r="B643" t="inlineStr">
        <is>
          <t>WN</t>
        </is>
      </c>
      <c r="C643" s="9">
        <f>_xlfn.XLOOKUP(B643,Carriers[Code],Carriers[Airline])</f>
        <v/>
      </c>
      <c r="D643" t="n">
        <v>4917</v>
      </c>
      <c r="E643" t="inlineStr">
        <is>
          <t>STL</t>
        </is>
      </c>
      <c r="F643" s="10" t="n">
        <v>1255</v>
      </c>
      <c r="G643" t="inlineStr">
        <is>
          <t>1200-1259</t>
        </is>
      </c>
      <c r="H643" s="9">
        <f>INT(F643/100)</f>
        <v/>
      </c>
      <c r="I643" t="n">
        <v>9</v>
      </c>
      <c r="J643" t="n">
        <v>0</v>
      </c>
      <c r="K643" t="n">
        <v>-7</v>
      </c>
      <c r="L643" t="n">
        <v>0</v>
      </c>
      <c r="M643" t="n">
        <v>0</v>
      </c>
      <c r="O643" t="n">
        <v>0</v>
      </c>
    </row>
    <row r="644">
      <c r="A644" s="8" t="n">
        <v>46205</v>
      </c>
      <c r="B644" t="inlineStr">
        <is>
          <t>YX</t>
        </is>
      </c>
      <c r="C644" s="9">
        <f>_xlfn.XLOOKUP(B644,Carriers[Code],Carriers[Airline])</f>
        <v/>
      </c>
      <c r="D644" t="n">
        <v>5829</v>
      </c>
      <c r="E644" t="inlineStr">
        <is>
          <t>EWR</t>
        </is>
      </c>
      <c r="F644" s="10" t="n">
        <v>1255</v>
      </c>
      <c r="G644" t="inlineStr">
        <is>
          <t>1200-1259</t>
        </is>
      </c>
      <c r="H644" s="9">
        <f>INT(F644/100)</f>
        <v/>
      </c>
      <c r="I644" t="n">
        <v>-3</v>
      </c>
      <c r="J644" t="n">
        <v>0</v>
      </c>
      <c r="K644" t="n">
        <v>-12</v>
      </c>
      <c r="L644" t="n">
        <v>0</v>
      </c>
      <c r="M644" t="n">
        <v>0</v>
      </c>
      <c r="O644" t="n">
        <v>0</v>
      </c>
    </row>
    <row r="645">
      <c r="A645" s="8" t="n">
        <v>46205</v>
      </c>
      <c r="B645" t="inlineStr">
        <is>
          <t>B6</t>
        </is>
      </c>
      <c r="C645" s="9">
        <f>_xlfn.XLOOKUP(B645,Carriers[Code],Carriers[Airline])</f>
        <v/>
      </c>
      <c r="D645" t="n">
        <v>933</v>
      </c>
      <c r="E645" t="inlineStr">
        <is>
          <t>IAH</t>
        </is>
      </c>
      <c r="F645" s="10" t="n">
        <v>1259</v>
      </c>
      <c r="G645" t="inlineStr">
        <is>
          <t>1200-1259</t>
        </is>
      </c>
      <c r="H645" s="9">
        <f>INT(F645/100)</f>
        <v/>
      </c>
      <c r="I645" t="n">
        <v>127</v>
      </c>
      <c r="J645" t="n">
        <v>1</v>
      </c>
      <c r="K645" t="n">
        <v>117</v>
      </c>
      <c r="L645" t="n">
        <v>1</v>
      </c>
      <c r="M645" t="n">
        <v>0</v>
      </c>
      <c r="O645" t="n">
        <v>0</v>
      </c>
      <c r="P645" t="n">
        <v>4</v>
      </c>
      <c r="Q645" t="n">
        <v>0</v>
      </c>
      <c r="R645" t="n">
        <v>0</v>
      </c>
      <c r="S645" t="n">
        <v>0</v>
      </c>
      <c r="T645" t="n">
        <v>113</v>
      </c>
    </row>
    <row r="646">
      <c r="A646" s="8" t="n">
        <v>46205</v>
      </c>
      <c r="B646" t="inlineStr">
        <is>
          <t>YX</t>
        </is>
      </c>
      <c r="C646" s="9">
        <f>_xlfn.XLOOKUP(B646,Carriers[Code],Carriers[Airline])</f>
        <v/>
      </c>
      <c r="D646" t="n">
        <v>5748</v>
      </c>
      <c r="E646" t="inlineStr">
        <is>
          <t>LGA</t>
        </is>
      </c>
      <c r="F646" s="10" t="n">
        <v>1300</v>
      </c>
      <c r="G646" t="inlineStr">
        <is>
          <t>1300-1359</t>
        </is>
      </c>
      <c r="H646" s="9">
        <f>INT(F646/100)</f>
        <v/>
      </c>
      <c r="I646" t="n">
        <v>-10</v>
      </c>
      <c r="J646" t="n">
        <v>0</v>
      </c>
      <c r="K646" t="n">
        <v>-28</v>
      </c>
      <c r="L646" t="n">
        <v>0</v>
      </c>
      <c r="M646" t="n">
        <v>0</v>
      </c>
      <c r="O646" t="n">
        <v>0</v>
      </c>
    </row>
    <row r="647">
      <c r="A647" s="8" t="n">
        <v>46205</v>
      </c>
      <c r="B647" t="inlineStr">
        <is>
          <t>YX</t>
        </is>
      </c>
      <c r="C647" s="9">
        <f>_xlfn.XLOOKUP(B647,Carriers[Code],Carriers[Airline])</f>
        <v/>
      </c>
      <c r="D647" t="n">
        <v>4386</v>
      </c>
      <c r="E647" t="inlineStr">
        <is>
          <t>ORD</t>
        </is>
      </c>
      <c r="F647" s="10" t="n">
        <v>1301</v>
      </c>
      <c r="G647" t="inlineStr">
        <is>
          <t>1300-1359</t>
        </is>
      </c>
      <c r="H647" s="9">
        <f>INT(F647/100)</f>
        <v/>
      </c>
      <c r="I647" t="n">
        <v>-7</v>
      </c>
      <c r="J647" t="n">
        <v>0</v>
      </c>
      <c r="K647" t="n">
        <v>-32</v>
      </c>
      <c r="L647" t="n">
        <v>0</v>
      </c>
      <c r="M647" t="n">
        <v>0</v>
      </c>
      <c r="O647" t="n">
        <v>0</v>
      </c>
    </row>
    <row r="648">
      <c r="A648" s="8" t="n">
        <v>46205</v>
      </c>
      <c r="B648" t="inlineStr">
        <is>
          <t>B6</t>
        </is>
      </c>
      <c r="C648" s="9">
        <f>_xlfn.XLOOKUP(B648,Carriers[Code],Carriers[Airline])</f>
        <v/>
      </c>
      <c r="D648" t="n">
        <v>855</v>
      </c>
      <c r="E648" t="inlineStr">
        <is>
          <t>DCA</t>
        </is>
      </c>
      <c r="F648" s="10" t="n">
        <v>1305</v>
      </c>
      <c r="G648" t="inlineStr">
        <is>
          <t>1300-1359</t>
        </is>
      </c>
      <c r="H648" s="9">
        <f>INT(F648/100)</f>
        <v/>
      </c>
      <c r="I648" t="n">
        <v>-1</v>
      </c>
      <c r="J648" t="n">
        <v>0</v>
      </c>
      <c r="K648" t="n">
        <v>-6</v>
      </c>
      <c r="L648" t="n">
        <v>0</v>
      </c>
      <c r="M648" t="n">
        <v>0</v>
      </c>
      <c r="O648" t="n">
        <v>0</v>
      </c>
    </row>
    <row r="649">
      <c r="A649" s="8" t="n">
        <v>46205</v>
      </c>
      <c r="B649" t="inlineStr">
        <is>
          <t>DL</t>
        </is>
      </c>
      <c r="C649" s="9">
        <f>_xlfn.XLOOKUP(B649,Carriers[Code],Carriers[Airline])</f>
        <v/>
      </c>
      <c r="D649" t="n">
        <v>2816</v>
      </c>
      <c r="E649" t="inlineStr">
        <is>
          <t>ORD</t>
        </is>
      </c>
      <c r="F649" s="10" t="n">
        <v>1305</v>
      </c>
      <c r="G649" t="inlineStr">
        <is>
          <t>1300-1359</t>
        </is>
      </c>
      <c r="H649" s="9">
        <f>INT(F649/100)</f>
        <v/>
      </c>
      <c r="I649" t="n">
        <v>-1</v>
      </c>
      <c r="J649" t="n">
        <v>0</v>
      </c>
      <c r="K649" t="n">
        <v>-10</v>
      </c>
      <c r="L649" t="n">
        <v>0</v>
      </c>
      <c r="M649" t="n">
        <v>0</v>
      </c>
      <c r="O649" t="n">
        <v>0</v>
      </c>
    </row>
    <row r="650">
      <c r="A650" s="8" t="n">
        <v>46205</v>
      </c>
      <c r="B650" t="inlineStr">
        <is>
          <t>YX</t>
        </is>
      </c>
      <c r="C650" s="9">
        <f>_xlfn.XLOOKUP(B650,Carriers[Code],Carriers[Airline])</f>
        <v/>
      </c>
      <c r="D650" t="n">
        <v>5603</v>
      </c>
      <c r="E650" t="inlineStr">
        <is>
          <t>MSN</t>
        </is>
      </c>
      <c r="F650" s="10" t="n">
        <v>1308</v>
      </c>
      <c r="G650" t="inlineStr">
        <is>
          <t>1300-1359</t>
        </is>
      </c>
      <c r="H650" s="9">
        <f>INT(F650/100)</f>
        <v/>
      </c>
      <c r="I650" t="n">
        <v>-9</v>
      </c>
      <c r="J650" t="n">
        <v>0</v>
      </c>
      <c r="K650" t="n">
        <v>-39</v>
      </c>
      <c r="L650" t="n">
        <v>0</v>
      </c>
      <c r="M650" t="n">
        <v>0</v>
      </c>
      <c r="O650" t="n">
        <v>0</v>
      </c>
    </row>
    <row r="651">
      <c r="A651" s="8" t="n">
        <v>46205</v>
      </c>
      <c r="B651" t="inlineStr">
        <is>
          <t>DL</t>
        </is>
      </c>
      <c r="C651" s="9">
        <f>_xlfn.XLOOKUP(B651,Carriers[Code],Carriers[Airline])</f>
        <v/>
      </c>
      <c r="D651" t="n">
        <v>2222</v>
      </c>
      <c r="E651" t="inlineStr">
        <is>
          <t>DTW</t>
        </is>
      </c>
      <c r="F651" s="10" t="n">
        <v>1310</v>
      </c>
      <c r="G651" t="inlineStr">
        <is>
          <t>1300-1359</t>
        </is>
      </c>
      <c r="H651" s="9">
        <f>INT(F651/100)</f>
        <v/>
      </c>
      <c r="I651" t="n">
        <v>0</v>
      </c>
      <c r="J651" t="n">
        <v>0</v>
      </c>
      <c r="K651" t="n">
        <v>-13</v>
      </c>
      <c r="L651" t="n">
        <v>0</v>
      </c>
      <c r="M651" t="n">
        <v>0</v>
      </c>
      <c r="O651" t="n">
        <v>0</v>
      </c>
    </row>
    <row r="652">
      <c r="A652" s="8" t="n">
        <v>46205</v>
      </c>
      <c r="B652" t="inlineStr">
        <is>
          <t>WN</t>
        </is>
      </c>
      <c r="C652" s="9">
        <f>_xlfn.XLOOKUP(B652,Carriers[Code],Carriers[Airline])</f>
        <v/>
      </c>
      <c r="D652" t="n">
        <v>746</v>
      </c>
      <c r="E652" t="inlineStr">
        <is>
          <t>MDW</t>
        </is>
      </c>
      <c r="F652" s="10" t="n">
        <v>1310</v>
      </c>
      <c r="G652" t="inlineStr">
        <is>
          <t>1300-1359</t>
        </is>
      </c>
      <c r="H652" s="9">
        <f>INT(F652/100)</f>
        <v/>
      </c>
      <c r="I652" t="n">
        <v>13</v>
      </c>
      <c r="J652" t="n">
        <v>0</v>
      </c>
      <c r="K652" t="n">
        <v>-6</v>
      </c>
      <c r="L652" t="n">
        <v>0</v>
      </c>
      <c r="M652" t="n">
        <v>0</v>
      </c>
      <c r="O652" t="n">
        <v>0</v>
      </c>
    </row>
    <row r="653">
      <c r="A653" s="8" t="n">
        <v>46205</v>
      </c>
      <c r="B653" t="inlineStr">
        <is>
          <t>WN</t>
        </is>
      </c>
      <c r="C653" s="9">
        <f>_xlfn.XLOOKUP(B653,Carriers[Code],Carriers[Airline])</f>
        <v/>
      </c>
      <c r="D653" t="n">
        <v>733</v>
      </c>
      <c r="E653" t="inlineStr">
        <is>
          <t>BWI</t>
        </is>
      </c>
      <c r="F653" s="10" t="n">
        <v>1320</v>
      </c>
      <c r="G653" t="inlineStr">
        <is>
          <t>1300-1359</t>
        </is>
      </c>
      <c r="H653" s="9">
        <f>INT(F653/100)</f>
        <v/>
      </c>
      <c r="I653" t="n">
        <v>-3</v>
      </c>
      <c r="J653" t="n">
        <v>0</v>
      </c>
      <c r="K653" t="n">
        <v>-27</v>
      </c>
      <c r="L653" t="n">
        <v>0</v>
      </c>
      <c r="M653" t="n">
        <v>0</v>
      </c>
      <c r="O653" t="n">
        <v>0</v>
      </c>
    </row>
    <row r="654">
      <c r="A654" s="8" t="n">
        <v>46205</v>
      </c>
      <c r="B654" t="inlineStr">
        <is>
          <t>DL</t>
        </is>
      </c>
      <c r="C654" s="9">
        <f>_xlfn.XLOOKUP(B654,Carriers[Code],Carriers[Airline])</f>
        <v/>
      </c>
      <c r="D654" t="n">
        <v>1297</v>
      </c>
      <c r="E654" t="inlineStr">
        <is>
          <t>AUS</t>
        </is>
      </c>
      <c r="F654" s="10" t="n">
        <v>1325</v>
      </c>
      <c r="G654" t="inlineStr">
        <is>
          <t>1300-1359</t>
        </is>
      </c>
      <c r="H654" s="9">
        <f>INT(F654/100)</f>
        <v/>
      </c>
      <c r="I654" t="n">
        <v>-8</v>
      </c>
      <c r="J654" t="n">
        <v>0</v>
      </c>
      <c r="K654" t="n">
        <v>-17</v>
      </c>
      <c r="L654" t="n">
        <v>0</v>
      </c>
      <c r="M654" t="n">
        <v>0</v>
      </c>
      <c r="O654" t="n">
        <v>0</v>
      </c>
    </row>
    <row r="655">
      <c r="A655" s="8" t="n">
        <v>46205</v>
      </c>
      <c r="B655" t="inlineStr">
        <is>
          <t>B6</t>
        </is>
      </c>
      <c r="C655" s="9">
        <f>_xlfn.XLOOKUP(B655,Carriers[Code],Carriers[Airline])</f>
        <v/>
      </c>
      <c r="D655" t="n">
        <v>2251</v>
      </c>
      <c r="E655" t="inlineStr">
        <is>
          <t>MCO</t>
        </is>
      </c>
      <c r="F655" s="10" t="n">
        <v>1328</v>
      </c>
      <c r="G655" t="inlineStr">
        <is>
          <t>1300-1359</t>
        </is>
      </c>
      <c r="H655" s="9">
        <f>INT(F655/100)</f>
        <v/>
      </c>
      <c r="I655" t="n">
        <v>5</v>
      </c>
      <c r="J655" t="n">
        <v>0</v>
      </c>
      <c r="K655" t="n">
        <v>15</v>
      </c>
      <c r="L655" t="n">
        <v>1</v>
      </c>
      <c r="M655" t="n">
        <v>0</v>
      </c>
      <c r="O655" t="n">
        <v>0</v>
      </c>
      <c r="P655" t="n">
        <v>5</v>
      </c>
      <c r="Q655" t="n">
        <v>0</v>
      </c>
      <c r="R655" t="n">
        <v>10</v>
      </c>
      <c r="S655" t="n">
        <v>0</v>
      </c>
      <c r="T655" t="n">
        <v>0</v>
      </c>
    </row>
    <row r="656">
      <c r="A656" s="8" t="n">
        <v>46205</v>
      </c>
      <c r="B656" t="inlineStr">
        <is>
          <t>B6</t>
        </is>
      </c>
      <c r="C656" s="9">
        <f>_xlfn.XLOOKUP(B656,Carriers[Code],Carriers[Airline])</f>
        <v/>
      </c>
      <c r="D656" t="n">
        <v>641</v>
      </c>
      <c r="E656" t="inlineStr">
        <is>
          <t>CLE</t>
        </is>
      </c>
      <c r="F656" s="10" t="n">
        <v>1330</v>
      </c>
      <c r="G656" t="inlineStr">
        <is>
          <t>1300-1359</t>
        </is>
      </c>
      <c r="H656" s="9">
        <f>INT(F656/100)</f>
        <v/>
      </c>
      <c r="I656" t="n">
        <v>73</v>
      </c>
      <c r="J656" t="n">
        <v>1</v>
      </c>
      <c r="K656" t="n">
        <v>63</v>
      </c>
      <c r="L656" t="n">
        <v>1</v>
      </c>
      <c r="M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63</v>
      </c>
    </row>
    <row r="657">
      <c r="A657" s="8" t="n">
        <v>46205</v>
      </c>
      <c r="B657" t="inlineStr">
        <is>
          <t>YX</t>
        </is>
      </c>
      <c r="C657" s="9">
        <f>_xlfn.XLOOKUP(B657,Carriers[Code],Carriers[Airline])</f>
        <v/>
      </c>
      <c r="D657" t="n">
        <v>5808</v>
      </c>
      <c r="E657" t="inlineStr">
        <is>
          <t>JFK</t>
        </is>
      </c>
      <c r="F657" s="10" t="n">
        <v>1335</v>
      </c>
      <c r="G657" t="inlineStr">
        <is>
          <t>1300-1359</t>
        </is>
      </c>
      <c r="H657" s="9">
        <f>INT(F657/100)</f>
        <v/>
      </c>
      <c r="I657" t="n">
        <v>1</v>
      </c>
      <c r="J657" t="n">
        <v>0</v>
      </c>
      <c r="K657" t="n">
        <v>13</v>
      </c>
      <c r="L657" t="n">
        <v>0</v>
      </c>
      <c r="M657" t="n">
        <v>0</v>
      </c>
      <c r="O657" t="n">
        <v>0</v>
      </c>
    </row>
    <row r="658">
      <c r="A658" s="8" t="n">
        <v>46205</v>
      </c>
      <c r="B658" t="inlineStr">
        <is>
          <t>UA</t>
        </is>
      </c>
      <c r="C658" s="9">
        <f>_xlfn.XLOOKUP(B658,Carriers[Code],Carriers[Airline])</f>
        <v/>
      </c>
      <c r="D658" t="n">
        <v>1976</v>
      </c>
      <c r="E658" t="inlineStr">
        <is>
          <t>IAH</t>
        </is>
      </c>
      <c r="F658" s="10" t="n">
        <v>1337</v>
      </c>
      <c r="G658" t="inlineStr">
        <is>
          <t>1300-1359</t>
        </is>
      </c>
      <c r="H658" s="9">
        <f>INT(F658/100)</f>
        <v/>
      </c>
      <c r="I658" t="n">
        <v>3</v>
      </c>
      <c r="J658" t="n">
        <v>0</v>
      </c>
      <c r="K658" t="n">
        <v>-1</v>
      </c>
      <c r="L658" t="n">
        <v>0</v>
      </c>
      <c r="M658" t="n">
        <v>0</v>
      </c>
      <c r="O658" t="n">
        <v>0</v>
      </c>
    </row>
    <row r="659">
      <c r="A659" s="8" t="n">
        <v>46205</v>
      </c>
      <c r="B659" t="inlineStr">
        <is>
          <t>AA</t>
        </is>
      </c>
      <c r="C659" s="9">
        <f>_xlfn.XLOOKUP(B659,Carriers[Code],Carriers[Airline])</f>
        <v/>
      </c>
      <c r="D659" t="n">
        <v>1589</v>
      </c>
      <c r="E659" t="inlineStr">
        <is>
          <t>MIA</t>
        </is>
      </c>
      <c r="F659" s="10" t="n">
        <v>1342</v>
      </c>
      <c r="G659" t="inlineStr">
        <is>
          <t>1300-1359</t>
        </is>
      </c>
      <c r="H659" s="9">
        <f>INT(F659/100)</f>
        <v/>
      </c>
      <c r="I659" t="n">
        <v>0</v>
      </c>
      <c r="J659" t="n">
        <v>0</v>
      </c>
      <c r="K659" t="n">
        <v>-10</v>
      </c>
      <c r="L659" t="n">
        <v>0</v>
      </c>
      <c r="M659" t="n">
        <v>0</v>
      </c>
      <c r="O659" t="n">
        <v>0</v>
      </c>
    </row>
    <row r="660">
      <c r="A660" s="8" t="n">
        <v>46205</v>
      </c>
      <c r="B660" t="inlineStr">
        <is>
          <t>B6</t>
        </is>
      </c>
      <c r="C660" s="9">
        <f>_xlfn.XLOOKUP(B660,Carriers[Code],Carriers[Airline])</f>
        <v/>
      </c>
      <c r="D660" t="n">
        <v>639</v>
      </c>
      <c r="E660" t="inlineStr">
        <is>
          <t>AUS</t>
        </is>
      </c>
      <c r="F660" s="10" t="n">
        <v>1344</v>
      </c>
      <c r="G660" t="inlineStr">
        <is>
          <t>1300-1359</t>
        </is>
      </c>
      <c r="H660" s="9">
        <f>INT(F660/100)</f>
        <v/>
      </c>
      <c r="I660" t="n">
        <v>89</v>
      </c>
      <c r="J660" t="n">
        <v>1</v>
      </c>
      <c r="K660" t="n">
        <v>83</v>
      </c>
      <c r="L660" t="n">
        <v>1</v>
      </c>
      <c r="M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83</v>
      </c>
    </row>
    <row r="661">
      <c r="A661" s="8" t="n">
        <v>46205</v>
      </c>
      <c r="B661" t="inlineStr">
        <is>
          <t>YX</t>
        </is>
      </c>
      <c r="C661" s="9">
        <f>_xlfn.XLOOKUP(B661,Carriers[Code],Carriers[Airline])</f>
        <v/>
      </c>
      <c r="D661" t="n">
        <v>4636</v>
      </c>
      <c r="E661" t="inlineStr">
        <is>
          <t>IND</t>
        </is>
      </c>
      <c r="F661" s="10" t="n">
        <v>1346</v>
      </c>
      <c r="G661" t="inlineStr">
        <is>
          <t>1300-1359</t>
        </is>
      </c>
      <c r="H661" s="9">
        <f>INT(F661/100)</f>
        <v/>
      </c>
      <c r="I661" t="n">
        <v>-10</v>
      </c>
      <c r="J661" t="n">
        <v>0</v>
      </c>
      <c r="K661" t="n">
        <v>-2</v>
      </c>
      <c r="L661" t="n">
        <v>0</v>
      </c>
      <c r="M661" t="n">
        <v>0</v>
      </c>
      <c r="O661" t="n">
        <v>0</v>
      </c>
    </row>
    <row r="662">
      <c r="A662" s="8" t="n">
        <v>46205</v>
      </c>
      <c r="B662" t="inlineStr">
        <is>
          <t>B6</t>
        </is>
      </c>
      <c r="C662" s="9">
        <f>_xlfn.XLOOKUP(B662,Carriers[Code],Carriers[Airline])</f>
        <v/>
      </c>
      <c r="D662" t="n">
        <v>1293</v>
      </c>
      <c r="E662" t="inlineStr">
        <is>
          <t>ILM</t>
        </is>
      </c>
      <c r="F662" s="10" t="n">
        <v>1347</v>
      </c>
      <c r="G662" t="inlineStr">
        <is>
          <t>1300-1359</t>
        </is>
      </c>
      <c r="H662" s="9">
        <f>INT(F662/100)</f>
        <v/>
      </c>
      <c r="I662" t="n">
        <v>0</v>
      </c>
      <c r="J662" t="n">
        <v>0</v>
      </c>
      <c r="K662" t="n">
        <v>-11</v>
      </c>
      <c r="L662" t="n">
        <v>0</v>
      </c>
      <c r="M662" t="n">
        <v>0</v>
      </c>
      <c r="O662" t="n">
        <v>0</v>
      </c>
    </row>
    <row r="663">
      <c r="A663" s="8" t="n">
        <v>46205</v>
      </c>
      <c r="B663" t="inlineStr">
        <is>
          <t>MQ</t>
        </is>
      </c>
      <c r="C663" s="9">
        <f>_xlfn.XLOOKUP(B663,Carriers[Code],Carriers[Airline])</f>
        <v/>
      </c>
      <c r="D663" t="n">
        <v>3711</v>
      </c>
      <c r="E663" t="inlineStr">
        <is>
          <t>ORD</t>
        </is>
      </c>
      <c r="F663" s="10" t="n">
        <v>1354</v>
      </c>
      <c r="G663" t="inlineStr">
        <is>
          <t>1300-1359</t>
        </is>
      </c>
      <c r="H663" s="9">
        <f>INT(F663/100)</f>
        <v/>
      </c>
      <c r="I663" t="n">
        <v>-4</v>
      </c>
      <c r="J663" t="n">
        <v>0</v>
      </c>
      <c r="K663" t="n">
        <v>-25</v>
      </c>
      <c r="L663" t="n">
        <v>0</v>
      </c>
      <c r="M663" t="n">
        <v>0</v>
      </c>
      <c r="O663" t="n">
        <v>0</v>
      </c>
    </row>
    <row r="664">
      <c r="A664" s="8" t="n">
        <v>46205</v>
      </c>
      <c r="B664" t="inlineStr">
        <is>
          <t>DL</t>
        </is>
      </c>
      <c r="C664" s="9">
        <f>_xlfn.XLOOKUP(B664,Carriers[Code],Carriers[Airline])</f>
        <v/>
      </c>
      <c r="D664" t="n">
        <v>322</v>
      </c>
      <c r="E664" t="inlineStr">
        <is>
          <t>ATL</t>
        </is>
      </c>
      <c r="F664" s="10" t="n">
        <v>1355</v>
      </c>
      <c r="G664" t="inlineStr">
        <is>
          <t>1300-1359</t>
        </is>
      </c>
      <c r="H664" s="9">
        <f>INT(F664/100)</f>
        <v/>
      </c>
      <c r="I664" t="n">
        <v>-3</v>
      </c>
      <c r="J664" t="n">
        <v>0</v>
      </c>
      <c r="K664" t="n">
        <v>-13</v>
      </c>
      <c r="L664" t="n">
        <v>0</v>
      </c>
      <c r="M664" t="n">
        <v>0</v>
      </c>
      <c r="O664" t="n">
        <v>0</v>
      </c>
    </row>
    <row r="665">
      <c r="A665" s="8" t="n">
        <v>46205</v>
      </c>
      <c r="B665" t="inlineStr">
        <is>
          <t>YX</t>
        </is>
      </c>
      <c r="C665" s="9">
        <f>_xlfn.XLOOKUP(B665,Carriers[Code],Carriers[Airline])</f>
        <v/>
      </c>
      <c r="D665" t="n">
        <v>4440</v>
      </c>
      <c r="E665" t="inlineStr">
        <is>
          <t>BUF</t>
        </is>
      </c>
      <c r="F665" s="10" t="n">
        <v>1355</v>
      </c>
      <c r="G665" t="inlineStr">
        <is>
          <t>1300-1359</t>
        </is>
      </c>
      <c r="H665" s="9">
        <f>INT(F665/100)</f>
        <v/>
      </c>
      <c r="I665" t="n">
        <v>-7</v>
      </c>
      <c r="J665" t="n">
        <v>0</v>
      </c>
      <c r="K665" t="n">
        <v>-24</v>
      </c>
      <c r="L665" t="n">
        <v>0</v>
      </c>
      <c r="M665" t="n">
        <v>0</v>
      </c>
      <c r="O665" t="n">
        <v>0</v>
      </c>
    </row>
    <row r="666">
      <c r="A666" s="8" t="n">
        <v>46205</v>
      </c>
      <c r="B666" t="inlineStr">
        <is>
          <t>MQ</t>
        </is>
      </c>
      <c r="C666" s="9">
        <f>_xlfn.XLOOKUP(B666,Carriers[Code],Carriers[Airline])</f>
        <v/>
      </c>
      <c r="D666" t="n">
        <v>3438</v>
      </c>
      <c r="E666" t="inlineStr">
        <is>
          <t>SDF</t>
        </is>
      </c>
      <c r="F666" s="10" t="n">
        <v>1359</v>
      </c>
      <c r="G666" t="inlineStr">
        <is>
          <t>1300-1359</t>
        </is>
      </c>
      <c r="H666" s="9">
        <f>INT(F666/100)</f>
        <v/>
      </c>
      <c r="I666" t="n">
        <v>-10</v>
      </c>
      <c r="J666" t="n">
        <v>0</v>
      </c>
      <c r="K666" t="n">
        <v>-21</v>
      </c>
      <c r="L666" t="n">
        <v>0</v>
      </c>
      <c r="M666" t="n">
        <v>0</v>
      </c>
      <c r="O666" t="n">
        <v>0</v>
      </c>
    </row>
    <row r="667">
      <c r="A667" s="8" t="n">
        <v>46205</v>
      </c>
      <c r="B667" t="inlineStr">
        <is>
          <t>YX</t>
        </is>
      </c>
      <c r="C667" s="9">
        <f>_xlfn.XLOOKUP(B667,Carriers[Code],Carriers[Airline])</f>
        <v/>
      </c>
      <c r="D667" t="n">
        <v>5627</v>
      </c>
      <c r="E667" t="inlineStr">
        <is>
          <t>IND</t>
        </is>
      </c>
      <c r="F667" s="10" t="n">
        <v>1359</v>
      </c>
      <c r="G667" t="inlineStr">
        <is>
          <t>1300-1359</t>
        </is>
      </c>
      <c r="H667" s="9">
        <f>INT(F667/100)</f>
        <v/>
      </c>
      <c r="I667" t="n">
        <v>9</v>
      </c>
      <c r="J667" t="n">
        <v>0</v>
      </c>
      <c r="K667" t="n">
        <v>-3</v>
      </c>
      <c r="L667" t="n">
        <v>0</v>
      </c>
      <c r="M667" t="n">
        <v>0</v>
      </c>
      <c r="O667" t="n">
        <v>0</v>
      </c>
    </row>
    <row r="668">
      <c r="A668" s="8" t="n">
        <v>46205</v>
      </c>
      <c r="B668" t="inlineStr">
        <is>
          <t>YX</t>
        </is>
      </c>
      <c r="C668" s="9">
        <f>_xlfn.XLOOKUP(B668,Carriers[Code],Carriers[Airline])</f>
        <v/>
      </c>
      <c r="D668" t="n">
        <v>5730</v>
      </c>
      <c r="E668" t="inlineStr">
        <is>
          <t>LGA</t>
        </is>
      </c>
      <c r="F668" s="10" t="n">
        <v>1400</v>
      </c>
      <c r="G668" t="inlineStr">
        <is>
          <t>1400-1459</t>
        </is>
      </c>
      <c r="H668" s="9">
        <f>INT(F668/100)</f>
        <v/>
      </c>
      <c r="I668" t="n">
        <v>-7</v>
      </c>
      <c r="J668" t="n">
        <v>0</v>
      </c>
      <c r="K668" t="n">
        <v>-1</v>
      </c>
      <c r="L668" t="n">
        <v>0</v>
      </c>
      <c r="M668" t="n">
        <v>0</v>
      </c>
      <c r="O668" t="n">
        <v>0</v>
      </c>
    </row>
    <row r="669">
      <c r="A669" s="8" t="n">
        <v>46205</v>
      </c>
      <c r="B669" t="inlineStr">
        <is>
          <t>YX</t>
        </is>
      </c>
      <c r="C669" s="9">
        <f>_xlfn.XLOOKUP(B669,Carriers[Code],Carriers[Airline])</f>
        <v/>
      </c>
      <c r="D669" t="n">
        <v>4375</v>
      </c>
      <c r="E669" t="inlineStr">
        <is>
          <t>LGA</t>
        </is>
      </c>
      <c r="F669" s="10" t="n">
        <v>1404</v>
      </c>
      <c r="G669" t="inlineStr">
        <is>
          <t>1400-1459</t>
        </is>
      </c>
      <c r="H669" s="9">
        <f>INT(F669/100)</f>
        <v/>
      </c>
      <c r="I669" t="n">
        <v>-6</v>
      </c>
      <c r="J669" t="n">
        <v>0</v>
      </c>
      <c r="K669" t="n">
        <v>-20</v>
      </c>
      <c r="L669" t="n">
        <v>0</v>
      </c>
      <c r="M669" t="n">
        <v>0</v>
      </c>
      <c r="O669" t="n">
        <v>0</v>
      </c>
    </row>
    <row r="670">
      <c r="A670" s="8" t="n">
        <v>46205</v>
      </c>
      <c r="B670" t="inlineStr">
        <is>
          <t>YX</t>
        </is>
      </c>
      <c r="C670" s="9">
        <f>_xlfn.XLOOKUP(B670,Carriers[Code],Carriers[Airline])</f>
        <v/>
      </c>
      <c r="D670" t="n">
        <v>5821</v>
      </c>
      <c r="E670" t="inlineStr">
        <is>
          <t>TVC</t>
        </is>
      </c>
      <c r="F670" s="10" t="n">
        <v>1405</v>
      </c>
      <c r="G670" t="inlineStr">
        <is>
          <t>1400-1459</t>
        </is>
      </c>
      <c r="H670" s="9">
        <f>INT(F670/100)</f>
        <v/>
      </c>
      <c r="I670" t="n">
        <v>-7</v>
      </c>
      <c r="J670" t="n">
        <v>0</v>
      </c>
      <c r="K670" t="n">
        <v>6</v>
      </c>
      <c r="L670" t="n">
        <v>0</v>
      </c>
      <c r="M670" t="n">
        <v>0</v>
      </c>
      <c r="O670" t="n">
        <v>0</v>
      </c>
    </row>
    <row r="671">
      <c r="A671" s="8" t="n">
        <v>46205</v>
      </c>
      <c r="B671" t="inlineStr">
        <is>
          <t>WN</t>
        </is>
      </c>
      <c r="C671" s="9">
        <f>_xlfn.XLOOKUP(B671,Carriers[Code],Carriers[Airline])</f>
        <v/>
      </c>
      <c r="D671" t="n">
        <v>725</v>
      </c>
      <c r="E671" t="inlineStr">
        <is>
          <t>BNA</t>
        </is>
      </c>
      <c r="F671" s="10" t="n">
        <v>1410</v>
      </c>
      <c r="G671" t="inlineStr">
        <is>
          <t>1400-1459</t>
        </is>
      </c>
      <c r="H671" s="9">
        <f>INT(F671/100)</f>
        <v/>
      </c>
      <c r="I671" t="n">
        <v>8</v>
      </c>
      <c r="J671" t="n">
        <v>0</v>
      </c>
      <c r="K671" t="n">
        <v>2</v>
      </c>
      <c r="L671" t="n">
        <v>0</v>
      </c>
      <c r="M671" t="n">
        <v>0</v>
      </c>
      <c r="O671" t="n">
        <v>0</v>
      </c>
    </row>
    <row r="672">
      <c r="A672" s="8" t="n">
        <v>46205</v>
      </c>
      <c r="B672" t="inlineStr">
        <is>
          <t>YX</t>
        </is>
      </c>
      <c r="C672" s="9">
        <f>_xlfn.XLOOKUP(B672,Carriers[Code],Carriers[Airline])</f>
        <v/>
      </c>
      <c r="D672" t="n">
        <v>5789</v>
      </c>
      <c r="E672" t="inlineStr">
        <is>
          <t>CVG</t>
        </is>
      </c>
      <c r="F672" s="10" t="n">
        <v>1413</v>
      </c>
      <c r="G672" t="inlineStr">
        <is>
          <t>1400-1459</t>
        </is>
      </c>
      <c r="H672" s="9">
        <f>INT(F672/100)</f>
        <v/>
      </c>
      <c r="I672" t="n">
        <v>-5</v>
      </c>
      <c r="J672" t="n">
        <v>0</v>
      </c>
      <c r="K672" t="n">
        <v>-22</v>
      </c>
      <c r="L672" t="n">
        <v>0</v>
      </c>
      <c r="M672" t="n">
        <v>0</v>
      </c>
      <c r="O672" t="n">
        <v>0</v>
      </c>
    </row>
    <row r="673">
      <c r="A673" s="8" t="n">
        <v>46205</v>
      </c>
      <c r="B673" t="inlineStr">
        <is>
          <t>UA</t>
        </is>
      </c>
      <c r="C673" s="9">
        <f>_xlfn.XLOOKUP(B673,Carriers[Code],Carriers[Airline])</f>
        <v/>
      </c>
      <c r="D673" t="n">
        <v>721</v>
      </c>
      <c r="E673" t="inlineStr">
        <is>
          <t>IAD</t>
        </is>
      </c>
      <c r="F673" s="10" t="n">
        <v>1415</v>
      </c>
      <c r="G673" t="inlineStr">
        <is>
          <t>1400-1459</t>
        </is>
      </c>
      <c r="H673" s="9">
        <f>INT(F673/100)</f>
        <v/>
      </c>
      <c r="I673" t="n">
        <v>2</v>
      </c>
      <c r="J673" t="n">
        <v>0</v>
      </c>
      <c r="K673" t="n">
        <v>5</v>
      </c>
      <c r="L673" t="n">
        <v>0</v>
      </c>
      <c r="M673" t="n">
        <v>0</v>
      </c>
      <c r="O673" t="n">
        <v>0</v>
      </c>
    </row>
    <row r="674">
      <c r="A674" s="8" t="n">
        <v>46205</v>
      </c>
      <c r="B674" t="inlineStr">
        <is>
          <t>WN</t>
        </is>
      </c>
      <c r="C674" s="9">
        <f>_xlfn.XLOOKUP(B674,Carriers[Code],Carriers[Airline])</f>
        <v/>
      </c>
      <c r="D674" t="n">
        <v>743</v>
      </c>
      <c r="E674" t="inlineStr">
        <is>
          <t>MCI</t>
        </is>
      </c>
      <c r="F674" s="10" t="n">
        <v>1420</v>
      </c>
      <c r="G674" t="inlineStr">
        <is>
          <t>1400-1459</t>
        </is>
      </c>
      <c r="H674" s="9">
        <f>INT(F674/100)</f>
        <v/>
      </c>
      <c r="I674" t="n">
        <v>12</v>
      </c>
      <c r="J674" t="n">
        <v>0</v>
      </c>
      <c r="K674" t="n">
        <v>-11</v>
      </c>
      <c r="L674" t="n">
        <v>0</v>
      </c>
      <c r="M674" t="n">
        <v>0</v>
      </c>
      <c r="O674" t="n">
        <v>0</v>
      </c>
    </row>
    <row r="675">
      <c r="A675" s="8" t="n">
        <v>46205</v>
      </c>
      <c r="B675" t="inlineStr">
        <is>
          <t>YX</t>
        </is>
      </c>
      <c r="C675" s="9">
        <f>_xlfn.XLOOKUP(B675,Carriers[Code],Carriers[Airline])</f>
        <v/>
      </c>
      <c r="D675" t="n">
        <v>5682</v>
      </c>
      <c r="E675" t="inlineStr">
        <is>
          <t>DCA</t>
        </is>
      </c>
      <c r="F675" s="10" t="n">
        <v>1420</v>
      </c>
      <c r="G675" t="inlineStr">
        <is>
          <t>1400-1459</t>
        </is>
      </c>
      <c r="H675" s="9">
        <f>INT(F675/100)</f>
        <v/>
      </c>
      <c r="I675" t="n">
        <v>-3</v>
      </c>
      <c r="J675" t="n">
        <v>0</v>
      </c>
      <c r="K675" t="n">
        <v>-12</v>
      </c>
      <c r="L675" t="n">
        <v>0</v>
      </c>
      <c r="M675" t="n">
        <v>0</v>
      </c>
      <c r="O675" t="n">
        <v>0</v>
      </c>
    </row>
    <row r="676">
      <c r="A676" s="8" t="n">
        <v>46205</v>
      </c>
      <c r="B676" t="inlineStr">
        <is>
          <t>YX</t>
        </is>
      </c>
      <c r="C676" s="9">
        <f>_xlfn.XLOOKUP(B676,Carriers[Code],Carriers[Airline])</f>
        <v/>
      </c>
      <c r="D676" t="n">
        <v>5837</v>
      </c>
      <c r="E676" t="inlineStr">
        <is>
          <t>CLT</t>
        </is>
      </c>
      <c r="F676" s="10" t="n">
        <v>1420</v>
      </c>
      <c r="G676" t="inlineStr">
        <is>
          <t>1400-1459</t>
        </is>
      </c>
      <c r="H676" s="9">
        <f>INT(F676/100)</f>
        <v/>
      </c>
      <c r="I676" t="n">
        <v>-7</v>
      </c>
      <c r="J676" t="n">
        <v>0</v>
      </c>
      <c r="K676" t="n">
        <v>-27</v>
      </c>
      <c r="L676" t="n">
        <v>0</v>
      </c>
      <c r="M676" t="n">
        <v>0</v>
      </c>
      <c r="O676" t="n">
        <v>0</v>
      </c>
    </row>
    <row r="677">
      <c r="A677" s="8" t="n">
        <v>46205</v>
      </c>
      <c r="B677" t="inlineStr">
        <is>
          <t>AA</t>
        </is>
      </c>
      <c r="C677" s="9">
        <f>_xlfn.XLOOKUP(B677,Carriers[Code],Carriers[Airline])</f>
        <v/>
      </c>
      <c r="D677" t="n">
        <v>1611</v>
      </c>
      <c r="E677" t="inlineStr">
        <is>
          <t>CLT</t>
        </is>
      </c>
      <c r="F677" s="10" t="n">
        <v>1426</v>
      </c>
      <c r="G677" t="inlineStr">
        <is>
          <t>1400-1459</t>
        </is>
      </c>
      <c r="H677" s="9">
        <f>INT(F677/100)</f>
        <v/>
      </c>
      <c r="I677" t="n">
        <v>-11</v>
      </c>
      <c r="J677" t="n">
        <v>0</v>
      </c>
      <c r="K677" t="n">
        <v>-6</v>
      </c>
      <c r="L677" t="n">
        <v>0</v>
      </c>
      <c r="M677" t="n">
        <v>0</v>
      </c>
      <c r="O677" t="n">
        <v>0</v>
      </c>
    </row>
    <row r="678">
      <c r="A678" s="8" t="n">
        <v>46205</v>
      </c>
      <c r="B678" t="inlineStr">
        <is>
          <t>AA</t>
        </is>
      </c>
      <c r="C678" s="9">
        <f>_xlfn.XLOOKUP(B678,Carriers[Code],Carriers[Airline])</f>
        <v/>
      </c>
      <c r="D678" t="n">
        <v>820</v>
      </c>
      <c r="E678" t="inlineStr">
        <is>
          <t>DFW</t>
        </is>
      </c>
      <c r="F678" s="10" t="n">
        <v>1427</v>
      </c>
      <c r="G678" t="inlineStr">
        <is>
          <t>1400-1459</t>
        </is>
      </c>
      <c r="H678" s="9">
        <f>INT(F678/100)</f>
        <v/>
      </c>
      <c r="I678" t="n">
        <v>8</v>
      </c>
      <c r="J678" t="n">
        <v>0</v>
      </c>
      <c r="K678" t="n">
        <v>-31</v>
      </c>
      <c r="L678" t="n">
        <v>0</v>
      </c>
      <c r="M678" t="n">
        <v>0</v>
      </c>
      <c r="O678" t="n">
        <v>0</v>
      </c>
    </row>
    <row r="679">
      <c r="A679" s="8" t="n">
        <v>46205</v>
      </c>
      <c r="B679" t="inlineStr">
        <is>
          <t>UA</t>
        </is>
      </c>
      <c r="C679" s="9">
        <f>_xlfn.XLOOKUP(B679,Carriers[Code],Carriers[Airline])</f>
        <v/>
      </c>
      <c r="D679" t="n">
        <v>1076</v>
      </c>
      <c r="E679" t="inlineStr">
        <is>
          <t>EWR</t>
        </is>
      </c>
      <c r="F679" s="10" t="n">
        <v>1430</v>
      </c>
      <c r="G679" t="inlineStr">
        <is>
          <t>1400-1459</t>
        </is>
      </c>
      <c r="H679" s="9">
        <f>INT(F679/100)</f>
        <v/>
      </c>
      <c r="I679" t="n">
        <v>-7</v>
      </c>
      <c r="J679" t="n">
        <v>0</v>
      </c>
      <c r="K679" t="n">
        <v>-7</v>
      </c>
      <c r="L679" t="n">
        <v>0</v>
      </c>
      <c r="M679" t="n">
        <v>0</v>
      </c>
      <c r="O679" t="n">
        <v>0</v>
      </c>
    </row>
    <row r="680">
      <c r="A680" s="8" t="n">
        <v>46205</v>
      </c>
      <c r="B680" t="inlineStr">
        <is>
          <t>YX</t>
        </is>
      </c>
      <c r="C680" s="9">
        <f>_xlfn.XLOOKUP(B680,Carriers[Code],Carriers[Airline])</f>
        <v/>
      </c>
      <c r="D680" t="n">
        <v>5706</v>
      </c>
      <c r="E680" t="inlineStr">
        <is>
          <t>PHL</t>
        </is>
      </c>
      <c r="F680" s="10" t="n">
        <v>1436</v>
      </c>
      <c r="G680" t="inlineStr">
        <is>
          <t>1400-1459</t>
        </is>
      </c>
      <c r="H680" s="9">
        <f>INT(F680/100)</f>
        <v/>
      </c>
      <c r="I680" t="n">
        <v>-10</v>
      </c>
      <c r="J680" t="n">
        <v>0</v>
      </c>
      <c r="K680" t="n">
        <v>-17</v>
      </c>
      <c r="L680" t="n">
        <v>0</v>
      </c>
      <c r="M680" t="n">
        <v>0</v>
      </c>
      <c r="O680" t="n">
        <v>0</v>
      </c>
    </row>
    <row r="681">
      <c r="A681" s="8" t="n">
        <v>46205</v>
      </c>
      <c r="B681" t="inlineStr">
        <is>
          <t>B6</t>
        </is>
      </c>
      <c r="C681" s="9">
        <f>_xlfn.XLOOKUP(B681,Carriers[Code],Carriers[Airline])</f>
        <v/>
      </c>
      <c r="D681" t="n">
        <v>897</v>
      </c>
      <c r="E681" t="inlineStr">
        <is>
          <t>ATL</t>
        </is>
      </c>
      <c r="F681" s="10" t="n">
        <v>1438</v>
      </c>
      <c r="G681" t="inlineStr">
        <is>
          <t>1400-1459</t>
        </is>
      </c>
      <c r="H681" s="9">
        <f>INT(F681/100)</f>
        <v/>
      </c>
      <c r="I681" t="n">
        <v>-4</v>
      </c>
      <c r="J681" t="n">
        <v>0</v>
      </c>
      <c r="K681" t="n">
        <v>-14</v>
      </c>
      <c r="L681" t="n">
        <v>0</v>
      </c>
      <c r="M681" t="n">
        <v>0</v>
      </c>
      <c r="O681" t="n">
        <v>0</v>
      </c>
    </row>
    <row r="682">
      <c r="A682" s="8" t="n">
        <v>46205</v>
      </c>
      <c r="B682" t="inlineStr">
        <is>
          <t>DL</t>
        </is>
      </c>
      <c r="C682" s="9">
        <f>_xlfn.XLOOKUP(B682,Carriers[Code],Carriers[Airline])</f>
        <v/>
      </c>
      <c r="D682" t="n">
        <v>2677</v>
      </c>
      <c r="E682" t="inlineStr">
        <is>
          <t>BNA</t>
        </is>
      </c>
      <c r="F682" s="10" t="n">
        <v>1446</v>
      </c>
      <c r="G682" t="inlineStr">
        <is>
          <t>1400-1459</t>
        </is>
      </c>
      <c r="H682" s="9">
        <f>INT(F682/100)</f>
        <v/>
      </c>
      <c r="I682" t="n">
        <v>-10</v>
      </c>
      <c r="J682" t="n">
        <v>0</v>
      </c>
      <c r="K682" t="n">
        <v>12</v>
      </c>
      <c r="L682" t="n">
        <v>0</v>
      </c>
      <c r="M682" t="n">
        <v>0</v>
      </c>
      <c r="O682" t="n">
        <v>0</v>
      </c>
    </row>
    <row r="683">
      <c r="A683" s="8" t="n">
        <v>46205</v>
      </c>
      <c r="B683" t="inlineStr">
        <is>
          <t>YX</t>
        </is>
      </c>
      <c r="C683" s="9">
        <f>_xlfn.XLOOKUP(B683,Carriers[Code],Carriers[Airline])</f>
        <v/>
      </c>
      <c r="D683" t="n">
        <v>5653</v>
      </c>
      <c r="E683" t="inlineStr">
        <is>
          <t>CMH</t>
        </is>
      </c>
      <c r="F683" s="10" t="n">
        <v>1455</v>
      </c>
      <c r="G683" t="inlineStr">
        <is>
          <t>1400-1459</t>
        </is>
      </c>
      <c r="H683" s="9">
        <f>INT(F683/100)</f>
        <v/>
      </c>
      <c r="I683" t="n">
        <v>-9</v>
      </c>
      <c r="J683" t="n">
        <v>0</v>
      </c>
      <c r="K683" t="n">
        <v>-34</v>
      </c>
      <c r="L683" t="n">
        <v>0</v>
      </c>
      <c r="M683" t="n">
        <v>0</v>
      </c>
      <c r="O683" t="n">
        <v>0</v>
      </c>
    </row>
    <row r="684">
      <c r="A684" s="8" t="n">
        <v>46205</v>
      </c>
      <c r="B684" t="inlineStr">
        <is>
          <t>DL</t>
        </is>
      </c>
      <c r="C684" s="9">
        <f>_xlfn.XLOOKUP(B684,Carriers[Code],Carriers[Airline])</f>
        <v/>
      </c>
      <c r="D684" t="n">
        <v>1127</v>
      </c>
      <c r="E684" t="inlineStr">
        <is>
          <t>MSP</t>
        </is>
      </c>
      <c r="F684" s="10" t="n">
        <v>1500</v>
      </c>
      <c r="G684" t="inlineStr">
        <is>
          <t>1500-1559</t>
        </is>
      </c>
      <c r="H684" s="9">
        <f>INT(F684/100)</f>
        <v/>
      </c>
      <c r="I684" t="n">
        <v>-5</v>
      </c>
      <c r="J684" t="n">
        <v>0</v>
      </c>
      <c r="K684" t="n">
        <v>-17</v>
      </c>
      <c r="L684" t="n">
        <v>0</v>
      </c>
      <c r="M684" t="n">
        <v>0</v>
      </c>
      <c r="O684" t="n">
        <v>0</v>
      </c>
    </row>
    <row r="685">
      <c r="A685" s="8" t="n">
        <v>46205</v>
      </c>
      <c r="B685" t="inlineStr">
        <is>
          <t>YX</t>
        </is>
      </c>
      <c r="C685" s="9">
        <f>_xlfn.XLOOKUP(B685,Carriers[Code],Carriers[Airline])</f>
        <v/>
      </c>
      <c r="D685" t="n">
        <v>5736</v>
      </c>
      <c r="E685" t="inlineStr">
        <is>
          <t>LGA</t>
        </is>
      </c>
      <c r="F685" s="10" t="n">
        <v>1500</v>
      </c>
      <c r="G685" t="inlineStr">
        <is>
          <t>1500-1559</t>
        </is>
      </c>
      <c r="H685" s="9">
        <f>INT(F685/100)</f>
        <v/>
      </c>
      <c r="I685" t="n">
        <v>-4</v>
      </c>
      <c r="J685" t="n">
        <v>0</v>
      </c>
      <c r="K685" t="n">
        <v>-20</v>
      </c>
      <c r="L685" t="n">
        <v>0</v>
      </c>
      <c r="M685" t="n">
        <v>0</v>
      </c>
      <c r="O685" t="n">
        <v>0</v>
      </c>
    </row>
    <row r="686">
      <c r="A686" s="8" t="n">
        <v>46205</v>
      </c>
      <c r="B686" t="inlineStr">
        <is>
          <t>AA</t>
        </is>
      </c>
      <c r="C686" s="9">
        <f>_xlfn.XLOOKUP(B686,Carriers[Code],Carriers[Airline])</f>
        <v/>
      </c>
      <c r="D686" t="n">
        <v>2882</v>
      </c>
      <c r="E686" t="inlineStr">
        <is>
          <t>PHL</t>
        </is>
      </c>
      <c r="F686" s="10" t="n">
        <v>1503</v>
      </c>
      <c r="G686" t="inlineStr">
        <is>
          <t>1500-1559</t>
        </is>
      </c>
      <c r="H686" s="9">
        <f>INT(F686/100)</f>
        <v/>
      </c>
      <c r="I686" t="n">
        <v>-8</v>
      </c>
      <c r="J686" t="n">
        <v>0</v>
      </c>
      <c r="K686" t="n">
        <v>-21</v>
      </c>
      <c r="L686" t="n">
        <v>0</v>
      </c>
      <c r="M686" t="n">
        <v>0</v>
      </c>
      <c r="O686" t="n">
        <v>0</v>
      </c>
    </row>
    <row r="687">
      <c r="A687" s="8" t="n">
        <v>46205</v>
      </c>
      <c r="B687" t="inlineStr">
        <is>
          <t>DL</t>
        </is>
      </c>
      <c r="C687" s="9">
        <f>_xlfn.XLOOKUP(B687,Carriers[Code],Carriers[Airline])</f>
        <v/>
      </c>
      <c r="D687" t="n">
        <v>2196</v>
      </c>
      <c r="E687" t="inlineStr">
        <is>
          <t>FLL</t>
        </is>
      </c>
      <c r="F687" s="10" t="n">
        <v>1507</v>
      </c>
      <c r="G687" t="inlineStr">
        <is>
          <t>1500-1559</t>
        </is>
      </c>
      <c r="H687" s="9">
        <f>INT(F687/100)</f>
        <v/>
      </c>
      <c r="I687" t="n">
        <v>-1</v>
      </c>
      <c r="J687" t="n">
        <v>0</v>
      </c>
      <c r="K687" t="n">
        <v>-22</v>
      </c>
      <c r="L687" t="n">
        <v>0</v>
      </c>
      <c r="M687" t="n">
        <v>0</v>
      </c>
      <c r="O687" t="n">
        <v>0</v>
      </c>
    </row>
    <row r="688">
      <c r="A688" s="8" t="n">
        <v>46205</v>
      </c>
      <c r="B688" t="inlineStr">
        <is>
          <t>YX</t>
        </is>
      </c>
      <c r="C688" s="9">
        <f>_xlfn.XLOOKUP(B688,Carriers[Code],Carriers[Airline])</f>
        <v/>
      </c>
      <c r="D688" t="n">
        <v>5641</v>
      </c>
      <c r="E688" t="inlineStr">
        <is>
          <t>CLE</t>
        </is>
      </c>
      <c r="F688" s="10" t="n">
        <v>1509</v>
      </c>
      <c r="G688" t="inlineStr">
        <is>
          <t>1500-1559</t>
        </is>
      </c>
      <c r="H688" s="9">
        <f>INT(F688/100)</f>
        <v/>
      </c>
      <c r="I688" t="n">
        <v>-3</v>
      </c>
      <c r="J688" t="n">
        <v>0</v>
      </c>
      <c r="K688" t="n">
        <v>-23</v>
      </c>
      <c r="L688" t="n">
        <v>0</v>
      </c>
      <c r="M688" t="n">
        <v>0</v>
      </c>
      <c r="O688" t="n">
        <v>0</v>
      </c>
    </row>
    <row r="689">
      <c r="A689" s="8" t="n">
        <v>46205</v>
      </c>
      <c r="B689" t="inlineStr">
        <is>
          <t>UA</t>
        </is>
      </c>
      <c r="C689" s="9">
        <f>_xlfn.XLOOKUP(B689,Carriers[Code],Carriers[Airline])</f>
        <v/>
      </c>
      <c r="D689" t="n">
        <v>2297</v>
      </c>
      <c r="E689" t="inlineStr">
        <is>
          <t>DEN</t>
        </is>
      </c>
      <c r="F689" s="10" t="n">
        <v>1510</v>
      </c>
      <c r="G689" t="inlineStr">
        <is>
          <t>1500-1559</t>
        </is>
      </c>
      <c r="H689" s="9">
        <f>INT(F689/100)</f>
        <v/>
      </c>
      <c r="I689" t="n">
        <v>-9</v>
      </c>
      <c r="J689" t="n">
        <v>0</v>
      </c>
      <c r="K689" t="n">
        <v>-26</v>
      </c>
      <c r="L689" t="n">
        <v>0</v>
      </c>
      <c r="M689" t="n">
        <v>0</v>
      </c>
      <c r="O689" t="n">
        <v>0</v>
      </c>
    </row>
    <row r="690">
      <c r="A690" s="8" t="n">
        <v>46205</v>
      </c>
      <c r="B690" t="inlineStr">
        <is>
          <t>UA</t>
        </is>
      </c>
      <c r="C690" s="9">
        <f>_xlfn.XLOOKUP(B690,Carriers[Code],Carriers[Airline])</f>
        <v/>
      </c>
      <c r="D690" t="n">
        <v>1475</v>
      </c>
      <c r="E690" t="inlineStr">
        <is>
          <t>ORD</t>
        </is>
      </c>
      <c r="F690" s="10" t="n">
        <v>1513</v>
      </c>
      <c r="G690" t="inlineStr">
        <is>
          <t>1500-1559</t>
        </is>
      </c>
      <c r="H690" s="9">
        <f>INT(F690/100)</f>
        <v/>
      </c>
      <c r="I690" t="n">
        <v>65</v>
      </c>
      <c r="J690" t="n">
        <v>1</v>
      </c>
      <c r="K690" t="n">
        <v>36</v>
      </c>
      <c r="L690" t="n">
        <v>1</v>
      </c>
      <c r="M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36</v>
      </c>
    </row>
    <row r="691">
      <c r="A691" s="8" t="n">
        <v>46205</v>
      </c>
      <c r="B691" t="inlineStr">
        <is>
          <t>AA</t>
        </is>
      </c>
      <c r="C691" s="9">
        <f>_xlfn.XLOOKUP(B691,Carriers[Code],Carriers[Airline])</f>
        <v/>
      </c>
      <c r="D691" t="n">
        <v>1565</v>
      </c>
      <c r="E691" t="inlineStr">
        <is>
          <t>MIA</t>
        </is>
      </c>
      <c r="F691" s="10" t="n">
        <v>1515</v>
      </c>
      <c r="G691" t="inlineStr">
        <is>
          <t>1500-1559</t>
        </is>
      </c>
      <c r="H691" s="9">
        <f>INT(F691/100)</f>
        <v/>
      </c>
      <c r="I691" t="n">
        <v>81</v>
      </c>
      <c r="J691" t="n">
        <v>1</v>
      </c>
      <c r="K691" t="n">
        <v>141</v>
      </c>
      <c r="L691" t="n">
        <v>1</v>
      </c>
      <c r="M691" t="n">
        <v>0</v>
      </c>
      <c r="O691" t="n">
        <v>0</v>
      </c>
      <c r="P691" t="n">
        <v>9</v>
      </c>
      <c r="Q691" t="n">
        <v>0</v>
      </c>
      <c r="R691" t="n">
        <v>60</v>
      </c>
      <c r="S691" t="n">
        <v>0</v>
      </c>
      <c r="T691" t="n">
        <v>72</v>
      </c>
    </row>
    <row r="692">
      <c r="A692" s="8" t="n">
        <v>46205</v>
      </c>
      <c r="B692" t="inlineStr">
        <is>
          <t>B6</t>
        </is>
      </c>
      <c r="C692" s="9">
        <f>_xlfn.XLOOKUP(B692,Carriers[Code],Carriers[Airline])</f>
        <v/>
      </c>
      <c r="D692" t="n">
        <v>2467</v>
      </c>
      <c r="E692" t="inlineStr">
        <is>
          <t>CHS</t>
        </is>
      </c>
      <c r="F692" s="10" t="n">
        <v>1517</v>
      </c>
      <c r="G692" t="inlineStr">
        <is>
          <t>1500-1559</t>
        </is>
      </c>
      <c r="H692" s="9">
        <f>INT(F692/100)</f>
        <v/>
      </c>
      <c r="I692" t="n">
        <v>53</v>
      </c>
      <c r="J692" t="n">
        <v>1</v>
      </c>
      <c r="K692" t="n">
        <v>50</v>
      </c>
      <c r="L692" t="n">
        <v>1</v>
      </c>
      <c r="M692" t="n">
        <v>0</v>
      </c>
      <c r="O692" t="n">
        <v>0</v>
      </c>
      <c r="P692" t="n">
        <v>0</v>
      </c>
      <c r="Q692" t="n">
        <v>0</v>
      </c>
      <c r="R692" t="n">
        <v>3</v>
      </c>
      <c r="S692" t="n">
        <v>0</v>
      </c>
      <c r="T692" t="n">
        <v>47</v>
      </c>
    </row>
    <row r="693">
      <c r="A693" s="8" t="n">
        <v>46205</v>
      </c>
      <c r="B693" t="inlineStr">
        <is>
          <t>DL</t>
        </is>
      </c>
      <c r="C693" s="9">
        <f>_xlfn.XLOOKUP(B693,Carriers[Code],Carriers[Airline])</f>
        <v/>
      </c>
      <c r="D693" t="n">
        <v>776</v>
      </c>
      <c r="E693" t="inlineStr">
        <is>
          <t>MIA</t>
        </is>
      </c>
      <c r="F693" s="10" t="n">
        <v>1518</v>
      </c>
      <c r="G693" t="inlineStr">
        <is>
          <t>1500-1559</t>
        </is>
      </c>
      <c r="H693" s="9">
        <f>INT(F693/100)</f>
        <v/>
      </c>
      <c r="I693" t="n">
        <v>-7</v>
      </c>
      <c r="J693" t="n">
        <v>0</v>
      </c>
      <c r="K693" t="n">
        <v>6</v>
      </c>
      <c r="L693" t="n">
        <v>0</v>
      </c>
      <c r="M693" t="n">
        <v>0</v>
      </c>
      <c r="O693" t="n">
        <v>0</v>
      </c>
    </row>
    <row r="694">
      <c r="A694" s="8" t="n">
        <v>46205</v>
      </c>
      <c r="B694" t="inlineStr">
        <is>
          <t>AA</t>
        </is>
      </c>
      <c r="C694" s="9">
        <f>_xlfn.XLOOKUP(B694,Carriers[Code],Carriers[Airline])</f>
        <v/>
      </c>
      <c r="D694" t="n">
        <v>1563</v>
      </c>
      <c r="E694" t="inlineStr">
        <is>
          <t>ORD</t>
        </is>
      </c>
      <c r="F694" s="10" t="n">
        <v>1519</v>
      </c>
      <c r="G694" t="inlineStr">
        <is>
          <t>1500-1559</t>
        </is>
      </c>
      <c r="H694" s="9">
        <f>INT(F694/100)</f>
        <v/>
      </c>
      <c r="I694" t="n">
        <v>-2</v>
      </c>
      <c r="J694" t="n">
        <v>0</v>
      </c>
      <c r="K694" t="n">
        <v>-21</v>
      </c>
      <c r="L694" t="n">
        <v>0</v>
      </c>
      <c r="M694" t="n">
        <v>0</v>
      </c>
      <c r="O694" t="n">
        <v>0</v>
      </c>
    </row>
    <row r="695">
      <c r="A695" s="8" t="n">
        <v>46205</v>
      </c>
      <c r="B695" t="inlineStr">
        <is>
          <t>YX</t>
        </is>
      </c>
      <c r="C695" s="9">
        <f>_xlfn.XLOOKUP(B695,Carriers[Code],Carriers[Airline])</f>
        <v/>
      </c>
      <c r="D695" t="n">
        <v>4380</v>
      </c>
      <c r="E695" t="inlineStr">
        <is>
          <t>DCA</t>
        </is>
      </c>
      <c r="F695" s="10" t="n">
        <v>1519</v>
      </c>
      <c r="G695" t="inlineStr">
        <is>
          <t>1500-1559</t>
        </is>
      </c>
      <c r="H695" s="9">
        <f>INT(F695/100)</f>
        <v/>
      </c>
      <c r="I695" t="n">
        <v>16</v>
      </c>
      <c r="J695" t="n">
        <v>1</v>
      </c>
      <c r="K695" t="n">
        <v>22</v>
      </c>
      <c r="L695" t="n">
        <v>1</v>
      </c>
      <c r="M695" t="n">
        <v>0</v>
      </c>
      <c r="O695" t="n">
        <v>0</v>
      </c>
      <c r="P695" t="n">
        <v>2</v>
      </c>
      <c r="Q695" t="n">
        <v>0</v>
      </c>
      <c r="R695" t="n">
        <v>6</v>
      </c>
      <c r="S695" t="n">
        <v>0</v>
      </c>
      <c r="T695" t="n">
        <v>14</v>
      </c>
    </row>
    <row r="696">
      <c r="A696" s="8" t="n">
        <v>46205</v>
      </c>
      <c r="B696" t="inlineStr">
        <is>
          <t>B6</t>
        </is>
      </c>
      <c r="C696" s="9">
        <f>_xlfn.XLOOKUP(B696,Carriers[Code],Carriers[Airline])</f>
        <v/>
      </c>
      <c r="D696" t="n">
        <v>1813</v>
      </c>
      <c r="E696" t="inlineStr">
        <is>
          <t>ORF</t>
        </is>
      </c>
      <c r="F696" s="10" t="n">
        <v>1527</v>
      </c>
      <c r="G696" t="inlineStr">
        <is>
          <t>1500-1559</t>
        </is>
      </c>
      <c r="H696" s="9">
        <f>INT(F696/100)</f>
        <v/>
      </c>
      <c r="I696" t="n">
        <v>-9</v>
      </c>
      <c r="J696" t="n">
        <v>0</v>
      </c>
      <c r="K696" t="n">
        <v>-22</v>
      </c>
      <c r="L696" t="n">
        <v>0</v>
      </c>
      <c r="M696" t="n">
        <v>0</v>
      </c>
      <c r="O696" t="n">
        <v>0</v>
      </c>
    </row>
    <row r="697">
      <c r="A697" s="8" t="n">
        <v>46205</v>
      </c>
      <c r="B697" t="inlineStr">
        <is>
          <t>DL</t>
        </is>
      </c>
      <c r="C697" s="9">
        <f>_xlfn.XLOOKUP(B697,Carriers[Code],Carriers[Airline])</f>
        <v/>
      </c>
      <c r="D697" t="n">
        <v>2887</v>
      </c>
      <c r="E697" t="inlineStr">
        <is>
          <t>MCO</t>
        </is>
      </c>
      <c r="F697" s="10" t="n">
        <v>1529</v>
      </c>
      <c r="G697" t="inlineStr">
        <is>
          <t>1500-1559</t>
        </is>
      </c>
      <c r="H697" s="9">
        <f>INT(F697/100)</f>
        <v/>
      </c>
      <c r="I697" t="n">
        <v>-3</v>
      </c>
      <c r="J697" t="n">
        <v>0</v>
      </c>
      <c r="K697" t="n">
        <v>-28</v>
      </c>
      <c r="L697" t="n">
        <v>0</v>
      </c>
      <c r="M697" t="n">
        <v>0</v>
      </c>
      <c r="O697" t="n">
        <v>0</v>
      </c>
    </row>
    <row r="698">
      <c r="A698" s="8" t="n">
        <v>46205</v>
      </c>
      <c r="B698" t="inlineStr">
        <is>
          <t>DL</t>
        </is>
      </c>
      <c r="C698" s="9">
        <f>_xlfn.XLOOKUP(B698,Carriers[Code],Carriers[Airline])</f>
        <v/>
      </c>
      <c r="D698" t="n">
        <v>1439</v>
      </c>
      <c r="E698" t="inlineStr">
        <is>
          <t>TPA</t>
        </is>
      </c>
      <c r="F698" s="10" t="n">
        <v>1532</v>
      </c>
      <c r="G698" t="inlineStr">
        <is>
          <t>1500-1559</t>
        </is>
      </c>
      <c r="H698" s="9">
        <f>INT(F698/100)</f>
        <v/>
      </c>
      <c r="I698" t="n">
        <v>-5</v>
      </c>
      <c r="J698" t="n">
        <v>0</v>
      </c>
      <c r="K698" t="n">
        <v>-28</v>
      </c>
      <c r="L698" t="n">
        <v>0</v>
      </c>
      <c r="M698" t="n">
        <v>0</v>
      </c>
      <c r="O698" t="n">
        <v>0</v>
      </c>
    </row>
    <row r="699">
      <c r="A699" s="8" t="n">
        <v>46205</v>
      </c>
      <c r="B699" t="inlineStr">
        <is>
          <t>YX</t>
        </is>
      </c>
      <c r="C699" s="9">
        <f>_xlfn.XLOOKUP(B699,Carriers[Code],Carriers[Airline])</f>
        <v/>
      </c>
      <c r="D699" t="n">
        <v>5657</v>
      </c>
      <c r="E699" t="inlineStr">
        <is>
          <t>JAX</t>
        </is>
      </c>
      <c r="F699" s="10" t="n">
        <v>1534</v>
      </c>
      <c r="G699" t="inlineStr">
        <is>
          <t>1500-1559</t>
        </is>
      </c>
      <c r="H699" s="9">
        <f>INT(F699/100)</f>
        <v/>
      </c>
      <c r="I699" t="n">
        <v>9</v>
      </c>
      <c r="J699" t="n">
        <v>0</v>
      </c>
      <c r="K699" t="n">
        <v>-13</v>
      </c>
      <c r="L699" t="n">
        <v>0</v>
      </c>
      <c r="M699" t="n">
        <v>0</v>
      </c>
      <c r="O699" t="n">
        <v>0</v>
      </c>
    </row>
    <row r="700">
      <c r="A700" s="8" t="n">
        <v>46205</v>
      </c>
      <c r="B700" t="inlineStr">
        <is>
          <t>B6</t>
        </is>
      </c>
      <c r="C700" s="9">
        <f>_xlfn.XLOOKUP(B700,Carriers[Code],Carriers[Airline])</f>
        <v/>
      </c>
      <c r="D700" t="n">
        <v>781</v>
      </c>
      <c r="E700" t="inlineStr">
        <is>
          <t>RIC</t>
        </is>
      </c>
      <c r="F700" s="10" t="n">
        <v>1536</v>
      </c>
      <c r="G700" t="inlineStr">
        <is>
          <t>1500-1559</t>
        </is>
      </c>
      <c r="H700" s="9">
        <f>INT(F700/100)</f>
        <v/>
      </c>
      <c r="I700" t="n">
        <v>-9</v>
      </c>
      <c r="J700" t="n">
        <v>0</v>
      </c>
      <c r="K700" t="n">
        <v>-18</v>
      </c>
      <c r="L700" t="n">
        <v>0</v>
      </c>
      <c r="M700" t="n">
        <v>0</v>
      </c>
      <c r="O700" t="n">
        <v>0</v>
      </c>
    </row>
    <row r="701">
      <c r="A701" s="8" t="n">
        <v>46205</v>
      </c>
      <c r="B701" t="inlineStr">
        <is>
          <t>B6</t>
        </is>
      </c>
      <c r="C701" s="9">
        <f>_xlfn.XLOOKUP(B701,Carriers[Code],Carriers[Airline])</f>
        <v/>
      </c>
      <c r="D701" t="n">
        <v>2321</v>
      </c>
      <c r="E701" t="inlineStr">
        <is>
          <t>PBI</t>
        </is>
      </c>
      <c r="F701" s="10" t="n">
        <v>1539</v>
      </c>
      <c r="G701" t="inlineStr">
        <is>
          <t>1500-1559</t>
        </is>
      </c>
      <c r="H701" s="9">
        <f>INT(F701/100)</f>
        <v/>
      </c>
      <c r="I701" t="n">
        <v>-1</v>
      </c>
      <c r="J701" t="n">
        <v>0</v>
      </c>
      <c r="K701" t="n">
        <v>-14</v>
      </c>
      <c r="L701" t="n">
        <v>0</v>
      </c>
      <c r="M701" t="n">
        <v>0</v>
      </c>
      <c r="O701" t="n">
        <v>0</v>
      </c>
    </row>
    <row r="702">
      <c r="A702" s="8" t="n">
        <v>46205</v>
      </c>
      <c r="B702" t="inlineStr">
        <is>
          <t>B6</t>
        </is>
      </c>
      <c r="C702" s="9">
        <f>_xlfn.XLOOKUP(B702,Carriers[Code],Carriers[Airline])</f>
        <v/>
      </c>
      <c r="D702" t="n">
        <v>2065</v>
      </c>
      <c r="E702" t="inlineStr">
        <is>
          <t>RSW</t>
        </is>
      </c>
      <c r="F702" s="10" t="n">
        <v>1542</v>
      </c>
      <c r="G702" t="inlineStr">
        <is>
          <t>1500-1559</t>
        </is>
      </c>
      <c r="H702" s="9">
        <f>INT(F702/100)</f>
        <v/>
      </c>
      <c r="I702" t="n">
        <v>-2</v>
      </c>
      <c r="J702" t="n">
        <v>0</v>
      </c>
      <c r="K702" t="n">
        <v>-7</v>
      </c>
      <c r="L702" t="n">
        <v>0</v>
      </c>
      <c r="M702" t="n">
        <v>0</v>
      </c>
      <c r="O702" t="n">
        <v>0</v>
      </c>
    </row>
    <row r="703">
      <c r="A703" s="8" t="n">
        <v>46205</v>
      </c>
      <c r="B703" t="inlineStr">
        <is>
          <t>YX</t>
        </is>
      </c>
      <c r="C703" s="9">
        <f>_xlfn.XLOOKUP(B703,Carriers[Code],Carriers[Airline])</f>
        <v/>
      </c>
      <c r="D703" t="n">
        <v>5689</v>
      </c>
      <c r="E703" t="inlineStr">
        <is>
          <t>DCA</t>
        </is>
      </c>
      <c r="F703" s="10" t="n">
        <v>1545</v>
      </c>
      <c r="G703" t="inlineStr">
        <is>
          <t>1500-1559</t>
        </is>
      </c>
      <c r="H703" s="9">
        <f>INT(F703/100)</f>
        <v/>
      </c>
      <c r="I703" t="n">
        <v>-7</v>
      </c>
      <c r="J703" t="n">
        <v>0</v>
      </c>
      <c r="K703" t="n">
        <v>-33</v>
      </c>
      <c r="L703" t="n">
        <v>0</v>
      </c>
      <c r="M703" t="n">
        <v>0</v>
      </c>
      <c r="O703" t="n">
        <v>0</v>
      </c>
    </row>
    <row r="704">
      <c r="A704" s="8" t="n">
        <v>46205</v>
      </c>
      <c r="B704" t="inlineStr">
        <is>
          <t>B6</t>
        </is>
      </c>
      <c r="C704" s="9">
        <f>_xlfn.XLOOKUP(B704,Carriers[Code],Carriers[Airline])</f>
        <v/>
      </c>
      <c r="D704" t="n">
        <v>487</v>
      </c>
      <c r="E704" t="inlineStr">
        <is>
          <t>LAX</t>
        </is>
      </c>
      <c r="F704" s="10" t="n">
        <v>1547</v>
      </c>
      <c r="G704" t="inlineStr">
        <is>
          <t>1500-1559</t>
        </is>
      </c>
      <c r="H704" s="9">
        <f>INT(F704/100)</f>
        <v/>
      </c>
      <c r="I704" t="n">
        <v>-1</v>
      </c>
      <c r="J704" t="n">
        <v>0</v>
      </c>
      <c r="K704" t="n">
        <v>-19</v>
      </c>
      <c r="L704" t="n">
        <v>0</v>
      </c>
      <c r="M704" t="n">
        <v>0</v>
      </c>
      <c r="O704" t="n">
        <v>0</v>
      </c>
    </row>
    <row r="705">
      <c r="A705" s="8" t="n">
        <v>46205</v>
      </c>
      <c r="B705" t="inlineStr">
        <is>
          <t>YX</t>
        </is>
      </c>
      <c r="C705" s="9">
        <f>_xlfn.XLOOKUP(B705,Carriers[Code],Carriers[Airline])</f>
        <v/>
      </c>
      <c r="D705" t="n">
        <v>5644</v>
      </c>
      <c r="E705" t="inlineStr">
        <is>
          <t>BWI</t>
        </is>
      </c>
      <c r="F705" s="10" t="n">
        <v>1550</v>
      </c>
      <c r="G705" t="inlineStr">
        <is>
          <t>1500-1559</t>
        </is>
      </c>
      <c r="H705" s="9">
        <f>INT(F705/100)</f>
        <v/>
      </c>
      <c r="I705" t="n">
        <v>-6</v>
      </c>
      <c r="J705" t="n">
        <v>0</v>
      </c>
      <c r="K705" t="n">
        <v>-28</v>
      </c>
      <c r="L705" t="n">
        <v>0</v>
      </c>
      <c r="M705" t="n">
        <v>0</v>
      </c>
      <c r="O705" t="n">
        <v>0</v>
      </c>
    </row>
    <row r="706">
      <c r="A706" s="8" t="n">
        <v>46205</v>
      </c>
      <c r="B706" t="inlineStr">
        <is>
          <t>B6</t>
        </is>
      </c>
      <c r="C706" s="9">
        <f>_xlfn.XLOOKUP(B706,Carriers[Code],Carriers[Airline])</f>
        <v/>
      </c>
      <c r="D706" t="n">
        <v>233</v>
      </c>
      <c r="E706" t="inlineStr">
        <is>
          <t>SFO</t>
        </is>
      </c>
      <c r="F706" s="10" t="n">
        <v>1551</v>
      </c>
      <c r="G706" t="inlineStr">
        <is>
          <t>1500-1559</t>
        </is>
      </c>
      <c r="H706" s="9">
        <f>INT(F706/100)</f>
        <v/>
      </c>
      <c r="I706" t="n">
        <v>-2</v>
      </c>
      <c r="J706" t="n">
        <v>0</v>
      </c>
      <c r="K706" t="n">
        <v>-20</v>
      </c>
      <c r="L706" t="n">
        <v>0</v>
      </c>
      <c r="M706" t="n">
        <v>0</v>
      </c>
      <c r="O706" t="n">
        <v>0</v>
      </c>
    </row>
    <row r="707">
      <c r="A707" s="8" t="n">
        <v>46205</v>
      </c>
      <c r="B707" t="inlineStr">
        <is>
          <t>B6</t>
        </is>
      </c>
      <c r="C707" s="9">
        <f>_xlfn.XLOOKUP(B707,Carriers[Code],Carriers[Airline])</f>
        <v/>
      </c>
      <c r="D707" t="n">
        <v>1237</v>
      </c>
      <c r="E707" t="inlineStr">
        <is>
          <t>DTW</t>
        </is>
      </c>
      <c r="F707" s="10" t="n">
        <v>1552</v>
      </c>
      <c r="G707" t="inlineStr">
        <is>
          <t>1500-1559</t>
        </is>
      </c>
      <c r="H707" s="9">
        <f>INT(F707/100)</f>
        <v/>
      </c>
      <c r="I707" t="n">
        <v>14</v>
      </c>
      <c r="J707" t="n">
        <v>0</v>
      </c>
      <c r="K707" t="n">
        <v>10</v>
      </c>
      <c r="L707" t="n">
        <v>0</v>
      </c>
      <c r="M707" t="n">
        <v>0</v>
      </c>
      <c r="O707" t="n">
        <v>0</v>
      </c>
    </row>
    <row r="708">
      <c r="A708" s="8" t="n">
        <v>46205</v>
      </c>
      <c r="B708" t="inlineStr">
        <is>
          <t>UA</t>
        </is>
      </c>
      <c r="C708" s="9">
        <f>_xlfn.XLOOKUP(B708,Carriers[Code],Carriers[Airline])</f>
        <v/>
      </c>
      <c r="D708" t="n">
        <v>1183</v>
      </c>
      <c r="E708" t="inlineStr">
        <is>
          <t>IAH</t>
        </is>
      </c>
      <c r="F708" s="10" t="n">
        <v>1554</v>
      </c>
      <c r="G708" t="inlineStr">
        <is>
          <t>1500-1559</t>
        </is>
      </c>
      <c r="H708" s="9">
        <f>INT(F708/100)</f>
        <v/>
      </c>
      <c r="I708" t="n">
        <v>0</v>
      </c>
      <c r="J708" t="n">
        <v>0</v>
      </c>
      <c r="K708" t="n">
        <v>-5</v>
      </c>
      <c r="L708" t="n">
        <v>0</v>
      </c>
      <c r="M708" t="n">
        <v>0</v>
      </c>
      <c r="O708" t="n">
        <v>0</v>
      </c>
    </row>
    <row r="709">
      <c r="A709" s="8" t="n">
        <v>46205</v>
      </c>
      <c r="B709" t="inlineStr">
        <is>
          <t>WN</t>
        </is>
      </c>
      <c r="C709" s="9">
        <f>_xlfn.XLOOKUP(B709,Carriers[Code],Carriers[Airline])</f>
        <v/>
      </c>
      <c r="D709" t="n">
        <v>1053</v>
      </c>
      <c r="E709" t="inlineStr">
        <is>
          <t>BWI</t>
        </is>
      </c>
      <c r="F709" s="10" t="n">
        <v>1555</v>
      </c>
      <c r="G709" t="inlineStr">
        <is>
          <t>1500-1559</t>
        </is>
      </c>
      <c r="H709" s="9">
        <f>INT(F709/100)</f>
        <v/>
      </c>
      <c r="I709" t="n">
        <v>8</v>
      </c>
      <c r="J709" t="n">
        <v>0</v>
      </c>
      <c r="K709" t="n">
        <v>31</v>
      </c>
      <c r="L709" t="n">
        <v>1</v>
      </c>
      <c r="M709" t="n">
        <v>0</v>
      </c>
      <c r="O709" t="n">
        <v>0</v>
      </c>
      <c r="P709" t="n">
        <v>8</v>
      </c>
      <c r="Q709" t="n">
        <v>0</v>
      </c>
      <c r="R709" t="n">
        <v>23</v>
      </c>
      <c r="S709" t="n">
        <v>0</v>
      </c>
      <c r="T709" t="n">
        <v>0</v>
      </c>
    </row>
    <row r="710">
      <c r="A710" s="8" t="n">
        <v>46205</v>
      </c>
      <c r="B710" t="inlineStr">
        <is>
          <t>YX</t>
        </is>
      </c>
      <c r="C710" s="9">
        <f>_xlfn.XLOOKUP(B710,Carriers[Code],Carriers[Airline])</f>
        <v/>
      </c>
      <c r="D710" t="n">
        <v>5726</v>
      </c>
      <c r="E710" t="inlineStr">
        <is>
          <t>LGA</t>
        </is>
      </c>
      <c r="F710" s="10" t="n">
        <v>1600</v>
      </c>
      <c r="G710" t="inlineStr">
        <is>
          <t>1600-1659</t>
        </is>
      </c>
      <c r="H710" s="9">
        <f>INT(F710/100)</f>
        <v/>
      </c>
      <c r="I710" t="n">
        <v>-6</v>
      </c>
      <c r="J710" t="n">
        <v>0</v>
      </c>
      <c r="K710" t="n">
        <v>-27</v>
      </c>
      <c r="L710" t="n">
        <v>0</v>
      </c>
      <c r="M710" t="n">
        <v>0</v>
      </c>
      <c r="O710" t="n">
        <v>0</v>
      </c>
    </row>
    <row r="711">
      <c r="A711" s="8" t="n">
        <v>46205</v>
      </c>
      <c r="B711" t="inlineStr">
        <is>
          <t>B6</t>
        </is>
      </c>
      <c r="C711" s="9">
        <f>_xlfn.XLOOKUP(B711,Carriers[Code],Carriers[Airline])</f>
        <v/>
      </c>
      <c r="D711" t="n">
        <v>1355</v>
      </c>
      <c r="E711" t="inlineStr">
        <is>
          <t>DCA</t>
        </is>
      </c>
      <c r="F711" s="10" t="n">
        <v>1605</v>
      </c>
      <c r="G711" t="inlineStr">
        <is>
          <t>1600-1659</t>
        </is>
      </c>
      <c r="H711" s="9">
        <f>INT(F711/100)</f>
        <v/>
      </c>
      <c r="I711" t="n">
        <v>6</v>
      </c>
      <c r="J711" t="n">
        <v>0</v>
      </c>
      <c r="K711" t="n">
        <v>41</v>
      </c>
      <c r="L711" t="n">
        <v>1</v>
      </c>
      <c r="M711" t="n">
        <v>0</v>
      </c>
      <c r="O711" t="n">
        <v>0</v>
      </c>
      <c r="P711" t="n">
        <v>3</v>
      </c>
      <c r="Q711" t="n">
        <v>0</v>
      </c>
      <c r="R711" t="n">
        <v>35</v>
      </c>
      <c r="S711" t="n">
        <v>0</v>
      </c>
      <c r="T711" t="n">
        <v>3</v>
      </c>
    </row>
    <row r="712">
      <c r="A712" s="8" t="n">
        <v>46205</v>
      </c>
      <c r="B712" t="inlineStr">
        <is>
          <t>AA</t>
        </is>
      </c>
      <c r="C712" s="9">
        <f>_xlfn.XLOOKUP(B712,Carriers[Code],Carriers[Airline])</f>
        <v/>
      </c>
      <c r="D712" t="n">
        <v>1595</v>
      </c>
      <c r="E712" t="inlineStr">
        <is>
          <t>DFW</t>
        </is>
      </c>
      <c r="F712" s="10" t="n">
        <v>1606</v>
      </c>
      <c r="G712" t="inlineStr">
        <is>
          <t>1600-1659</t>
        </is>
      </c>
      <c r="H712" s="9">
        <f>INT(F712/100)</f>
        <v/>
      </c>
      <c r="I712" t="n">
        <v>15</v>
      </c>
      <c r="J712" t="n">
        <v>1</v>
      </c>
      <c r="K712" t="n">
        <v>-27</v>
      </c>
      <c r="L712" t="n">
        <v>0</v>
      </c>
      <c r="M712" t="n">
        <v>0</v>
      </c>
      <c r="O712" t="n">
        <v>0</v>
      </c>
    </row>
    <row r="713">
      <c r="A713" s="8" t="n">
        <v>46205</v>
      </c>
      <c r="B713" t="inlineStr">
        <is>
          <t>YX</t>
        </is>
      </c>
      <c r="C713" s="9">
        <f>_xlfn.XLOOKUP(B713,Carriers[Code],Carriers[Airline])</f>
        <v/>
      </c>
      <c r="D713" t="n">
        <v>5665</v>
      </c>
      <c r="E713" t="inlineStr">
        <is>
          <t>RIC</t>
        </is>
      </c>
      <c r="F713" s="10" t="n">
        <v>1606</v>
      </c>
      <c r="G713" t="inlineStr">
        <is>
          <t>1600-1659</t>
        </is>
      </c>
      <c r="H713" s="9">
        <f>INT(F713/100)</f>
        <v/>
      </c>
      <c r="I713" t="n">
        <v>-5</v>
      </c>
      <c r="J713" t="n">
        <v>0</v>
      </c>
      <c r="K713" t="n">
        <v>-40</v>
      </c>
      <c r="L713" t="n">
        <v>0</v>
      </c>
      <c r="M713" t="n">
        <v>0</v>
      </c>
      <c r="O713" t="n">
        <v>0</v>
      </c>
    </row>
    <row r="714">
      <c r="A714" s="8" t="n">
        <v>46205</v>
      </c>
      <c r="B714" t="inlineStr">
        <is>
          <t>B6</t>
        </is>
      </c>
      <c r="C714" s="9">
        <f>_xlfn.XLOOKUP(B714,Carriers[Code],Carriers[Airline])</f>
        <v/>
      </c>
      <c r="D714" t="n">
        <v>1263</v>
      </c>
      <c r="E714" t="inlineStr">
        <is>
          <t>TVC</t>
        </is>
      </c>
      <c r="F714" s="10" t="n">
        <v>1608</v>
      </c>
      <c r="G714" t="inlineStr">
        <is>
          <t>1600-1659</t>
        </is>
      </c>
      <c r="H714" s="9">
        <f>INT(F714/100)</f>
        <v/>
      </c>
      <c r="I714" t="n">
        <v>151</v>
      </c>
      <c r="J714" t="n">
        <v>1</v>
      </c>
      <c r="K714" t="n">
        <v>137</v>
      </c>
      <c r="L714" t="n">
        <v>1</v>
      </c>
      <c r="M714" t="n">
        <v>0</v>
      </c>
      <c r="O714" t="n">
        <v>0</v>
      </c>
      <c r="P714" t="n">
        <v>90</v>
      </c>
      <c r="Q714" t="n">
        <v>0</v>
      </c>
      <c r="R714" t="n">
        <v>0</v>
      </c>
      <c r="S714" t="n">
        <v>0</v>
      </c>
      <c r="T714" t="n">
        <v>47</v>
      </c>
    </row>
    <row r="715">
      <c r="A715" s="8" t="n">
        <v>46205</v>
      </c>
      <c r="B715" t="inlineStr">
        <is>
          <t>DL</t>
        </is>
      </c>
      <c r="C715" s="9">
        <f>_xlfn.XLOOKUP(B715,Carriers[Code],Carriers[Airline])</f>
        <v/>
      </c>
      <c r="D715" t="n">
        <v>314</v>
      </c>
      <c r="E715" t="inlineStr">
        <is>
          <t>MCI</t>
        </is>
      </c>
      <c r="F715" s="10" t="n">
        <v>1610</v>
      </c>
      <c r="G715" t="inlineStr">
        <is>
          <t>1600-1659</t>
        </is>
      </c>
      <c r="H715" s="9">
        <f>INT(F715/100)</f>
        <v/>
      </c>
      <c r="I715" t="n">
        <v>-8</v>
      </c>
      <c r="J715" t="n">
        <v>0</v>
      </c>
      <c r="K715" t="n">
        <v>-29</v>
      </c>
      <c r="L715" t="n">
        <v>0</v>
      </c>
      <c r="M715" t="n">
        <v>0</v>
      </c>
      <c r="O715" t="n">
        <v>0</v>
      </c>
    </row>
    <row r="716">
      <c r="A716" s="8" t="n">
        <v>46205</v>
      </c>
      <c r="B716" t="inlineStr">
        <is>
          <t>YX</t>
        </is>
      </c>
      <c r="C716" s="9">
        <f>_xlfn.XLOOKUP(B716,Carriers[Code],Carriers[Airline])</f>
        <v/>
      </c>
      <c r="D716" t="n">
        <v>5680</v>
      </c>
      <c r="E716" t="inlineStr">
        <is>
          <t>PIT</t>
        </is>
      </c>
      <c r="F716" s="10" t="n">
        <v>1611</v>
      </c>
      <c r="G716" t="inlineStr">
        <is>
          <t>1600-1659</t>
        </is>
      </c>
      <c r="H716" s="9">
        <f>INT(F716/100)</f>
        <v/>
      </c>
      <c r="I716" t="n">
        <v>2</v>
      </c>
      <c r="J716" t="n">
        <v>0</v>
      </c>
      <c r="K716" t="n">
        <v>-37</v>
      </c>
      <c r="L716" t="n">
        <v>0</v>
      </c>
      <c r="M716" t="n">
        <v>0</v>
      </c>
      <c r="O716" t="n">
        <v>0</v>
      </c>
    </row>
    <row r="717">
      <c r="A717" s="8" t="n">
        <v>46205</v>
      </c>
      <c r="B717" t="inlineStr">
        <is>
          <t>UA</t>
        </is>
      </c>
      <c r="C717" s="9">
        <f>_xlfn.XLOOKUP(B717,Carriers[Code],Carriers[Airline])</f>
        <v/>
      </c>
      <c r="D717" t="n">
        <v>512</v>
      </c>
      <c r="E717" t="inlineStr">
        <is>
          <t>SFO</t>
        </is>
      </c>
      <c r="F717" s="10" t="n">
        <v>1615</v>
      </c>
      <c r="G717" t="inlineStr">
        <is>
          <t>1600-1659</t>
        </is>
      </c>
      <c r="H717" s="9">
        <f>INT(F717/100)</f>
        <v/>
      </c>
      <c r="I717" t="n">
        <v>116</v>
      </c>
      <c r="J717" t="n">
        <v>1</v>
      </c>
      <c r="K717" t="n">
        <v>106</v>
      </c>
      <c r="L717" t="n">
        <v>1</v>
      </c>
      <c r="M717" t="n">
        <v>0</v>
      </c>
      <c r="O717" t="n">
        <v>0</v>
      </c>
      <c r="P717" t="n">
        <v>14</v>
      </c>
      <c r="Q717" t="n">
        <v>0</v>
      </c>
      <c r="R717" t="n">
        <v>0</v>
      </c>
      <c r="S717" t="n">
        <v>0</v>
      </c>
      <c r="T717" t="n">
        <v>92</v>
      </c>
    </row>
    <row r="718">
      <c r="A718" s="8" t="n">
        <v>46205</v>
      </c>
      <c r="B718" t="inlineStr">
        <is>
          <t>B6</t>
        </is>
      </c>
      <c r="C718" s="9">
        <f>_xlfn.XLOOKUP(B718,Carriers[Code],Carriers[Airline])</f>
        <v/>
      </c>
      <c r="D718" t="n">
        <v>391</v>
      </c>
      <c r="E718" t="inlineStr">
        <is>
          <t>TPA</t>
        </is>
      </c>
      <c r="F718" s="10" t="n">
        <v>1619</v>
      </c>
      <c r="G718" t="inlineStr">
        <is>
          <t>1600-1659</t>
        </is>
      </c>
      <c r="H718" s="9">
        <f>INT(F718/100)</f>
        <v/>
      </c>
      <c r="I718" t="n">
        <v>60</v>
      </c>
      <c r="J718" t="n">
        <v>1</v>
      </c>
      <c r="K718" t="n">
        <v>53</v>
      </c>
      <c r="L718" t="n">
        <v>1</v>
      </c>
      <c r="M718" t="n">
        <v>0</v>
      </c>
      <c r="O718" t="n">
        <v>0</v>
      </c>
      <c r="P718" t="n">
        <v>15</v>
      </c>
      <c r="Q718" t="n">
        <v>0</v>
      </c>
      <c r="R718" t="n">
        <v>0</v>
      </c>
      <c r="S718" t="n">
        <v>0</v>
      </c>
      <c r="T718" t="n">
        <v>38</v>
      </c>
    </row>
    <row r="719">
      <c r="A719" s="8" t="n">
        <v>46205</v>
      </c>
      <c r="B719" t="inlineStr">
        <is>
          <t>YX</t>
        </is>
      </c>
      <c r="C719" s="9">
        <f>_xlfn.XLOOKUP(B719,Carriers[Code],Carriers[Airline])</f>
        <v/>
      </c>
      <c r="D719" t="n">
        <v>4709</v>
      </c>
      <c r="E719" t="inlineStr">
        <is>
          <t>ROC</t>
        </is>
      </c>
      <c r="F719" s="10" t="n">
        <v>1619</v>
      </c>
      <c r="G719" t="inlineStr">
        <is>
          <t>1600-1659</t>
        </is>
      </c>
      <c r="H719" s="9">
        <f>INT(F719/100)</f>
        <v/>
      </c>
      <c r="I719" t="n">
        <v>-9</v>
      </c>
      <c r="J719" t="n">
        <v>0</v>
      </c>
      <c r="K719" t="n">
        <v>-28</v>
      </c>
      <c r="L719" t="n">
        <v>0</v>
      </c>
      <c r="M719" t="n">
        <v>0</v>
      </c>
      <c r="O719" t="n">
        <v>0</v>
      </c>
    </row>
    <row r="720">
      <c r="A720" s="8" t="n">
        <v>46205</v>
      </c>
      <c r="B720" t="inlineStr">
        <is>
          <t>B6</t>
        </is>
      </c>
      <c r="C720" s="9">
        <f>_xlfn.XLOOKUP(B720,Carriers[Code],Carriers[Airline])</f>
        <v/>
      </c>
      <c r="D720" t="n">
        <v>319</v>
      </c>
      <c r="E720" t="inlineStr">
        <is>
          <t>SAN</t>
        </is>
      </c>
      <c r="F720" s="10" t="n">
        <v>1620</v>
      </c>
      <c r="G720" t="inlineStr">
        <is>
          <t>1600-1659</t>
        </is>
      </c>
      <c r="H720" s="9">
        <f>INT(F720/100)</f>
        <v/>
      </c>
      <c r="I720" t="n">
        <v>84</v>
      </c>
      <c r="J720" t="n">
        <v>1</v>
      </c>
      <c r="K720" t="n">
        <v>87</v>
      </c>
      <c r="L720" t="n">
        <v>1</v>
      </c>
      <c r="M720" t="n">
        <v>0</v>
      </c>
      <c r="O720" t="n">
        <v>0</v>
      </c>
      <c r="P720" t="n">
        <v>0</v>
      </c>
      <c r="Q720" t="n">
        <v>0</v>
      </c>
      <c r="R720" t="n">
        <v>3</v>
      </c>
      <c r="S720" t="n">
        <v>23</v>
      </c>
      <c r="T720" t="n">
        <v>61</v>
      </c>
    </row>
    <row r="721">
      <c r="A721" s="8" t="n">
        <v>46205</v>
      </c>
      <c r="B721" t="inlineStr">
        <is>
          <t>DL</t>
        </is>
      </c>
      <c r="C721" s="9">
        <f>_xlfn.XLOOKUP(B721,Carriers[Code],Carriers[Airline])</f>
        <v/>
      </c>
      <c r="D721" t="n">
        <v>318</v>
      </c>
      <c r="E721" t="inlineStr">
        <is>
          <t>LAX</t>
        </is>
      </c>
      <c r="F721" s="10" t="n">
        <v>1625</v>
      </c>
      <c r="G721" t="inlineStr">
        <is>
          <t>1600-1659</t>
        </is>
      </c>
      <c r="H721" s="9">
        <f>INT(F721/100)</f>
        <v/>
      </c>
      <c r="I721" t="n">
        <v>-9</v>
      </c>
      <c r="J721" t="n">
        <v>0</v>
      </c>
      <c r="K721" t="n">
        <v>-11</v>
      </c>
      <c r="L721" t="n">
        <v>0</v>
      </c>
      <c r="M721" t="n">
        <v>0</v>
      </c>
      <c r="O721" t="n">
        <v>0</v>
      </c>
    </row>
    <row r="722">
      <c r="A722" s="8" t="n">
        <v>46205</v>
      </c>
      <c r="B722" t="inlineStr">
        <is>
          <t>DL</t>
        </is>
      </c>
      <c r="C722" s="9">
        <f>_xlfn.XLOOKUP(B722,Carriers[Code],Carriers[Airline])</f>
        <v/>
      </c>
      <c r="D722" t="n">
        <v>399</v>
      </c>
      <c r="E722" t="inlineStr">
        <is>
          <t>ATL</t>
        </is>
      </c>
      <c r="F722" s="10" t="n">
        <v>1630</v>
      </c>
      <c r="G722" t="inlineStr">
        <is>
          <t>1600-1659</t>
        </is>
      </c>
      <c r="H722" s="9">
        <f>INT(F722/100)</f>
        <v/>
      </c>
      <c r="I722" t="n">
        <v>33</v>
      </c>
      <c r="J722" t="n">
        <v>1</v>
      </c>
      <c r="K722" t="n">
        <v>16</v>
      </c>
      <c r="L722" t="n">
        <v>1</v>
      </c>
      <c r="M722" t="n">
        <v>0</v>
      </c>
      <c r="O722" t="n">
        <v>0</v>
      </c>
      <c r="P722" t="n">
        <v>2</v>
      </c>
      <c r="Q722" t="n">
        <v>0</v>
      </c>
      <c r="R722" t="n">
        <v>0</v>
      </c>
      <c r="S722" t="n">
        <v>0</v>
      </c>
      <c r="T722" t="n">
        <v>14</v>
      </c>
    </row>
    <row r="723">
      <c r="A723" s="8" t="n">
        <v>46205</v>
      </c>
      <c r="B723" t="inlineStr">
        <is>
          <t>WN</t>
        </is>
      </c>
      <c r="C723" s="9">
        <f>_xlfn.XLOOKUP(B723,Carriers[Code],Carriers[Airline])</f>
        <v/>
      </c>
      <c r="D723" t="n">
        <v>749</v>
      </c>
      <c r="E723" t="inlineStr">
        <is>
          <t>SAN</t>
        </is>
      </c>
      <c r="F723" s="10" t="n">
        <v>1630</v>
      </c>
      <c r="G723" t="inlineStr">
        <is>
          <t>1600-1659</t>
        </is>
      </c>
      <c r="H723" s="9">
        <f>INT(F723/100)</f>
        <v/>
      </c>
      <c r="I723" t="n">
        <v>7</v>
      </c>
      <c r="J723" t="n">
        <v>0</v>
      </c>
      <c r="K723" t="n">
        <v>-6</v>
      </c>
      <c r="L723" t="n">
        <v>0</v>
      </c>
      <c r="M723" t="n">
        <v>0</v>
      </c>
      <c r="O723" t="n">
        <v>0</v>
      </c>
    </row>
    <row r="724">
      <c r="A724" s="8" t="n">
        <v>46205</v>
      </c>
      <c r="B724" t="inlineStr">
        <is>
          <t>AS</t>
        </is>
      </c>
      <c r="C724" s="9">
        <f>_xlfn.XLOOKUP(B724,Carriers[Code],Carriers[Airline])</f>
        <v/>
      </c>
      <c r="D724" t="n">
        <v>389</v>
      </c>
      <c r="E724" t="inlineStr">
        <is>
          <t>SAN</t>
        </is>
      </c>
      <c r="F724" s="10" t="n">
        <v>1633</v>
      </c>
      <c r="G724" t="inlineStr">
        <is>
          <t>1600-1659</t>
        </is>
      </c>
      <c r="H724" s="9">
        <f>INT(F724/100)</f>
        <v/>
      </c>
      <c r="I724" t="n">
        <v>27</v>
      </c>
      <c r="J724" t="n">
        <v>1</v>
      </c>
      <c r="K724" t="n">
        <v>8</v>
      </c>
      <c r="L724" t="n">
        <v>0</v>
      </c>
      <c r="M724" t="n">
        <v>0</v>
      </c>
      <c r="O724" t="n">
        <v>0</v>
      </c>
    </row>
    <row r="725">
      <c r="A725" s="8" t="n">
        <v>46205</v>
      </c>
      <c r="B725" t="inlineStr">
        <is>
          <t>DL</t>
        </is>
      </c>
      <c r="C725" s="9">
        <f>_xlfn.XLOOKUP(B725,Carriers[Code],Carriers[Airline])</f>
        <v/>
      </c>
      <c r="D725" t="n">
        <v>2782</v>
      </c>
      <c r="E725" t="inlineStr">
        <is>
          <t>RDU</t>
        </is>
      </c>
      <c r="F725" s="10" t="n">
        <v>1635</v>
      </c>
      <c r="G725" t="inlineStr">
        <is>
          <t>1600-1659</t>
        </is>
      </c>
      <c r="H725" s="9">
        <f>INT(F725/100)</f>
        <v/>
      </c>
      <c r="I725" t="n">
        <v>-7</v>
      </c>
      <c r="J725" t="n">
        <v>0</v>
      </c>
      <c r="K725" t="n">
        <v>-20</v>
      </c>
      <c r="L725" t="n">
        <v>0</v>
      </c>
      <c r="M725" t="n">
        <v>0</v>
      </c>
      <c r="O725" t="n">
        <v>0</v>
      </c>
    </row>
    <row r="726">
      <c r="A726" s="8" t="n">
        <v>46205</v>
      </c>
      <c r="B726" t="inlineStr">
        <is>
          <t>WN</t>
        </is>
      </c>
      <c r="C726" s="9">
        <f>_xlfn.XLOOKUP(B726,Carriers[Code],Carriers[Airline])</f>
        <v/>
      </c>
      <c r="D726" t="n">
        <v>4106</v>
      </c>
      <c r="E726" t="inlineStr">
        <is>
          <t>MDW</t>
        </is>
      </c>
      <c r="F726" s="10" t="n">
        <v>1645</v>
      </c>
      <c r="G726" t="inlineStr">
        <is>
          <t>1600-1659</t>
        </is>
      </c>
      <c r="H726" s="9">
        <f>INT(F726/100)</f>
        <v/>
      </c>
      <c r="I726" t="n">
        <v>11</v>
      </c>
      <c r="J726" t="n">
        <v>0</v>
      </c>
      <c r="K726" t="n">
        <v>-14</v>
      </c>
      <c r="L726" t="n">
        <v>0</v>
      </c>
      <c r="M726" t="n">
        <v>0</v>
      </c>
      <c r="O726" t="n">
        <v>0</v>
      </c>
    </row>
    <row r="727">
      <c r="A727" s="8" t="n">
        <v>46205</v>
      </c>
      <c r="B727" t="inlineStr">
        <is>
          <t>YX</t>
        </is>
      </c>
      <c r="C727" s="9">
        <f>_xlfn.XLOOKUP(B727,Carriers[Code],Carriers[Airline])</f>
        <v/>
      </c>
      <c r="D727" t="n">
        <v>5619</v>
      </c>
      <c r="E727" t="inlineStr">
        <is>
          <t>MKE</t>
        </is>
      </c>
      <c r="F727" s="10" t="n">
        <v>1645</v>
      </c>
      <c r="G727" t="inlineStr">
        <is>
          <t>1600-1659</t>
        </is>
      </c>
      <c r="H727" s="9">
        <f>INT(F727/100)</f>
        <v/>
      </c>
      <c r="I727" t="n">
        <v>-3</v>
      </c>
      <c r="J727" t="n">
        <v>0</v>
      </c>
      <c r="K727" t="n">
        <v>-24</v>
      </c>
      <c r="L727" t="n">
        <v>0</v>
      </c>
      <c r="M727" t="n">
        <v>0</v>
      </c>
      <c r="O727" t="n">
        <v>0</v>
      </c>
    </row>
    <row r="728">
      <c r="A728" s="8" t="n">
        <v>46205</v>
      </c>
      <c r="B728" t="inlineStr">
        <is>
          <t>AA</t>
        </is>
      </c>
      <c r="C728" s="9">
        <f>_xlfn.XLOOKUP(B728,Carriers[Code],Carriers[Airline])</f>
        <v/>
      </c>
      <c r="D728" t="n">
        <v>1573</v>
      </c>
      <c r="E728" t="inlineStr">
        <is>
          <t>CLT</t>
        </is>
      </c>
      <c r="F728" s="10" t="n">
        <v>1647</v>
      </c>
      <c r="G728" t="inlineStr">
        <is>
          <t>1600-1659</t>
        </is>
      </c>
      <c r="H728" s="9">
        <f>INT(F728/100)</f>
        <v/>
      </c>
      <c r="I728" t="n">
        <v>-7</v>
      </c>
      <c r="J728" t="n">
        <v>0</v>
      </c>
      <c r="K728" t="n">
        <v>-43</v>
      </c>
      <c r="L728" t="n">
        <v>0</v>
      </c>
      <c r="M728" t="n">
        <v>0</v>
      </c>
      <c r="O728" t="n">
        <v>0</v>
      </c>
    </row>
    <row r="729">
      <c r="A729" s="8" t="n">
        <v>46205</v>
      </c>
      <c r="B729" t="inlineStr">
        <is>
          <t>UA</t>
        </is>
      </c>
      <c r="C729" s="9">
        <f>_xlfn.XLOOKUP(B729,Carriers[Code],Carriers[Airline])</f>
        <v/>
      </c>
      <c r="D729" t="n">
        <v>800</v>
      </c>
      <c r="E729" t="inlineStr">
        <is>
          <t>DEN</t>
        </is>
      </c>
      <c r="F729" s="10" t="n">
        <v>1657</v>
      </c>
      <c r="G729" t="inlineStr">
        <is>
          <t>1600-1659</t>
        </is>
      </c>
      <c r="H729" s="9">
        <f>INT(F729/100)</f>
        <v/>
      </c>
      <c r="I729" t="n">
        <v>35</v>
      </c>
      <c r="J729" t="n">
        <v>1</v>
      </c>
      <c r="K729" t="n">
        <v>13</v>
      </c>
      <c r="L729" t="n">
        <v>0</v>
      </c>
      <c r="M729" t="n">
        <v>0</v>
      </c>
      <c r="O729" t="n">
        <v>0</v>
      </c>
    </row>
    <row r="730">
      <c r="A730" s="8" t="n">
        <v>46205</v>
      </c>
      <c r="B730" t="inlineStr">
        <is>
          <t>UA</t>
        </is>
      </c>
      <c r="C730" s="9">
        <f>_xlfn.XLOOKUP(B730,Carriers[Code],Carriers[Airline])</f>
        <v/>
      </c>
      <c r="D730" t="n">
        <v>2040</v>
      </c>
      <c r="E730" t="inlineStr">
        <is>
          <t>ORD</t>
        </is>
      </c>
      <c r="F730" s="10" t="n">
        <v>1700</v>
      </c>
      <c r="G730" t="inlineStr">
        <is>
          <t>1700-1759</t>
        </is>
      </c>
      <c r="H730" s="9">
        <f>INT(F730/100)</f>
        <v/>
      </c>
      <c r="I730" t="n">
        <v>1</v>
      </c>
      <c r="J730" t="n">
        <v>0</v>
      </c>
      <c r="K730" t="n">
        <v>-9</v>
      </c>
      <c r="L730" t="n">
        <v>0</v>
      </c>
      <c r="M730" t="n">
        <v>0</v>
      </c>
      <c r="O730" t="n">
        <v>0</v>
      </c>
    </row>
    <row r="731">
      <c r="A731" s="8" t="n">
        <v>46205</v>
      </c>
      <c r="B731" t="inlineStr">
        <is>
          <t>YX</t>
        </is>
      </c>
      <c r="C731" s="9">
        <f>_xlfn.XLOOKUP(B731,Carriers[Code],Carriers[Airline])</f>
        <v/>
      </c>
      <c r="D731" t="n">
        <v>5721</v>
      </c>
      <c r="E731" t="inlineStr">
        <is>
          <t>LGA</t>
        </is>
      </c>
      <c r="F731" s="10" t="n">
        <v>1700</v>
      </c>
      <c r="G731" t="inlineStr">
        <is>
          <t>1700-1759</t>
        </is>
      </c>
      <c r="H731" s="9">
        <f>INT(F731/100)</f>
        <v/>
      </c>
      <c r="I731" t="n">
        <v>-3</v>
      </c>
      <c r="J731" t="n">
        <v>0</v>
      </c>
      <c r="K731" t="n">
        <v>-19</v>
      </c>
      <c r="L731" t="n">
        <v>0</v>
      </c>
      <c r="M731" t="n">
        <v>0</v>
      </c>
      <c r="O731" t="n">
        <v>0</v>
      </c>
    </row>
    <row r="732">
      <c r="A732" s="8" t="n">
        <v>46205</v>
      </c>
      <c r="B732" t="inlineStr">
        <is>
          <t>AA</t>
        </is>
      </c>
      <c r="C732" s="9">
        <f>_xlfn.XLOOKUP(B732,Carriers[Code],Carriers[Airline])</f>
        <v/>
      </c>
      <c r="D732" t="n">
        <v>3309</v>
      </c>
      <c r="E732" t="inlineStr">
        <is>
          <t>PHL</t>
        </is>
      </c>
      <c r="F732" s="10" t="n">
        <v>1705</v>
      </c>
      <c r="G732" t="inlineStr">
        <is>
          <t>1700-1759</t>
        </is>
      </c>
      <c r="H732" s="9">
        <f>INT(F732/100)</f>
        <v/>
      </c>
      <c r="I732" t="n">
        <v>82</v>
      </c>
      <c r="J732" t="n">
        <v>1</v>
      </c>
      <c r="K732" t="n">
        <v>73</v>
      </c>
      <c r="L732" t="n">
        <v>1</v>
      </c>
      <c r="M732" t="n">
        <v>0</v>
      </c>
      <c r="O732" t="n">
        <v>0</v>
      </c>
      <c r="P732" t="n">
        <v>11</v>
      </c>
      <c r="Q732" t="n">
        <v>0</v>
      </c>
      <c r="R732" t="n">
        <v>0</v>
      </c>
      <c r="S732" t="n">
        <v>0</v>
      </c>
      <c r="T732" t="n">
        <v>62</v>
      </c>
    </row>
    <row r="733">
      <c r="A733" s="8" t="n">
        <v>46205</v>
      </c>
      <c r="B733" t="inlineStr">
        <is>
          <t>DL</t>
        </is>
      </c>
      <c r="C733" s="9">
        <f>_xlfn.XLOOKUP(B733,Carriers[Code],Carriers[Airline])</f>
        <v/>
      </c>
      <c r="D733" t="n">
        <v>1655</v>
      </c>
      <c r="E733" t="inlineStr">
        <is>
          <t>SFO</t>
        </is>
      </c>
      <c r="F733" s="10" t="n">
        <v>1705</v>
      </c>
      <c r="G733" t="inlineStr">
        <is>
          <t>1700-1759</t>
        </is>
      </c>
      <c r="H733" s="9">
        <f>INT(F733/100)</f>
        <v/>
      </c>
      <c r="I733" t="n">
        <v>3</v>
      </c>
      <c r="J733" t="n">
        <v>0</v>
      </c>
      <c r="K733" t="n">
        <v>-3</v>
      </c>
      <c r="L733" t="n">
        <v>0</v>
      </c>
      <c r="M733" t="n">
        <v>0</v>
      </c>
      <c r="O733" t="n">
        <v>0</v>
      </c>
    </row>
    <row r="734">
      <c r="A734" s="8" t="n">
        <v>46205</v>
      </c>
      <c r="B734" t="inlineStr">
        <is>
          <t>YX</t>
        </is>
      </c>
      <c r="C734" s="9">
        <f>_xlfn.XLOOKUP(B734,Carriers[Code],Carriers[Airline])</f>
        <v/>
      </c>
      <c r="D734" t="n">
        <v>5814</v>
      </c>
      <c r="E734" t="inlineStr">
        <is>
          <t>JFK</t>
        </is>
      </c>
      <c r="F734" s="10" t="n">
        <v>1705</v>
      </c>
      <c r="G734" t="inlineStr">
        <is>
          <t>1700-1759</t>
        </is>
      </c>
      <c r="H734" s="9">
        <f>INT(F734/100)</f>
        <v/>
      </c>
      <c r="I734" t="n">
        <v>49</v>
      </c>
      <c r="J734" t="n">
        <v>1</v>
      </c>
      <c r="K734" t="n">
        <v>65</v>
      </c>
      <c r="L734" t="n">
        <v>1</v>
      </c>
      <c r="M734" t="n">
        <v>0</v>
      </c>
      <c r="O734" t="n">
        <v>0</v>
      </c>
      <c r="P734" t="n">
        <v>0</v>
      </c>
      <c r="Q734" t="n">
        <v>0</v>
      </c>
      <c r="R734" t="n">
        <v>65</v>
      </c>
      <c r="S734" t="n">
        <v>0</v>
      </c>
      <c r="T734" t="n">
        <v>0</v>
      </c>
    </row>
    <row r="735">
      <c r="A735" s="8" t="n">
        <v>46205</v>
      </c>
      <c r="B735" t="inlineStr">
        <is>
          <t>AA</t>
        </is>
      </c>
      <c r="C735" s="9">
        <f>_xlfn.XLOOKUP(B735,Carriers[Code],Carriers[Airline])</f>
        <v/>
      </c>
      <c r="D735" t="n">
        <v>3313</v>
      </c>
      <c r="E735" t="inlineStr">
        <is>
          <t>PHX</t>
        </is>
      </c>
      <c r="F735" s="10" t="n">
        <v>1707</v>
      </c>
      <c r="G735" t="inlineStr">
        <is>
          <t>1700-1759</t>
        </is>
      </c>
      <c r="H735" s="9">
        <f>INT(F735/100)</f>
        <v/>
      </c>
      <c r="I735" t="n">
        <v>150</v>
      </c>
      <c r="J735" t="n">
        <v>1</v>
      </c>
      <c r="K735" t="n">
        <v>125</v>
      </c>
      <c r="L735" t="n">
        <v>1</v>
      </c>
      <c r="M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125</v>
      </c>
    </row>
    <row r="736">
      <c r="A736" s="8" t="n">
        <v>46205</v>
      </c>
      <c r="B736" t="inlineStr">
        <is>
          <t>AS</t>
        </is>
      </c>
      <c r="C736" s="9">
        <f>_xlfn.XLOOKUP(B736,Carriers[Code],Carriers[Airline])</f>
        <v/>
      </c>
      <c r="D736" t="n">
        <v>1319</v>
      </c>
      <c r="E736" t="inlineStr">
        <is>
          <t>PDX</t>
        </is>
      </c>
      <c r="F736" s="10" t="n">
        <v>1710</v>
      </c>
      <c r="G736" t="inlineStr">
        <is>
          <t>1700-1759</t>
        </is>
      </c>
      <c r="H736" s="9">
        <f>INT(F736/100)</f>
        <v/>
      </c>
      <c r="I736" t="n">
        <v>-3</v>
      </c>
      <c r="J736" t="n">
        <v>0</v>
      </c>
      <c r="K736" t="n">
        <v>-26</v>
      </c>
      <c r="L736" t="n">
        <v>0</v>
      </c>
      <c r="M736" t="n">
        <v>0</v>
      </c>
      <c r="O736" t="n">
        <v>0</v>
      </c>
    </row>
    <row r="737">
      <c r="A737" s="8" t="n">
        <v>46205</v>
      </c>
      <c r="B737" t="inlineStr">
        <is>
          <t>DL</t>
        </is>
      </c>
      <c r="C737" s="9">
        <f>_xlfn.XLOOKUP(B737,Carriers[Code],Carriers[Airline])</f>
        <v/>
      </c>
      <c r="D737" t="n">
        <v>571</v>
      </c>
      <c r="E737" t="inlineStr">
        <is>
          <t>SAN</t>
        </is>
      </c>
      <c r="F737" s="10" t="n">
        <v>1710</v>
      </c>
      <c r="G737" t="inlineStr">
        <is>
          <t>1700-1759</t>
        </is>
      </c>
      <c r="H737" s="9">
        <f>INT(F737/100)</f>
        <v/>
      </c>
      <c r="I737" t="n">
        <v>0</v>
      </c>
      <c r="J737" t="n">
        <v>0</v>
      </c>
      <c r="K737" t="n">
        <v>-7</v>
      </c>
      <c r="L737" t="n">
        <v>0</v>
      </c>
      <c r="M737" t="n">
        <v>0</v>
      </c>
      <c r="O737" t="n">
        <v>0</v>
      </c>
    </row>
    <row r="738">
      <c r="A738" s="8" t="n">
        <v>46205</v>
      </c>
      <c r="B738" t="inlineStr">
        <is>
          <t>YX</t>
        </is>
      </c>
      <c r="C738" s="9">
        <f>_xlfn.XLOOKUP(B738,Carriers[Code],Carriers[Airline])</f>
        <v/>
      </c>
      <c r="D738" t="n">
        <v>4678</v>
      </c>
      <c r="E738" t="inlineStr">
        <is>
          <t>STL</t>
        </is>
      </c>
      <c r="F738" s="10" t="n">
        <v>1712</v>
      </c>
      <c r="G738" t="inlineStr">
        <is>
          <t>1700-1759</t>
        </is>
      </c>
      <c r="H738" s="9">
        <f>INT(F738/100)</f>
        <v/>
      </c>
      <c r="I738" t="n">
        <v>-8</v>
      </c>
      <c r="J738" t="n">
        <v>0</v>
      </c>
      <c r="K738" t="n">
        <v>-22</v>
      </c>
      <c r="L738" t="n">
        <v>0</v>
      </c>
      <c r="M738" t="n">
        <v>0</v>
      </c>
      <c r="O738" t="n">
        <v>0</v>
      </c>
    </row>
    <row r="739">
      <c r="A739" s="8" t="n">
        <v>46205</v>
      </c>
      <c r="B739" t="inlineStr">
        <is>
          <t>DL</t>
        </is>
      </c>
      <c r="C739" s="9">
        <f>_xlfn.XLOOKUP(B739,Carriers[Code],Carriers[Airline])</f>
        <v/>
      </c>
      <c r="D739" t="n">
        <v>1432</v>
      </c>
      <c r="E739" t="inlineStr">
        <is>
          <t>DTW</t>
        </is>
      </c>
      <c r="F739" s="10" t="n">
        <v>1715</v>
      </c>
      <c r="G739" t="inlineStr">
        <is>
          <t>1700-1759</t>
        </is>
      </c>
      <c r="H739" s="9">
        <f>INT(F739/100)</f>
        <v/>
      </c>
      <c r="I739" t="n">
        <v>-7</v>
      </c>
      <c r="J739" t="n">
        <v>0</v>
      </c>
      <c r="K739" t="n">
        <v>-13</v>
      </c>
      <c r="L739" t="n">
        <v>0</v>
      </c>
      <c r="M739" t="n">
        <v>0</v>
      </c>
      <c r="O739" t="n">
        <v>0</v>
      </c>
    </row>
    <row r="740">
      <c r="A740" s="8" t="n">
        <v>46205</v>
      </c>
      <c r="B740" t="inlineStr">
        <is>
          <t>B6</t>
        </is>
      </c>
      <c r="C740" s="9">
        <f>_xlfn.XLOOKUP(B740,Carriers[Code],Carriers[Airline])</f>
        <v/>
      </c>
      <c r="D740" t="n">
        <v>509</v>
      </c>
      <c r="E740" t="inlineStr">
        <is>
          <t>JAX</t>
        </is>
      </c>
      <c r="F740" s="10" t="n">
        <v>1720</v>
      </c>
      <c r="G740" t="inlineStr">
        <is>
          <t>1700-1759</t>
        </is>
      </c>
      <c r="H740" s="9">
        <f>INT(F740/100)</f>
        <v/>
      </c>
      <c r="I740" t="n">
        <v>70</v>
      </c>
      <c r="J740" t="n">
        <v>1</v>
      </c>
      <c r="K740" t="n">
        <v>78</v>
      </c>
      <c r="L740" t="n">
        <v>1</v>
      </c>
      <c r="M740" t="n">
        <v>0</v>
      </c>
      <c r="O740" t="n">
        <v>0</v>
      </c>
      <c r="P740" t="n">
        <v>20</v>
      </c>
      <c r="Q740" t="n">
        <v>0</v>
      </c>
      <c r="R740" t="n">
        <v>8</v>
      </c>
      <c r="S740" t="n">
        <v>0</v>
      </c>
      <c r="T740" t="n">
        <v>50</v>
      </c>
    </row>
    <row r="741">
      <c r="A741" s="8" t="n">
        <v>46205</v>
      </c>
      <c r="B741" t="inlineStr">
        <is>
          <t>B6</t>
        </is>
      </c>
      <c r="C741" s="9">
        <f>_xlfn.XLOOKUP(B741,Carriers[Code],Carriers[Airline])</f>
        <v/>
      </c>
      <c r="D741" t="n">
        <v>733</v>
      </c>
      <c r="E741" t="inlineStr">
        <is>
          <t>SFO</t>
        </is>
      </c>
      <c r="F741" s="10" t="n">
        <v>1720</v>
      </c>
      <c r="G741" t="inlineStr">
        <is>
          <t>1700-1759</t>
        </is>
      </c>
      <c r="H741" s="9">
        <f>INT(F741/100)</f>
        <v/>
      </c>
      <c r="I741" t="n">
        <v>84</v>
      </c>
      <c r="J741" t="n">
        <v>1</v>
      </c>
      <c r="K741" t="n">
        <v>76</v>
      </c>
      <c r="L741" t="n">
        <v>1</v>
      </c>
      <c r="M741" t="n">
        <v>0</v>
      </c>
      <c r="O741" t="n">
        <v>0</v>
      </c>
      <c r="P741" t="n">
        <v>0</v>
      </c>
      <c r="Q741" t="n">
        <v>0</v>
      </c>
      <c r="R741" t="n">
        <v>72</v>
      </c>
      <c r="S741" t="n">
        <v>0</v>
      </c>
      <c r="T741" t="n">
        <v>4</v>
      </c>
    </row>
    <row r="742">
      <c r="A742" s="8" t="n">
        <v>46205</v>
      </c>
      <c r="B742" t="inlineStr">
        <is>
          <t>B6</t>
        </is>
      </c>
      <c r="C742" s="9">
        <f>_xlfn.XLOOKUP(B742,Carriers[Code],Carriers[Airline])</f>
        <v/>
      </c>
      <c r="D742" t="n">
        <v>811</v>
      </c>
      <c r="E742" t="inlineStr">
        <is>
          <t>ORD</t>
        </is>
      </c>
      <c r="F742" s="10" t="n">
        <v>1720</v>
      </c>
      <c r="G742" t="inlineStr">
        <is>
          <t>1700-1759</t>
        </is>
      </c>
      <c r="H742" s="9">
        <f>INT(F742/100)</f>
        <v/>
      </c>
      <c r="I742" t="n">
        <v>52</v>
      </c>
      <c r="J742" t="n">
        <v>1</v>
      </c>
      <c r="K742" t="n">
        <v>55</v>
      </c>
      <c r="L742" t="n">
        <v>1</v>
      </c>
      <c r="M742" t="n">
        <v>0</v>
      </c>
      <c r="O742" t="n">
        <v>0</v>
      </c>
      <c r="P742" t="n">
        <v>0</v>
      </c>
      <c r="Q742" t="n">
        <v>0</v>
      </c>
      <c r="R742" t="n">
        <v>3</v>
      </c>
      <c r="S742" t="n">
        <v>0</v>
      </c>
      <c r="T742" t="n">
        <v>52</v>
      </c>
    </row>
    <row r="743">
      <c r="A743" s="8" t="n">
        <v>46205</v>
      </c>
      <c r="B743" t="inlineStr">
        <is>
          <t>WN</t>
        </is>
      </c>
      <c r="C743" s="9">
        <f>_xlfn.XLOOKUP(B743,Carriers[Code],Carriers[Airline])</f>
        <v/>
      </c>
      <c r="D743" t="n">
        <v>1898</v>
      </c>
      <c r="E743" t="inlineStr">
        <is>
          <t>BWI</t>
        </is>
      </c>
      <c r="F743" s="10" t="n">
        <v>1720</v>
      </c>
      <c r="G743" t="inlineStr">
        <is>
          <t>1700-1759</t>
        </is>
      </c>
      <c r="H743" s="9">
        <f>INT(F743/100)</f>
        <v/>
      </c>
      <c r="I743" t="n">
        <v>16</v>
      </c>
      <c r="J743" t="n">
        <v>1</v>
      </c>
      <c r="K743" t="n">
        <v>-18</v>
      </c>
      <c r="L743" t="n">
        <v>0</v>
      </c>
      <c r="M743" t="n">
        <v>0</v>
      </c>
      <c r="O743" t="n">
        <v>0</v>
      </c>
    </row>
    <row r="744">
      <c r="A744" s="8" t="n">
        <v>46205</v>
      </c>
      <c r="B744" t="inlineStr">
        <is>
          <t>AA</t>
        </is>
      </c>
      <c r="C744" s="9">
        <f>_xlfn.XLOOKUP(B744,Carriers[Code],Carriers[Airline])</f>
        <v/>
      </c>
      <c r="D744" t="n">
        <v>1557</v>
      </c>
      <c r="E744" t="inlineStr">
        <is>
          <t>DCA</t>
        </is>
      </c>
      <c r="F744" s="10" t="n">
        <v>1723</v>
      </c>
      <c r="G744" t="inlineStr">
        <is>
          <t>1700-1759</t>
        </is>
      </c>
      <c r="H744" s="9">
        <f>INT(F744/100)</f>
        <v/>
      </c>
      <c r="I744" t="n">
        <v>-4</v>
      </c>
      <c r="J744" t="n">
        <v>0</v>
      </c>
      <c r="K744" t="n">
        <v>-23</v>
      </c>
      <c r="L744" t="n">
        <v>0</v>
      </c>
      <c r="M744" t="n">
        <v>0</v>
      </c>
      <c r="O744" t="n">
        <v>0</v>
      </c>
    </row>
    <row r="745">
      <c r="A745" s="8" t="n">
        <v>46205</v>
      </c>
      <c r="B745" t="inlineStr">
        <is>
          <t>B6</t>
        </is>
      </c>
      <c r="C745" s="9">
        <f>_xlfn.XLOOKUP(B745,Carriers[Code],Carriers[Airline])</f>
        <v/>
      </c>
      <c r="D745" t="n">
        <v>451</v>
      </c>
      <c r="E745" t="inlineStr">
        <is>
          <t>MCO</t>
        </is>
      </c>
      <c r="F745" s="10" t="n">
        <v>1725</v>
      </c>
      <c r="G745" t="inlineStr">
        <is>
          <t>1700-1759</t>
        </is>
      </c>
      <c r="H745" s="9">
        <f>INT(F745/100)</f>
        <v/>
      </c>
      <c r="I745" t="n">
        <v>-3</v>
      </c>
      <c r="J745" t="n">
        <v>0</v>
      </c>
      <c r="K745" t="n">
        <v>-24</v>
      </c>
      <c r="L745" t="n">
        <v>0</v>
      </c>
      <c r="M745" t="n">
        <v>0</v>
      </c>
      <c r="O745" t="n">
        <v>0</v>
      </c>
    </row>
    <row r="746">
      <c r="A746" s="8" t="n">
        <v>46205</v>
      </c>
      <c r="B746" t="inlineStr">
        <is>
          <t>YX</t>
        </is>
      </c>
      <c r="C746" s="9">
        <f>_xlfn.XLOOKUP(B746,Carriers[Code],Carriers[Airline])</f>
        <v/>
      </c>
      <c r="D746" t="n">
        <v>5714</v>
      </c>
      <c r="E746" t="inlineStr">
        <is>
          <t>PHL</t>
        </is>
      </c>
      <c r="F746" s="10" t="n">
        <v>1725</v>
      </c>
      <c r="G746" t="inlineStr">
        <is>
          <t>1700-1759</t>
        </is>
      </c>
      <c r="H746" s="9">
        <f>INT(F746/100)</f>
        <v/>
      </c>
      <c r="I746" t="n">
        <v>-5</v>
      </c>
      <c r="J746" t="n">
        <v>0</v>
      </c>
      <c r="K746" t="n">
        <v>-12</v>
      </c>
      <c r="L746" t="n">
        <v>0</v>
      </c>
      <c r="M746" t="n">
        <v>0</v>
      </c>
      <c r="O746" t="n">
        <v>0</v>
      </c>
    </row>
    <row r="747">
      <c r="A747" s="8" t="n">
        <v>46205</v>
      </c>
      <c r="B747" t="inlineStr">
        <is>
          <t>B6</t>
        </is>
      </c>
      <c r="C747" s="9">
        <f>_xlfn.XLOOKUP(B747,Carriers[Code],Carriers[Airline])</f>
        <v/>
      </c>
      <c r="D747" t="n">
        <v>2185</v>
      </c>
      <c r="E747" t="inlineStr">
        <is>
          <t>PIT</t>
        </is>
      </c>
      <c r="F747" s="10" t="n">
        <v>1729</v>
      </c>
      <c r="G747" t="inlineStr">
        <is>
          <t>1700-1759</t>
        </is>
      </c>
      <c r="H747" s="9">
        <f>INT(F747/100)</f>
        <v/>
      </c>
      <c r="I747" t="n">
        <v>-7</v>
      </c>
      <c r="J747" t="n">
        <v>0</v>
      </c>
      <c r="K747" t="n">
        <v>-26</v>
      </c>
      <c r="L747" t="n">
        <v>0</v>
      </c>
      <c r="M747" t="n">
        <v>0</v>
      </c>
      <c r="O747" t="n">
        <v>0</v>
      </c>
    </row>
    <row r="748">
      <c r="A748" s="8" t="n">
        <v>46205</v>
      </c>
      <c r="B748" t="inlineStr">
        <is>
          <t>WN</t>
        </is>
      </c>
      <c r="C748" s="9">
        <f>_xlfn.XLOOKUP(B748,Carriers[Code],Carriers[Airline])</f>
        <v/>
      </c>
      <c r="D748" t="n">
        <v>742</v>
      </c>
      <c r="E748" t="inlineStr">
        <is>
          <t>DEN</t>
        </is>
      </c>
      <c r="F748" s="10" t="n">
        <v>1730</v>
      </c>
      <c r="G748" t="inlineStr">
        <is>
          <t>1700-1759</t>
        </is>
      </c>
      <c r="H748" s="9">
        <f>INT(F748/100)</f>
        <v/>
      </c>
      <c r="I748" t="n">
        <v>41</v>
      </c>
      <c r="J748" t="n">
        <v>1</v>
      </c>
      <c r="K748" t="n">
        <v>64</v>
      </c>
      <c r="L748" t="n">
        <v>1</v>
      </c>
      <c r="M748" t="n">
        <v>0</v>
      </c>
      <c r="O748" t="n">
        <v>0</v>
      </c>
      <c r="P748" t="n">
        <v>14</v>
      </c>
      <c r="Q748" t="n">
        <v>0</v>
      </c>
      <c r="R748" t="n">
        <v>23</v>
      </c>
      <c r="S748" t="n">
        <v>0</v>
      </c>
      <c r="T748" t="n">
        <v>27</v>
      </c>
    </row>
    <row r="749">
      <c r="A749" s="8" t="n">
        <v>46205</v>
      </c>
      <c r="B749" t="inlineStr">
        <is>
          <t>AA</t>
        </is>
      </c>
      <c r="C749" s="9">
        <f>_xlfn.XLOOKUP(B749,Carriers[Code],Carriers[Airline])</f>
        <v/>
      </c>
      <c r="D749" t="n">
        <v>1578</v>
      </c>
      <c r="E749" t="inlineStr">
        <is>
          <t>LAX</t>
        </is>
      </c>
      <c r="F749" s="10" t="n">
        <v>1733</v>
      </c>
      <c r="G749" t="inlineStr">
        <is>
          <t>1700-1759</t>
        </is>
      </c>
      <c r="H749" s="9">
        <f>INT(F749/100)</f>
        <v/>
      </c>
      <c r="I749" t="n">
        <v>109</v>
      </c>
      <c r="J749" t="n">
        <v>1</v>
      </c>
      <c r="K749" t="n">
        <v>101</v>
      </c>
      <c r="L749" t="n">
        <v>1</v>
      </c>
      <c r="M749" t="n">
        <v>0</v>
      </c>
      <c r="O749" t="n">
        <v>0</v>
      </c>
      <c r="P749" t="n">
        <v>101</v>
      </c>
      <c r="Q749" t="n">
        <v>0</v>
      </c>
      <c r="R749" t="n">
        <v>0</v>
      </c>
      <c r="S749" t="n">
        <v>0</v>
      </c>
      <c r="T749" t="n">
        <v>0</v>
      </c>
    </row>
    <row r="750">
      <c r="A750" s="8" t="n">
        <v>46205</v>
      </c>
      <c r="B750" t="inlineStr">
        <is>
          <t>B6</t>
        </is>
      </c>
      <c r="C750" s="9">
        <f>_xlfn.XLOOKUP(B750,Carriers[Code],Carriers[Airline])</f>
        <v/>
      </c>
      <c r="D750" t="n">
        <v>507</v>
      </c>
      <c r="E750" t="inlineStr">
        <is>
          <t>BNA</t>
        </is>
      </c>
      <c r="F750" s="10" t="n">
        <v>1733</v>
      </c>
      <c r="G750" t="inlineStr">
        <is>
          <t>1700-1759</t>
        </is>
      </c>
      <c r="H750" s="9">
        <f>INT(F750/100)</f>
        <v/>
      </c>
      <c r="I750" t="n">
        <v>18</v>
      </c>
      <c r="J750" t="n">
        <v>1</v>
      </c>
      <c r="K750" t="n">
        <v>4</v>
      </c>
      <c r="L750" t="n">
        <v>0</v>
      </c>
      <c r="M750" t="n">
        <v>0</v>
      </c>
      <c r="O750" t="n">
        <v>0</v>
      </c>
    </row>
    <row r="751">
      <c r="A751" s="8" t="n">
        <v>46205</v>
      </c>
      <c r="B751" t="inlineStr">
        <is>
          <t>UA</t>
        </is>
      </c>
      <c r="C751" s="9">
        <f>_xlfn.XLOOKUP(B751,Carriers[Code],Carriers[Airline])</f>
        <v/>
      </c>
      <c r="D751" t="n">
        <v>1392</v>
      </c>
      <c r="E751" t="inlineStr">
        <is>
          <t>IAH</t>
        </is>
      </c>
      <c r="F751" s="10" t="n">
        <v>1735</v>
      </c>
      <c r="G751" t="inlineStr">
        <is>
          <t>1700-1759</t>
        </is>
      </c>
      <c r="H751" s="9">
        <f>INT(F751/100)</f>
        <v/>
      </c>
      <c r="I751" t="n">
        <v>24</v>
      </c>
      <c r="J751" t="n">
        <v>1</v>
      </c>
      <c r="K751" t="n">
        <v>-1</v>
      </c>
      <c r="L751" t="n">
        <v>0</v>
      </c>
      <c r="M751" t="n">
        <v>0</v>
      </c>
      <c r="O751" t="n">
        <v>0</v>
      </c>
    </row>
    <row r="752">
      <c r="A752" s="8" t="n">
        <v>46205</v>
      </c>
      <c r="B752" t="inlineStr">
        <is>
          <t>AA</t>
        </is>
      </c>
      <c r="C752" s="9">
        <f>_xlfn.XLOOKUP(B752,Carriers[Code],Carriers[Airline])</f>
        <v/>
      </c>
      <c r="D752" t="n">
        <v>1592</v>
      </c>
      <c r="E752" t="inlineStr">
        <is>
          <t>ORD</t>
        </is>
      </c>
      <c r="F752" s="10" t="n">
        <v>1738</v>
      </c>
      <c r="G752" t="inlineStr">
        <is>
          <t>1700-1759</t>
        </is>
      </c>
      <c r="H752" s="9">
        <f>INT(F752/100)</f>
        <v/>
      </c>
      <c r="I752" t="n">
        <v>48</v>
      </c>
      <c r="J752" t="n">
        <v>1</v>
      </c>
      <c r="K752" t="n">
        <v>46</v>
      </c>
      <c r="L752" t="n">
        <v>1</v>
      </c>
      <c r="M752" t="n">
        <v>0</v>
      </c>
      <c r="O752" t="n">
        <v>0</v>
      </c>
      <c r="P752" t="n">
        <v>6</v>
      </c>
      <c r="Q752" t="n">
        <v>0</v>
      </c>
      <c r="R752" t="n">
        <v>0</v>
      </c>
      <c r="S752" t="n">
        <v>0</v>
      </c>
      <c r="T752" t="n">
        <v>40</v>
      </c>
    </row>
    <row r="753">
      <c r="A753" s="8" t="n">
        <v>46205</v>
      </c>
      <c r="B753" t="inlineStr">
        <is>
          <t>B6</t>
        </is>
      </c>
      <c r="C753" s="9">
        <f>_xlfn.XLOOKUP(B753,Carriers[Code],Carriers[Airline])</f>
        <v/>
      </c>
      <c r="D753" t="n">
        <v>1115</v>
      </c>
      <c r="E753" t="inlineStr">
        <is>
          <t>BUF</t>
        </is>
      </c>
      <c r="F753" s="10" t="n">
        <v>1740</v>
      </c>
      <c r="G753" t="inlineStr">
        <is>
          <t>1700-1759</t>
        </is>
      </c>
      <c r="H753" s="9">
        <f>INT(F753/100)</f>
        <v/>
      </c>
      <c r="I753" t="n">
        <v>-4</v>
      </c>
      <c r="J753" t="n">
        <v>0</v>
      </c>
      <c r="K753" t="n">
        <v>-20</v>
      </c>
      <c r="L753" t="n">
        <v>0</v>
      </c>
      <c r="M753" t="n">
        <v>0</v>
      </c>
      <c r="O753" t="n">
        <v>0</v>
      </c>
    </row>
    <row r="754">
      <c r="A754" s="8" t="n">
        <v>46205</v>
      </c>
      <c r="B754" t="inlineStr">
        <is>
          <t>YX</t>
        </is>
      </c>
      <c r="C754" s="9">
        <f>_xlfn.XLOOKUP(B754,Carriers[Code],Carriers[Airline])</f>
        <v/>
      </c>
      <c r="D754" t="n">
        <v>5616</v>
      </c>
      <c r="E754" t="inlineStr">
        <is>
          <t>IND</t>
        </is>
      </c>
      <c r="F754" s="10" t="n">
        <v>1745</v>
      </c>
      <c r="G754" t="inlineStr">
        <is>
          <t>1700-1759</t>
        </is>
      </c>
      <c r="H754" s="9">
        <f>INT(F754/100)</f>
        <v/>
      </c>
      <c r="I754" t="n">
        <v>-7</v>
      </c>
      <c r="J754" t="n">
        <v>0</v>
      </c>
      <c r="K754" t="n">
        <v>-42</v>
      </c>
      <c r="L754" t="n">
        <v>0</v>
      </c>
      <c r="M754" t="n">
        <v>0</v>
      </c>
      <c r="O754" t="n">
        <v>0</v>
      </c>
    </row>
    <row r="755">
      <c r="A755" s="8" t="n">
        <v>46205</v>
      </c>
      <c r="B755" t="inlineStr">
        <is>
          <t>YX</t>
        </is>
      </c>
      <c r="C755" s="9">
        <f>_xlfn.XLOOKUP(B755,Carriers[Code],Carriers[Airline])</f>
        <v/>
      </c>
      <c r="D755" t="n">
        <v>4390</v>
      </c>
      <c r="E755" t="inlineStr">
        <is>
          <t>JFK</t>
        </is>
      </c>
      <c r="F755" s="10" t="n">
        <v>1746</v>
      </c>
      <c r="G755" t="inlineStr">
        <is>
          <t>1700-1759</t>
        </is>
      </c>
      <c r="H755" s="9">
        <f>INT(F755/100)</f>
        <v/>
      </c>
      <c r="I755" t="n">
        <v>-4</v>
      </c>
      <c r="J755" t="n">
        <v>0</v>
      </c>
      <c r="K755" t="n">
        <v>7</v>
      </c>
      <c r="L755" t="n">
        <v>0</v>
      </c>
      <c r="M755" t="n">
        <v>0</v>
      </c>
      <c r="O755" t="n">
        <v>0</v>
      </c>
    </row>
    <row r="756">
      <c r="A756" s="8" t="n">
        <v>46205</v>
      </c>
      <c r="B756" t="inlineStr">
        <is>
          <t>B6</t>
        </is>
      </c>
      <c r="C756" s="9">
        <f>_xlfn.XLOOKUP(B756,Carriers[Code],Carriers[Airline])</f>
        <v/>
      </c>
      <c r="D756" t="n">
        <v>1387</v>
      </c>
      <c r="E756" t="inlineStr">
        <is>
          <t>LAX</t>
        </is>
      </c>
      <c r="F756" s="10" t="n">
        <v>1750</v>
      </c>
      <c r="G756" t="inlineStr">
        <is>
          <t>1700-1759</t>
        </is>
      </c>
      <c r="H756" s="9">
        <f>INT(F756/100)</f>
        <v/>
      </c>
      <c r="I756" t="n">
        <v>24</v>
      </c>
      <c r="J756" t="n">
        <v>1</v>
      </c>
      <c r="K756" t="n">
        <v>15</v>
      </c>
      <c r="L756" t="n">
        <v>1</v>
      </c>
      <c r="M756" t="n">
        <v>0</v>
      </c>
      <c r="O756" t="n">
        <v>0</v>
      </c>
      <c r="P756" t="n">
        <v>0</v>
      </c>
      <c r="Q756" t="n">
        <v>0</v>
      </c>
      <c r="R756" t="n">
        <v>15</v>
      </c>
      <c r="S756" t="n">
        <v>0</v>
      </c>
      <c r="T756" t="n">
        <v>0</v>
      </c>
    </row>
    <row r="757">
      <c r="A757" s="8" t="n">
        <v>46205</v>
      </c>
      <c r="B757" t="inlineStr">
        <is>
          <t>DL</t>
        </is>
      </c>
      <c r="C757" s="9">
        <f>_xlfn.XLOOKUP(B757,Carriers[Code],Carriers[Airline])</f>
        <v/>
      </c>
      <c r="D757" t="n">
        <v>1098</v>
      </c>
      <c r="E757" t="inlineStr">
        <is>
          <t>MSP</t>
        </is>
      </c>
      <c r="F757" s="10" t="n">
        <v>1750</v>
      </c>
      <c r="G757" t="inlineStr">
        <is>
          <t>1700-1759</t>
        </is>
      </c>
      <c r="H757" s="9">
        <f>INT(F757/100)</f>
        <v/>
      </c>
      <c r="I757" t="n">
        <v>-4</v>
      </c>
      <c r="J757" t="n">
        <v>0</v>
      </c>
      <c r="K757" t="n">
        <v>-4</v>
      </c>
      <c r="L757" t="n">
        <v>0</v>
      </c>
      <c r="M757" t="n">
        <v>0</v>
      </c>
      <c r="O757" t="n">
        <v>0</v>
      </c>
    </row>
    <row r="758">
      <c r="A758" s="8" t="n">
        <v>46205</v>
      </c>
      <c r="B758" t="inlineStr">
        <is>
          <t>WN</t>
        </is>
      </c>
      <c r="C758" s="9">
        <f>_xlfn.XLOOKUP(B758,Carriers[Code],Carriers[Airline])</f>
        <v/>
      </c>
      <c r="D758" t="n">
        <v>737</v>
      </c>
      <c r="E758" t="inlineStr">
        <is>
          <t>DAL</t>
        </is>
      </c>
      <c r="F758" s="10" t="n">
        <v>1750</v>
      </c>
      <c r="G758" t="inlineStr">
        <is>
          <t>1700-1759</t>
        </is>
      </c>
      <c r="H758" s="9">
        <f>INT(F758/100)</f>
        <v/>
      </c>
      <c r="I758" t="n">
        <v>0</v>
      </c>
      <c r="J758" t="n">
        <v>0</v>
      </c>
      <c r="K758" t="n">
        <v>-32</v>
      </c>
      <c r="L758" t="n">
        <v>0</v>
      </c>
      <c r="M758" t="n">
        <v>0</v>
      </c>
      <c r="O758" t="n">
        <v>0</v>
      </c>
    </row>
    <row r="759">
      <c r="A759" s="8" t="n">
        <v>46205</v>
      </c>
      <c r="B759" t="inlineStr">
        <is>
          <t>YX</t>
        </is>
      </c>
      <c r="C759" s="9">
        <f>_xlfn.XLOOKUP(B759,Carriers[Code],Carriers[Airline])</f>
        <v/>
      </c>
      <c r="D759" t="n">
        <v>5667</v>
      </c>
      <c r="E759" t="inlineStr">
        <is>
          <t>DCA</t>
        </is>
      </c>
      <c r="F759" s="10" t="n">
        <v>1750</v>
      </c>
      <c r="G759" t="inlineStr">
        <is>
          <t>1700-1759</t>
        </is>
      </c>
      <c r="H759" s="9">
        <f>INT(F759/100)</f>
        <v/>
      </c>
      <c r="I759" t="n">
        <v>-10</v>
      </c>
      <c r="J759" t="n">
        <v>0</v>
      </c>
      <c r="K759" t="n">
        <v>-24</v>
      </c>
      <c r="L759" t="n">
        <v>0</v>
      </c>
      <c r="M759" t="n">
        <v>0</v>
      </c>
      <c r="O759" t="n">
        <v>0</v>
      </c>
    </row>
    <row r="760">
      <c r="A760" s="8" t="n">
        <v>46205</v>
      </c>
      <c r="B760" t="inlineStr">
        <is>
          <t>YX</t>
        </is>
      </c>
      <c r="C760" s="9">
        <f>_xlfn.XLOOKUP(B760,Carriers[Code],Carriers[Airline])</f>
        <v/>
      </c>
      <c r="D760" t="n">
        <v>4585</v>
      </c>
      <c r="E760" t="inlineStr">
        <is>
          <t>IND</t>
        </is>
      </c>
      <c r="F760" s="10" t="n">
        <v>1751</v>
      </c>
      <c r="G760" t="inlineStr">
        <is>
          <t>1700-1759</t>
        </is>
      </c>
      <c r="H760" s="9">
        <f>INT(F760/100)</f>
        <v/>
      </c>
      <c r="I760" t="n">
        <v>-9</v>
      </c>
      <c r="J760" t="n">
        <v>0</v>
      </c>
      <c r="K760" t="n">
        <v>-29</v>
      </c>
      <c r="L760" t="n">
        <v>0</v>
      </c>
      <c r="M760" t="n">
        <v>0</v>
      </c>
      <c r="O760" t="n">
        <v>0</v>
      </c>
    </row>
    <row r="761">
      <c r="A761" s="8" t="n">
        <v>46205</v>
      </c>
      <c r="B761" t="inlineStr">
        <is>
          <t>YX</t>
        </is>
      </c>
      <c r="C761" s="9">
        <f>_xlfn.XLOOKUP(B761,Carriers[Code],Carriers[Airline])</f>
        <v/>
      </c>
      <c r="D761" t="n">
        <v>4632</v>
      </c>
      <c r="E761" t="inlineStr">
        <is>
          <t>LGA</t>
        </is>
      </c>
      <c r="F761" s="10" t="n">
        <v>1751</v>
      </c>
      <c r="G761" t="inlineStr">
        <is>
          <t>1700-1759</t>
        </is>
      </c>
      <c r="H761" s="9">
        <f>INT(F761/100)</f>
        <v/>
      </c>
      <c r="I761" t="n">
        <v>-6</v>
      </c>
      <c r="J761" t="n">
        <v>0</v>
      </c>
      <c r="K761" t="n">
        <v>-37</v>
      </c>
      <c r="L761" t="n">
        <v>0</v>
      </c>
      <c r="M761" t="n">
        <v>0</v>
      </c>
      <c r="O761" t="n">
        <v>0</v>
      </c>
    </row>
    <row r="762">
      <c r="A762" s="8" t="n">
        <v>46205</v>
      </c>
      <c r="B762" t="inlineStr">
        <is>
          <t>AA</t>
        </is>
      </c>
      <c r="C762" s="9">
        <f>_xlfn.XLOOKUP(B762,Carriers[Code],Carriers[Airline])</f>
        <v/>
      </c>
      <c r="D762" t="n">
        <v>1577</v>
      </c>
      <c r="E762" t="inlineStr">
        <is>
          <t>DFW</t>
        </is>
      </c>
      <c r="F762" s="10" t="n">
        <v>1752</v>
      </c>
      <c r="G762" t="inlineStr">
        <is>
          <t>1700-1759</t>
        </is>
      </c>
      <c r="H762" s="9">
        <f>INT(F762/100)</f>
        <v/>
      </c>
      <c r="I762" t="n">
        <v>7</v>
      </c>
      <c r="J762" t="n">
        <v>0</v>
      </c>
      <c r="K762" t="n">
        <v>-34</v>
      </c>
      <c r="L762" t="n">
        <v>0</v>
      </c>
      <c r="M762" t="n">
        <v>0</v>
      </c>
      <c r="O762" t="n">
        <v>0</v>
      </c>
    </row>
    <row r="763">
      <c r="A763" s="8" t="n">
        <v>46205</v>
      </c>
      <c r="B763" t="inlineStr">
        <is>
          <t>AA</t>
        </is>
      </c>
      <c r="C763" s="9">
        <f>_xlfn.XLOOKUP(B763,Carriers[Code],Carriers[Airline])</f>
        <v/>
      </c>
      <c r="D763" t="n">
        <v>1562</v>
      </c>
      <c r="E763" t="inlineStr">
        <is>
          <t>MIA</t>
        </is>
      </c>
      <c r="F763" s="10" t="n">
        <v>1755</v>
      </c>
      <c r="G763" t="inlineStr">
        <is>
          <t>1700-1759</t>
        </is>
      </c>
      <c r="H763" s="9">
        <f>INT(F763/100)</f>
        <v/>
      </c>
      <c r="I763" t="n">
        <v>-5</v>
      </c>
      <c r="J763" t="n">
        <v>0</v>
      </c>
      <c r="K763" t="n">
        <v>-5</v>
      </c>
      <c r="L763" t="n">
        <v>0</v>
      </c>
      <c r="M763" t="n">
        <v>0</v>
      </c>
      <c r="O763" t="n">
        <v>0</v>
      </c>
    </row>
    <row r="764">
      <c r="A764" s="8" t="n">
        <v>46205</v>
      </c>
      <c r="B764" t="inlineStr">
        <is>
          <t>DL</t>
        </is>
      </c>
      <c r="C764" s="9">
        <f>_xlfn.XLOOKUP(B764,Carriers[Code],Carriers[Airline])</f>
        <v/>
      </c>
      <c r="D764" t="n">
        <v>514</v>
      </c>
      <c r="E764" t="inlineStr">
        <is>
          <t>PHX</t>
        </is>
      </c>
      <c r="F764" s="10" t="n">
        <v>1755</v>
      </c>
      <c r="G764" t="inlineStr">
        <is>
          <t>1700-1759</t>
        </is>
      </c>
      <c r="H764" s="9">
        <f>INT(F764/100)</f>
        <v/>
      </c>
      <c r="I764" t="n">
        <v>-9</v>
      </c>
      <c r="J764" t="n">
        <v>0</v>
      </c>
      <c r="K764" t="n">
        <v>-23</v>
      </c>
      <c r="L764" t="n">
        <v>0</v>
      </c>
      <c r="M764" t="n">
        <v>0</v>
      </c>
      <c r="O764" t="n">
        <v>0</v>
      </c>
    </row>
    <row r="765">
      <c r="A765" s="8" t="n">
        <v>46205</v>
      </c>
      <c r="B765" t="inlineStr">
        <is>
          <t>AS</t>
        </is>
      </c>
      <c r="C765" s="9">
        <f>_xlfn.XLOOKUP(B765,Carriers[Code],Carriers[Airline])</f>
        <v/>
      </c>
      <c r="D765" t="n">
        <v>304</v>
      </c>
      <c r="E765" t="inlineStr">
        <is>
          <t>SEA</t>
        </is>
      </c>
      <c r="F765" s="10" t="n">
        <v>1756</v>
      </c>
      <c r="G765" t="inlineStr">
        <is>
          <t>1700-1759</t>
        </is>
      </c>
      <c r="H765" s="9">
        <f>INT(F765/100)</f>
        <v/>
      </c>
      <c r="I765" t="n">
        <v>20</v>
      </c>
      <c r="J765" t="n">
        <v>1</v>
      </c>
      <c r="K765" t="n">
        <v>13</v>
      </c>
      <c r="L765" t="n">
        <v>0</v>
      </c>
      <c r="M765" t="n">
        <v>0</v>
      </c>
      <c r="O765" t="n">
        <v>0</v>
      </c>
    </row>
    <row r="766">
      <c r="A766" s="8" t="n">
        <v>46205</v>
      </c>
      <c r="B766" t="inlineStr">
        <is>
          <t>DL</t>
        </is>
      </c>
      <c r="C766" s="9">
        <f>_xlfn.XLOOKUP(B766,Carriers[Code],Carriers[Airline])</f>
        <v/>
      </c>
      <c r="D766" t="n">
        <v>2464</v>
      </c>
      <c r="E766" t="inlineStr">
        <is>
          <t>ATL</t>
        </is>
      </c>
      <c r="F766" s="10" t="n">
        <v>1756</v>
      </c>
      <c r="G766" t="inlineStr">
        <is>
          <t>1700-1759</t>
        </is>
      </c>
      <c r="H766" s="9">
        <f>INT(F766/100)</f>
        <v/>
      </c>
      <c r="I766" t="n">
        <v>-7</v>
      </c>
      <c r="J766" t="n">
        <v>0</v>
      </c>
      <c r="K766" t="n">
        <v>-32</v>
      </c>
      <c r="L766" t="n">
        <v>0</v>
      </c>
      <c r="M766" t="n">
        <v>0</v>
      </c>
      <c r="O766" t="n">
        <v>0</v>
      </c>
    </row>
    <row r="767">
      <c r="A767" s="8" t="n">
        <v>46205</v>
      </c>
      <c r="B767" t="inlineStr">
        <is>
          <t>UA</t>
        </is>
      </c>
      <c r="C767" s="9">
        <f>_xlfn.XLOOKUP(B767,Carriers[Code],Carriers[Airline])</f>
        <v/>
      </c>
      <c r="D767" t="n">
        <v>1647</v>
      </c>
      <c r="E767" t="inlineStr">
        <is>
          <t>EWR</t>
        </is>
      </c>
      <c r="F767" s="10" t="n">
        <v>1759</v>
      </c>
      <c r="G767" t="inlineStr">
        <is>
          <t>1700-1759</t>
        </is>
      </c>
      <c r="H767" s="9">
        <f>INT(F767/100)</f>
        <v/>
      </c>
      <c r="I767" t="n">
        <v>-3</v>
      </c>
      <c r="J767" t="n">
        <v>0</v>
      </c>
      <c r="K767" t="n">
        <v>13</v>
      </c>
      <c r="L767" t="n">
        <v>0</v>
      </c>
      <c r="M767" t="n">
        <v>0</v>
      </c>
      <c r="O767" t="n">
        <v>0</v>
      </c>
    </row>
    <row r="768">
      <c r="A768" s="8" t="n">
        <v>46205</v>
      </c>
      <c r="B768" t="inlineStr">
        <is>
          <t>YX</t>
        </is>
      </c>
      <c r="C768" s="9">
        <f>_xlfn.XLOOKUP(B768,Carriers[Code],Carriers[Airline])</f>
        <v/>
      </c>
      <c r="D768" t="n">
        <v>5620</v>
      </c>
      <c r="E768" t="inlineStr">
        <is>
          <t>CVG</t>
        </is>
      </c>
      <c r="F768" s="10" t="n">
        <v>1800</v>
      </c>
      <c r="G768" t="inlineStr">
        <is>
          <t>1800-1859</t>
        </is>
      </c>
      <c r="H768" s="9">
        <f>INT(F768/100)</f>
        <v/>
      </c>
      <c r="I768" t="n">
        <v>10</v>
      </c>
      <c r="J768" t="n">
        <v>0</v>
      </c>
      <c r="K768" t="n">
        <v>-4</v>
      </c>
      <c r="L768" t="n">
        <v>0</v>
      </c>
      <c r="M768" t="n">
        <v>0</v>
      </c>
      <c r="O768" t="n">
        <v>0</v>
      </c>
    </row>
    <row r="769">
      <c r="A769" s="8" t="n">
        <v>46205</v>
      </c>
      <c r="B769" t="inlineStr">
        <is>
          <t>YX</t>
        </is>
      </c>
      <c r="C769" s="9">
        <f>_xlfn.XLOOKUP(B769,Carriers[Code],Carriers[Airline])</f>
        <v/>
      </c>
      <c r="D769" t="n">
        <v>5831</v>
      </c>
      <c r="E769" t="inlineStr">
        <is>
          <t>LGA</t>
        </is>
      </c>
      <c r="F769" s="10" t="n">
        <v>1800</v>
      </c>
      <c r="G769" t="inlineStr">
        <is>
          <t>1800-1859</t>
        </is>
      </c>
      <c r="H769" s="9">
        <f>INT(F769/100)</f>
        <v/>
      </c>
      <c r="I769" t="n">
        <v>-10</v>
      </c>
      <c r="J769" t="n">
        <v>0</v>
      </c>
      <c r="K769" t="n">
        <v>-25</v>
      </c>
      <c r="L769" t="n">
        <v>0</v>
      </c>
      <c r="M769" t="n">
        <v>0</v>
      </c>
      <c r="O769" t="n">
        <v>0</v>
      </c>
    </row>
    <row r="770">
      <c r="A770" s="8" t="n">
        <v>46205</v>
      </c>
      <c r="B770" t="inlineStr">
        <is>
          <t>DL</t>
        </is>
      </c>
      <c r="C770" s="9">
        <f>_xlfn.XLOOKUP(B770,Carriers[Code],Carriers[Airline])</f>
        <v/>
      </c>
      <c r="D770" t="n">
        <v>324</v>
      </c>
      <c r="E770" t="inlineStr">
        <is>
          <t>SEA</t>
        </is>
      </c>
      <c r="F770" s="10" t="n">
        <v>1805</v>
      </c>
      <c r="G770" t="inlineStr">
        <is>
          <t>1800-1859</t>
        </is>
      </c>
      <c r="H770" s="9">
        <f>INT(F770/100)</f>
        <v/>
      </c>
      <c r="I770" t="n">
        <v>-12</v>
      </c>
      <c r="J770" t="n">
        <v>0</v>
      </c>
      <c r="K770" t="n">
        <v>-25</v>
      </c>
      <c r="L770" t="n">
        <v>0</v>
      </c>
      <c r="M770" t="n">
        <v>0</v>
      </c>
      <c r="O770" t="n">
        <v>0</v>
      </c>
    </row>
    <row r="771">
      <c r="A771" s="8" t="n">
        <v>46205</v>
      </c>
      <c r="B771" t="inlineStr">
        <is>
          <t>UA</t>
        </is>
      </c>
      <c r="C771" s="9">
        <f>_xlfn.XLOOKUP(B771,Carriers[Code],Carriers[Airline])</f>
        <v/>
      </c>
      <c r="D771" t="n">
        <v>2400</v>
      </c>
      <c r="E771" t="inlineStr">
        <is>
          <t>SFO</t>
        </is>
      </c>
      <c r="F771" s="10" t="n">
        <v>1810</v>
      </c>
      <c r="G771" t="inlineStr">
        <is>
          <t>1800-1859</t>
        </is>
      </c>
      <c r="H771" s="9">
        <f>INT(F771/100)</f>
        <v/>
      </c>
      <c r="I771" t="n">
        <v>8</v>
      </c>
      <c r="J771" t="n">
        <v>0</v>
      </c>
      <c r="K771" t="n">
        <v>16</v>
      </c>
      <c r="L771" t="n">
        <v>1</v>
      </c>
      <c r="M771" t="n">
        <v>0</v>
      </c>
      <c r="O771" t="n">
        <v>0</v>
      </c>
      <c r="P771" t="n">
        <v>0</v>
      </c>
      <c r="Q771" t="n">
        <v>0</v>
      </c>
      <c r="R771" t="n">
        <v>16</v>
      </c>
      <c r="S771" t="n">
        <v>0</v>
      </c>
      <c r="T771" t="n">
        <v>0</v>
      </c>
    </row>
    <row r="772">
      <c r="A772" s="8" t="n">
        <v>46205</v>
      </c>
      <c r="B772" t="inlineStr">
        <is>
          <t>B6</t>
        </is>
      </c>
      <c r="C772" s="9">
        <f>_xlfn.XLOOKUP(B772,Carriers[Code],Carriers[Airline])</f>
        <v/>
      </c>
      <c r="D772" t="n">
        <v>1955</v>
      </c>
      <c r="E772" t="inlineStr">
        <is>
          <t>DCA</t>
        </is>
      </c>
      <c r="F772" s="10" t="n">
        <v>1812</v>
      </c>
      <c r="G772" t="inlineStr">
        <is>
          <t>1800-1859</t>
        </is>
      </c>
      <c r="H772" s="9">
        <f>INT(F772/100)</f>
        <v/>
      </c>
      <c r="I772" t="n">
        <v>106</v>
      </c>
      <c r="J772" t="n">
        <v>1</v>
      </c>
      <c r="K772" t="n">
        <v>98</v>
      </c>
      <c r="L772" t="n">
        <v>1</v>
      </c>
      <c r="M772" t="n">
        <v>0</v>
      </c>
      <c r="O772" t="n">
        <v>0</v>
      </c>
      <c r="P772" t="n">
        <v>17</v>
      </c>
      <c r="Q772" t="n">
        <v>0</v>
      </c>
      <c r="R772" t="n">
        <v>0</v>
      </c>
      <c r="S772" t="n">
        <v>0</v>
      </c>
      <c r="T772" t="n">
        <v>81</v>
      </c>
    </row>
    <row r="773">
      <c r="A773" s="8" t="n">
        <v>46205</v>
      </c>
      <c r="B773" t="inlineStr">
        <is>
          <t>YX</t>
        </is>
      </c>
      <c r="C773" s="9">
        <f>_xlfn.XLOOKUP(B773,Carriers[Code],Carriers[Airline])</f>
        <v/>
      </c>
      <c r="D773" t="n">
        <v>5718</v>
      </c>
      <c r="E773" t="inlineStr">
        <is>
          <t>EWR</t>
        </is>
      </c>
      <c r="F773" s="10" t="n">
        <v>1815</v>
      </c>
      <c r="G773" t="inlineStr">
        <is>
          <t>1800-1859</t>
        </is>
      </c>
      <c r="H773" s="9">
        <f>INT(F773/100)</f>
        <v/>
      </c>
      <c r="I773" t="n">
        <v>-3</v>
      </c>
      <c r="J773" t="n">
        <v>0</v>
      </c>
      <c r="K773" t="n">
        <v>-18</v>
      </c>
      <c r="L773" t="n">
        <v>0</v>
      </c>
      <c r="M773" t="n">
        <v>0</v>
      </c>
      <c r="O773" t="n">
        <v>0</v>
      </c>
    </row>
    <row r="774">
      <c r="A774" s="8" t="n">
        <v>46205</v>
      </c>
      <c r="B774" t="inlineStr">
        <is>
          <t>MQ</t>
        </is>
      </c>
      <c r="C774" s="9">
        <f>_xlfn.XLOOKUP(B774,Carriers[Code],Carriers[Airline])</f>
        <v/>
      </c>
      <c r="D774" t="n">
        <v>3408</v>
      </c>
      <c r="E774" t="inlineStr">
        <is>
          <t>CVG</t>
        </is>
      </c>
      <c r="F774" s="10" t="n">
        <v>1820</v>
      </c>
      <c r="G774" t="inlineStr">
        <is>
          <t>1800-1859</t>
        </is>
      </c>
      <c r="H774" s="9">
        <f>INT(F774/100)</f>
        <v/>
      </c>
      <c r="I774" t="n">
        <v>-10</v>
      </c>
      <c r="J774" t="n">
        <v>0</v>
      </c>
      <c r="K774" t="n">
        <v>-32</v>
      </c>
      <c r="L774" t="n">
        <v>0</v>
      </c>
      <c r="M774" t="n">
        <v>0</v>
      </c>
      <c r="O774" t="n">
        <v>0</v>
      </c>
    </row>
    <row r="775">
      <c r="A775" s="8" t="n">
        <v>46205</v>
      </c>
      <c r="B775" t="inlineStr">
        <is>
          <t>B6</t>
        </is>
      </c>
      <c r="C775" s="9">
        <f>_xlfn.XLOOKUP(B775,Carriers[Code],Carriers[Airline])</f>
        <v/>
      </c>
      <c r="D775" t="n">
        <v>2459</v>
      </c>
      <c r="E775" t="inlineStr">
        <is>
          <t>PHL</t>
        </is>
      </c>
      <c r="F775" s="10" t="n">
        <v>1821</v>
      </c>
      <c r="G775" t="inlineStr">
        <is>
          <t>1800-1859</t>
        </is>
      </c>
      <c r="H775" s="9">
        <f>INT(F775/100)</f>
        <v/>
      </c>
      <c r="I775" t="n">
        <v>0</v>
      </c>
      <c r="J775" t="n">
        <v>0</v>
      </c>
      <c r="K775" t="n">
        <v>16</v>
      </c>
      <c r="L775" t="n">
        <v>1</v>
      </c>
      <c r="M775" t="n">
        <v>0</v>
      </c>
      <c r="O775" t="n">
        <v>0</v>
      </c>
      <c r="P775" t="n">
        <v>0</v>
      </c>
      <c r="Q775" t="n">
        <v>0</v>
      </c>
      <c r="R775" t="n">
        <v>16</v>
      </c>
      <c r="S775" t="n">
        <v>0</v>
      </c>
      <c r="T775" t="n">
        <v>0</v>
      </c>
    </row>
    <row r="776">
      <c r="A776" s="8" t="n">
        <v>46205</v>
      </c>
      <c r="B776" t="inlineStr">
        <is>
          <t>B6</t>
        </is>
      </c>
      <c r="C776" s="9">
        <f>_xlfn.XLOOKUP(B776,Carriers[Code],Carriers[Airline])</f>
        <v/>
      </c>
      <c r="D776" t="n">
        <v>551</v>
      </c>
      <c r="E776" t="inlineStr">
        <is>
          <t>MCO</t>
        </is>
      </c>
      <c r="F776" s="10" t="n">
        <v>1823</v>
      </c>
      <c r="G776" t="inlineStr">
        <is>
          <t>1800-1859</t>
        </is>
      </c>
      <c r="H776" s="9">
        <f>INT(F776/100)</f>
        <v/>
      </c>
      <c r="I776" t="n">
        <v>-6</v>
      </c>
      <c r="J776" t="n">
        <v>0</v>
      </c>
      <c r="K776" t="n">
        <v>-12</v>
      </c>
      <c r="L776" t="n">
        <v>0</v>
      </c>
      <c r="M776" t="n">
        <v>0</v>
      </c>
      <c r="O776" t="n">
        <v>0</v>
      </c>
    </row>
    <row r="777">
      <c r="A777" s="8" t="n">
        <v>46205</v>
      </c>
      <c r="B777" t="inlineStr">
        <is>
          <t>UA</t>
        </is>
      </c>
      <c r="C777" s="9">
        <f>_xlfn.XLOOKUP(B777,Carriers[Code],Carriers[Airline])</f>
        <v/>
      </c>
      <c r="D777" t="n">
        <v>639</v>
      </c>
      <c r="E777" t="inlineStr">
        <is>
          <t>LAX</t>
        </is>
      </c>
      <c r="F777" s="10" t="n">
        <v>1826</v>
      </c>
      <c r="G777" t="inlineStr">
        <is>
          <t>1800-1859</t>
        </is>
      </c>
      <c r="H777" s="9">
        <f>INT(F777/100)</f>
        <v/>
      </c>
      <c r="I777" t="n">
        <v>1</v>
      </c>
      <c r="J777" t="n">
        <v>0</v>
      </c>
      <c r="K777" t="n">
        <v>48</v>
      </c>
      <c r="L777" t="n">
        <v>1</v>
      </c>
      <c r="M777" t="n">
        <v>0</v>
      </c>
      <c r="O777" t="n">
        <v>0</v>
      </c>
      <c r="P777" t="n">
        <v>0</v>
      </c>
      <c r="Q777" t="n">
        <v>0</v>
      </c>
      <c r="R777" t="n">
        <v>48</v>
      </c>
      <c r="S777" t="n">
        <v>0</v>
      </c>
      <c r="T777" t="n">
        <v>0</v>
      </c>
    </row>
    <row r="778">
      <c r="A778" s="8" t="n">
        <v>46205</v>
      </c>
      <c r="B778" t="inlineStr">
        <is>
          <t>AA</t>
        </is>
      </c>
      <c r="C778" s="9">
        <f>_xlfn.XLOOKUP(B778,Carriers[Code],Carriers[Airline])</f>
        <v/>
      </c>
      <c r="D778" t="n">
        <v>1554</v>
      </c>
      <c r="E778" t="inlineStr">
        <is>
          <t>ORD</t>
        </is>
      </c>
      <c r="F778" s="10" t="n">
        <v>1830</v>
      </c>
      <c r="G778" t="inlineStr">
        <is>
          <t>1800-1859</t>
        </is>
      </c>
      <c r="H778" s="9">
        <f>INT(F778/100)</f>
        <v/>
      </c>
      <c r="I778" t="n">
        <v>50</v>
      </c>
      <c r="J778" t="n">
        <v>1</v>
      </c>
      <c r="K778" t="n">
        <v>13</v>
      </c>
      <c r="L778" t="n">
        <v>0</v>
      </c>
      <c r="M778" t="n">
        <v>0</v>
      </c>
      <c r="O778" t="n">
        <v>0</v>
      </c>
    </row>
    <row r="779">
      <c r="A779" s="8" t="n">
        <v>46205</v>
      </c>
      <c r="B779" t="inlineStr">
        <is>
          <t>UA</t>
        </is>
      </c>
      <c r="C779" s="9">
        <f>_xlfn.XLOOKUP(B779,Carriers[Code],Carriers[Airline])</f>
        <v/>
      </c>
      <c r="D779" t="n">
        <v>1015</v>
      </c>
      <c r="E779" t="inlineStr">
        <is>
          <t>ORD</t>
        </is>
      </c>
      <c r="F779" s="10" t="n">
        <v>1843</v>
      </c>
      <c r="G779" t="inlineStr">
        <is>
          <t>1800-1859</t>
        </is>
      </c>
      <c r="H779" s="9">
        <f>INT(F779/100)</f>
        <v/>
      </c>
      <c r="I779" t="n">
        <v>3</v>
      </c>
      <c r="J779" t="n">
        <v>0</v>
      </c>
      <c r="K779" t="n">
        <v>4</v>
      </c>
      <c r="L779" t="n">
        <v>0</v>
      </c>
      <c r="M779" t="n">
        <v>0</v>
      </c>
      <c r="O779" t="n">
        <v>0</v>
      </c>
    </row>
    <row r="780">
      <c r="A780" s="8" t="n">
        <v>46205</v>
      </c>
      <c r="B780" t="inlineStr">
        <is>
          <t>WN</t>
        </is>
      </c>
      <c r="C780" s="9">
        <f>_xlfn.XLOOKUP(B780,Carriers[Code],Carriers[Airline])</f>
        <v/>
      </c>
      <c r="D780" t="n">
        <v>3911</v>
      </c>
      <c r="E780" t="inlineStr">
        <is>
          <t>MDW</t>
        </is>
      </c>
      <c r="F780" s="10" t="n">
        <v>1845</v>
      </c>
      <c r="G780" t="inlineStr">
        <is>
          <t>1800-1859</t>
        </is>
      </c>
      <c r="H780" s="9">
        <f>INT(F780/100)</f>
        <v/>
      </c>
      <c r="I780" t="n">
        <v>10</v>
      </c>
      <c r="J780" t="n">
        <v>0</v>
      </c>
      <c r="K780" t="n">
        <v>7</v>
      </c>
      <c r="L780" t="n">
        <v>0</v>
      </c>
      <c r="M780" t="n">
        <v>0</v>
      </c>
      <c r="O780" t="n">
        <v>0</v>
      </c>
    </row>
    <row r="781">
      <c r="A781" s="8" t="n">
        <v>46205</v>
      </c>
      <c r="B781" t="inlineStr">
        <is>
          <t>B6</t>
        </is>
      </c>
      <c r="C781" s="9">
        <f>_xlfn.XLOOKUP(B781,Carriers[Code],Carriers[Airline])</f>
        <v/>
      </c>
      <c r="D781" t="n">
        <v>2269</v>
      </c>
      <c r="E781" t="inlineStr">
        <is>
          <t>FLL</t>
        </is>
      </c>
      <c r="F781" s="10" t="n">
        <v>1850</v>
      </c>
      <c r="G781" t="inlineStr">
        <is>
          <t>1800-1859</t>
        </is>
      </c>
      <c r="H781" s="9">
        <f>INT(F781/100)</f>
        <v/>
      </c>
      <c r="I781" t="n">
        <v>108</v>
      </c>
      <c r="J781" t="n">
        <v>1</v>
      </c>
      <c r="K781" t="n">
        <v>96</v>
      </c>
      <c r="L781" t="n">
        <v>1</v>
      </c>
      <c r="M781" t="n">
        <v>0</v>
      </c>
      <c r="O781" t="n">
        <v>0</v>
      </c>
      <c r="P781" t="n">
        <v>7</v>
      </c>
      <c r="Q781" t="n">
        <v>0</v>
      </c>
      <c r="R781" t="n">
        <v>0</v>
      </c>
      <c r="S781" t="n">
        <v>0</v>
      </c>
      <c r="T781" t="n">
        <v>89</v>
      </c>
    </row>
    <row r="782">
      <c r="A782" s="8" t="n">
        <v>46205</v>
      </c>
      <c r="B782" t="inlineStr">
        <is>
          <t>DL</t>
        </is>
      </c>
      <c r="C782" s="9">
        <f>_xlfn.XLOOKUP(B782,Carriers[Code],Carriers[Airline])</f>
        <v/>
      </c>
      <c r="D782" t="n">
        <v>445</v>
      </c>
      <c r="E782" t="inlineStr">
        <is>
          <t>SLC</t>
        </is>
      </c>
      <c r="F782" s="10" t="n">
        <v>1850</v>
      </c>
      <c r="G782" t="inlineStr">
        <is>
          <t>1800-1859</t>
        </is>
      </c>
      <c r="H782" s="9">
        <f>INT(F782/100)</f>
        <v/>
      </c>
      <c r="I782" t="n">
        <v>3</v>
      </c>
      <c r="J782" t="n">
        <v>0</v>
      </c>
      <c r="K782" t="n">
        <v>-3</v>
      </c>
      <c r="L782" t="n">
        <v>0</v>
      </c>
      <c r="M782" t="n">
        <v>0</v>
      </c>
      <c r="O782" t="n">
        <v>0</v>
      </c>
    </row>
    <row r="783">
      <c r="A783" s="8" t="n">
        <v>46205</v>
      </c>
      <c r="B783" t="inlineStr">
        <is>
          <t>DL</t>
        </is>
      </c>
      <c r="C783" s="9">
        <f>_xlfn.XLOOKUP(B783,Carriers[Code],Carriers[Airline])</f>
        <v/>
      </c>
      <c r="D783" t="n">
        <v>2305</v>
      </c>
      <c r="E783" t="inlineStr">
        <is>
          <t>DFW</t>
        </is>
      </c>
      <c r="F783" s="10" t="n">
        <v>1850</v>
      </c>
      <c r="G783" t="inlineStr">
        <is>
          <t>1800-1859</t>
        </is>
      </c>
      <c r="H783" s="9">
        <f>INT(F783/100)</f>
        <v/>
      </c>
      <c r="I783" t="n">
        <v>-10</v>
      </c>
      <c r="J783" t="n">
        <v>0</v>
      </c>
      <c r="K783" t="n">
        <v>-6</v>
      </c>
      <c r="L783" t="n">
        <v>0</v>
      </c>
      <c r="M783" t="n">
        <v>0</v>
      </c>
      <c r="O783" t="n">
        <v>0</v>
      </c>
    </row>
    <row r="784">
      <c r="A784" s="8" t="n">
        <v>46205</v>
      </c>
      <c r="B784" t="inlineStr">
        <is>
          <t>WN</t>
        </is>
      </c>
      <c r="C784" s="9">
        <f>_xlfn.XLOOKUP(B784,Carriers[Code],Carriers[Airline])</f>
        <v/>
      </c>
      <c r="D784" t="n">
        <v>754</v>
      </c>
      <c r="E784" t="inlineStr">
        <is>
          <t>STL</t>
        </is>
      </c>
      <c r="F784" s="10" t="n">
        <v>1850</v>
      </c>
      <c r="G784" t="inlineStr">
        <is>
          <t>1800-1859</t>
        </is>
      </c>
      <c r="H784" s="9">
        <f>INT(F784/100)</f>
        <v/>
      </c>
      <c r="I784" t="n">
        <v>36</v>
      </c>
      <c r="J784" t="n">
        <v>1</v>
      </c>
      <c r="K784" t="n">
        <v>5</v>
      </c>
      <c r="L784" t="n">
        <v>0</v>
      </c>
      <c r="M784" t="n">
        <v>0</v>
      </c>
      <c r="O784" t="n">
        <v>0</v>
      </c>
    </row>
    <row r="785">
      <c r="A785" s="8" t="n">
        <v>46205</v>
      </c>
      <c r="B785" t="inlineStr">
        <is>
          <t>AA</t>
        </is>
      </c>
      <c r="C785" s="9">
        <f>_xlfn.XLOOKUP(B785,Carriers[Code],Carriers[Airline])</f>
        <v/>
      </c>
      <c r="D785" t="n">
        <v>1552</v>
      </c>
      <c r="E785" t="inlineStr">
        <is>
          <t>CLT</t>
        </is>
      </c>
      <c r="F785" s="10" t="n">
        <v>1855</v>
      </c>
      <c r="G785" t="inlineStr">
        <is>
          <t>1800-1859</t>
        </is>
      </c>
      <c r="H785" s="9">
        <f>INT(F785/100)</f>
        <v/>
      </c>
      <c r="I785" t="n">
        <v>-13</v>
      </c>
      <c r="J785" t="n">
        <v>0</v>
      </c>
      <c r="K785" t="n">
        <v>-31</v>
      </c>
      <c r="L785" t="n">
        <v>0</v>
      </c>
      <c r="M785" t="n">
        <v>0</v>
      </c>
      <c r="O785" t="n">
        <v>0</v>
      </c>
    </row>
    <row r="786">
      <c r="A786" s="8" t="n">
        <v>46205</v>
      </c>
      <c r="B786" t="inlineStr">
        <is>
          <t>B6</t>
        </is>
      </c>
      <c r="C786" s="9">
        <f>_xlfn.XLOOKUP(B786,Carriers[Code],Carriers[Airline])</f>
        <v/>
      </c>
      <c r="D786" t="n">
        <v>1633</v>
      </c>
      <c r="E786" t="inlineStr">
        <is>
          <t>SFO</t>
        </is>
      </c>
      <c r="F786" s="10" t="n">
        <v>1855</v>
      </c>
      <c r="G786" t="inlineStr">
        <is>
          <t>1800-1859</t>
        </is>
      </c>
      <c r="H786" s="9">
        <f>INT(F786/100)</f>
        <v/>
      </c>
      <c r="I786" t="n">
        <v>141</v>
      </c>
      <c r="J786" t="n">
        <v>1</v>
      </c>
      <c r="K786" t="n">
        <v>130</v>
      </c>
      <c r="L786" t="n">
        <v>1</v>
      </c>
      <c r="M786" t="n">
        <v>0</v>
      </c>
      <c r="O786" t="n">
        <v>0</v>
      </c>
      <c r="P786" t="n">
        <v>0</v>
      </c>
      <c r="Q786" t="n">
        <v>0</v>
      </c>
      <c r="R786" t="n">
        <v>130</v>
      </c>
      <c r="S786" t="n">
        <v>0</v>
      </c>
      <c r="T786" t="n">
        <v>0</v>
      </c>
    </row>
    <row r="787">
      <c r="A787" s="8" t="n">
        <v>46205</v>
      </c>
      <c r="B787" t="inlineStr">
        <is>
          <t>YX</t>
        </is>
      </c>
      <c r="C787" s="9">
        <f>_xlfn.XLOOKUP(B787,Carriers[Code],Carriers[Airline])</f>
        <v/>
      </c>
      <c r="D787" t="n">
        <v>4641</v>
      </c>
      <c r="E787" t="inlineStr">
        <is>
          <t>CMH</t>
        </is>
      </c>
      <c r="F787" s="10" t="n">
        <v>1855</v>
      </c>
      <c r="G787" t="inlineStr">
        <is>
          <t>1800-1859</t>
        </is>
      </c>
      <c r="H787" s="9">
        <f>INT(F787/100)</f>
        <v/>
      </c>
      <c r="I787" t="n">
        <v>-8</v>
      </c>
      <c r="J787" t="n">
        <v>0</v>
      </c>
      <c r="K787" t="n">
        <v>-14</v>
      </c>
      <c r="L787" t="n">
        <v>0</v>
      </c>
      <c r="M787" t="n">
        <v>0</v>
      </c>
      <c r="O787" t="n">
        <v>0</v>
      </c>
    </row>
    <row r="788">
      <c r="A788" s="8" t="n">
        <v>46205</v>
      </c>
      <c r="B788" t="inlineStr">
        <is>
          <t>YX</t>
        </is>
      </c>
      <c r="C788" s="9">
        <f>_xlfn.XLOOKUP(B788,Carriers[Code],Carriers[Airline])</f>
        <v/>
      </c>
      <c r="D788" t="n">
        <v>5716</v>
      </c>
      <c r="E788" t="inlineStr">
        <is>
          <t>LGA</t>
        </is>
      </c>
      <c r="F788" s="10" t="n">
        <v>1900</v>
      </c>
      <c r="G788" t="inlineStr">
        <is>
          <t>1900-1959</t>
        </is>
      </c>
      <c r="H788" s="9">
        <f>INT(F788/100)</f>
        <v/>
      </c>
      <c r="I788" t="n">
        <v>-5</v>
      </c>
      <c r="J788" t="n">
        <v>0</v>
      </c>
      <c r="K788" t="n">
        <v>-16</v>
      </c>
      <c r="L788" t="n">
        <v>0</v>
      </c>
      <c r="M788" t="n">
        <v>0</v>
      </c>
      <c r="O788" t="n">
        <v>0</v>
      </c>
    </row>
    <row r="789">
      <c r="A789" s="8" t="n">
        <v>46205</v>
      </c>
      <c r="B789" t="inlineStr">
        <is>
          <t>B6</t>
        </is>
      </c>
      <c r="C789" s="9">
        <f>_xlfn.XLOOKUP(B789,Carriers[Code],Carriers[Airline])</f>
        <v/>
      </c>
      <c r="D789" t="n">
        <v>817</v>
      </c>
      <c r="E789" t="inlineStr">
        <is>
          <t>JFK</t>
        </is>
      </c>
      <c r="F789" s="10" t="n">
        <v>1905</v>
      </c>
      <c r="G789" t="inlineStr">
        <is>
          <t>1900-1959</t>
        </is>
      </c>
      <c r="H789" s="9">
        <f>INT(F789/100)</f>
        <v/>
      </c>
      <c r="I789" t="n">
        <v>137</v>
      </c>
      <c r="J789" t="n">
        <v>1</v>
      </c>
      <c r="K789" t="n">
        <v>124</v>
      </c>
      <c r="L789" t="n">
        <v>1</v>
      </c>
      <c r="M789" t="n">
        <v>0</v>
      </c>
      <c r="O789" t="n">
        <v>0</v>
      </c>
      <c r="P789" t="n">
        <v>0</v>
      </c>
      <c r="Q789" t="n">
        <v>0</v>
      </c>
      <c r="R789" t="n">
        <v>2</v>
      </c>
      <c r="S789" t="n">
        <v>0</v>
      </c>
      <c r="T789" t="n">
        <v>122</v>
      </c>
    </row>
    <row r="790">
      <c r="A790" s="8" t="n">
        <v>46205</v>
      </c>
      <c r="B790" t="inlineStr">
        <is>
          <t>DL</t>
        </is>
      </c>
      <c r="C790" s="9">
        <f>_xlfn.XLOOKUP(B790,Carriers[Code],Carriers[Airline])</f>
        <v/>
      </c>
      <c r="D790" t="n">
        <v>973</v>
      </c>
      <c r="E790" t="inlineStr">
        <is>
          <t>ATL</t>
        </is>
      </c>
      <c r="F790" s="10" t="n">
        <v>1915</v>
      </c>
      <c r="G790" t="inlineStr">
        <is>
          <t>1900-1959</t>
        </is>
      </c>
      <c r="H790" s="9">
        <f>INT(F790/100)</f>
        <v/>
      </c>
      <c r="I790" t="n">
        <v>-3</v>
      </c>
      <c r="J790" t="n">
        <v>0</v>
      </c>
      <c r="K790" t="n">
        <v>-25</v>
      </c>
      <c r="L790" t="n">
        <v>0</v>
      </c>
      <c r="M790" t="n">
        <v>0</v>
      </c>
      <c r="O790" t="n">
        <v>0</v>
      </c>
    </row>
    <row r="791">
      <c r="A791" s="8" t="n">
        <v>46205</v>
      </c>
      <c r="B791" t="inlineStr">
        <is>
          <t>B6</t>
        </is>
      </c>
      <c r="C791" s="9">
        <f>_xlfn.XLOOKUP(B791,Carriers[Code],Carriers[Airline])</f>
        <v/>
      </c>
      <c r="D791" t="n">
        <v>95</v>
      </c>
      <c r="E791" t="inlineStr">
        <is>
          <t>PDX</t>
        </is>
      </c>
      <c r="F791" s="10" t="n">
        <v>1919</v>
      </c>
      <c r="G791" t="inlineStr">
        <is>
          <t>1900-1959</t>
        </is>
      </c>
      <c r="H791" s="9">
        <f>INT(F791/100)</f>
        <v/>
      </c>
      <c r="I791" t="n">
        <v>51</v>
      </c>
      <c r="J791" t="n">
        <v>1</v>
      </c>
      <c r="K791" t="n">
        <v>39</v>
      </c>
      <c r="L791" t="n">
        <v>1</v>
      </c>
      <c r="M791" t="n">
        <v>0</v>
      </c>
      <c r="O791" t="n">
        <v>0</v>
      </c>
      <c r="P791" t="n">
        <v>6</v>
      </c>
      <c r="Q791" t="n">
        <v>0</v>
      </c>
      <c r="R791" t="n">
        <v>0</v>
      </c>
      <c r="S791" t="n">
        <v>0</v>
      </c>
      <c r="T791" t="n">
        <v>33</v>
      </c>
    </row>
    <row r="792">
      <c r="A792" s="8" t="n">
        <v>46205</v>
      </c>
      <c r="B792" t="inlineStr">
        <is>
          <t>DL</t>
        </is>
      </c>
      <c r="C792" s="9">
        <f>_xlfn.XLOOKUP(B792,Carriers[Code],Carriers[Airline])</f>
        <v/>
      </c>
      <c r="D792" t="n">
        <v>2586</v>
      </c>
      <c r="E792" t="inlineStr">
        <is>
          <t>BNA</t>
        </is>
      </c>
      <c r="F792" s="10" t="n">
        <v>1920</v>
      </c>
      <c r="G792" t="inlineStr">
        <is>
          <t>1900-1959</t>
        </is>
      </c>
      <c r="H792" s="9">
        <f>INT(F792/100)</f>
        <v/>
      </c>
      <c r="I792" t="n">
        <v>-5</v>
      </c>
      <c r="J792" t="n">
        <v>0</v>
      </c>
      <c r="K792" t="n">
        <v>-13</v>
      </c>
      <c r="L792" t="n">
        <v>0</v>
      </c>
      <c r="M792" t="n">
        <v>0</v>
      </c>
      <c r="O792" t="n">
        <v>0</v>
      </c>
    </row>
    <row r="793">
      <c r="A793" s="8" t="n">
        <v>46205</v>
      </c>
      <c r="B793" t="inlineStr">
        <is>
          <t>YX</t>
        </is>
      </c>
      <c r="C793" s="9">
        <f>_xlfn.XLOOKUP(B793,Carriers[Code],Carriers[Airline])</f>
        <v/>
      </c>
      <c r="D793" t="n">
        <v>5629</v>
      </c>
      <c r="E793" t="inlineStr">
        <is>
          <t>CMH</t>
        </is>
      </c>
      <c r="F793" s="10" t="n">
        <v>1920</v>
      </c>
      <c r="G793" t="inlineStr">
        <is>
          <t>1900-1959</t>
        </is>
      </c>
      <c r="H793" s="9">
        <f>INT(F793/100)</f>
        <v/>
      </c>
      <c r="I793" t="n">
        <v>-10</v>
      </c>
      <c r="J793" t="n">
        <v>0</v>
      </c>
      <c r="K793" t="n">
        <v>-26</v>
      </c>
      <c r="L793" t="n">
        <v>0</v>
      </c>
      <c r="M793" t="n">
        <v>0</v>
      </c>
      <c r="O793" t="n">
        <v>0</v>
      </c>
    </row>
    <row r="794">
      <c r="A794" s="8" t="n">
        <v>46205</v>
      </c>
      <c r="B794" t="inlineStr">
        <is>
          <t>B6</t>
        </is>
      </c>
      <c r="C794" s="9">
        <f>_xlfn.XLOOKUP(B794,Carriers[Code],Carriers[Airline])</f>
        <v/>
      </c>
      <c r="D794" t="n">
        <v>197</v>
      </c>
      <c r="E794" t="inlineStr">
        <is>
          <t>SEA</t>
        </is>
      </c>
      <c r="F794" s="10" t="n">
        <v>1924</v>
      </c>
      <c r="G794" t="inlineStr">
        <is>
          <t>1900-1959</t>
        </is>
      </c>
      <c r="H794" s="9">
        <f>INT(F794/100)</f>
        <v/>
      </c>
      <c r="I794" t="n">
        <v>0</v>
      </c>
      <c r="J794" t="n">
        <v>0</v>
      </c>
      <c r="K794" t="n">
        <v>22</v>
      </c>
      <c r="L794" t="n">
        <v>1</v>
      </c>
      <c r="M794" t="n">
        <v>0</v>
      </c>
      <c r="O794" t="n">
        <v>0</v>
      </c>
      <c r="P794" t="n">
        <v>0</v>
      </c>
      <c r="Q794" t="n">
        <v>0</v>
      </c>
      <c r="R794" t="n">
        <v>22</v>
      </c>
      <c r="S794" t="n">
        <v>0</v>
      </c>
      <c r="T794" t="n">
        <v>0</v>
      </c>
    </row>
    <row r="795">
      <c r="A795" s="8" t="n">
        <v>46205</v>
      </c>
      <c r="B795" t="inlineStr">
        <is>
          <t>DL</t>
        </is>
      </c>
      <c r="C795" s="9">
        <f>_xlfn.XLOOKUP(B795,Carriers[Code],Carriers[Airline])</f>
        <v/>
      </c>
      <c r="D795" t="n">
        <v>1513</v>
      </c>
      <c r="E795" t="inlineStr">
        <is>
          <t>MCO</t>
        </is>
      </c>
      <c r="F795" s="10" t="n">
        <v>1925</v>
      </c>
      <c r="G795" t="inlineStr">
        <is>
          <t>1900-1959</t>
        </is>
      </c>
      <c r="H795" s="9">
        <f>INT(F795/100)</f>
        <v/>
      </c>
      <c r="I795" t="n">
        <v>-1</v>
      </c>
      <c r="J795" t="n">
        <v>0</v>
      </c>
      <c r="K795" t="n">
        <v>-14</v>
      </c>
      <c r="L795" t="n">
        <v>0</v>
      </c>
      <c r="M795" t="n">
        <v>0</v>
      </c>
      <c r="O795" t="n">
        <v>0</v>
      </c>
    </row>
    <row r="796">
      <c r="A796" s="8" t="n">
        <v>46205</v>
      </c>
      <c r="B796" t="inlineStr">
        <is>
          <t>UA</t>
        </is>
      </c>
      <c r="C796" s="9">
        <f>_xlfn.XLOOKUP(B796,Carriers[Code],Carriers[Airline])</f>
        <v/>
      </c>
      <c r="D796" t="n">
        <v>2136</v>
      </c>
      <c r="E796" t="inlineStr">
        <is>
          <t>IAD</t>
        </is>
      </c>
      <c r="F796" s="10" t="n">
        <v>1927</v>
      </c>
      <c r="G796" t="inlineStr">
        <is>
          <t>1900-1959</t>
        </is>
      </c>
      <c r="H796" s="9">
        <f>INT(F796/100)</f>
        <v/>
      </c>
      <c r="I796" t="n">
        <v>4</v>
      </c>
      <c r="J796" t="n">
        <v>0</v>
      </c>
      <c r="K796" t="n">
        <v>-11</v>
      </c>
      <c r="L796" t="n">
        <v>0</v>
      </c>
      <c r="M796" t="n">
        <v>0</v>
      </c>
      <c r="O796" t="n">
        <v>0</v>
      </c>
    </row>
    <row r="797">
      <c r="A797" s="8" t="n">
        <v>46205</v>
      </c>
      <c r="B797" t="inlineStr">
        <is>
          <t>DL</t>
        </is>
      </c>
      <c r="C797" s="9">
        <f>_xlfn.XLOOKUP(B797,Carriers[Code],Carriers[Airline])</f>
        <v/>
      </c>
      <c r="D797" t="n">
        <v>2234</v>
      </c>
      <c r="E797" t="inlineStr">
        <is>
          <t>TPA</t>
        </is>
      </c>
      <c r="F797" s="10" t="n">
        <v>1930</v>
      </c>
      <c r="G797" t="inlineStr">
        <is>
          <t>1900-1959</t>
        </is>
      </c>
      <c r="H797" s="9">
        <f>INT(F797/100)</f>
        <v/>
      </c>
      <c r="I797" t="n">
        <v>-1</v>
      </c>
      <c r="J797" t="n">
        <v>0</v>
      </c>
      <c r="K797" t="n">
        <v>-20</v>
      </c>
      <c r="L797" t="n">
        <v>0</v>
      </c>
      <c r="M797" t="n">
        <v>0</v>
      </c>
      <c r="O797" t="n">
        <v>0</v>
      </c>
    </row>
    <row r="798">
      <c r="A798" s="8" t="n">
        <v>46205</v>
      </c>
      <c r="B798" t="inlineStr">
        <is>
          <t>B6</t>
        </is>
      </c>
      <c r="C798" s="9">
        <f>_xlfn.XLOOKUP(B798,Carriers[Code],Carriers[Airline])</f>
        <v/>
      </c>
      <c r="D798" t="n">
        <v>247</v>
      </c>
      <c r="E798" t="inlineStr">
        <is>
          <t>SLC</t>
        </is>
      </c>
      <c r="F798" s="10" t="n">
        <v>1932</v>
      </c>
      <c r="G798" t="inlineStr">
        <is>
          <t>1900-1959</t>
        </is>
      </c>
      <c r="H798" s="9">
        <f>INT(F798/100)</f>
        <v/>
      </c>
      <c r="I798" t="n">
        <v>-5</v>
      </c>
      <c r="J798" t="n">
        <v>0</v>
      </c>
      <c r="K798" t="n">
        <v>-13</v>
      </c>
      <c r="L798" t="n">
        <v>0</v>
      </c>
      <c r="M798" t="n">
        <v>0</v>
      </c>
      <c r="O798" t="n">
        <v>0</v>
      </c>
    </row>
    <row r="799">
      <c r="A799" s="8" t="n">
        <v>46205</v>
      </c>
      <c r="B799" t="inlineStr">
        <is>
          <t>AA</t>
        </is>
      </c>
      <c r="C799" s="9">
        <f>_xlfn.XLOOKUP(B799,Carriers[Code],Carriers[Airline])</f>
        <v/>
      </c>
      <c r="D799" t="n">
        <v>1691</v>
      </c>
      <c r="E799" t="inlineStr">
        <is>
          <t>LAX</t>
        </is>
      </c>
      <c r="F799" s="10" t="n">
        <v>1935</v>
      </c>
      <c r="G799" t="inlineStr">
        <is>
          <t>1900-1959</t>
        </is>
      </c>
      <c r="H799" s="9">
        <f>INT(F799/100)</f>
        <v/>
      </c>
      <c r="I799" t="n">
        <v>42</v>
      </c>
      <c r="J799" t="n">
        <v>1</v>
      </c>
      <c r="K799" t="n">
        <v>37</v>
      </c>
      <c r="L799" t="n">
        <v>1</v>
      </c>
      <c r="M799" t="n">
        <v>0</v>
      </c>
      <c r="O799" t="n">
        <v>0</v>
      </c>
      <c r="P799" t="n">
        <v>37</v>
      </c>
      <c r="Q799" t="n">
        <v>0</v>
      </c>
      <c r="R799" t="n">
        <v>0</v>
      </c>
      <c r="S799" t="n">
        <v>0</v>
      </c>
      <c r="T799" t="n">
        <v>0</v>
      </c>
    </row>
    <row r="800">
      <c r="A800" s="8" t="n">
        <v>46205</v>
      </c>
      <c r="B800" t="inlineStr">
        <is>
          <t>AA</t>
        </is>
      </c>
      <c r="C800" s="9">
        <f>_xlfn.XLOOKUP(B800,Carriers[Code],Carriers[Airline])</f>
        <v/>
      </c>
      <c r="D800" t="n">
        <v>1147</v>
      </c>
      <c r="E800" t="inlineStr">
        <is>
          <t>PHL</t>
        </is>
      </c>
      <c r="F800" s="10" t="n">
        <v>1937</v>
      </c>
      <c r="G800" t="inlineStr">
        <is>
          <t>1900-1959</t>
        </is>
      </c>
      <c r="H800" s="9">
        <f>INT(F800/100)</f>
        <v/>
      </c>
      <c r="I800" t="n">
        <v>151</v>
      </c>
      <c r="J800" t="n">
        <v>1</v>
      </c>
      <c r="K800" t="n">
        <v>139</v>
      </c>
      <c r="L800" t="n">
        <v>1</v>
      </c>
      <c r="M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139</v>
      </c>
    </row>
    <row r="801">
      <c r="A801" s="8" t="n">
        <v>46205</v>
      </c>
      <c r="B801" t="inlineStr">
        <is>
          <t>YX</t>
        </is>
      </c>
      <c r="C801" s="9">
        <f>_xlfn.XLOOKUP(B801,Carriers[Code],Carriers[Airline])</f>
        <v/>
      </c>
      <c r="D801" t="n">
        <v>5807</v>
      </c>
      <c r="E801" t="inlineStr">
        <is>
          <t>CLT</t>
        </is>
      </c>
      <c r="F801" s="10" t="n">
        <v>1940</v>
      </c>
      <c r="G801" t="inlineStr">
        <is>
          <t>1900-1959</t>
        </is>
      </c>
      <c r="H801" s="9">
        <f>INT(F801/100)</f>
        <v/>
      </c>
      <c r="I801" t="n">
        <v>-8</v>
      </c>
      <c r="J801" t="n">
        <v>0</v>
      </c>
      <c r="K801" t="n">
        <v>-27</v>
      </c>
      <c r="L801" t="n">
        <v>0</v>
      </c>
      <c r="M801" t="n">
        <v>0</v>
      </c>
      <c r="O801" t="n">
        <v>0</v>
      </c>
    </row>
    <row r="802">
      <c r="A802" s="8" t="n">
        <v>46205</v>
      </c>
      <c r="B802" t="inlineStr">
        <is>
          <t>AS</t>
        </is>
      </c>
      <c r="C802" s="9">
        <f>_xlfn.XLOOKUP(B802,Carriers[Code],Carriers[Airline])</f>
        <v/>
      </c>
      <c r="D802" t="n">
        <v>1337</v>
      </c>
      <c r="E802" t="inlineStr">
        <is>
          <t>SEA</t>
        </is>
      </c>
      <c r="F802" s="10" t="n">
        <v>1944</v>
      </c>
      <c r="G802" t="inlineStr">
        <is>
          <t>1900-1959</t>
        </is>
      </c>
      <c r="H802" s="9">
        <f>INT(F802/100)</f>
        <v/>
      </c>
      <c r="I802" t="n">
        <v>-1</v>
      </c>
      <c r="J802" t="n">
        <v>0</v>
      </c>
      <c r="K802" t="n">
        <v>-12</v>
      </c>
      <c r="L802" t="n">
        <v>0</v>
      </c>
      <c r="M802" t="n">
        <v>0</v>
      </c>
      <c r="O802" t="n">
        <v>0</v>
      </c>
    </row>
    <row r="803">
      <c r="A803" s="8" t="n">
        <v>46205</v>
      </c>
      <c r="B803" t="inlineStr">
        <is>
          <t>DL</t>
        </is>
      </c>
      <c r="C803" s="9">
        <f>_xlfn.XLOOKUP(B803,Carriers[Code],Carriers[Airline])</f>
        <v/>
      </c>
      <c r="D803" t="n">
        <v>1677</v>
      </c>
      <c r="E803" t="inlineStr">
        <is>
          <t>AUS</t>
        </is>
      </c>
      <c r="F803" s="10" t="n">
        <v>1945</v>
      </c>
      <c r="G803" t="inlineStr">
        <is>
          <t>1900-1959</t>
        </is>
      </c>
      <c r="H803" s="9">
        <f>INT(F803/100)</f>
        <v/>
      </c>
      <c r="I803" t="n">
        <v>49</v>
      </c>
      <c r="J803" t="n">
        <v>1</v>
      </c>
      <c r="K803" t="n">
        <v>46</v>
      </c>
      <c r="L803" t="n">
        <v>1</v>
      </c>
      <c r="M803" t="n">
        <v>0</v>
      </c>
      <c r="O803" t="n">
        <v>0</v>
      </c>
      <c r="P803" t="n">
        <v>46</v>
      </c>
      <c r="Q803" t="n">
        <v>0</v>
      </c>
      <c r="R803" t="n">
        <v>0</v>
      </c>
      <c r="S803" t="n">
        <v>0</v>
      </c>
      <c r="T803" t="n">
        <v>0</v>
      </c>
    </row>
    <row r="804">
      <c r="A804" s="8" t="n">
        <v>46205</v>
      </c>
      <c r="B804" t="inlineStr">
        <is>
          <t>AA</t>
        </is>
      </c>
      <c r="C804" s="9">
        <f>_xlfn.XLOOKUP(B804,Carriers[Code],Carriers[Airline])</f>
        <v/>
      </c>
      <c r="D804" t="n">
        <v>852</v>
      </c>
      <c r="E804" t="inlineStr">
        <is>
          <t>DCA</t>
        </is>
      </c>
      <c r="F804" s="10" t="n">
        <v>1950</v>
      </c>
      <c r="G804" t="inlineStr">
        <is>
          <t>1900-1959</t>
        </is>
      </c>
      <c r="H804" s="9">
        <f>INT(F804/100)</f>
        <v/>
      </c>
      <c r="I804" t="n">
        <v>-8</v>
      </c>
      <c r="J804" t="n">
        <v>0</v>
      </c>
      <c r="K804" t="n">
        <v>-27</v>
      </c>
      <c r="L804" t="n">
        <v>0</v>
      </c>
      <c r="M804" t="n">
        <v>0</v>
      </c>
      <c r="O804" t="n">
        <v>0</v>
      </c>
    </row>
    <row r="805">
      <c r="A805" s="8" t="n">
        <v>46205</v>
      </c>
      <c r="B805" t="inlineStr">
        <is>
          <t>WN</t>
        </is>
      </c>
      <c r="C805" s="9">
        <f>_xlfn.XLOOKUP(B805,Carriers[Code],Carriers[Airline])</f>
        <v/>
      </c>
      <c r="D805" t="n">
        <v>735</v>
      </c>
      <c r="E805" t="inlineStr">
        <is>
          <t>BWI</t>
        </is>
      </c>
      <c r="F805" s="10" t="n">
        <v>1950</v>
      </c>
      <c r="G805" t="inlineStr">
        <is>
          <t>1900-1959</t>
        </is>
      </c>
      <c r="H805" s="9">
        <f>INT(F805/100)</f>
        <v/>
      </c>
      <c r="I805" t="n">
        <v>48</v>
      </c>
      <c r="J805" t="n">
        <v>1</v>
      </c>
      <c r="K805" t="n">
        <v>33</v>
      </c>
      <c r="L805" t="n">
        <v>1</v>
      </c>
      <c r="M805" t="n">
        <v>0</v>
      </c>
      <c r="O805" t="n">
        <v>0</v>
      </c>
      <c r="P805" t="n">
        <v>11</v>
      </c>
      <c r="Q805" t="n">
        <v>0</v>
      </c>
      <c r="R805" t="n">
        <v>0</v>
      </c>
      <c r="S805" t="n">
        <v>0</v>
      </c>
      <c r="T805" t="n">
        <v>22</v>
      </c>
    </row>
    <row r="806">
      <c r="A806" s="8" t="n">
        <v>46205</v>
      </c>
      <c r="B806" t="inlineStr">
        <is>
          <t>B6</t>
        </is>
      </c>
      <c r="C806" s="9">
        <f>_xlfn.XLOOKUP(B806,Carriers[Code],Carriers[Airline])</f>
        <v/>
      </c>
      <c r="D806" t="n">
        <v>1897</v>
      </c>
      <c r="E806" t="inlineStr">
        <is>
          <t>ATL</t>
        </is>
      </c>
      <c r="F806" s="10" t="n">
        <v>1955</v>
      </c>
      <c r="G806" t="inlineStr">
        <is>
          <t>1900-1959</t>
        </is>
      </c>
      <c r="H806" s="9">
        <f>INT(F806/100)</f>
        <v/>
      </c>
      <c r="I806" t="n">
        <v>13</v>
      </c>
      <c r="J806" t="n">
        <v>0</v>
      </c>
      <c r="K806" t="n">
        <v>-3</v>
      </c>
      <c r="L806" t="n">
        <v>0</v>
      </c>
      <c r="M806" t="n">
        <v>0</v>
      </c>
      <c r="O806" t="n">
        <v>0</v>
      </c>
    </row>
    <row r="807">
      <c r="A807" s="8" t="n">
        <v>46205</v>
      </c>
      <c r="B807" t="inlineStr">
        <is>
          <t>B6</t>
        </is>
      </c>
      <c r="C807" s="9">
        <f>_xlfn.XLOOKUP(B807,Carriers[Code],Carriers[Airline])</f>
        <v/>
      </c>
      <c r="D807" t="n">
        <v>777</v>
      </c>
      <c r="E807" t="inlineStr">
        <is>
          <t>LAS</t>
        </is>
      </c>
      <c r="F807" s="10" t="n">
        <v>1959</v>
      </c>
      <c r="G807" t="inlineStr">
        <is>
          <t>1900-1959</t>
        </is>
      </c>
      <c r="H807" s="9">
        <f>INT(F807/100)</f>
        <v/>
      </c>
      <c r="I807" t="n">
        <v>-5</v>
      </c>
      <c r="J807" t="n">
        <v>0</v>
      </c>
      <c r="K807" t="n">
        <v>-13</v>
      </c>
      <c r="L807" t="n">
        <v>0</v>
      </c>
      <c r="M807" t="n">
        <v>0</v>
      </c>
      <c r="O807" t="n">
        <v>0</v>
      </c>
    </row>
    <row r="808">
      <c r="A808" s="8" t="n">
        <v>46205</v>
      </c>
      <c r="B808" t="inlineStr">
        <is>
          <t>B6</t>
        </is>
      </c>
      <c r="C808" s="9">
        <f>_xlfn.XLOOKUP(B808,Carriers[Code],Carriers[Airline])</f>
        <v/>
      </c>
      <c r="D808" t="n">
        <v>993</v>
      </c>
      <c r="E808" t="inlineStr">
        <is>
          <t>DEN</t>
        </is>
      </c>
      <c r="F808" s="10" t="n">
        <v>1959</v>
      </c>
      <c r="G808" t="inlineStr">
        <is>
          <t>1900-1959</t>
        </is>
      </c>
      <c r="H808" s="9">
        <f>INT(F808/100)</f>
        <v/>
      </c>
      <c r="I808" t="n">
        <v>-2</v>
      </c>
      <c r="J808" t="n">
        <v>0</v>
      </c>
      <c r="K808" t="n">
        <v>-14</v>
      </c>
      <c r="L808" t="n">
        <v>0</v>
      </c>
      <c r="M808" t="n">
        <v>0</v>
      </c>
      <c r="O808" t="n">
        <v>0</v>
      </c>
    </row>
    <row r="809">
      <c r="A809" s="8" t="n">
        <v>46205</v>
      </c>
      <c r="B809" t="inlineStr">
        <is>
          <t>B6</t>
        </is>
      </c>
      <c r="C809" s="9">
        <f>_xlfn.XLOOKUP(B809,Carriers[Code],Carriers[Airline])</f>
        <v/>
      </c>
      <c r="D809" t="n">
        <v>1117</v>
      </c>
      <c r="E809" t="inlineStr">
        <is>
          <t>JFK</t>
        </is>
      </c>
      <c r="F809" s="10" t="n">
        <v>1959</v>
      </c>
      <c r="G809" t="inlineStr">
        <is>
          <t>1900-1959</t>
        </is>
      </c>
      <c r="H809" s="9">
        <f>INT(F809/100)</f>
        <v/>
      </c>
      <c r="I809" t="n">
        <v>27</v>
      </c>
      <c r="J809" t="n">
        <v>1</v>
      </c>
      <c r="K809" t="n">
        <v>25</v>
      </c>
      <c r="L809" t="n">
        <v>1</v>
      </c>
      <c r="M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17</v>
      </c>
      <c r="T809" t="n">
        <v>8</v>
      </c>
    </row>
    <row r="810">
      <c r="A810" s="8" t="n">
        <v>46205</v>
      </c>
      <c r="B810" t="inlineStr">
        <is>
          <t>WN</t>
        </is>
      </c>
      <c r="C810" s="9">
        <f>_xlfn.XLOOKUP(B810,Carriers[Code],Carriers[Airline])</f>
        <v/>
      </c>
      <c r="D810" t="n">
        <v>2338</v>
      </c>
      <c r="E810" t="inlineStr">
        <is>
          <t>BNA</t>
        </is>
      </c>
      <c r="F810" s="10" t="n">
        <v>2000</v>
      </c>
      <c r="G810" t="inlineStr">
        <is>
          <t>2000-2059</t>
        </is>
      </c>
      <c r="H810" s="9">
        <f>INT(F810/100)</f>
        <v/>
      </c>
      <c r="I810" t="n">
        <v>27</v>
      </c>
      <c r="J810" t="n">
        <v>1</v>
      </c>
      <c r="K810" t="n">
        <v>29</v>
      </c>
      <c r="L810" t="n">
        <v>1</v>
      </c>
      <c r="M810" t="n">
        <v>0</v>
      </c>
      <c r="O810" t="n">
        <v>0</v>
      </c>
      <c r="P810" t="n">
        <v>2</v>
      </c>
      <c r="Q810" t="n">
        <v>0</v>
      </c>
      <c r="R810" t="n">
        <v>2</v>
      </c>
      <c r="S810" t="n">
        <v>0</v>
      </c>
      <c r="T810" t="n">
        <v>25</v>
      </c>
    </row>
    <row r="811">
      <c r="A811" s="8" t="n">
        <v>46205</v>
      </c>
      <c r="B811" t="inlineStr">
        <is>
          <t>YX</t>
        </is>
      </c>
      <c r="C811" s="9">
        <f>_xlfn.XLOOKUP(B811,Carriers[Code],Carriers[Airline])</f>
        <v/>
      </c>
      <c r="D811" t="n">
        <v>4397</v>
      </c>
      <c r="E811" t="inlineStr">
        <is>
          <t>LGA</t>
        </is>
      </c>
      <c r="F811" s="10" t="n">
        <v>2000</v>
      </c>
      <c r="G811" t="inlineStr">
        <is>
          <t>2000-2059</t>
        </is>
      </c>
      <c r="H811" s="9">
        <f>INT(F811/100)</f>
        <v/>
      </c>
      <c r="I811" t="n">
        <v>7</v>
      </c>
      <c r="J811" t="n">
        <v>0</v>
      </c>
      <c r="K811" t="n">
        <v>0</v>
      </c>
      <c r="L811" t="n">
        <v>0</v>
      </c>
      <c r="M811" t="n">
        <v>0</v>
      </c>
      <c r="O811" t="n">
        <v>0</v>
      </c>
    </row>
    <row r="812">
      <c r="A812" s="8" t="n">
        <v>46205</v>
      </c>
      <c r="B812" t="inlineStr">
        <is>
          <t>YX</t>
        </is>
      </c>
      <c r="C812" s="9">
        <f>_xlfn.XLOOKUP(B812,Carriers[Code],Carriers[Airline])</f>
        <v/>
      </c>
      <c r="D812" t="n">
        <v>4616</v>
      </c>
      <c r="E812" t="inlineStr">
        <is>
          <t>BUF</t>
        </is>
      </c>
      <c r="F812" s="10" t="n">
        <v>2005</v>
      </c>
      <c r="G812" t="inlineStr">
        <is>
          <t>2000-2059</t>
        </is>
      </c>
      <c r="H812" s="9">
        <f>INT(F812/100)</f>
        <v/>
      </c>
      <c r="I812" t="n">
        <v>-6</v>
      </c>
      <c r="J812" t="n">
        <v>0</v>
      </c>
      <c r="K812" t="n">
        <v>-20</v>
      </c>
      <c r="L812" t="n">
        <v>0</v>
      </c>
      <c r="M812" t="n">
        <v>0</v>
      </c>
      <c r="O812" t="n">
        <v>0</v>
      </c>
    </row>
    <row r="813">
      <c r="A813" s="8" t="n">
        <v>46205</v>
      </c>
      <c r="B813" t="inlineStr">
        <is>
          <t>YX</t>
        </is>
      </c>
      <c r="C813" s="9">
        <f>_xlfn.XLOOKUP(B813,Carriers[Code],Carriers[Airline])</f>
        <v/>
      </c>
      <c r="D813" t="n">
        <v>5666</v>
      </c>
      <c r="E813" t="inlineStr">
        <is>
          <t>DCA</t>
        </is>
      </c>
      <c r="F813" s="10" t="n">
        <v>2010</v>
      </c>
      <c r="G813" t="inlineStr">
        <is>
          <t>2000-2059</t>
        </is>
      </c>
      <c r="H813" s="9">
        <f>INT(F813/100)</f>
        <v/>
      </c>
      <c r="I813" t="n">
        <v>-5</v>
      </c>
      <c r="J813" t="n">
        <v>0</v>
      </c>
      <c r="K813" t="n">
        <v>8</v>
      </c>
      <c r="L813" t="n">
        <v>0</v>
      </c>
      <c r="M813" t="n">
        <v>0</v>
      </c>
      <c r="O813" t="n">
        <v>0</v>
      </c>
    </row>
    <row r="814">
      <c r="A814" s="8" t="n">
        <v>46205</v>
      </c>
      <c r="B814" t="inlineStr">
        <is>
          <t>YX</t>
        </is>
      </c>
      <c r="C814" s="9">
        <f>_xlfn.XLOOKUP(B814,Carriers[Code],Carriers[Airline])</f>
        <v/>
      </c>
      <c r="D814" t="n">
        <v>5679</v>
      </c>
      <c r="E814" t="inlineStr">
        <is>
          <t>PIT</t>
        </is>
      </c>
      <c r="F814" s="10" t="n">
        <v>2010</v>
      </c>
      <c r="G814" t="inlineStr">
        <is>
          <t>2000-2059</t>
        </is>
      </c>
      <c r="H814" s="9">
        <f>INT(F814/100)</f>
        <v/>
      </c>
      <c r="I814" t="n">
        <v>-6</v>
      </c>
      <c r="J814" t="n">
        <v>0</v>
      </c>
      <c r="K814" t="n">
        <v>-25</v>
      </c>
      <c r="L814" t="n">
        <v>0</v>
      </c>
      <c r="M814" t="n">
        <v>0</v>
      </c>
      <c r="O814" t="n">
        <v>0</v>
      </c>
    </row>
    <row r="815">
      <c r="A815" s="8" t="n">
        <v>46205</v>
      </c>
      <c r="B815" t="inlineStr">
        <is>
          <t>B6</t>
        </is>
      </c>
      <c r="C815" s="9">
        <f>_xlfn.XLOOKUP(B815,Carriers[Code],Carriers[Airline])</f>
        <v/>
      </c>
      <c r="D815" t="n">
        <v>455</v>
      </c>
      <c r="E815" t="inlineStr">
        <is>
          <t>DCA</t>
        </is>
      </c>
      <c r="F815" s="10" t="n">
        <v>2011</v>
      </c>
      <c r="G815" t="inlineStr">
        <is>
          <t>2000-2059</t>
        </is>
      </c>
      <c r="H815" s="9">
        <f>INT(F815/100)</f>
        <v/>
      </c>
      <c r="I815" t="n">
        <v>96</v>
      </c>
      <c r="J815" t="n">
        <v>1</v>
      </c>
      <c r="K815" t="n">
        <v>91</v>
      </c>
      <c r="L815" t="n">
        <v>1</v>
      </c>
      <c r="M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91</v>
      </c>
    </row>
    <row r="816">
      <c r="A816" s="8" t="n">
        <v>46205</v>
      </c>
      <c r="B816" t="inlineStr">
        <is>
          <t>UA</t>
        </is>
      </c>
      <c r="C816" s="9">
        <f>_xlfn.XLOOKUP(B816,Carriers[Code],Carriers[Airline])</f>
        <v/>
      </c>
      <c r="D816" t="n">
        <v>2229</v>
      </c>
      <c r="E816" t="inlineStr">
        <is>
          <t>ORD</t>
        </is>
      </c>
      <c r="F816" s="10" t="n">
        <v>2015</v>
      </c>
      <c r="G816" t="inlineStr">
        <is>
          <t>2000-2059</t>
        </is>
      </c>
      <c r="H816" s="9">
        <f>INT(F816/100)</f>
        <v/>
      </c>
      <c r="I816" t="n">
        <v>-1</v>
      </c>
      <c r="J816" t="n">
        <v>0</v>
      </c>
      <c r="K816" t="n">
        <v>106</v>
      </c>
      <c r="L816" t="n">
        <v>1</v>
      </c>
      <c r="M816" t="n">
        <v>0</v>
      </c>
      <c r="O816" t="n">
        <v>0</v>
      </c>
      <c r="P816" t="n">
        <v>0</v>
      </c>
      <c r="Q816" t="n">
        <v>0</v>
      </c>
      <c r="R816" t="n">
        <v>106</v>
      </c>
      <c r="S816" t="n">
        <v>0</v>
      </c>
      <c r="T816" t="n">
        <v>0</v>
      </c>
    </row>
    <row r="817">
      <c r="A817" s="8" t="n">
        <v>46205</v>
      </c>
      <c r="B817" t="inlineStr">
        <is>
          <t>DL</t>
        </is>
      </c>
      <c r="C817" s="9">
        <f>_xlfn.XLOOKUP(B817,Carriers[Code],Carriers[Airline])</f>
        <v/>
      </c>
      <c r="D817" t="n">
        <v>817</v>
      </c>
      <c r="E817" t="inlineStr">
        <is>
          <t>RDU</t>
        </is>
      </c>
      <c r="F817" s="10" t="n">
        <v>2020</v>
      </c>
      <c r="G817" t="inlineStr">
        <is>
          <t>2000-2059</t>
        </is>
      </c>
      <c r="H817" s="9">
        <f>INT(F817/100)</f>
        <v/>
      </c>
      <c r="I817" t="n">
        <v>0</v>
      </c>
      <c r="J817" t="n">
        <v>0</v>
      </c>
      <c r="K817" t="n">
        <v>-5</v>
      </c>
      <c r="L817" t="n">
        <v>0</v>
      </c>
      <c r="M817" t="n">
        <v>0</v>
      </c>
      <c r="O817" t="n">
        <v>0</v>
      </c>
    </row>
    <row r="818">
      <c r="A818" s="8" t="n">
        <v>46205</v>
      </c>
      <c r="B818" t="inlineStr">
        <is>
          <t>UA</t>
        </is>
      </c>
      <c r="C818" s="9">
        <f>_xlfn.XLOOKUP(B818,Carriers[Code],Carriers[Airline])</f>
        <v/>
      </c>
      <c r="D818" t="n">
        <v>2107</v>
      </c>
      <c r="E818" t="inlineStr">
        <is>
          <t>SFO</t>
        </is>
      </c>
      <c r="F818" s="10" t="n">
        <v>2020</v>
      </c>
      <c r="G818" t="inlineStr">
        <is>
          <t>2000-2059</t>
        </is>
      </c>
      <c r="H818" s="9">
        <f>INT(F818/100)</f>
        <v/>
      </c>
      <c r="I818" t="n">
        <v>2</v>
      </c>
      <c r="J818" t="n">
        <v>0</v>
      </c>
      <c r="K818" t="n">
        <v>16</v>
      </c>
      <c r="L818" t="n">
        <v>1</v>
      </c>
      <c r="M818" t="n">
        <v>0</v>
      </c>
      <c r="O818" t="n">
        <v>0</v>
      </c>
      <c r="P818" t="n">
        <v>0</v>
      </c>
      <c r="Q818" t="n">
        <v>0</v>
      </c>
      <c r="R818" t="n">
        <v>16</v>
      </c>
      <c r="S818" t="n">
        <v>0</v>
      </c>
      <c r="T818" t="n">
        <v>0</v>
      </c>
    </row>
    <row r="819">
      <c r="A819" s="8" t="n">
        <v>46205</v>
      </c>
      <c r="B819" t="inlineStr">
        <is>
          <t>MQ</t>
        </is>
      </c>
      <c r="C819" s="9">
        <f>_xlfn.XLOOKUP(B819,Carriers[Code],Carriers[Airline])</f>
        <v/>
      </c>
      <c r="D819" t="n">
        <v>4047</v>
      </c>
      <c r="E819" t="inlineStr">
        <is>
          <t>DCA</t>
        </is>
      </c>
      <c r="F819" s="10" t="n">
        <v>2022</v>
      </c>
      <c r="G819" t="inlineStr">
        <is>
          <t>2000-2059</t>
        </is>
      </c>
      <c r="H819" s="9">
        <f>INT(F819/100)</f>
        <v/>
      </c>
      <c r="I819" t="n">
        <v>-9</v>
      </c>
      <c r="J819" t="n">
        <v>0</v>
      </c>
      <c r="K819" t="n">
        <v>-19</v>
      </c>
      <c r="L819" t="n">
        <v>0</v>
      </c>
      <c r="M819" t="n">
        <v>0</v>
      </c>
      <c r="O819" t="n">
        <v>0</v>
      </c>
    </row>
    <row r="820">
      <c r="A820" s="8" t="n">
        <v>46205</v>
      </c>
      <c r="B820" t="inlineStr">
        <is>
          <t>B6</t>
        </is>
      </c>
      <c r="C820" s="9">
        <f>_xlfn.XLOOKUP(B820,Carriers[Code],Carriers[Airline])</f>
        <v/>
      </c>
      <c r="D820" t="n">
        <v>1337</v>
      </c>
      <c r="E820" t="inlineStr">
        <is>
          <t>DTW</t>
        </is>
      </c>
      <c r="F820" s="10" t="n">
        <v>2025</v>
      </c>
      <c r="G820" t="inlineStr">
        <is>
          <t>2000-2059</t>
        </is>
      </c>
      <c r="H820" s="9">
        <f>INT(F820/100)</f>
        <v/>
      </c>
      <c r="I820" t="n">
        <v>1</v>
      </c>
      <c r="J820" t="n">
        <v>0</v>
      </c>
      <c r="K820" t="n">
        <v>6</v>
      </c>
      <c r="L820" t="n">
        <v>0</v>
      </c>
      <c r="M820" t="n">
        <v>0</v>
      </c>
      <c r="O820" t="n">
        <v>0</v>
      </c>
    </row>
    <row r="821">
      <c r="A821" s="8" t="n">
        <v>46205</v>
      </c>
      <c r="B821" t="inlineStr">
        <is>
          <t>UA</t>
        </is>
      </c>
      <c r="C821" s="9">
        <f>_xlfn.XLOOKUP(B821,Carriers[Code],Carriers[Airline])</f>
        <v/>
      </c>
      <c r="D821" t="n">
        <v>2060</v>
      </c>
      <c r="E821" t="inlineStr">
        <is>
          <t>EWR</t>
        </is>
      </c>
      <c r="F821" s="10" t="n">
        <v>2027</v>
      </c>
      <c r="G821" t="inlineStr">
        <is>
          <t>2000-2059</t>
        </is>
      </c>
      <c r="H821" s="9">
        <f>INT(F821/100)</f>
        <v/>
      </c>
      <c r="I821" t="n">
        <v>-5</v>
      </c>
      <c r="J821" t="n">
        <v>0</v>
      </c>
      <c r="K821" t="n">
        <v>-1</v>
      </c>
      <c r="L821" t="n">
        <v>0</v>
      </c>
      <c r="M821" t="n">
        <v>0</v>
      </c>
      <c r="O821" t="n">
        <v>0</v>
      </c>
    </row>
    <row r="822">
      <c r="A822" s="8" t="n">
        <v>46205</v>
      </c>
      <c r="B822" t="inlineStr">
        <is>
          <t>YX</t>
        </is>
      </c>
      <c r="C822" s="9">
        <f>_xlfn.XLOOKUP(B822,Carriers[Code],Carriers[Airline])</f>
        <v/>
      </c>
      <c r="D822" t="n">
        <v>4692</v>
      </c>
      <c r="E822" t="inlineStr">
        <is>
          <t>MSN</t>
        </is>
      </c>
      <c r="F822" s="10" t="n">
        <v>2028</v>
      </c>
      <c r="G822" t="inlineStr">
        <is>
          <t>2000-2059</t>
        </is>
      </c>
      <c r="H822" s="9">
        <f>INT(F822/100)</f>
        <v/>
      </c>
      <c r="I822" t="n">
        <v>-5</v>
      </c>
      <c r="J822" t="n">
        <v>0</v>
      </c>
      <c r="K822" t="n">
        <v>5</v>
      </c>
      <c r="L822" t="n">
        <v>0</v>
      </c>
      <c r="M822" t="n">
        <v>0</v>
      </c>
      <c r="O822" t="n">
        <v>0</v>
      </c>
    </row>
    <row r="823">
      <c r="A823" s="8" t="n">
        <v>46205</v>
      </c>
      <c r="B823" t="inlineStr">
        <is>
          <t>YX</t>
        </is>
      </c>
      <c r="C823" s="9">
        <f>_xlfn.XLOOKUP(B823,Carriers[Code],Carriers[Airline])</f>
        <v/>
      </c>
      <c r="D823" t="n">
        <v>4715</v>
      </c>
      <c r="E823" t="inlineStr">
        <is>
          <t>MDT</t>
        </is>
      </c>
      <c r="F823" s="10" t="n">
        <v>2030</v>
      </c>
      <c r="G823" t="inlineStr">
        <is>
          <t>2000-2059</t>
        </is>
      </c>
      <c r="H823" s="9">
        <f>INT(F823/100)</f>
        <v/>
      </c>
      <c r="I823" t="n">
        <v>3</v>
      </c>
      <c r="J823" t="n">
        <v>0</v>
      </c>
      <c r="K823" t="n">
        <v>3</v>
      </c>
      <c r="L823" t="n">
        <v>0</v>
      </c>
      <c r="M823" t="n">
        <v>0</v>
      </c>
      <c r="O823" t="n">
        <v>0</v>
      </c>
    </row>
    <row r="824">
      <c r="A824" s="8" t="n">
        <v>46205</v>
      </c>
      <c r="B824" t="inlineStr">
        <is>
          <t>YX</t>
        </is>
      </c>
      <c r="C824" s="9">
        <f>_xlfn.XLOOKUP(B824,Carriers[Code],Carriers[Airline])</f>
        <v/>
      </c>
      <c r="D824" t="n">
        <v>5593</v>
      </c>
      <c r="E824" t="inlineStr">
        <is>
          <t>JAX</t>
        </is>
      </c>
      <c r="F824" s="10" t="n">
        <v>2030</v>
      </c>
      <c r="G824" t="inlineStr">
        <is>
          <t>2000-2059</t>
        </is>
      </c>
      <c r="H824" s="9">
        <f>INT(F824/100)</f>
        <v/>
      </c>
      <c r="I824" t="n">
        <v>-7</v>
      </c>
      <c r="J824" t="n">
        <v>0</v>
      </c>
      <c r="K824" t="n">
        <v>-15</v>
      </c>
      <c r="L824" t="n">
        <v>0</v>
      </c>
      <c r="M824" t="n">
        <v>0</v>
      </c>
      <c r="O824" t="n">
        <v>0</v>
      </c>
    </row>
    <row r="825">
      <c r="A825" s="8" t="n">
        <v>46205</v>
      </c>
      <c r="B825" t="inlineStr">
        <is>
          <t>YX</t>
        </is>
      </c>
      <c r="C825" s="9">
        <f>_xlfn.XLOOKUP(B825,Carriers[Code],Carriers[Airline])</f>
        <v/>
      </c>
      <c r="D825" t="n">
        <v>5849</v>
      </c>
      <c r="E825" t="inlineStr">
        <is>
          <t>LGA</t>
        </is>
      </c>
      <c r="F825" s="10" t="n">
        <v>2030</v>
      </c>
      <c r="G825" t="inlineStr">
        <is>
          <t>2000-2059</t>
        </is>
      </c>
      <c r="H825" s="9">
        <f>INT(F825/100)</f>
        <v/>
      </c>
      <c r="I825" t="n">
        <v>-10</v>
      </c>
      <c r="J825" t="n">
        <v>0</v>
      </c>
      <c r="K825" t="n">
        <v>-21</v>
      </c>
      <c r="L825" t="n">
        <v>0</v>
      </c>
      <c r="M825" t="n">
        <v>0</v>
      </c>
      <c r="O825" t="n">
        <v>0</v>
      </c>
    </row>
    <row r="826">
      <c r="A826" s="8" t="n">
        <v>46205</v>
      </c>
      <c r="B826" t="inlineStr">
        <is>
          <t>B6</t>
        </is>
      </c>
      <c r="C826" s="9">
        <f>_xlfn.XLOOKUP(B826,Carriers[Code],Carriers[Airline])</f>
        <v/>
      </c>
      <c r="D826" t="n">
        <v>251</v>
      </c>
      <c r="E826" t="inlineStr">
        <is>
          <t>MCO</t>
        </is>
      </c>
      <c r="F826" s="10" t="n">
        <v>2031</v>
      </c>
      <c r="G826" t="inlineStr">
        <is>
          <t>2000-2059</t>
        </is>
      </c>
      <c r="H826" s="9">
        <f>INT(F826/100)</f>
        <v/>
      </c>
      <c r="I826" t="n">
        <v>-4</v>
      </c>
      <c r="J826" t="n">
        <v>0</v>
      </c>
      <c r="K826" t="n">
        <v>-7</v>
      </c>
      <c r="L826" t="n">
        <v>0</v>
      </c>
      <c r="M826" t="n">
        <v>0</v>
      </c>
      <c r="O826" t="n">
        <v>0</v>
      </c>
    </row>
    <row r="827">
      <c r="A827" s="8" t="n">
        <v>46205</v>
      </c>
      <c r="B827" t="inlineStr">
        <is>
          <t>B6</t>
        </is>
      </c>
      <c r="C827" s="9">
        <f>_xlfn.XLOOKUP(B827,Carriers[Code],Carriers[Airline])</f>
        <v/>
      </c>
      <c r="D827" t="n">
        <v>1785</v>
      </c>
      <c r="E827" t="inlineStr">
        <is>
          <t>PIT</t>
        </is>
      </c>
      <c r="F827" s="10" t="n">
        <v>2038</v>
      </c>
      <c r="G827" t="inlineStr">
        <is>
          <t>2000-2059</t>
        </is>
      </c>
      <c r="H827" s="9">
        <f>INT(F827/100)</f>
        <v/>
      </c>
      <c r="I827" t="n">
        <v>-13</v>
      </c>
      <c r="J827" t="n">
        <v>0</v>
      </c>
      <c r="K827" t="n">
        <v>-4</v>
      </c>
      <c r="L827" t="n">
        <v>0</v>
      </c>
      <c r="M827" t="n">
        <v>0</v>
      </c>
      <c r="O827" t="n">
        <v>0</v>
      </c>
    </row>
    <row r="828">
      <c r="A828" s="8" t="n">
        <v>46205</v>
      </c>
      <c r="B828" t="inlineStr">
        <is>
          <t>UA</t>
        </is>
      </c>
      <c r="C828" s="9">
        <f>_xlfn.XLOOKUP(B828,Carriers[Code],Carriers[Airline])</f>
        <v/>
      </c>
      <c r="D828" t="n">
        <v>2433</v>
      </c>
      <c r="E828" t="inlineStr">
        <is>
          <t>DEN</t>
        </is>
      </c>
      <c r="F828" s="10" t="n">
        <v>2039</v>
      </c>
      <c r="G828" t="inlineStr">
        <is>
          <t>2000-2059</t>
        </is>
      </c>
      <c r="H828" s="9">
        <f>INT(F828/100)</f>
        <v/>
      </c>
      <c r="I828" t="n">
        <v>3</v>
      </c>
      <c r="J828" t="n">
        <v>0</v>
      </c>
      <c r="K828" t="n">
        <v>-8</v>
      </c>
      <c r="L828" t="n">
        <v>0</v>
      </c>
      <c r="M828" t="n">
        <v>0</v>
      </c>
      <c r="O828" t="n">
        <v>0</v>
      </c>
    </row>
    <row r="829">
      <c r="A829" s="8" t="n">
        <v>46205</v>
      </c>
      <c r="B829" t="inlineStr">
        <is>
          <t>YX</t>
        </is>
      </c>
      <c r="C829" s="9">
        <f>_xlfn.XLOOKUP(B829,Carriers[Code],Carriers[Airline])</f>
        <v/>
      </c>
      <c r="D829" t="n">
        <v>5610</v>
      </c>
      <c r="E829" t="inlineStr">
        <is>
          <t>PHL</t>
        </is>
      </c>
      <c r="F829" s="10" t="n">
        <v>2040</v>
      </c>
      <c r="G829" t="inlineStr">
        <is>
          <t>2000-2059</t>
        </is>
      </c>
      <c r="H829" s="9">
        <f>INT(F829/100)</f>
        <v/>
      </c>
      <c r="I829" t="n">
        <v>-7</v>
      </c>
      <c r="J829" t="n">
        <v>0</v>
      </c>
      <c r="K829" t="n">
        <v>-6</v>
      </c>
      <c r="L829" t="n">
        <v>0</v>
      </c>
      <c r="M829" t="n">
        <v>0</v>
      </c>
      <c r="O829" t="n">
        <v>0</v>
      </c>
    </row>
    <row r="830">
      <c r="A830" s="8" t="n">
        <v>46205</v>
      </c>
      <c r="B830" t="inlineStr">
        <is>
          <t>B6</t>
        </is>
      </c>
      <c r="C830" s="9">
        <f>_xlfn.XLOOKUP(B830,Carriers[Code],Carriers[Airline])</f>
        <v/>
      </c>
      <c r="D830" t="n">
        <v>387</v>
      </c>
      <c r="E830" t="inlineStr">
        <is>
          <t>LAX</t>
        </is>
      </c>
      <c r="F830" s="10" t="n">
        <v>2041</v>
      </c>
      <c r="G830" t="inlineStr">
        <is>
          <t>2000-2059</t>
        </is>
      </c>
      <c r="H830" s="9">
        <f>INT(F830/100)</f>
        <v/>
      </c>
      <c r="I830" t="n">
        <v>11</v>
      </c>
      <c r="J830" t="n">
        <v>0</v>
      </c>
      <c r="K830" t="n">
        <v>13</v>
      </c>
      <c r="L830" t="n">
        <v>0</v>
      </c>
      <c r="M830" t="n">
        <v>0</v>
      </c>
      <c r="O830" t="n">
        <v>0</v>
      </c>
    </row>
    <row r="831">
      <c r="A831" s="8" t="n">
        <v>46205</v>
      </c>
      <c r="B831" t="inlineStr">
        <is>
          <t>DL</t>
        </is>
      </c>
      <c r="C831" s="9">
        <f>_xlfn.XLOOKUP(B831,Carriers[Code],Carriers[Airline])</f>
        <v/>
      </c>
      <c r="D831" t="n">
        <v>2804</v>
      </c>
      <c r="E831" t="inlineStr">
        <is>
          <t>ORD</t>
        </is>
      </c>
      <c r="F831" s="10" t="n">
        <v>2045</v>
      </c>
      <c r="G831" t="inlineStr">
        <is>
          <t>2000-2059</t>
        </is>
      </c>
      <c r="H831" s="9">
        <f>INT(F831/100)</f>
        <v/>
      </c>
      <c r="I831" t="n">
        <v>214</v>
      </c>
      <c r="J831" t="n">
        <v>1</v>
      </c>
      <c r="K831" t="n">
        <v>255</v>
      </c>
      <c r="L831" t="n">
        <v>1</v>
      </c>
      <c r="M831" t="n">
        <v>0</v>
      </c>
      <c r="O831" t="n">
        <v>0</v>
      </c>
      <c r="P831" t="n">
        <v>30</v>
      </c>
      <c r="Q831" t="n">
        <v>0</v>
      </c>
      <c r="R831" t="n">
        <v>41</v>
      </c>
      <c r="S831" t="n">
        <v>0</v>
      </c>
      <c r="T831" t="n">
        <v>184</v>
      </c>
    </row>
    <row r="832">
      <c r="A832" s="8" t="n">
        <v>46205</v>
      </c>
      <c r="B832" t="inlineStr">
        <is>
          <t>YX</t>
        </is>
      </c>
      <c r="C832" s="9">
        <f>_xlfn.XLOOKUP(B832,Carriers[Code],Carriers[Airline])</f>
        <v/>
      </c>
      <c r="D832" t="n">
        <v>5655</v>
      </c>
      <c r="E832" t="inlineStr">
        <is>
          <t>CLE</t>
        </is>
      </c>
      <c r="F832" s="10" t="n">
        <v>2045</v>
      </c>
      <c r="G832" t="inlineStr">
        <is>
          <t>2000-2059</t>
        </is>
      </c>
      <c r="H832" s="9">
        <f>INT(F832/100)</f>
        <v/>
      </c>
      <c r="I832" t="n">
        <v>2</v>
      </c>
      <c r="J832" t="n">
        <v>0</v>
      </c>
      <c r="K832" t="n">
        <v>-5</v>
      </c>
      <c r="L832" t="n">
        <v>0</v>
      </c>
      <c r="M832" t="n">
        <v>0</v>
      </c>
      <c r="O832" t="n">
        <v>0</v>
      </c>
    </row>
    <row r="833">
      <c r="A833" s="8" t="n">
        <v>46205</v>
      </c>
      <c r="B833" t="inlineStr">
        <is>
          <t>B6</t>
        </is>
      </c>
      <c r="C833" s="9">
        <f>_xlfn.XLOOKUP(B833,Carriers[Code],Carriers[Airline])</f>
        <v/>
      </c>
      <c r="D833" t="n">
        <v>591</v>
      </c>
      <c r="E833" t="inlineStr">
        <is>
          <t>TPA</t>
        </is>
      </c>
      <c r="F833" s="10" t="n">
        <v>2050</v>
      </c>
      <c r="G833" t="inlineStr">
        <is>
          <t>2000-2059</t>
        </is>
      </c>
      <c r="H833" s="9">
        <f>INT(F833/100)</f>
        <v/>
      </c>
      <c r="I833" t="n">
        <v>78</v>
      </c>
      <c r="J833" t="n">
        <v>1</v>
      </c>
      <c r="K833" t="n">
        <v>62</v>
      </c>
      <c r="L833" t="n">
        <v>1</v>
      </c>
      <c r="M833" t="n">
        <v>0</v>
      </c>
      <c r="O833" t="n">
        <v>0</v>
      </c>
      <c r="P833" t="n">
        <v>8</v>
      </c>
      <c r="Q833" t="n">
        <v>0</v>
      </c>
      <c r="R833" t="n">
        <v>0</v>
      </c>
      <c r="S833" t="n">
        <v>0</v>
      </c>
      <c r="T833" t="n">
        <v>54</v>
      </c>
    </row>
    <row r="834">
      <c r="A834" s="8" t="n">
        <v>46205</v>
      </c>
      <c r="B834" t="inlineStr">
        <is>
          <t>B6</t>
        </is>
      </c>
      <c r="C834" s="9">
        <f>_xlfn.XLOOKUP(B834,Carriers[Code],Carriers[Airline])</f>
        <v/>
      </c>
      <c r="D834" t="n">
        <v>206</v>
      </c>
      <c r="E834" t="inlineStr">
        <is>
          <t>PQI</t>
        </is>
      </c>
      <c r="F834" s="10" t="n">
        <v>2055</v>
      </c>
      <c r="G834" t="inlineStr">
        <is>
          <t>2000-2059</t>
        </is>
      </c>
      <c r="H834" s="9">
        <f>INT(F834/100)</f>
        <v/>
      </c>
      <c r="I834" t="n">
        <v>-2</v>
      </c>
      <c r="J834" t="n">
        <v>0</v>
      </c>
      <c r="K834" t="n">
        <v>-5</v>
      </c>
      <c r="L834" t="n">
        <v>0</v>
      </c>
      <c r="M834" t="n">
        <v>0</v>
      </c>
      <c r="O834" t="n">
        <v>0</v>
      </c>
    </row>
    <row r="835">
      <c r="A835" s="8" t="n">
        <v>46205</v>
      </c>
      <c r="B835" t="inlineStr">
        <is>
          <t>B6</t>
        </is>
      </c>
      <c r="C835" s="9">
        <f>_xlfn.XLOOKUP(B835,Carriers[Code],Carriers[Airline])</f>
        <v/>
      </c>
      <c r="D835" t="n">
        <v>413</v>
      </c>
      <c r="E835" t="inlineStr">
        <is>
          <t>SFO</t>
        </is>
      </c>
      <c r="F835" s="10" t="n">
        <v>2055</v>
      </c>
      <c r="G835" t="inlineStr">
        <is>
          <t>2000-2059</t>
        </is>
      </c>
      <c r="H835" s="9">
        <f>INT(F835/100)</f>
        <v/>
      </c>
      <c r="I835" t="n">
        <v>24</v>
      </c>
      <c r="J835" t="n">
        <v>1</v>
      </c>
      <c r="K835" t="n">
        <v>28</v>
      </c>
      <c r="L835" t="n">
        <v>1</v>
      </c>
      <c r="M835" t="n">
        <v>0</v>
      </c>
      <c r="O835" t="n">
        <v>0</v>
      </c>
      <c r="P835" t="n">
        <v>0</v>
      </c>
      <c r="Q835" t="n">
        <v>0</v>
      </c>
      <c r="R835" t="n">
        <v>28</v>
      </c>
      <c r="S835" t="n">
        <v>0</v>
      </c>
      <c r="T835" t="n">
        <v>0</v>
      </c>
    </row>
    <row r="836">
      <c r="A836" s="8" t="n">
        <v>46205</v>
      </c>
      <c r="B836" t="inlineStr">
        <is>
          <t>YX</t>
        </is>
      </c>
      <c r="C836" s="9">
        <f>_xlfn.XLOOKUP(B836,Carriers[Code],Carriers[Airline])</f>
        <v/>
      </c>
      <c r="D836" t="n">
        <v>5851</v>
      </c>
      <c r="E836" t="inlineStr">
        <is>
          <t>BWI</t>
        </is>
      </c>
      <c r="F836" s="10" t="n">
        <v>2055</v>
      </c>
      <c r="G836" t="inlineStr">
        <is>
          <t>2000-2059</t>
        </is>
      </c>
      <c r="H836" s="9">
        <f>INT(F836/100)</f>
        <v/>
      </c>
      <c r="I836" t="n">
        <v>-6</v>
      </c>
      <c r="J836" t="n">
        <v>0</v>
      </c>
      <c r="K836" t="n">
        <v>-11</v>
      </c>
      <c r="L836" t="n">
        <v>0</v>
      </c>
      <c r="M836" t="n">
        <v>0</v>
      </c>
      <c r="O836" t="n">
        <v>0</v>
      </c>
    </row>
    <row r="837">
      <c r="A837" s="8" t="n">
        <v>46205</v>
      </c>
      <c r="B837" t="inlineStr">
        <is>
          <t>B6</t>
        </is>
      </c>
      <c r="C837" s="9">
        <f>_xlfn.XLOOKUP(B837,Carriers[Code],Carriers[Airline])</f>
        <v/>
      </c>
      <c r="D837" t="n">
        <v>2783</v>
      </c>
      <c r="E837" t="inlineStr">
        <is>
          <t>RDU</t>
        </is>
      </c>
      <c r="F837" s="10" t="n">
        <v>2059</v>
      </c>
      <c r="G837" t="inlineStr">
        <is>
          <t>2000-2059</t>
        </is>
      </c>
      <c r="H837" s="9">
        <f>INT(F837/100)</f>
        <v/>
      </c>
      <c r="I837" t="n">
        <v>34</v>
      </c>
      <c r="J837" t="n">
        <v>1</v>
      </c>
      <c r="K837" t="n">
        <v>13</v>
      </c>
      <c r="L837" t="n">
        <v>0</v>
      </c>
      <c r="M837" t="n">
        <v>0</v>
      </c>
      <c r="O837" t="n">
        <v>0</v>
      </c>
    </row>
    <row r="838">
      <c r="A838" s="8" t="n">
        <v>46205</v>
      </c>
      <c r="B838" t="inlineStr">
        <is>
          <t>YX</t>
        </is>
      </c>
      <c r="C838" s="9">
        <f>_xlfn.XLOOKUP(B838,Carriers[Code],Carriers[Airline])</f>
        <v/>
      </c>
      <c r="D838" t="n">
        <v>5594</v>
      </c>
      <c r="E838" t="inlineStr">
        <is>
          <t>MEM</t>
        </is>
      </c>
      <c r="F838" s="10" t="n">
        <v>2115</v>
      </c>
      <c r="G838" t="inlineStr">
        <is>
          <t>2100-2159</t>
        </is>
      </c>
      <c r="H838" s="9">
        <f>INT(F838/100)</f>
        <v/>
      </c>
      <c r="I838" t="n">
        <v>-14</v>
      </c>
      <c r="J838" t="n">
        <v>0</v>
      </c>
      <c r="K838" t="n">
        <v>-30</v>
      </c>
      <c r="L838" t="n">
        <v>0</v>
      </c>
      <c r="M838" t="n">
        <v>0</v>
      </c>
      <c r="O838" t="n">
        <v>0</v>
      </c>
    </row>
    <row r="839">
      <c r="A839" s="8" t="n">
        <v>46205</v>
      </c>
      <c r="B839" t="inlineStr">
        <is>
          <t>YX</t>
        </is>
      </c>
      <c r="C839" s="9">
        <f>_xlfn.XLOOKUP(B839,Carriers[Code],Carriers[Airline])</f>
        <v/>
      </c>
      <c r="D839" t="n">
        <v>4662</v>
      </c>
      <c r="E839" t="inlineStr">
        <is>
          <t>ROC</t>
        </is>
      </c>
      <c r="F839" s="10" t="n">
        <v>2129</v>
      </c>
      <c r="G839" t="inlineStr">
        <is>
          <t>2100-2159</t>
        </is>
      </c>
      <c r="H839" s="9">
        <f>INT(F839/100)</f>
        <v/>
      </c>
      <c r="I839" t="n">
        <v>-4</v>
      </c>
      <c r="J839" t="n">
        <v>0</v>
      </c>
      <c r="K839" t="n">
        <v>-4</v>
      </c>
      <c r="L839" t="n">
        <v>0</v>
      </c>
      <c r="M839" t="n">
        <v>0</v>
      </c>
      <c r="O839" t="n">
        <v>0</v>
      </c>
    </row>
    <row r="840">
      <c r="A840" s="8" t="n">
        <v>46205</v>
      </c>
      <c r="B840" t="inlineStr">
        <is>
          <t>YX</t>
        </is>
      </c>
      <c r="C840" s="9">
        <f>_xlfn.XLOOKUP(B840,Carriers[Code],Carriers[Airline])</f>
        <v/>
      </c>
      <c r="D840" t="n">
        <v>5702</v>
      </c>
      <c r="E840" t="inlineStr">
        <is>
          <t>JFK</t>
        </is>
      </c>
      <c r="F840" s="10" t="n">
        <v>2129</v>
      </c>
      <c r="G840" t="inlineStr">
        <is>
          <t>2100-2159</t>
        </is>
      </c>
      <c r="H840" s="9">
        <f>INT(F840/100)</f>
        <v/>
      </c>
      <c r="I840" t="n">
        <v>-9</v>
      </c>
      <c r="J840" t="n">
        <v>0</v>
      </c>
      <c r="K840" t="n">
        <v>-14</v>
      </c>
      <c r="L840" t="n">
        <v>0</v>
      </c>
      <c r="M840" t="n">
        <v>0</v>
      </c>
      <c r="O840" t="n">
        <v>0</v>
      </c>
    </row>
    <row r="841">
      <c r="A841" s="8" t="n">
        <v>46205</v>
      </c>
      <c r="B841" t="inlineStr">
        <is>
          <t>B6</t>
        </is>
      </c>
      <c r="C841" s="9">
        <f>_xlfn.XLOOKUP(B841,Carriers[Code],Carriers[Airline])</f>
        <v/>
      </c>
      <c r="D841" t="n">
        <v>561</v>
      </c>
      <c r="E841" t="inlineStr">
        <is>
          <t>SJU</t>
        </is>
      </c>
      <c r="F841" s="10" t="n">
        <v>2138</v>
      </c>
      <c r="G841" t="inlineStr">
        <is>
          <t>2100-2159</t>
        </is>
      </c>
      <c r="H841" s="9">
        <f>INT(F841/100)</f>
        <v/>
      </c>
      <c r="I841" t="n">
        <v>74</v>
      </c>
      <c r="J841" t="n">
        <v>1</v>
      </c>
      <c r="K841" t="n">
        <v>87</v>
      </c>
      <c r="L841" t="n">
        <v>1</v>
      </c>
      <c r="M841" t="n">
        <v>0</v>
      </c>
      <c r="O841" t="n">
        <v>0</v>
      </c>
      <c r="P841" t="n">
        <v>7</v>
      </c>
      <c r="Q841" t="n">
        <v>0</v>
      </c>
      <c r="R841" t="n">
        <v>13</v>
      </c>
      <c r="S841" t="n">
        <v>0</v>
      </c>
      <c r="T841" t="n">
        <v>67</v>
      </c>
    </row>
    <row r="842">
      <c r="A842" s="8" t="n">
        <v>46205</v>
      </c>
      <c r="B842" t="inlineStr">
        <is>
          <t>YX</t>
        </is>
      </c>
      <c r="C842" s="9">
        <f>_xlfn.XLOOKUP(B842,Carriers[Code],Carriers[Airline])</f>
        <v/>
      </c>
      <c r="D842" t="n">
        <v>5676</v>
      </c>
      <c r="E842" t="inlineStr">
        <is>
          <t>RIC</t>
        </is>
      </c>
      <c r="F842" s="10" t="n">
        <v>2145</v>
      </c>
      <c r="G842" t="inlineStr">
        <is>
          <t>2100-2159</t>
        </is>
      </c>
      <c r="H842" s="9">
        <f>INT(F842/100)</f>
        <v/>
      </c>
      <c r="I842" t="n">
        <v>-8</v>
      </c>
      <c r="J842" t="n">
        <v>0</v>
      </c>
      <c r="K842" t="n">
        <v>-19</v>
      </c>
      <c r="L842" t="n">
        <v>0</v>
      </c>
      <c r="M842" t="n">
        <v>0</v>
      </c>
      <c r="O842" t="n">
        <v>0</v>
      </c>
    </row>
    <row r="843">
      <c r="A843" s="8" t="n">
        <v>46205</v>
      </c>
      <c r="B843" t="inlineStr">
        <is>
          <t>B6</t>
        </is>
      </c>
      <c r="C843" s="9">
        <f>_xlfn.XLOOKUP(B843,Carriers[Code],Carriers[Airline])</f>
        <v/>
      </c>
      <c r="D843" t="n">
        <v>845</v>
      </c>
      <c r="E843" t="inlineStr">
        <is>
          <t>SYR</t>
        </is>
      </c>
      <c r="F843" s="10" t="n">
        <v>2146</v>
      </c>
      <c r="G843" t="inlineStr">
        <is>
          <t>2100-2159</t>
        </is>
      </c>
      <c r="H843" s="9">
        <f>INT(F843/100)</f>
        <v/>
      </c>
      <c r="I843" t="n">
        <v>-7</v>
      </c>
      <c r="J843" t="n">
        <v>0</v>
      </c>
      <c r="K843" t="n">
        <v>-17</v>
      </c>
      <c r="L843" t="n">
        <v>0</v>
      </c>
      <c r="M843" t="n">
        <v>0</v>
      </c>
      <c r="O843" t="n">
        <v>0</v>
      </c>
    </row>
    <row r="844">
      <c r="A844" s="8" t="n">
        <v>46205</v>
      </c>
      <c r="B844" t="inlineStr">
        <is>
          <t>YX</t>
        </is>
      </c>
      <c r="C844" s="9">
        <f>_xlfn.XLOOKUP(B844,Carriers[Code],Carriers[Airline])</f>
        <v/>
      </c>
      <c r="D844" t="n">
        <v>5704</v>
      </c>
      <c r="E844" t="inlineStr">
        <is>
          <t>DCA</t>
        </is>
      </c>
      <c r="F844" s="10" t="n">
        <v>2150</v>
      </c>
      <c r="G844" t="inlineStr">
        <is>
          <t>2100-2159</t>
        </is>
      </c>
      <c r="H844" s="9">
        <f>INT(F844/100)</f>
        <v/>
      </c>
      <c r="I844" t="n">
        <v>-11</v>
      </c>
      <c r="J844" t="n">
        <v>0</v>
      </c>
      <c r="K844" t="n">
        <v>-11</v>
      </c>
      <c r="L844" t="n">
        <v>0</v>
      </c>
      <c r="M844" t="n">
        <v>0</v>
      </c>
      <c r="O844" t="n">
        <v>0</v>
      </c>
    </row>
    <row r="845">
      <c r="A845" s="8" t="n">
        <v>46205</v>
      </c>
      <c r="B845" t="inlineStr">
        <is>
          <t>B6</t>
        </is>
      </c>
      <c r="C845" s="9">
        <f>_xlfn.XLOOKUP(B845,Carriers[Code],Carriers[Airline])</f>
        <v/>
      </c>
      <c r="D845" t="n">
        <v>2421</v>
      </c>
      <c r="E845" t="inlineStr">
        <is>
          <t>PBI</t>
        </is>
      </c>
      <c r="F845" s="10" t="n">
        <v>2159</v>
      </c>
      <c r="G845" t="inlineStr">
        <is>
          <t>2100-2159</t>
        </is>
      </c>
      <c r="H845" s="9">
        <f>INT(F845/100)</f>
        <v/>
      </c>
      <c r="I845" t="n">
        <v>1</v>
      </c>
      <c r="J845" t="n">
        <v>0</v>
      </c>
      <c r="K845" t="n">
        <v>-9</v>
      </c>
      <c r="L845" t="n">
        <v>0</v>
      </c>
      <c r="M845" t="n">
        <v>0</v>
      </c>
      <c r="O845" t="n">
        <v>0</v>
      </c>
    </row>
    <row r="846">
      <c r="A846" s="8" t="n">
        <v>46205</v>
      </c>
      <c r="B846" t="inlineStr">
        <is>
          <t>YX</t>
        </is>
      </c>
      <c r="C846" s="9">
        <f>_xlfn.XLOOKUP(B846,Carriers[Code],Carriers[Airline])</f>
        <v/>
      </c>
      <c r="D846" t="n">
        <v>5840</v>
      </c>
      <c r="E846" t="inlineStr">
        <is>
          <t>LGA</t>
        </is>
      </c>
      <c r="F846" s="10" t="n">
        <v>2200</v>
      </c>
      <c r="G846" t="inlineStr">
        <is>
          <t>2200-2259</t>
        </is>
      </c>
      <c r="H846" s="9">
        <f>INT(F846/100)</f>
        <v/>
      </c>
      <c r="I846" t="n">
        <v>-8</v>
      </c>
      <c r="J846" t="n">
        <v>0</v>
      </c>
      <c r="K846" t="n">
        <v>-7</v>
      </c>
      <c r="L846" t="n">
        <v>0</v>
      </c>
      <c r="M846" t="n">
        <v>0</v>
      </c>
      <c r="O846" t="n">
        <v>0</v>
      </c>
    </row>
    <row r="847">
      <c r="A847" s="8" t="n">
        <v>46205</v>
      </c>
      <c r="B847" t="inlineStr">
        <is>
          <t>B6</t>
        </is>
      </c>
      <c r="C847" s="9">
        <f>_xlfn.XLOOKUP(B847,Carriers[Code],Carriers[Airline])</f>
        <v/>
      </c>
      <c r="D847" t="n">
        <v>715</v>
      </c>
      <c r="E847" t="inlineStr">
        <is>
          <t>BUF</t>
        </is>
      </c>
      <c r="F847" s="10" t="n">
        <v>2215</v>
      </c>
      <c r="G847" t="inlineStr">
        <is>
          <t>2200-2259</t>
        </is>
      </c>
      <c r="H847" s="9">
        <f>INT(F847/100)</f>
        <v/>
      </c>
      <c r="I847" t="n">
        <v>17</v>
      </c>
      <c r="J847" t="n">
        <v>1</v>
      </c>
      <c r="K847" t="n">
        <v>5</v>
      </c>
      <c r="L847" t="n">
        <v>0</v>
      </c>
      <c r="M847" t="n">
        <v>0</v>
      </c>
      <c r="O847" t="n">
        <v>0</v>
      </c>
    </row>
    <row r="848">
      <c r="A848" s="8" t="n">
        <v>46205</v>
      </c>
      <c r="B848" t="inlineStr">
        <is>
          <t>WN</t>
        </is>
      </c>
      <c r="C848" s="9">
        <f>_xlfn.XLOOKUP(B848,Carriers[Code],Carriers[Airline])</f>
        <v/>
      </c>
      <c r="D848" t="n">
        <v>736</v>
      </c>
      <c r="E848" t="inlineStr">
        <is>
          <t>BWI</t>
        </is>
      </c>
      <c r="F848" s="10" t="n">
        <v>2215</v>
      </c>
      <c r="G848" t="inlineStr">
        <is>
          <t>2200-2259</t>
        </is>
      </c>
      <c r="H848" s="9">
        <f>INT(F848/100)</f>
        <v/>
      </c>
      <c r="I848" t="n">
        <v>6</v>
      </c>
      <c r="J848" t="n">
        <v>0</v>
      </c>
      <c r="K848" t="n">
        <v>-13</v>
      </c>
      <c r="L848" t="n">
        <v>0</v>
      </c>
      <c r="M848" t="n">
        <v>0</v>
      </c>
      <c r="O848" t="n">
        <v>0</v>
      </c>
    </row>
    <row r="849">
      <c r="A849" s="8" t="n">
        <v>46206</v>
      </c>
      <c r="B849" t="inlineStr">
        <is>
          <t>AA</t>
        </is>
      </c>
      <c r="C849" s="9">
        <f>_xlfn.XLOOKUP(B849,Carriers[Code],Carriers[Airline])</f>
        <v/>
      </c>
      <c r="D849" t="n">
        <v>1418</v>
      </c>
      <c r="E849" t="inlineStr">
        <is>
          <t>MIA</t>
        </is>
      </c>
      <c r="F849" s="10" t="n">
        <v>510</v>
      </c>
      <c r="G849" t="inlineStr">
        <is>
          <t>0001-0559</t>
        </is>
      </c>
      <c r="H849" s="9">
        <f>INT(F849/100)</f>
        <v/>
      </c>
      <c r="I849" t="n">
        <v>1</v>
      </c>
      <c r="J849" t="n">
        <v>0</v>
      </c>
      <c r="K849" t="n">
        <v>-2</v>
      </c>
      <c r="L849" t="n">
        <v>0</v>
      </c>
      <c r="M849" t="n">
        <v>0</v>
      </c>
      <c r="O849" t="n">
        <v>0</v>
      </c>
    </row>
    <row r="850">
      <c r="A850" s="8" t="n">
        <v>46206</v>
      </c>
      <c r="B850" t="inlineStr">
        <is>
          <t>AA</t>
        </is>
      </c>
      <c r="C850" s="9">
        <f>_xlfn.XLOOKUP(B850,Carriers[Code],Carriers[Airline])</f>
        <v/>
      </c>
      <c r="D850" t="n">
        <v>3324</v>
      </c>
      <c r="E850" t="inlineStr">
        <is>
          <t>ORD</t>
        </is>
      </c>
      <c r="F850" s="10" t="n">
        <v>510</v>
      </c>
      <c r="G850" t="inlineStr">
        <is>
          <t>0001-0559</t>
        </is>
      </c>
      <c r="H850" s="9">
        <f>INT(F850/100)</f>
        <v/>
      </c>
      <c r="I850" t="n">
        <v>-6</v>
      </c>
      <c r="J850" t="n">
        <v>0</v>
      </c>
      <c r="K850" t="n">
        <v>-24</v>
      </c>
      <c r="L850" t="n">
        <v>0</v>
      </c>
      <c r="M850" t="n">
        <v>0</v>
      </c>
      <c r="O850" t="n">
        <v>0</v>
      </c>
    </row>
    <row r="851">
      <c r="A851" s="8" t="n">
        <v>46206</v>
      </c>
      <c r="B851" t="inlineStr">
        <is>
          <t>B6</t>
        </is>
      </c>
      <c r="C851" s="9">
        <f>_xlfn.XLOOKUP(B851,Carriers[Code],Carriers[Airline])</f>
        <v/>
      </c>
      <c r="D851" t="n">
        <v>917</v>
      </c>
      <c r="E851" t="inlineStr">
        <is>
          <t>JFK</t>
        </is>
      </c>
      <c r="F851" s="10" t="n">
        <v>515</v>
      </c>
      <c r="G851" t="inlineStr">
        <is>
          <t>0001-0559</t>
        </is>
      </c>
      <c r="H851" s="9">
        <f>INT(F851/100)</f>
        <v/>
      </c>
      <c r="I851" t="n">
        <v>0</v>
      </c>
      <c r="J851" t="n">
        <v>0</v>
      </c>
      <c r="K851" t="n">
        <v>1</v>
      </c>
      <c r="L851" t="n">
        <v>0</v>
      </c>
      <c r="M851" t="n">
        <v>0</v>
      </c>
      <c r="O851" t="n">
        <v>0</v>
      </c>
    </row>
    <row r="852">
      <c r="A852" s="8" t="n">
        <v>46206</v>
      </c>
      <c r="B852" t="inlineStr">
        <is>
          <t>WN</t>
        </is>
      </c>
      <c r="C852" s="9">
        <f>_xlfn.XLOOKUP(B852,Carriers[Code],Carriers[Airline])</f>
        <v/>
      </c>
      <c r="D852" t="n">
        <v>3239</v>
      </c>
      <c r="E852" t="inlineStr">
        <is>
          <t>MDW</t>
        </is>
      </c>
      <c r="F852" s="10" t="n">
        <v>525</v>
      </c>
      <c r="G852" t="inlineStr">
        <is>
          <t>0001-0559</t>
        </is>
      </c>
      <c r="H852" s="9">
        <f>INT(F852/100)</f>
        <v/>
      </c>
      <c r="I852" t="n">
        <v>-5</v>
      </c>
      <c r="J852" t="n">
        <v>0</v>
      </c>
      <c r="K852" t="n">
        <v>-16</v>
      </c>
      <c r="L852" t="n">
        <v>0</v>
      </c>
      <c r="M852" t="n">
        <v>0</v>
      </c>
      <c r="O852" t="n">
        <v>0</v>
      </c>
    </row>
    <row r="853">
      <c r="A853" s="8" t="n">
        <v>46206</v>
      </c>
      <c r="B853" t="inlineStr">
        <is>
          <t>DL</t>
        </is>
      </c>
      <c r="C853" s="9">
        <f>_xlfn.XLOOKUP(B853,Carriers[Code],Carriers[Airline])</f>
        <v/>
      </c>
      <c r="D853" t="n">
        <v>1019</v>
      </c>
      <c r="E853" t="inlineStr">
        <is>
          <t>DTW</t>
        </is>
      </c>
      <c r="F853" s="10" t="n">
        <v>530</v>
      </c>
      <c r="G853" t="inlineStr">
        <is>
          <t>0001-0559</t>
        </is>
      </c>
      <c r="H853" s="9">
        <f>INT(F853/100)</f>
        <v/>
      </c>
      <c r="I853" t="n">
        <v>-8</v>
      </c>
      <c r="J853" t="n">
        <v>0</v>
      </c>
      <c r="K853" t="n">
        <v>-22</v>
      </c>
      <c r="L853" t="n">
        <v>0</v>
      </c>
      <c r="M853" t="n">
        <v>0</v>
      </c>
      <c r="O853" t="n">
        <v>0</v>
      </c>
    </row>
    <row r="854">
      <c r="A854" s="8" t="n">
        <v>46206</v>
      </c>
      <c r="B854" t="inlineStr">
        <is>
          <t>DL</t>
        </is>
      </c>
      <c r="C854" s="9">
        <f>_xlfn.XLOOKUP(B854,Carriers[Code],Carriers[Airline])</f>
        <v/>
      </c>
      <c r="D854" t="n">
        <v>2242</v>
      </c>
      <c r="E854" t="inlineStr">
        <is>
          <t>ATL</t>
        </is>
      </c>
      <c r="F854" s="10" t="n">
        <v>530</v>
      </c>
      <c r="G854" t="inlineStr">
        <is>
          <t>0001-0559</t>
        </is>
      </c>
      <c r="H854" s="9">
        <f>INT(F854/100)</f>
        <v/>
      </c>
      <c r="I854" t="n">
        <v>-5</v>
      </c>
      <c r="J854" t="n">
        <v>0</v>
      </c>
      <c r="K854" t="n">
        <v>-21</v>
      </c>
      <c r="L854" t="n">
        <v>0</v>
      </c>
      <c r="M854" t="n">
        <v>0</v>
      </c>
      <c r="O854" t="n">
        <v>0</v>
      </c>
    </row>
    <row r="855">
      <c r="A855" s="8" t="n">
        <v>46206</v>
      </c>
      <c r="B855" t="inlineStr">
        <is>
          <t>WN</t>
        </is>
      </c>
      <c r="C855" s="9">
        <f>_xlfn.XLOOKUP(B855,Carriers[Code],Carriers[Airline])</f>
        <v/>
      </c>
      <c r="D855" t="n">
        <v>752</v>
      </c>
      <c r="E855" t="inlineStr">
        <is>
          <t>STL</t>
        </is>
      </c>
      <c r="F855" s="10" t="n">
        <v>535</v>
      </c>
      <c r="G855" t="inlineStr">
        <is>
          <t>0001-0559</t>
        </is>
      </c>
      <c r="H855" s="9">
        <f>INT(F855/100)</f>
        <v/>
      </c>
      <c r="I855" t="n">
        <v>-9</v>
      </c>
      <c r="J855" t="n">
        <v>0</v>
      </c>
      <c r="K855" t="n">
        <v>-23</v>
      </c>
      <c r="L855" t="n">
        <v>0</v>
      </c>
      <c r="M855" t="n">
        <v>0</v>
      </c>
      <c r="O855" t="n">
        <v>0</v>
      </c>
    </row>
    <row r="856">
      <c r="A856" s="8" t="n">
        <v>46206</v>
      </c>
      <c r="B856" t="inlineStr">
        <is>
          <t>UA</t>
        </is>
      </c>
      <c r="C856" s="9">
        <f>_xlfn.XLOOKUP(B856,Carriers[Code],Carriers[Airline])</f>
        <v/>
      </c>
      <c r="D856" t="n">
        <v>1734</v>
      </c>
      <c r="E856" t="inlineStr">
        <is>
          <t>IAD</t>
        </is>
      </c>
      <c r="F856" s="10" t="n">
        <v>545</v>
      </c>
      <c r="G856" t="inlineStr">
        <is>
          <t>0001-0559</t>
        </is>
      </c>
      <c r="H856" s="9">
        <f>INT(F856/100)</f>
        <v/>
      </c>
      <c r="I856" t="n">
        <v>23</v>
      </c>
      <c r="J856" t="n">
        <v>1</v>
      </c>
      <c r="K856" t="n">
        <v>15</v>
      </c>
      <c r="L856" t="n">
        <v>1</v>
      </c>
      <c r="M856" t="n">
        <v>0</v>
      </c>
      <c r="O856" t="n">
        <v>0</v>
      </c>
      <c r="P856" t="n">
        <v>15</v>
      </c>
      <c r="Q856" t="n">
        <v>0</v>
      </c>
      <c r="R856" t="n">
        <v>0</v>
      </c>
      <c r="S856" t="n">
        <v>0</v>
      </c>
      <c r="T856" t="n">
        <v>0</v>
      </c>
    </row>
    <row r="857">
      <c r="A857" s="8" t="n">
        <v>46206</v>
      </c>
      <c r="B857" t="inlineStr">
        <is>
          <t>WN</t>
        </is>
      </c>
      <c r="C857" s="9">
        <f>_xlfn.XLOOKUP(B857,Carriers[Code],Carriers[Airline])</f>
        <v/>
      </c>
      <c r="D857" t="n">
        <v>727</v>
      </c>
      <c r="E857" t="inlineStr">
        <is>
          <t>BWI</t>
        </is>
      </c>
      <c r="F857" s="10" t="n">
        <v>545</v>
      </c>
      <c r="G857" t="inlineStr">
        <is>
          <t>0001-0559</t>
        </is>
      </c>
      <c r="H857" s="9">
        <f>INT(F857/100)</f>
        <v/>
      </c>
      <c r="I857" t="n">
        <v>-2</v>
      </c>
      <c r="J857" t="n">
        <v>0</v>
      </c>
      <c r="K857" t="n">
        <v>-23</v>
      </c>
      <c r="L857" t="n">
        <v>0</v>
      </c>
      <c r="M857" t="n">
        <v>0</v>
      </c>
      <c r="O857" t="n">
        <v>0</v>
      </c>
    </row>
    <row r="858">
      <c r="A858" s="8" t="n">
        <v>46206</v>
      </c>
      <c r="B858" t="inlineStr">
        <is>
          <t>UA</t>
        </is>
      </c>
      <c r="C858" s="9">
        <f>_xlfn.XLOOKUP(B858,Carriers[Code],Carriers[Airline])</f>
        <v/>
      </c>
      <c r="D858" t="n">
        <v>1409</v>
      </c>
      <c r="E858" t="inlineStr">
        <is>
          <t>IAH</t>
        </is>
      </c>
      <c r="F858" s="10" t="n">
        <v>547</v>
      </c>
      <c r="G858" t="inlineStr">
        <is>
          <t>0001-0559</t>
        </is>
      </c>
      <c r="H858" s="9">
        <f>INT(F858/100)</f>
        <v/>
      </c>
      <c r="I858" t="n">
        <v>-7</v>
      </c>
      <c r="J858" t="n">
        <v>0</v>
      </c>
      <c r="K858" t="n">
        <v>-20</v>
      </c>
      <c r="L858" t="n">
        <v>0</v>
      </c>
      <c r="M858" t="n">
        <v>0</v>
      </c>
      <c r="O858" t="n">
        <v>0</v>
      </c>
    </row>
    <row r="859">
      <c r="A859" s="8" t="n">
        <v>46206</v>
      </c>
      <c r="B859" t="inlineStr">
        <is>
          <t>DL</t>
        </is>
      </c>
      <c r="C859" s="9">
        <f>_xlfn.XLOOKUP(B859,Carriers[Code],Carriers[Airline])</f>
        <v/>
      </c>
      <c r="D859" t="n">
        <v>2303</v>
      </c>
      <c r="E859" t="inlineStr">
        <is>
          <t>MSP</t>
        </is>
      </c>
      <c r="F859" s="10" t="n">
        <v>555</v>
      </c>
      <c r="G859" t="inlineStr">
        <is>
          <t>0001-0559</t>
        </is>
      </c>
      <c r="H859" s="9">
        <f>INT(F859/100)</f>
        <v/>
      </c>
      <c r="I859" t="n">
        <v>6</v>
      </c>
      <c r="J859" t="n">
        <v>0</v>
      </c>
      <c r="K859" t="n">
        <v>12</v>
      </c>
      <c r="L859" t="n">
        <v>0</v>
      </c>
      <c r="M859" t="n">
        <v>0</v>
      </c>
      <c r="O859" t="n">
        <v>0</v>
      </c>
    </row>
    <row r="860">
      <c r="A860" s="8" t="n">
        <v>46206</v>
      </c>
      <c r="B860" t="inlineStr">
        <is>
          <t>AA</t>
        </is>
      </c>
      <c r="C860" s="9">
        <f>_xlfn.XLOOKUP(B860,Carriers[Code],Carriers[Airline])</f>
        <v/>
      </c>
      <c r="D860" t="n">
        <v>873</v>
      </c>
      <c r="E860" t="inlineStr">
        <is>
          <t>MIA</t>
        </is>
      </c>
      <c r="F860" s="10" t="n">
        <v>600</v>
      </c>
      <c r="G860" t="inlineStr">
        <is>
          <t>0600-0659</t>
        </is>
      </c>
      <c r="H860" s="9">
        <f>INT(F860/100)</f>
        <v/>
      </c>
      <c r="I860" t="n">
        <v>-4</v>
      </c>
      <c r="J860" t="n">
        <v>0</v>
      </c>
      <c r="K860" t="n">
        <v>-14</v>
      </c>
      <c r="L860" t="n">
        <v>0</v>
      </c>
      <c r="M860" t="n">
        <v>0</v>
      </c>
      <c r="O860" t="n">
        <v>0</v>
      </c>
    </row>
    <row r="861">
      <c r="A861" s="8" t="n">
        <v>46206</v>
      </c>
      <c r="B861" t="inlineStr">
        <is>
          <t>AA</t>
        </is>
      </c>
      <c r="C861" s="9">
        <f>_xlfn.XLOOKUP(B861,Carriers[Code],Carriers[Airline])</f>
        <v/>
      </c>
      <c r="D861" t="n">
        <v>2159</v>
      </c>
      <c r="E861" t="inlineStr">
        <is>
          <t>DCA</t>
        </is>
      </c>
      <c r="F861" s="10" t="n">
        <v>600</v>
      </c>
      <c r="G861" t="inlineStr">
        <is>
          <t>0600-0659</t>
        </is>
      </c>
      <c r="H861" s="9">
        <f>INT(F861/100)</f>
        <v/>
      </c>
      <c r="I861" t="n">
        <v>-3</v>
      </c>
      <c r="J861" t="n">
        <v>0</v>
      </c>
      <c r="K861" t="n">
        <v>8</v>
      </c>
      <c r="L861" t="n">
        <v>0</v>
      </c>
      <c r="M861" t="n">
        <v>0</v>
      </c>
      <c r="O861" t="n">
        <v>0</v>
      </c>
    </row>
    <row r="862">
      <c r="A862" s="8" t="n">
        <v>46206</v>
      </c>
      <c r="B862" t="inlineStr">
        <is>
          <t>AA</t>
        </is>
      </c>
      <c r="C862" s="9">
        <f>_xlfn.XLOOKUP(B862,Carriers[Code],Carriers[Airline])</f>
        <v/>
      </c>
      <c r="D862" t="n">
        <v>2527</v>
      </c>
      <c r="E862" t="inlineStr">
        <is>
          <t>DFW</t>
        </is>
      </c>
      <c r="F862" s="10" t="n">
        <v>600</v>
      </c>
      <c r="G862" t="inlineStr">
        <is>
          <t>0600-0659</t>
        </is>
      </c>
      <c r="H862" s="9">
        <f>INT(F862/100)</f>
        <v/>
      </c>
      <c r="I862" t="n">
        <v>3</v>
      </c>
      <c r="J862" t="n">
        <v>0</v>
      </c>
      <c r="K862" t="n">
        <v>-36</v>
      </c>
      <c r="L862" t="n">
        <v>0</v>
      </c>
      <c r="M862" t="n">
        <v>0</v>
      </c>
      <c r="O862" t="n">
        <v>0</v>
      </c>
    </row>
    <row r="863">
      <c r="A863" s="8" t="n">
        <v>46206</v>
      </c>
      <c r="B863" t="inlineStr">
        <is>
          <t>B6</t>
        </is>
      </c>
      <c r="C863" s="9">
        <f>_xlfn.XLOOKUP(B863,Carriers[Code],Carriers[Airline])</f>
        <v/>
      </c>
      <c r="D863" t="n">
        <v>287</v>
      </c>
      <c r="E863" t="inlineStr">
        <is>
          <t>LAX</t>
        </is>
      </c>
      <c r="F863" s="10" t="n">
        <v>600</v>
      </c>
      <c r="G863" t="inlineStr">
        <is>
          <t>0600-0659</t>
        </is>
      </c>
      <c r="H863" s="9">
        <f>INT(F863/100)</f>
        <v/>
      </c>
      <c r="I863" t="n">
        <v>-10</v>
      </c>
      <c r="J863" t="n">
        <v>0</v>
      </c>
      <c r="K863" t="n">
        <v>-25</v>
      </c>
      <c r="L863" t="n">
        <v>0</v>
      </c>
      <c r="M863" t="n">
        <v>0</v>
      </c>
      <c r="O863" t="n">
        <v>0</v>
      </c>
    </row>
    <row r="864">
      <c r="A864" s="8" t="n">
        <v>46206</v>
      </c>
      <c r="B864" t="inlineStr">
        <is>
          <t>B6</t>
        </is>
      </c>
      <c r="C864" s="9">
        <f>_xlfn.XLOOKUP(B864,Carriers[Code],Carriers[Airline])</f>
        <v/>
      </c>
      <c r="D864" t="n">
        <v>1207</v>
      </c>
      <c r="E864" t="inlineStr">
        <is>
          <t>BNA</t>
        </is>
      </c>
      <c r="F864" s="10" t="n">
        <v>600</v>
      </c>
      <c r="G864" t="inlineStr">
        <is>
          <t>0600-0659</t>
        </is>
      </c>
      <c r="H864" s="9">
        <f>INT(F864/100)</f>
        <v/>
      </c>
      <c r="I864" t="n">
        <v>-8</v>
      </c>
      <c r="J864" t="n">
        <v>0</v>
      </c>
      <c r="K864" t="n">
        <v>-35</v>
      </c>
      <c r="L864" t="n">
        <v>0</v>
      </c>
      <c r="M864" t="n">
        <v>0</v>
      </c>
      <c r="O864" t="n">
        <v>0</v>
      </c>
    </row>
    <row r="865">
      <c r="A865" s="8" t="n">
        <v>46206</v>
      </c>
      <c r="B865" t="inlineStr">
        <is>
          <t>B6</t>
        </is>
      </c>
      <c r="C865" s="9">
        <f>_xlfn.XLOOKUP(B865,Carriers[Code],Carriers[Airline])</f>
        <v/>
      </c>
      <c r="D865" t="n">
        <v>1285</v>
      </c>
      <c r="E865" t="inlineStr">
        <is>
          <t>PIT</t>
        </is>
      </c>
      <c r="F865" s="10" t="n">
        <v>600</v>
      </c>
      <c r="G865" t="inlineStr">
        <is>
          <t>0600-0659</t>
        </is>
      </c>
      <c r="H865" s="9">
        <f>INT(F865/100)</f>
        <v/>
      </c>
      <c r="I865" t="n">
        <v>-9</v>
      </c>
      <c r="J865" t="n">
        <v>0</v>
      </c>
      <c r="K865" t="n">
        <v>-13</v>
      </c>
      <c r="L865" t="n">
        <v>0</v>
      </c>
      <c r="M865" t="n">
        <v>0</v>
      </c>
      <c r="O865" t="n">
        <v>0</v>
      </c>
    </row>
    <row r="866">
      <c r="A866" s="8" t="n">
        <v>46206</v>
      </c>
      <c r="B866" t="inlineStr">
        <is>
          <t>B6</t>
        </is>
      </c>
      <c r="C866" s="9">
        <f>_xlfn.XLOOKUP(B866,Carriers[Code],Carriers[Airline])</f>
        <v/>
      </c>
      <c r="D866" t="n">
        <v>1439</v>
      </c>
      <c r="E866" t="inlineStr">
        <is>
          <t>AUS</t>
        </is>
      </c>
      <c r="F866" s="10" t="n">
        <v>600</v>
      </c>
      <c r="G866" t="inlineStr">
        <is>
          <t>0600-0659</t>
        </is>
      </c>
      <c r="H866" s="9">
        <f>INT(F866/100)</f>
        <v/>
      </c>
      <c r="I866" t="n">
        <v>-5</v>
      </c>
      <c r="J866" t="n">
        <v>0</v>
      </c>
      <c r="K866" t="n">
        <v>-32</v>
      </c>
      <c r="L866" t="n">
        <v>0</v>
      </c>
      <c r="M866" t="n">
        <v>0</v>
      </c>
      <c r="O866" t="n">
        <v>0</v>
      </c>
    </row>
    <row r="867">
      <c r="A867" s="8" t="n">
        <v>46206</v>
      </c>
      <c r="B867" t="inlineStr">
        <is>
          <t>F9</t>
        </is>
      </c>
      <c r="C867" s="9">
        <f>_xlfn.XLOOKUP(B867,Carriers[Code],Carriers[Airline])</f>
        <v/>
      </c>
      <c r="D867" t="n">
        <v>3085</v>
      </c>
      <c r="E867" t="inlineStr">
        <is>
          <t>ATL</t>
        </is>
      </c>
      <c r="F867" s="10" t="n">
        <v>600</v>
      </c>
      <c r="G867" t="inlineStr">
        <is>
          <t>0600-0659</t>
        </is>
      </c>
      <c r="H867" s="9">
        <f>INT(F867/100)</f>
        <v/>
      </c>
      <c r="I867" t="n">
        <v>-7</v>
      </c>
      <c r="J867" t="n">
        <v>0</v>
      </c>
      <c r="K867" t="n">
        <v>2</v>
      </c>
      <c r="L867" t="n">
        <v>0</v>
      </c>
      <c r="M867" t="n">
        <v>0</v>
      </c>
      <c r="O867" t="n">
        <v>0</v>
      </c>
    </row>
    <row r="868">
      <c r="A868" s="8" t="n">
        <v>46206</v>
      </c>
      <c r="B868" t="inlineStr">
        <is>
          <t>UA</t>
        </is>
      </c>
      <c r="C868" s="9">
        <f>_xlfn.XLOOKUP(B868,Carriers[Code],Carriers[Airline])</f>
        <v/>
      </c>
      <c r="D868" t="n">
        <v>1414</v>
      </c>
      <c r="E868" t="inlineStr">
        <is>
          <t>ORD</t>
        </is>
      </c>
      <c r="F868" s="10" t="n">
        <v>600</v>
      </c>
      <c r="G868" t="inlineStr">
        <is>
          <t>0600-0659</t>
        </is>
      </c>
      <c r="H868" s="9">
        <f>INT(F868/100)</f>
        <v/>
      </c>
      <c r="I868" t="n">
        <v>-5</v>
      </c>
      <c r="J868" t="n">
        <v>0</v>
      </c>
      <c r="K868" t="n">
        <v>-7</v>
      </c>
      <c r="L868" t="n">
        <v>0</v>
      </c>
      <c r="M868" t="n">
        <v>0</v>
      </c>
      <c r="O868" t="n">
        <v>0</v>
      </c>
    </row>
    <row r="869">
      <c r="A869" s="8" t="n">
        <v>46206</v>
      </c>
      <c r="B869" t="inlineStr">
        <is>
          <t>UA</t>
        </is>
      </c>
      <c r="C869" s="9">
        <f>_xlfn.XLOOKUP(B869,Carriers[Code],Carriers[Airline])</f>
        <v/>
      </c>
      <c r="D869" t="n">
        <v>2441</v>
      </c>
      <c r="E869" t="inlineStr">
        <is>
          <t>SFO</t>
        </is>
      </c>
      <c r="F869" s="10" t="n">
        <v>600</v>
      </c>
      <c r="G869" t="inlineStr">
        <is>
          <t>0600-0659</t>
        </is>
      </c>
      <c r="H869" s="9">
        <f>INT(F869/100)</f>
        <v/>
      </c>
      <c r="I869" t="n">
        <v>-5</v>
      </c>
      <c r="J869" t="n">
        <v>0</v>
      </c>
      <c r="K869" t="n">
        <v>-7</v>
      </c>
      <c r="L869" t="n">
        <v>0</v>
      </c>
      <c r="M869" t="n">
        <v>0</v>
      </c>
      <c r="O869" t="n">
        <v>0</v>
      </c>
    </row>
    <row r="870">
      <c r="A870" s="8" t="n">
        <v>46206</v>
      </c>
      <c r="B870" t="inlineStr">
        <is>
          <t>YX</t>
        </is>
      </c>
      <c r="C870" s="9">
        <f>_xlfn.XLOOKUP(B870,Carriers[Code],Carriers[Airline])</f>
        <v/>
      </c>
      <c r="D870" t="n">
        <v>4424</v>
      </c>
      <c r="E870" t="inlineStr">
        <is>
          <t>LGA</t>
        </is>
      </c>
      <c r="F870" s="10" t="n">
        <v>600</v>
      </c>
      <c r="G870" t="inlineStr">
        <is>
          <t>0600-0659</t>
        </is>
      </c>
      <c r="H870" s="9">
        <f>INT(F870/100)</f>
        <v/>
      </c>
      <c r="I870" t="n">
        <v>-6</v>
      </c>
      <c r="J870" t="n">
        <v>0</v>
      </c>
      <c r="K870" t="n">
        <v>10</v>
      </c>
      <c r="L870" t="n">
        <v>0</v>
      </c>
      <c r="M870" t="n">
        <v>0</v>
      </c>
      <c r="O870" t="n">
        <v>0</v>
      </c>
    </row>
    <row r="871">
      <c r="A871" s="8" t="n">
        <v>46206</v>
      </c>
      <c r="B871" t="inlineStr">
        <is>
          <t>YX</t>
        </is>
      </c>
      <c r="C871" s="9">
        <f>_xlfn.XLOOKUP(B871,Carriers[Code],Carriers[Airline])</f>
        <v/>
      </c>
      <c r="D871" t="n">
        <v>5687</v>
      </c>
      <c r="E871" t="inlineStr">
        <is>
          <t>DCA</t>
        </is>
      </c>
      <c r="F871" s="10" t="n">
        <v>600</v>
      </c>
      <c r="G871" t="inlineStr">
        <is>
          <t>0600-0659</t>
        </is>
      </c>
      <c r="H871" s="9">
        <f>INT(F871/100)</f>
        <v/>
      </c>
      <c r="I871" t="n">
        <v>-4</v>
      </c>
      <c r="J871" t="n">
        <v>0</v>
      </c>
      <c r="K871" t="n">
        <v>3</v>
      </c>
      <c r="L871" t="n">
        <v>0</v>
      </c>
      <c r="M871" t="n">
        <v>0</v>
      </c>
      <c r="O871" t="n">
        <v>0</v>
      </c>
    </row>
    <row r="872">
      <c r="A872" s="8" t="n">
        <v>46206</v>
      </c>
      <c r="B872" t="inlineStr">
        <is>
          <t>YX</t>
        </is>
      </c>
      <c r="C872" s="9">
        <f>_xlfn.XLOOKUP(B872,Carriers[Code],Carriers[Airline])</f>
        <v/>
      </c>
      <c r="D872" t="n">
        <v>5836</v>
      </c>
      <c r="E872" t="inlineStr">
        <is>
          <t>LGA</t>
        </is>
      </c>
      <c r="F872" s="10" t="n">
        <v>600</v>
      </c>
      <c r="G872" t="inlineStr">
        <is>
          <t>0600-0659</t>
        </is>
      </c>
      <c r="H872" s="9">
        <f>INT(F872/100)</f>
        <v/>
      </c>
      <c r="I872" t="n">
        <v>-9</v>
      </c>
      <c r="J872" t="n">
        <v>0</v>
      </c>
      <c r="K872" t="n">
        <v>-30</v>
      </c>
      <c r="L872" t="n">
        <v>0</v>
      </c>
      <c r="M872" t="n">
        <v>0</v>
      </c>
      <c r="O872" t="n">
        <v>0</v>
      </c>
    </row>
    <row r="873">
      <c r="A873" s="8" t="n">
        <v>46206</v>
      </c>
      <c r="B873" t="inlineStr">
        <is>
          <t>AA</t>
        </is>
      </c>
      <c r="C873" s="9">
        <f>_xlfn.XLOOKUP(B873,Carriers[Code],Carriers[Airline])</f>
        <v/>
      </c>
      <c r="D873" t="n">
        <v>1146</v>
      </c>
      <c r="E873" t="inlineStr">
        <is>
          <t>PHL</t>
        </is>
      </c>
      <c r="F873" s="10" t="n">
        <v>601</v>
      </c>
      <c r="G873" t="inlineStr">
        <is>
          <t>0600-0659</t>
        </is>
      </c>
      <c r="H873" s="9">
        <f>INT(F873/100)</f>
        <v/>
      </c>
      <c r="I873" t="n">
        <v>-5</v>
      </c>
      <c r="J873" t="n">
        <v>0</v>
      </c>
      <c r="K873" t="n">
        <v>-12</v>
      </c>
      <c r="L873" t="n">
        <v>0</v>
      </c>
      <c r="M873" t="n">
        <v>0</v>
      </c>
      <c r="O873" t="n">
        <v>0</v>
      </c>
    </row>
    <row r="874">
      <c r="A874" s="8" t="n">
        <v>46206</v>
      </c>
      <c r="B874" t="inlineStr">
        <is>
          <t>YX</t>
        </is>
      </c>
      <c r="C874" s="9">
        <f>_xlfn.XLOOKUP(B874,Carriers[Code],Carriers[Airline])</f>
        <v/>
      </c>
      <c r="D874" t="n">
        <v>4401</v>
      </c>
      <c r="E874" t="inlineStr">
        <is>
          <t>JFK</t>
        </is>
      </c>
      <c r="F874" s="10" t="n">
        <v>601</v>
      </c>
      <c r="G874" t="inlineStr">
        <is>
          <t>0600-0659</t>
        </is>
      </c>
      <c r="H874" s="9">
        <f>INT(F874/100)</f>
        <v/>
      </c>
      <c r="I874" t="n">
        <v>-7</v>
      </c>
      <c r="J874" t="n">
        <v>0</v>
      </c>
      <c r="K874" t="n">
        <v>-20</v>
      </c>
      <c r="L874" t="n">
        <v>0</v>
      </c>
      <c r="M874" t="n">
        <v>0</v>
      </c>
      <c r="O874" t="n">
        <v>0</v>
      </c>
    </row>
    <row r="875">
      <c r="A875" s="8" t="n">
        <v>46206</v>
      </c>
      <c r="B875" t="inlineStr">
        <is>
          <t>AS</t>
        </is>
      </c>
      <c r="C875" s="9">
        <f>_xlfn.XLOOKUP(B875,Carriers[Code],Carriers[Airline])</f>
        <v/>
      </c>
      <c r="D875" t="n">
        <v>311</v>
      </c>
      <c r="E875" t="inlineStr">
        <is>
          <t>PDX</t>
        </is>
      </c>
      <c r="F875" s="10" t="n">
        <v>603</v>
      </c>
      <c r="G875" t="inlineStr">
        <is>
          <t>0600-0659</t>
        </is>
      </c>
      <c r="H875" s="9">
        <f>INT(F875/100)</f>
        <v/>
      </c>
      <c r="I875" t="n">
        <v>0</v>
      </c>
      <c r="J875" t="n">
        <v>0</v>
      </c>
      <c r="K875" t="n">
        <v>-16</v>
      </c>
      <c r="L875" t="n">
        <v>0</v>
      </c>
      <c r="M875" t="n">
        <v>0</v>
      </c>
      <c r="O875" t="n">
        <v>0</v>
      </c>
    </row>
    <row r="876">
      <c r="A876" s="8" t="n">
        <v>46206</v>
      </c>
      <c r="B876" t="inlineStr">
        <is>
          <t>AA</t>
        </is>
      </c>
      <c r="C876" s="9">
        <f>_xlfn.XLOOKUP(B876,Carriers[Code],Carriers[Airline])</f>
        <v/>
      </c>
      <c r="D876" t="n">
        <v>418</v>
      </c>
      <c r="E876" t="inlineStr">
        <is>
          <t>CLT</t>
        </is>
      </c>
      <c r="F876" s="10" t="n">
        <v>605</v>
      </c>
      <c r="G876" t="inlineStr">
        <is>
          <t>0600-0659</t>
        </is>
      </c>
      <c r="H876" s="9">
        <f>INT(F876/100)</f>
        <v/>
      </c>
      <c r="I876" t="n">
        <v>-5</v>
      </c>
      <c r="J876" t="n">
        <v>0</v>
      </c>
      <c r="K876" t="n">
        <v>-13</v>
      </c>
      <c r="L876" t="n">
        <v>0</v>
      </c>
      <c r="M876" t="n">
        <v>0</v>
      </c>
      <c r="O876" t="n">
        <v>0</v>
      </c>
    </row>
    <row r="877">
      <c r="A877" s="8" t="n">
        <v>46206</v>
      </c>
      <c r="B877" t="inlineStr">
        <is>
          <t>B6</t>
        </is>
      </c>
      <c r="C877" s="9">
        <f>_xlfn.XLOOKUP(B877,Carriers[Code],Carriers[Airline])</f>
        <v/>
      </c>
      <c r="D877" t="n">
        <v>619</v>
      </c>
      <c r="E877" t="inlineStr">
        <is>
          <t>SAN</t>
        </is>
      </c>
      <c r="F877" s="10" t="n">
        <v>605</v>
      </c>
      <c r="G877" t="inlineStr">
        <is>
          <t>0600-0659</t>
        </is>
      </c>
      <c r="H877" s="9">
        <f>INT(F877/100)</f>
        <v/>
      </c>
      <c r="I877" t="n">
        <v>-13</v>
      </c>
      <c r="J877" t="n">
        <v>0</v>
      </c>
      <c r="K877" t="n">
        <v>-34</v>
      </c>
      <c r="L877" t="n">
        <v>0</v>
      </c>
      <c r="M877" t="n">
        <v>0</v>
      </c>
      <c r="O877" t="n">
        <v>0</v>
      </c>
    </row>
    <row r="878">
      <c r="A878" s="8" t="n">
        <v>46206</v>
      </c>
      <c r="B878" t="inlineStr">
        <is>
          <t>DL</t>
        </is>
      </c>
      <c r="C878" s="9">
        <f>_xlfn.XLOOKUP(B878,Carriers[Code],Carriers[Airline])</f>
        <v/>
      </c>
      <c r="D878" t="n">
        <v>859</v>
      </c>
      <c r="E878" t="inlineStr">
        <is>
          <t>SLC</t>
        </is>
      </c>
      <c r="F878" s="10" t="n">
        <v>605</v>
      </c>
      <c r="G878" t="inlineStr">
        <is>
          <t>0600-0659</t>
        </is>
      </c>
      <c r="H878" s="9">
        <f>INT(F878/100)</f>
        <v/>
      </c>
      <c r="I878" t="n">
        <v>-7</v>
      </c>
      <c r="J878" t="n">
        <v>0</v>
      </c>
      <c r="K878" t="n">
        <v>-5</v>
      </c>
      <c r="L878" t="n">
        <v>0</v>
      </c>
      <c r="M878" t="n">
        <v>0</v>
      </c>
      <c r="O878" t="n">
        <v>0</v>
      </c>
    </row>
    <row r="879">
      <c r="A879" s="8" t="n">
        <v>46206</v>
      </c>
      <c r="B879" t="inlineStr">
        <is>
          <t>UA</t>
        </is>
      </c>
      <c r="C879" s="9">
        <f>_xlfn.XLOOKUP(B879,Carriers[Code],Carriers[Airline])</f>
        <v/>
      </c>
      <c r="D879" t="n">
        <v>1833</v>
      </c>
      <c r="E879" t="inlineStr">
        <is>
          <t>EWR</t>
        </is>
      </c>
      <c r="F879" s="10" t="n">
        <v>605</v>
      </c>
      <c r="G879" t="inlineStr">
        <is>
          <t>0600-0659</t>
        </is>
      </c>
      <c r="H879" s="9">
        <f>INT(F879/100)</f>
        <v/>
      </c>
      <c r="I879" t="n">
        <v>-10</v>
      </c>
      <c r="J879" t="n">
        <v>0</v>
      </c>
      <c r="K879" t="n">
        <v>-28</v>
      </c>
      <c r="L879" t="n">
        <v>0</v>
      </c>
      <c r="M879" t="n">
        <v>0</v>
      </c>
      <c r="O879" t="n">
        <v>0</v>
      </c>
    </row>
    <row r="880">
      <c r="A880" s="8" t="n">
        <v>46206</v>
      </c>
      <c r="B880" t="inlineStr">
        <is>
          <t>DL</t>
        </is>
      </c>
      <c r="C880" s="9">
        <f>_xlfn.XLOOKUP(B880,Carriers[Code],Carriers[Airline])</f>
        <v/>
      </c>
      <c r="D880" t="n">
        <v>2611</v>
      </c>
      <c r="E880" t="inlineStr">
        <is>
          <t>JFK</t>
        </is>
      </c>
      <c r="F880" s="10" t="n">
        <v>606</v>
      </c>
      <c r="G880" t="inlineStr">
        <is>
          <t>0600-0659</t>
        </is>
      </c>
      <c r="H880" s="9">
        <f>INT(F880/100)</f>
        <v/>
      </c>
      <c r="I880" t="n">
        <v>-2</v>
      </c>
      <c r="J880" t="n">
        <v>0</v>
      </c>
      <c r="K880" t="n">
        <v>-6</v>
      </c>
      <c r="L880" t="n">
        <v>0</v>
      </c>
      <c r="M880" t="n">
        <v>0</v>
      </c>
      <c r="O880" t="n">
        <v>0</v>
      </c>
    </row>
    <row r="881">
      <c r="A881" s="8" t="n">
        <v>46206</v>
      </c>
      <c r="B881" t="inlineStr">
        <is>
          <t>B6</t>
        </is>
      </c>
      <c r="C881" s="9">
        <f>_xlfn.XLOOKUP(B881,Carriers[Code],Carriers[Airline])</f>
        <v/>
      </c>
      <c r="D881" t="n">
        <v>761</v>
      </c>
      <c r="E881" t="inlineStr">
        <is>
          <t>SJU</t>
        </is>
      </c>
      <c r="F881" s="10" t="n">
        <v>610</v>
      </c>
      <c r="G881" t="inlineStr">
        <is>
          <t>0600-0659</t>
        </is>
      </c>
      <c r="H881" s="9">
        <f>INT(F881/100)</f>
        <v/>
      </c>
      <c r="I881" t="n">
        <v>1</v>
      </c>
      <c r="J881" t="n">
        <v>0</v>
      </c>
      <c r="K881" t="n">
        <v>10</v>
      </c>
      <c r="L881" t="n">
        <v>0</v>
      </c>
      <c r="M881" t="n">
        <v>0</v>
      </c>
      <c r="O881" t="n">
        <v>0</v>
      </c>
    </row>
    <row r="882">
      <c r="A882" s="8" t="n">
        <v>46206</v>
      </c>
      <c r="B882" t="inlineStr">
        <is>
          <t>B6</t>
        </is>
      </c>
      <c r="C882" s="9">
        <f>_xlfn.XLOOKUP(B882,Carriers[Code],Carriers[Airline])</f>
        <v/>
      </c>
      <c r="D882" t="n">
        <v>1159</v>
      </c>
      <c r="E882" t="inlineStr">
        <is>
          <t>PHL</t>
        </is>
      </c>
      <c r="F882" s="10" t="n">
        <v>610</v>
      </c>
      <c r="G882" t="inlineStr">
        <is>
          <t>0600-0659</t>
        </is>
      </c>
      <c r="H882" s="9">
        <f>INT(F882/100)</f>
        <v/>
      </c>
      <c r="I882" t="n">
        <v>-8</v>
      </c>
      <c r="J882" t="n">
        <v>0</v>
      </c>
      <c r="K882" t="n">
        <v>-8</v>
      </c>
      <c r="L882" t="n">
        <v>0</v>
      </c>
      <c r="M882" t="n">
        <v>0</v>
      </c>
      <c r="O882" t="n">
        <v>0</v>
      </c>
    </row>
    <row r="883">
      <c r="A883" s="8" t="n">
        <v>46206</v>
      </c>
      <c r="B883" t="inlineStr">
        <is>
          <t>DL</t>
        </is>
      </c>
      <c r="C883" s="9">
        <f>_xlfn.XLOOKUP(B883,Carriers[Code],Carriers[Airline])</f>
        <v/>
      </c>
      <c r="D883" t="n">
        <v>675</v>
      </c>
      <c r="E883" t="inlineStr">
        <is>
          <t>MCI</t>
        </is>
      </c>
      <c r="F883" s="10" t="n">
        <v>610</v>
      </c>
      <c r="G883" t="inlineStr">
        <is>
          <t>0600-0659</t>
        </is>
      </c>
      <c r="H883" s="9">
        <f>INT(F883/100)</f>
        <v/>
      </c>
      <c r="I883" t="n">
        <v>0</v>
      </c>
      <c r="J883" t="n">
        <v>0</v>
      </c>
      <c r="K883" t="n">
        <v>-15</v>
      </c>
      <c r="L883" t="n">
        <v>0</v>
      </c>
      <c r="M883" t="n">
        <v>0</v>
      </c>
      <c r="O883" t="n">
        <v>0</v>
      </c>
    </row>
    <row r="884">
      <c r="A884" s="8" t="n">
        <v>46206</v>
      </c>
      <c r="B884" t="inlineStr">
        <is>
          <t>B6</t>
        </is>
      </c>
      <c r="C884" s="9">
        <f>_xlfn.XLOOKUP(B884,Carriers[Code],Carriers[Airline])</f>
        <v/>
      </c>
      <c r="D884" t="n">
        <v>2255</v>
      </c>
      <c r="E884" t="inlineStr">
        <is>
          <t>DCA</t>
        </is>
      </c>
      <c r="F884" s="10" t="n">
        <v>615</v>
      </c>
      <c r="G884" t="inlineStr">
        <is>
          <t>0600-0659</t>
        </is>
      </c>
      <c r="H884" s="9">
        <f>INT(F884/100)</f>
        <v/>
      </c>
      <c r="I884" t="n">
        <v>-2</v>
      </c>
      <c r="J884" t="n">
        <v>0</v>
      </c>
      <c r="K884" t="n">
        <v>-5</v>
      </c>
      <c r="L884" t="n">
        <v>0</v>
      </c>
      <c r="M884" t="n">
        <v>0</v>
      </c>
      <c r="O884" t="n">
        <v>0</v>
      </c>
    </row>
    <row r="885">
      <c r="A885" s="8" t="n">
        <v>46206</v>
      </c>
      <c r="B885" t="inlineStr">
        <is>
          <t>B6</t>
        </is>
      </c>
      <c r="C885" s="9">
        <f>_xlfn.XLOOKUP(B885,Carriers[Code],Carriers[Airline])</f>
        <v/>
      </c>
      <c r="D885" t="n">
        <v>569</v>
      </c>
      <c r="E885" t="inlineStr">
        <is>
          <t>FLL</t>
        </is>
      </c>
      <c r="F885" s="10" t="n">
        <v>620</v>
      </c>
      <c r="G885" t="inlineStr">
        <is>
          <t>0600-0659</t>
        </is>
      </c>
      <c r="H885" s="9">
        <f>INT(F885/100)</f>
        <v/>
      </c>
      <c r="I885" t="n">
        <v>-11</v>
      </c>
      <c r="J885" t="n">
        <v>0</v>
      </c>
      <c r="K885" t="n">
        <v>-27</v>
      </c>
      <c r="L885" t="n">
        <v>0</v>
      </c>
      <c r="M885" t="n">
        <v>0</v>
      </c>
      <c r="O885" t="n">
        <v>0</v>
      </c>
    </row>
    <row r="886">
      <c r="A886" s="8" t="n">
        <v>46206</v>
      </c>
      <c r="B886" t="inlineStr">
        <is>
          <t>UA</t>
        </is>
      </c>
      <c r="C886" s="9">
        <f>_xlfn.XLOOKUP(B886,Carriers[Code],Carriers[Airline])</f>
        <v/>
      </c>
      <c r="D886" t="n">
        <v>360</v>
      </c>
      <c r="E886" t="inlineStr">
        <is>
          <t>LAX</t>
        </is>
      </c>
      <c r="F886" s="10" t="n">
        <v>621</v>
      </c>
      <c r="G886" t="inlineStr">
        <is>
          <t>0600-0659</t>
        </is>
      </c>
      <c r="H886" s="9">
        <f>INT(F886/100)</f>
        <v/>
      </c>
      <c r="I886" t="n">
        <v>10</v>
      </c>
      <c r="J886" t="n">
        <v>0</v>
      </c>
      <c r="K886" t="n">
        <v>-5</v>
      </c>
      <c r="L886" t="n">
        <v>0</v>
      </c>
      <c r="M886" t="n">
        <v>0</v>
      </c>
      <c r="O886" t="n">
        <v>0</v>
      </c>
    </row>
    <row r="887">
      <c r="A887" s="8" t="n">
        <v>46206</v>
      </c>
      <c r="B887" t="inlineStr">
        <is>
          <t>WN</t>
        </is>
      </c>
      <c r="C887" s="9">
        <f>_xlfn.XLOOKUP(B887,Carriers[Code],Carriers[Airline])</f>
        <v/>
      </c>
      <c r="D887" t="n">
        <v>4156</v>
      </c>
      <c r="E887" t="inlineStr">
        <is>
          <t>DEN</t>
        </is>
      </c>
      <c r="F887" s="10" t="n">
        <v>625</v>
      </c>
      <c r="G887" t="inlineStr">
        <is>
          <t>0600-0659</t>
        </is>
      </c>
      <c r="H887" s="9">
        <f>INT(F887/100)</f>
        <v/>
      </c>
      <c r="I887" t="n">
        <v>-2</v>
      </c>
      <c r="J887" t="n">
        <v>0</v>
      </c>
      <c r="K887" t="n">
        <v>-21</v>
      </c>
      <c r="L887" t="n">
        <v>0</v>
      </c>
      <c r="M887" t="n">
        <v>0</v>
      </c>
      <c r="O887" t="n">
        <v>0</v>
      </c>
    </row>
    <row r="888">
      <c r="A888" s="8" t="n">
        <v>46206</v>
      </c>
      <c r="B888" t="inlineStr">
        <is>
          <t>YX</t>
        </is>
      </c>
      <c r="C888" s="9">
        <f>_xlfn.XLOOKUP(B888,Carriers[Code],Carriers[Airline])</f>
        <v/>
      </c>
      <c r="D888" t="n">
        <v>5764</v>
      </c>
      <c r="E888" t="inlineStr">
        <is>
          <t>EWR</t>
        </is>
      </c>
      <c r="F888" s="10" t="n">
        <v>625</v>
      </c>
      <c r="G888" t="inlineStr">
        <is>
          <t>0600-0659</t>
        </is>
      </c>
      <c r="H888" s="9">
        <f>INT(F888/100)</f>
        <v/>
      </c>
      <c r="I888" t="n">
        <v>-10</v>
      </c>
      <c r="J888" t="n">
        <v>0</v>
      </c>
      <c r="K888" t="n">
        <v>-22</v>
      </c>
      <c r="L888" t="n">
        <v>0</v>
      </c>
      <c r="M888" t="n">
        <v>0</v>
      </c>
      <c r="O888" t="n">
        <v>0</v>
      </c>
    </row>
    <row r="889">
      <c r="A889" s="8" t="n">
        <v>46206</v>
      </c>
      <c r="B889" t="inlineStr">
        <is>
          <t>B6</t>
        </is>
      </c>
      <c r="C889" s="9">
        <f>_xlfn.XLOOKUP(B889,Carriers[Code],Carriers[Airline])</f>
        <v/>
      </c>
      <c r="D889" t="n">
        <v>1883</v>
      </c>
      <c r="E889" t="inlineStr">
        <is>
          <t>RDU</t>
        </is>
      </c>
      <c r="F889" s="10" t="n">
        <v>628</v>
      </c>
      <c r="G889" t="inlineStr">
        <is>
          <t>0600-0659</t>
        </is>
      </c>
      <c r="H889" s="9">
        <f>INT(F889/100)</f>
        <v/>
      </c>
      <c r="I889" t="n">
        <v>-10</v>
      </c>
      <c r="J889" t="n">
        <v>0</v>
      </c>
      <c r="K889" t="n">
        <v>-23</v>
      </c>
      <c r="L889" t="n">
        <v>0</v>
      </c>
      <c r="M889" t="n">
        <v>0</v>
      </c>
      <c r="O889" t="n">
        <v>0</v>
      </c>
    </row>
    <row r="890">
      <c r="A890" s="8" t="n">
        <v>46206</v>
      </c>
      <c r="B890" t="inlineStr">
        <is>
          <t>B6</t>
        </is>
      </c>
      <c r="C890" s="9">
        <f>_xlfn.XLOOKUP(B890,Carriers[Code],Carriers[Airline])</f>
        <v/>
      </c>
      <c r="D890" t="n">
        <v>891</v>
      </c>
      <c r="E890" t="inlineStr">
        <is>
          <t>TPA</t>
        </is>
      </c>
      <c r="F890" s="10" t="n">
        <v>630</v>
      </c>
      <c r="G890" t="inlineStr">
        <is>
          <t>0600-0659</t>
        </is>
      </c>
      <c r="H890" s="9">
        <f>INT(F890/100)</f>
        <v/>
      </c>
      <c r="I890" t="n">
        <v>6</v>
      </c>
      <c r="J890" t="n">
        <v>0</v>
      </c>
      <c r="K890" t="n">
        <v>-11</v>
      </c>
      <c r="L890" t="n">
        <v>0</v>
      </c>
      <c r="M890" t="n">
        <v>0</v>
      </c>
      <c r="O890" t="n">
        <v>0</v>
      </c>
    </row>
    <row r="891">
      <c r="A891" s="8" t="n">
        <v>46206</v>
      </c>
      <c r="B891" t="inlineStr">
        <is>
          <t>DL</t>
        </is>
      </c>
      <c r="C891" s="9">
        <f>_xlfn.XLOOKUP(B891,Carriers[Code],Carriers[Airline])</f>
        <v/>
      </c>
      <c r="D891" t="n">
        <v>1410</v>
      </c>
      <c r="E891" t="inlineStr">
        <is>
          <t>AUS</t>
        </is>
      </c>
      <c r="F891" s="10" t="n">
        <v>630</v>
      </c>
      <c r="G891" t="inlineStr">
        <is>
          <t>0600-0659</t>
        </is>
      </c>
      <c r="H891" s="9">
        <f>INT(F891/100)</f>
        <v/>
      </c>
      <c r="I891" t="n">
        <v>48</v>
      </c>
      <c r="J891" t="n">
        <v>1</v>
      </c>
      <c r="K891" t="n">
        <v>25</v>
      </c>
      <c r="L891" t="n">
        <v>1</v>
      </c>
      <c r="M891" t="n">
        <v>0</v>
      </c>
      <c r="O891" t="n">
        <v>0</v>
      </c>
      <c r="P891" t="n">
        <v>25</v>
      </c>
      <c r="Q891" t="n">
        <v>0</v>
      </c>
      <c r="R891" t="n">
        <v>0</v>
      </c>
      <c r="S891" t="n">
        <v>0</v>
      </c>
      <c r="T891" t="n">
        <v>0</v>
      </c>
    </row>
    <row r="892">
      <c r="A892" s="8" t="n">
        <v>46206</v>
      </c>
      <c r="B892" t="inlineStr">
        <is>
          <t>B6</t>
        </is>
      </c>
      <c r="C892" s="9">
        <f>_xlfn.XLOOKUP(B892,Carriers[Code],Carriers[Airline])</f>
        <v/>
      </c>
      <c r="D892" t="n">
        <v>1333</v>
      </c>
      <c r="E892" t="inlineStr">
        <is>
          <t>SFO</t>
        </is>
      </c>
      <c r="F892" s="10" t="n">
        <v>635</v>
      </c>
      <c r="G892" t="inlineStr">
        <is>
          <t>0600-0659</t>
        </is>
      </c>
      <c r="H892" s="9">
        <f>INT(F892/100)</f>
        <v/>
      </c>
      <c r="I892" t="n">
        <v>-8</v>
      </c>
      <c r="J892" t="n">
        <v>0</v>
      </c>
      <c r="K892" t="n">
        <v>-12</v>
      </c>
      <c r="L892" t="n">
        <v>0</v>
      </c>
      <c r="M892" t="n">
        <v>0</v>
      </c>
      <c r="O892" t="n">
        <v>0</v>
      </c>
    </row>
    <row r="893">
      <c r="A893" s="8" t="n">
        <v>46206</v>
      </c>
      <c r="B893" t="inlineStr">
        <is>
          <t>YX</t>
        </is>
      </c>
      <c r="C893" s="9">
        <f>_xlfn.XLOOKUP(B893,Carriers[Code],Carriers[Airline])</f>
        <v/>
      </c>
      <c r="D893" t="n">
        <v>5703</v>
      </c>
      <c r="E893" t="inlineStr">
        <is>
          <t>BWI</t>
        </is>
      </c>
      <c r="F893" s="10" t="n">
        <v>635</v>
      </c>
      <c r="G893" t="inlineStr">
        <is>
          <t>0600-0659</t>
        </is>
      </c>
      <c r="H893" s="9">
        <f>INT(F893/100)</f>
        <v/>
      </c>
      <c r="I893" t="n">
        <v>-10</v>
      </c>
      <c r="J893" t="n">
        <v>0</v>
      </c>
      <c r="K893" t="n">
        <v>-31</v>
      </c>
      <c r="L893" t="n">
        <v>0</v>
      </c>
      <c r="M893" t="n">
        <v>0</v>
      </c>
      <c r="O893" t="n">
        <v>0</v>
      </c>
    </row>
    <row r="894">
      <c r="A894" s="8" t="n">
        <v>46206</v>
      </c>
      <c r="B894" t="inlineStr">
        <is>
          <t>B6</t>
        </is>
      </c>
      <c r="C894" s="9">
        <f>_xlfn.XLOOKUP(B894,Carriers[Code],Carriers[Airline])</f>
        <v/>
      </c>
      <c r="D894" t="n">
        <v>165</v>
      </c>
      <c r="E894" t="inlineStr">
        <is>
          <t>RSW</t>
        </is>
      </c>
      <c r="F894" s="10" t="n">
        <v>645</v>
      </c>
      <c r="G894" t="inlineStr">
        <is>
          <t>0600-0659</t>
        </is>
      </c>
      <c r="H894" s="9">
        <f>INT(F894/100)</f>
        <v/>
      </c>
      <c r="I894" t="n">
        <v>233</v>
      </c>
      <c r="J894" t="n">
        <v>1</v>
      </c>
      <c r="K894" t="n">
        <v>215</v>
      </c>
      <c r="L894" t="n">
        <v>1</v>
      </c>
      <c r="M894" t="n">
        <v>0</v>
      </c>
      <c r="O894" t="n">
        <v>0</v>
      </c>
      <c r="P894" t="n">
        <v>37</v>
      </c>
      <c r="Q894" t="n">
        <v>0</v>
      </c>
      <c r="R894" t="n">
        <v>0</v>
      </c>
      <c r="S894" t="n">
        <v>0</v>
      </c>
      <c r="T894" t="n">
        <v>178</v>
      </c>
    </row>
    <row r="895">
      <c r="A895" s="8" t="n">
        <v>46206</v>
      </c>
      <c r="B895" t="inlineStr">
        <is>
          <t>DL</t>
        </is>
      </c>
      <c r="C895" s="9">
        <f>_xlfn.XLOOKUP(B895,Carriers[Code],Carriers[Airline])</f>
        <v/>
      </c>
      <c r="D895" t="n">
        <v>695</v>
      </c>
      <c r="E895" t="inlineStr">
        <is>
          <t>ATL</t>
        </is>
      </c>
      <c r="F895" s="10" t="n">
        <v>650</v>
      </c>
      <c r="G895" t="inlineStr">
        <is>
          <t>0600-0659</t>
        </is>
      </c>
      <c r="H895" s="9">
        <f>INT(F895/100)</f>
        <v/>
      </c>
      <c r="I895" t="n">
        <v>10</v>
      </c>
      <c r="J895" t="n">
        <v>0</v>
      </c>
      <c r="K895" t="n">
        <v>-10</v>
      </c>
      <c r="L895" t="n">
        <v>0</v>
      </c>
      <c r="M895" t="n">
        <v>0</v>
      </c>
      <c r="O895" t="n">
        <v>0</v>
      </c>
    </row>
    <row r="896">
      <c r="A896" s="8" t="n">
        <v>46206</v>
      </c>
      <c r="B896" t="inlineStr">
        <is>
          <t>AA</t>
        </is>
      </c>
      <c r="C896" s="9">
        <f>_xlfn.XLOOKUP(B896,Carriers[Code],Carriers[Airline])</f>
        <v/>
      </c>
      <c r="D896" t="n">
        <v>1462</v>
      </c>
      <c r="E896" t="inlineStr">
        <is>
          <t>CLT</t>
        </is>
      </c>
      <c r="F896" s="10" t="n">
        <v>700</v>
      </c>
      <c r="G896" t="inlineStr">
        <is>
          <t>0700-0759</t>
        </is>
      </c>
      <c r="H896" s="9">
        <f>INT(F896/100)</f>
        <v/>
      </c>
      <c r="I896" t="n">
        <v>33</v>
      </c>
      <c r="J896" t="n">
        <v>1</v>
      </c>
      <c r="K896" t="n">
        <v>5</v>
      </c>
      <c r="L896" t="n">
        <v>0</v>
      </c>
      <c r="M896" t="n">
        <v>0</v>
      </c>
      <c r="O896" t="n">
        <v>0</v>
      </c>
    </row>
    <row r="897">
      <c r="A897" s="8" t="n">
        <v>46206</v>
      </c>
      <c r="B897" t="inlineStr">
        <is>
          <t>AA</t>
        </is>
      </c>
      <c r="C897" s="9">
        <f>_xlfn.XLOOKUP(B897,Carriers[Code],Carriers[Airline])</f>
        <v/>
      </c>
      <c r="D897" t="n">
        <v>1509</v>
      </c>
      <c r="E897" t="inlineStr">
        <is>
          <t>ORD</t>
        </is>
      </c>
      <c r="F897" s="10" t="n">
        <v>700</v>
      </c>
      <c r="G897" t="inlineStr">
        <is>
          <t>0700-0759</t>
        </is>
      </c>
      <c r="H897" s="9">
        <f>INT(F897/100)</f>
        <v/>
      </c>
      <c r="I897" t="n">
        <v>-3</v>
      </c>
      <c r="J897" t="n">
        <v>0</v>
      </c>
      <c r="K897" t="n">
        <v>-11</v>
      </c>
      <c r="L897" t="n">
        <v>0</v>
      </c>
      <c r="M897" t="n">
        <v>0</v>
      </c>
      <c r="O897" t="n">
        <v>0</v>
      </c>
    </row>
    <row r="898">
      <c r="A898" s="8" t="n">
        <v>46206</v>
      </c>
      <c r="B898" t="inlineStr">
        <is>
          <t>AA</t>
        </is>
      </c>
      <c r="C898" s="9">
        <f>_xlfn.XLOOKUP(B898,Carriers[Code],Carriers[Airline])</f>
        <v/>
      </c>
      <c r="D898" t="n">
        <v>2315</v>
      </c>
      <c r="E898" t="inlineStr">
        <is>
          <t>PHX</t>
        </is>
      </c>
      <c r="F898" s="10" t="n">
        <v>700</v>
      </c>
      <c r="G898" t="inlineStr">
        <is>
          <t>0700-0759</t>
        </is>
      </c>
      <c r="H898" s="9">
        <f>INT(F898/100)</f>
        <v/>
      </c>
      <c r="I898" t="n">
        <v>-8</v>
      </c>
      <c r="J898" t="n">
        <v>0</v>
      </c>
      <c r="K898" t="n">
        <v>-17</v>
      </c>
      <c r="L898" t="n">
        <v>0</v>
      </c>
      <c r="M898" t="n">
        <v>0</v>
      </c>
      <c r="O898" t="n">
        <v>0</v>
      </c>
    </row>
    <row r="899">
      <c r="A899" s="8" t="n">
        <v>46206</v>
      </c>
      <c r="B899" t="inlineStr">
        <is>
          <t>AA</t>
        </is>
      </c>
      <c r="C899" s="9">
        <f>_xlfn.XLOOKUP(B899,Carriers[Code],Carriers[Airline])</f>
        <v/>
      </c>
      <c r="D899" t="n">
        <v>2455</v>
      </c>
      <c r="E899" t="inlineStr">
        <is>
          <t>LAX</t>
        </is>
      </c>
      <c r="F899" s="10" t="n">
        <v>700</v>
      </c>
      <c r="G899" t="inlineStr">
        <is>
          <t>0700-0759</t>
        </is>
      </c>
      <c r="H899" s="9">
        <f>INT(F899/100)</f>
        <v/>
      </c>
      <c r="I899" t="n">
        <v>1</v>
      </c>
      <c r="J899" t="n">
        <v>0</v>
      </c>
      <c r="K899" t="n">
        <v>12</v>
      </c>
      <c r="L899" t="n">
        <v>0</v>
      </c>
      <c r="M899" t="n">
        <v>0</v>
      </c>
      <c r="O899" t="n">
        <v>0</v>
      </c>
    </row>
    <row r="900">
      <c r="A900" s="8" t="n">
        <v>46206</v>
      </c>
      <c r="B900" t="inlineStr">
        <is>
          <t>AA</t>
        </is>
      </c>
      <c r="C900" s="9">
        <f>_xlfn.XLOOKUP(B900,Carriers[Code],Carriers[Airline])</f>
        <v/>
      </c>
      <c r="D900" t="n">
        <v>2555</v>
      </c>
      <c r="E900" t="inlineStr">
        <is>
          <t>DFW</t>
        </is>
      </c>
      <c r="F900" s="10" t="n">
        <v>700</v>
      </c>
      <c r="G900" t="inlineStr">
        <is>
          <t>0700-0759</t>
        </is>
      </c>
      <c r="H900" s="9">
        <f>INT(F900/100)</f>
        <v/>
      </c>
      <c r="I900" t="n">
        <v>-11</v>
      </c>
      <c r="J900" t="n">
        <v>0</v>
      </c>
      <c r="K900" t="n">
        <v>-34</v>
      </c>
      <c r="L900" t="n">
        <v>0</v>
      </c>
      <c r="M900" t="n">
        <v>0</v>
      </c>
      <c r="O900" t="n">
        <v>0</v>
      </c>
    </row>
    <row r="901">
      <c r="A901" s="8" t="n">
        <v>46206</v>
      </c>
      <c r="B901" t="inlineStr">
        <is>
          <t>B6</t>
        </is>
      </c>
      <c r="C901" s="9">
        <f>_xlfn.XLOOKUP(B901,Carriers[Code],Carriers[Airline])</f>
        <v/>
      </c>
      <c r="D901" t="n">
        <v>493</v>
      </c>
      <c r="E901" t="inlineStr">
        <is>
          <t>DEN</t>
        </is>
      </c>
      <c r="F901" s="10" t="n">
        <v>700</v>
      </c>
      <c r="G901" t="inlineStr">
        <is>
          <t>0700-0759</t>
        </is>
      </c>
      <c r="H901" s="9">
        <f>INT(F901/100)</f>
        <v/>
      </c>
      <c r="I901" t="n">
        <v>-2</v>
      </c>
      <c r="J901" t="n">
        <v>0</v>
      </c>
      <c r="K901" t="n">
        <v>-7</v>
      </c>
      <c r="L901" t="n">
        <v>0</v>
      </c>
      <c r="M901" t="n">
        <v>0</v>
      </c>
      <c r="O901" t="n">
        <v>0</v>
      </c>
    </row>
    <row r="902">
      <c r="A902" s="8" t="n">
        <v>46206</v>
      </c>
      <c r="B902" t="inlineStr">
        <is>
          <t>B6</t>
        </is>
      </c>
      <c r="C902" s="9">
        <f>_xlfn.XLOOKUP(B902,Carriers[Code],Carriers[Airline])</f>
        <v/>
      </c>
      <c r="D902" t="n">
        <v>687</v>
      </c>
      <c r="E902" t="inlineStr">
        <is>
          <t>LAX</t>
        </is>
      </c>
      <c r="F902" s="10" t="n">
        <v>700</v>
      </c>
      <c r="G902" t="inlineStr">
        <is>
          <t>0700-0759</t>
        </is>
      </c>
      <c r="H902" s="9">
        <f>INT(F902/100)</f>
        <v/>
      </c>
      <c r="I902" t="n">
        <v>-5</v>
      </c>
      <c r="J902" t="n">
        <v>0</v>
      </c>
      <c r="K902" t="n">
        <v>-16</v>
      </c>
      <c r="L902" t="n">
        <v>0</v>
      </c>
      <c r="M902" t="n">
        <v>0</v>
      </c>
      <c r="O902" t="n">
        <v>0</v>
      </c>
    </row>
    <row r="903">
      <c r="A903" s="8" t="n">
        <v>46206</v>
      </c>
      <c r="B903" t="inlineStr">
        <is>
          <t>B6</t>
        </is>
      </c>
      <c r="C903" s="9">
        <f>_xlfn.XLOOKUP(B903,Carriers[Code],Carriers[Airline])</f>
        <v/>
      </c>
      <c r="D903" t="n">
        <v>1281</v>
      </c>
      <c r="E903" t="inlineStr">
        <is>
          <t>RIC</t>
        </is>
      </c>
      <c r="F903" s="10" t="n">
        <v>700</v>
      </c>
      <c r="G903" t="inlineStr">
        <is>
          <t>0700-0759</t>
        </is>
      </c>
      <c r="H903" s="9">
        <f>INT(F903/100)</f>
        <v/>
      </c>
      <c r="I903" t="n">
        <v>-6</v>
      </c>
      <c r="J903" t="n">
        <v>0</v>
      </c>
      <c r="K903" t="n">
        <v>-13</v>
      </c>
      <c r="L903" t="n">
        <v>0</v>
      </c>
      <c r="M903" t="n">
        <v>0</v>
      </c>
      <c r="O903" t="n">
        <v>0</v>
      </c>
    </row>
    <row r="904">
      <c r="A904" s="8" t="n">
        <v>46206</v>
      </c>
      <c r="B904" t="inlineStr">
        <is>
          <t>DL</t>
        </is>
      </c>
      <c r="C904" s="9">
        <f>_xlfn.XLOOKUP(B904,Carriers[Code],Carriers[Airline])</f>
        <v/>
      </c>
      <c r="D904" t="n">
        <v>2706</v>
      </c>
      <c r="E904" t="inlineStr">
        <is>
          <t>TPA</t>
        </is>
      </c>
      <c r="F904" s="10" t="n">
        <v>700</v>
      </c>
      <c r="G904" t="inlineStr">
        <is>
          <t>0700-0759</t>
        </is>
      </c>
      <c r="H904" s="9">
        <f>INT(F904/100)</f>
        <v/>
      </c>
      <c r="I904" t="n">
        <v>-1</v>
      </c>
      <c r="J904" t="n">
        <v>0</v>
      </c>
      <c r="K904" t="n">
        <v>-12</v>
      </c>
      <c r="L904" t="n">
        <v>0</v>
      </c>
      <c r="M904" t="n">
        <v>0</v>
      </c>
      <c r="O904" t="n">
        <v>0</v>
      </c>
    </row>
    <row r="905">
      <c r="A905" s="8" t="n">
        <v>46206</v>
      </c>
      <c r="B905" t="inlineStr">
        <is>
          <t>DL</t>
        </is>
      </c>
      <c r="C905" s="9">
        <f>_xlfn.XLOOKUP(B905,Carriers[Code],Carriers[Airline])</f>
        <v/>
      </c>
      <c r="D905" t="n">
        <v>2770</v>
      </c>
      <c r="E905" t="inlineStr">
        <is>
          <t>LGA</t>
        </is>
      </c>
      <c r="F905" s="10" t="n">
        <v>700</v>
      </c>
      <c r="G905" t="inlineStr">
        <is>
          <t>0700-0759</t>
        </is>
      </c>
      <c r="H905" s="9">
        <f>INT(F905/100)</f>
        <v/>
      </c>
      <c r="I905" t="n">
        <v>-15</v>
      </c>
      <c r="J905" t="n">
        <v>0</v>
      </c>
      <c r="K905" t="n">
        <v>-36</v>
      </c>
      <c r="L905" t="n">
        <v>0</v>
      </c>
      <c r="M905" t="n">
        <v>0</v>
      </c>
      <c r="O905" t="n">
        <v>0</v>
      </c>
    </row>
    <row r="906">
      <c r="A906" s="8" t="n">
        <v>46206</v>
      </c>
      <c r="B906" t="inlineStr">
        <is>
          <t>MQ</t>
        </is>
      </c>
      <c r="C906" s="9">
        <f>_xlfn.XLOOKUP(B906,Carriers[Code],Carriers[Airline])</f>
        <v/>
      </c>
      <c r="D906" t="n">
        <v>3814</v>
      </c>
      <c r="E906" t="inlineStr">
        <is>
          <t>STL</t>
        </is>
      </c>
      <c r="F906" s="10" t="n">
        <v>700</v>
      </c>
      <c r="G906" t="inlineStr">
        <is>
          <t>0700-0759</t>
        </is>
      </c>
      <c r="H906" s="9">
        <f>INT(F906/100)</f>
        <v/>
      </c>
      <c r="I906" t="n">
        <v>201</v>
      </c>
      <c r="J906" t="n">
        <v>1</v>
      </c>
      <c r="K906" t="n">
        <v>172</v>
      </c>
      <c r="L906" t="n">
        <v>1</v>
      </c>
      <c r="M906" t="n">
        <v>0</v>
      </c>
      <c r="O906" t="n">
        <v>0</v>
      </c>
      <c r="P906" t="n">
        <v>172</v>
      </c>
      <c r="Q906" t="n">
        <v>0</v>
      </c>
      <c r="R906" t="n">
        <v>0</v>
      </c>
      <c r="S906" t="n">
        <v>0</v>
      </c>
      <c r="T906" t="n">
        <v>0</v>
      </c>
    </row>
    <row r="907">
      <c r="A907" s="8" t="n">
        <v>46206</v>
      </c>
      <c r="B907" t="inlineStr">
        <is>
          <t>YX</t>
        </is>
      </c>
      <c r="C907" s="9">
        <f>_xlfn.XLOOKUP(B907,Carriers[Code],Carriers[Airline])</f>
        <v/>
      </c>
      <c r="D907" t="n">
        <v>4396</v>
      </c>
      <c r="E907" t="inlineStr">
        <is>
          <t>LGA</t>
        </is>
      </c>
      <c r="F907" s="10" t="n">
        <v>700</v>
      </c>
      <c r="G907" t="inlineStr">
        <is>
          <t>0700-0759</t>
        </is>
      </c>
      <c r="H907" s="9">
        <f>INT(F907/100)</f>
        <v/>
      </c>
      <c r="I907" t="n">
        <v>-8</v>
      </c>
      <c r="J907" t="n">
        <v>0</v>
      </c>
      <c r="K907" t="n">
        <v>-6</v>
      </c>
      <c r="L907" t="n">
        <v>0</v>
      </c>
      <c r="M907" t="n">
        <v>0</v>
      </c>
      <c r="O907" t="n">
        <v>0</v>
      </c>
    </row>
    <row r="908">
      <c r="A908" s="8" t="n">
        <v>46206</v>
      </c>
      <c r="B908" t="inlineStr">
        <is>
          <t>YX</t>
        </is>
      </c>
      <c r="C908" s="9">
        <f>_xlfn.XLOOKUP(B908,Carriers[Code],Carriers[Airline])</f>
        <v/>
      </c>
      <c r="D908" t="n">
        <v>4435</v>
      </c>
      <c r="E908" t="inlineStr">
        <is>
          <t>IND</t>
        </is>
      </c>
      <c r="F908" s="10" t="n">
        <v>700</v>
      </c>
      <c r="G908" t="inlineStr">
        <is>
          <t>0700-0759</t>
        </is>
      </c>
      <c r="H908" s="9">
        <f>INT(F908/100)</f>
        <v/>
      </c>
      <c r="I908" t="n">
        <v>-13</v>
      </c>
      <c r="J908" t="n">
        <v>0</v>
      </c>
      <c r="K908" t="n">
        <v>-43</v>
      </c>
      <c r="L908" t="n">
        <v>0</v>
      </c>
      <c r="M908" t="n">
        <v>0</v>
      </c>
      <c r="O908" t="n">
        <v>0</v>
      </c>
    </row>
    <row r="909">
      <c r="A909" s="8" t="n">
        <v>46206</v>
      </c>
      <c r="B909" t="inlineStr">
        <is>
          <t>YX</t>
        </is>
      </c>
      <c r="C909" s="9">
        <f>_xlfn.XLOOKUP(B909,Carriers[Code],Carriers[Airline])</f>
        <v/>
      </c>
      <c r="D909" t="n">
        <v>4505</v>
      </c>
      <c r="E909" t="inlineStr">
        <is>
          <t>DCA</t>
        </is>
      </c>
      <c r="F909" s="10" t="n">
        <v>700</v>
      </c>
      <c r="G909" t="inlineStr">
        <is>
          <t>0700-0759</t>
        </is>
      </c>
      <c r="H909" s="9">
        <f>INT(F909/100)</f>
        <v/>
      </c>
      <c r="I909" t="n">
        <v>32</v>
      </c>
      <c r="J909" t="n">
        <v>1</v>
      </c>
      <c r="K909" t="n">
        <v>18</v>
      </c>
      <c r="L909" t="n">
        <v>1</v>
      </c>
      <c r="M909" t="n">
        <v>0</v>
      </c>
      <c r="O909" t="n">
        <v>0</v>
      </c>
      <c r="P909" t="n">
        <v>18</v>
      </c>
      <c r="Q909" t="n">
        <v>0</v>
      </c>
      <c r="R909" t="n">
        <v>0</v>
      </c>
      <c r="S909" t="n">
        <v>0</v>
      </c>
      <c r="T909" t="n">
        <v>0</v>
      </c>
    </row>
    <row r="910">
      <c r="A910" s="8" t="n">
        <v>46206</v>
      </c>
      <c r="B910" t="inlineStr">
        <is>
          <t>YX</t>
        </is>
      </c>
      <c r="C910" s="9">
        <f>_xlfn.XLOOKUP(B910,Carriers[Code],Carriers[Airline])</f>
        <v/>
      </c>
      <c r="D910" t="n">
        <v>5692</v>
      </c>
      <c r="E910" t="inlineStr">
        <is>
          <t>DCA</t>
        </is>
      </c>
      <c r="F910" s="10" t="n">
        <v>700</v>
      </c>
      <c r="G910" t="inlineStr">
        <is>
          <t>0700-0759</t>
        </is>
      </c>
      <c r="H910" s="9">
        <f>INT(F910/100)</f>
        <v/>
      </c>
      <c r="I910" t="n">
        <v>-6</v>
      </c>
      <c r="J910" t="n">
        <v>0</v>
      </c>
      <c r="K910" t="n">
        <v>-3</v>
      </c>
      <c r="L910" t="n">
        <v>0</v>
      </c>
      <c r="M910" t="n">
        <v>0</v>
      </c>
      <c r="O910" t="n">
        <v>0</v>
      </c>
    </row>
    <row r="911">
      <c r="A911" s="8" t="n">
        <v>46206</v>
      </c>
      <c r="B911" t="inlineStr">
        <is>
          <t>AS</t>
        </is>
      </c>
      <c r="C911" s="9">
        <f>_xlfn.XLOOKUP(B911,Carriers[Code],Carriers[Airline])</f>
        <v/>
      </c>
      <c r="D911" t="n">
        <v>459</v>
      </c>
      <c r="E911" t="inlineStr">
        <is>
          <t>SEA</t>
        </is>
      </c>
      <c r="F911" s="10" t="n">
        <v>703</v>
      </c>
      <c r="G911" t="inlineStr">
        <is>
          <t>0700-0759</t>
        </is>
      </c>
      <c r="H911" s="9">
        <f>INT(F911/100)</f>
        <v/>
      </c>
      <c r="I911" t="n">
        <v>-6</v>
      </c>
      <c r="J911" t="n">
        <v>0</v>
      </c>
      <c r="K911" t="n">
        <v>-25</v>
      </c>
      <c r="L911" t="n">
        <v>0</v>
      </c>
      <c r="M911" t="n">
        <v>0</v>
      </c>
      <c r="O911" t="n">
        <v>0</v>
      </c>
    </row>
    <row r="912">
      <c r="A912" s="8" t="n">
        <v>46206</v>
      </c>
      <c r="B912" t="inlineStr">
        <is>
          <t>DL</t>
        </is>
      </c>
      <c r="C912" s="9">
        <f>_xlfn.XLOOKUP(B912,Carriers[Code],Carriers[Airline])</f>
        <v/>
      </c>
      <c r="D912" t="n">
        <v>1580</v>
      </c>
      <c r="E912" t="inlineStr">
        <is>
          <t>MCO</t>
        </is>
      </c>
      <c r="F912" s="10" t="n">
        <v>705</v>
      </c>
      <c r="G912" t="inlineStr">
        <is>
          <t>0700-0759</t>
        </is>
      </c>
      <c r="H912" s="9">
        <f>INT(F912/100)</f>
        <v/>
      </c>
      <c r="I912" t="n">
        <v>-4</v>
      </c>
      <c r="J912" t="n">
        <v>0</v>
      </c>
      <c r="K912" t="n">
        <v>-6</v>
      </c>
      <c r="L912" t="n">
        <v>0</v>
      </c>
      <c r="M912" t="n">
        <v>0</v>
      </c>
      <c r="O912" t="n">
        <v>0</v>
      </c>
    </row>
    <row r="913">
      <c r="A913" s="8" t="n">
        <v>46206</v>
      </c>
      <c r="B913" t="inlineStr">
        <is>
          <t>B6</t>
        </is>
      </c>
      <c r="C913" s="9">
        <f>_xlfn.XLOOKUP(B913,Carriers[Code],Carriers[Airline])</f>
        <v/>
      </c>
      <c r="D913" t="n">
        <v>397</v>
      </c>
      <c r="E913" t="inlineStr">
        <is>
          <t>SEA</t>
        </is>
      </c>
      <c r="F913" s="10" t="n">
        <v>710</v>
      </c>
      <c r="G913" t="inlineStr">
        <is>
          <t>0700-0759</t>
        </is>
      </c>
      <c r="H913" s="9">
        <f>INT(F913/100)</f>
        <v/>
      </c>
      <c r="I913" t="n">
        <v>-1</v>
      </c>
      <c r="J913" t="n">
        <v>0</v>
      </c>
      <c r="K913" t="n">
        <v>11</v>
      </c>
      <c r="L913" t="n">
        <v>0</v>
      </c>
      <c r="M913" t="n">
        <v>0</v>
      </c>
      <c r="O913" t="n">
        <v>0</v>
      </c>
    </row>
    <row r="914">
      <c r="A914" s="8" t="n">
        <v>46206</v>
      </c>
      <c r="B914" t="inlineStr">
        <is>
          <t>B6</t>
        </is>
      </c>
      <c r="C914" s="9">
        <f>_xlfn.XLOOKUP(B914,Carriers[Code],Carriers[Airline])</f>
        <v/>
      </c>
      <c r="D914" t="n">
        <v>2229</v>
      </c>
      <c r="E914" t="inlineStr">
        <is>
          <t>MKE</t>
        </is>
      </c>
      <c r="F914" s="10" t="n">
        <v>710</v>
      </c>
      <c r="G914" t="inlineStr">
        <is>
          <t>0700-0759</t>
        </is>
      </c>
      <c r="H914" s="9">
        <f>INT(F914/100)</f>
        <v/>
      </c>
      <c r="I914" t="n">
        <v>-10</v>
      </c>
      <c r="J914" t="n">
        <v>0</v>
      </c>
      <c r="K914" t="n">
        <v>-6</v>
      </c>
      <c r="L914" t="n">
        <v>0</v>
      </c>
      <c r="M914" t="n">
        <v>0</v>
      </c>
      <c r="O914" t="n">
        <v>0</v>
      </c>
    </row>
    <row r="915">
      <c r="A915" s="8" t="n">
        <v>46206</v>
      </c>
      <c r="B915" t="inlineStr">
        <is>
          <t>YX</t>
        </is>
      </c>
      <c r="C915" s="9">
        <f>_xlfn.XLOOKUP(B915,Carriers[Code],Carriers[Airline])</f>
        <v/>
      </c>
      <c r="D915" t="n">
        <v>5596</v>
      </c>
      <c r="E915" t="inlineStr">
        <is>
          <t>SAV</t>
        </is>
      </c>
      <c r="F915" s="10" t="n">
        <v>710</v>
      </c>
      <c r="G915" t="inlineStr">
        <is>
          <t>0700-0759</t>
        </is>
      </c>
      <c r="H915" s="9">
        <f>INT(F915/100)</f>
        <v/>
      </c>
      <c r="I915" t="n">
        <v>-6</v>
      </c>
      <c r="J915" t="n">
        <v>0</v>
      </c>
      <c r="K915" t="n">
        <v>-15</v>
      </c>
      <c r="L915" t="n">
        <v>0</v>
      </c>
      <c r="M915" t="n">
        <v>0</v>
      </c>
      <c r="O915" t="n">
        <v>0</v>
      </c>
    </row>
    <row r="916">
      <c r="A916" s="8" t="n">
        <v>46206</v>
      </c>
      <c r="B916" t="inlineStr">
        <is>
          <t>B6</t>
        </is>
      </c>
      <c r="C916" s="9">
        <f>_xlfn.XLOOKUP(B916,Carriers[Code],Carriers[Airline])</f>
        <v/>
      </c>
      <c r="D916" t="n">
        <v>2041</v>
      </c>
      <c r="E916" t="inlineStr">
        <is>
          <t>CLE</t>
        </is>
      </c>
      <c r="F916" s="10" t="n">
        <v>715</v>
      </c>
      <c r="G916" t="inlineStr">
        <is>
          <t>0700-0759</t>
        </is>
      </c>
      <c r="H916" s="9">
        <f>INT(F916/100)</f>
        <v/>
      </c>
      <c r="I916" t="n">
        <v>-4</v>
      </c>
      <c r="J916" t="n">
        <v>0</v>
      </c>
      <c r="K916" t="n">
        <v>-23</v>
      </c>
      <c r="L916" t="n">
        <v>0</v>
      </c>
      <c r="M916" t="n">
        <v>0</v>
      </c>
      <c r="O916" t="n">
        <v>0</v>
      </c>
    </row>
    <row r="917">
      <c r="A917" s="8" t="n">
        <v>46206</v>
      </c>
      <c r="B917" t="inlineStr">
        <is>
          <t>DL</t>
        </is>
      </c>
      <c r="C917" s="9">
        <f>_xlfn.XLOOKUP(B917,Carriers[Code],Carriers[Airline])</f>
        <v/>
      </c>
      <c r="D917" t="n">
        <v>760</v>
      </c>
      <c r="E917" t="inlineStr">
        <is>
          <t>DFW</t>
        </is>
      </c>
      <c r="F917" s="10" t="n">
        <v>715</v>
      </c>
      <c r="G917" t="inlineStr">
        <is>
          <t>0700-0759</t>
        </is>
      </c>
      <c r="H917" s="9">
        <f>INT(F917/100)</f>
        <v/>
      </c>
      <c r="I917" t="n">
        <v>-10</v>
      </c>
      <c r="J917" t="n">
        <v>0</v>
      </c>
      <c r="K917" t="n">
        <v>-34</v>
      </c>
      <c r="L917" t="n">
        <v>0</v>
      </c>
      <c r="M917" t="n">
        <v>0</v>
      </c>
      <c r="O917" t="n">
        <v>0</v>
      </c>
    </row>
    <row r="918">
      <c r="A918" s="8" t="n">
        <v>46206</v>
      </c>
      <c r="B918" t="inlineStr">
        <is>
          <t>UA</t>
        </is>
      </c>
      <c r="C918" s="9">
        <f>_xlfn.XLOOKUP(B918,Carriers[Code],Carriers[Airline])</f>
        <v/>
      </c>
      <c r="D918" t="n">
        <v>2631</v>
      </c>
      <c r="E918" t="inlineStr">
        <is>
          <t>ORD</t>
        </is>
      </c>
      <c r="F918" s="10" t="n">
        <v>719</v>
      </c>
      <c r="G918" t="inlineStr">
        <is>
          <t>0700-0759</t>
        </is>
      </c>
      <c r="H918" s="9">
        <f>INT(F918/100)</f>
        <v/>
      </c>
      <c r="M918" t="n">
        <v>1</v>
      </c>
      <c r="N918" t="inlineStr">
        <is>
          <t>B</t>
        </is>
      </c>
      <c r="O918" t="n">
        <v>0</v>
      </c>
    </row>
    <row r="919">
      <c r="A919" s="8" t="n">
        <v>46206</v>
      </c>
      <c r="B919" t="inlineStr">
        <is>
          <t>B6</t>
        </is>
      </c>
      <c r="C919" s="9">
        <f>_xlfn.XLOOKUP(B919,Carriers[Code],Carriers[Airline])</f>
        <v/>
      </c>
      <c r="D919" t="n">
        <v>109</v>
      </c>
      <c r="E919" t="inlineStr">
        <is>
          <t>JAX</t>
        </is>
      </c>
      <c r="F919" s="10" t="n">
        <v>720</v>
      </c>
      <c r="G919" t="inlineStr">
        <is>
          <t>0700-0759</t>
        </is>
      </c>
      <c r="H919" s="9">
        <f>INT(F919/100)</f>
        <v/>
      </c>
      <c r="I919" t="n">
        <v>-1</v>
      </c>
      <c r="J919" t="n">
        <v>0</v>
      </c>
      <c r="K919" t="n">
        <v>-14</v>
      </c>
      <c r="L919" t="n">
        <v>0</v>
      </c>
      <c r="M919" t="n">
        <v>0</v>
      </c>
      <c r="O919" t="n">
        <v>0</v>
      </c>
    </row>
    <row r="920">
      <c r="A920" s="8" t="n">
        <v>46206</v>
      </c>
      <c r="B920" t="inlineStr">
        <is>
          <t>B6</t>
        </is>
      </c>
      <c r="C920" s="9">
        <f>_xlfn.XLOOKUP(B920,Carriers[Code],Carriers[Airline])</f>
        <v/>
      </c>
      <c r="D920" t="n">
        <v>249</v>
      </c>
      <c r="E920" t="inlineStr">
        <is>
          <t>SAV</t>
        </is>
      </c>
      <c r="F920" s="10" t="n">
        <v>720</v>
      </c>
      <c r="G920" t="inlineStr">
        <is>
          <t>0700-0759</t>
        </is>
      </c>
      <c r="H920" s="9">
        <f>INT(F920/100)</f>
        <v/>
      </c>
      <c r="I920" t="n">
        <v>2</v>
      </c>
      <c r="J920" t="n">
        <v>0</v>
      </c>
      <c r="K920" t="n">
        <v>-2</v>
      </c>
      <c r="L920" t="n">
        <v>0</v>
      </c>
      <c r="M920" t="n">
        <v>0</v>
      </c>
      <c r="O920" t="n">
        <v>0</v>
      </c>
    </row>
    <row r="921">
      <c r="A921" s="8" t="n">
        <v>46206</v>
      </c>
      <c r="B921" t="inlineStr">
        <is>
          <t>DL</t>
        </is>
      </c>
      <c r="C921" s="9">
        <f>_xlfn.XLOOKUP(B921,Carriers[Code],Carriers[Airline])</f>
        <v/>
      </c>
      <c r="D921" t="n">
        <v>977</v>
      </c>
      <c r="E921" t="inlineStr">
        <is>
          <t>SFO</t>
        </is>
      </c>
      <c r="F921" s="10" t="n">
        <v>720</v>
      </c>
      <c r="G921" t="inlineStr">
        <is>
          <t>0700-0759</t>
        </is>
      </c>
      <c r="H921" s="9">
        <f>INT(F921/100)</f>
        <v/>
      </c>
      <c r="I921" t="n">
        <v>-5</v>
      </c>
      <c r="J921" t="n">
        <v>0</v>
      </c>
      <c r="K921" t="n">
        <v>-24</v>
      </c>
      <c r="L921" t="n">
        <v>0</v>
      </c>
      <c r="M921" t="n">
        <v>0</v>
      </c>
      <c r="O921" t="n">
        <v>0</v>
      </c>
    </row>
    <row r="922">
      <c r="A922" s="8" t="n">
        <v>46206</v>
      </c>
      <c r="B922" t="inlineStr">
        <is>
          <t>DL</t>
        </is>
      </c>
      <c r="C922" s="9">
        <f>_xlfn.XLOOKUP(B922,Carriers[Code],Carriers[Airline])</f>
        <v/>
      </c>
      <c r="D922" t="n">
        <v>1399</v>
      </c>
      <c r="E922" t="inlineStr">
        <is>
          <t>MIA</t>
        </is>
      </c>
      <c r="F922" s="10" t="n">
        <v>720</v>
      </c>
      <c r="G922" t="inlineStr">
        <is>
          <t>0700-0759</t>
        </is>
      </c>
      <c r="H922" s="9">
        <f>INT(F922/100)</f>
        <v/>
      </c>
      <c r="I922" t="n">
        <v>-1</v>
      </c>
      <c r="J922" t="n">
        <v>0</v>
      </c>
      <c r="K922" t="n">
        <v>-20</v>
      </c>
      <c r="L922" t="n">
        <v>0</v>
      </c>
      <c r="M922" t="n">
        <v>0</v>
      </c>
      <c r="O922" t="n">
        <v>0</v>
      </c>
    </row>
    <row r="923">
      <c r="A923" s="8" t="n">
        <v>46206</v>
      </c>
      <c r="B923" t="inlineStr">
        <is>
          <t>UA</t>
        </is>
      </c>
      <c r="C923" s="9">
        <f>_xlfn.XLOOKUP(B923,Carriers[Code],Carriers[Airline])</f>
        <v/>
      </c>
      <c r="D923" t="n">
        <v>226</v>
      </c>
      <c r="E923" t="inlineStr">
        <is>
          <t>IAH</t>
        </is>
      </c>
      <c r="F923" s="10" t="n">
        <v>725</v>
      </c>
      <c r="G923" t="inlineStr">
        <is>
          <t>0700-0759</t>
        </is>
      </c>
      <c r="H923" s="9">
        <f>INT(F923/100)</f>
        <v/>
      </c>
      <c r="I923" t="n">
        <v>-5</v>
      </c>
      <c r="J923" t="n">
        <v>0</v>
      </c>
      <c r="K923" t="n">
        <v>-24</v>
      </c>
      <c r="L923" t="n">
        <v>0</v>
      </c>
      <c r="M923" t="n">
        <v>0</v>
      </c>
      <c r="O923" t="n">
        <v>0</v>
      </c>
    </row>
    <row r="924">
      <c r="A924" s="8" t="n">
        <v>46206</v>
      </c>
      <c r="B924" t="inlineStr">
        <is>
          <t>YX</t>
        </is>
      </c>
      <c r="C924" s="9">
        <f>_xlfn.XLOOKUP(B924,Carriers[Code],Carriers[Airline])</f>
        <v/>
      </c>
      <c r="D924" t="n">
        <v>5845</v>
      </c>
      <c r="E924" t="inlineStr">
        <is>
          <t>PHL</t>
        </is>
      </c>
      <c r="F924" s="10" t="n">
        <v>725</v>
      </c>
      <c r="G924" t="inlineStr">
        <is>
          <t>0700-0759</t>
        </is>
      </c>
      <c r="H924" s="9">
        <f>INT(F924/100)</f>
        <v/>
      </c>
      <c r="I924" t="n">
        <v>-7</v>
      </c>
      <c r="J924" t="n">
        <v>0</v>
      </c>
      <c r="K924" t="n">
        <v>-24</v>
      </c>
      <c r="L924" t="n">
        <v>0</v>
      </c>
      <c r="M924" t="n">
        <v>0</v>
      </c>
      <c r="O924" t="n">
        <v>0</v>
      </c>
    </row>
    <row r="925">
      <c r="A925" s="8" t="n">
        <v>46206</v>
      </c>
      <c r="B925" t="inlineStr">
        <is>
          <t>UA</t>
        </is>
      </c>
      <c r="C925" s="9">
        <f>_xlfn.XLOOKUP(B925,Carriers[Code],Carriers[Airline])</f>
        <v/>
      </c>
      <c r="D925" t="n">
        <v>323</v>
      </c>
      <c r="E925" t="inlineStr">
        <is>
          <t>SFO</t>
        </is>
      </c>
      <c r="F925" s="10" t="n">
        <v>728</v>
      </c>
      <c r="G925" t="inlineStr">
        <is>
          <t>0700-0759</t>
        </is>
      </c>
      <c r="H925" s="9">
        <f>INT(F925/100)</f>
        <v/>
      </c>
      <c r="I925" t="n">
        <v>-9</v>
      </c>
      <c r="J925" t="n">
        <v>0</v>
      </c>
      <c r="K925" t="n">
        <v>4</v>
      </c>
      <c r="L925" t="n">
        <v>0</v>
      </c>
      <c r="M925" t="n">
        <v>0</v>
      </c>
      <c r="O925" t="n">
        <v>0</v>
      </c>
    </row>
    <row r="926">
      <c r="A926" s="8" t="n">
        <v>46206</v>
      </c>
      <c r="B926" t="inlineStr">
        <is>
          <t>DL</t>
        </is>
      </c>
      <c r="C926" s="9">
        <f>_xlfn.XLOOKUP(B926,Carriers[Code],Carriers[Airline])</f>
        <v/>
      </c>
      <c r="D926" t="n">
        <v>2570</v>
      </c>
      <c r="E926" t="inlineStr">
        <is>
          <t>ORD</t>
        </is>
      </c>
      <c r="F926" s="10" t="n">
        <v>730</v>
      </c>
      <c r="G926" t="inlineStr">
        <is>
          <t>0700-0759</t>
        </is>
      </c>
      <c r="H926" s="9">
        <f>INT(F926/100)</f>
        <v/>
      </c>
      <c r="I926" t="n">
        <v>-4</v>
      </c>
      <c r="J926" t="n">
        <v>0</v>
      </c>
      <c r="K926" t="n">
        <v>-21</v>
      </c>
      <c r="L926" t="n">
        <v>0</v>
      </c>
      <c r="M926" t="n">
        <v>0</v>
      </c>
      <c r="O926" t="n">
        <v>0</v>
      </c>
    </row>
    <row r="927">
      <c r="A927" s="8" t="n">
        <v>46206</v>
      </c>
      <c r="B927" t="inlineStr">
        <is>
          <t>WN</t>
        </is>
      </c>
      <c r="C927" s="9">
        <f>_xlfn.XLOOKUP(B927,Carriers[Code],Carriers[Airline])</f>
        <v/>
      </c>
      <c r="D927" t="n">
        <v>745</v>
      </c>
      <c r="E927" t="inlineStr">
        <is>
          <t>MDW</t>
        </is>
      </c>
      <c r="F927" s="10" t="n">
        <v>730</v>
      </c>
      <c r="G927" t="inlineStr">
        <is>
          <t>0700-0759</t>
        </is>
      </c>
      <c r="H927" s="9">
        <f>INT(F927/100)</f>
        <v/>
      </c>
      <c r="I927" t="n">
        <v>5</v>
      </c>
      <c r="J927" t="n">
        <v>0</v>
      </c>
      <c r="K927" t="n">
        <v>-8</v>
      </c>
      <c r="L927" t="n">
        <v>0</v>
      </c>
      <c r="M927" t="n">
        <v>0</v>
      </c>
      <c r="O927" t="n">
        <v>0</v>
      </c>
    </row>
    <row r="928">
      <c r="A928" s="8" t="n">
        <v>46206</v>
      </c>
      <c r="B928" t="inlineStr">
        <is>
          <t>DL</t>
        </is>
      </c>
      <c r="C928" s="9">
        <f>_xlfn.XLOOKUP(B928,Carriers[Code],Carriers[Airline])</f>
        <v/>
      </c>
      <c r="D928" t="n">
        <v>2474</v>
      </c>
      <c r="E928" t="inlineStr">
        <is>
          <t>RSW</t>
        </is>
      </c>
      <c r="F928" s="10" t="n">
        <v>732</v>
      </c>
      <c r="G928" t="inlineStr">
        <is>
          <t>0700-0759</t>
        </is>
      </c>
      <c r="H928" s="9">
        <f>INT(F928/100)</f>
        <v/>
      </c>
      <c r="I928" t="n">
        <v>-9</v>
      </c>
      <c r="J928" t="n">
        <v>0</v>
      </c>
      <c r="K928" t="n">
        <v>-20</v>
      </c>
      <c r="L928" t="n">
        <v>0</v>
      </c>
      <c r="M928" t="n">
        <v>0</v>
      </c>
      <c r="O928" t="n">
        <v>0</v>
      </c>
    </row>
    <row r="929">
      <c r="A929" s="8" t="n">
        <v>46206</v>
      </c>
      <c r="B929" t="inlineStr">
        <is>
          <t>DL</t>
        </is>
      </c>
      <c r="C929" s="9">
        <f>_xlfn.XLOOKUP(B929,Carriers[Code],Carriers[Airline])</f>
        <v/>
      </c>
      <c r="D929" t="n">
        <v>479</v>
      </c>
      <c r="E929" t="inlineStr">
        <is>
          <t>LAX</t>
        </is>
      </c>
      <c r="F929" s="10" t="n">
        <v>735</v>
      </c>
      <c r="G929" t="inlineStr">
        <is>
          <t>0700-0759</t>
        </is>
      </c>
      <c r="H929" s="9">
        <f>INT(F929/100)</f>
        <v/>
      </c>
      <c r="I929" t="n">
        <v>2</v>
      </c>
      <c r="J929" t="n">
        <v>0</v>
      </c>
      <c r="K929" t="n">
        <v>1</v>
      </c>
      <c r="L929" t="n">
        <v>0</v>
      </c>
      <c r="M929" t="n">
        <v>0</v>
      </c>
      <c r="O929" t="n">
        <v>0</v>
      </c>
    </row>
    <row r="930">
      <c r="A930" s="8" t="n">
        <v>46206</v>
      </c>
      <c r="B930" t="inlineStr">
        <is>
          <t>B6</t>
        </is>
      </c>
      <c r="C930" s="9">
        <f>_xlfn.XLOOKUP(B930,Carriers[Code],Carriers[Airline])</f>
        <v/>
      </c>
      <c r="D930" t="n">
        <v>833</v>
      </c>
      <c r="E930" t="inlineStr">
        <is>
          <t>SFO</t>
        </is>
      </c>
      <c r="F930" s="10" t="n">
        <v>742</v>
      </c>
      <c r="G930" t="inlineStr">
        <is>
          <t>0700-0759</t>
        </is>
      </c>
      <c r="H930" s="9">
        <f>INT(F930/100)</f>
        <v/>
      </c>
      <c r="I930" t="n">
        <v>-3</v>
      </c>
      <c r="J930" t="n">
        <v>0</v>
      </c>
      <c r="K930" t="n">
        <v>-9</v>
      </c>
      <c r="L930" t="n">
        <v>0</v>
      </c>
      <c r="M930" t="n">
        <v>0</v>
      </c>
      <c r="O930" t="n">
        <v>0</v>
      </c>
    </row>
    <row r="931">
      <c r="A931" s="8" t="n">
        <v>46206</v>
      </c>
      <c r="B931" t="inlineStr">
        <is>
          <t>DL</t>
        </is>
      </c>
      <c r="C931" s="9">
        <f>_xlfn.XLOOKUP(B931,Carriers[Code],Carriers[Airline])</f>
        <v/>
      </c>
      <c r="D931" t="n">
        <v>384</v>
      </c>
      <c r="E931" t="inlineStr">
        <is>
          <t>SEA</t>
        </is>
      </c>
      <c r="F931" s="10" t="n">
        <v>745</v>
      </c>
      <c r="G931" t="inlineStr">
        <is>
          <t>0700-0759</t>
        </is>
      </c>
      <c r="H931" s="9">
        <f>INT(F931/100)</f>
        <v/>
      </c>
      <c r="I931" t="n">
        <v>-6</v>
      </c>
      <c r="J931" t="n">
        <v>0</v>
      </c>
      <c r="K931" t="n">
        <v>-1</v>
      </c>
      <c r="L931" t="n">
        <v>0</v>
      </c>
      <c r="M931" t="n">
        <v>0</v>
      </c>
      <c r="O931" t="n">
        <v>0</v>
      </c>
    </row>
    <row r="932">
      <c r="A932" s="8" t="n">
        <v>46206</v>
      </c>
      <c r="B932" t="inlineStr">
        <is>
          <t>DL</t>
        </is>
      </c>
      <c r="C932" s="9">
        <f>_xlfn.XLOOKUP(B932,Carriers[Code],Carriers[Airline])</f>
        <v/>
      </c>
      <c r="D932" t="n">
        <v>499</v>
      </c>
      <c r="E932" t="inlineStr">
        <is>
          <t>DEN</t>
        </is>
      </c>
      <c r="F932" s="10" t="n">
        <v>745</v>
      </c>
      <c r="G932" t="inlineStr">
        <is>
          <t>0700-0759</t>
        </is>
      </c>
      <c r="H932" s="9">
        <f>INT(F932/100)</f>
        <v/>
      </c>
      <c r="I932" t="n">
        <v>-6</v>
      </c>
      <c r="J932" t="n">
        <v>0</v>
      </c>
      <c r="K932" t="n">
        <v>-11</v>
      </c>
      <c r="L932" t="n">
        <v>0</v>
      </c>
      <c r="M932" t="n">
        <v>0</v>
      </c>
      <c r="O932" t="n">
        <v>0</v>
      </c>
    </row>
    <row r="933">
      <c r="A933" s="8" t="n">
        <v>46206</v>
      </c>
      <c r="B933" t="inlineStr">
        <is>
          <t>UA</t>
        </is>
      </c>
      <c r="C933" s="9">
        <f>_xlfn.XLOOKUP(B933,Carriers[Code],Carriers[Airline])</f>
        <v/>
      </c>
      <c r="D933" t="n">
        <v>647</v>
      </c>
      <c r="E933" t="inlineStr">
        <is>
          <t>DEN</t>
        </is>
      </c>
      <c r="F933" s="10" t="n">
        <v>745</v>
      </c>
      <c r="G933" t="inlineStr">
        <is>
          <t>0700-0759</t>
        </is>
      </c>
      <c r="H933" s="9">
        <f>INT(F933/100)</f>
        <v/>
      </c>
      <c r="I933" t="n">
        <v>-2</v>
      </c>
      <c r="J933" t="n">
        <v>0</v>
      </c>
      <c r="K933" t="n">
        <v>-7</v>
      </c>
      <c r="L933" t="n">
        <v>0</v>
      </c>
      <c r="M933" t="n">
        <v>0</v>
      </c>
      <c r="O933" t="n">
        <v>0</v>
      </c>
    </row>
    <row r="934">
      <c r="A934" s="8" t="n">
        <v>46206</v>
      </c>
      <c r="B934" t="inlineStr">
        <is>
          <t>DL</t>
        </is>
      </c>
      <c r="C934" s="9">
        <f>_xlfn.XLOOKUP(B934,Carriers[Code],Carriers[Airline])</f>
        <v/>
      </c>
      <c r="D934" t="n">
        <v>497</v>
      </c>
      <c r="E934" t="inlineStr">
        <is>
          <t>LAS</t>
        </is>
      </c>
      <c r="F934" s="10" t="n">
        <v>750</v>
      </c>
      <c r="G934" t="inlineStr">
        <is>
          <t>0700-0759</t>
        </is>
      </c>
      <c r="H934" s="9">
        <f>INT(F934/100)</f>
        <v/>
      </c>
      <c r="I934" t="n">
        <v>0</v>
      </c>
      <c r="J934" t="n">
        <v>0</v>
      </c>
      <c r="K934" t="n">
        <v>-9</v>
      </c>
      <c r="L934" t="n">
        <v>0</v>
      </c>
      <c r="M934" t="n">
        <v>0</v>
      </c>
      <c r="O934" t="n">
        <v>0</v>
      </c>
    </row>
    <row r="935">
      <c r="A935" s="8" t="n">
        <v>46206</v>
      </c>
      <c r="B935" t="inlineStr">
        <is>
          <t>AA</t>
        </is>
      </c>
      <c r="C935" s="9">
        <f>_xlfn.XLOOKUP(B935,Carriers[Code],Carriers[Airline])</f>
        <v/>
      </c>
      <c r="D935" t="n">
        <v>1550</v>
      </c>
      <c r="E935" t="inlineStr">
        <is>
          <t>DCA</t>
        </is>
      </c>
      <c r="F935" s="10" t="n">
        <v>751</v>
      </c>
      <c r="G935" t="inlineStr">
        <is>
          <t>0700-0759</t>
        </is>
      </c>
      <c r="H935" s="9">
        <f>INT(F935/100)</f>
        <v/>
      </c>
      <c r="I935" t="n">
        <v>-6</v>
      </c>
      <c r="J935" t="n">
        <v>0</v>
      </c>
      <c r="K935" t="n">
        <v>-13</v>
      </c>
      <c r="L935" t="n">
        <v>0</v>
      </c>
      <c r="M935" t="n">
        <v>0</v>
      </c>
      <c r="O935" t="n">
        <v>0</v>
      </c>
    </row>
    <row r="936">
      <c r="A936" s="8" t="n">
        <v>46206</v>
      </c>
      <c r="B936" t="inlineStr">
        <is>
          <t>B6</t>
        </is>
      </c>
      <c r="C936" s="9">
        <f>_xlfn.XLOOKUP(B936,Carriers[Code],Carriers[Airline])</f>
        <v/>
      </c>
      <c r="D936" t="n">
        <v>2355</v>
      </c>
      <c r="E936" t="inlineStr">
        <is>
          <t>DCA</t>
        </is>
      </c>
      <c r="F936" s="10" t="n">
        <v>752</v>
      </c>
      <c r="G936" t="inlineStr">
        <is>
          <t>0700-0759</t>
        </is>
      </c>
      <c r="H936" s="9">
        <f>INT(F936/100)</f>
        <v/>
      </c>
      <c r="I936" t="n">
        <v>-2</v>
      </c>
      <c r="J936" t="n">
        <v>0</v>
      </c>
      <c r="K936" t="n">
        <v>-11</v>
      </c>
      <c r="L936" t="n">
        <v>0</v>
      </c>
      <c r="M936" t="n">
        <v>0</v>
      </c>
      <c r="O936" t="n">
        <v>0</v>
      </c>
    </row>
    <row r="937">
      <c r="A937" s="8" t="n">
        <v>46206</v>
      </c>
      <c r="B937" t="inlineStr">
        <is>
          <t>WN</t>
        </is>
      </c>
      <c r="C937" s="9">
        <f>_xlfn.XLOOKUP(B937,Carriers[Code],Carriers[Airline])</f>
        <v/>
      </c>
      <c r="D937" t="n">
        <v>375</v>
      </c>
      <c r="E937" t="inlineStr">
        <is>
          <t>AUS</t>
        </is>
      </c>
      <c r="F937" s="10" t="n">
        <v>755</v>
      </c>
      <c r="G937" t="inlineStr">
        <is>
          <t>0700-0759</t>
        </is>
      </c>
      <c r="H937" s="9">
        <f>INT(F937/100)</f>
        <v/>
      </c>
      <c r="I937" t="n">
        <v>0</v>
      </c>
      <c r="J937" t="n">
        <v>0</v>
      </c>
      <c r="K937" t="n">
        <v>-24</v>
      </c>
      <c r="L937" t="n">
        <v>0</v>
      </c>
      <c r="M937" t="n">
        <v>0</v>
      </c>
      <c r="O937" t="n">
        <v>0</v>
      </c>
    </row>
    <row r="938">
      <c r="A938" s="8" t="n">
        <v>46206</v>
      </c>
      <c r="B938" t="inlineStr">
        <is>
          <t>AA</t>
        </is>
      </c>
      <c r="C938" s="9">
        <f>_xlfn.XLOOKUP(B938,Carriers[Code],Carriers[Airline])</f>
        <v/>
      </c>
      <c r="D938" t="n">
        <v>1259</v>
      </c>
      <c r="E938" t="inlineStr">
        <is>
          <t>MIA</t>
        </is>
      </c>
      <c r="F938" s="10" t="n">
        <v>800</v>
      </c>
      <c r="G938" t="inlineStr">
        <is>
          <t>0800-0859</t>
        </is>
      </c>
      <c r="H938" s="9">
        <f>INT(F938/100)</f>
        <v/>
      </c>
      <c r="I938" t="n">
        <v>1</v>
      </c>
      <c r="J938" t="n">
        <v>0</v>
      </c>
      <c r="K938" t="n">
        <v>22</v>
      </c>
      <c r="L938" t="n">
        <v>1</v>
      </c>
      <c r="M938" t="n">
        <v>0</v>
      </c>
      <c r="O938" t="n">
        <v>0</v>
      </c>
      <c r="P938" t="n">
        <v>1</v>
      </c>
      <c r="Q938" t="n">
        <v>0</v>
      </c>
      <c r="R938" t="n">
        <v>21</v>
      </c>
      <c r="S938" t="n">
        <v>0</v>
      </c>
      <c r="T938" t="n">
        <v>0</v>
      </c>
    </row>
    <row r="939">
      <c r="A939" s="8" t="n">
        <v>46206</v>
      </c>
      <c r="B939" t="inlineStr">
        <is>
          <t>DL</t>
        </is>
      </c>
      <c r="C939" s="9">
        <f>_xlfn.XLOOKUP(B939,Carriers[Code],Carriers[Airline])</f>
        <v/>
      </c>
      <c r="D939" t="n">
        <v>1401</v>
      </c>
      <c r="E939" t="inlineStr">
        <is>
          <t>FLL</t>
        </is>
      </c>
      <c r="F939" s="10" t="n">
        <v>800</v>
      </c>
      <c r="G939" t="inlineStr">
        <is>
          <t>0800-0859</t>
        </is>
      </c>
      <c r="H939" s="9">
        <f>INT(F939/100)</f>
        <v/>
      </c>
      <c r="I939" t="n">
        <v>-2</v>
      </c>
      <c r="J939" t="n">
        <v>0</v>
      </c>
      <c r="K939" t="n">
        <v>29</v>
      </c>
      <c r="L939" t="n">
        <v>1</v>
      </c>
      <c r="M939" t="n">
        <v>0</v>
      </c>
      <c r="O939" t="n">
        <v>0</v>
      </c>
      <c r="P939" t="n">
        <v>0</v>
      </c>
      <c r="Q939" t="n">
        <v>0</v>
      </c>
      <c r="R939" t="n">
        <v>29</v>
      </c>
      <c r="S939" t="n">
        <v>0</v>
      </c>
      <c r="T939" t="n">
        <v>0</v>
      </c>
    </row>
    <row r="940">
      <c r="A940" s="8" t="n">
        <v>46206</v>
      </c>
      <c r="B940" t="inlineStr">
        <is>
          <t>UA</t>
        </is>
      </c>
      <c r="C940" s="9">
        <f>_xlfn.XLOOKUP(B940,Carriers[Code],Carriers[Airline])</f>
        <v/>
      </c>
      <c r="D940" t="n">
        <v>570</v>
      </c>
      <c r="E940" t="inlineStr">
        <is>
          <t>EWR</t>
        </is>
      </c>
      <c r="F940" s="10" t="n">
        <v>800</v>
      </c>
      <c r="G940" t="inlineStr">
        <is>
          <t>0800-0859</t>
        </is>
      </c>
      <c r="H940" s="9">
        <f>INT(F940/100)</f>
        <v/>
      </c>
      <c r="I940" t="n">
        <v>-9</v>
      </c>
      <c r="J940" t="n">
        <v>0</v>
      </c>
      <c r="K940" t="n">
        <v>-13</v>
      </c>
      <c r="L940" t="n">
        <v>0</v>
      </c>
      <c r="M940" t="n">
        <v>0</v>
      </c>
      <c r="O940" t="n">
        <v>0</v>
      </c>
    </row>
    <row r="941">
      <c r="A941" s="8" t="n">
        <v>46206</v>
      </c>
      <c r="B941" t="inlineStr">
        <is>
          <t>YX</t>
        </is>
      </c>
      <c r="C941" s="9">
        <f>_xlfn.XLOOKUP(B941,Carriers[Code],Carriers[Airline])</f>
        <v/>
      </c>
      <c r="D941" t="n">
        <v>5735</v>
      </c>
      <c r="E941" t="inlineStr">
        <is>
          <t>LGA</t>
        </is>
      </c>
      <c r="F941" s="10" t="n">
        <v>800</v>
      </c>
      <c r="G941" t="inlineStr">
        <is>
          <t>0800-0859</t>
        </is>
      </c>
      <c r="H941" s="9">
        <f>INT(F941/100)</f>
        <v/>
      </c>
      <c r="I941" t="n">
        <v>-11</v>
      </c>
      <c r="J941" t="n">
        <v>0</v>
      </c>
      <c r="K941" t="n">
        <v>-12</v>
      </c>
      <c r="L941" t="n">
        <v>0</v>
      </c>
      <c r="M941" t="n">
        <v>0</v>
      </c>
      <c r="O941" t="n">
        <v>0</v>
      </c>
    </row>
    <row r="942">
      <c r="A942" s="8" t="n">
        <v>46206</v>
      </c>
      <c r="B942" t="inlineStr">
        <is>
          <t>AA</t>
        </is>
      </c>
      <c r="C942" s="9">
        <f>_xlfn.XLOOKUP(B942,Carriers[Code],Carriers[Airline])</f>
        <v/>
      </c>
      <c r="D942" t="n">
        <v>701</v>
      </c>
      <c r="E942" t="inlineStr">
        <is>
          <t>DFW</t>
        </is>
      </c>
      <c r="F942" s="10" t="n">
        <v>801</v>
      </c>
      <c r="G942" t="inlineStr">
        <is>
          <t>0800-0859</t>
        </is>
      </c>
      <c r="H942" s="9">
        <f>INT(F942/100)</f>
        <v/>
      </c>
      <c r="I942" t="n">
        <v>-7</v>
      </c>
      <c r="J942" t="n">
        <v>0</v>
      </c>
      <c r="K942" t="n">
        <v>-43</v>
      </c>
      <c r="L942" t="n">
        <v>0</v>
      </c>
      <c r="M942" t="n">
        <v>0</v>
      </c>
      <c r="O942" t="n">
        <v>0</v>
      </c>
    </row>
    <row r="943">
      <c r="A943" s="8" t="n">
        <v>46206</v>
      </c>
      <c r="B943" t="inlineStr">
        <is>
          <t>AA</t>
        </is>
      </c>
      <c r="C943" s="9">
        <f>_xlfn.XLOOKUP(B943,Carriers[Code],Carriers[Airline])</f>
        <v/>
      </c>
      <c r="D943" t="n">
        <v>2764</v>
      </c>
      <c r="E943" t="inlineStr">
        <is>
          <t>PHL</t>
        </is>
      </c>
      <c r="F943" s="10" t="n">
        <v>803</v>
      </c>
      <c r="G943" t="inlineStr">
        <is>
          <t>0800-0859</t>
        </is>
      </c>
      <c r="H943" s="9">
        <f>INT(F943/100)</f>
        <v/>
      </c>
      <c r="I943" t="n">
        <v>-8</v>
      </c>
      <c r="J943" t="n">
        <v>0</v>
      </c>
      <c r="K943" t="n">
        <v>-3</v>
      </c>
      <c r="L943" t="n">
        <v>0</v>
      </c>
      <c r="M943" t="n">
        <v>0</v>
      </c>
      <c r="O943" t="n">
        <v>0</v>
      </c>
    </row>
    <row r="944">
      <c r="A944" s="8" t="n">
        <v>46206</v>
      </c>
      <c r="B944" t="inlineStr">
        <is>
          <t>AA</t>
        </is>
      </c>
      <c r="C944" s="9">
        <f>_xlfn.XLOOKUP(B944,Carriers[Code],Carriers[Airline])</f>
        <v/>
      </c>
      <c r="D944" t="n">
        <v>2715</v>
      </c>
      <c r="E944" t="inlineStr">
        <is>
          <t>CLT</t>
        </is>
      </c>
      <c r="F944" s="10" t="n">
        <v>805</v>
      </c>
      <c r="G944" t="inlineStr">
        <is>
          <t>0800-0859</t>
        </is>
      </c>
      <c r="H944" s="9">
        <f>INT(F944/100)</f>
        <v/>
      </c>
      <c r="I944" t="n">
        <v>50</v>
      </c>
      <c r="J944" t="n">
        <v>1</v>
      </c>
      <c r="K944" t="n">
        <v>30</v>
      </c>
      <c r="L944" t="n">
        <v>1</v>
      </c>
      <c r="M944" t="n">
        <v>0</v>
      </c>
      <c r="O944" t="n">
        <v>0</v>
      </c>
      <c r="P944" t="n">
        <v>0</v>
      </c>
      <c r="Q944" t="n">
        <v>0</v>
      </c>
      <c r="R944" t="n">
        <v>0</v>
      </c>
      <c r="S944" t="n">
        <v>0</v>
      </c>
      <c r="T944" t="n">
        <v>30</v>
      </c>
    </row>
    <row r="945">
      <c r="A945" s="8" t="n">
        <v>46206</v>
      </c>
      <c r="B945" t="inlineStr">
        <is>
          <t>DL</t>
        </is>
      </c>
      <c r="C945" s="9">
        <f>_xlfn.XLOOKUP(B945,Carriers[Code],Carriers[Airline])</f>
        <v/>
      </c>
      <c r="D945" t="n">
        <v>923</v>
      </c>
      <c r="E945" t="inlineStr">
        <is>
          <t>ATL</t>
        </is>
      </c>
      <c r="F945" s="10" t="n">
        <v>805</v>
      </c>
      <c r="G945" t="inlineStr">
        <is>
          <t>0800-0859</t>
        </is>
      </c>
      <c r="H945" s="9">
        <f>INT(F945/100)</f>
        <v/>
      </c>
      <c r="I945" t="n">
        <v>3</v>
      </c>
      <c r="J945" t="n">
        <v>0</v>
      </c>
      <c r="K945" t="n">
        <v>-10</v>
      </c>
      <c r="L945" t="n">
        <v>0</v>
      </c>
      <c r="M945" t="n">
        <v>0</v>
      </c>
      <c r="O945" t="n">
        <v>0</v>
      </c>
    </row>
    <row r="946">
      <c r="A946" s="8" t="n">
        <v>46206</v>
      </c>
      <c r="B946" t="inlineStr">
        <is>
          <t>YX</t>
        </is>
      </c>
      <c r="C946" s="9">
        <f>_xlfn.XLOOKUP(B946,Carriers[Code],Carriers[Airline])</f>
        <v/>
      </c>
      <c r="D946" t="n">
        <v>5778</v>
      </c>
      <c r="E946" t="inlineStr">
        <is>
          <t>AVL</t>
        </is>
      </c>
      <c r="F946" s="10" t="n">
        <v>805</v>
      </c>
      <c r="G946" t="inlineStr">
        <is>
          <t>0800-0859</t>
        </is>
      </c>
      <c r="H946" s="9">
        <f>INT(F946/100)</f>
        <v/>
      </c>
      <c r="I946" t="n">
        <v>-3</v>
      </c>
      <c r="J946" t="n">
        <v>0</v>
      </c>
      <c r="K946" t="n">
        <v>-1</v>
      </c>
      <c r="L946" t="n">
        <v>0</v>
      </c>
      <c r="M946" t="n">
        <v>0</v>
      </c>
      <c r="O946" t="n">
        <v>0</v>
      </c>
    </row>
    <row r="947">
      <c r="A947" s="8" t="n">
        <v>46206</v>
      </c>
      <c r="B947" t="inlineStr">
        <is>
          <t>YX</t>
        </is>
      </c>
      <c r="C947" s="9">
        <f>_xlfn.XLOOKUP(B947,Carriers[Code],Carriers[Airline])</f>
        <v/>
      </c>
      <c r="D947" t="n">
        <v>4377</v>
      </c>
      <c r="E947" t="inlineStr">
        <is>
          <t>LGA</t>
        </is>
      </c>
      <c r="F947" s="10" t="n">
        <v>806</v>
      </c>
      <c r="G947" t="inlineStr">
        <is>
          <t>0800-0859</t>
        </is>
      </c>
      <c r="H947" s="9">
        <f>INT(F947/100)</f>
        <v/>
      </c>
      <c r="I947" t="n">
        <v>-10</v>
      </c>
      <c r="J947" t="n">
        <v>0</v>
      </c>
      <c r="K947" t="n">
        <v>-19</v>
      </c>
      <c r="L947" t="n">
        <v>0</v>
      </c>
      <c r="M947" t="n">
        <v>0</v>
      </c>
      <c r="O947" t="n">
        <v>0</v>
      </c>
    </row>
    <row r="948">
      <c r="A948" s="8" t="n">
        <v>46206</v>
      </c>
      <c r="B948" t="inlineStr">
        <is>
          <t>YX</t>
        </is>
      </c>
      <c r="C948" s="9">
        <f>_xlfn.XLOOKUP(B948,Carriers[Code],Carriers[Airline])</f>
        <v/>
      </c>
      <c r="D948" t="n">
        <v>4399</v>
      </c>
      <c r="E948" t="inlineStr">
        <is>
          <t>CMH</t>
        </is>
      </c>
      <c r="F948" s="10" t="n">
        <v>809</v>
      </c>
      <c r="G948" t="inlineStr">
        <is>
          <t>0800-0859</t>
        </is>
      </c>
      <c r="H948" s="9">
        <f>INT(F948/100)</f>
        <v/>
      </c>
      <c r="I948" t="n">
        <v>-7</v>
      </c>
      <c r="J948" t="n">
        <v>0</v>
      </c>
      <c r="K948" t="n">
        <v>-19</v>
      </c>
      <c r="L948" t="n">
        <v>0</v>
      </c>
      <c r="M948" t="n">
        <v>0</v>
      </c>
      <c r="O948" t="n">
        <v>0</v>
      </c>
    </row>
    <row r="949">
      <c r="A949" s="8" t="n">
        <v>46206</v>
      </c>
      <c r="B949" t="inlineStr">
        <is>
          <t>B6</t>
        </is>
      </c>
      <c r="C949" s="9">
        <f>_xlfn.XLOOKUP(B949,Carriers[Code],Carriers[Airline])</f>
        <v/>
      </c>
      <c r="D949" t="n">
        <v>311</v>
      </c>
      <c r="E949" t="inlineStr">
        <is>
          <t>ORD</t>
        </is>
      </c>
      <c r="F949" s="10" t="n">
        <v>810</v>
      </c>
      <c r="G949" t="inlineStr">
        <is>
          <t>0800-0859</t>
        </is>
      </c>
      <c r="H949" s="9">
        <f>INT(F949/100)</f>
        <v/>
      </c>
      <c r="I949" t="n">
        <v>-1</v>
      </c>
      <c r="J949" t="n">
        <v>0</v>
      </c>
      <c r="K949" t="n">
        <v>-18</v>
      </c>
      <c r="L949" t="n">
        <v>0</v>
      </c>
      <c r="M949" t="n">
        <v>0</v>
      </c>
      <c r="O949" t="n">
        <v>0</v>
      </c>
    </row>
    <row r="950">
      <c r="A950" s="8" t="n">
        <v>46206</v>
      </c>
      <c r="B950" t="inlineStr">
        <is>
          <t>B6</t>
        </is>
      </c>
      <c r="C950" s="9">
        <f>_xlfn.XLOOKUP(B950,Carriers[Code],Carriers[Airline])</f>
        <v/>
      </c>
      <c r="D950" t="n">
        <v>351</v>
      </c>
      <c r="E950" t="inlineStr">
        <is>
          <t>MCO</t>
        </is>
      </c>
      <c r="F950" s="10" t="n">
        <v>810</v>
      </c>
      <c r="G950" t="inlineStr">
        <is>
          <t>0800-0859</t>
        </is>
      </c>
      <c r="H950" s="9">
        <f>INT(F950/100)</f>
        <v/>
      </c>
      <c r="I950" t="n">
        <v>38</v>
      </c>
      <c r="J950" t="n">
        <v>1</v>
      </c>
      <c r="K950" t="n">
        <v>29</v>
      </c>
      <c r="L950" t="n">
        <v>1</v>
      </c>
      <c r="M950" t="n">
        <v>0</v>
      </c>
      <c r="O950" t="n">
        <v>0</v>
      </c>
      <c r="P950" t="n">
        <v>29</v>
      </c>
      <c r="Q950" t="n">
        <v>0</v>
      </c>
      <c r="R950" t="n">
        <v>0</v>
      </c>
      <c r="S950" t="n">
        <v>0</v>
      </c>
      <c r="T950" t="n">
        <v>0</v>
      </c>
    </row>
    <row r="951">
      <c r="A951" s="8" t="n">
        <v>46206</v>
      </c>
      <c r="B951" t="inlineStr">
        <is>
          <t>YX</t>
        </is>
      </c>
      <c r="C951" s="9">
        <f>_xlfn.XLOOKUP(B951,Carriers[Code],Carriers[Airline])</f>
        <v/>
      </c>
      <c r="D951" t="n">
        <v>5601</v>
      </c>
      <c r="E951" t="inlineStr">
        <is>
          <t>CVG</t>
        </is>
      </c>
      <c r="F951" s="10" t="n">
        <v>810</v>
      </c>
      <c r="G951" t="inlineStr">
        <is>
          <t>0800-0859</t>
        </is>
      </c>
      <c r="H951" s="9">
        <f>INT(F951/100)</f>
        <v/>
      </c>
      <c r="I951" t="n">
        <v>-6</v>
      </c>
      <c r="J951" t="n">
        <v>0</v>
      </c>
      <c r="K951" t="n">
        <v>-12</v>
      </c>
      <c r="L951" t="n">
        <v>0</v>
      </c>
      <c r="M951" t="n">
        <v>0</v>
      </c>
      <c r="O951" t="n">
        <v>0</v>
      </c>
    </row>
    <row r="952">
      <c r="A952" s="8" t="n">
        <v>46206</v>
      </c>
      <c r="B952" t="inlineStr">
        <is>
          <t>B6</t>
        </is>
      </c>
      <c r="C952" s="9">
        <f>_xlfn.XLOOKUP(B952,Carriers[Code],Carriers[Airline])</f>
        <v/>
      </c>
      <c r="D952" t="n">
        <v>1177</v>
      </c>
      <c r="E952" t="inlineStr">
        <is>
          <t>LAS</t>
        </is>
      </c>
      <c r="F952" s="10" t="n">
        <v>815</v>
      </c>
      <c r="G952" t="inlineStr">
        <is>
          <t>0800-0859</t>
        </is>
      </c>
      <c r="H952" s="9">
        <f>INT(F952/100)</f>
        <v/>
      </c>
      <c r="I952" t="n">
        <v>9</v>
      </c>
      <c r="J952" t="n">
        <v>0</v>
      </c>
      <c r="K952" t="n">
        <v>-10</v>
      </c>
      <c r="L952" t="n">
        <v>0</v>
      </c>
      <c r="M952" t="n">
        <v>0</v>
      </c>
      <c r="O952" t="n">
        <v>0</v>
      </c>
    </row>
    <row r="953">
      <c r="A953" s="8" t="n">
        <v>46206</v>
      </c>
      <c r="B953" t="inlineStr">
        <is>
          <t>DL</t>
        </is>
      </c>
      <c r="C953" s="9">
        <f>_xlfn.XLOOKUP(B953,Carriers[Code],Carriers[Airline])</f>
        <v/>
      </c>
      <c r="D953" t="n">
        <v>1138</v>
      </c>
      <c r="E953" t="inlineStr">
        <is>
          <t>MSP</t>
        </is>
      </c>
      <c r="F953" s="10" t="n">
        <v>815</v>
      </c>
      <c r="G953" t="inlineStr">
        <is>
          <t>0800-0859</t>
        </is>
      </c>
      <c r="H953" s="9">
        <f>INT(F953/100)</f>
        <v/>
      </c>
      <c r="I953" t="n">
        <v>-2</v>
      </c>
      <c r="J953" t="n">
        <v>0</v>
      </c>
      <c r="K953" t="n">
        <v>-15</v>
      </c>
      <c r="L953" t="n">
        <v>0</v>
      </c>
      <c r="M953" t="n">
        <v>0</v>
      </c>
      <c r="O953" t="n">
        <v>0</v>
      </c>
    </row>
    <row r="954">
      <c r="A954" s="8" t="n">
        <v>46206</v>
      </c>
      <c r="B954" t="inlineStr">
        <is>
          <t>UA</t>
        </is>
      </c>
      <c r="C954" s="9">
        <f>_xlfn.XLOOKUP(B954,Carriers[Code],Carriers[Airline])</f>
        <v/>
      </c>
      <c r="D954" t="n">
        <v>1834</v>
      </c>
      <c r="E954" t="inlineStr">
        <is>
          <t>ORD</t>
        </is>
      </c>
      <c r="F954" s="10" t="n">
        <v>815</v>
      </c>
      <c r="G954" t="inlineStr">
        <is>
          <t>0800-0859</t>
        </is>
      </c>
      <c r="H954" s="9">
        <f>INT(F954/100)</f>
        <v/>
      </c>
      <c r="I954" t="n">
        <v>6</v>
      </c>
      <c r="J954" t="n">
        <v>0</v>
      </c>
      <c r="K954" t="n">
        <v>-18</v>
      </c>
      <c r="L954" t="n">
        <v>0</v>
      </c>
      <c r="M954" t="n">
        <v>0</v>
      </c>
      <c r="O954" t="n">
        <v>0</v>
      </c>
    </row>
    <row r="955">
      <c r="A955" s="8" t="n">
        <v>46206</v>
      </c>
      <c r="B955" t="inlineStr">
        <is>
          <t>YX</t>
        </is>
      </c>
      <c r="C955" s="9">
        <f>_xlfn.XLOOKUP(B955,Carriers[Code],Carriers[Airline])</f>
        <v/>
      </c>
      <c r="D955" t="n">
        <v>5678</v>
      </c>
      <c r="E955" t="inlineStr">
        <is>
          <t>PIT</t>
        </is>
      </c>
      <c r="F955" s="10" t="n">
        <v>815</v>
      </c>
      <c r="G955" t="inlineStr">
        <is>
          <t>0800-0859</t>
        </is>
      </c>
      <c r="H955" s="9">
        <f>INT(F955/100)</f>
        <v/>
      </c>
      <c r="I955" t="n">
        <v>-5</v>
      </c>
      <c r="J955" t="n">
        <v>0</v>
      </c>
      <c r="K955" t="n">
        <v>-27</v>
      </c>
      <c r="L955" t="n">
        <v>0</v>
      </c>
      <c r="M955" t="n">
        <v>0</v>
      </c>
      <c r="O955" t="n">
        <v>0</v>
      </c>
    </row>
    <row r="956">
      <c r="A956" s="8" t="n">
        <v>46206</v>
      </c>
      <c r="B956" t="inlineStr">
        <is>
          <t>B6</t>
        </is>
      </c>
      <c r="C956" s="9">
        <f>_xlfn.XLOOKUP(B956,Carriers[Code],Carriers[Airline])</f>
        <v/>
      </c>
      <c r="D956" t="n">
        <v>669</v>
      </c>
      <c r="E956" t="inlineStr">
        <is>
          <t>FLL</t>
        </is>
      </c>
      <c r="F956" s="10" t="n">
        <v>825</v>
      </c>
      <c r="G956" t="inlineStr">
        <is>
          <t>0800-0859</t>
        </is>
      </c>
      <c r="H956" s="9">
        <f>INT(F956/100)</f>
        <v/>
      </c>
      <c r="I956" t="n">
        <v>2</v>
      </c>
      <c r="J956" t="n">
        <v>0</v>
      </c>
      <c r="M956" t="n">
        <v>0</v>
      </c>
      <c r="O956" t="n">
        <v>1</v>
      </c>
    </row>
    <row r="957">
      <c r="A957" s="8" t="n">
        <v>46206</v>
      </c>
      <c r="B957" t="inlineStr">
        <is>
          <t>AS</t>
        </is>
      </c>
      <c r="C957" s="9">
        <f>_xlfn.XLOOKUP(B957,Carriers[Code],Carriers[Airline])</f>
        <v/>
      </c>
      <c r="D957" t="n">
        <v>256</v>
      </c>
      <c r="E957" t="inlineStr">
        <is>
          <t>SAN</t>
        </is>
      </c>
      <c r="F957" s="10" t="n">
        <v>828</v>
      </c>
      <c r="G957" t="inlineStr">
        <is>
          <t>0800-0859</t>
        </is>
      </c>
      <c r="H957" s="9">
        <f>INT(F957/100)</f>
        <v/>
      </c>
      <c r="I957" t="n">
        <v>-7</v>
      </c>
      <c r="J957" t="n">
        <v>0</v>
      </c>
      <c r="K957" t="n">
        <v>-15</v>
      </c>
      <c r="L957" t="n">
        <v>0</v>
      </c>
      <c r="M957" t="n">
        <v>0</v>
      </c>
      <c r="O957" t="n">
        <v>0</v>
      </c>
    </row>
    <row r="958">
      <c r="A958" s="8" t="n">
        <v>46206</v>
      </c>
      <c r="B958" t="inlineStr">
        <is>
          <t>B6</t>
        </is>
      </c>
      <c r="C958" s="9">
        <f>_xlfn.XLOOKUP(B958,Carriers[Code],Carriers[Airline])</f>
        <v/>
      </c>
      <c r="D958" t="n">
        <v>1097</v>
      </c>
      <c r="E958" t="inlineStr">
        <is>
          <t>ATL</t>
        </is>
      </c>
      <c r="F958" s="10" t="n">
        <v>830</v>
      </c>
      <c r="G958" t="inlineStr">
        <is>
          <t>0800-0859</t>
        </is>
      </c>
      <c r="H958" s="9">
        <f>INT(F958/100)</f>
        <v/>
      </c>
      <c r="I958" t="n">
        <v>-5</v>
      </c>
      <c r="J958" t="n">
        <v>0</v>
      </c>
      <c r="K958" t="n">
        <v>-22</v>
      </c>
      <c r="L958" t="n">
        <v>0</v>
      </c>
      <c r="M958" t="n">
        <v>0</v>
      </c>
      <c r="O958" t="n">
        <v>0</v>
      </c>
    </row>
    <row r="959">
      <c r="A959" s="8" t="n">
        <v>46206</v>
      </c>
      <c r="B959" t="inlineStr">
        <is>
          <t>YX</t>
        </is>
      </c>
      <c r="C959" s="9">
        <f>_xlfn.XLOOKUP(B959,Carriers[Code],Carriers[Airline])</f>
        <v/>
      </c>
      <c r="D959" t="n">
        <v>5842</v>
      </c>
      <c r="E959" t="inlineStr">
        <is>
          <t>BNA</t>
        </is>
      </c>
      <c r="F959" s="10" t="n">
        <v>830</v>
      </c>
      <c r="G959" t="inlineStr">
        <is>
          <t>0800-0859</t>
        </is>
      </c>
      <c r="H959" s="9">
        <f>INT(F959/100)</f>
        <v/>
      </c>
      <c r="I959" t="n">
        <v>-3</v>
      </c>
      <c r="J959" t="n">
        <v>0</v>
      </c>
      <c r="K959" t="n">
        <v>-21</v>
      </c>
      <c r="L959" t="n">
        <v>0</v>
      </c>
      <c r="M959" t="n">
        <v>0</v>
      </c>
      <c r="O959" t="n">
        <v>0</v>
      </c>
    </row>
    <row r="960">
      <c r="A960" s="8" t="n">
        <v>46206</v>
      </c>
      <c r="B960" t="inlineStr">
        <is>
          <t>YX</t>
        </is>
      </c>
      <c r="C960" s="9">
        <f>_xlfn.XLOOKUP(B960,Carriers[Code],Carriers[Airline])</f>
        <v/>
      </c>
      <c r="D960" t="n">
        <v>4635</v>
      </c>
      <c r="E960" t="inlineStr">
        <is>
          <t>SYR</t>
        </is>
      </c>
      <c r="F960" s="10" t="n">
        <v>836</v>
      </c>
      <c r="G960" t="inlineStr">
        <is>
          <t>0800-0859</t>
        </is>
      </c>
      <c r="H960" s="9">
        <f>INT(F960/100)</f>
        <v/>
      </c>
      <c r="I960" t="n">
        <v>4</v>
      </c>
      <c r="J960" t="n">
        <v>0</v>
      </c>
      <c r="K960" t="n">
        <v>-10</v>
      </c>
      <c r="L960" t="n">
        <v>0</v>
      </c>
      <c r="M960" t="n">
        <v>0</v>
      </c>
      <c r="O960" t="n">
        <v>0</v>
      </c>
    </row>
    <row r="961">
      <c r="A961" s="8" t="n">
        <v>46206</v>
      </c>
      <c r="B961" t="inlineStr">
        <is>
          <t>B6</t>
        </is>
      </c>
      <c r="C961" s="9">
        <f>_xlfn.XLOOKUP(B961,Carriers[Code],Carriers[Airline])</f>
        <v/>
      </c>
      <c r="D961" t="n">
        <v>1017</v>
      </c>
      <c r="E961" t="inlineStr">
        <is>
          <t>JFK</t>
        </is>
      </c>
      <c r="F961" s="10" t="n">
        <v>843</v>
      </c>
      <c r="G961" t="inlineStr">
        <is>
          <t>0800-0859</t>
        </is>
      </c>
      <c r="H961" s="9">
        <f>INT(F961/100)</f>
        <v/>
      </c>
      <c r="I961" t="n">
        <v>-10</v>
      </c>
      <c r="J961" t="n">
        <v>0</v>
      </c>
      <c r="K961" t="n">
        <v>-35</v>
      </c>
      <c r="L961" t="n">
        <v>0</v>
      </c>
      <c r="M961" t="n">
        <v>0</v>
      </c>
      <c r="O961" t="n">
        <v>0</v>
      </c>
    </row>
    <row r="962">
      <c r="A962" s="8" t="n">
        <v>46206</v>
      </c>
      <c r="B962" t="inlineStr">
        <is>
          <t>DL</t>
        </is>
      </c>
      <c r="C962" s="9">
        <f>_xlfn.XLOOKUP(B962,Carriers[Code],Carriers[Airline])</f>
        <v/>
      </c>
      <c r="D962" t="n">
        <v>1683</v>
      </c>
      <c r="E962" t="inlineStr">
        <is>
          <t>BZN</t>
        </is>
      </c>
      <c r="F962" s="10" t="n">
        <v>843</v>
      </c>
      <c r="G962" t="inlineStr">
        <is>
          <t>0800-0859</t>
        </is>
      </c>
      <c r="H962" s="9">
        <f>INT(F962/100)</f>
        <v/>
      </c>
      <c r="I962" t="n">
        <v>-11</v>
      </c>
      <c r="J962" t="n">
        <v>0</v>
      </c>
      <c r="K962" t="n">
        <v>-16</v>
      </c>
      <c r="L962" t="n">
        <v>0</v>
      </c>
      <c r="M962" t="n">
        <v>0</v>
      </c>
      <c r="O962" t="n">
        <v>0</v>
      </c>
    </row>
    <row r="963">
      <c r="A963" s="8" t="n">
        <v>46206</v>
      </c>
      <c r="B963" t="inlineStr">
        <is>
          <t>YX</t>
        </is>
      </c>
      <c r="C963" s="9">
        <f>_xlfn.XLOOKUP(B963,Carriers[Code],Carriers[Airline])</f>
        <v/>
      </c>
      <c r="D963" t="n">
        <v>5670</v>
      </c>
      <c r="E963" t="inlineStr">
        <is>
          <t>CHS</t>
        </is>
      </c>
      <c r="F963" s="10" t="n">
        <v>845</v>
      </c>
      <c r="G963" t="inlineStr">
        <is>
          <t>0800-0859</t>
        </is>
      </c>
      <c r="H963" s="9">
        <f>INT(F963/100)</f>
        <v/>
      </c>
      <c r="I963" t="n">
        <v>-6</v>
      </c>
      <c r="J963" t="n">
        <v>0</v>
      </c>
      <c r="K963" t="n">
        <v>-26</v>
      </c>
      <c r="L963" t="n">
        <v>0</v>
      </c>
      <c r="M963" t="n">
        <v>0</v>
      </c>
      <c r="O963" t="n">
        <v>0</v>
      </c>
    </row>
    <row r="964">
      <c r="A964" s="8" t="n">
        <v>46206</v>
      </c>
      <c r="B964" t="inlineStr">
        <is>
          <t>F9</t>
        </is>
      </c>
      <c r="C964" s="9">
        <f>_xlfn.XLOOKUP(B964,Carriers[Code],Carriers[Airline])</f>
        <v/>
      </c>
      <c r="D964" t="n">
        <v>3057</v>
      </c>
      <c r="E964" t="inlineStr">
        <is>
          <t>RDU</t>
        </is>
      </c>
      <c r="F964" s="10" t="n">
        <v>847</v>
      </c>
      <c r="G964" t="inlineStr">
        <is>
          <t>0800-0859</t>
        </is>
      </c>
      <c r="H964" s="9">
        <f>INT(F964/100)</f>
        <v/>
      </c>
      <c r="I964" t="n">
        <v>-9</v>
      </c>
      <c r="J964" t="n">
        <v>0</v>
      </c>
      <c r="K964" t="n">
        <v>-22</v>
      </c>
      <c r="L964" t="n">
        <v>0</v>
      </c>
      <c r="M964" t="n">
        <v>0</v>
      </c>
      <c r="O964" t="n">
        <v>0</v>
      </c>
    </row>
    <row r="965">
      <c r="A965" s="8" t="n">
        <v>46206</v>
      </c>
      <c r="B965" t="inlineStr">
        <is>
          <t>B6</t>
        </is>
      </c>
      <c r="C965" s="9">
        <f>_xlfn.XLOOKUP(B965,Carriers[Code],Carriers[Airline])</f>
        <v/>
      </c>
      <c r="D965" t="n">
        <v>257</v>
      </c>
      <c r="E965" t="inlineStr">
        <is>
          <t>BZN</t>
        </is>
      </c>
      <c r="F965" s="10" t="n">
        <v>848</v>
      </c>
      <c r="G965" t="inlineStr">
        <is>
          <t>0800-0859</t>
        </is>
      </c>
      <c r="H965" s="9">
        <f>INT(F965/100)</f>
        <v/>
      </c>
      <c r="I965" t="n">
        <v>-7</v>
      </c>
      <c r="J965" t="n">
        <v>0</v>
      </c>
      <c r="K965" t="n">
        <v>9</v>
      </c>
      <c r="L965" t="n">
        <v>0</v>
      </c>
      <c r="M965" t="n">
        <v>0</v>
      </c>
      <c r="O965" t="n">
        <v>0</v>
      </c>
    </row>
    <row r="966">
      <c r="A966" s="8" t="n">
        <v>46206</v>
      </c>
      <c r="B966" t="inlineStr">
        <is>
          <t>B6</t>
        </is>
      </c>
      <c r="C966" s="9">
        <f>_xlfn.XLOOKUP(B966,Carriers[Code],Carriers[Airline])</f>
        <v/>
      </c>
      <c r="D966" t="n">
        <v>219</v>
      </c>
      <c r="E966" t="inlineStr">
        <is>
          <t>SAN</t>
        </is>
      </c>
      <c r="F966" s="10" t="n">
        <v>850</v>
      </c>
      <c r="G966" t="inlineStr">
        <is>
          <t>0800-0859</t>
        </is>
      </c>
      <c r="H966" s="9">
        <f>INT(F966/100)</f>
        <v/>
      </c>
      <c r="I966" t="n">
        <v>-8</v>
      </c>
      <c r="J966" t="n">
        <v>0</v>
      </c>
      <c r="K966" t="n">
        <v>1</v>
      </c>
      <c r="L966" t="n">
        <v>0</v>
      </c>
      <c r="M966" t="n">
        <v>0</v>
      </c>
      <c r="O966" t="n">
        <v>0</v>
      </c>
    </row>
    <row r="967">
      <c r="A967" s="8" t="n">
        <v>46206</v>
      </c>
      <c r="B967" t="inlineStr">
        <is>
          <t>DL</t>
        </is>
      </c>
      <c r="C967" s="9">
        <f>_xlfn.XLOOKUP(B967,Carriers[Code],Carriers[Airline])</f>
        <v/>
      </c>
      <c r="D967" t="n">
        <v>1780</v>
      </c>
      <c r="E967" t="inlineStr">
        <is>
          <t>SJU</t>
        </is>
      </c>
      <c r="F967" s="10" t="n">
        <v>850</v>
      </c>
      <c r="G967" t="inlineStr">
        <is>
          <t>0800-0859</t>
        </is>
      </c>
      <c r="H967" s="9">
        <f>INT(F967/100)</f>
        <v/>
      </c>
      <c r="I967" t="n">
        <v>-4</v>
      </c>
      <c r="J967" t="n">
        <v>0</v>
      </c>
      <c r="K967" t="n">
        <v>-10</v>
      </c>
      <c r="L967" t="n">
        <v>0</v>
      </c>
      <c r="M967" t="n">
        <v>0</v>
      </c>
      <c r="O967" t="n">
        <v>0</v>
      </c>
    </row>
    <row r="968">
      <c r="A968" s="8" t="n">
        <v>46206</v>
      </c>
      <c r="B968" t="inlineStr">
        <is>
          <t>B6</t>
        </is>
      </c>
      <c r="C968" s="9">
        <f>_xlfn.XLOOKUP(B968,Carriers[Code],Carriers[Airline])</f>
        <v/>
      </c>
      <c r="D968" t="n">
        <v>1231</v>
      </c>
      <c r="E968" t="inlineStr">
        <is>
          <t>VRB</t>
        </is>
      </c>
      <c r="F968" s="10" t="n">
        <v>855</v>
      </c>
      <c r="G968" t="inlineStr">
        <is>
          <t>0800-0859</t>
        </is>
      </c>
      <c r="H968" s="9">
        <f>INT(F968/100)</f>
        <v/>
      </c>
      <c r="I968" t="n">
        <v>-9</v>
      </c>
      <c r="J968" t="n">
        <v>0</v>
      </c>
      <c r="K968" t="n">
        <v>-30</v>
      </c>
      <c r="L968" t="n">
        <v>0</v>
      </c>
      <c r="M968" t="n">
        <v>0</v>
      </c>
      <c r="O968" t="n">
        <v>0</v>
      </c>
    </row>
    <row r="969">
      <c r="A969" s="8" t="n">
        <v>46206</v>
      </c>
      <c r="B969" t="inlineStr">
        <is>
          <t>WN</t>
        </is>
      </c>
      <c r="C969" s="9">
        <f>_xlfn.XLOOKUP(B969,Carriers[Code],Carriers[Airline])</f>
        <v/>
      </c>
      <c r="D969" t="n">
        <v>4878</v>
      </c>
      <c r="E969" t="inlineStr">
        <is>
          <t>BWI</t>
        </is>
      </c>
      <c r="F969" s="10" t="n">
        <v>855</v>
      </c>
      <c r="G969" t="inlineStr">
        <is>
          <t>0800-0859</t>
        </is>
      </c>
      <c r="H969" s="9">
        <f>INT(F969/100)</f>
        <v/>
      </c>
      <c r="I969" t="n">
        <v>11</v>
      </c>
      <c r="J969" t="n">
        <v>0</v>
      </c>
      <c r="K969" t="n">
        <v>-10</v>
      </c>
      <c r="L969" t="n">
        <v>0</v>
      </c>
      <c r="M969" t="n">
        <v>0</v>
      </c>
      <c r="O969" t="n">
        <v>0</v>
      </c>
    </row>
    <row r="970">
      <c r="A970" s="8" t="n">
        <v>46206</v>
      </c>
      <c r="B970" t="inlineStr">
        <is>
          <t>YX</t>
        </is>
      </c>
      <c r="C970" s="9">
        <f>_xlfn.XLOOKUP(B970,Carriers[Code],Carriers[Airline])</f>
        <v/>
      </c>
      <c r="D970" t="n">
        <v>5597</v>
      </c>
      <c r="E970" t="inlineStr">
        <is>
          <t>JAX</t>
        </is>
      </c>
      <c r="F970" s="10" t="n">
        <v>855</v>
      </c>
      <c r="G970" t="inlineStr">
        <is>
          <t>0800-0859</t>
        </is>
      </c>
      <c r="H970" s="9">
        <f>INT(F970/100)</f>
        <v/>
      </c>
      <c r="I970" t="n">
        <v>-7</v>
      </c>
      <c r="J970" t="n">
        <v>0</v>
      </c>
      <c r="K970" t="n">
        <v>-2</v>
      </c>
      <c r="L970" t="n">
        <v>0</v>
      </c>
      <c r="M970" t="n">
        <v>0</v>
      </c>
      <c r="O970" t="n">
        <v>0</v>
      </c>
    </row>
    <row r="971">
      <c r="A971" s="8" t="n">
        <v>46206</v>
      </c>
      <c r="B971" t="inlineStr">
        <is>
          <t>YX</t>
        </is>
      </c>
      <c r="C971" s="9">
        <f>_xlfn.XLOOKUP(B971,Carriers[Code],Carriers[Airline])</f>
        <v/>
      </c>
      <c r="D971" t="n">
        <v>5622</v>
      </c>
      <c r="E971" t="inlineStr">
        <is>
          <t>RIC</t>
        </is>
      </c>
      <c r="F971" s="10" t="n">
        <v>855</v>
      </c>
      <c r="G971" t="inlineStr">
        <is>
          <t>0800-0859</t>
        </is>
      </c>
      <c r="H971" s="9">
        <f>INT(F971/100)</f>
        <v/>
      </c>
      <c r="I971" t="n">
        <v>-6</v>
      </c>
      <c r="J971" t="n">
        <v>0</v>
      </c>
      <c r="K971" t="n">
        <v>-13</v>
      </c>
      <c r="L971" t="n">
        <v>0</v>
      </c>
      <c r="M971" t="n">
        <v>0</v>
      </c>
      <c r="O971" t="n">
        <v>0</v>
      </c>
    </row>
    <row r="972">
      <c r="A972" s="8" t="n">
        <v>46206</v>
      </c>
      <c r="B972" t="inlineStr">
        <is>
          <t>AA</t>
        </is>
      </c>
      <c r="C972" s="9">
        <f>_xlfn.XLOOKUP(B972,Carriers[Code],Carriers[Airline])</f>
        <v/>
      </c>
      <c r="D972" t="n">
        <v>1239</v>
      </c>
      <c r="E972" t="inlineStr">
        <is>
          <t>ORD</t>
        </is>
      </c>
      <c r="F972" s="10" t="n">
        <v>858</v>
      </c>
      <c r="G972" t="inlineStr">
        <is>
          <t>0800-0859</t>
        </is>
      </c>
      <c r="H972" s="9">
        <f>INT(F972/100)</f>
        <v/>
      </c>
      <c r="I972" t="n">
        <v>-8</v>
      </c>
      <c r="J972" t="n">
        <v>0</v>
      </c>
      <c r="K972" t="n">
        <v>-34</v>
      </c>
      <c r="L972" t="n">
        <v>0</v>
      </c>
      <c r="M972" t="n">
        <v>0</v>
      </c>
      <c r="O972" t="n">
        <v>0</v>
      </c>
    </row>
    <row r="973">
      <c r="A973" s="8" t="n">
        <v>46206</v>
      </c>
      <c r="B973" t="inlineStr">
        <is>
          <t>AA</t>
        </is>
      </c>
      <c r="C973" s="9">
        <f>_xlfn.XLOOKUP(B973,Carriers[Code],Carriers[Airline])</f>
        <v/>
      </c>
      <c r="D973" t="n">
        <v>2735</v>
      </c>
      <c r="E973" t="inlineStr">
        <is>
          <t>MCO</t>
        </is>
      </c>
      <c r="F973" s="10" t="n">
        <v>900</v>
      </c>
      <c r="G973" t="inlineStr">
        <is>
          <t>0900-0959</t>
        </is>
      </c>
      <c r="H973" s="9">
        <f>INT(F973/100)</f>
        <v/>
      </c>
      <c r="I973" t="n">
        <v>-9</v>
      </c>
      <c r="J973" t="n">
        <v>0</v>
      </c>
      <c r="K973" t="n">
        <v>-17</v>
      </c>
      <c r="L973" t="n">
        <v>0</v>
      </c>
      <c r="M973" t="n">
        <v>0</v>
      </c>
      <c r="O973" t="n">
        <v>0</v>
      </c>
    </row>
    <row r="974">
      <c r="A974" s="8" t="n">
        <v>46206</v>
      </c>
      <c r="B974" t="inlineStr">
        <is>
          <t>AS</t>
        </is>
      </c>
      <c r="C974" s="9">
        <f>_xlfn.XLOOKUP(B974,Carriers[Code],Carriers[Airline])</f>
        <v/>
      </c>
      <c r="D974" t="n">
        <v>338</v>
      </c>
      <c r="E974" t="inlineStr">
        <is>
          <t>SEA</t>
        </is>
      </c>
      <c r="F974" s="10" t="n">
        <v>900</v>
      </c>
      <c r="G974" t="inlineStr">
        <is>
          <t>0900-0959</t>
        </is>
      </c>
      <c r="H974" s="9">
        <f>INT(F974/100)</f>
        <v/>
      </c>
      <c r="I974" t="n">
        <v>-3</v>
      </c>
      <c r="J974" t="n">
        <v>0</v>
      </c>
      <c r="K974" t="n">
        <v>-25</v>
      </c>
      <c r="L974" t="n">
        <v>0</v>
      </c>
      <c r="M974" t="n">
        <v>0</v>
      </c>
      <c r="O974" t="n">
        <v>0</v>
      </c>
    </row>
    <row r="975">
      <c r="A975" s="8" t="n">
        <v>46206</v>
      </c>
      <c r="B975" t="inlineStr">
        <is>
          <t>B6</t>
        </is>
      </c>
      <c r="C975" s="9">
        <f>_xlfn.XLOOKUP(B975,Carriers[Code],Carriers[Airline])</f>
        <v/>
      </c>
      <c r="D975" t="n">
        <v>21</v>
      </c>
      <c r="E975" t="inlineStr">
        <is>
          <t>PBI</t>
        </is>
      </c>
      <c r="F975" s="10" t="n">
        <v>900</v>
      </c>
      <c r="G975" t="inlineStr">
        <is>
          <t>0900-0959</t>
        </is>
      </c>
      <c r="H975" s="9">
        <f>INT(F975/100)</f>
        <v/>
      </c>
      <c r="I975" t="n">
        <v>-4</v>
      </c>
      <c r="J975" t="n">
        <v>0</v>
      </c>
      <c r="K975" t="n">
        <v>-21</v>
      </c>
      <c r="L975" t="n">
        <v>0</v>
      </c>
      <c r="M975" t="n">
        <v>0</v>
      </c>
      <c r="O975" t="n">
        <v>0</v>
      </c>
    </row>
    <row r="976">
      <c r="A976" s="8" t="n">
        <v>46206</v>
      </c>
      <c r="B976" t="inlineStr">
        <is>
          <t>DL</t>
        </is>
      </c>
      <c r="C976" s="9">
        <f>_xlfn.XLOOKUP(B976,Carriers[Code],Carriers[Airline])</f>
        <v/>
      </c>
      <c r="D976" t="n">
        <v>816</v>
      </c>
      <c r="E976" t="inlineStr">
        <is>
          <t>SAT</t>
        </is>
      </c>
      <c r="F976" s="10" t="n">
        <v>900</v>
      </c>
      <c r="G976" t="inlineStr">
        <is>
          <t>0900-0959</t>
        </is>
      </c>
      <c r="H976" s="9">
        <f>INT(F976/100)</f>
        <v/>
      </c>
      <c r="I976" t="n">
        <v>-10</v>
      </c>
      <c r="J976" t="n">
        <v>0</v>
      </c>
      <c r="K976" t="n">
        <v>-13</v>
      </c>
      <c r="L976" t="n">
        <v>0</v>
      </c>
      <c r="M976" t="n">
        <v>0</v>
      </c>
      <c r="O976" t="n">
        <v>0</v>
      </c>
    </row>
    <row r="977">
      <c r="A977" s="8" t="n">
        <v>46206</v>
      </c>
      <c r="B977" t="inlineStr">
        <is>
          <t>YX</t>
        </is>
      </c>
      <c r="C977" s="9">
        <f>_xlfn.XLOOKUP(B977,Carriers[Code],Carriers[Airline])</f>
        <v/>
      </c>
      <c r="D977" t="n">
        <v>5732</v>
      </c>
      <c r="E977" t="inlineStr">
        <is>
          <t>LGA</t>
        </is>
      </c>
      <c r="F977" s="10" t="n">
        <v>900</v>
      </c>
      <c r="G977" t="inlineStr">
        <is>
          <t>0900-0959</t>
        </is>
      </c>
      <c r="H977" s="9">
        <f>INT(F977/100)</f>
        <v/>
      </c>
      <c r="I977" t="n">
        <v>-4</v>
      </c>
      <c r="J977" t="n">
        <v>0</v>
      </c>
      <c r="K977" t="n">
        <v>-3</v>
      </c>
      <c r="L977" t="n">
        <v>0</v>
      </c>
      <c r="M977" t="n">
        <v>0</v>
      </c>
      <c r="O977" t="n">
        <v>0</v>
      </c>
    </row>
    <row r="978">
      <c r="A978" s="8" t="n">
        <v>46206</v>
      </c>
      <c r="B978" t="inlineStr">
        <is>
          <t>AA</t>
        </is>
      </c>
      <c r="C978" s="9">
        <f>_xlfn.XLOOKUP(B978,Carriers[Code],Carriers[Airline])</f>
        <v/>
      </c>
      <c r="D978" t="n">
        <v>479</v>
      </c>
      <c r="E978" t="inlineStr">
        <is>
          <t>DFW</t>
        </is>
      </c>
      <c r="F978" s="10" t="n">
        <v>901</v>
      </c>
      <c r="G978" t="inlineStr">
        <is>
          <t>0900-0959</t>
        </is>
      </c>
      <c r="H978" s="9">
        <f>INT(F978/100)</f>
        <v/>
      </c>
      <c r="I978" t="n">
        <v>12</v>
      </c>
      <c r="J978" t="n">
        <v>0</v>
      </c>
      <c r="K978" t="n">
        <v>-5</v>
      </c>
      <c r="L978" t="n">
        <v>0</v>
      </c>
      <c r="M978" t="n">
        <v>0</v>
      </c>
      <c r="O978" t="n">
        <v>0</v>
      </c>
    </row>
    <row r="979">
      <c r="A979" s="8" t="n">
        <v>46206</v>
      </c>
      <c r="B979" t="inlineStr">
        <is>
          <t>DL</t>
        </is>
      </c>
      <c r="C979" s="9">
        <f>_xlfn.XLOOKUP(B979,Carriers[Code],Carriers[Airline])</f>
        <v/>
      </c>
      <c r="D979" t="n">
        <v>456</v>
      </c>
      <c r="E979" t="inlineStr">
        <is>
          <t>ATL</t>
        </is>
      </c>
      <c r="F979" s="10" t="n">
        <v>905</v>
      </c>
      <c r="G979" t="inlineStr">
        <is>
          <t>0900-0959</t>
        </is>
      </c>
      <c r="H979" s="9">
        <f>INT(F979/100)</f>
        <v/>
      </c>
      <c r="I979" t="n">
        <v>-7</v>
      </c>
      <c r="J979" t="n">
        <v>0</v>
      </c>
      <c r="K979" t="n">
        <v>-15</v>
      </c>
      <c r="L979" t="n">
        <v>0</v>
      </c>
      <c r="M979" t="n">
        <v>0</v>
      </c>
      <c r="O979" t="n">
        <v>0</v>
      </c>
    </row>
    <row r="980">
      <c r="A980" s="8" t="n">
        <v>46206</v>
      </c>
      <c r="B980" t="inlineStr">
        <is>
          <t>YX</t>
        </is>
      </c>
      <c r="C980" s="9">
        <f>_xlfn.XLOOKUP(B980,Carriers[Code],Carriers[Airline])</f>
        <v/>
      </c>
      <c r="D980" t="n">
        <v>5720</v>
      </c>
      <c r="E980" t="inlineStr">
        <is>
          <t>JFK</t>
        </is>
      </c>
      <c r="F980" s="10" t="n">
        <v>905</v>
      </c>
      <c r="G980" t="inlineStr">
        <is>
          <t>0900-0959</t>
        </is>
      </c>
      <c r="H980" s="9">
        <f>INT(F980/100)</f>
        <v/>
      </c>
      <c r="I980" t="n">
        <v>0</v>
      </c>
      <c r="J980" t="n">
        <v>0</v>
      </c>
      <c r="K980" t="n">
        <v>3</v>
      </c>
      <c r="L980" t="n">
        <v>0</v>
      </c>
      <c r="M980" t="n">
        <v>0</v>
      </c>
      <c r="O980" t="n">
        <v>0</v>
      </c>
    </row>
    <row r="981">
      <c r="A981" s="8" t="n">
        <v>46206</v>
      </c>
      <c r="B981" t="inlineStr">
        <is>
          <t>UA</t>
        </is>
      </c>
      <c r="C981" s="9">
        <f>_xlfn.XLOOKUP(B981,Carriers[Code],Carriers[Airline])</f>
        <v/>
      </c>
      <c r="D981" t="n">
        <v>2002</v>
      </c>
      <c r="E981" t="inlineStr">
        <is>
          <t>SFO</t>
        </is>
      </c>
      <c r="F981" s="10" t="n">
        <v>907</v>
      </c>
      <c r="G981" t="inlineStr">
        <is>
          <t>0900-0959</t>
        </is>
      </c>
      <c r="H981" s="9">
        <f>INT(F981/100)</f>
        <v/>
      </c>
      <c r="I981" t="n">
        <v>-8</v>
      </c>
      <c r="J981" t="n">
        <v>0</v>
      </c>
      <c r="K981" t="n">
        <v>-8</v>
      </c>
      <c r="L981" t="n">
        <v>0</v>
      </c>
      <c r="M981" t="n">
        <v>0</v>
      </c>
      <c r="O981" t="n">
        <v>0</v>
      </c>
    </row>
    <row r="982">
      <c r="A982" s="8" t="n">
        <v>46206</v>
      </c>
      <c r="B982" t="inlineStr">
        <is>
          <t>YX</t>
        </is>
      </c>
      <c r="C982" s="9">
        <f>_xlfn.XLOOKUP(B982,Carriers[Code],Carriers[Airline])</f>
        <v/>
      </c>
      <c r="D982" t="n">
        <v>5626</v>
      </c>
      <c r="E982" t="inlineStr">
        <is>
          <t>CLT</t>
        </is>
      </c>
      <c r="F982" s="10" t="n">
        <v>910</v>
      </c>
      <c r="G982" t="inlineStr">
        <is>
          <t>0900-0959</t>
        </is>
      </c>
      <c r="H982" s="9">
        <f>INT(F982/100)</f>
        <v/>
      </c>
      <c r="I982" t="n">
        <v>-2</v>
      </c>
      <c r="J982" t="n">
        <v>0</v>
      </c>
      <c r="K982" t="n">
        <v>-20</v>
      </c>
      <c r="L982" t="n">
        <v>0</v>
      </c>
      <c r="M982" t="n">
        <v>0</v>
      </c>
      <c r="O982" t="n">
        <v>0</v>
      </c>
    </row>
    <row r="983">
      <c r="A983" s="8" t="n">
        <v>46206</v>
      </c>
      <c r="B983" t="inlineStr">
        <is>
          <t>B6</t>
        </is>
      </c>
      <c r="C983" s="9">
        <f>_xlfn.XLOOKUP(B983,Carriers[Code],Carriers[Airline])</f>
        <v/>
      </c>
      <c r="D983" t="n">
        <v>791</v>
      </c>
      <c r="E983" t="inlineStr">
        <is>
          <t>TPA</t>
        </is>
      </c>
      <c r="F983" s="10" t="n">
        <v>915</v>
      </c>
      <c r="G983" t="inlineStr">
        <is>
          <t>0900-0959</t>
        </is>
      </c>
      <c r="H983" s="9">
        <f>INT(F983/100)</f>
        <v/>
      </c>
      <c r="I983" t="n">
        <v>-7</v>
      </c>
      <c r="J983" t="n">
        <v>0</v>
      </c>
      <c r="K983" t="n">
        <v>-15</v>
      </c>
      <c r="L983" t="n">
        <v>0</v>
      </c>
      <c r="M983" t="n">
        <v>0</v>
      </c>
      <c r="O983" t="n">
        <v>0</v>
      </c>
    </row>
    <row r="984">
      <c r="A984" s="8" t="n">
        <v>46206</v>
      </c>
      <c r="B984" t="inlineStr">
        <is>
          <t>DL</t>
        </is>
      </c>
      <c r="C984" s="9">
        <f>_xlfn.XLOOKUP(B984,Carriers[Code],Carriers[Airline])</f>
        <v/>
      </c>
      <c r="D984" t="n">
        <v>1748</v>
      </c>
      <c r="E984" t="inlineStr">
        <is>
          <t>DTW</t>
        </is>
      </c>
      <c r="F984" s="10" t="n">
        <v>915</v>
      </c>
      <c r="G984" t="inlineStr">
        <is>
          <t>0900-0959</t>
        </is>
      </c>
      <c r="H984" s="9">
        <f>INT(F984/100)</f>
        <v/>
      </c>
      <c r="I984" t="n">
        <v>-6</v>
      </c>
      <c r="J984" t="n">
        <v>0</v>
      </c>
      <c r="K984" t="n">
        <v>-15</v>
      </c>
      <c r="L984" t="n">
        <v>0</v>
      </c>
      <c r="M984" t="n">
        <v>0</v>
      </c>
      <c r="O984" t="n">
        <v>0</v>
      </c>
    </row>
    <row r="985">
      <c r="A985" s="8" t="n">
        <v>46206</v>
      </c>
      <c r="B985" t="inlineStr">
        <is>
          <t>DL</t>
        </is>
      </c>
      <c r="C985" s="9">
        <f>_xlfn.XLOOKUP(B985,Carriers[Code],Carriers[Airline])</f>
        <v/>
      </c>
      <c r="D985" t="n">
        <v>2160</v>
      </c>
      <c r="E985" t="inlineStr">
        <is>
          <t>PBI</t>
        </is>
      </c>
      <c r="F985" s="10" t="n">
        <v>920</v>
      </c>
      <c r="G985" t="inlineStr">
        <is>
          <t>0900-0959</t>
        </is>
      </c>
      <c r="H985" s="9">
        <f>INT(F985/100)</f>
        <v/>
      </c>
      <c r="I985" t="n">
        <v>314</v>
      </c>
      <c r="J985" t="n">
        <v>1</v>
      </c>
      <c r="K985" t="n">
        <v>303</v>
      </c>
      <c r="L985" t="n">
        <v>1</v>
      </c>
      <c r="M985" t="n">
        <v>0</v>
      </c>
      <c r="O985" t="n">
        <v>0</v>
      </c>
      <c r="P985" t="n">
        <v>303</v>
      </c>
      <c r="Q985" t="n">
        <v>0</v>
      </c>
      <c r="R985" t="n">
        <v>0</v>
      </c>
      <c r="S985" t="n">
        <v>0</v>
      </c>
      <c r="T985" t="n">
        <v>0</v>
      </c>
    </row>
    <row r="986">
      <c r="A986" s="8" t="n">
        <v>46206</v>
      </c>
      <c r="B986" t="inlineStr">
        <is>
          <t>YX</t>
        </is>
      </c>
      <c r="C986" s="9">
        <f>_xlfn.XLOOKUP(B986,Carriers[Code],Carriers[Airline])</f>
        <v/>
      </c>
      <c r="D986" t="n">
        <v>5809</v>
      </c>
      <c r="E986" t="inlineStr">
        <is>
          <t>ORF</t>
        </is>
      </c>
      <c r="F986" s="10" t="n">
        <v>920</v>
      </c>
      <c r="G986" t="inlineStr">
        <is>
          <t>0900-0959</t>
        </is>
      </c>
      <c r="H986" s="9">
        <f>INT(F986/100)</f>
        <v/>
      </c>
      <c r="I986" t="n">
        <v>-6</v>
      </c>
      <c r="J986" t="n">
        <v>0</v>
      </c>
      <c r="K986" t="n">
        <v>-13</v>
      </c>
      <c r="L986" t="n">
        <v>0</v>
      </c>
      <c r="M986" t="n">
        <v>0</v>
      </c>
      <c r="O986" t="n">
        <v>0</v>
      </c>
    </row>
    <row r="987">
      <c r="A987" s="8" t="n">
        <v>46206</v>
      </c>
      <c r="B987" t="inlineStr">
        <is>
          <t>B6</t>
        </is>
      </c>
      <c r="C987" s="9">
        <f>_xlfn.XLOOKUP(B987,Carriers[Code],Carriers[Airline])</f>
        <v/>
      </c>
      <c r="D987" t="n">
        <v>1324</v>
      </c>
      <c r="E987" t="inlineStr">
        <is>
          <t>MVY</t>
        </is>
      </c>
      <c r="F987" s="10" t="n">
        <v>921</v>
      </c>
      <c r="G987" t="inlineStr">
        <is>
          <t>0900-0959</t>
        </is>
      </c>
      <c r="H987" s="9">
        <f>INT(F987/100)</f>
        <v/>
      </c>
      <c r="I987" t="n">
        <v>-6</v>
      </c>
      <c r="J987" t="n">
        <v>0</v>
      </c>
      <c r="K987" t="n">
        <v>-17</v>
      </c>
      <c r="L987" t="n">
        <v>0</v>
      </c>
      <c r="M987" t="n">
        <v>0</v>
      </c>
      <c r="O987" t="n">
        <v>0</v>
      </c>
    </row>
    <row r="988">
      <c r="A988" s="8" t="n">
        <v>46206</v>
      </c>
      <c r="B988" t="inlineStr">
        <is>
          <t>YX</t>
        </is>
      </c>
      <c r="C988" s="9">
        <f>_xlfn.XLOOKUP(B988,Carriers[Code],Carriers[Airline])</f>
        <v/>
      </c>
      <c r="D988" t="n">
        <v>4666</v>
      </c>
      <c r="E988" t="inlineStr">
        <is>
          <t>BUF</t>
        </is>
      </c>
      <c r="F988" s="10" t="n">
        <v>921</v>
      </c>
      <c r="G988" t="inlineStr">
        <is>
          <t>0900-0959</t>
        </is>
      </c>
      <c r="H988" s="9">
        <f>INT(F988/100)</f>
        <v/>
      </c>
      <c r="I988" t="n">
        <v>-5</v>
      </c>
      <c r="J988" t="n">
        <v>0</v>
      </c>
      <c r="K988" t="n">
        <v>-23</v>
      </c>
      <c r="L988" t="n">
        <v>0</v>
      </c>
      <c r="M988" t="n">
        <v>0</v>
      </c>
      <c r="O988" t="n">
        <v>0</v>
      </c>
    </row>
    <row r="989">
      <c r="A989" s="8" t="n">
        <v>46206</v>
      </c>
      <c r="B989" t="inlineStr">
        <is>
          <t>B6</t>
        </is>
      </c>
      <c r="C989" s="9">
        <f>_xlfn.XLOOKUP(B989,Carriers[Code],Carriers[Airline])</f>
        <v/>
      </c>
      <c r="D989" t="n">
        <v>2033</v>
      </c>
      <c r="E989" t="inlineStr">
        <is>
          <t>IAH</t>
        </is>
      </c>
      <c r="F989" s="10" t="n">
        <v>925</v>
      </c>
      <c r="G989" t="inlineStr">
        <is>
          <t>0900-0959</t>
        </is>
      </c>
      <c r="H989" s="9">
        <f>INT(F989/100)</f>
        <v/>
      </c>
      <c r="I989" t="n">
        <v>106</v>
      </c>
      <c r="J989" t="n">
        <v>1</v>
      </c>
      <c r="K989" t="n">
        <v>87</v>
      </c>
      <c r="L989" t="n">
        <v>1</v>
      </c>
      <c r="M989" t="n">
        <v>0</v>
      </c>
      <c r="O989" t="n">
        <v>0</v>
      </c>
      <c r="P989" t="n">
        <v>0</v>
      </c>
      <c r="Q989" t="n">
        <v>0</v>
      </c>
      <c r="R989" t="n">
        <v>0</v>
      </c>
      <c r="S989" t="n">
        <v>0</v>
      </c>
      <c r="T989" t="n">
        <v>87</v>
      </c>
    </row>
    <row r="990">
      <c r="A990" s="8" t="n">
        <v>46206</v>
      </c>
      <c r="B990" t="inlineStr">
        <is>
          <t>DL</t>
        </is>
      </c>
      <c r="C990" s="9">
        <f>_xlfn.XLOOKUP(B990,Carriers[Code],Carriers[Airline])</f>
        <v/>
      </c>
      <c r="D990" t="n">
        <v>3087</v>
      </c>
      <c r="E990" t="inlineStr">
        <is>
          <t>MYR</t>
        </is>
      </c>
      <c r="F990" s="10" t="n">
        <v>925</v>
      </c>
      <c r="G990" t="inlineStr">
        <is>
          <t>0900-0959</t>
        </is>
      </c>
      <c r="H990" s="9">
        <f>INT(F990/100)</f>
        <v/>
      </c>
      <c r="I990" t="n">
        <v>-7</v>
      </c>
      <c r="J990" t="n">
        <v>0</v>
      </c>
      <c r="K990" t="n">
        <v>-13</v>
      </c>
      <c r="L990" t="n">
        <v>0</v>
      </c>
      <c r="M990" t="n">
        <v>0</v>
      </c>
      <c r="O990" t="n">
        <v>0</v>
      </c>
    </row>
    <row r="991">
      <c r="A991" s="8" t="n">
        <v>46206</v>
      </c>
      <c r="B991" t="inlineStr">
        <is>
          <t>UA</t>
        </is>
      </c>
      <c r="C991" s="9">
        <f>_xlfn.XLOOKUP(B991,Carriers[Code],Carriers[Airline])</f>
        <v/>
      </c>
      <c r="D991" t="n">
        <v>2098</v>
      </c>
      <c r="E991" t="inlineStr">
        <is>
          <t>IAD</t>
        </is>
      </c>
      <c r="F991" s="10" t="n">
        <v>925</v>
      </c>
      <c r="G991" t="inlineStr">
        <is>
          <t>0900-0959</t>
        </is>
      </c>
      <c r="H991" s="9">
        <f>INT(F991/100)</f>
        <v/>
      </c>
      <c r="I991" t="n">
        <v>-4</v>
      </c>
      <c r="J991" t="n">
        <v>0</v>
      </c>
      <c r="K991" t="n">
        <v>-16</v>
      </c>
      <c r="L991" t="n">
        <v>0</v>
      </c>
      <c r="M991" t="n">
        <v>0</v>
      </c>
      <c r="O991" t="n">
        <v>0</v>
      </c>
    </row>
    <row r="992">
      <c r="A992" s="8" t="n">
        <v>46206</v>
      </c>
      <c r="B992" t="inlineStr">
        <is>
          <t>YX</t>
        </is>
      </c>
      <c r="C992" s="9">
        <f>_xlfn.XLOOKUP(B992,Carriers[Code],Carriers[Airline])</f>
        <v/>
      </c>
      <c r="D992" t="n">
        <v>5615</v>
      </c>
      <c r="E992" t="inlineStr">
        <is>
          <t>SDF</t>
        </is>
      </c>
      <c r="F992" s="10" t="n">
        <v>928</v>
      </c>
      <c r="G992" t="inlineStr">
        <is>
          <t>0900-0959</t>
        </is>
      </c>
      <c r="H992" s="9">
        <f>INT(F992/100)</f>
        <v/>
      </c>
      <c r="I992" t="n">
        <v>-7</v>
      </c>
      <c r="J992" t="n">
        <v>0</v>
      </c>
      <c r="K992" t="n">
        <v>-9</v>
      </c>
      <c r="L992" t="n">
        <v>0</v>
      </c>
      <c r="M992" t="n">
        <v>0</v>
      </c>
      <c r="O992" t="n">
        <v>0</v>
      </c>
    </row>
    <row r="993">
      <c r="A993" s="8" t="n">
        <v>46206</v>
      </c>
      <c r="B993" t="inlineStr">
        <is>
          <t>B6</t>
        </is>
      </c>
      <c r="C993" s="9">
        <f>_xlfn.XLOOKUP(B993,Carriers[Code],Carriers[Airline])</f>
        <v/>
      </c>
      <c r="D993" t="n">
        <v>2352</v>
      </c>
      <c r="E993" t="inlineStr">
        <is>
          <t>ACK</t>
        </is>
      </c>
      <c r="F993" s="10" t="n">
        <v>930</v>
      </c>
      <c r="G993" t="inlineStr">
        <is>
          <t>0900-0959</t>
        </is>
      </c>
      <c r="H993" s="9">
        <f>INT(F993/100)</f>
        <v/>
      </c>
      <c r="I993" t="n">
        <v>-2</v>
      </c>
      <c r="J993" t="n">
        <v>0</v>
      </c>
      <c r="K993" t="n">
        <v>6</v>
      </c>
      <c r="L993" t="n">
        <v>0</v>
      </c>
      <c r="M993" t="n">
        <v>0</v>
      </c>
      <c r="O993" t="n">
        <v>0</v>
      </c>
    </row>
    <row r="994">
      <c r="A994" s="8" t="n">
        <v>46206</v>
      </c>
      <c r="B994" t="inlineStr">
        <is>
          <t>UA</t>
        </is>
      </c>
      <c r="C994" s="9">
        <f>_xlfn.XLOOKUP(B994,Carriers[Code],Carriers[Airline])</f>
        <v/>
      </c>
      <c r="D994" t="n">
        <v>1307</v>
      </c>
      <c r="E994" t="inlineStr">
        <is>
          <t>EWR</t>
        </is>
      </c>
      <c r="F994" s="10" t="n">
        <v>930</v>
      </c>
      <c r="G994" t="inlineStr">
        <is>
          <t>0900-0959</t>
        </is>
      </c>
      <c r="H994" s="9">
        <f>INT(F994/100)</f>
        <v/>
      </c>
      <c r="I994" t="n">
        <v>-5</v>
      </c>
      <c r="J994" t="n">
        <v>0</v>
      </c>
      <c r="K994" t="n">
        <v>-21</v>
      </c>
      <c r="L994" t="n">
        <v>0</v>
      </c>
      <c r="M994" t="n">
        <v>0</v>
      </c>
      <c r="O994" t="n">
        <v>0</v>
      </c>
    </row>
    <row r="995">
      <c r="A995" s="8" t="n">
        <v>46206</v>
      </c>
      <c r="B995" t="inlineStr">
        <is>
          <t>YX</t>
        </is>
      </c>
      <c r="C995" s="9">
        <f>_xlfn.XLOOKUP(B995,Carriers[Code],Carriers[Airline])</f>
        <v/>
      </c>
      <c r="D995" t="n">
        <v>4708</v>
      </c>
      <c r="E995" t="inlineStr">
        <is>
          <t>ACK</t>
        </is>
      </c>
      <c r="F995" s="10" t="n">
        <v>935</v>
      </c>
      <c r="G995" t="inlineStr">
        <is>
          <t>0900-0959</t>
        </is>
      </c>
      <c r="H995" s="9">
        <f>INT(F995/100)</f>
        <v/>
      </c>
      <c r="I995" t="n">
        <v>-5</v>
      </c>
      <c r="J995" t="n">
        <v>0</v>
      </c>
      <c r="K995" t="n">
        <v>-22</v>
      </c>
      <c r="L995" t="n">
        <v>0</v>
      </c>
      <c r="M995" t="n">
        <v>0</v>
      </c>
      <c r="O995" t="n">
        <v>0</v>
      </c>
    </row>
    <row r="996">
      <c r="A996" s="8" t="n">
        <v>46206</v>
      </c>
      <c r="B996" t="inlineStr">
        <is>
          <t>B6</t>
        </is>
      </c>
      <c r="C996" s="9">
        <f>_xlfn.XLOOKUP(B996,Carriers[Code],Carriers[Airline])</f>
        <v/>
      </c>
      <c r="D996" t="n">
        <v>861</v>
      </c>
      <c r="E996" t="inlineStr">
        <is>
          <t>SJU</t>
        </is>
      </c>
      <c r="F996" s="10" t="n">
        <v>940</v>
      </c>
      <c r="G996" t="inlineStr">
        <is>
          <t>0900-0959</t>
        </is>
      </c>
      <c r="H996" s="9">
        <f>INT(F996/100)</f>
        <v/>
      </c>
      <c r="I996" t="n">
        <v>31</v>
      </c>
      <c r="J996" t="n">
        <v>1</v>
      </c>
      <c r="K996" t="n">
        <v>18</v>
      </c>
      <c r="L996" t="n">
        <v>1</v>
      </c>
      <c r="M996" t="n">
        <v>0</v>
      </c>
      <c r="O996" t="n">
        <v>0</v>
      </c>
      <c r="P996" t="n">
        <v>1</v>
      </c>
      <c r="Q996" t="n">
        <v>0</v>
      </c>
      <c r="R996" t="n">
        <v>0</v>
      </c>
      <c r="S996" t="n">
        <v>0</v>
      </c>
      <c r="T996" t="n">
        <v>17</v>
      </c>
    </row>
    <row r="997">
      <c r="A997" s="8" t="n">
        <v>46206</v>
      </c>
      <c r="B997" t="inlineStr">
        <is>
          <t>UA</t>
        </is>
      </c>
      <c r="C997" s="9">
        <f>_xlfn.XLOOKUP(B997,Carriers[Code],Carriers[Airline])</f>
        <v/>
      </c>
      <c r="D997" t="n">
        <v>662</v>
      </c>
      <c r="E997" t="inlineStr">
        <is>
          <t>DEN</t>
        </is>
      </c>
      <c r="F997" s="10" t="n">
        <v>940</v>
      </c>
      <c r="G997" t="inlineStr">
        <is>
          <t>0900-0959</t>
        </is>
      </c>
      <c r="H997" s="9">
        <f>INT(F997/100)</f>
        <v/>
      </c>
      <c r="I997" t="n">
        <v>-1</v>
      </c>
      <c r="J997" t="n">
        <v>0</v>
      </c>
      <c r="K997" t="n">
        <v>-12</v>
      </c>
      <c r="L997" t="n">
        <v>0</v>
      </c>
      <c r="M997" t="n">
        <v>0</v>
      </c>
      <c r="O997" t="n">
        <v>0</v>
      </c>
    </row>
    <row r="998">
      <c r="A998" s="8" t="n">
        <v>46206</v>
      </c>
      <c r="B998" t="inlineStr">
        <is>
          <t>B6</t>
        </is>
      </c>
      <c r="C998" s="9">
        <f>_xlfn.XLOOKUP(B998,Carriers[Code],Carriers[Airline])</f>
        <v/>
      </c>
      <c r="D998" t="n">
        <v>1833</v>
      </c>
      <c r="E998" t="inlineStr">
        <is>
          <t>SFO</t>
        </is>
      </c>
      <c r="F998" s="10" t="n">
        <v>950</v>
      </c>
      <c r="G998" t="inlineStr">
        <is>
          <t>0900-0959</t>
        </is>
      </c>
      <c r="H998" s="9">
        <f>INT(F998/100)</f>
        <v/>
      </c>
      <c r="I998" t="n">
        <v>4</v>
      </c>
      <c r="J998" t="n">
        <v>0</v>
      </c>
      <c r="K998" t="n">
        <v>6</v>
      </c>
      <c r="L998" t="n">
        <v>0</v>
      </c>
      <c r="M998" t="n">
        <v>0</v>
      </c>
      <c r="O998" t="n">
        <v>0</v>
      </c>
    </row>
    <row r="999">
      <c r="A999" s="8" t="n">
        <v>46206</v>
      </c>
      <c r="B999" t="inlineStr">
        <is>
          <t>UA</t>
        </is>
      </c>
      <c r="C999" s="9">
        <f>_xlfn.XLOOKUP(B999,Carriers[Code],Carriers[Airline])</f>
        <v/>
      </c>
      <c r="D999" t="n">
        <v>1349</v>
      </c>
      <c r="E999" t="inlineStr">
        <is>
          <t>ORD</t>
        </is>
      </c>
      <c r="F999" s="10" t="n">
        <v>950</v>
      </c>
      <c r="G999" t="inlineStr">
        <is>
          <t>0900-0959</t>
        </is>
      </c>
      <c r="H999" s="9">
        <f>INT(F999/100)</f>
        <v/>
      </c>
      <c r="I999" t="n">
        <v>0</v>
      </c>
      <c r="J999" t="n">
        <v>0</v>
      </c>
      <c r="K999" t="n">
        <v>-16</v>
      </c>
      <c r="L999" t="n">
        <v>0</v>
      </c>
      <c r="M999" t="n">
        <v>0</v>
      </c>
      <c r="O999" t="n">
        <v>0</v>
      </c>
    </row>
    <row r="1000">
      <c r="A1000" s="8" t="n">
        <v>46206</v>
      </c>
      <c r="B1000" t="inlineStr">
        <is>
          <t>MQ</t>
        </is>
      </c>
      <c r="C1000" s="9">
        <f>_xlfn.XLOOKUP(B1000,Carriers[Code],Carriers[Airline])</f>
        <v/>
      </c>
      <c r="D1000" t="n">
        <v>4171</v>
      </c>
      <c r="E1000" t="inlineStr">
        <is>
          <t>ROC</t>
        </is>
      </c>
      <c r="F1000" s="10" t="n">
        <v>955</v>
      </c>
      <c r="G1000" t="inlineStr">
        <is>
          <t>0900-0959</t>
        </is>
      </c>
      <c r="H1000" s="9">
        <f>INT(F1000/100)</f>
        <v/>
      </c>
      <c r="I1000" t="n">
        <v>3</v>
      </c>
      <c r="J1000" t="n">
        <v>0</v>
      </c>
      <c r="K1000" t="n">
        <v>-12</v>
      </c>
      <c r="L1000" t="n">
        <v>0</v>
      </c>
      <c r="M1000" t="n">
        <v>0</v>
      </c>
      <c r="O1000" t="n">
        <v>0</v>
      </c>
    </row>
    <row r="1001">
      <c r="A1001" s="8" t="n">
        <v>46206</v>
      </c>
      <c r="B1001" t="inlineStr">
        <is>
          <t>B6</t>
        </is>
      </c>
      <c r="C1001" s="9">
        <f>_xlfn.XLOOKUP(B1001,Carriers[Code],Carriers[Airline])</f>
        <v/>
      </c>
      <c r="D1001" t="n">
        <v>395</v>
      </c>
      <c r="E1001" t="inlineStr">
        <is>
          <t>PDX</t>
        </is>
      </c>
      <c r="F1001" s="10" t="n">
        <v>1000</v>
      </c>
      <c r="G1001" t="inlineStr">
        <is>
          <t>1000-1059</t>
        </is>
      </c>
      <c r="H1001" s="9">
        <f>INT(F1001/100)</f>
        <v/>
      </c>
      <c r="I1001" t="n">
        <v>-3</v>
      </c>
      <c r="J1001" t="n">
        <v>0</v>
      </c>
      <c r="K1001" t="n">
        <v>-11</v>
      </c>
      <c r="L1001" t="n">
        <v>0</v>
      </c>
      <c r="M1001" t="n">
        <v>0</v>
      </c>
      <c r="O1001" t="n">
        <v>0</v>
      </c>
    </row>
    <row r="1002">
      <c r="A1002" s="8" t="n">
        <v>46206</v>
      </c>
      <c r="B1002" t="inlineStr">
        <is>
          <t>B6</t>
        </is>
      </c>
      <c r="C1002" s="9">
        <f>_xlfn.XLOOKUP(B1002,Carriers[Code],Carriers[Airline])</f>
        <v/>
      </c>
      <c r="D1002" t="n">
        <v>651</v>
      </c>
      <c r="E1002" t="inlineStr">
        <is>
          <t>MCO</t>
        </is>
      </c>
      <c r="F1002" s="10" t="n">
        <v>1000</v>
      </c>
      <c r="G1002" t="inlineStr">
        <is>
          <t>1000-1059</t>
        </is>
      </c>
      <c r="H1002" s="9">
        <f>INT(F1002/100)</f>
        <v/>
      </c>
      <c r="I1002" t="n">
        <v>-4</v>
      </c>
      <c r="J1002" t="n">
        <v>0</v>
      </c>
      <c r="K1002" t="n">
        <v>-20</v>
      </c>
      <c r="L1002" t="n">
        <v>0</v>
      </c>
      <c r="M1002" t="n">
        <v>0</v>
      </c>
      <c r="O1002" t="n">
        <v>0</v>
      </c>
    </row>
    <row r="1003">
      <c r="A1003" s="8" t="n">
        <v>46206</v>
      </c>
      <c r="B1003" t="inlineStr">
        <is>
          <t>YX</t>
        </is>
      </c>
      <c r="C1003" s="9">
        <f>_xlfn.XLOOKUP(B1003,Carriers[Code],Carriers[Airline])</f>
        <v/>
      </c>
      <c r="D1003" t="n">
        <v>5744</v>
      </c>
      <c r="E1003" t="inlineStr">
        <is>
          <t>LGA</t>
        </is>
      </c>
      <c r="F1003" s="10" t="n">
        <v>1000</v>
      </c>
      <c r="G1003" t="inlineStr">
        <is>
          <t>1000-1059</t>
        </is>
      </c>
      <c r="H1003" s="9">
        <f>INT(F1003/100)</f>
        <v/>
      </c>
      <c r="I1003" t="n">
        <v>4</v>
      </c>
      <c r="J1003" t="n">
        <v>0</v>
      </c>
      <c r="K1003" t="n">
        <v>-1</v>
      </c>
      <c r="L1003" t="n">
        <v>0</v>
      </c>
      <c r="M1003" t="n">
        <v>0</v>
      </c>
      <c r="O1003" t="n">
        <v>0</v>
      </c>
    </row>
    <row r="1004">
      <c r="A1004" s="8" t="n">
        <v>46206</v>
      </c>
      <c r="B1004" t="inlineStr">
        <is>
          <t>AA</t>
        </is>
      </c>
      <c r="C1004" s="9">
        <f>_xlfn.XLOOKUP(B1004,Carriers[Code],Carriers[Airline])</f>
        <v/>
      </c>
      <c r="D1004" t="n">
        <v>377</v>
      </c>
      <c r="E1004" t="inlineStr">
        <is>
          <t>PHX</t>
        </is>
      </c>
      <c r="F1004" s="10" t="n">
        <v>1004</v>
      </c>
      <c r="G1004" t="inlineStr">
        <is>
          <t>1000-1059</t>
        </is>
      </c>
      <c r="H1004" s="9">
        <f>INT(F1004/100)</f>
        <v/>
      </c>
      <c r="I1004" t="n">
        <v>-7</v>
      </c>
      <c r="J1004" t="n">
        <v>0</v>
      </c>
      <c r="K1004" t="n">
        <v>-27</v>
      </c>
      <c r="L1004" t="n">
        <v>0</v>
      </c>
      <c r="M1004" t="n">
        <v>0</v>
      </c>
      <c r="O1004" t="n">
        <v>0</v>
      </c>
    </row>
    <row r="1005">
      <c r="A1005" s="8" t="n">
        <v>46206</v>
      </c>
      <c r="B1005" t="inlineStr">
        <is>
          <t>G4</t>
        </is>
      </c>
      <c r="C1005" s="9">
        <f>_xlfn.XLOOKUP(B1005,Carriers[Code],Carriers[Airline])</f>
        <v/>
      </c>
      <c r="D1005" t="n">
        <v>256</v>
      </c>
      <c r="E1005" t="inlineStr">
        <is>
          <t>AVL</t>
        </is>
      </c>
      <c r="F1005" s="10" t="n">
        <v>1004</v>
      </c>
      <c r="G1005" t="inlineStr">
        <is>
          <t>1000-1059</t>
        </is>
      </c>
      <c r="H1005" s="9">
        <f>INT(F1005/100)</f>
        <v/>
      </c>
      <c r="I1005" t="n">
        <v>-11</v>
      </c>
      <c r="J1005" t="n">
        <v>0</v>
      </c>
      <c r="K1005" t="n">
        <v>-25</v>
      </c>
      <c r="L1005" t="n">
        <v>0</v>
      </c>
      <c r="M1005" t="n">
        <v>0</v>
      </c>
      <c r="O1005" t="n">
        <v>0</v>
      </c>
    </row>
    <row r="1006">
      <c r="A1006" s="8" t="n">
        <v>46206</v>
      </c>
      <c r="B1006" t="inlineStr">
        <is>
          <t>DL</t>
        </is>
      </c>
      <c r="C1006" s="9">
        <f>_xlfn.XLOOKUP(B1006,Carriers[Code],Carriers[Airline])</f>
        <v/>
      </c>
      <c r="D1006" t="n">
        <v>860</v>
      </c>
      <c r="E1006" t="inlineStr">
        <is>
          <t>SFO</t>
        </is>
      </c>
      <c r="F1006" s="10" t="n">
        <v>1005</v>
      </c>
      <c r="G1006" t="inlineStr">
        <is>
          <t>1000-1059</t>
        </is>
      </c>
      <c r="H1006" s="9">
        <f>INT(F1006/100)</f>
        <v/>
      </c>
      <c r="I1006" t="n">
        <v>-5</v>
      </c>
      <c r="J1006" t="n">
        <v>0</v>
      </c>
      <c r="K1006" t="n">
        <v>-13</v>
      </c>
      <c r="L1006" t="n">
        <v>0</v>
      </c>
      <c r="M1006" t="n">
        <v>0</v>
      </c>
      <c r="O1006" t="n">
        <v>0</v>
      </c>
    </row>
    <row r="1007">
      <c r="A1007" s="8" t="n">
        <v>46206</v>
      </c>
      <c r="B1007" t="inlineStr">
        <is>
          <t>AA</t>
        </is>
      </c>
      <c r="C1007" s="9">
        <f>_xlfn.XLOOKUP(B1007,Carriers[Code],Carriers[Airline])</f>
        <v/>
      </c>
      <c r="D1007" t="n">
        <v>1548</v>
      </c>
      <c r="E1007" t="inlineStr">
        <is>
          <t>CLT</t>
        </is>
      </c>
      <c r="F1007" s="10" t="n">
        <v>1013</v>
      </c>
      <c r="G1007" t="inlineStr">
        <is>
          <t>1000-1059</t>
        </is>
      </c>
      <c r="H1007" s="9">
        <f>INT(F1007/100)</f>
        <v/>
      </c>
      <c r="I1007" t="n">
        <v>-13</v>
      </c>
      <c r="J1007" t="n">
        <v>0</v>
      </c>
      <c r="K1007" t="n">
        <v>-23</v>
      </c>
      <c r="L1007" t="n">
        <v>0</v>
      </c>
      <c r="M1007" t="n">
        <v>0</v>
      </c>
      <c r="O1007" t="n">
        <v>0</v>
      </c>
    </row>
    <row r="1008">
      <c r="A1008" s="8" t="n">
        <v>46206</v>
      </c>
      <c r="B1008" t="inlineStr">
        <is>
          <t>B6</t>
        </is>
      </c>
      <c r="C1008" s="9">
        <f>_xlfn.XLOOKUP(B1008,Carriers[Code],Carriers[Airline])</f>
        <v/>
      </c>
      <c r="D1008" t="n">
        <v>385</v>
      </c>
      <c r="E1008" t="inlineStr">
        <is>
          <t>PIT</t>
        </is>
      </c>
      <c r="F1008" s="10" t="n">
        <v>1015</v>
      </c>
      <c r="G1008" t="inlineStr">
        <is>
          <t>1000-1059</t>
        </is>
      </c>
      <c r="H1008" s="9">
        <f>INT(F1008/100)</f>
        <v/>
      </c>
      <c r="I1008" t="n">
        <v>-7</v>
      </c>
      <c r="J1008" t="n">
        <v>0</v>
      </c>
      <c r="K1008" t="n">
        <v>-17</v>
      </c>
      <c r="L1008" t="n">
        <v>0</v>
      </c>
      <c r="M1008" t="n">
        <v>0</v>
      </c>
      <c r="O1008" t="n">
        <v>0</v>
      </c>
    </row>
    <row r="1009">
      <c r="A1009" s="8" t="n">
        <v>46206</v>
      </c>
      <c r="B1009" t="inlineStr">
        <is>
          <t>B6</t>
        </is>
      </c>
      <c r="C1009" s="9">
        <f>_xlfn.XLOOKUP(B1009,Carriers[Code],Carriers[Airline])</f>
        <v/>
      </c>
      <c r="D1009" t="n">
        <v>807</v>
      </c>
      <c r="E1009" t="inlineStr">
        <is>
          <t>STT</t>
        </is>
      </c>
      <c r="F1009" s="10" t="n">
        <v>1020</v>
      </c>
      <c r="G1009" t="inlineStr">
        <is>
          <t>1000-1059</t>
        </is>
      </c>
      <c r="H1009" s="9">
        <f>INT(F1009/100)</f>
        <v/>
      </c>
      <c r="I1009" t="n">
        <v>4</v>
      </c>
      <c r="J1009" t="n">
        <v>0</v>
      </c>
      <c r="K1009" t="n">
        <v>-5</v>
      </c>
      <c r="L1009" t="n">
        <v>0</v>
      </c>
      <c r="M1009" t="n">
        <v>0</v>
      </c>
      <c r="O1009" t="n">
        <v>0</v>
      </c>
    </row>
    <row r="1010">
      <c r="A1010" s="8" t="n">
        <v>46206</v>
      </c>
      <c r="B1010" t="inlineStr">
        <is>
          <t>DL</t>
        </is>
      </c>
      <c r="C1010" s="9">
        <f>_xlfn.XLOOKUP(B1010,Carriers[Code],Carriers[Airline])</f>
        <v/>
      </c>
      <c r="D1010" t="n">
        <v>385</v>
      </c>
      <c r="E1010" t="inlineStr">
        <is>
          <t>ATL</t>
        </is>
      </c>
      <c r="F1010" s="10" t="n">
        <v>1020</v>
      </c>
      <c r="G1010" t="inlineStr">
        <is>
          <t>1000-1059</t>
        </is>
      </c>
      <c r="H1010" s="9">
        <f>INT(F1010/100)</f>
        <v/>
      </c>
      <c r="I1010" t="n">
        <v>2</v>
      </c>
      <c r="J1010" t="n">
        <v>0</v>
      </c>
      <c r="K1010" t="n">
        <v>-9</v>
      </c>
      <c r="L1010" t="n">
        <v>0</v>
      </c>
      <c r="M1010" t="n">
        <v>0</v>
      </c>
      <c r="O1010" t="n">
        <v>0</v>
      </c>
    </row>
    <row r="1011">
      <c r="A1011" s="8" t="n">
        <v>46206</v>
      </c>
      <c r="B1011" t="inlineStr">
        <is>
          <t>YX</t>
        </is>
      </c>
      <c r="C1011" s="9">
        <f>_xlfn.XLOOKUP(B1011,Carriers[Code],Carriers[Airline])</f>
        <v/>
      </c>
      <c r="D1011" t="n">
        <v>4516</v>
      </c>
      <c r="E1011" t="inlineStr">
        <is>
          <t>TVC</t>
        </is>
      </c>
      <c r="F1011" s="10" t="n">
        <v>1021</v>
      </c>
      <c r="G1011" t="inlineStr">
        <is>
          <t>1000-1059</t>
        </is>
      </c>
      <c r="H1011" s="9">
        <f>INT(F1011/100)</f>
        <v/>
      </c>
      <c r="I1011" t="n">
        <v>-2</v>
      </c>
      <c r="J1011" t="n">
        <v>0</v>
      </c>
      <c r="K1011" t="n">
        <v>-16</v>
      </c>
      <c r="L1011" t="n">
        <v>0</v>
      </c>
      <c r="M1011" t="n">
        <v>0</v>
      </c>
      <c r="O1011" t="n">
        <v>0</v>
      </c>
    </row>
    <row r="1012">
      <c r="A1012" s="8" t="n">
        <v>46206</v>
      </c>
      <c r="B1012" t="inlineStr">
        <is>
          <t>B6</t>
        </is>
      </c>
      <c r="C1012" s="9">
        <f>_xlfn.XLOOKUP(B1012,Carriers[Code],Carriers[Airline])</f>
        <v/>
      </c>
      <c r="D1012" t="n">
        <v>793</v>
      </c>
      <c r="E1012" t="inlineStr">
        <is>
          <t>DEN</t>
        </is>
      </c>
      <c r="F1012" s="10" t="n">
        <v>1028</v>
      </c>
      <c r="G1012" t="inlineStr">
        <is>
          <t>1000-1059</t>
        </is>
      </c>
      <c r="H1012" s="9">
        <f>INT(F1012/100)</f>
        <v/>
      </c>
      <c r="I1012" t="n">
        <v>50</v>
      </c>
      <c r="J1012" t="n">
        <v>1</v>
      </c>
      <c r="K1012" t="n">
        <v>72</v>
      </c>
      <c r="L1012" t="n">
        <v>1</v>
      </c>
      <c r="M1012" t="n">
        <v>0</v>
      </c>
      <c r="O1012" t="n">
        <v>0</v>
      </c>
      <c r="P1012" t="n">
        <v>0</v>
      </c>
      <c r="Q1012" t="n">
        <v>0</v>
      </c>
      <c r="R1012" t="n">
        <v>47</v>
      </c>
      <c r="S1012" t="n">
        <v>0</v>
      </c>
      <c r="T1012" t="n">
        <v>25</v>
      </c>
    </row>
    <row r="1013">
      <c r="A1013" s="8" t="n">
        <v>46206</v>
      </c>
      <c r="B1013" t="inlineStr">
        <is>
          <t>AA</t>
        </is>
      </c>
      <c r="C1013" s="9">
        <f>_xlfn.XLOOKUP(B1013,Carriers[Code],Carriers[Airline])</f>
        <v/>
      </c>
      <c r="D1013" t="n">
        <v>1277</v>
      </c>
      <c r="E1013" t="inlineStr">
        <is>
          <t>LAX</t>
        </is>
      </c>
      <c r="F1013" s="10" t="n">
        <v>1030</v>
      </c>
      <c r="G1013" t="inlineStr">
        <is>
          <t>1000-1059</t>
        </is>
      </c>
      <c r="H1013" s="9">
        <f>INT(F1013/100)</f>
        <v/>
      </c>
      <c r="I1013" t="n">
        <v>16</v>
      </c>
      <c r="J1013" t="n">
        <v>1</v>
      </c>
      <c r="K1013" t="n">
        <v>2</v>
      </c>
      <c r="L1013" t="n">
        <v>0</v>
      </c>
      <c r="M1013" t="n">
        <v>0</v>
      </c>
      <c r="O1013" t="n">
        <v>0</v>
      </c>
    </row>
    <row r="1014">
      <c r="A1014" s="8" t="n">
        <v>46206</v>
      </c>
      <c r="B1014" t="inlineStr">
        <is>
          <t>AA</t>
        </is>
      </c>
      <c r="C1014" s="9">
        <f>_xlfn.XLOOKUP(B1014,Carriers[Code],Carriers[Airline])</f>
        <v/>
      </c>
      <c r="D1014" t="n">
        <v>3022</v>
      </c>
      <c r="E1014" t="inlineStr">
        <is>
          <t>ORD</t>
        </is>
      </c>
      <c r="F1014" s="10" t="n">
        <v>1030</v>
      </c>
      <c r="G1014" t="inlineStr">
        <is>
          <t>1000-1059</t>
        </is>
      </c>
      <c r="H1014" s="9">
        <f>INT(F1014/100)</f>
        <v/>
      </c>
      <c r="I1014" t="n">
        <v>-7</v>
      </c>
      <c r="J1014" t="n">
        <v>0</v>
      </c>
      <c r="K1014" t="n">
        <v>-33</v>
      </c>
      <c r="L1014" t="n">
        <v>0</v>
      </c>
      <c r="M1014" t="n">
        <v>0</v>
      </c>
      <c r="O1014" t="n">
        <v>0</v>
      </c>
    </row>
    <row r="1015">
      <c r="A1015" s="8" t="n">
        <v>46206</v>
      </c>
      <c r="B1015" t="inlineStr">
        <is>
          <t>WN</t>
        </is>
      </c>
      <c r="C1015" s="9">
        <f>_xlfn.XLOOKUP(B1015,Carriers[Code],Carriers[Airline])</f>
        <v/>
      </c>
      <c r="D1015" t="n">
        <v>724</v>
      </c>
      <c r="E1015" t="inlineStr">
        <is>
          <t>BNA</t>
        </is>
      </c>
      <c r="F1015" s="10" t="n">
        <v>1030</v>
      </c>
      <c r="G1015" t="inlineStr">
        <is>
          <t>1000-1059</t>
        </is>
      </c>
      <c r="H1015" s="9">
        <f>INT(F1015/100)</f>
        <v/>
      </c>
      <c r="I1015" t="n">
        <v>10</v>
      </c>
      <c r="J1015" t="n">
        <v>0</v>
      </c>
      <c r="K1015" t="n">
        <v>1</v>
      </c>
      <c r="L1015" t="n">
        <v>0</v>
      </c>
      <c r="M1015" t="n">
        <v>0</v>
      </c>
      <c r="O1015" t="n">
        <v>0</v>
      </c>
    </row>
    <row r="1016">
      <c r="A1016" s="8" t="n">
        <v>46206</v>
      </c>
      <c r="B1016" t="inlineStr">
        <is>
          <t>UA</t>
        </is>
      </c>
      <c r="C1016" s="9">
        <f>_xlfn.XLOOKUP(B1016,Carriers[Code],Carriers[Airline])</f>
        <v/>
      </c>
      <c r="D1016" t="n">
        <v>503</v>
      </c>
      <c r="E1016" t="inlineStr">
        <is>
          <t>ORD</t>
        </is>
      </c>
      <c r="F1016" s="10" t="n">
        <v>1035</v>
      </c>
      <c r="G1016" t="inlineStr">
        <is>
          <t>1000-1059</t>
        </is>
      </c>
      <c r="H1016" s="9">
        <f>INT(F1016/100)</f>
        <v/>
      </c>
      <c r="I1016" t="n">
        <v>2</v>
      </c>
      <c r="J1016" t="n">
        <v>0</v>
      </c>
      <c r="K1016" t="n">
        <v>-9</v>
      </c>
      <c r="L1016" t="n">
        <v>0</v>
      </c>
      <c r="M1016" t="n">
        <v>0</v>
      </c>
      <c r="O1016" t="n">
        <v>0</v>
      </c>
    </row>
    <row r="1017">
      <c r="A1017" s="8" t="n">
        <v>46206</v>
      </c>
      <c r="B1017" t="inlineStr">
        <is>
          <t>B6</t>
        </is>
      </c>
      <c r="C1017" s="9">
        <f>_xlfn.XLOOKUP(B1017,Carriers[Code],Carriers[Airline])</f>
        <v/>
      </c>
      <c r="D1017" t="n">
        <v>267</v>
      </c>
      <c r="E1017" t="inlineStr">
        <is>
          <t>CHS</t>
        </is>
      </c>
      <c r="F1017" s="10" t="n">
        <v>1037</v>
      </c>
      <c r="G1017" t="inlineStr">
        <is>
          <t>1000-1059</t>
        </is>
      </c>
      <c r="H1017" s="9">
        <f>INT(F1017/100)</f>
        <v/>
      </c>
      <c r="I1017" t="n">
        <v>4</v>
      </c>
      <c r="J1017" t="n">
        <v>0</v>
      </c>
      <c r="K1017" t="n">
        <v>-15</v>
      </c>
      <c r="L1017" t="n">
        <v>0</v>
      </c>
      <c r="M1017" t="n">
        <v>0</v>
      </c>
      <c r="O1017" t="n">
        <v>0</v>
      </c>
    </row>
    <row r="1018">
      <c r="A1018" s="8" t="n">
        <v>46206</v>
      </c>
      <c r="B1018" t="inlineStr">
        <is>
          <t>B6</t>
        </is>
      </c>
      <c r="C1018" s="9">
        <f>_xlfn.XLOOKUP(B1018,Carriers[Code],Carriers[Airline])</f>
        <v/>
      </c>
      <c r="D1018" t="n">
        <v>401</v>
      </c>
      <c r="E1018" t="inlineStr">
        <is>
          <t>MSY</t>
        </is>
      </c>
      <c r="F1018" s="10" t="n">
        <v>1040</v>
      </c>
      <c r="G1018" t="inlineStr">
        <is>
          <t>1000-1059</t>
        </is>
      </c>
      <c r="H1018" s="9">
        <f>INT(F1018/100)</f>
        <v/>
      </c>
      <c r="I1018" t="n">
        <v>-6</v>
      </c>
      <c r="J1018" t="n">
        <v>0</v>
      </c>
      <c r="K1018" t="n">
        <v>-9</v>
      </c>
      <c r="L1018" t="n">
        <v>0</v>
      </c>
      <c r="M1018" t="n">
        <v>0</v>
      </c>
      <c r="O1018" t="n">
        <v>0</v>
      </c>
    </row>
    <row r="1019">
      <c r="A1019" s="8" t="n">
        <v>46206</v>
      </c>
      <c r="B1019" t="inlineStr">
        <is>
          <t>B6</t>
        </is>
      </c>
      <c r="C1019" s="9">
        <f>_xlfn.XLOOKUP(B1019,Carriers[Code],Carriers[Airline])</f>
        <v/>
      </c>
      <c r="D1019" t="n">
        <v>1499</v>
      </c>
      <c r="E1019" t="inlineStr">
        <is>
          <t>DAB</t>
        </is>
      </c>
      <c r="F1019" s="10" t="n">
        <v>1040</v>
      </c>
      <c r="G1019" t="inlineStr">
        <is>
          <t>1000-1059</t>
        </is>
      </c>
      <c r="H1019" s="9">
        <f>INT(F1019/100)</f>
        <v/>
      </c>
      <c r="I1019" t="n">
        <v>-11</v>
      </c>
      <c r="J1019" t="n">
        <v>0</v>
      </c>
      <c r="K1019" t="n">
        <v>-23</v>
      </c>
      <c r="L1019" t="n">
        <v>0</v>
      </c>
      <c r="M1019" t="n">
        <v>0</v>
      </c>
      <c r="O1019" t="n">
        <v>0</v>
      </c>
    </row>
    <row r="1020">
      <c r="A1020" s="8" t="n">
        <v>46206</v>
      </c>
      <c r="B1020" t="inlineStr">
        <is>
          <t>AA</t>
        </is>
      </c>
      <c r="C1020" s="9">
        <f>_xlfn.XLOOKUP(B1020,Carriers[Code],Carriers[Airline])</f>
        <v/>
      </c>
      <c r="D1020" t="n">
        <v>2783</v>
      </c>
      <c r="E1020" t="inlineStr">
        <is>
          <t>PHL</t>
        </is>
      </c>
      <c r="F1020" s="10" t="n">
        <v>1049</v>
      </c>
      <c r="G1020" t="inlineStr">
        <is>
          <t>1000-1059</t>
        </is>
      </c>
      <c r="H1020" s="9">
        <f>INT(F1020/100)</f>
        <v/>
      </c>
      <c r="I1020" t="n">
        <v>-8</v>
      </c>
      <c r="J1020" t="n">
        <v>0</v>
      </c>
      <c r="K1020" t="n">
        <v>-7</v>
      </c>
      <c r="L1020" t="n">
        <v>0</v>
      </c>
      <c r="M1020" t="n">
        <v>0</v>
      </c>
      <c r="O1020" t="n">
        <v>0</v>
      </c>
    </row>
    <row r="1021">
      <c r="A1021" s="8" t="n">
        <v>46206</v>
      </c>
      <c r="B1021" t="inlineStr">
        <is>
          <t>DL</t>
        </is>
      </c>
      <c r="C1021" s="9">
        <f>_xlfn.XLOOKUP(B1021,Carriers[Code],Carriers[Airline])</f>
        <v/>
      </c>
      <c r="D1021" t="n">
        <v>2004</v>
      </c>
      <c r="E1021" t="inlineStr">
        <is>
          <t>LAX</t>
        </is>
      </c>
      <c r="F1021" s="10" t="n">
        <v>1055</v>
      </c>
      <c r="G1021" t="inlineStr">
        <is>
          <t>1000-1059</t>
        </is>
      </c>
      <c r="H1021" s="9">
        <f>INT(F1021/100)</f>
        <v/>
      </c>
      <c r="I1021" t="n">
        <v>-5</v>
      </c>
      <c r="J1021" t="n">
        <v>0</v>
      </c>
      <c r="K1021" t="n">
        <v>-13</v>
      </c>
      <c r="L1021" t="n">
        <v>0</v>
      </c>
      <c r="M1021" t="n">
        <v>0</v>
      </c>
      <c r="O1021" t="n">
        <v>0</v>
      </c>
    </row>
    <row r="1022">
      <c r="A1022" s="8" t="n">
        <v>46206</v>
      </c>
      <c r="B1022" t="inlineStr">
        <is>
          <t>YX</t>
        </is>
      </c>
      <c r="C1022" s="9">
        <f>_xlfn.XLOOKUP(B1022,Carriers[Code],Carriers[Airline])</f>
        <v/>
      </c>
      <c r="D1022" t="n">
        <v>4373</v>
      </c>
      <c r="E1022" t="inlineStr">
        <is>
          <t>LGA</t>
        </is>
      </c>
      <c r="F1022" s="10" t="n">
        <v>1055</v>
      </c>
      <c r="G1022" t="inlineStr">
        <is>
          <t>1000-1059</t>
        </is>
      </c>
      <c r="H1022" s="9">
        <f>INT(F1022/100)</f>
        <v/>
      </c>
      <c r="I1022" t="n">
        <v>-3</v>
      </c>
      <c r="J1022" t="n">
        <v>0</v>
      </c>
      <c r="K1022" t="n">
        <v>-16</v>
      </c>
      <c r="L1022" t="n">
        <v>0</v>
      </c>
      <c r="M1022" t="n">
        <v>0</v>
      </c>
      <c r="O1022" t="n">
        <v>0</v>
      </c>
    </row>
    <row r="1023">
      <c r="A1023" s="8" t="n">
        <v>46206</v>
      </c>
      <c r="B1023" t="inlineStr">
        <is>
          <t>AA</t>
        </is>
      </c>
      <c r="C1023" s="9">
        <f>_xlfn.XLOOKUP(B1023,Carriers[Code],Carriers[Airline])</f>
        <v/>
      </c>
      <c r="D1023" t="n">
        <v>815</v>
      </c>
      <c r="E1023" t="inlineStr">
        <is>
          <t>MIA</t>
        </is>
      </c>
      <c r="F1023" s="10" t="n">
        <v>1056</v>
      </c>
      <c r="G1023" t="inlineStr">
        <is>
          <t>1000-1059</t>
        </is>
      </c>
      <c r="H1023" s="9">
        <f>INT(F1023/100)</f>
        <v/>
      </c>
      <c r="I1023" t="n">
        <v>-8</v>
      </c>
      <c r="J1023" t="n">
        <v>0</v>
      </c>
      <c r="K1023" t="n">
        <v>-26</v>
      </c>
      <c r="L1023" t="n">
        <v>0</v>
      </c>
      <c r="M1023" t="n">
        <v>0</v>
      </c>
      <c r="O1023" t="n">
        <v>0</v>
      </c>
    </row>
    <row r="1024">
      <c r="A1024" s="8" t="n">
        <v>46206</v>
      </c>
      <c r="B1024" t="inlineStr">
        <is>
          <t>B6</t>
        </is>
      </c>
      <c r="C1024" s="9">
        <f>_xlfn.XLOOKUP(B1024,Carriers[Code],Carriers[Airline])</f>
        <v/>
      </c>
      <c r="D1024" t="n">
        <v>1487</v>
      </c>
      <c r="E1024" t="inlineStr">
        <is>
          <t>LAX</t>
        </is>
      </c>
      <c r="F1024" s="10" t="n">
        <v>1100</v>
      </c>
      <c r="G1024" t="inlineStr">
        <is>
          <t>1100-1159</t>
        </is>
      </c>
      <c r="H1024" s="9">
        <f>INT(F1024/100)</f>
        <v/>
      </c>
      <c r="I1024" t="n">
        <v>-6</v>
      </c>
      <c r="J1024" t="n">
        <v>0</v>
      </c>
      <c r="K1024" t="n">
        <v>-18</v>
      </c>
      <c r="L1024" t="n">
        <v>0</v>
      </c>
      <c r="M1024" t="n">
        <v>0</v>
      </c>
      <c r="O1024" t="n">
        <v>0</v>
      </c>
    </row>
    <row r="1025">
      <c r="A1025" s="8" t="n">
        <v>46206</v>
      </c>
      <c r="B1025" t="inlineStr">
        <is>
          <t>UA</t>
        </is>
      </c>
      <c r="C1025" s="9">
        <f>_xlfn.XLOOKUP(B1025,Carriers[Code],Carriers[Airline])</f>
        <v/>
      </c>
      <c r="D1025" t="n">
        <v>2394</v>
      </c>
      <c r="E1025" t="inlineStr">
        <is>
          <t>EWR</t>
        </is>
      </c>
      <c r="F1025" s="10" t="n">
        <v>1100</v>
      </c>
      <c r="G1025" t="inlineStr">
        <is>
          <t>1100-1159</t>
        </is>
      </c>
      <c r="H1025" s="9">
        <f>INT(F1025/100)</f>
        <v/>
      </c>
      <c r="I1025" t="n">
        <v>-9</v>
      </c>
      <c r="J1025" t="n">
        <v>0</v>
      </c>
      <c r="K1025" t="n">
        <v>-9</v>
      </c>
      <c r="L1025" t="n">
        <v>0</v>
      </c>
      <c r="M1025" t="n">
        <v>0</v>
      </c>
      <c r="O1025" t="n">
        <v>0</v>
      </c>
    </row>
    <row r="1026">
      <c r="A1026" s="8" t="n">
        <v>46206</v>
      </c>
      <c r="B1026" t="inlineStr">
        <is>
          <t>YX</t>
        </is>
      </c>
      <c r="C1026" s="9">
        <f>_xlfn.XLOOKUP(B1026,Carriers[Code],Carriers[Airline])</f>
        <v/>
      </c>
      <c r="D1026" t="n">
        <v>5755</v>
      </c>
      <c r="E1026" t="inlineStr">
        <is>
          <t>LGA</t>
        </is>
      </c>
      <c r="F1026" s="10" t="n">
        <v>1100</v>
      </c>
      <c r="G1026" t="inlineStr">
        <is>
          <t>1100-1159</t>
        </is>
      </c>
      <c r="H1026" s="9">
        <f>INT(F1026/100)</f>
        <v/>
      </c>
      <c r="I1026" t="n">
        <v>-10</v>
      </c>
      <c r="J1026" t="n">
        <v>0</v>
      </c>
      <c r="K1026" t="n">
        <v>-18</v>
      </c>
      <c r="L1026" t="n">
        <v>0</v>
      </c>
      <c r="M1026" t="n">
        <v>0</v>
      </c>
      <c r="O1026" t="n">
        <v>0</v>
      </c>
    </row>
    <row r="1027">
      <c r="A1027" s="8" t="n">
        <v>46206</v>
      </c>
      <c r="B1027" t="inlineStr">
        <is>
          <t>B6</t>
        </is>
      </c>
      <c r="C1027" s="9">
        <f>_xlfn.XLOOKUP(B1027,Carriers[Code],Carriers[Airline])</f>
        <v/>
      </c>
      <c r="D1027" t="n">
        <v>1215</v>
      </c>
      <c r="E1027" t="inlineStr">
        <is>
          <t>BUF</t>
        </is>
      </c>
      <c r="F1027" s="10" t="n">
        <v>1105</v>
      </c>
      <c r="G1027" t="inlineStr">
        <is>
          <t>1100-1159</t>
        </is>
      </c>
      <c r="H1027" s="9">
        <f>INT(F1027/100)</f>
        <v/>
      </c>
      <c r="I1027" t="n">
        <v>8</v>
      </c>
      <c r="J1027" t="n">
        <v>0</v>
      </c>
      <c r="K1027" t="n">
        <v>0</v>
      </c>
      <c r="L1027" t="n">
        <v>0</v>
      </c>
      <c r="M1027" t="n">
        <v>0</v>
      </c>
      <c r="O1027" t="n">
        <v>0</v>
      </c>
    </row>
    <row r="1028">
      <c r="A1028" s="8" t="n">
        <v>46206</v>
      </c>
      <c r="B1028" t="inlineStr">
        <is>
          <t>YX</t>
        </is>
      </c>
      <c r="C1028" s="9">
        <f>_xlfn.XLOOKUP(B1028,Carriers[Code],Carriers[Airline])</f>
        <v/>
      </c>
      <c r="D1028" t="n">
        <v>5668</v>
      </c>
      <c r="E1028" t="inlineStr">
        <is>
          <t>BWI</t>
        </is>
      </c>
      <c r="F1028" s="10" t="n">
        <v>1109</v>
      </c>
      <c r="G1028" t="inlineStr">
        <is>
          <t>1100-1159</t>
        </is>
      </c>
      <c r="H1028" s="9">
        <f>INT(F1028/100)</f>
        <v/>
      </c>
      <c r="I1028" t="n">
        <v>-5</v>
      </c>
      <c r="J1028" t="n">
        <v>0</v>
      </c>
      <c r="K1028" t="n">
        <v>-14</v>
      </c>
      <c r="L1028" t="n">
        <v>0</v>
      </c>
      <c r="M1028" t="n">
        <v>0</v>
      </c>
      <c r="O1028" t="n">
        <v>0</v>
      </c>
    </row>
    <row r="1029">
      <c r="A1029" s="8" t="n">
        <v>46206</v>
      </c>
      <c r="B1029" t="inlineStr">
        <is>
          <t>DL</t>
        </is>
      </c>
      <c r="C1029" s="9">
        <f>_xlfn.XLOOKUP(B1029,Carriers[Code],Carriers[Airline])</f>
        <v/>
      </c>
      <c r="D1029" t="n">
        <v>464</v>
      </c>
      <c r="E1029" t="inlineStr">
        <is>
          <t>SLC</t>
        </is>
      </c>
      <c r="F1029" s="10" t="n">
        <v>1115</v>
      </c>
      <c r="G1029" t="inlineStr">
        <is>
          <t>1100-1159</t>
        </is>
      </c>
      <c r="H1029" s="9">
        <f>INT(F1029/100)</f>
        <v/>
      </c>
      <c r="I1029" t="n">
        <v>-5</v>
      </c>
      <c r="J1029" t="n">
        <v>0</v>
      </c>
      <c r="K1029" t="n">
        <v>10</v>
      </c>
      <c r="L1029" t="n">
        <v>0</v>
      </c>
      <c r="M1029" t="n">
        <v>0</v>
      </c>
      <c r="O1029" t="n">
        <v>0</v>
      </c>
    </row>
    <row r="1030">
      <c r="A1030" s="8" t="n">
        <v>46206</v>
      </c>
      <c r="B1030" t="inlineStr">
        <is>
          <t>AA</t>
        </is>
      </c>
      <c r="C1030" s="9">
        <f>_xlfn.XLOOKUP(B1030,Carriers[Code],Carriers[Airline])</f>
        <v/>
      </c>
      <c r="D1030" t="n">
        <v>3161</v>
      </c>
      <c r="E1030" t="inlineStr">
        <is>
          <t>CLT</t>
        </is>
      </c>
      <c r="F1030" s="10" t="n">
        <v>1120</v>
      </c>
      <c r="G1030" t="inlineStr">
        <is>
          <t>1100-1159</t>
        </is>
      </c>
      <c r="H1030" s="9">
        <f>INT(F1030/100)</f>
        <v/>
      </c>
      <c r="I1030" t="n">
        <v>-8</v>
      </c>
      <c r="J1030" t="n">
        <v>0</v>
      </c>
      <c r="K1030" t="n">
        <v>-35</v>
      </c>
      <c r="L1030" t="n">
        <v>0</v>
      </c>
      <c r="M1030" t="n">
        <v>0</v>
      </c>
      <c r="O1030" t="n">
        <v>0</v>
      </c>
    </row>
    <row r="1031">
      <c r="A1031" s="8" t="n">
        <v>46206</v>
      </c>
      <c r="B1031" t="inlineStr">
        <is>
          <t>DL</t>
        </is>
      </c>
      <c r="C1031" s="9">
        <f>_xlfn.XLOOKUP(B1031,Carriers[Code],Carriers[Airline])</f>
        <v/>
      </c>
      <c r="D1031" t="n">
        <v>1398</v>
      </c>
      <c r="E1031" t="inlineStr">
        <is>
          <t>MSY</t>
        </is>
      </c>
      <c r="F1031" s="10" t="n">
        <v>1120</v>
      </c>
      <c r="G1031" t="inlineStr">
        <is>
          <t>1100-1159</t>
        </is>
      </c>
      <c r="H1031" s="9">
        <f>INT(F1031/100)</f>
        <v/>
      </c>
      <c r="I1031" t="n">
        <v>-3</v>
      </c>
      <c r="J1031" t="n">
        <v>0</v>
      </c>
      <c r="K1031" t="n">
        <v>-12</v>
      </c>
      <c r="L1031" t="n">
        <v>0</v>
      </c>
      <c r="M1031" t="n">
        <v>0</v>
      </c>
      <c r="O1031" t="n">
        <v>0</v>
      </c>
    </row>
    <row r="1032">
      <c r="A1032" s="8" t="n">
        <v>46206</v>
      </c>
      <c r="B1032" t="inlineStr">
        <is>
          <t>YX</t>
        </is>
      </c>
      <c r="C1032" s="9">
        <f>_xlfn.XLOOKUP(B1032,Carriers[Code],Carriers[Airline])</f>
        <v/>
      </c>
      <c r="D1032" t="n">
        <v>5803</v>
      </c>
      <c r="E1032" t="inlineStr">
        <is>
          <t>SAV</t>
        </is>
      </c>
      <c r="F1032" s="10" t="n">
        <v>1125</v>
      </c>
      <c r="G1032" t="inlineStr">
        <is>
          <t>1100-1159</t>
        </is>
      </c>
      <c r="H1032" s="9">
        <f>INT(F1032/100)</f>
        <v/>
      </c>
      <c r="I1032" t="n">
        <v>-3</v>
      </c>
      <c r="J1032" t="n">
        <v>0</v>
      </c>
      <c r="K1032" t="n">
        <v>-6</v>
      </c>
      <c r="L1032" t="n">
        <v>0</v>
      </c>
      <c r="M1032" t="n">
        <v>0</v>
      </c>
      <c r="O1032" t="n">
        <v>0</v>
      </c>
    </row>
    <row r="1033">
      <c r="A1033" s="8" t="n">
        <v>46206</v>
      </c>
      <c r="B1033" t="inlineStr">
        <is>
          <t>DL</t>
        </is>
      </c>
      <c r="C1033" s="9">
        <f>_xlfn.XLOOKUP(B1033,Carriers[Code],Carriers[Airline])</f>
        <v/>
      </c>
      <c r="D1033" t="n">
        <v>332</v>
      </c>
      <c r="E1033" t="inlineStr">
        <is>
          <t>SEA</t>
        </is>
      </c>
      <c r="F1033" s="10" t="n">
        <v>1130</v>
      </c>
      <c r="G1033" t="inlineStr">
        <is>
          <t>1100-1159</t>
        </is>
      </c>
      <c r="H1033" s="9">
        <f>INT(F1033/100)</f>
        <v/>
      </c>
      <c r="I1033" t="n">
        <v>-1</v>
      </c>
      <c r="J1033" t="n">
        <v>0</v>
      </c>
      <c r="K1033" t="n">
        <v>-24</v>
      </c>
      <c r="L1033" t="n">
        <v>0</v>
      </c>
      <c r="M1033" t="n">
        <v>0</v>
      </c>
      <c r="O1033" t="n">
        <v>0</v>
      </c>
    </row>
    <row r="1034">
      <c r="A1034" s="8" t="n">
        <v>46206</v>
      </c>
      <c r="B1034" t="inlineStr">
        <is>
          <t>G4</t>
        </is>
      </c>
      <c r="C1034" s="9">
        <f>_xlfn.XLOOKUP(B1034,Carriers[Code],Carriers[Airline])</f>
        <v/>
      </c>
      <c r="D1034" t="n">
        <v>594</v>
      </c>
      <c r="E1034" t="inlineStr">
        <is>
          <t>IND</t>
        </is>
      </c>
      <c r="F1034" s="10" t="n">
        <v>1134</v>
      </c>
      <c r="G1034" t="inlineStr">
        <is>
          <t>1100-1159</t>
        </is>
      </c>
      <c r="H1034" s="9">
        <f>INT(F1034/100)</f>
        <v/>
      </c>
      <c r="I1034" t="n">
        <v>4</v>
      </c>
      <c r="J1034" t="n">
        <v>0</v>
      </c>
      <c r="K1034" t="n">
        <v>-5</v>
      </c>
      <c r="L1034" t="n">
        <v>0</v>
      </c>
      <c r="M1034" t="n">
        <v>0</v>
      </c>
      <c r="O1034" t="n">
        <v>0</v>
      </c>
    </row>
    <row r="1035">
      <c r="A1035" s="8" t="n">
        <v>46206</v>
      </c>
      <c r="B1035" t="inlineStr">
        <is>
          <t>B6</t>
        </is>
      </c>
      <c r="C1035" s="9">
        <f>_xlfn.XLOOKUP(B1035,Carriers[Code],Carriers[Airline])</f>
        <v/>
      </c>
      <c r="D1035" t="n">
        <v>1807</v>
      </c>
      <c r="E1035" t="inlineStr">
        <is>
          <t>BNA</t>
        </is>
      </c>
      <c r="F1035" s="10" t="n">
        <v>1135</v>
      </c>
      <c r="G1035" t="inlineStr">
        <is>
          <t>1100-1159</t>
        </is>
      </c>
      <c r="H1035" s="9">
        <f>INT(F1035/100)</f>
        <v/>
      </c>
      <c r="I1035" t="n">
        <v>-8</v>
      </c>
      <c r="J1035" t="n">
        <v>0</v>
      </c>
      <c r="K1035" t="n">
        <v>-21</v>
      </c>
      <c r="L1035" t="n">
        <v>0</v>
      </c>
      <c r="M1035" t="n">
        <v>0</v>
      </c>
      <c r="O1035" t="n">
        <v>0</v>
      </c>
    </row>
    <row r="1036">
      <c r="A1036" s="8" t="n">
        <v>46206</v>
      </c>
      <c r="B1036" t="inlineStr">
        <is>
          <t>UA</t>
        </is>
      </c>
      <c r="C1036" s="9">
        <f>_xlfn.XLOOKUP(B1036,Carriers[Code],Carriers[Airline])</f>
        <v/>
      </c>
      <c r="D1036" t="n">
        <v>1074</v>
      </c>
      <c r="E1036" t="inlineStr">
        <is>
          <t>SFO</t>
        </is>
      </c>
      <c r="F1036" s="10" t="n">
        <v>1135</v>
      </c>
      <c r="G1036" t="inlineStr">
        <is>
          <t>1100-1159</t>
        </is>
      </c>
      <c r="H1036" s="9">
        <f>INT(F1036/100)</f>
        <v/>
      </c>
      <c r="I1036" t="n">
        <v>-6</v>
      </c>
      <c r="J1036" t="n">
        <v>0</v>
      </c>
      <c r="K1036" t="n">
        <v>-23</v>
      </c>
      <c r="L1036" t="n">
        <v>0</v>
      </c>
      <c r="M1036" t="n">
        <v>0</v>
      </c>
      <c r="O1036" t="n">
        <v>0</v>
      </c>
    </row>
    <row r="1037">
      <c r="A1037" s="8" t="n">
        <v>46206</v>
      </c>
      <c r="B1037" t="inlineStr">
        <is>
          <t>WN</t>
        </is>
      </c>
      <c r="C1037" s="9">
        <f>_xlfn.XLOOKUP(B1037,Carriers[Code],Carriers[Airline])</f>
        <v/>
      </c>
      <c r="D1037" t="n">
        <v>4208</v>
      </c>
      <c r="E1037" t="inlineStr">
        <is>
          <t>DEN</t>
        </is>
      </c>
      <c r="F1037" s="10" t="n">
        <v>1135</v>
      </c>
      <c r="G1037" t="inlineStr">
        <is>
          <t>1100-1159</t>
        </is>
      </c>
      <c r="H1037" s="9">
        <f>INT(F1037/100)</f>
        <v/>
      </c>
      <c r="I1037" t="n">
        <v>8</v>
      </c>
      <c r="J1037" t="n">
        <v>0</v>
      </c>
      <c r="K1037" t="n">
        <v>-2</v>
      </c>
      <c r="L1037" t="n">
        <v>0</v>
      </c>
      <c r="M1037" t="n">
        <v>0</v>
      </c>
      <c r="O1037" t="n">
        <v>0</v>
      </c>
    </row>
    <row r="1038">
      <c r="A1038" s="8" t="n">
        <v>46206</v>
      </c>
      <c r="B1038" t="inlineStr">
        <is>
          <t>B6</t>
        </is>
      </c>
      <c r="C1038" s="9">
        <f>_xlfn.XLOOKUP(B1038,Carriers[Code],Carriers[Airline])</f>
        <v/>
      </c>
      <c r="D1038" t="n">
        <v>2283</v>
      </c>
      <c r="E1038" t="inlineStr">
        <is>
          <t>RDU</t>
        </is>
      </c>
      <c r="F1038" s="10" t="n">
        <v>1138</v>
      </c>
      <c r="G1038" t="inlineStr">
        <is>
          <t>1100-1159</t>
        </is>
      </c>
      <c r="H1038" s="9">
        <f>INT(F1038/100)</f>
        <v/>
      </c>
      <c r="I1038" t="n">
        <v>-5</v>
      </c>
      <c r="J1038" t="n">
        <v>0</v>
      </c>
      <c r="K1038" t="n">
        <v>-11</v>
      </c>
      <c r="L1038" t="n">
        <v>0</v>
      </c>
      <c r="M1038" t="n">
        <v>0</v>
      </c>
      <c r="O1038" t="n">
        <v>0</v>
      </c>
    </row>
    <row r="1039">
      <c r="A1039" s="8" t="n">
        <v>46206</v>
      </c>
      <c r="B1039" t="inlineStr">
        <is>
          <t>YX</t>
        </is>
      </c>
      <c r="C1039" s="9">
        <f>_xlfn.XLOOKUP(B1039,Carriers[Code],Carriers[Airline])</f>
        <v/>
      </c>
      <c r="D1039" t="n">
        <v>5695</v>
      </c>
      <c r="E1039" t="inlineStr">
        <is>
          <t>ILM</t>
        </is>
      </c>
      <c r="F1039" s="10" t="n">
        <v>1140</v>
      </c>
      <c r="G1039" t="inlineStr">
        <is>
          <t>1100-1159</t>
        </is>
      </c>
      <c r="H1039" s="9">
        <f>INT(F1039/100)</f>
        <v/>
      </c>
      <c r="I1039" t="n">
        <v>-10</v>
      </c>
      <c r="J1039" t="n">
        <v>0</v>
      </c>
      <c r="K1039" t="n">
        <v>-25</v>
      </c>
      <c r="L1039" t="n">
        <v>0</v>
      </c>
      <c r="M1039" t="n">
        <v>0</v>
      </c>
      <c r="O1039" t="n">
        <v>0</v>
      </c>
    </row>
    <row r="1040">
      <c r="A1040" s="8" t="n">
        <v>46206</v>
      </c>
      <c r="B1040" t="inlineStr">
        <is>
          <t>DL</t>
        </is>
      </c>
      <c r="C1040" s="9">
        <f>_xlfn.XLOOKUP(B1040,Carriers[Code],Carriers[Airline])</f>
        <v/>
      </c>
      <c r="D1040" t="n">
        <v>1103</v>
      </c>
      <c r="E1040" t="inlineStr">
        <is>
          <t>MSP</t>
        </is>
      </c>
      <c r="F1040" s="10" t="n">
        <v>1150</v>
      </c>
      <c r="G1040" t="inlineStr">
        <is>
          <t>1100-1159</t>
        </is>
      </c>
      <c r="H1040" s="9">
        <f>INT(F1040/100)</f>
        <v/>
      </c>
      <c r="I1040" t="n">
        <v>-3</v>
      </c>
      <c r="J1040" t="n">
        <v>0</v>
      </c>
      <c r="K1040" t="n">
        <v>-9</v>
      </c>
      <c r="L1040" t="n">
        <v>0</v>
      </c>
      <c r="M1040" t="n">
        <v>0</v>
      </c>
      <c r="O1040" t="n">
        <v>0</v>
      </c>
    </row>
    <row r="1041">
      <c r="A1041" s="8" t="n">
        <v>46206</v>
      </c>
      <c r="B1041" t="inlineStr">
        <is>
          <t>DL</t>
        </is>
      </c>
      <c r="C1041" s="9">
        <f>_xlfn.XLOOKUP(B1041,Carriers[Code],Carriers[Airline])</f>
        <v/>
      </c>
      <c r="D1041" t="n">
        <v>2785</v>
      </c>
      <c r="E1041" t="inlineStr">
        <is>
          <t>CHS</t>
        </is>
      </c>
      <c r="F1041" s="10" t="n">
        <v>1150</v>
      </c>
      <c r="G1041" t="inlineStr">
        <is>
          <t>1100-1159</t>
        </is>
      </c>
      <c r="H1041" s="9">
        <f>INT(F1041/100)</f>
        <v/>
      </c>
      <c r="I1041" t="n">
        <v>-13</v>
      </c>
      <c r="J1041" t="n">
        <v>0</v>
      </c>
      <c r="K1041" t="n">
        <v>-14</v>
      </c>
      <c r="L1041" t="n">
        <v>0</v>
      </c>
      <c r="M1041" t="n">
        <v>0</v>
      </c>
      <c r="O1041" t="n">
        <v>0</v>
      </c>
    </row>
    <row r="1042">
      <c r="A1042" s="8" t="n">
        <v>46206</v>
      </c>
      <c r="B1042" t="inlineStr">
        <is>
          <t>B6</t>
        </is>
      </c>
      <c r="C1042" s="9">
        <f>_xlfn.XLOOKUP(B1042,Carriers[Code],Carriers[Airline])</f>
        <v/>
      </c>
      <c r="D1042" t="n">
        <v>837</v>
      </c>
      <c r="E1042" t="inlineStr">
        <is>
          <t>DTW</t>
        </is>
      </c>
      <c r="F1042" s="10" t="n">
        <v>1153</v>
      </c>
      <c r="G1042" t="inlineStr">
        <is>
          <t>1100-1159</t>
        </is>
      </c>
      <c r="H1042" s="9">
        <f>INT(F1042/100)</f>
        <v/>
      </c>
      <c r="I1042" t="n">
        <v>33</v>
      </c>
      <c r="J1042" t="n">
        <v>1</v>
      </c>
      <c r="K1042" t="n">
        <v>14</v>
      </c>
      <c r="L1042" t="n">
        <v>0</v>
      </c>
      <c r="M1042" t="n">
        <v>0</v>
      </c>
      <c r="O1042" t="n">
        <v>0</v>
      </c>
    </row>
    <row r="1043">
      <c r="A1043" s="8" t="n">
        <v>46206</v>
      </c>
      <c r="B1043" t="inlineStr">
        <is>
          <t>YX</t>
        </is>
      </c>
      <c r="C1043" s="9">
        <f>_xlfn.XLOOKUP(B1043,Carriers[Code],Carriers[Airline])</f>
        <v/>
      </c>
      <c r="D1043" t="n">
        <v>4760</v>
      </c>
      <c r="E1043" t="inlineStr">
        <is>
          <t>CVG</t>
        </is>
      </c>
      <c r="F1043" s="10" t="n">
        <v>1155</v>
      </c>
      <c r="G1043" t="inlineStr">
        <is>
          <t>1100-1159</t>
        </is>
      </c>
      <c r="H1043" s="9">
        <f>INT(F1043/100)</f>
        <v/>
      </c>
      <c r="I1043" t="n">
        <v>-8</v>
      </c>
      <c r="J1043" t="n">
        <v>0</v>
      </c>
      <c r="K1043" t="n">
        <v>-12</v>
      </c>
      <c r="L1043" t="n">
        <v>0</v>
      </c>
      <c r="M1043" t="n">
        <v>0</v>
      </c>
      <c r="O1043" t="n">
        <v>0</v>
      </c>
    </row>
    <row r="1044">
      <c r="A1044" s="8" t="n">
        <v>46206</v>
      </c>
      <c r="B1044" t="inlineStr">
        <is>
          <t>AA</t>
        </is>
      </c>
      <c r="C1044" s="9">
        <f>_xlfn.XLOOKUP(B1044,Carriers[Code],Carriers[Airline])</f>
        <v/>
      </c>
      <c r="D1044" t="n">
        <v>1610</v>
      </c>
      <c r="E1044" t="inlineStr">
        <is>
          <t>ORD</t>
        </is>
      </c>
      <c r="F1044" s="10" t="n">
        <v>1159</v>
      </c>
      <c r="G1044" t="inlineStr">
        <is>
          <t>1100-1159</t>
        </is>
      </c>
      <c r="H1044" s="9">
        <f>INT(F1044/100)</f>
        <v/>
      </c>
      <c r="I1044" t="n">
        <v>-10</v>
      </c>
      <c r="J1044" t="n">
        <v>0</v>
      </c>
      <c r="M1044" t="n">
        <v>0</v>
      </c>
      <c r="O1044" t="n">
        <v>1</v>
      </c>
    </row>
    <row r="1045">
      <c r="A1045" s="8" t="n">
        <v>46206</v>
      </c>
      <c r="B1045" t="inlineStr">
        <is>
          <t>YX</t>
        </is>
      </c>
      <c r="C1045" s="9">
        <f>_xlfn.XLOOKUP(B1045,Carriers[Code],Carriers[Airline])</f>
        <v/>
      </c>
      <c r="D1045" t="n">
        <v>5854</v>
      </c>
      <c r="E1045" t="inlineStr">
        <is>
          <t>LGA</t>
        </is>
      </c>
      <c r="F1045" s="10" t="n">
        <v>1200</v>
      </c>
      <c r="G1045" t="inlineStr">
        <is>
          <t>1200-1259</t>
        </is>
      </c>
      <c r="H1045" s="9">
        <f>INT(F1045/100)</f>
        <v/>
      </c>
      <c r="I1045" t="n">
        <v>-11</v>
      </c>
      <c r="J1045" t="n">
        <v>0</v>
      </c>
      <c r="K1045" t="n">
        <v>-10</v>
      </c>
      <c r="L1045" t="n">
        <v>0</v>
      </c>
      <c r="M1045" t="n">
        <v>0</v>
      </c>
      <c r="O1045" t="n">
        <v>0</v>
      </c>
    </row>
    <row r="1046">
      <c r="A1046" s="8" t="n">
        <v>46206</v>
      </c>
      <c r="B1046" t="inlineStr">
        <is>
          <t>F9</t>
        </is>
      </c>
      <c r="C1046" s="9">
        <f>_xlfn.XLOOKUP(B1046,Carriers[Code],Carriers[Airline])</f>
        <v/>
      </c>
      <c r="D1046" t="n">
        <v>3511</v>
      </c>
      <c r="E1046" t="inlineStr">
        <is>
          <t>ATL</t>
        </is>
      </c>
      <c r="F1046" s="10" t="n">
        <v>1201</v>
      </c>
      <c r="G1046" t="inlineStr">
        <is>
          <t>1200-1259</t>
        </is>
      </c>
      <c r="H1046" s="9">
        <f>INT(F1046/100)</f>
        <v/>
      </c>
      <c r="I1046" t="n">
        <v>-6</v>
      </c>
      <c r="J1046" t="n">
        <v>0</v>
      </c>
      <c r="K1046" t="n">
        <v>-5</v>
      </c>
      <c r="L1046" t="n">
        <v>0</v>
      </c>
      <c r="M1046" t="n">
        <v>0</v>
      </c>
      <c r="O1046" t="n">
        <v>0</v>
      </c>
    </row>
    <row r="1047">
      <c r="A1047" s="8" t="n">
        <v>46206</v>
      </c>
      <c r="B1047" t="inlineStr">
        <is>
          <t>DL</t>
        </is>
      </c>
      <c r="C1047" s="9">
        <f>_xlfn.XLOOKUP(B1047,Carriers[Code],Carriers[Airline])</f>
        <v/>
      </c>
      <c r="D1047" t="n">
        <v>303</v>
      </c>
      <c r="E1047" t="inlineStr">
        <is>
          <t>DFW</t>
        </is>
      </c>
      <c r="F1047" s="10" t="n">
        <v>1205</v>
      </c>
      <c r="G1047" t="inlineStr">
        <is>
          <t>1200-1259</t>
        </is>
      </c>
      <c r="H1047" s="9">
        <f>INT(F1047/100)</f>
        <v/>
      </c>
      <c r="I1047" t="n">
        <v>-6</v>
      </c>
      <c r="J1047" t="n">
        <v>0</v>
      </c>
      <c r="K1047" t="n">
        <v>-21</v>
      </c>
      <c r="L1047" t="n">
        <v>0</v>
      </c>
      <c r="M1047" t="n">
        <v>0</v>
      </c>
      <c r="O1047" t="n">
        <v>0</v>
      </c>
    </row>
    <row r="1048">
      <c r="A1048" s="8" t="n">
        <v>46206</v>
      </c>
      <c r="B1048" t="inlineStr">
        <is>
          <t>B6</t>
        </is>
      </c>
      <c r="C1048" s="9">
        <f>_xlfn.XLOOKUP(B1048,Carriers[Code],Carriers[Airline])</f>
        <v/>
      </c>
      <c r="D1048" t="n">
        <v>51</v>
      </c>
      <c r="E1048" t="inlineStr">
        <is>
          <t>MCO</t>
        </is>
      </c>
      <c r="F1048" s="10" t="n">
        <v>1210</v>
      </c>
      <c r="G1048" t="inlineStr">
        <is>
          <t>1200-1259</t>
        </is>
      </c>
      <c r="H1048" s="9">
        <f>INT(F1048/100)</f>
        <v/>
      </c>
      <c r="I1048" t="n">
        <v>-9</v>
      </c>
      <c r="J1048" t="n">
        <v>0</v>
      </c>
      <c r="K1048" t="n">
        <v>-27</v>
      </c>
      <c r="L1048" t="n">
        <v>0</v>
      </c>
      <c r="M1048" t="n">
        <v>0</v>
      </c>
      <c r="O1048" t="n">
        <v>0</v>
      </c>
    </row>
    <row r="1049">
      <c r="A1049" s="8" t="n">
        <v>46206</v>
      </c>
      <c r="B1049" t="inlineStr">
        <is>
          <t>B6</t>
        </is>
      </c>
      <c r="C1049" s="9">
        <f>_xlfn.XLOOKUP(B1049,Carriers[Code],Carriers[Airline])</f>
        <v/>
      </c>
      <c r="D1049" t="n">
        <v>1352</v>
      </c>
      <c r="E1049" t="inlineStr">
        <is>
          <t>ACK</t>
        </is>
      </c>
      <c r="F1049" s="10" t="n">
        <v>1212</v>
      </c>
      <c r="G1049" t="inlineStr">
        <is>
          <t>1200-1259</t>
        </is>
      </c>
      <c r="H1049" s="9">
        <f>INT(F1049/100)</f>
        <v/>
      </c>
      <c r="I1049" t="n">
        <v>-10</v>
      </c>
      <c r="J1049" t="n">
        <v>0</v>
      </c>
      <c r="K1049" t="n">
        <v>-12</v>
      </c>
      <c r="L1049" t="n">
        <v>0</v>
      </c>
      <c r="M1049" t="n">
        <v>0</v>
      </c>
      <c r="O1049" t="n">
        <v>0</v>
      </c>
    </row>
    <row r="1050">
      <c r="A1050" s="8" t="n">
        <v>46206</v>
      </c>
      <c r="B1050" t="inlineStr">
        <is>
          <t>UA</t>
        </is>
      </c>
      <c r="C1050" s="9">
        <f>_xlfn.XLOOKUP(B1050,Carriers[Code],Carriers[Airline])</f>
        <v/>
      </c>
      <c r="D1050" t="n">
        <v>414</v>
      </c>
      <c r="E1050" t="inlineStr">
        <is>
          <t>DEN</t>
        </is>
      </c>
      <c r="F1050" s="10" t="n">
        <v>1222</v>
      </c>
      <c r="G1050" t="inlineStr">
        <is>
          <t>1200-1259</t>
        </is>
      </c>
      <c r="H1050" s="9">
        <f>INT(F1050/100)</f>
        <v/>
      </c>
      <c r="I1050" t="n">
        <v>41</v>
      </c>
      <c r="J1050" t="n">
        <v>1</v>
      </c>
      <c r="K1050" t="n">
        <v>19</v>
      </c>
      <c r="L1050" t="n">
        <v>1</v>
      </c>
      <c r="M1050" t="n">
        <v>0</v>
      </c>
      <c r="O1050" t="n">
        <v>0</v>
      </c>
      <c r="P1050" t="n">
        <v>3</v>
      </c>
      <c r="Q1050" t="n">
        <v>0</v>
      </c>
      <c r="R1050" t="n">
        <v>0</v>
      </c>
      <c r="S1050" t="n">
        <v>0</v>
      </c>
      <c r="T1050" t="n">
        <v>16</v>
      </c>
    </row>
    <row r="1051">
      <c r="A1051" s="8" t="n">
        <v>46206</v>
      </c>
      <c r="B1051" t="inlineStr">
        <is>
          <t>YX</t>
        </is>
      </c>
      <c r="C1051" s="9">
        <f>_xlfn.XLOOKUP(B1051,Carriers[Code],Carriers[Airline])</f>
        <v/>
      </c>
      <c r="D1051" t="n">
        <v>4366</v>
      </c>
      <c r="E1051" t="inlineStr">
        <is>
          <t>JFK</t>
        </is>
      </c>
      <c r="F1051" s="10" t="n">
        <v>1223</v>
      </c>
      <c r="G1051" t="inlineStr">
        <is>
          <t>1200-1259</t>
        </is>
      </c>
      <c r="H1051" s="9">
        <f>INT(F1051/100)</f>
        <v/>
      </c>
      <c r="I1051" t="n">
        <v>-10</v>
      </c>
      <c r="J1051" t="n">
        <v>0</v>
      </c>
      <c r="K1051" t="n">
        <v>9</v>
      </c>
      <c r="L1051" t="n">
        <v>0</v>
      </c>
      <c r="M1051" t="n">
        <v>0</v>
      </c>
      <c r="O1051" t="n">
        <v>0</v>
      </c>
    </row>
    <row r="1052">
      <c r="A1052" s="8" t="n">
        <v>46206</v>
      </c>
      <c r="B1052" t="inlineStr">
        <is>
          <t>YX</t>
        </is>
      </c>
      <c r="C1052" s="9">
        <f>_xlfn.XLOOKUP(B1052,Carriers[Code],Carriers[Airline])</f>
        <v/>
      </c>
      <c r="D1052" t="n">
        <v>4367</v>
      </c>
      <c r="E1052" t="inlineStr">
        <is>
          <t>LGA</t>
        </is>
      </c>
      <c r="F1052" s="10" t="n">
        <v>1223</v>
      </c>
      <c r="G1052" t="inlineStr">
        <is>
          <t>1200-1259</t>
        </is>
      </c>
      <c r="H1052" s="9">
        <f>INT(F1052/100)</f>
        <v/>
      </c>
      <c r="I1052" t="n">
        <v>-1</v>
      </c>
      <c r="J1052" t="n">
        <v>0</v>
      </c>
      <c r="K1052" t="n">
        <v>-13</v>
      </c>
      <c r="L1052" t="n">
        <v>0</v>
      </c>
      <c r="M1052" t="n">
        <v>0</v>
      </c>
      <c r="O1052" t="n">
        <v>0</v>
      </c>
    </row>
    <row r="1053">
      <c r="A1053" s="8" t="n">
        <v>46206</v>
      </c>
      <c r="B1053" t="inlineStr">
        <is>
          <t>YX</t>
        </is>
      </c>
      <c r="C1053" s="9">
        <f>_xlfn.XLOOKUP(B1053,Carriers[Code],Carriers[Airline])</f>
        <v/>
      </c>
      <c r="D1053" t="n">
        <v>4738</v>
      </c>
      <c r="E1053" t="inlineStr">
        <is>
          <t>ILM</t>
        </is>
      </c>
      <c r="F1053" s="10" t="n">
        <v>1225</v>
      </c>
      <c r="G1053" t="inlineStr">
        <is>
          <t>1200-1259</t>
        </is>
      </c>
      <c r="H1053" s="9">
        <f>INT(F1053/100)</f>
        <v/>
      </c>
      <c r="I1053" t="n">
        <v>-6</v>
      </c>
      <c r="J1053" t="n">
        <v>0</v>
      </c>
      <c r="K1053" t="n">
        <v>-19</v>
      </c>
      <c r="L1053" t="n">
        <v>0</v>
      </c>
      <c r="M1053" t="n">
        <v>0</v>
      </c>
      <c r="O1053" t="n">
        <v>0</v>
      </c>
    </row>
    <row r="1054">
      <c r="A1054" s="8" t="n">
        <v>46206</v>
      </c>
      <c r="B1054" t="inlineStr">
        <is>
          <t>B6</t>
        </is>
      </c>
      <c r="C1054" s="9">
        <f>_xlfn.XLOOKUP(B1054,Carriers[Code],Carriers[Airline])</f>
        <v/>
      </c>
      <c r="D1054" t="n">
        <v>269</v>
      </c>
      <c r="E1054" t="inlineStr">
        <is>
          <t>FLL</t>
        </is>
      </c>
      <c r="F1054" s="10" t="n">
        <v>1230</v>
      </c>
      <c r="G1054" t="inlineStr">
        <is>
          <t>1200-1259</t>
        </is>
      </c>
      <c r="H1054" s="9">
        <f>INT(F1054/100)</f>
        <v/>
      </c>
      <c r="I1054" t="n">
        <v>29</v>
      </c>
      <c r="J1054" t="n">
        <v>1</v>
      </c>
      <c r="K1054" t="n">
        <v>8</v>
      </c>
      <c r="L1054" t="n">
        <v>0</v>
      </c>
      <c r="M1054" t="n">
        <v>0</v>
      </c>
      <c r="O1054" t="n">
        <v>0</v>
      </c>
    </row>
    <row r="1055">
      <c r="A1055" s="8" t="n">
        <v>46206</v>
      </c>
      <c r="B1055" t="inlineStr">
        <is>
          <t>DL</t>
        </is>
      </c>
      <c r="C1055" s="9">
        <f>_xlfn.XLOOKUP(B1055,Carriers[Code],Carriers[Airline])</f>
        <v/>
      </c>
      <c r="D1055" t="n">
        <v>2779</v>
      </c>
      <c r="E1055" t="inlineStr">
        <is>
          <t>ATL</t>
        </is>
      </c>
      <c r="F1055" s="10" t="n">
        <v>1230</v>
      </c>
      <c r="G1055" t="inlineStr">
        <is>
          <t>1200-1259</t>
        </is>
      </c>
      <c r="H1055" s="9">
        <f>INT(F1055/100)</f>
        <v/>
      </c>
      <c r="I1055" t="n">
        <v>-1</v>
      </c>
      <c r="J1055" t="n">
        <v>0</v>
      </c>
      <c r="K1055" t="n">
        <v>-3</v>
      </c>
      <c r="L1055" t="n">
        <v>0</v>
      </c>
      <c r="M1055" t="n">
        <v>0</v>
      </c>
      <c r="O1055" t="n">
        <v>0</v>
      </c>
    </row>
    <row r="1056">
      <c r="A1056" s="8" t="n">
        <v>46206</v>
      </c>
      <c r="B1056" t="inlineStr">
        <is>
          <t>UA</t>
        </is>
      </c>
      <c r="C1056" s="9">
        <f>_xlfn.XLOOKUP(B1056,Carriers[Code],Carriers[Airline])</f>
        <v/>
      </c>
      <c r="D1056" t="n">
        <v>1732</v>
      </c>
      <c r="E1056" t="inlineStr">
        <is>
          <t>ORD</t>
        </is>
      </c>
      <c r="F1056" s="10" t="n">
        <v>1230</v>
      </c>
      <c r="G1056" t="inlineStr">
        <is>
          <t>1200-1259</t>
        </is>
      </c>
      <c r="H1056" s="9">
        <f>INT(F1056/100)</f>
        <v/>
      </c>
      <c r="I1056" t="n">
        <v>-1</v>
      </c>
      <c r="J1056" t="n">
        <v>0</v>
      </c>
      <c r="K1056" t="n">
        <v>62</v>
      </c>
      <c r="L1056" t="n">
        <v>1</v>
      </c>
      <c r="M1056" t="n">
        <v>0</v>
      </c>
      <c r="O1056" t="n">
        <v>0</v>
      </c>
      <c r="P1056" t="n">
        <v>0</v>
      </c>
      <c r="Q1056" t="n">
        <v>0</v>
      </c>
      <c r="R1056" t="n">
        <v>62</v>
      </c>
      <c r="S1056" t="n">
        <v>0</v>
      </c>
      <c r="T1056" t="n">
        <v>0</v>
      </c>
    </row>
    <row r="1057">
      <c r="A1057" s="8" t="n">
        <v>46206</v>
      </c>
      <c r="B1057" t="inlineStr">
        <is>
          <t>YX</t>
        </is>
      </c>
      <c r="C1057" s="9">
        <f>_xlfn.XLOOKUP(B1057,Carriers[Code],Carriers[Airline])</f>
        <v/>
      </c>
      <c r="D1057" t="n">
        <v>5857</v>
      </c>
      <c r="E1057" t="inlineStr">
        <is>
          <t>DCA</t>
        </is>
      </c>
      <c r="F1057" s="10" t="n">
        <v>1230</v>
      </c>
      <c r="G1057" t="inlineStr">
        <is>
          <t>1200-1259</t>
        </is>
      </c>
      <c r="H1057" s="9">
        <f>INT(F1057/100)</f>
        <v/>
      </c>
      <c r="I1057" t="n">
        <v>-3</v>
      </c>
      <c r="J1057" t="n">
        <v>0</v>
      </c>
      <c r="K1057" t="n">
        <v>-1</v>
      </c>
      <c r="L1057" t="n">
        <v>0</v>
      </c>
      <c r="M1057" t="n">
        <v>0</v>
      </c>
      <c r="O1057" t="n">
        <v>0</v>
      </c>
    </row>
    <row r="1058">
      <c r="A1058" s="8" t="n">
        <v>46206</v>
      </c>
      <c r="B1058" t="inlineStr">
        <is>
          <t>G4</t>
        </is>
      </c>
      <c r="C1058" s="9">
        <f>_xlfn.XLOOKUP(B1058,Carriers[Code],Carriers[Airline])</f>
        <v/>
      </c>
      <c r="D1058" t="n">
        <v>2983</v>
      </c>
      <c r="E1058" t="inlineStr">
        <is>
          <t>SRQ</t>
        </is>
      </c>
      <c r="F1058" s="10" t="n">
        <v>1237</v>
      </c>
      <c r="G1058" t="inlineStr">
        <is>
          <t>1200-1259</t>
        </is>
      </c>
      <c r="H1058" s="9">
        <f>INT(F1058/100)</f>
        <v/>
      </c>
      <c r="I1058" t="n">
        <v>26</v>
      </c>
      <c r="J1058" t="n">
        <v>1</v>
      </c>
      <c r="K1058" t="n">
        <v>29</v>
      </c>
      <c r="L1058" t="n">
        <v>1</v>
      </c>
      <c r="M1058" t="n">
        <v>0</v>
      </c>
      <c r="O1058" t="n">
        <v>0</v>
      </c>
      <c r="P1058" t="n">
        <v>13</v>
      </c>
      <c r="Q1058" t="n">
        <v>0</v>
      </c>
      <c r="R1058" t="n">
        <v>3</v>
      </c>
      <c r="S1058" t="n">
        <v>0</v>
      </c>
      <c r="T1058" t="n">
        <v>13</v>
      </c>
    </row>
    <row r="1059">
      <c r="A1059" s="8" t="n">
        <v>46206</v>
      </c>
      <c r="B1059" t="inlineStr">
        <is>
          <t>AA</t>
        </is>
      </c>
      <c r="C1059" s="9">
        <f>_xlfn.XLOOKUP(B1059,Carriers[Code],Carriers[Airline])</f>
        <v/>
      </c>
      <c r="D1059" t="n">
        <v>1583</v>
      </c>
      <c r="E1059" t="inlineStr">
        <is>
          <t>DFW</t>
        </is>
      </c>
      <c r="F1059" s="10" t="n">
        <v>1238</v>
      </c>
      <c r="G1059" t="inlineStr">
        <is>
          <t>1200-1259</t>
        </is>
      </c>
      <c r="H1059" s="9">
        <f>INT(F1059/100)</f>
        <v/>
      </c>
      <c r="I1059" t="n">
        <v>-5</v>
      </c>
      <c r="J1059" t="n">
        <v>0</v>
      </c>
      <c r="K1059" t="n">
        <v>-31</v>
      </c>
      <c r="L1059" t="n">
        <v>0</v>
      </c>
      <c r="M1059" t="n">
        <v>0</v>
      </c>
      <c r="O1059" t="n">
        <v>0</v>
      </c>
    </row>
    <row r="1060">
      <c r="A1060" s="8" t="n">
        <v>46206</v>
      </c>
      <c r="B1060" t="inlineStr">
        <is>
          <t>AA</t>
        </is>
      </c>
      <c r="C1060" s="9">
        <f>_xlfn.XLOOKUP(B1060,Carriers[Code],Carriers[Airline])</f>
        <v/>
      </c>
      <c r="D1060" t="n">
        <v>3043</v>
      </c>
      <c r="E1060" t="inlineStr">
        <is>
          <t>PHL</t>
        </is>
      </c>
      <c r="F1060" s="10" t="n">
        <v>1238</v>
      </c>
      <c r="G1060" t="inlineStr">
        <is>
          <t>1200-1259</t>
        </is>
      </c>
      <c r="H1060" s="9">
        <f>INT(F1060/100)</f>
        <v/>
      </c>
      <c r="I1060" t="n">
        <v>-6</v>
      </c>
      <c r="J1060" t="n">
        <v>0</v>
      </c>
      <c r="K1060" t="n">
        <v>-22</v>
      </c>
      <c r="L1060" t="n">
        <v>0</v>
      </c>
      <c r="M1060" t="n">
        <v>0</v>
      </c>
      <c r="O1060" t="n">
        <v>0</v>
      </c>
    </row>
    <row r="1061">
      <c r="A1061" s="8" t="n">
        <v>46206</v>
      </c>
      <c r="B1061" t="inlineStr">
        <is>
          <t>MQ</t>
        </is>
      </c>
      <c r="C1061" s="9">
        <f>_xlfn.XLOOKUP(B1061,Carriers[Code],Carriers[Airline])</f>
        <v/>
      </c>
      <c r="D1061" t="n">
        <v>3470</v>
      </c>
      <c r="E1061" t="inlineStr">
        <is>
          <t>CMH</t>
        </is>
      </c>
      <c r="F1061" s="10" t="n">
        <v>1240</v>
      </c>
      <c r="G1061" t="inlineStr">
        <is>
          <t>1200-1259</t>
        </is>
      </c>
      <c r="H1061" s="9">
        <f>INT(F1061/100)</f>
        <v/>
      </c>
      <c r="I1061" t="n">
        <v>-8</v>
      </c>
      <c r="J1061" t="n">
        <v>0</v>
      </c>
      <c r="K1061" t="n">
        <v>-7</v>
      </c>
      <c r="L1061" t="n">
        <v>0</v>
      </c>
      <c r="M1061" t="n">
        <v>0</v>
      </c>
      <c r="O1061" t="n">
        <v>0</v>
      </c>
    </row>
    <row r="1062">
      <c r="A1062" s="8" t="n">
        <v>46206</v>
      </c>
      <c r="B1062" t="inlineStr">
        <is>
          <t>B6</t>
        </is>
      </c>
      <c r="C1062" s="9">
        <f>_xlfn.XLOOKUP(B1062,Carriers[Code],Carriers[Airline])</f>
        <v/>
      </c>
      <c r="D1062" t="n">
        <v>717</v>
      </c>
      <c r="E1062" t="inlineStr">
        <is>
          <t>JFK</t>
        </is>
      </c>
      <c r="F1062" s="10" t="n">
        <v>1242</v>
      </c>
      <c r="G1062" t="inlineStr">
        <is>
          <t>1200-1259</t>
        </is>
      </c>
      <c r="H1062" s="9">
        <f>INT(F1062/100)</f>
        <v/>
      </c>
      <c r="I1062" t="n">
        <v>0</v>
      </c>
      <c r="J1062" t="n">
        <v>0</v>
      </c>
      <c r="K1062" t="n">
        <v>7</v>
      </c>
      <c r="L1062" t="n">
        <v>0</v>
      </c>
      <c r="M1062" t="n">
        <v>0</v>
      </c>
      <c r="O1062" t="n">
        <v>0</v>
      </c>
    </row>
    <row r="1063">
      <c r="A1063" s="8" t="n">
        <v>46206</v>
      </c>
      <c r="B1063" t="inlineStr">
        <is>
          <t>B6</t>
        </is>
      </c>
      <c r="C1063" s="9">
        <f>_xlfn.XLOOKUP(B1063,Carriers[Code],Carriers[Airline])</f>
        <v/>
      </c>
      <c r="D1063" t="n">
        <v>1781</v>
      </c>
      <c r="E1063" t="inlineStr">
        <is>
          <t>VPS</t>
        </is>
      </c>
      <c r="F1063" s="10" t="n">
        <v>1245</v>
      </c>
      <c r="G1063" t="inlineStr">
        <is>
          <t>1200-1259</t>
        </is>
      </c>
      <c r="H1063" s="9">
        <f>INT(F1063/100)</f>
        <v/>
      </c>
      <c r="I1063" t="n">
        <v>25</v>
      </c>
      <c r="J1063" t="n">
        <v>1</v>
      </c>
      <c r="K1063" t="n">
        <v>13</v>
      </c>
      <c r="L1063" t="n">
        <v>0</v>
      </c>
      <c r="M1063" t="n">
        <v>0</v>
      </c>
      <c r="O1063" t="n">
        <v>0</v>
      </c>
    </row>
    <row r="1064">
      <c r="A1064" s="8" t="n">
        <v>46206</v>
      </c>
      <c r="B1064" t="inlineStr">
        <is>
          <t>YX</t>
        </is>
      </c>
      <c r="C1064" s="9">
        <f>_xlfn.XLOOKUP(B1064,Carriers[Code],Carriers[Airline])</f>
        <v/>
      </c>
      <c r="D1064" t="n">
        <v>5789</v>
      </c>
      <c r="E1064" t="inlineStr">
        <is>
          <t>CVG</t>
        </is>
      </c>
      <c r="F1064" s="10" t="n">
        <v>1245</v>
      </c>
      <c r="G1064" t="inlineStr">
        <is>
          <t>1200-1259</t>
        </is>
      </c>
      <c r="H1064" s="9">
        <f>INT(F1064/100)</f>
        <v/>
      </c>
      <c r="I1064" t="n">
        <v>-5</v>
      </c>
      <c r="J1064" t="n">
        <v>0</v>
      </c>
      <c r="K1064" t="n">
        <v>-29</v>
      </c>
      <c r="L1064" t="n">
        <v>0</v>
      </c>
      <c r="M1064" t="n">
        <v>0</v>
      </c>
      <c r="O1064" t="n">
        <v>0</v>
      </c>
    </row>
    <row r="1065">
      <c r="A1065" s="8" t="n">
        <v>46206</v>
      </c>
      <c r="B1065" t="inlineStr">
        <is>
          <t>YX</t>
        </is>
      </c>
      <c r="C1065" s="9">
        <f>_xlfn.XLOOKUP(B1065,Carriers[Code],Carriers[Airline])</f>
        <v/>
      </c>
      <c r="D1065" t="n">
        <v>5829</v>
      </c>
      <c r="E1065" t="inlineStr">
        <is>
          <t>EWR</t>
        </is>
      </c>
      <c r="F1065" s="10" t="n">
        <v>1250</v>
      </c>
      <c r="G1065" t="inlineStr">
        <is>
          <t>1200-1259</t>
        </is>
      </c>
      <c r="H1065" s="9">
        <f>INT(F1065/100)</f>
        <v/>
      </c>
      <c r="I1065" t="n">
        <v>-7</v>
      </c>
      <c r="J1065" t="n">
        <v>0</v>
      </c>
      <c r="K1065" t="n">
        <v>5</v>
      </c>
      <c r="L1065" t="n">
        <v>0</v>
      </c>
      <c r="M1065" t="n">
        <v>0</v>
      </c>
      <c r="O1065" t="n">
        <v>0</v>
      </c>
    </row>
    <row r="1066">
      <c r="A1066" s="8" t="n">
        <v>46206</v>
      </c>
      <c r="B1066" t="inlineStr">
        <is>
          <t>AA</t>
        </is>
      </c>
      <c r="C1066" s="9">
        <f>_xlfn.XLOOKUP(B1066,Carriers[Code],Carriers[Airline])</f>
        <v/>
      </c>
      <c r="D1066" t="n">
        <v>1057</v>
      </c>
      <c r="E1066" t="inlineStr">
        <is>
          <t>PHX</t>
        </is>
      </c>
      <c r="F1066" s="10" t="n">
        <v>1253</v>
      </c>
      <c r="G1066" t="inlineStr">
        <is>
          <t>1200-1259</t>
        </is>
      </c>
      <c r="H1066" s="9">
        <f>INT(F1066/100)</f>
        <v/>
      </c>
      <c r="I1066" t="n">
        <v>3</v>
      </c>
      <c r="J1066" t="n">
        <v>0</v>
      </c>
      <c r="K1066" t="n">
        <v>-1</v>
      </c>
      <c r="L1066" t="n">
        <v>0</v>
      </c>
      <c r="M1066" t="n">
        <v>0</v>
      </c>
      <c r="O1066" t="n">
        <v>0</v>
      </c>
    </row>
    <row r="1067">
      <c r="A1067" s="8" t="n">
        <v>46206</v>
      </c>
      <c r="B1067" t="inlineStr">
        <is>
          <t>DL</t>
        </is>
      </c>
      <c r="C1067" s="9">
        <f>_xlfn.XLOOKUP(B1067,Carriers[Code],Carriers[Airline])</f>
        <v/>
      </c>
      <c r="D1067" t="n">
        <v>2283</v>
      </c>
      <c r="E1067" t="inlineStr">
        <is>
          <t>RDU</t>
        </is>
      </c>
      <c r="F1067" s="10" t="n">
        <v>1255</v>
      </c>
      <c r="G1067" t="inlineStr">
        <is>
          <t>1200-1259</t>
        </is>
      </c>
      <c r="H1067" s="9">
        <f>INT(F1067/100)</f>
        <v/>
      </c>
      <c r="I1067" t="n">
        <v>63</v>
      </c>
      <c r="J1067" t="n">
        <v>1</v>
      </c>
      <c r="K1067" t="n">
        <v>50</v>
      </c>
      <c r="L1067" t="n">
        <v>1</v>
      </c>
      <c r="M1067" t="n">
        <v>0</v>
      </c>
      <c r="O1067" t="n">
        <v>0</v>
      </c>
      <c r="P1067" t="n">
        <v>0</v>
      </c>
      <c r="Q1067" t="n">
        <v>0</v>
      </c>
      <c r="R1067" t="n">
        <v>0</v>
      </c>
      <c r="S1067" t="n">
        <v>0</v>
      </c>
      <c r="T1067" t="n">
        <v>50</v>
      </c>
    </row>
    <row r="1068">
      <c r="A1068" s="8" t="n">
        <v>46206</v>
      </c>
      <c r="B1068" t="inlineStr">
        <is>
          <t>WN</t>
        </is>
      </c>
      <c r="C1068" s="9">
        <f>_xlfn.XLOOKUP(B1068,Carriers[Code],Carriers[Airline])</f>
        <v/>
      </c>
      <c r="D1068" t="n">
        <v>4917</v>
      </c>
      <c r="E1068" t="inlineStr">
        <is>
          <t>STL</t>
        </is>
      </c>
      <c r="F1068" s="10" t="n">
        <v>1255</v>
      </c>
      <c r="G1068" t="inlineStr">
        <is>
          <t>1200-1259</t>
        </is>
      </c>
      <c r="H1068" s="9">
        <f>INT(F1068/100)</f>
        <v/>
      </c>
      <c r="I1068" t="n">
        <v>-4</v>
      </c>
      <c r="J1068" t="n">
        <v>0</v>
      </c>
      <c r="K1068" t="n">
        <v>3</v>
      </c>
      <c r="L1068" t="n">
        <v>0</v>
      </c>
      <c r="M1068" t="n">
        <v>0</v>
      </c>
      <c r="O1068" t="n">
        <v>0</v>
      </c>
    </row>
    <row r="1069">
      <c r="A1069" s="8" t="n">
        <v>46206</v>
      </c>
      <c r="B1069" t="inlineStr">
        <is>
          <t>B6</t>
        </is>
      </c>
      <c r="C1069" s="9">
        <f>_xlfn.XLOOKUP(B1069,Carriers[Code],Carriers[Airline])</f>
        <v/>
      </c>
      <c r="D1069" t="n">
        <v>933</v>
      </c>
      <c r="E1069" t="inlineStr">
        <is>
          <t>IAH</t>
        </is>
      </c>
      <c r="F1069" s="10" t="n">
        <v>1259</v>
      </c>
      <c r="G1069" t="inlineStr">
        <is>
          <t>1200-1259</t>
        </is>
      </c>
      <c r="H1069" s="9">
        <f>INT(F1069/100)</f>
        <v/>
      </c>
      <c r="I1069" t="n">
        <v>31</v>
      </c>
      <c r="J1069" t="n">
        <v>1</v>
      </c>
      <c r="K1069" t="n">
        <v>24</v>
      </c>
      <c r="L1069" t="n">
        <v>1</v>
      </c>
      <c r="M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24</v>
      </c>
    </row>
    <row r="1070">
      <c r="A1070" s="8" t="n">
        <v>46206</v>
      </c>
      <c r="B1070" t="inlineStr">
        <is>
          <t>YX</t>
        </is>
      </c>
      <c r="C1070" s="9">
        <f>_xlfn.XLOOKUP(B1070,Carriers[Code],Carriers[Airline])</f>
        <v/>
      </c>
      <c r="D1070" t="n">
        <v>5748</v>
      </c>
      <c r="E1070" t="inlineStr">
        <is>
          <t>LGA</t>
        </is>
      </c>
      <c r="F1070" s="10" t="n">
        <v>1300</v>
      </c>
      <c r="G1070" t="inlineStr">
        <is>
          <t>1300-1359</t>
        </is>
      </c>
      <c r="H1070" s="9">
        <f>INT(F1070/100)</f>
        <v/>
      </c>
      <c r="I1070" t="n">
        <v>-7</v>
      </c>
      <c r="J1070" t="n">
        <v>0</v>
      </c>
      <c r="K1070" t="n">
        <v>-20</v>
      </c>
      <c r="L1070" t="n">
        <v>0</v>
      </c>
      <c r="M1070" t="n">
        <v>0</v>
      </c>
      <c r="O1070" t="n">
        <v>0</v>
      </c>
    </row>
    <row r="1071">
      <c r="A1071" s="8" t="n">
        <v>46206</v>
      </c>
      <c r="B1071" t="inlineStr">
        <is>
          <t>YX</t>
        </is>
      </c>
      <c r="C1071" s="9">
        <f>_xlfn.XLOOKUP(B1071,Carriers[Code],Carriers[Airline])</f>
        <v/>
      </c>
      <c r="D1071" t="n">
        <v>4386</v>
      </c>
      <c r="E1071" t="inlineStr">
        <is>
          <t>ORD</t>
        </is>
      </c>
      <c r="F1071" s="10" t="n">
        <v>1301</v>
      </c>
      <c r="G1071" t="inlineStr">
        <is>
          <t>1300-1359</t>
        </is>
      </c>
      <c r="H1071" s="9">
        <f>INT(F1071/100)</f>
        <v/>
      </c>
      <c r="I1071" t="n">
        <v>-3</v>
      </c>
      <c r="J1071" t="n">
        <v>0</v>
      </c>
      <c r="M1071" t="n">
        <v>1</v>
      </c>
      <c r="N1071" t="inlineStr">
        <is>
          <t>C</t>
        </is>
      </c>
      <c r="O1071" t="n">
        <v>0</v>
      </c>
    </row>
    <row r="1072">
      <c r="A1072" s="8" t="n">
        <v>46206</v>
      </c>
      <c r="B1072" t="inlineStr">
        <is>
          <t>B6</t>
        </is>
      </c>
      <c r="C1072" s="9">
        <f>_xlfn.XLOOKUP(B1072,Carriers[Code],Carriers[Airline])</f>
        <v/>
      </c>
      <c r="D1072" t="n">
        <v>855</v>
      </c>
      <c r="E1072" t="inlineStr">
        <is>
          <t>DCA</t>
        </is>
      </c>
      <c r="F1072" s="10" t="n">
        <v>1305</v>
      </c>
      <c r="G1072" t="inlineStr">
        <is>
          <t>1300-1359</t>
        </is>
      </c>
      <c r="H1072" s="9">
        <f>INT(F1072/100)</f>
        <v/>
      </c>
      <c r="I1072" t="n">
        <v>-7</v>
      </c>
      <c r="J1072" t="n">
        <v>0</v>
      </c>
      <c r="K1072" t="n">
        <v>14</v>
      </c>
      <c r="L1072" t="n">
        <v>0</v>
      </c>
      <c r="M1072" t="n">
        <v>0</v>
      </c>
      <c r="O1072" t="n">
        <v>0</v>
      </c>
    </row>
    <row r="1073">
      <c r="A1073" s="8" t="n">
        <v>46206</v>
      </c>
      <c r="B1073" t="inlineStr">
        <is>
          <t>DL</t>
        </is>
      </c>
      <c r="C1073" s="9">
        <f>_xlfn.XLOOKUP(B1073,Carriers[Code],Carriers[Airline])</f>
        <v/>
      </c>
      <c r="D1073" t="n">
        <v>2816</v>
      </c>
      <c r="E1073" t="inlineStr">
        <is>
          <t>ORD</t>
        </is>
      </c>
      <c r="F1073" s="10" t="n">
        <v>1305</v>
      </c>
      <c r="G1073" t="inlineStr">
        <is>
          <t>1300-1359</t>
        </is>
      </c>
      <c r="H1073" s="9">
        <f>INT(F1073/100)</f>
        <v/>
      </c>
      <c r="I1073" t="n">
        <v>-9</v>
      </c>
      <c r="J1073" t="n">
        <v>0</v>
      </c>
      <c r="M1073" t="n">
        <v>1</v>
      </c>
      <c r="N1073" t="inlineStr">
        <is>
          <t>B</t>
        </is>
      </c>
      <c r="O1073" t="n">
        <v>0</v>
      </c>
    </row>
    <row r="1074">
      <c r="A1074" s="8" t="n">
        <v>46206</v>
      </c>
      <c r="B1074" t="inlineStr">
        <is>
          <t>DL</t>
        </is>
      </c>
      <c r="C1074" s="9">
        <f>_xlfn.XLOOKUP(B1074,Carriers[Code],Carriers[Airline])</f>
        <v/>
      </c>
      <c r="D1074" t="n">
        <v>2222</v>
      </c>
      <c r="E1074" t="inlineStr">
        <is>
          <t>DTW</t>
        </is>
      </c>
      <c r="F1074" s="10" t="n">
        <v>1310</v>
      </c>
      <c r="G1074" t="inlineStr">
        <is>
          <t>1300-1359</t>
        </is>
      </c>
      <c r="H1074" s="9">
        <f>INT(F1074/100)</f>
        <v/>
      </c>
      <c r="I1074" t="n">
        <v>-1</v>
      </c>
      <c r="J1074" t="n">
        <v>0</v>
      </c>
      <c r="K1074" t="n">
        <v>3</v>
      </c>
      <c r="L1074" t="n">
        <v>0</v>
      </c>
      <c r="M1074" t="n">
        <v>0</v>
      </c>
      <c r="O1074" t="n">
        <v>0</v>
      </c>
    </row>
    <row r="1075">
      <c r="A1075" s="8" t="n">
        <v>46206</v>
      </c>
      <c r="B1075" t="inlineStr">
        <is>
          <t>WN</t>
        </is>
      </c>
      <c r="C1075" s="9">
        <f>_xlfn.XLOOKUP(B1075,Carriers[Code],Carriers[Airline])</f>
        <v/>
      </c>
      <c r="D1075" t="n">
        <v>746</v>
      </c>
      <c r="E1075" t="inlineStr">
        <is>
          <t>MDW</t>
        </is>
      </c>
      <c r="F1075" s="10" t="n">
        <v>1310</v>
      </c>
      <c r="G1075" t="inlineStr">
        <is>
          <t>1300-1359</t>
        </is>
      </c>
      <c r="H1075" s="9">
        <f>INT(F1075/100)</f>
        <v/>
      </c>
      <c r="I1075" t="n">
        <v>278</v>
      </c>
      <c r="J1075" t="n">
        <v>1</v>
      </c>
      <c r="K1075" t="n">
        <v>347</v>
      </c>
      <c r="L1075" t="n">
        <v>1</v>
      </c>
      <c r="M1075" t="n">
        <v>0</v>
      </c>
      <c r="O1075" t="n">
        <v>0</v>
      </c>
      <c r="P1075" t="n">
        <v>0</v>
      </c>
      <c r="Q1075" t="n">
        <v>0</v>
      </c>
      <c r="R1075" t="n">
        <v>278</v>
      </c>
      <c r="S1075" t="n">
        <v>0</v>
      </c>
      <c r="T1075" t="n">
        <v>69</v>
      </c>
    </row>
    <row r="1076">
      <c r="A1076" s="8" t="n">
        <v>46206</v>
      </c>
      <c r="B1076" t="inlineStr">
        <is>
          <t>YX</t>
        </is>
      </c>
      <c r="C1076" s="9">
        <f>_xlfn.XLOOKUP(B1076,Carriers[Code],Carriers[Airline])</f>
        <v/>
      </c>
      <c r="D1076" t="n">
        <v>4349</v>
      </c>
      <c r="E1076" t="inlineStr">
        <is>
          <t>DCA</t>
        </is>
      </c>
      <c r="F1076" s="10" t="n">
        <v>1310</v>
      </c>
      <c r="G1076" t="inlineStr">
        <is>
          <t>1300-1359</t>
        </is>
      </c>
      <c r="H1076" s="9">
        <f>INT(F1076/100)</f>
        <v/>
      </c>
      <c r="I1076" t="n">
        <v>-3</v>
      </c>
      <c r="J1076" t="n">
        <v>0</v>
      </c>
      <c r="K1076" t="n">
        <v>-14</v>
      </c>
      <c r="L1076" t="n">
        <v>0</v>
      </c>
      <c r="M1076" t="n">
        <v>0</v>
      </c>
      <c r="O1076" t="n">
        <v>0</v>
      </c>
    </row>
    <row r="1077">
      <c r="A1077" s="8" t="n">
        <v>46206</v>
      </c>
      <c r="B1077" t="inlineStr">
        <is>
          <t>YX</t>
        </is>
      </c>
      <c r="C1077" s="9">
        <f>_xlfn.XLOOKUP(B1077,Carriers[Code],Carriers[Airline])</f>
        <v/>
      </c>
      <c r="D1077" t="n">
        <v>5603</v>
      </c>
      <c r="E1077" t="inlineStr">
        <is>
          <t>MSN</t>
        </is>
      </c>
      <c r="F1077" s="10" t="n">
        <v>1310</v>
      </c>
      <c r="G1077" t="inlineStr">
        <is>
          <t>1300-1359</t>
        </is>
      </c>
      <c r="H1077" s="9">
        <f>INT(F1077/100)</f>
        <v/>
      </c>
      <c r="I1077" t="n">
        <v>-9</v>
      </c>
      <c r="J1077" t="n">
        <v>0</v>
      </c>
      <c r="K1077" t="n">
        <v>-5</v>
      </c>
      <c r="L1077" t="n">
        <v>0</v>
      </c>
      <c r="M1077" t="n">
        <v>0</v>
      </c>
      <c r="O1077" t="n">
        <v>0</v>
      </c>
    </row>
    <row r="1078">
      <c r="A1078" s="8" t="n">
        <v>46206</v>
      </c>
      <c r="B1078" t="inlineStr">
        <is>
          <t>WN</t>
        </is>
      </c>
      <c r="C1078" s="9">
        <f>_xlfn.XLOOKUP(B1078,Carriers[Code],Carriers[Airline])</f>
        <v/>
      </c>
      <c r="D1078" t="n">
        <v>733</v>
      </c>
      <c r="E1078" t="inlineStr">
        <is>
          <t>BWI</t>
        </is>
      </c>
      <c r="F1078" s="10" t="n">
        <v>1320</v>
      </c>
      <c r="G1078" t="inlineStr">
        <is>
          <t>1300-1359</t>
        </is>
      </c>
      <c r="H1078" s="9">
        <f>INT(F1078/100)</f>
        <v/>
      </c>
      <c r="I1078" t="n">
        <v>4</v>
      </c>
      <c r="J1078" t="n">
        <v>0</v>
      </c>
      <c r="K1078" t="n">
        <v>-18</v>
      </c>
      <c r="L1078" t="n">
        <v>0</v>
      </c>
      <c r="M1078" t="n">
        <v>0</v>
      </c>
      <c r="O1078" t="n">
        <v>0</v>
      </c>
    </row>
    <row r="1079">
      <c r="A1079" s="8" t="n">
        <v>46206</v>
      </c>
      <c r="B1079" t="inlineStr">
        <is>
          <t>DL</t>
        </is>
      </c>
      <c r="C1079" s="9">
        <f>_xlfn.XLOOKUP(B1079,Carriers[Code],Carriers[Airline])</f>
        <v/>
      </c>
      <c r="D1079" t="n">
        <v>1297</v>
      </c>
      <c r="E1079" t="inlineStr">
        <is>
          <t>AUS</t>
        </is>
      </c>
      <c r="F1079" s="10" t="n">
        <v>1325</v>
      </c>
      <c r="G1079" t="inlineStr">
        <is>
          <t>1300-1359</t>
        </is>
      </c>
      <c r="H1079" s="9">
        <f>INT(F1079/100)</f>
        <v/>
      </c>
      <c r="I1079" t="n">
        <v>-6</v>
      </c>
      <c r="J1079" t="n">
        <v>0</v>
      </c>
      <c r="K1079" t="n">
        <v>15</v>
      </c>
      <c r="L1079" t="n">
        <v>1</v>
      </c>
      <c r="M1079" t="n">
        <v>0</v>
      </c>
      <c r="O1079" t="n">
        <v>0</v>
      </c>
      <c r="P1079" t="n">
        <v>0</v>
      </c>
      <c r="Q1079" t="n">
        <v>0</v>
      </c>
      <c r="R1079" t="n">
        <v>15</v>
      </c>
      <c r="S1079" t="n">
        <v>0</v>
      </c>
      <c r="T1079" t="n">
        <v>0</v>
      </c>
    </row>
    <row r="1080">
      <c r="A1080" s="8" t="n">
        <v>46206</v>
      </c>
      <c r="B1080" t="inlineStr">
        <is>
          <t>B6</t>
        </is>
      </c>
      <c r="C1080" s="9">
        <f>_xlfn.XLOOKUP(B1080,Carriers[Code],Carriers[Airline])</f>
        <v/>
      </c>
      <c r="D1080" t="n">
        <v>2251</v>
      </c>
      <c r="E1080" t="inlineStr">
        <is>
          <t>MCO</t>
        </is>
      </c>
      <c r="F1080" s="10" t="n">
        <v>1328</v>
      </c>
      <c r="G1080" t="inlineStr">
        <is>
          <t>1300-1359</t>
        </is>
      </c>
      <c r="H1080" s="9">
        <f>INT(F1080/100)</f>
        <v/>
      </c>
      <c r="I1080" t="n">
        <v>7</v>
      </c>
      <c r="J1080" t="n">
        <v>0</v>
      </c>
      <c r="K1080" t="n">
        <v>-6</v>
      </c>
      <c r="L1080" t="n">
        <v>0</v>
      </c>
      <c r="M1080" t="n">
        <v>0</v>
      </c>
      <c r="O1080" t="n">
        <v>0</v>
      </c>
    </row>
    <row r="1081">
      <c r="A1081" s="8" t="n">
        <v>46206</v>
      </c>
      <c r="B1081" t="inlineStr">
        <is>
          <t>B6</t>
        </is>
      </c>
      <c r="C1081" s="9">
        <f>_xlfn.XLOOKUP(B1081,Carriers[Code],Carriers[Airline])</f>
        <v/>
      </c>
      <c r="D1081" t="n">
        <v>641</v>
      </c>
      <c r="E1081" t="inlineStr">
        <is>
          <t>CLE</t>
        </is>
      </c>
      <c r="F1081" s="10" t="n">
        <v>1330</v>
      </c>
      <c r="G1081" t="inlineStr">
        <is>
          <t>1300-1359</t>
        </is>
      </c>
      <c r="H1081" s="9">
        <f>INT(F1081/100)</f>
        <v/>
      </c>
      <c r="I1081" t="n">
        <v>-8</v>
      </c>
      <c r="J1081" t="n">
        <v>0</v>
      </c>
      <c r="K1081" t="n">
        <v>-11</v>
      </c>
      <c r="L1081" t="n">
        <v>0</v>
      </c>
      <c r="M1081" t="n">
        <v>0</v>
      </c>
      <c r="O1081" t="n">
        <v>0</v>
      </c>
    </row>
    <row r="1082">
      <c r="A1082" s="8" t="n">
        <v>46206</v>
      </c>
      <c r="B1082" t="inlineStr">
        <is>
          <t>YX</t>
        </is>
      </c>
      <c r="C1082" s="9">
        <f>_xlfn.XLOOKUP(B1082,Carriers[Code],Carriers[Airline])</f>
        <v/>
      </c>
      <c r="D1082" t="n">
        <v>4507</v>
      </c>
      <c r="E1082" t="inlineStr">
        <is>
          <t>SDF</t>
        </is>
      </c>
      <c r="F1082" s="10" t="n">
        <v>1335</v>
      </c>
      <c r="G1082" t="inlineStr">
        <is>
          <t>1300-1359</t>
        </is>
      </c>
      <c r="H1082" s="9">
        <f>INT(F1082/100)</f>
        <v/>
      </c>
      <c r="I1082" t="n">
        <v>-4</v>
      </c>
      <c r="J1082" t="n">
        <v>0</v>
      </c>
      <c r="K1082" t="n">
        <v>-12</v>
      </c>
      <c r="L1082" t="n">
        <v>0</v>
      </c>
      <c r="M1082" t="n">
        <v>0</v>
      </c>
      <c r="O1082" t="n">
        <v>0</v>
      </c>
    </row>
    <row r="1083">
      <c r="A1083" s="8" t="n">
        <v>46206</v>
      </c>
      <c r="B1083" t="inlineStr">
        <is>
          <t>YX</t>
        </is>
      </c>
      <c r="C1083" s="9">
        <f>_xlfn.XLOOKUP(B1083,Carriers[Code],Carriers[Airline])</f>
        <v/>
      </c>
      <c r="D1083" t="n">
        <v>5808</v>
      </c>
      <c r="E1083" t="inlineStr">
        <is>
          <t>JFK</t>
        </is>
      </c>
      <c r="F1083" s="10" t="n">
        <v>1335</v>
      </c>
      <c r="G1083" t="inlineStr">
        <is>
          <t>1300-1359</t>
        </is>
      </c>
      <c r="H1083" s="9">
        <f>INT(F1083/100)</f>
        <v/>
      </c>
      <c r="I1083" t="n">
        <v>6</v>
      </c>
      <c r="J1083" t="n">
        <v>0</v>
      </c>
      <c r="K1083" t="n">
        <v>68</v>
      </c>
      <c r="L1083" t="n">
        <v>1</v>
      </c>
      <c r="M1083" t="n">
        <v>0</v>
      </c>
      <c r="O1083" t="n">
        <v>0</v>
      </c>
      <c r="P1083" t="n">
        <v>0</v>
      </c>
      <c r="Q1083" t="n">
        <v>0</v>
      </c>
      <c r="R1083" t="n">
        <v>68</v>
      </c>
      <c r="S1083" t="n">
        <v>0</v>
      </c>
      <c r="T1083" t="n">
        <v>0</v>
      </c>
    </row>
    <row r="1084">
      <c r="A1084" s="8" t="n">
        <v>46206</v>
      </c>
      <c r="B1084" t="inlineStr">
        <is>
          <t>UA</t>
        </is>
      </c>
      <c r="C1084" s="9">
        <f>_xlfn.XLOOKUP(B1084,Carriers[Code],Carriers[Airline])</f>
        <v/>
      </c>
      <c r="D1084" t="n">
        <v>1976</v>
      </c>
      <c r="E1084" t="inlineStr">
        <is>
          <t>IAH</t>
        </is>
      </c>
      <c r="F1084" s="10" t="n">
        <v>1337</v>
      </c>
      <c r="G1084" t="inlineStr">
        <is>
          <t>1300-1359</t>
        </is>
      </c>
      <c r="H1084" s="9">
        <f>INT(F1084/100)</f>
        <v/>
      </c>
      <c r="I1084" t="n">
        <v>14</v>
      </c>
      <c r="J1084" t="n">
        <v>0</v>
      </c>
      <c r="K1084" t="n">
        <v>-20</v>
      </c>
      <c r="L1084" t="n">
        <v>0</v>
      </c>
      <c r="M1084" t="n">
        <v>0</v>
      </c>
      <c r="O1084" t="n">
        <v>0</v>
      </c>
    </row>
    <row r="1085">
      <c r="A1085" s="8" t="n">
        <v>46206</v>
      </c>
      <c r="B1085" t="inlineStr">
        <is>
          <t>B6</t>
        </is>
      </c>
      <c r="C1085" s="9">
        <f>_xlfn.XLOOKUP(B1085,Carriers[Code],Carriers[Airline])</f>
        <v/>
      </c>
      <c r="D1085" t="n">
        <v>639</v>
      </c>
      <c r="E1085" t="inlineStr">
        <is>
          <t>AUS</t>
        </is>
      </c>
      <c r="F1085" s="10" t="n">
        <v>1344</v>
      </c>
      <c r="G1085" t="inlineStr">
        <is>
          <t>1300-1359</t>
        </is>
      </c>
      <c r="H1085" s="9">
        <f>INT(F1085/100)</f>
        <v/>
      </c>
      <c r="I1085" t="n">
        <v>120</v>
      </c>
      <c r="J1085" t="n">
        <v>1</v>
      </c>
      <c r="K1085" t="n">
        <v>116</v>
      </c>
      <c r="L1085" t="n">
        <v>1</v>
      </c>
      <c r="M1085" t="n">
        <v>0</v>
      </c>
      <c r="O1085" t="n">
        <v>0</v>
      </c>
      <c r="P1085" t="n">
        <v>17</v>
      </c>
      <c r="Q1085" t="n">
        <v>0</v>
      </c>
      <c r="R1085" t="n">
        <v>0</v>
      </c>
      <c r="S1085" t="n">
        <v>0</v>
      </c>
      <c r="T1085" t="n">
        <v>99</v>
      </c>
    </row>
    <row r="1086">
      <c r="A1086" s="8" t="n">
        <v>46206</v>
      </c>
      <c r="B1086" t="inlineStr">
        <is>
          <t>YX</t>
        </is>
      </c>
      <c r="C1086" s="9">
        <f>_xlfn.XLOOKUP(B1086,Carriers[Code],Carriers[Airline])</f>
        <v/>
      </c>
      <c r="D1086" t="n">
        <v>4636</v>
      </c>
      <c r="E1086" t="inlineStr">
        <is>
          <t>IND</t>
        </is>
      </c>
      <c r="F1086" s="10" t="n">
        <v>1346</v>
      </c>
      <c r="G1086" t="inlineStr">
        <is>
          <t>1300-1359</t>
        </is>
      </c>
      <c r="H1086" s="9">
        <f>INT(F1086/100)</f>
        <v/>
      </c>
      <c r="I1086" t="n">
        <v>0</v>
      </c>
      <c r="J1086" t="n">
        <v>0</v>
      </c>
      <c r="K1086" t="n">
        <v>-21</v>
      </c>
      <c r="L1086" t="n">
        <v>0</v>
      </c>
      <c r="M1086" t="n">
        <v>0</v>
      </c>
      <c r="O1086" t="n">
        <v>0</v>
      </c>
    </row>
    <row r="1087">
      <c r="A1087" s="8" t="n">
        <v>46206</v>
      </c>
      <c r="B1087" t="inlineStr">
        <is>
          <t>B6</t>
        </is>
      </c>
      <c r="C1087" s="9">
        <f>_xlfn.XLOOKUP(B1087,Carriers[Code],Carriers[Airline])</f>
        <v/>
      </c>
      <c r="D1087" t="n">
        <v>1293</v>
      </c>
      <c r="E1087" t="inlineStr">
        <is>
          <t>ILM</t>
        </is>
      </c>
      <c r="F1087" s="10" t="n">
        <v>1347</v>
      </c>
      <c r="G1087" t="inlineStr">
        <is>
          <t>1300-1359</t>
        </is>
      </c>
      <c r="H1087" s="9">
        <f>INT(F1087/100)</f>
        <v/>
      </c>
      <c r="I1087" t="n">
        <v>4</v>
      </c>
      <c r="J1087" t="n">
        <v>0</v>
      </c>
      <c r="K1087" t="n">
        <v>66</v>
      </c>
      <c r="L1087" t="n">
        <v>1</v>
      </c>
      <c r="M1087" t="n">
        <v>0</v>
      </c>
      <c r="O1087" t="n">
        <v>0</v>
      </c>
      <c r="P1087" t="n">
        <v>1</v>
      </c>
      <c r="Q1087" t="n">
        <v>0</v>
      </c>
      <c r="R1087" t="n">
        <v>62</v>
      </c>
      <c r="S1087" t="n">
        <v>0</v>
      </c>
      <c r="T1087" t="n">
        <v>3</v>
      </c>
    </row>
    <row r="1088">
      <c r="A1088" s="8" t="n">
        <v>46206</v>
      </c>
      <c r="B1088" t="inlineStr">
        <is>
          <t>MQ</t>
        </is>
      </c>
      <c r="C1088" s="9">
        <f>_xlfn.XLOOKUP(B1088,Carriers[Code],Carriers[Airline])</f>
        <v/>
      </c>
      <c r="D1088" t="n">
        <v>3711</v>
      </c>
      <c r="E1088" t="inlineStr">
        <is>
          <t>ORD</t>
        </is>
      </c>
      <c r="F1088" s="10" t="n">
        <v>1354</v>
      </c>
      <c r="G1088" t="inlineStr">
        <is>
          <t>1300-1359</t>
        </is>
      </c>
      <c r="H1088" s="9">
        <f>INT(F1088/100)</f>
        <v/>
      </c>
      <c r="I1088" t="n">
        <v>185</v>
      </c>
      <c r="J1088" t="n">
        <v>1</v>
      </c>
      <c r="K1088" t="n">
        <v>177</v>
      </c>
      <c r="L1088" t="n">
        <v>1</v>
      </c>
      <c r="M1088" t="n">
        <v>0</v>
      </c>
      <c r="O1088" t="n">
        <v>0</v>
      </c>
      <c r="P1088" t="n">
        <v>0</v>
      </c>
      <c r="Q1088" t="n">
        <v>0</v>
      </c>
      <c r="R1088" t="n">
        <v>27</v>
      </c>
      <c r="S1088" t="n">
        <v>0</v>
      </c>
      <c r="T1088" t="n">
        <v>150</v>
      </c>
    </row>
    <row r="1089">
      <c r="A1089" s="8" t="n">
        <v>46206</v>
      </c>
      <c r="B1089" t="inlineStr">
        <is>
          <t>DL</t>
        </is>
      </c>
      <c r="C1089" s="9">
        <f>_xlfn.XLOOKUP(B1089,Carriers[Code],Carriers[Airline])</f>
        <v/>
      </c>
      <c r="D1089" t="n">
        <v>322</v>
      </c>
      <c r="E1089" t="inlineStr">
        <is>
          <t>ATL</t>
        </is>
      </c>
      <c r="F1089" s="10" t="n">
        <v>1355</v>
      </c>
      <c r="G1089" t="inlineStr">
        <is>
          <t>1300-1359</t>
        </is>
      </c>
      <c r="H1089" s="9">
        <f>INT(F1089/100)</f>
        <v/>
      </c>
      <c r="I1089" t="n">
        <v>-6</v>
      </c>
      <c r="J1089" t="n">
        <v>0</v>
      </c>
      <c r="K1089" t="n">
        <v>-17</v>
      </c>
      <c r="L1089" t="n">
        <v>0</v>
      </c>
      <c r="M1089" t="n">
        <v>0</v>
      </c>
      <c r="O1089" t="n">
        <v>0</v>
      </c>
    </row>
    <row r="1090">
      <c r="A1090" s="8" t="n">
        <v>46206</v>
      </c>
      <c r="B1090" t="inlineStr">
        <is>
          <t>MQ</t>
        </is>
      </c>
      <c r="C1090" s="9">
        <f>_xlfn.XLOOKUP(B1090,Carriers[Code],Carriers[Airline])</f>
        <v/>
      </c>
      <c r="D1090" t="n">
        <v>4068</v>
      </c>
      <c r="E1090" t="inlineStr">
        <is>
          <t>BUF</t>
        </is>
      </c>
      <c r="F1090" s="10" t="n">
        <v>1356</v>
      </c>
      <c r="G1090" t="inlineStr">
        <is>
          <t>1300-1359</t>
        </is>
      </c>
      <c r="H1090" s="9">
        <f>INT(F1090/100)</f>
        <v/>
      </c>
      <c r="I1090" t="n">
        <v>23</v>
      </c>
      <c r="J1090" t="n">
        <v>1</v>
      </c>
      <c r="K1090" t="n">
        <v>9</v>
      </c>
      <c r="L1090" t="n">
        <v>0</v>
      </c>
      <c r="M1090" t="n">
        <v>0</v>
      </c>
      <c r="O1090" t="n">
        <v>0</v>
      </c>
    </row>
    <row r="1091">
      <c r="A1091" s="8" t="n">
        <v>46206</v>
      </c>
      <c r="B1091" t="inlineStr">
        <is>
          <t>AA</t>
        </is>
      </c>
      <c r="C1091" s="9">
        <f>_xlfn.XLOOKUP(B1091,Carriers[Code],Carriers[Airline])</f>
        <v/>
      </c>
      <c r="D1091" t="n">
        <v>1589</v>
      </c>
      <c r="E1091" t="inlineStr">
        <is>
          <t>MIA</t>
        </is>
      </c>
      <c r="F1091" s="10" t="n">
        <v>1400</v>
      </c>
      <c r="G1091" t="inlineStr">
        <is>
          <t>1400-1459</t>
        </is>
      </c>
      <c r="H1091" s="9">
        <f>INT(F1091/100)</f>
        <v/>
      </c>
      <c r="I1091" t="n">
        <v>15</v>
      </c>
      <c r="J1091" t="n">
        <v>1</v>
      </c>
      <c r="K1091" t="n">
        <v>-22</v>
      </c>
      <c r="L1091" t="n">
        <v>0</v>
      </c>
      <c r="M1091" t="n">
        <v>0</v>
      </c>
      <c r="O1091" t="n">
        <v>0</v>
      </c>
    </row>
    <row r="1092">
      <c r="A1092" s="8" t="n">
        <v>46206</v>
      </c>
      <c r="B1092" t="inlineStr">
        <is>
          <t>YX</t>
        </is>
      </c>
      <c r="C1092" s="9">
        <f>_xlfn.XLOOKUP(B1092,Carriers[Code],Carriers[Airline])</f>
        <v/>
      </c>
      <c r="D1092" t="n">
        <v>5730</v>
      </c>
      <c r="E1092" t="inlineStr">
        <is>
          <t>LGA</t>
        </is>
      </c>
      <c r="F1092" s="10" t="n">
        <v>1400</v>
      </c>
      <c r="G1092" t="inlineStr">
        <is>
          <t>1400-1459</t>
        </is>
      </c>
      <c r="H1092" s="9">
        <f>INT(F1092/100)</f>
        <v/>
      </c>
      <c r="I1092" t="n">
        <v>61</v>
      </c>
      <c r="J1092" t="n">
        <v>1</v>
      </c>
      <c r="K1092" t="n">
        <v>65</v>
      </c>
      <c r="L1092" t="n">
        <v>1</v>
      </c>
      <c r="M1092" t="n">
        <v>0</v>
      </c>
      <c r="O1092" t="n">
        <v>0</v>
      </c>
      <c r="P1092" t="n">
        <v>61</v>
      </c>
      <c r="Q1092" t="n">
        <v>0</v>
      </c>
      <c r="R1092" t="n">
        <v>4</v>
      </c>
      <c r="S1092" t="n">
        <v>0</v>
      </c>
      <c r="T1092" t="n">
        <v>0</v>
      </c>
    </row>
    <row r="1093">
      <c r="A1093" s="8" t="n">
        <v>46206</v>
      </c>
      <c r="B1093" t="inlineStr">
        <is>
          <t>YX</t>
        </is>
      </c>
      <c r="C1093" s="9">
        <f>_xlfn.XLOOKUP(B1093,Carriers[Code],Carriers[Airline])</f>
        <v/>
      </c>
      <c r="D1093" t="n">
        <v>4375</v>
      </c>
      <c r="E1093" t="inlineStr">
        <is>
          <t>LGA</t>
        </is>
      </c>
      <c r="F1093" s="10" t="n">
        <v>1404</v>
      </c>
      <c r="G1093" t="inlineStr">
        <is>
          <t>1400-1459</t>
        </is>
      </c>
      <c r="H1093" s="9">
        <f>INT(F1093/100)</f>
        <v/>
      </c>
      <c r="I1093" t="n">
        <v>16</v>
      </c>
      <c r="J1093" t="n">
        <v>1</v>
      </c>
      <c r="K1093" t="n">
        <v>1</v>
      </c>
      <c r="L1093" t="n">
        <v>0</v>
      </c>
      <c r="M1093" t="n">
        <v>0</v>
      </c>
      <c r="O1093" t="n">
        <v>0</v>
      </c>
    </row>
    <row r="1094">
      <c r="A1094" s="8" t="n">
        <v>46206</v>
      </c>
      <c r="B1094" t="inlineStr">
        <is>
          <t>YX</t>
        </is>
      </c>
      <c r="C1094" s="9">
        <f>_xlfn.XLOOKUP(B1094,Carriers[Code],Carriers[Airline])</f>
        <v/>
      </c>
      <c r="D1094" t="n">
        <v>5821</v>
      </c>
      <c r="E1094" t="inlineStr">
        <is>
          <t>TVC</t>
        </is>
      </c>
      <c r="F1094" s="10" t="n">
        <v>1405</v>
      </c>
      <c r="G1094" t="inlineStr">
        <is>
          <t>1400-1459</t>
        </is>
      </c>
      <c r="H1094" s="9">
        <f>INT(F1094/100)</f>
        <v/>
      </c>
      <c r="I1094" t="n">
        <v>-3</v>
      </c>
      <c r="J1094" t="n">
        <v>0</v>
      </c>
      <c r="K1094" t="n">
        <v>-20</v>
      </c>
      <c r="L1094" t="n">
        <v>0</v>
      </c>
      <c r="M1094" t="n">
        <v>0</v>
      </c>
      <c r="O1094" t="n">
        <v>0</v>
      </c>
    </row>
    <row r="1095">
      <c r="A1095" s="8" t="n">
        <v>46206</v>
      </c>
      <c r="B1095" t="inlineStr">
        <is>
          <t>WN</t>
        </is>
      </c>
      <c r="C1095" s="9">
        <f>_xlfn.XLOOKUP(B1095,Carriers[Code],Carriers[Airline])</f>
        <v/>
      </c>
      <c r="D1095" t="n">
        <v>725</v>
      </c>
      <c r="E1095" t="inlineStr">
        <is>
          <t>BNA</t>
        </is>
      </c>
      <c r="F1095" s="10" t="n">
        <v>1410</v>
      </c>
      <c r="G1095" t="inlineStr">
        <is>
          <t>1400-1459</t>
        </is>
      </c>
      <c r="H1095" s="9">
        <f>INT(F1095/100)</f>
        <v/>
      </c>
      <c r="I1095" t="n">
        <v>0</v>
      </c>
      <c r="J1095" t="n">
        <v>0</v>
      </c>
      <c r="K1095" t="n">
        <v>-13</v>
      </c>
      <c r="L1095" t="n">
        <v>0</v>
      </c>
      <c r="M1095" t="n">
        <v>0</v>
      </c>
      <c r="O1095" t="n">
        <v>0</v>
      </c>
    </row>
    <row r="1096">
      <c r="A1096" s="8" t="n">
        <v>46206</v>
      </c>
      <c r="B1096" t="inlineStr">
        <is>
          <t>UA</t>
        </is>
      </c>
      <c r="C1096" s="9">
        <f>_xlfn.XLOOKUP(B1096,Carriers[Code],Carriers[Airline])</f>
        <v/>
      </c>
      <c r="D1096" t="n">
        <v>721</v>
      </c>
      <c r="E1096" t="inlineStr">
        <is>
          <t>IAD</t>
        </is>
      </c>
      <c r="F1096" s="10" t="n">
        <v>1415</v>
      </c>
      <c r="G1096" t="inlineStr">
        <is>
          <t>1400-1459</t>
        </is>
      </c>
      <c r="H1096" s="9">
        <f>INT(F1096/100)</f>
        <v/>
      </c>
      <c r="I1096" t="n">
        <v>5</v>
      </c>
      <c r="J1096" t="n">
        <v>0</v>
      </c>
      <c r="K1096" t="n">
        <v>6</v>
      </c>
      <c r="L1096" t="n">
        <v>0</v>
      </c>
      <c r="M1096" t="n">
        <v>0</v>
      </c>
      <c r="O1096" t="n">
        <v>0</v>
      </c>
    </row>
    <row r="1097">
      <c r="A1097" s="8" t="n">
        <v>46206</v>
      </c>
      <c r="B1097" t="inlineStr">
        <is>
          <t>YX</t>
        </is>
      </c>
      <c r="C1097" s="9">
        <f>_xlfn.XLOOKUP(B1097,Carriers[Code],Carriers[Airline])</f>
        <v/>
      </c>
      <c r="D1097" t="n">
        <v>5627</v>
      </c>
      <c r="E1097" t="inlineStr">
        <is>
          <t>IND</t>
        </is>
      </c>
      <c r="F1097" s="10" t="n">
        <v>1419</v>
      </c>
      <c r="G1097" t="inlineStr">
        <is>
          <t>1400-1459</t>
        </is>
      </c>
      <c r="H1097" s="9">
        <f>INT(F1097/100)</f>
        <v/>
      </c>
      <c r="I1097" t="n">
        <v>-4</v>
      </c>
      <c r="J1097" t="n">
        <v>0</v>
      </c>
      <c r="K1097" t="n">
        <v>-17</v>
      </c>
      <c r="L1097" t="n">
        <v>0</v>
      </c>
      <c r="M1097" t="n">
        <v>0</v>
      </c>
      <c r="O1097" t="n">
        <v>0</v>
      </c>
    </row>
    <row r="1098">
      <c r="A1098" s="8" t="n">
        <v>46206</v>
      </c>
      <c r="B1098" t="inlineStr">
        <is>
          <t>WN</t>
        </is>
      </c>
      <c r="C1098" s="9">
        <f>_xlfn.XLOOKUP(B1098,Carriers[Code],Carriers[Airline])</f>
        <v/>
      </c>
      <c r="D1098" t="n">
        <v>743</v>
      </c>
      <c r="E1098" t="inlineStr">
        <is>
          <t>MCI</t>
        </is>
      </c>
      <c r="F1098" s="10" t="n">
        <v>1420</v>
      </c>
      <c r="G1098" t="inlineStr">
        <is>
          <t>1400-1459</t>
        </is>
      </c>
      <c r="H1098" s="9">
        <f>INT(F1098/100)</f>
        <v/>
      </c>
      <c r="I1098" t="n">
        <v>6</v>
      </c>
      <c r="J1098" t="n">
        <v>0</v>
      </c>
      <c r="K1098" t="n">
        <v>2</v>
      </c>
      <c r="L1098" t="n">
        <v>0</v>
      </c>
      <c r="M1098" t="n">
        <v>0</v>
      </c>
      <c r="O1098" t="n">
        <v>0</v>
      </c>
    </row>
    <row r="1099">
      <c r="A1099" s="8" t="n">
        <v>46206</v>
      </c>
      <c r="B1099" t="inlineStr">
        <is>
          <t>YX</t>
        </is>
      </c>
      <c r="C1099" s="9">
        <f>_xlfn.XLOOKUP(B1099,Carriers[Code],Carriers[Airline])</f>
        <v/>
      </c>
      <c r="D1099" t="n">
        <v>5837</v>
      </c>
      <c r="E1099" t="inlineStr">
        <is>
          <t>CLT</t>
        </is>
      </c>
      <c r="F1099" s="10" t="n">
        <v>1420</v>
      </c>
      <c r="G1099" t="inlineStr">
        <is>
          <t>1400-1459</t>
        </is>
      </c>
      <c r="H1099" s="9">
        <f>INT(F1099/100)</f>
        <v/>
      </c>
      <c r="I1099" t="n">
        <v>-10</v>
      </c>
      <c r="J1099" t="n">
        <v>0</v>
      </c>
      <c r="K1099" t="n">
        <v>-24</v>
      </c>
      <c r="L1099" t="n">
        <v>0</v>
      </c>
      <c r="M1099" t="n">
        <v>0</v>
      </c>
      <c r="O1099" t="n">
        <v>0</v>
      </c>
    </row>
    <row r="1100">
      <c r="A1100" s="8" t="n">
        <v>46206</v>
      </c>
      <c r="B1100" t="inlineStr">
        <is>
          <t>YX</t>
        </is>
      </c>
      <c r="C1100" s="9">
        <f>_xlfn.XLOOKUP(B1100,Carriers[Code],Carriers[Airline])</f>
        <v/>
      </c>
      <c r="D1100" t="n">
        <v>5682</v>
      </c>
      <c r="E1100" t="inlineStr">
        <is>
          <t>DCA</t>
        </is>
      </c>
      <c r="F1100" s="10" t="n">
        <v>1425</v>
      </c>
      <c r="G1100" t="inlineStr">
        <is>
          <t>1400-1459</t>
        </is>
      </c>
      <c r="H1100" s="9">
        <f>INT(F1100/100)</f>
        <v/>
      </c>
      <c r="I1100" t="n">
        <v>-6</v>
      </c>
      <c r="J1100" t="n">
        <v>0</v>
      </c>
      <c r="K1100" t="n">
        <v>48</v>
      </c>
      <c r="L1100" t="n">
        <v>1</v>
      </c>
      <c r="M1100" t="n">
        <v>0</v>
      </c>
      <c r="O1100" t="n">
        <v>0</v>
      </c>
      <c r="P1100" t="n">
        <v>0</v>
      </c>
      <c r="Q1100" t="n">
        <v>0</v>
      </c>
      <c r="R1100" t="n">
        <v>48</v>
      </c>
      <c r="S1100" t="n">
        <v>0</v>
      </c>
      <c r="T1100" t="n">
        <v>0</v>
      </c>
    </row>
    <row r="1101">
      <c r="A1101" s="8" t="n">
        <v>46206</v>
      </c>
      <c r="B1101" t="inlineStr">
        <is>
          <t>AA</t>
        </is>
      </c>
      <c r="C1101" s="9">
        <f>_xlfn.XLOOKUP(B1101,Carriers[Code],Carriers[Airline])</f>
        <v/>
      </c>
      <c r="D1101" t="n">
        <v>1611</v>
      </c>
      <c r="E1101" t="inlineStr">
        <is>
          <t>CLT</t>
        </is>
      </c>
      <c r="F1101" s="10" t="n">
        <v>1426</v>
      </c>
      <c r="G1101" t="inlineStr">
        <is>
          <t>1400-1459</t>
        </is>
      </c>
      <c r="H1101" s="9">
        <f>INT(F1101/100)</f>
        <v/>
      </c>
      <c r="I1101" t="n">
        <v>-9</v>
      </c>
      <c r="J1101" t="n">
        <v>0</v>
      </c>
      <c r="K1101" t="n">
        <v>-14</v>
      </c>
      <c r="L1101" t="n">
        <v>0</v>
      </c>
      <c r="M1101" t="n">
        <v>0</v>
      </c>
      <c r="O1101" t="n">
        <v>0</v>
      </c>
    </row>
    <row r="1102">
      <c r="A1102" s="8" t="n">
        <v>46206</v>
      </c>
      <c r="B1102" t="inlineStr">
        <is>
          <t>AA</t>
        </is>
      </c>
      <c r="C1102" s="9">
        <f>_xlfn.XLOOKUP(B1102,Carriers[Code],Carriers[Airline])</f>
        <v/>
      </c>
      <c r="D1102" t="n">
        <v>820</v>
      </c>
      <c r="E1102" t="inlineStr">
        <is>
          <t>DFW</t>
        </is>
      </c>
      <c r="F1102" s="10" t="n">
        <v>1427</v>
      </c>
      <c r="G1102" t="inlineStr">
        <is>
          <t>1400-1459</t>
        </is>
      </c>
      <c r="H1102" s="9">
        <f>INT(F1102/100)</f>
        <v/>
      </c>
      <c r="I1102" t="n">
        <v>6</v>
      </c>
      <c r="J1102" t="n">
        <v>0</v>
      </c>
      <c r="K1102" t="n">
        <v>-20</v>
      </c>
      <c r="L1102" t="n">
        <v>0</v>
      </c>
      <c r="M1102" t="n">
        <v>0</v>
      </c>
      <c r="O1102" t="n">
        <v>0</v>
      </c>
    </row>
    <row r="1103">
      <c r="A1103" s="8" t="n">
        <v>46206</v>
      </c>
      <c r="B1103" t="inlineStr">
        <is>
          <t>UA</t>
        </is>
      </c>
      <c r="C1103" s="9">
        <f>_xlfn.XLOOKUP(B1103,Carriers[Code],Carriers[Airline])</f>
        <v/>
      </c>
      <c r="D1103" t="n">
        <v>1076</v>
      </c>
      <c r="E1103" t="inlineStr">
        <is>
          <t>EWR</t>
        </is>
      </c>
      <c r="F1103" s="10" t="n">
        <v>1430</v>
      </c>
      <c r="G1103" t="inlineStr">
        <is>
          <t>1400-1459</t>
        </is>
      </c>
      <c r="H1103" s="9">
        <f>INT(F1103/100)</f>
        <v/>
      </c>
      <c r="I1103" t="n">
        <v>-9</v>
      </c>
      <c r="J1103" t="n">
        <v>0</v>
      </c>
      <c r="K1103" t="n">
        <v>-27</v>
      </c>
      <c r="L1103" t="n">
        <v>0</v>
      </c>
      <c r="M1103" t="n">
        <v>0</v>
      </c>
      <c r="O1103" t="n">
        <v>0</v>
      </c>
    </row>
    <row r="1104">
      <c r="A1104" s="8" t="n">
        <v>46206</v>
      </c>
      <c r="B1104" t="inlineStr">
        <is>
          <t>YX</t>
        </is>
      </c>
      <c r="C1104" s="9">
        <f>_xlfn.XLOOKUP(B1104,Carriers[Code],Carriers[Airline])</f>
        <v/>
      </c>
      <c r="D1104" t="n">
        <v>5706</v>
      </c>
      <c r="E1104" t="inlineStr">
        <is>
          <t>PHL</t>
        </is>
      </c>
      <c r="F1104" s="10" t="n">
        <v>1436</v>
      </c>
      <c r="G1104" t="inlineStr">
        <is>
          <t>1400-1459</t>
        </is>
      </c>
      <c r="H1104" s="9">
        <f>INT(F1104/100)</f>
        <v/>
      </c>
      <c r="I1104" t="n">
        <v>-16</v>
      </c>
      <c r="J1104" t="n">
        <v>0</v>
      </c>
      <c r="K1104" t="n">
        <v>-16</v>
      </c>
      <c r="L1104" t="n">
        <v>0</v>
      </c>
      <c r="M1104" t="n">
        <v>0</v>
      </c>
      <c r="O1104" t="n">
        <v>0</v>
      </c>
    </row>
    <row r="1105">
      <c r="A1105" s="8" t="n">
        <v>46206</v>
      </c>
      <c r="B1105" t="inlineStr">
        <is>
          <t>B6</t>
        </is>
      </c>
      <c r="C1105" s="9">
        <f>_xlfn.XLOOKUP(B1105,Carriers[Code],Carriers[Airline])</f>
        <v/>
      </c>
      <c r="D1105" t="n">
        <v>897</v>
      </c>
      <c r="E1105" t="inlineStr">
        <is>
          <t>ATL</t>
        </is>
      </c>
      <c r="F1105" s="10" t="n">
        <v>1438</v>
      </c>
      <c r="G1105" t="inlineStr">
        <is>
          <t>1400-1459</t>
        </is>
      </c>
      <c r="H1105" s="9">
        <f>INT(F1105/100)</f>
        <v/>
      </c>
      <c r="I1105" t="n">
        <v>11</v>
      </c>
      <c r="J1105" t="n">
        <v>0</v>
      </c>
      <c r="K1105" t="n">
        <v>33</v>
      </c>
      <c r="L1105" t="n">
        <v>1</v>
      </c>
      <c r="M1105" t="n">
        <v>0</v>
      </c>
      <c r="O1105" t="n">
        <v>0</v>
      </c>
      <c r="P1105" t="n">
        <v>11</v>
      </c>
      <c r="Q1105" t="n">
        <v>0</v>
      </c>
      <c r="R1105" t="n">
        <v>22</v>
      </c>
      <c r="S1105" t="n">
        <v>0</v>
      </c>
      <c r="T1105" t="n">
        <v>0</v>
      </c>
    </row>
    <row r="1106">
      <c r="A1106" s="8" t="n">
        <v>46206</v>
      </c>
      <c r="B1106" t="inlineStr">
        <is>
          <t>YX</t>
        </is>
      </c>
      <c r="C1106" s="9">
        <f>_xlfn.XLOOKUP(B1106,Carriers[Code],Carriers[Airline])</f>
        <v/>
      </c>
      <c r="D1106" t="n">
        <v>5653</v>
      </c>
      <c r="E1106" t="inlineStr">
        <is>
          <t>CMH</t>
        </is>
      </c>
      <c r="F1106" s="10" t="n">
        <v>1438</v>
      </c>
      <c r="G1106" t="inlineStr">
        <is>
          <t>1400-1459</t>
        </is>
      </c>
      <c r="H1106" s="9">
        <f>INT(F1106/100)</f>
        <v/>
      </c>
      <c r="I1106" t="n">
        <v>-5</v>
      </c>
      <c r="J1106" t="n">
        <v>0</v>
      </c>
      <c r="K1106" t="n">
        <v>-19</v>
      </c>
      <c r="L1106" t="n">
        <v>0</v>
      </c>
      <c r="M1106" t="n">
        <v>0</v>
      </c>
      <c r="O1106" t="n">
        <v>0</v>
      </c>
    </row>
    <row r="1107">
      <c r="A1107" s="8" t="n">
        <v>46206</v>
      </c>
      <c r="B1107" t="inlineStr">
        <is>
          <t>DL</t>
        </is>
      </c>
      <c r="C1107" s="9">
        <f>_xlfn.XLOOKUP(B1107,Carriers[Code],Carriers[Airline])</f>
        <v/>
      </c>
      <c r="D1107" t="n">
        <v>2677</v>
      </c>
      <c r="E1107" t="inlineStr">
        <is>
          <t>BNA</t>
        </is>
      </c>
      <c r="F1107" s="10" t="n">
        <v>1446</v>
      </c>
      <c r="G1107" t="inlineStr">
        <is>
          <t>1400-1459</t>
        </is>
      </c>
      <c r="H1107" s="9">
        <f>INT(F1107/100)</f>
        <v/>
      </c>
      <c r="I1107" t="n">
        <v>-2</v>
      </c>
      <c r="J1107" t="n">
        <v>0</v>
      </c>
      <c r="K1107" t="n">
        <v>46</v>
      </c>
      <c r="L1107" t="n">
        <v>1</v>
      </c>
      <c r="M1107" t="n">
        <v>0</v>
      </c>
      <c r="O1107" t="n">
        <v>0</v>
      </c>
      <c r="P1107" t="n">
        <v>0</v>
      </c>
      <c r="Q1107" t="n">
        <v>0</v>
      </c>
      <c r="R1107" t="n">
        <v>46</v>
      </c>
      <c r="S1107" t="n">
        <v>0</v>
      </c>
      <c r="T1107" t="n">
        <v>0</v>
      </c>
    </row>
    <row r="1108">
      <c r="A1108" s="8" t="n">
        <v>46206</v>
      </c>
      <c r="B1108" t="inlineStr">
        <is>
          <t>DL</t>
        </is>
      </c>
      <c r="C1108" s="9">
        <f>_xlfn.XLOOKUP(B1108,Carriers[Code],Carriers[Airline])</f>
        <v/>
      </c>
      <c r="D1108" t="n">
        <v>1127</v>
      </c>
      <c r="E1108" t="inlineStr">
        <is>
          <t>MSP</t>
        </is>
      </c>
      <c r="F1108" s="10" t="n">
        <v>1500</v>
      </c>
      <c r="G1108" t="inlineStr">
        <is>
          <t>1500-1559</t>
        </is>
      </c>
      <c r="H1108" s="9">
        <f>INT(F1108/100)</f>
        <v/>
      </c>
      <c r="I1108" t="n">
        <v>-6</v>
      </c>
      <c r="J1108" t="n">
        <v>0</v>
      </c>
      <c r="K1108" t="n">
        <v>-30</v>
      </c>
      <c r="L1108" t="n">
        <v>0</v>
      </c>
      <c r="M1108" t="n">
        <v>0</v>
      </c>
      <c r="O1108" t="n">
        <v>0</v>
      </c>
    </row>
    <row r="1109">
      <c r="A1109" s="8" t="n">
        <v>46206</v>
      </c>
      <c r="B1109" t="inlineStr">
        <is>
          <t>YX</t>
        </is>
      </c>
      <c r="C1109" s="9">
        <f>_xlfn.XLOOKUP(B1109,Carriers[Code],Carriers[Airline])</f>
        <v/>
      </c>
      <c r="D1109" t="n">
        <v>5736</v>
      </c>
      <c r="E1109" t="inlineStr">
        <is>
          <t>LGA</t>
        </is>
      </c>
      <c r="F1109" s="10" t="n">
        <v>1500</v>
      </c>
      <c r="G1109" t="inlineStr">
        <is>
          <t>1500-1559</t>
        </is>
      </c>
      <c r="H1109" s="9">
        <f>INT(F1109/100)</f>
        <v/>
      </c>
      <c r="I1109" t="n">
        <v>-9</v>
      </c>
      <c r="J1109" t="n">
        <v>0</v>
      </c>
      <c r="K1109" t="n">
        <v>-21</v>
      </c>
      <c r="L1109" t="n">
        <v>0</v>
      </c>
      <c r="M1109" t="n">
        <v>0</v>
      </c>
      <c r="O1109" t="n">
        <v>0</v>
      </c>
    </row>
    <row r="1110">
      <c r="A1110" s="8" t="n">
        <v>46206</v>
      </c>
      <c r="B1110" t="inlineStr">
        <is>
          <t>AA</t>
        </is>
      </c>
      <c r="C1110" s="9">
        <f>_xlfn.XLOOKUP(B1110,Carriers[Code],Carriers[Airline])</f>
        <v/>
      </c>
      <c r="D1110" t="n">
        <v>2882</v>
      </c>
      <c r="E1110" t="inlineStr">
        <is>
          <t>PHL</t>
        </is>
      </c>
      <c r="F1110" s="10" t="n">
        <v>1503</v>
      </c>
      <c r="G1110" t="inlineStr">
        <is>
          <t>1500-1559</t>
        </is>
      </c>
      <c r="H1110" s="9">
        <f>INT(F1110/100)</f>
        <v/>
      </c>
      <c r="I1110" t="n">
        <v>-8</v>
      </c>
      <c r="J1110" t="n">
        <v>0</v>
      </c>
      <c r="K1110" t="n">
        <v>-13</v>
      </c>
      <c r="L1110" t="n">
        <v>0</v>
      </c>
      <c r="M1110" t="n">
        <v>0</v>
      </c>
      <c r="O1110" t="n">
        <v>0</v>
      </c>
    </row>
    <row r="1111">
      <c r="A1111" s="8" t="n">
        <v>46206</v>
      </c>
      <c r="B1111" t="inlineStr">
        <is>
          <t>DL</t>
        </is>
      </c>
      <c r="C1111" s="9">
        <f>_xlfn.XLOOKUP(B1111,Carriers[Code],Carriers[Airline])</f>
        <v/>
      </c>
      <c r="D1111" t="n">
        <v>2196</v>
      </c>
      <c r="E1111" t="inlineStr">
        <is>
          <t>FLL</t>
        </is>
      </c>
      <c r="F1111" s="10" t="n">
        <v>1507</v>
      </c>
      <c r="G1111" t="inlineStr">
        <is>
          <t>1500-1559</t>
        </is>
      </c>
      <c r="H1111" s="9">
        <f>INT(F1111/100)</f>
        <v/>
      </c>
      <c r="I1111" t="n">
        <v>5</v>
      </c>
      <c r="J1111" t="n">
        <v>0</v>
      </c>
      <c r="K1111" t="n">
        <v>-17</v>
      </c>
      <c r="L1111" t="n">
        <v>0</v>
      </c>
      <c r="M1111" t="n">
        <v>0</v>
      </c>
      <c r="O1111" t="n">
        <v>0</v>
      </c>
    </row>
    <row r="1112">
      <c r="A1112" s="8" t="n">
        <v>46206</v>
      </c>
      <c r="B1112" t="inlineStr">
        <is>
          <t>YX</t>
        </is>
      </c>
      <c r="C1112" s="9">
        <f>_xlfn.XLOOKUP(B1112,Carriers[Code],Carriers[Airline])</f>
        <v/>
      </c>
      <c r="D1112" t="n">
        <v>5641</v>
      </c>
      <c r="E1112" t="inlineStr">
        <is>
          <t>CLE</t>
        </is>
      </c>
      <c r="F1112" s="10" t="n">
        <v>1509</v>
      </c>
      <c r="G1112" t="inlineStr">
        <is>
          <t>1500-1559</t>
        </is>
      </c>
      <c r="H1112" s="9">
        <f>INT(F1112/100)</f>
        <v/>
      </c>
      <c r="I1112" t="n">
        <v>-5</v>
      </c>
      <c r="J1112" t="n">
        <v>0</v>
      </c>
      <c r="K1112" t="n">
        <v>4</v>
      </c>
      <c r="L1112" t="n">
        <v>0</v>
      </c>
      <c r="M1112" t="n">
        <v>0</v>
      </c>
      <c r="O1112" t="n">
        <v>0</v>
      </c>
    </row>
    <row r="1113">
      <c r="A1113" s="8" t="n">
        <v>46206</v>
      </c>
      <c r="B1113" t="inlineStr">
        <is>
          <t>UA</t>
        </is>
      </c>
      <c r="C1113" s="9">
        <f>_xlfn.XLOOKUP(B1113,Carriers[Code],Carriers[Airline])</f>
        <v/>
      </c>
      <c r="D1113" t="n">
        <v>2297</v>
      </c>
      <c r="E1113" t="inlineStr">
        <is>
          <t>DEN</t>
        </is>
      </c>
      <c r="F1113" s="10" t="n">
        <v>1510</v>
      </c>
      <c r="G1113" t="inlineStr">
        <is>
          <t>1500-1559</t>
        </is>
      </c>
      <c r="H1113" s="9">
        <f>INT(F1113/100)</f>
        <v/>
      </c>
      <c r="I1113" t="n">
        <v>3</v>
      </c>
      <c r="J1113" t="n">
        <v>0</v>
      </c>
      <c r="K1113" t="n">
        <v>-7</v>
      </c>
      <c r="L1113" t="n">
        <v>0</v>
      </c>
      <c r="M1113" t="n">
        <v>0</v>
      </c>
      <c r="O1113" t="n">
        <v>0</v>
      </c>
    </row>
    <row r="1114">
      <c r="A1114" s="8" t="n">
        <v>46206</v>
      </c>
      <c r="B1114" t="inlineStr">
        <is>
          <t>UA</t>
        </is>
      </c>
      <c r="C1114" s="9">
        <f>_xlfn.XLOOKUP(B1114,Carriers[Code],Carriers[Airline])</f>
        <v/>
      </c>
      <c r="D1114" t="n">
        <v>1475</v>
      </c>
      <c r="E1114" t="inlineStr">
        <is>
          <t>ORD</t>
        </is>
      </c>
      <c r="F1114" s="10" t="n">
        <v>1513</v>
      </c>
      <c r="G1114" t="inlineStr">
        <is>
          <t>1500-1559</t>
        </is>
      </c>
      <c r="H1114" s="9">
        <f>INT(F1114/100)</f>
        <v/>
      </c>
      <c r="I1114" t="n">
        <v>-9</v>
      </c>
      <c r="J1114" t="n">
        <v>0</v>
      </c>
      <c r="K1114" t="n">
        <v>67</v>
      </c>
      <c r="L1114" t="n">
        <v>1</v>
      </c>
      <c r="M1114" t="n">
        <v>0</v>
      </c>
      <c r="O1114" t="n">
        <v>0</v>
      </c>
      <c r="P1114" t="n">
        <v>0</v>
      </c>
      <c r="Q1114" t="n">
        <v>0</v>
      </c>
      <c r="R1114" t="n">
        <v>67</v>
      </c>
      <c r="S1114" t="n">
        <v>0</v>
      </c>
      <c r="T1114" t="n">
        <v>0</v>
      </c>
    </row>
    <row r="1115">
      <c r="A1115" s="8" t="n">
        <v>46206</v>
      </c>
      <c r="B1115" t="inlineStr">
        <is>
          <t>AA</t>
        </is>
      </c>
      <c r="C1115" s="9">
        <f>_xlfn.XLOOKUP(B1115,Carriers[Code],Carriers[Airline])</f>
        <v/>
      </c>
      <c r="D1115" t="n">
        <v>1565</v>
      </c>
      <c r="E1115" t="inlineStr">
        <is>
          <t>MIA</t>
        </is>
      </c>
      <c r="F1115" s="10" t="n">
        <v>1515</v>
      </c>
      <c r="G1115" t="inlineStr">
        <is>
          <t>1500-1559</t>
        </is>
      </c>
      <c r="H1115" s="9">
        <f>INT(F1115/100)</f>
        <v/>
      </c>
      <c r="I1115" t="n">
        <v>7</v>
      </c>
      <c r="J1115" t="n">
        <v>0</v>
      </c>
      <c r="K1115" t="n">
        <v>0</v>
      </c>
      <c r="L1115" t="n">
        <v>0</v>
      </c>
      <c r="M1115" t="n">
        <v>0</v>
      </c>
      <c r="O1115" t="n">
        <v>0</v>
      </c>
    </row>
    <row r="1116">
      <c r="A1116" s="8" t="n">
        <v>46206</v>
      </c>
      <c r="B1116" t="inlineStr">
        <is>
          <t>B6</t>
        </is>
      </c>
      <c r="C1116" s="9">
        <f>_xlfn.XLOOKUP(B1116,Carriers[Code],Carriers[Airline])</f>
        <v/>
      </c>
      <c r="D1116" t="n">
        <v>2467</v>
      </c>
      <c r="E1116" t="inlineStr">
        <is>
          <t>CHS</t>
        </is>
      </c>
      <c r="F1116" s="10" t="n">
        <v>1517</v>
      </c>
      <c r="G1116" t="inlineStr">
        <is>
          <t>1500-1559</t>
        </is>
      </c>
      <c r="H1116" s="9">
        <f>INT(F1116/100)</f>
        <v/>
      </c>
      <c r="I1116" t="n">
        <v>-5</v>
      </c>
      <c r="J1116" t="n">
        <v>0</v>
      </c>
      <c r="K1116" t="n">
        <v>-28</v>
      </c>
      <c r="L1116" t="n">
        <v>0</v>
      </c>
      <c r="M1116" t="n">
        <v>0</v>
      </c>
      <c r="O1116" t="n">
        <v>0</v>
      </c>
    </row>
    <row r="1117">
      <c r="A1117" s="8" t="n">
        <v>46206</v>
      </c>
      <c r="B1117" t="inlineStr">
        <is>
          <t>DL</t>
        </is>
      </c>
      <c r="C1117" s="9">
        <f>_xlfn.XLOOKUP(B1117,Carriers[Code],Carriers[Airline])</f>
        <v/>
      </c>
      <c r="D1117" t="n">
        <v>776</v>
      </c>
      <c r="E1117" t="inlineStr">
        <is>
          <t>MIA</t>
        </is>
      </c>
      <c r="F1117" s="10" t="n">
        <v>1518</v>
      </c>
      <c r="G1117" t="inlineStr">
        <is>
          <t>1500-1559</t>
        </is>
      </c>
      <c r="H1117" s="9">
        <f>INT(F1117/100)</f>
        <v/>
      </c>
      <c r="I1117" t="n">
        <v>41</v>
      </c>
      <c r="J1117" t="n">
        <v>1</v>
      </c>
      <c r="K1117" t="n">
        <v>13</v>
      </c>
      <c r="L1117" t="n">
        <v>0</v>
      </c>
      <c r="M1117" t="n">
        <v>0</v>
      </c>
      <c r="O1117" t="n">
        <v>0</v>
      </c>
    </row>
    <row r="1118">
      <c r="A1118" s="8" t="n">
        <v>46206</v>
      </c>
      <c r="B1118" t="inlineStr">
        <is>
          <t>AA</t>
        </is>
      </c>
      <c r="C1118" s="9">
        <f>_xlfn.XLOOKUP(B1118,Carriers[Code],Carriers[Airline])</f>
        <v/>
      </c>
      <c r="D1118" t="n">
        <v>1563</v>
      </c>
      <c r="E1118" t="inlineStr">
        <is>
          <t>ORD</t>
        </is>
      </c>
      <c r="F1118" s="10" t="n">
        <v>1519</v>
      </c>
      <c r="G1118" t="inlineStr">
        <is>
          <t>1500-1559</t>
        </is>
      </c>
      <c r="H1118" s="9">
        <f>INT(F1118/100)</f>
        <v/>
      </c>
      <c r="I1118" t="n">
        <v>2</v>
      </c>
      <c r="J1118" t="n">
        <v>0</v>
      </c>
      <c r="K1118" t="n">
        <v>63</v>
      </c>
      <c r="L1118" t="n">
        <v>1</v>
      </c>
      <c r="M1118" t="n">
        <v>0</v>
      </c>
      <c r="O1118" t="n">
        <v>0</v>
      </c>
      <c r="P1118" t="n">
        <v>0</v>
      </c>
      <c r="Q1118" t="n">
        <v>0</v>
      </c>
      <c r="R1118" t="n">
        <v>63</v>
      </c>
      <c r="S1118" t="n">
        <v>0</v>
      </c>
      <c r="T1118" t="n">
        <v>0</v>
      </c>
    </row>
    <row r="1119">
      <c r="A1119" s="8" t="n">
        <v>46206</v>
      </c>
      <c r="B1119" t="inlineStr">
        <is>
          <t>B6</t>
        </is>
      </c>
      <c r="C1119" s="9">
        <f>_xlfn.XLOOKUP(B1119,Carriers[Code],Carriers[Airline])</f>
        <v/>
      </c>
      <c r="D1119" t="n">
        <v>1813</v>
      </c>
      <c r="E1119" t="inlineStr">
        <is>
          <t>ORF</t>
        </is>
      </c>
      <c r="F1119" s="10" t="n">
        <v>1527</v>
      </c>
      <c r="G1119" t="inlineStr">
        <is>
          <t>1500-1559</t>
        </is>
      </c>
      <c r="H1119" s="9">
        <f>INT(F1119/100)</f>
        <v/>
      </c>
      <c r="I1119" t="n">
        <v>142</v>
      </c>
      <c r="J1119" t="n">
        <v>1</v>
      </c>
      <c r="K1119" t="n">
        <v>151</v>
      </c>
      <c r="L1119" t="n">
        <v>1</v>
      </c>
      <c r="M1119" t="n">
        <v>0</v>
      </c>
      <c r="O1119" t="n">
        <v>0</v>
      </c>
      <c r="P1119" t="n">
        <v>0</v>
      </c>
      <c r="Q1119" t="n">
        <v>0</v>
      </c>
      <c r="R1119" t="n">
        <v>20</v>
      </c>
      <c r="S1119" t="n">
        <v>0</v>
      </c>
      <c r="T1119" t="n">
        <v>131</v>
      </c>
    </row>
    <row r="1120">
      <c r="A1120" s="8" t="n">
        <v>46206</v>
      </c>
      <c r="B1120" t="inlineStr">
        <is>
          <t>DL</t>
        </is>
      </c>
      <c r="C1120" s="9">
        <f>_xlfn.XLOOKUP(B1120,Carriers[Code],Carriers[Airline])</f>
        <v/>
      </c>
      <c r="D1120" t="n">
        <v>2887</v>
      </c>
      <c r="E1120" t="inlineStr">
        <is>
          <t>MCO</t>
        </is>
      </c>
      <c r="F1120" s="10" t="n">
        <v>1529</v>
      </c>
      <c r="G1120" t="inlineStr">
        <is>
          <t>1500-1559</t>
        </is>
      </c>
      <c r="H1120" s="9">
        <f>INT(F1120/100)</f>
        <v/>
      </c>
      <c r="I1120" t="n">
        <v>-2</v>
      </c>
      <c r="J1120" t="n">
        <v>0</v>
      </c>
      <c r="K1120" t="n">
        <v>-27</v>
      </c>
      <c r="L1120" t="n">
        <v>0</v>
      </c>
      <c r="M1120" t="n">
        <v>0</v>
      </c>
      <c r="O1120" t="n">
        <v>0</v>
      </c>
    </row>
    <row r="1121">
      <c r="A1121" s="8" t="n">
        <v>46206</v>
      </c>
      <c r="B1121" t="inlineStr">
        <is>
          <t>DL</t>
        </is>
      </c>
      <c r="C1121" s="9">
        <f>_xlfn.XLOOKUP(B1121,Carriers[Code],Carriers[Airline])</f>
        <v/>
      </c>
      <c r="D1121" t="n">
        <v>1439</v>
      </c>
      <c r="E1121" t="inlineStr">
        <is>
          <t>TPA</t>
        </is>
      </c>
      <c r="F1121" s="10" t="n">
        <v>1532</v>
      </c>
      <c r="G1121" t="inlineStr">
        <is>
          <t>1500-1559</t>
        </is>
      </c>
      <c r="H1121" s="9">
        <f>INT(F1121/100)</f>
        <v/>
      </c>
      <c r="I1121" t="n">
        <v>43</v>
      </c>
      <c r="J1121" t="n">
        <v>1</v>
      </c>
      <c r="K1121" t="n">
        <v>22</v>
      </c>
      <c r="L1121" t="n">
        <v>1</v>
      </c>
      <c r="M1121" t="n">
        <v>0</v>
      </c>
      <c r="O1121" t="n">
        <v>0</v>
      </c>
      <c r="P1121" t="n">
        <v>3</v>
      </c>
      <c r="Q1121" t="n">
        <v>0</v>
      </c>
      <c r="R1121" t="n">
        <v>0</v>
      </c>
      <c r="S1121" t="n">
        <v>0</v>
      </c>
      <c r="T1121" t="n">
        <v>19</v>
      </c>
    </row>
    <row r="1122">
      <c r="A1122" s="8" t="n">
        <v>46206</v>
      </c>
      <c r="B1122" t="inlineStr">
        <is>
          <t>YX</t>
        </is>
      </c>
      <c r="C1122" s="9">
        <f>_xlfn.XLOOKUP(B1122,Carriers[Code],Carriers[Airline])</f>
        <v/>
      </c>
      <c r="D1122" t="n">
        <v>5657</v>
      </c>
      <c r="E1122" t="inlineStr">
        <is>
          <t>JAX</t>
        </is>
      </c>
      <c r="F1122" s="10" t="n">
        <v>1534</v>
      </c>
      <c r="G1122" t="inlineStr">
        <is>
          <t>1500-1559</t>
        </is>
      </c>
      <c r="H1122" s="9">
        <f>INT(F1122/100)</f>
        <v/>
      </c>
      <c r="I1122" t="n">
        <v>-7</v>
      </c>
      <c r="J1122" t="n">
        <v>0</v>
      </c>
      <c r="K1122" t="n">
        <v>9</v>
      </c>
      <c r="L1122" t="n">
        <v>0</v>
      </c>
      <c r="M1122" t="n">
        <v>0</v>
      </c>
      <c r="O1122" t="n">
        <v>0</v>
      </c>
    </row>
    <row r="1123">
      <c r="A1123" s="8" t="n">
        <v>46206</v>
      </c>
      <c r="B1123" t="inlineStr">
        <is>
          <t>B6</t>
        </is>
      </c>
      <c r="C1123" s="9">
        <f>_xlfn.XLOOKUP(B1123,Carriers[Code],Carriers[Airline])</f>
        <v/>
      </c>
      <c r="D1123" t="n">
        <v>781</v>
      </c>
      <c r="E1123" t="inlineStr">
        <is>
          <t>RIC</t>
        </is>
      </c>
      <c r="F1123" s="10" t="n">
        <v>1536</v>
      </c>
      <c r="G1123" t="inlineStr">
        <is>
          <t>1500-1559</t>
        </is>
      </c>
      <c r="H1123" s="9">
        <f>INT(F1123/100)</f>
        <v/>
      </c>
      <c r="I1123" t="n">
        <v>-6</v>
      </c>
      <c r="J1123" t="n">
        <v>0</v>
      </c>
      <c r="K1123" t="n">
        <v>2</v>
      </c>
      <c r="L1123" t="n">
        <v>0</v>
      </c>
      <c r="M1123" t="n">
        <v>0</v>
      </c>
      <c r="O1123" t="n">
        <v>0</v>
      </c>
    </row>
    <row r="1124">
      <c r="A1124" s="8" t="n">
        <v>46206</v>
      </c>
      <c r="B1124" t="inlineStr">
        <is>
          <t>YX</t>
        </is>
      </c>
      <c r="C1124" s="9">
        <f>_xlfn.XLOOKUP(B1124,Carriers[Code],Carriers[Airline])</f>
        <v/>
      </c>
      <c r="D1124" t="n">
        <v>4380</v>
      </c>
      <c r="E1124" t="inlineStr">
        <is>
          <t>DCA</t>
        </is>
      </c>
      <c r="F1124" s="10" t="n">
        <v>1537</v>
      </c>
      <c r="G1124" t="inlineStr">
        <is>
          <t>1500-1559</t>
        </is>
      </c>
      <c r="H1124" s="9">
        <f>INT(F1124/100)</f>
        <v/>
      </c>
      <c r="I1124" t="n">
        <v>3</v>
      </c>
      <c r="J1124" t="n">
        <v>0</v>
      </c>
      <c r="K1124" t="n">
        <v>-15</v>
      </c>
      <c r="L1124" t="n">
        <v>0</v>
      </c>
      <c r="M1124" t="n">
        <v>0</v>
      </c>
      <c r="O1124" t="n">
        <v>0</v>
      </c>
    </row>
    <row r="1125">
      <c r="A1125" s="8" t="n">
        <v>46206</v>
      </c>
      <c r="B1125" t="inlineStr">
        <is>
          <t>B6</t>
        </is>
      </c>
      <c r="C1125" s="9">
        <f>_xlfn.XLOOKUP(B1125,Carriers[Code],Carriers[Airline])</f>
        <v/>
      </c>
      <c r="D1125" t="n">
        <v>2321</v>
      </c>
      <c r="E1125" t="inlineStr">
        <is>
          <t>PBI</t>
        </is>
      </c>
      <c r="F1125" s="10" t="n">
        <v>1539</v>
      </c>
      <c r="G1125" t="inlineStr">
        <is>
          <t>1500-1559</t>
        </is>
      </c>
      <c r="H1125" s="9">
        <f>INT(F1125/100)</f>
        <v/>
      </c>
      <c r="I1125" t="n">
        <v>-6</v>
      </c>
      <c r="J1125" t="n">
        <v>0</v>
      </c>
      <c r="K1125" t="n">
        <v>-16</v>
      </c>
      <c r="L1125" t="n">
        <v>0</v>
      </c>
      <c r="M1125" t="n">
        <v>0</v>
      </c>
      <c r="O1125" t="n">
        <v>0</v>
      </c>
    </row>
    <row r="1126">
      <c r="A1126" s="8" t="n">
        <v>46206</v>
      </c>
      <c r="B1126" t="inlineStr">
        <is>
          <t>B6</t>
        </is>
      </c>
      <c r="C1126" s="9">
        <f>_xlfn.XLOOKUP(B1126,Carriers[Code],Carriers[Airline])</f>
        <v/>
      </c>
      <c r="D1126" t="n">
        <v>2065</v>
      </c>
      <c r="E1126" t="inlineStr">
        <is>
          <t>RSW</t>
        </is>
      </c>
      <c r="F1126" s="10" t="n">
        <v>1542</v>
      </c>
      <c r="G1126" t="inlineStr">
        <is>
          <t>1500-1559</t>
        </is>
      </c>
      <c r="H1126" s="9">
        <f>INT(F1126/100)</f>
        <v/>
      </c>
      <c r="I1126" t="n">
        <v>62</v>
      </c>
      <c r="J1126" t="n">
        <v>1</v>
      </c>
      <c r="K1126" t="n">
        <v>58</v>
      </c>
      <c r="L1126" t="n">
        <v>1</v>
      </c>
      <c r="M1126" t="n">
        <v>0</v>
      </c>
      <c r="O1126" t="n">
        <v>0</v>
      </c>
      <c r="P1126" t="n">
        <v>3</v>
      </c>
      <c r="Q1126" t="n">
        <v>0</v>
      </c>
      <c r="R1126" t="n">
        <v>0</v>
      </c>
      <c r="S1126" t="n">
        <v>0</v>
      </c>
      <c r="T1126" t="n">
        <v>55</v>
      </c>
    </row>
    <row r="1127">
      <c r="A1127" s="8" t="n">
        <v>46206</v>
      </c>
      <c r="B1127" t="inlineStr">
        <is>
          <t>B6</t>
        </is>
      </c>
      <c r="C1127" s="9">
        <f>_xlfn.XLOOKUP(B1127,Carriers[Code],Carriers[Airline])</f>
        <v/>
      </c>
      <c r="D1127" t="n">
        <v>487</v>
      </c>
      <c r="E1127" t="inlineStr">
        <is>
          <t>LAX</t>
        </is>
      </c>
      <c r="F1127" s="10" t="n">
        <v>1547</v>
      </c>
      <c r="G1127" t="inlineStr">
        <is>
          <t>1500-1559</t>
        </is>
      </c>
      <c r="H1127" s="9">
        <f>INT(F1127/100)</f>
        <v/>
      </c>
      <c r="I1127" t="n">
        <v>1</v>
      </c>
      <c r="J1127" t="n">
        <v>0</v>
      </c>
      <c r="K1127" t="n">
        <v>4</v>
      </c>
      <c r="L1127" t="n">
        <v>0</v>
      </c>
      <c r="M1127" t="n">
        <v>0</v>
      </c>
      <c r="O1127" t="n">
        <v>0</v>
      </c>
    </row>
    <row r="1128">
      <c r="A1128" s="8" t="n">
        <v>46206</v>
      </c>
      <c r="B1128" t="inlineStr">
        <is>
          <t>B6</t>
        </is>
      </c>
      <c r="C1128" s="9">
        <f>_xlfn.XLOOKUP(B1128,Carriers[Code],Carriers[Airline])</f>
        <v/>
      </c>
      <c r="D1128" t="n">
        <v>1237</v>
      </c>
      <c r="E1128" t="inlineStr">
        <is>
          <t>DTW</t>
        </is>
      </c>
      <c r="F1128" s="10" t="n">
        <v>1547</v>
      </c>
      <c r="G1128" t="inlineStr">
        <is>
          <t>1500-1559</t>
        </is>
      </c>
      <c r="H1128" s="9">
        <f>INT(F1128/100)</f>
        <v/>
      </c>
      <c r="I1128" t="n">
        <v>-5</v>
      </c>
      <c r="J1128" t="n">
        <v>0</v>
      </c>
      <c r="K1128" t="n">
        <v>-12</v>
      </c>
      <c r="L1128" t="n">
        <v>0</v>
      </c>
      <c r="M1128" t="n">
        <v>0</v>
      </c>
      <c r="O1128" t="n">
        <v>0</v>
      </c>
    </row>
    <row r="1129">
      <c r="A1129" s="8" t="n">
        <v>46206</v>
      </c>
      <c r="B1129" t="inlineStr">
        <is>
          <t>YX</t>
        </is>
      </c>
      <c r="C1129" s="9">
        <f>_xlfn.XLOOKUP(B1129,Carriers[Code],Carriers[Airline])</f>
        <v/>
      </c>
      <c r="D1129" t="n">
        <v>5644</v>
      </c>
      <c r="E1129" t="inlineStr">
        <is>
          <t>BWI</t>
        </is>
      </c>
      <c r="F1129" s="10" t="n">
        <v>1550</v>
      </c>
      <c r="G1129" t="inlineStr">
        <is>
          <t>1500-1559</t>
        </is>
      </c>
      <c r="H1129" s="9">
        <f>INT(F1129/100)</f>
        <v/>
      </c>
      <c r="I1129" t="n">
        <v>-10</v>
      </c>
      <c r="J1129" t="n">
        <v>0</v>
      </c>
      <c r="K1129" t="n">
        <v>-18</v>
      </c>
      <c r="L1129" t="n">
        <v>0</v>
      </c>
      <c r="M1129" t="n">
        <v>0</v>
      </c>
      <c r="O1129" t="n">
        <v>0</v>
      </c>
    </row>
    <row r="1130">
      <c r="A1130" s="8" t="n">
        <v>46206</v>
      </c>
      <c r="B1130" t="inlineStr">
        <is>
          <t>B6</t>
        </is>
      </c>
      <c r="C1130" s="9">
        <f>_xlfn.XLOOKUP(B1130,Carriers[Code],Carriers[Airline])</f>
        <v/>
      </c>
      <c r="D1130" t="n">
        <v>233</v>
      </c>
      <c r="E1130" t="inlineStr">
        <is>
          <t>SFO</t>
        </is>
      </c>
      <c r="F1130" s="10" t="n">
        <v>1551</v>
      </c>
      <c r="G1130" t="inlineStr">
        <is>
          <t>1500-1559</t>
        </is>
      </c>
      <c r="H1130" s="9">
        <f>INT(F1130/100)</f>
        <v/>
      </c>
      <c r="I1130" t="n">
        <v>5</v>
      </c>
      <c r="J1130" t="n">
        <v>0</v>
      </c>
      <c r="K1130" t="n">
        <v>10</v>
      </c>
      <c r="L1130" t="n">
        <v>0</v>
      </c>
      <c r="M1130" t="n">
        <v>0</v>
      </c>
      <c r="O1130" t="n">
        <v>0</v>
      </c>
    </row>
    <row r="1131">
      <c r="A1131" s="8" t="n">
        <v>46206</v>
      </c>
      <c r="B1131" t="inlineStr">
        <is>
          <t>UA</t>
        </is>
      </c>
      <c r="C1131" s="9">
        <f>_xlfn.XLOOKUP(B1131,Carriers[Code],Carriers[Airline])</f>
        <v/>
      </c>
      <c r="D1131" t="n">
        <v>1183</v>
      </c>
      <c r="E1131" t="inlineStr">
        <is>
          <t>IAH</t>
        </is>
      </c>
      <c r="F1131" s="10" t="n">
        <v>1554</v>
      </c>
      <c r="G1131" t="inlineStr">
        <is>
          <t>1500-1559</t>
        </is>
      </c>
      <c r="H1131" s="9">
        <f>INT(F1131/100)</f>
        <v/>
      </c>
      <c r="I1131" t="n">
        <v>1</v>
      </c>
      <c r="J1131" t="n">
        <v>0</v>
      </c>
      <c r="K1131" t="n">
        <v>-17</v>
      </c>
      <c r="L1131" t="n">
        <v>0</v>
      </c>
      <c r="M1131" t="n">
        <v>0</v>
      </c>
      <c r="O1131" t="n">
        <v>0</v>
      </c>
    </row>
    <row r="1132">
      <c r="A1132" s="8" t="n">
        <v>46206</v>
      </c>
      <c r="B1132" t="inlineStr">
        <is>
          <t>B6</t>
        </is>
      </c>
      <c r="C1132" s="9">
        <f>_xlfn.XLOOKUP(B1132,Carriers[Code],Carriers[Airline])</f>
        <v/>
      </c>
      <c r="D1132" t="n">
        <v>1941</v>
      </c>
      <c r="E1132" t="inlineStr">
        <is>
          <t>SRQ</t>
        </is>
      </c>
      <c r="F1132" s="10" t="n">
        <v>1555</v>
      </c>
      <c r="G1132" t="inlineStr">
        <is>
          <t>1500-1559</t>
        </is>
      </c>
      <c r="H1132" s="9">
        <f>INT(F1132/100)</f>
        <v/>
      </c>
      <c r="I1132" t="n">
        <v>13</v>
      </c>
      <c r="J1132" t="n">
        <v>0</v>
      </c>
      <c r="K1132" t="n">
        <v>17</v>
      </c>
      <c r="L1132" t="n">
        <v>1</v>
      </c>
      <c r="M1132" t="n">
        <v>0</v>
      </c>
      <c r="O1132" t="n">
        <v>0</v>
      </c>
      <c r="P1132" t="n">
        <v>13</v>
      </c>
      <c r="Q1132" t="n">
        <v>0</v>
      </c>
      <c r="R1132" t="n">
        <v>4</v>
      </c>
      <c r="S1132" t="n">
        <v>0</v>
      </c>
      <c r="T1132" t="n">
        <v>0</v>
      </c>
    </row>
    <row r="1133">
      <c r="A1133" s="8" t="n">
        <v>46206</v>
      </c>
      <c r="B1133" t="inlineStr">
        <is>
          <t>WN</t>
        </is>
      </c>
      <c r="C1133" s="9">
        <f>_xlfn.XLOOKUP(B1133,Carriers[Code],Carriers[Airline])</f>
        <v/>
      </c>
      <c r="D1133" t="n">
        <v>1053</v>
      </c>
      <c r="E1133" t="inlineStr">
        <is>
          <t>BWI</t>
        </is>
      </c>
      <c r="F1133" s="10" t="n">
        <v>1555</v>
      </c>
      <c r="G1133" t="inlineStr">
        <is>
          <t>1500-1559</t>
        </is>
      </c>
      <c r="H1133" s="9">
        <f>INT(F1133/100)</f>
        <v/>
      </c>
      <c r="I1133" t="n">
        <v>-7</v>
      </c>
      <c r="J1133" t="n">
        <v>0</v>
      </c>
      <c r="K1133" t="n">
        <v>-23</v>
      </c>
      <c r="L1133" t="n">
        <v>0</v>
      </c>
      <c r="M1133" t="n">
        <v>0</v>
      </c>
      <c r="O1133" t="n">
        <v>0</v>
      </c>
    </row>
    <row r="1134">
      <c r="A1134" s="8" t="n">
        <v>46206</v>
      </c>
      <c r="B1134" t="inlineStr">
        <is>
          <t>YX</t>
        </is>
      </c>
      <c r="C1134" s="9">
        <f>_xlfn.XLOOKUP(B1134,Carriers[Code],Carriers[Airline])</f>
        <v/>
      </c>
      <c r="D1134" t="n">
        <v>5726</v>
      </c>
      <c r="E1134" t="inlineStr">
        <is>
          <t>LGA</t>
        </is>
      </c>
      <c r="F1134" s="10" t="n">
        <v>1600</v>
      </c>
      <c r="G1134" t="inlineStr">
        <is>
          <t>1600-1659</t>
        </is>
      </c>
      <c r="H1134" s="9">
        <f>INT(F1134/100)</f>
        <v/>
      </c>
      <c r="I1134" t="n">
        <v>-10</v>
      </c>
      <c r="J1134" t="n">
        <v>0</v>
      </c>
      <c r="K1134" t="n">
        <v>-23</v>
      </c>
      <c r="L1134" t="n">
        <v>0</v>
      </c>
      <c r="M1134" t="n">
        <v>0</v>
      </c>
      <c r="O1134" t="n">
        <v>0</v>
      </c>
    </row>
    <row r="1135">
      <c r="A1135" s="8" t="n">
        <v>46206</v>
      </c>
      <c r="B1135" t="inlineStr">
        <is>
          <t>YX</t>
        </is>
      </c>
      <c r="C1135" s="9">
        <f>_xlfn.XLOOKUP(B1135,Carriers[Code],Carriers[Airline])</f>
        <v/>
      </c>
      <c r="D1135" t="n">
        <v>5858</v>
      </c>
      <c r="E1135" t="inlineStr">
        <is>
          <t>ORF</t>
        </is>
      </c>
      <c r="F1135" s="10" t="n">
        <v>1600</v>
      </c>
      <c r="G1135" t="inlineStr">
        <is>
          <t>1600-1659</t>
        </is>
      </c>
      <c r="H1135" s="9">
        <f>INT(F1135/100)</f>
        <v/>
      </c>
      <c r="I1135" t="n">
        <v>5</v>
      </c>
      <c r="J1135" t="n">
        <v>0</v>
      </c>
      <c r="K1135" t="n">
        <v>-3</v>
      </c>
      <c r="L1135" t="n">
        <v>0</v>
      </c>
      <c r="M1135" t="n">
        <v>0</v>
      </c>
      <c r="O1135" t="n">
        <v>0</v>
      </c>
    </row>
    <row r="1136">
      <c r="A1136" s="8" t="n">
        <v>46206</v>
      </c>
      <c r="B1136" t="inlineStr">
        <is>
          <t>YX</t>
        </is>
      </c>
      <c r="C1136" s="9">
        <f>_xlfn.XLOOKUP(B1136,Carriers[Code],Carriers[Airline])</f>
        <v/>
      </c>
      <c r="D1136" t="n">
        <v>5689</v>
      </c>
      <c r="E1136" t="inlineStr">
        <is>
          <t>DCA</t>
        </is>
      </c>
      <c r="F1136" s="10" t="n">
        <v>1605</v>
      </c>
      <c r="G1136" t="inlineStr">
        <is>
          <t>1600-1659</t>
        </is>
      </c>
      <c r="H1136" s="9">
        <f>INT(F1136/100)</f>
        <v/>
      </c>
      <c r="I1136" t="n">
        <v>-8</v>
      </c>
      <c r="J1136" t="n">
        <v>0</v>
      </c>
      <c r="K1136" t="n">
        <v>-11</v>
      </c>
      <c r="L1136" t="n">
        <v>0</v>
      </c>
      <c r="M1136" t="n">
        <v>0</v>
      </c>
      <c r="O1136" t="n">
        <v>0</v>
      </c>
    </row>
    <row r="1137">
      <c r="A1137" s="8" t="n">
        <v>46206</v>
      </c>
      <c r="B1137" t="inlineStr">
        <is>
          <t>AA</t>
        </is>
      </c>
      <c r="C1137" s="9">
        <f>_xlfn.XLOOKUP(B1137,Carriers[Code],Carriers[Airline])</f>
        <v/>
      </c>
      <c r="D1137" t="n">
        <v>1595</v>
      </c>
      <c r="E1137" t="inlineStr">
        <is>
          <t>DFW</t>
        </is>
      </c>
      <c r="F1137" s="10" t="n">
        <v>1606</v>
      </c>
      <c r="G1137" t="inlineStr">
        <is>
          <t>1600-1659</t>
        </is>
      </c>
      <c r="H1137" s="9">
        <f>INT(F1137/100)</f>
        <v/>
      </c>
      <c r="I1137" t="n">
        <v>18</v>
      </c>
      <c r="J1137" t="n">
        <v>1</v>
      </c>
      <c r="K1137" t="n">
        <v>8</v>
      </c>
      <c r="L1137" t="n">
        <v>0</v>
      </c>
      <c r="M1137" t="n">
        <v>0</v>
      </c>
      <c r="O1137" t="n">
        <v>0</v>
      </c>
    </row>
    <row r="1138">
      <c r="A1138" s="8" t="n">
        <v>46206</v>
      </c>
      <c r="B1138" t="inlineStr">
        <is>
          <t>DL</t>
        </is>
      </c>
      <c r="C1138" s="9">
        <f>_xlfn.XLOOKUP(B1138,Carriers[Code],Carriers[Airline])</f>
        <v/>
      </c>
      <c r="D1138" t="n">
        <v>314</v>
      </c>
      <c r="E1138" t="inlineStr">
        <is>
          <t>MCI</t>
        </is>
      </c>
      <c r="F1138" s="10" t="n">
        <v>1610</v>
      </c>
      <c r="G1138" t="inlineStr">
        <is>
          <t>1600-1659</t>
        </is>
      </c>
      <c r="H1138" s="9">
        <f>INT(F1138/100)</f>
        <v/>
      </c>
      <c r="I1138" t="n">
        <v>-10</v>
      </c>
      <c r="J1138" t="n">
        <v>0</v>
      </c>
      <c r="K1138" t="n">
        <v>-22</v>
      </c>
      <c r="L1138" t="n">
        <v>0</v>
      </c>
      <c r="M1138" t="n">
        <v>0</v>
      </c>
      <c r="O1138" t="n">
        <v>0</v>
      </c>
    </row>
    <row r="1139">
      <c r="A1139" s="8" t="n">
        <v>46206</v>
      </c>
      <c r="B1139" t="inlineStr">
        <is>
          <t>YX</t>
        </is>
      </c>
      <c r="C1139" s="9">
        <f>_xlfn.XLOOKUP(B1139,Carriers[Code],Carriers[Airline])</f>
        <v/>
      </c>
      <c r="D1139" t="n">
        <v>5680</v>
      </c>
      <c r="E1139" t="inlineStr">
        <is>
          <t>PIT</t>
        </is>
      </c>
      <c r="F1139" s="10" t="n">
        <v>1611</v>
      </c>
      <c r="G1139" t="inlineStr">
        <is>
          <t>1600-1659</t>
        </is>
      </c>
      <c r="H1139" s="9">
        <f>INT(F1139/100)</f>
        <v/>
      </c>
      <c r="I1139" t="n">
        <v>18</v>
      </c>
      <c r="J1139" t="n">
        <v>1</v>
      </c>
      <c r="K1139" t="n">
        <v>18</v>
      </c>
      <c r="L1139" t="n">
        <v>1</v>
      </c>
      <c r="M1139" t="n">
        <v>0</v>
      </c>
      <c r="O1139" t="n">
        <v>0</v>
      </c>
      <c r="P1139" t="n">
        <v>18</v>
      </c>
      <c r="Q1139" t="n">
        <v>0</v>
      </c>
      <c r="R1139" t="n">
        <v>0</v>
      </c>
      <c r="S1139" t="n">
        <v>0</v>
      </c>
      <c r="T1139" t="n">
        <v>0</v>
      </c>
    </row>
    <row r="1140">
      <c r="A1140" s="8" t="n">
        <v>46206</v>
      </c>
      <c r="B1140" t="inlineStr">
        <is>
          <t>UA</t>
        </is>
      </c>
      <c r="C1140" s="9">
        <f>_xlfn.XLOOKUP(B1140,Carriers[Code],Carriers[Airline])</f>
        <v/>
      </c>
      <c r="D1140" t="n">
        <v>512</v>
      </c>
      <c r="E1140" t="inlineStr">
        <is>
          <t>SFO</t>
        </is>
      </c>
      <c r="F1140" s="10" t="n">
        <v>1615</v>
      </c>
      <c r="G1140" t="inlineStr">
        <is>
          <t>1600-1659</t>
        </is>
      </c>
      <c r="H1140" s="9">
        <f>INT(F1140/100)</f>
        <v/>
      </c>
      <c r="I1140" t="n">
        <v>-8</v>
      </c>
      <c r="J1140" t="n">
        <v>0</v>
      </c>
      <c r="K1140" t="n">
        <v>-16</v>
      </c>
      <c r="L1140" t="n">
        <v>0</v>
      </c>
      <c r="M1140" t="n">
        <v>0</v>
      </c>
      <c r="O1140" t="n">
        <v>0</v>
      </c>
    </row>
    <row r="1141">
      <c r="A1141" s="8" t="n">
        <v>46206</v>
      </c>
      <c r="B1141" t="inlineStr">
        <is>
          <t>B6</t>
        </is>
      </c>
      <c r="C1141" s="9">
        <f>_xlfn.XLOOKUP(B1141,Carriers[Code],Carriers[Airline])</f>
        <v/>
      </c>
      <c r="D1141" t="n">
        <v>391</v>
      </c>
      <c r="E1141" t="inlineStr">
        <is>
          <t>TPA</t>
        </is>
      </c>
      <c r="F1141" s="10" t="n">
        <v>1619</v>
      </c>
      <c r="G1141" t="inlineStr">
        <is>
          <t>1600-1659</t>
        </is>
      </c>
      <c r="H1141" s="9">
        <f>INT(F1141/100)</f>
        <v/>
      </c>
      <c r="I1141" t="n">
        <v>80</v>
      </c>
      <c r="J1141" t="n">
        <v>1</v>
      </c>
      <c r="K1141" t="n">
        <v>94</v>
      </c>
      <c r="L1141" t="n">
        <v>1</v>
      </c>
      <c r="M1141" t="n">
        <v>0</v>
      </c>
      <c r="O1141" t="n">
        <v>0</v>
      </c>
      <c r="P1141" t="n">
        <v>0</v>
      </c>
      <c r="Q1141" t="n">
        <v>0</v>
      </c>
      <c r="R1141" t="n">
        <v>30</v>
      </c>
      <c r="S1141" t="n">
        <v>0</v>
      </c>
      <c r="T1141" t="n">
        <v>64</v>
      </c>
    </row>
    <row r="1142">
      <c r="A1142" s="8" t="n">
        <v>46206</v>
      </c>
      <c r="B1142" t="inlineStr">
        <is>
          <t>B6</t>
        </is>
      </c>
      <c r="C1142" s="9">
        <f>_xlfn.XLOOKUP(B1142,Carriers[Code],Carriers[Airline])</f>
        <v/>
      </c>
      <c r="D1142" t="n">
        <v>1355</v>
      </c>
      <c r="E1142" t="inlineStr">
        <is>
          <t>DCA</t>
        </is>
      </c>
      <c r="F1142" s="10" t="n">
        <v>1619</v>
      </c>
      <c r="G1142" t="inlineStr">
        <is>
          <t>1600-1659</t>
        </is>
      </c>
      <c r="H1142" s="9">
        <f>INT(F1142/100)</f>
        <v/>
      </c>
      <c r="I1142" t="n">
        <v>-3</v>
      </c>
      <c r="J1142" t="n">
        <v>0</v>
      </c>
      <c r="K1142" t="n">
        <v>16</v>
      </c>
      <c r="L1142" t="n">
        <v>1</v>
      </c>
      <c r="M1142" t="n">
        <v>0</v>
      </c>
      <c r="O1142" t="n">
        <v>0</v>
      </c>
      <c r="P1142" t="n">
        <v>0</v>
      </c>
      <c r="Q1142" t="n">
        <v>0</v>
      </c>
      <c r="R1142" t="n">
        <v>16</v>
      </c>
      <c r="S1142" t="n">
        <v>0</v>
      </c>
      <c r="T1142" t="n">
        <v>0</v>
      </c>
    </row>
    <row r="1143">
      <c r="A1143" s="8" t="n">
        <v>46206</v>
      </c>
      <c r="B1143" t="inlineStr">
        <is>
          <t>YX</t>
        </is>
      </c>
      <c r="C1143" s="9">
        <f>_xlfn.XLOOKUP(B1143,Carriers[Code],Carriers[Airline])</f>
        <v/>
      </c>
      <c r="D1143" t="n">
        <v>4709</v>
      </c>
      <c r="E1143" t="inlineStr">
        <is>
          <t>ROC</t>
        </is>
      </c>
      <c r="F1143" s="10" t="n">
        <v>1619</v>
      </c>
      <c r="G1143" t="inlineStr">
        <is>
          <t>1600-1659</t>
        </is>
      </c>
      <c r="H1143" s="9">
        <f>INT(F1143/100)</f>
        <v/>
      </c>
      <c r="I1143" t="n">
        <v>-8</v>
      </c>
      <c r="J1143" t="n">
        <v>0</v>
      </c>
      <c r="K1143" t="n">
        <v>-8</v>
      </c>
      <c r="L1143" t="n">
        <v>0</v>
      </c>
      <c r="M1143" t="n">
        <v>0</v>
      </c>
      <c r="O1143" t="n">
        <v>0</v>
      </c>
    </row>
    <row r="1144">
      <c r="A1144" s="8" t="n">
        <v>46206</v>
      </c>
      <c r="B1144" t="inlineStr">
        <is>
          <t>B6</t>
        </is>
      </c>
      <c r="C1144" s="9">
        <f>_xlfn.XLOOKUP(B1144,Carriers[Code],Carriers[Airline])</f>
        <v/>
      </c>
      <c r="D1144" t="n">
        <v>319</v>
      </c>
      <c r="E1144" t="inlineStr">
        <is>
          <t>SAN</t>
        </is>
      </c>
      <c r="F1144" s="10" t="n">
        <v>1620</v>
      </c>
      <c r="G1144" t="inlineStr">
        <is>
          <t>1600-1659</t>
        </is>
      </c>
      <c r="H1144" s="9">
        <f>INT(F1144/100)</f>
        <v/>
      </c>
      <c r="I1144" t="n">
        <v>-5</v>
      </c>
      <c r="J1144" t="n">
        <v>0</v>
      </c>
      <c r="K1144" t="n">
        <v>-3</v>
      </c>
      <c r="L1144" t="n">
        <v>0</v>
      </c>
      <c r="M1144" t="n">
        <v>0</v>
      </c>
      <c r="O1144" t="n">
        <v>0</v>
      </c>
    </row>
    <row r="1145">
      <c r="A1145" s="8" t="n">
        <v>46206</v>
      </c>
      <c r="B1145" t="inlineStr">
        <is>
          <t>DL</t>
        </is>
      </c>
      <c r="C1145" s="9">
        <f>_xlfn.XLOOKUP(B1145,Carriers[Code],Carriers[Airline])</f>
        <v/>
      </c>
      <c r="D1145" t="n">
        <v>318</v>
      </c>
      <c r="E1145" t="inlineStr">
        <is>
          <t>LAX</t>
        </is>
      </c>
      <c r="F1145" s="10" t="n">
        <v>1625</v>
      </c>
      <c r="G1145" t="inlineStr">
        <is>
          <t>1600-1659</t>
        </is>
      </c>
      <c r="H1145" s="9">
        <f>INT(F1145/100)</f>
        <v/>
      </c>
      <c r="I1145" t="n">
        <v>-2</v>
      </c>
      <c r="J1145" t="n">
        <v>0</v>
      </c>
      <c r="K1145" t="n">
        <v>-23</v>
      </c>
      <c r="L1145" t="n">
        <v>0</v>
      </c>
      <c r="M1145" t="n">
        <v>0</v>
      </c>
      <c r="O1145" t="n">
        <v>0</v>
      </c>
    </row>
    <row r="1146">
      <c r="A1146" s="8" t="n">
        <v>46206</v>
      </c>
      <c r="B1146" t="inlineStr">
        <is>
          <t>DL</t>
        </is>
      </c>
      <c r="C1146" s="9">
        <f>_xlfn.XLOOKUP(B1146,Carriers[Code],Carriers[Airline])</f>
        <v/>
      </c>
      <c r="D1146" t="n">
        <v>399</v>
      </c>
      <c r="E1146" t="inlineStr">
        <is>
          <t>ATL</t>
        </is>
      </c>
      <c r="F1146" s="10" t="n">
        <v>1630</v>
      </c>
      <c r="G1146" t="inlineStr">
        <is>
          <t>1600-1659</t>
        </is>
      </c>
      <c r="H1146" s="9">
        <f>INT(F1146/100)</f>
        <v/>
      </c>
      <c r="I1146" t="n">
        <v>46</v>
      </c>
      <c r="J1146" t="n">
        <v>1</v>
      </c>
      <c r="K1146" t="n">
        <v>69</v>
      </c>
      <c r="L1146" t="n">
        <v>1</v>
      </c>
      <c r="M1146" t="n">
        <v>0</v>
      </c>
      <c r="O1146" t="n">
        <v>0</v>
      </c>
      <c r="P1146" t="n">
        <v>0</v>
      </c>
      <c r="Q1146" t="n">
        <v>0</v>
      </c>
      <c r="R1146" t="n">
        <v>69</v>
      </c>
      <c r="S1146" t="n">
        <v>0</v>
      </c>
      <c r="T1146" t="n">
        <v>0</v>
      </c>
    </row>
    <row r="1147">
      <c r="A1147" s="8" t="n">
        <v>46206</v>
      </c>
      <c r="B1147" t="inlineStr">
        <is>
          <t>WN</t>
        </is>
      </c>
      <c r="C1147" s="9">
        <f>_xlfn.XLOOKUP(B1147,Carriers[Code],Carriers[Airline])</f>
        <v/>
      </c>
      <c r="D1147" t="n">
        <v>749</v>
      </c>
      <c r="E1147" t="inlineStr">
        <is>
          <t>SAN</t>
        </is>
      </c>
      <c r="F1147" s="10" t="n">
        <v>1630</v>
      </c>
      <c r="G1147" t="inlineStr">
        <is>
          <t>1600-1659</t>
        </is>
      </c>
      <c r="H1147" s="9">
        <f>INT(F1147/100)</f>
        <v/>
      </c>
      <c r="I1147" t="n">
        <v>98</v>
      </c>
      <c r="J1147" t="n">
        <v>1</v>
      </c>
      <c r="K1147" t="n">
        <v>141</v>
      </c>
      <c r="L1147" t="n">
        <v>1</v>
      </c>
      <c r="M1147" t="n">
        <v>0</v>
      </c>
      <c r="O1147" t="n">
        <v>0</v>
      </c>
      <c r="P1147" t="n">
        <v>3</v>
      </c>
      <c r="Q1147" t="n">
        <v>0</v>
      </c>
      <c r="R1147" t="n">
        <v>43</v>
      </c>
      <c r="S1147" t="n">
        <v>0</v>
      </c>
      <c r="T1147" t="n">
        <v>95</v>
      </c>
    </row>
    <row r="1148">
      <c r="A1148" s="8" t="n">
        <v>46206</v>
      </c>
      <c r="B1148" t="inlineStr">
        <is>
          <t>AS</t>
        </is>
      </c>
      <c r="C1148" s="9">
        <f>_xlfn.XLOOKUP(B1148,Carriers[Code],Carriers[Airline])</f>
        <v/>
      </c>
      <c r="D1148" t="n">
        <v>389</v>
      </c>
      <c r="E1148" t="inlineStr">
        <is>
          <t>SAN</t>
        </is>
      </c>
      <c r="F1148" s="10" t="n">
        <v>1633</v>
      </c>
      <c r="G1148" t="inlineStr">
        <is>
          <t>1600-1659</t>
        </is>
      </c>
      <c r="H1148" s="9">
        <f>INT(F1148/100)</f>
        <v/>
      </c>
      <c r="I1148" t="n">
        <v>1</v>
      </c>
      <c r="J1148" t="n">
        <v>0</v>
      </c>
      <c r="K1148" t="n">
        <v>-3</v>
      </c>
      <c r="L1148" t="n">
        <v>0</v>
      </c>
      <c r="M1148" t="n">
        <v>0</v>
      </c>
      <c r="O1148" t="n">
        <v>0</v>
      </c>
    </row>
    <row r="1149">
      <c r="A1149" s="8" t="n">
        <v>46206</v>
      </c>
      <c r="B1149" t="inlineStr">
        <is>
          <t>DL</t>
        </is>
      </c>
      <c r="C1149" s="9">
        <f>_xlfn.XLOOKUP(B1149,Carriers[Code],Carriers[Airline])</f>
        <v/>
      </c>
      <c r="D1149" t="n">
        <v>2782</v>
      </c>
      <c r="E1149" t="inlineStr">
        <is>
          <t>RDU</t>
        </is>
      </c>
      <c r="F1149" s="10" t="n">
        <v>1635</v>
      </c>
      <c r="G1149" t="inlineStr">
        <is>
          <t>1600-1659</t>
        </is>
      </c>
      <c r="H1149" s="9">
        <f>INT(F1149/100)</f>
        <v/>
      </c>
      <c r="I1149" t="n">
        <v>68</v>
      </c>
      <c r="J1149" t="n">
        <v>1</v>
      </c>
      <c r="K1149" t="n">
        <v>69</v>
      </c>
      <c r="L1149" t="n">
        <v>1</v>
      </c>
      <c r="M1149" t="n">
        <v>0</v>
      </c>
      <c r="O1149" t="n">
        <v>0</v>
      </c>
      <c r="P1149" t="n">
        <v>68</v>
      </c>
      <c r="Q1149" t="n">
        <v>0</v>
      </c>
      <c r="R1149" t="n">
        <v>1</v>
      </c>
      <c r="S1149" t="n">
        <v>0</v>
      </c>
      <c r="T1149" t="n">
        <v>0</v>
      </c>
    </row>
    <row r="1150">
      <c r="A1150" s="8" t="n">
        <v>46206</v>
      </c>
      <c r="B1150" t="inlineStr">
        <is>
          <t>B6</t>
        </is>
      </c>
      <c r="C1150" s="9">
        <f>_xlfn.XLOOKUP(B1150,Carriers[Code],Carriers[Airline])</f>
        <v/>
      </c>
      <c r="D1150" t="n">
        <v>317</v>
      </c>
      <c r="E1150" t="inlineStr">
        <is>
          <t>JFK</t>
        </is>
      </c>
      <c r="F1150" s="10" t="n">
        <v>1640</v>
      </c>
      <c r="G1150" t="inlineStr">
        <is>
          <t>1600-1659</t>
        </is>
      </c>
      <c r="H1150" s="9">
        <f>INT(F1150/100)</f>
        <v/>
      </c>
      <c r="I1150" t="n">
        <v>55</v>
      </c>
      <c r="J1150" t="n">
        <v>1</v>
      </c>
      <c r="K1150" t="n">
        <v>69</v>
      </c>
      <c r="L1150" t="n">
        <v>1</v>
      </c>
      <c r="M1150" t="n">
        <v>0</v>
      </c>
      <c r="O1150" t="n">
        <v>0</v>
      </c>
      <c r="P1150" t="n">
        <v>0</v>
      </c>
      <c r="Q1150" t="n">
        <v>27</v>
      </c>
      <c r="R1150" t="n">
        <v>14</v>
      </c>
      <c r="S1150" t="n">
        <v>0</v>
      </c>
      <c r="T1150" t="n">
        <v>28</v>
      </c>
    </row>
    <row r="1151">
      <c r="A1151" s="8" t="n">
        <v>46206</v>
      </c>
      <c r="B1151" t="inlineStr">
        <is>
          <t>WN</t>
        </is>
      </c>
      <c r="C1151" s="9">
        <f>_xlfn.XLOOKUP(B1151,Carriers[Code],Carriers[Airline])</f>
        <v/>
      </c>
      <c r="D1151" t="n">
        <v>4106</v>
      </c>
      <c r="E1151" t="inlineStr">
        <is>
          <t>MDW</t>
        </is>
      </c>
      <c r="F1151" s="10" t="n">
        <v>1645</v>
      </c>
      <c r="G1151" t="inlineStr">
        <is>
          <t>1600-1659</t>
        </is>
      </c>
      <c r="H1151" s="9">
        <f>INT(F1151/100)</f>
        <v/>
      </c>
      <c r="I1151" t="n">
        <v>19</v>
      </c>
      <c r="J1151" t="n">
        <v>1</v>
      </c>
      <c r="K1151" t="n">
        <v>49</v>
      </c>
      <c r="L1151" t="n">
        <v>1</v>
      </c>
      <c r="M1151" t="n">
        <v>0</v>
      </c>
      <c r="O1151" t="n">
        <v>0</v>
      </c>
      <c r="P1151" t="n">
        <v>0</v>
      </c>
      <c r="Q1151" t="n">
        <v>0</v>
      </c>
      <c r="R1151" t="n">
        <v>30</v>
      </c>
      <c r="S1151" t="n">
        <v>0</v>
      </c>
      <c r="T1151" t="n">
        <v>19</v>
      </c>
    </row>
    <row r="1152">
      <c r="A1152" s="8" t="n">
        <v>46206</v>
      </c>
      <c r="B1152" t="inlineStr">
        <is>
          <t>YX</t>
        </is>
      </c>
      <c r="C1152" s="9">
        <f>_xlfn.XLOOKUP(B1152,Carriers[Code],Carriers[Airline])</f>
        <v/>
      </c>
      <c r="D1152" t="n">
        <v>5619</v>
      </c>
      <c r="E1152" t="inlineStr">
        <is>
          <t>MKE</t>
        </is>
      </c>
      <c r="F1152" s="10" t="n">
        <v>1645</v>
      </c>
      <c r="G1152" t="inlineStr">
        <is>
          <t>1600-1659</t>
        </is>
      </c>
      <c r="H1152" s="9">
        <f>INT(F1152/100)</f>
        <v/>
      </c>
      <c r="I1152" t="n">
        <v>-10</v>
      </c>
      <c r="J1152" t="n">
        <v>0</v>
      </c>
      <c r="K1152" t="n">
        <v>-30</v>
      </c>
      <c r="L1152" t="n">
        <v>0</v>
      </c>
      <c r="M1152" t="n">
        <v>0</v>
      </c>
      <c r="O1152" t="n">
        <v>0</v>
      </c>
    </row>
    <row r="1153">
      <c r="A1153" s="8" t="n">
        <v>46206</v>
      </c>
      <c r="B1153" t="inlineStr">
        <is>
          <t>AA</t>
        </is>
      </c>
      <c r="C1153" s="9">
        <f>_xlfn.XLOOKUP(B1153,Carriers[Code],Carriers[Airline])</f>
        <v/>
      </c>
      <c r="D1153" t="n">
        <v>1573</v>
      </c>
      <c r="E1153" t="inlineStr">
        <is>
          <t>CLT</t>
        </is>
      </c>
      <c r="F1153" s="10" t="n">
        <v>1647</v>
      </c>
      <c r="G1153" t="inlineStr">
        <is>
          <t>1600-1659</t>
        </is>
      </c>
      <c r="H1153" s="9">
        <f>INT(F1153/100)</f>
        <v/>
      </c>
      <c r="I1153" t="n">
        <v>10</v>
      </c>
      <c r="J1153" t="n">
        <v>0</v>
      </c>
      <c r="K1153" t="n">
        <v>-25</v>
      </c>
      <c r="L1153" t="n">
        <v>0</v>
      </c>
      <c r="M1153" t="n">
        <v>0</v>
      </c>
      <c r="O1153" t="n">
        <v>0</v>
      </c>
    </row>
    <row r="1154">
      <c r="A1154" s="8" t="n">
        <v>46206</v>
      </c>
      <c r="B1154" t="inlineStr">
        <is>
          <t>UA</t>
        </is>
      </c>
      <c r="C1154" s="9">
        <f>_xlfn.XLOOKUP(B1154,Carriers[Code],Carriers[Airline])</f>
        <v/>
      </c>
      <c r="D1154" t="n">
        <v>800</v>
      </c>
      <c r="E1154" t="inlineStr">
        <is>
          <t>DEN</t>
        </is>
      </c>
      <c r="F1154" s="10" t="n">
        <v>1657</v>
      </c>
      <c r="G1154" t="inlineStr">
        <is>
          <t>1600-1659</t>
        </is>
      </c>
      <c r="H1154" s="9">
        <f>INT(F1154/100)</f>
        <v/>
      </c>
      <c r="I1154" t="n">
        <v>-8</v>
      </c>
      <c r="J1154" t="n">
        <v>0</v>
      </c>
      <c r="K1154" t="n">
        <v>27</v>
      </c>
      <c r="L1154" t="n">
        <v>1</v>
      </c>
      <c r="M1154" t="n">
        <v>0</v>
      </c>
      <c r="O1154" t="n">
        <v>0</v>
      </c>
      <c r="P1154" t="n">
        <v>0</v>
      </c>
      <c r="Q1154" t="n">
        <v>0</v>
      </c>
      <c r="R1154" t="n">
        <v>27</v>
      </c>
      <c r="S1154" t="n">
        <v>0</v>
      </c>
      <c r="T1154" t="n">
        <v>0</v>
      </c>
    </row>
    <row r="1155">
      <c r="A1155" s="8" t="n">
        <v>46206</v>
      </c>
      <c r="B1155" t="inlineStr">
        <is>
          <t>UA</t>
        </is>
      </c>
      <c r="C1155" s="9">
        <f>_xlfn.XLOOKUP(B1155,Carriers[Code],Carriers[Airline])</f>
        <v/>
      </c>
      <c r="D1155" t="n">
        <v>2040</v>
      </c>
      <c r="E1155" t="inlineStr">
        <is>
          <t>ORD</t>
        </is>
      </c>
      <c r="F1155" s="10" t="n">
        <v>1700</v>
      </c>
      <c r="G1155" t="inlineStr">
        <is>
          <t>1700-1759</t>
        </is>
      </c>
      <c r="H1155" s="9">
        <f>INT(F1155/100)</f>
        <v/>
      </c>
      <c r="I1155" t="n">
        <v>1173</v>
      </c>
      <c r="J1155" t="n">
        <v>1</v>
      </c>
      <c r="K1155" t="n">
        <v>1172</v>
      </c>
      <c r="L1155" t="n">
        <v>1</v>
      </c>
      <c r="M1155" t="n">
        <v>0</v>
      </c>
      <c r="O1155" t="n">
        <v>0</v>
      </c>
      <c r="P1155" t="n">
        <v>1172</v>
      </c>
      <c r="Q1155" t="n">
        <v>0</v>
      </c>
      <c r="R1155" t="n">
        <v>0</v>
      </c>
      <c r="S1155" t="n">
        <v>0</v>
      </c>
      <c r="T1155" t="n">
        <v>0</v>
      </c>
    </row>
    <row r="1156">
      <c r="A1156" s="8" t="n">
        <v>46206</v>
      </c>
      <c r="B1156" t="inlineStr">
        <is>
          <t>YX</t>
        </is>
      </c>
      <c r="C1156" s="9">
        <f>_xlfn.XLOOKUP(B1156,Carriers[Code],Carriers[Airline])</f>
        <v/>
      </c>
      <c r="D1156" t="n">
        <v>5721</v>
      </c>
      <c r="E1156" t="inlineStr">
        <is>
          <t>LGA</t>
        </is>
      </c>
      <c r="F1156" s="10" t="n">
        <v>1700</v>
      </c>
      <c r="G1156" t="inlineStr">
        <is>
          <t>1700-1759</t>
        </is>
      </c>
      <c r="H1156" s="9">
        <f>INT(F1156/100)</f>
        <v/>
      </c>
      <c r="I1156" t="n">
        <v>-8</v>
      </c>
      <c r="J1156" t="n">
        <v>0</v>
      </c>
      <c r="K1156" t="n">
        <v>-22</v>
      </c>
      <c r="L1156" t="n">
        <v>0</v>
      </c>
      <c r="M1156" t="n">
        <v>0</v>
      </c>
      <c r="O1156" t="n">
        <v>0</v>
      </c>
    </row>
    <row r="1157">
      <c r="A1157" s="8" t="n">
        <v>46206</v>
      </c>
      <c r="B1157" t="inlineStr">
        <is>
          <t>AA</t>
        </is>
      </c>
      <c r="C1157" s="9">
        <f>_xlfn.XLOOKUP(B1157,Carriers[Code],Carriers[Airline])</f>
        <v/>
      </c>
      <c r="D1157" t="n">
        <v>3309</v>
      </c>
      <c r="E1157" t="inlineStr">
        <is>
          <t>PHL</t>
        </is>
      </c>
      <c r="F1157" s="10" t="n">
        <v>1705</v>
      </c>
      <c r="G1157" t="inlineStr">
        <is>
          <t>1700-1759</t>
        </is>
      </c>
      <c r="H1157" s="9">
        <f>INT(F1157/100)</f>
        <v/>
      </c>
      <c r="I1157" t="n">
        <v>-7</v>
      </c>
      <c r="J1157" t="n">
        <v>0</v>
      </c>
      <c r="K1157" t="n">
        <v>-4</v>
      </c>
      <c r="L1157" t="n">
        <v>0</v>
      </c>
      <c r="M1157" t="n">
        <v>0</v>
      </c>
      <c r="O1157" t="n">
        <v>0</v>
      </c>
    </row>
    <row r="1158">
      <c r="A1158" s="8" t="n">
        <v>46206</v>
      </c>
      <c r="B1158" t="inlineStr">
        <is>
          <t>DL</t>
        </is>
      </c>
      <c r="C1158" s="9">
        <f>_xlfn.XLOOKUP(B1158,Carriers[Code],Carriers[Airline])</f>
        <v/>
      </c>
      <c r="D1158" t="n">
        <v>1655</v>
      </c>
      <c r="E1158" t="inlineStr">
        <is>
          <t>SFO</t>
        </is>
      </c>
      <c r="F1158" s="10" t="n">
        <v>1705</v>
      </c>
      <c r="G1158" t="inlineStr">
        <is>
          <t>1700-1759</t>
        </is>
      </c>
      <c r="H1158" s="9">
        <f>INT(F1158/100)</f>
        <v/>
      </c>
      <c r="I1158" t="n">
        <v>-5</v>
      </c>
      <c r="J1158" t="n">
        <v>0</v>
      </c>
      <c r="K1158" t="n">
        <v>-25</v>
      </c>
      <c r="L1158" t="n">
        <v>0</v>
      </c>
      <c r="M1158" t="n">
        <v>0</v>
      </c>
      <c r="O1158" t="n">
        <v>0</v>
      </c>
    </row>
    <row r="1159">
      <c r="A1159" s="8" t="n">
        <v>46206</v>
      </c>
      <c r="B1159" t="inlineStr">
        <is>
          <t>YX</t>
        </is>
      </c>
      <c r="C1159" s="9">
        <f>_xlfn.XLOOKUP(B1159,Carriers[Code],Carriers[Airline])</f>
        <v/>
      </c>
      <c r="D1159" t="n">
        <v>5814</v>
      </c>
      <c r="E1159" t="inlineStr">
        <is>
          <t>JFK</t>
        </is>
      </c>
      <c r="F1159" s="10" t="n">
        <v>1705</v>
      </c>
      <c r="G1159" t="inlineStr">
        <is>
          <t>1700-1759</t>
        </is>
      </c>
      <c r="H1159" s="9">
        <f>INT(F1159/100)</f>
        <v/>
      </c>
      <c r="I1159" t="n">
        <v>-4</v>
      </c>
      <c r="J1159" t="n">
        <v>0</v>
      </c>
      <c r="K1159" t="n">
        <v>8</v>
      </c>
      <c r="L1159" t="n">
        <v>0</v>
      </c>
      <c r="M1159" t="n">
        <v>0</v>
      </c>
      <c r="O1159" t="n">
        <v>0</v>
      </c>
    </row>
    <row r="1160">
      <c r="A1160" s="8" t="n">
        <v>46206</v>
      </c>
      <c r="B1160" t="inlineStr">
        <is>
          <t>AA</t>
        </is>
      </c>
      <c r="C1160" s="9">
        <f>_xlfn.XLOOKUP(B1160,Carriers[Code],Carriers[Airline])</f>
        <v/>
      </c>
      <c r="D1160" t="n">
        <v>3313</v>
      </c>
      <c r="E1160" t="inlineStr">
        <is>
          <t>PHX</t>
        </is>
      </c>
      <c r="F1160" s="10" t="n">
        <v>1707</v>
      </c>
      <c r="G1160" t="inlineStr">
        <is>
          <t>1700-1759</t>
        </is>
      </c>
      <c r="H1160" s="9">
        <f>INT(F1160/100)</f>
        <v/>
      </c>
      <c r="I1160" t="n">
        <v>-2</v>
      </c>
      <c r="J1160" t="n">
        <v>0</v>
      </c>
      <c r="K1160" t="n">
        <v>0</v>
      </c>
      <c r="L1160" t="n">
        <v>0</v>
      </c>
      <c r="M1160" t="n">
        <v>0</v>
      </c>
      <c r="O1160" t="n">
        <v>0</v>
      </c>
    </row>
    <row r="1161">
      <c r="A1161" s="8" t="n">
        <v>46206</v>
      </c>
      <c r="B1161" t="inlineStr">
        <is>
          <t>AS</t>
        </is>
      </c>
      <c r="C1161" s="9">
        <f>_xlfn.XLOOKUP(B1161,Carriers[Code],Carriers[Airline])</f>
        <v/>
      </c>
      <c r="D1161" t="n">
        <v>1319</v>
      </c>
      <c r="E1161" t="inlineStr">
        <is>
          <t>PDX</t>
        </is>
      </c>
      <c r="F1161" s="10" t="n">
        <v>1710</v>
      </c>
      <c r="G1161" t="inlineStr">
        <is>
          <t>1700-1759</t>
        </is>
      </c>
      <c r="H1161" s="9">
        <f>INT(F1161/100)</f>
        <v/>
      </c>
      <c r="I1161" t="n">
        <v>-2</v>
      </c>
      <c r="J1161" t="n">
        <v>0</v>
      </c>
      <c r="K1161" t="n">
        <v>5</v>
      </c>
      <c r="L1161" t="n">
        <v>0</v>
      </c>
      <c r="M1161" t="n">
        <v>0</v>
      </c>
      <c r="O1161" t="n">
        <v>0</v>
      </c>
    </row>
    <row r="1162">
      <c r="A1162" s="8" t="n">
        <v>46206</v>
      </c>
      <c r="B1162" t="inlineStr">
        <is>
          <t>DL</t>
        </is>
      </c>
      <c r="C1162" s="9">
        <f>_xlfn.XLOOKUP(B1162,Carriers[Code],Carriers[Airline])</f>
        <v/>
      </c>
      <c r="D1162" t="n">
        <v>571</v>
      </c>
      <c r="E1162" t="inlineStr">
        <is>
          <t>SAN</t>
        </is>
      </c>
      <c r="F1162" s="10" t="n">
        <v>1710</v>
      </c>
      <c r="G1162" t="inlineStr">
        <is>
          <t>1700-1759</t>
        </is>
      </c>
      <c r="H1162" s="9">
        <f>INT(F1162/100)</f>
        <v/>
      </c>
      <c r="I1162" t="n">
        <v>4</v>
      </c>
      <c r="J1162" t="n">
        <v>0</v>
      </c>
      <c r="K1162" t="n">
        <v>25</v>
      </c>
      <c r="L1162" t="n">
        <v>1</v>
      </c>
      <c r="M1162" t="n">
        <v>0</v>
      </c>
      <c r="O1162" t="n">
        <v>0</v>
      </c>
      <c r="P1162" t="n">
        <v>0</v>
      </c>
      <c r="Q1162" t="n">
        <v>0</v>
      </c>
      <c r="R1162" t="n">
        <v>25</v>
      </c>
      <c r="S1162" t="n">
        <v>0</v>
      </c>
      <c r="T1162" t="n">
        <v>0</v>
      </c>
    </row>
    <row r="1163">
      <c r="A1163" s="8" t="n">
        <v>46206</v>
      </c>
      <c r="B1163" t="inlineStr">
        <is>
          <t>YX</t>
        </is>
      </c>
      <c r="C1163" s="9">
        <f>_xlfn.XLOOKUP(B1163,Carriers[Code],Carriers[Airline])</f>
        <v/>
      </c>
      <c r="D1163" t="n">
        <v>4678</v>
      </c>
      <c r="E1163" t="inlineStr">
        <is>
          <t>STL</t>
        </is>
      </c>
      <c r="F1163" s="10" t="n">
        <v>1712</v>
      </c>
      <c r="G1163" t="inlineStr">
        <is>
          <t>1700-1759</t>
        </is>
      </c>
      <c r="H1163" s="9">
        <f>INT(F1163/100)</f>
        <v/>
      </c>
      <c r="I1163" t="n">
        <v>-6</v>
      </c>
      <c r="J1163" t="n">
        <v>0</v>
      </c>
      <c r="K1163" t="n">
        <v>24</v>
      </c>
      <c r="L1163" t="n">
        <v>1</v>
      </c>
      <c r="M1163" t="n">
        <v>0</v>
      </c>
      <c r="O1163" t="n">
        <v>0</v>
      </c>
      <c r="P1163" t="n">
        <v>0</v>
      </c>
      <c r="Q1163" t="n">
        <v>0</v>
      </c>
      <c r="R1163" t="n">
        <v>24</v>
      </c>
      <c r="S1163" t="n">
        <v>0</v>
      </c>
      <c r="T1163" t="n">
        <v>0</v>
      </c>
    </row>
    <row r="1164">
      <c r="A1164" s="8" t="n">
        <v>46206</v>
      </c>
      <c r="B1164" t="inlineStr">
        <is>
          <t>DL</t>
        </is>
      </c>
      <c r="C1164" s="9">
        <f>_xlfn.XLOOKUP(B1164,Carriers[Code],Carriers[Airline])</f>
        <v/>
      </c>
      <c r="D1164" t="n">
        <v>1432</v>
      </c>
      <c r="E1164" t="inlineStr">
        <is>
          <t>DTW</t>
        </is>
      </c>
      <c r="F1164" s="10" t="n">
        <v>1715</v>
      </c>
      <c r="G1164" t="inlineStr">
        <is>
          <t>1700-1759</t>
        </is>
      </c>
      <c r="H1164" s="9">
        <f>INT(F1164/100)</f>
        <v/>
      </c>
      <c r="I1164" t="n">
        <v>191</v>
      </c>
      <c r="J1164" t="n">
        <v>1</v>
      </c>
      <c r="K1164" t="n">
        <v>203</v>
      </c>
      <c r="L1164" t="n">
        <v>1</v>
      </c>
      <c r="M1164" t="n">
        <v>0</v>
      </c>
      <c r="O1164" t="n">
        <v>0</v>
      </c>
      <c r="P1164" t="n">
        <v>0</v>
      </c>
      <c r="Q1164" t="n">
        <v>0</v>
      </c>
      <c r="R1164" t="n">
        <v>203</v>
      </c>
      <c r="S1164" t="n">
        <v>0</v>
      </c>
      <c r="T1164" t="n">
        <v>0</v>
      </c>
    </row>
    <row r="1165">
      <c r="A1165" s="8" t="n">
        <v>46206</v>
      </c>
      <c r="B1165" t="inlineStr">
        <is>
          <t>B6</t>
        </is>
      </c>
      <c r="C1165" s="9">
        <f>_xlfn.XLOOKUP(B1165,Carriers[Code],Carriers[Airline])</f>
        <v/>
      </c>
      <c r="D1165" t="n">
        <v>509</v>
      </c>
      <c r="E1165" t="inlineStr">
        <is>
          <t>JAX</t>
        </is>
      </c>
      <c r="F1165" s="10" t="n">
        <v>1720</v>
      </c>
      <c r="G1165" t="inlineStr">
        <is>
          <t>1700-1759</t>
        </is>
      </c>
      <c r="H1165" s="9">
        <f>INT(F1165/100)</f>
        <v/>
      </c>
      <c r="I1165" t="n">
        <v>2</v>
      </c>
      <c r="J1165" t="n">
        <v>0</v>
      </c>
      <c r="K1165" t="n">
        <v>5</v>
      </c>
      <c r="L1165" t="n">
        <v>0</v>
      </c>
      <c r="M1165" t="n">
        <v>0</v>
      </c>
      <c r="O1165" t="n">
        <v>0</v>
      </c>
    </row>
    <row r="1166">
      <c r="A1166" s="8" t="n">
        <v>46206</v>
      </c>
      <c r="B1166" t="inlineStr">
        <is>
          <t>B6</t>
        </is>
      </c>
      <c r="C1166" s="9">
        <f>_xlfn.XLOOKUP(B1166,Carriers[Code],Carriers[Airline])</f>
        <v/>
      </c>
      <c r="D1166" t="n">
        <v>733</v>
      </c>
      <c r="E1166" t="inlineStr">
        <is>
          <t>SFO</t>
        </is>
      </c>
      <c r="F1166" s="10" t="n">
        <v>1720</v>
      </c>
      <c r="G1166" t="inlineStr">
        <is>
          <t>1700-1759</t>
        </is>
      </c>
      <c r="H1166" s="9">
        <f>INT(F1166/100)</f>
        <v/>
      </c>
      <c r="I1166" t="n">
        <v>12</v>
      </c>
      <c r="J1166" t="n">
        <v>0</v>
      </c>
      <c r="K1166" t="n">
        <v>41</v>
      </c>
      <c r="L1166" t="n">
        <v>1</v>
      </c>
      <c r="M1166" t="n">
        <v>0</v>
      </c>
      <c r="O1166" t="n">
        <v>0</v>
      </c>
      <c r="P1166" t="n">
        <v>0</v>
      </c>
      <c r="Q1166" t="n">
        <v>0</v>
      </c>
      <c r="R1166" t="n">
        <v>41</v>
      </c>
      <c r="S1166" t="n">
        <v>0</v>
      </c>
      <c r="T1166" t="n">
        <v>0</v>
      </c>
    </row>
    <row r="1167">
      <c r="A1167" s="8" t="n">
        <v>46206</v>
      </c>
      <c r="B1167" t="inlineStr">
        <is>
          <t>B6</t>
        </is>
      </c>
      <c r="C1167" s="9">
        <f>_xlfn.XLOOKUP(B1167,Carriers[Code],Carriers[Airline])</f>
        <v/>
      </c>
      <c r="D1167" t="n">
        <v>811</v>
      </c>
      <c r="E1167" t="inlineStr">
        <is>
          <t>ORD</t>
        </is>
      </c>
      <c r="F1167" s="10" t="n">
        <v>1720</v>
      </c>
      <c r="G1167" t="inlineStr">
        <is>
          <t>1700-1759</t>
        </is>
      </c>
      <c r="H1167" s="9">
        <f>INT(F1167/100)</f>
        <v/>
      </c>
      <c r="I1167" t="n">
        <v>211</v>
      </c>
      <c r="J1167" t="n">
        <v>1</v>
      </c>
      <c r="K1167" t="n">
        <v>212</v>
      </c>
      <c r="L1167" t="n">
        <v>1</v>
      </c>
      <c r="M1167" t="n">
        <v>0</v>
      </c>
      <c r="O1167" t="n">
        <v>0</v>
      </c>
      <c r="P1167" t="n">
        <v>0</v>
      </c>
      <c r="Q1167" t="n">
        <v>0</v>
      </c>
      <c r="R1167" t="n">
        <v>212</v>
      </c>
      <c r="S1167" t="n">
        <v>0</v>
      </c>
      <c r="T1167" t="n">
        <v>0</v>
      </c>
    </row>
    <row r="1168">
      <c r="A1168" s="8" t="n">
        <v>46206</v>
      </c>
      <c r="B1168" t="inlineStr">
        <is>
          <t>WN</t>
        </is>
      </c>
      <c r="C1168" s="9">
        <f>_xlfn.XLOOKUP(B1168,Carriers[Code],Carriers[Airline])</f>
        <v/>
      </c>
      <c r="D1168" t="n">
        <v>1898</v>
      </c>
      <c r="E1168" t="inlineStr">
        <is>
          <t>BWI</t>
        </is>
      </c>
      <c r="F1168" s="10" t="n">
        <v>1720</v>
      </c>
      <c r="G1168" t="inlineStr">
        <is>
          <t>1700-1759</t>
        </is>
      </c>
      <c r="H1168" s="9">
        <f>INT(F1168/100)</f>
        <v/>
      </c>
      <c r="I1168" t="n">
        <v>-10</v>
      </c>
      <c r="J1168" t="n">
        <v>0</v>
      </c>
      <c r="K1168" t="n">
        <v>-8</v>
      </c>
      <c r="L1168" t="n">
        <v>0</v>
      </c>
      <c r="M1168" t="n">
        <v>0</v>
      </c>
      <c r="O1168" t="n">
        <v>0</v>
      </c>
    </row>
    <row r="1169">
      <c r="A1169" s="8" t="n">
        <v>46206</v>
      </c>
      <c r="B1169" t="inlineStr">
        <is>
          <t>AA</t>
        </is>
      </c>
      <c r="C1169" s="9">
        <f>_xlfn.XLOOKUP(B1169,Carriers[Code],Carriers[Airline])</f>
        <v/>
      </c>
      <c r="D1169" t="n">
        <v>1557</v>
      </c>
      <c r="E1169" t="inlineStr">
        <is>
          <t>DCA</t>
        </is>
      </c>
      <c r="F1169" s="10" t="n">
        <v>1723</v>
      </c>
      <c r="G1169" t="inlineStr">
        <is>
          <t>1700-1759</t>
        </is>
      </c>
      <c r="H1169" s="9">
        <f>INT(F1169/100)</f>
        <v/>
      </c>
      <c r="I1169" t="n">
        <v>-3</v>
      </c>
      <c r="J1169" t="n">
        <v>0</v>
      </c>
      <c r="K1169" t="n">
        <v>5</v>
      </c>
      <c r="L1169" t="n">
        <v>0</v>
      </c>
      <c r="M1169" t="n">
        <v>0</v>
      </c>
      <c r="O1169" t="n">
        <v>0</v>
      </c>
    </row>
    <row r="1170">
      <c r="A1170" s="8" t="n">
        <v>46206</v>
      </c>
      <c r="B1170" t="inlineStr">
        <is>
          <t>YX</t>
        </is>
      </c>
      <c r="C1170" s="9">
        <f>_xlfn.XLOOKUP(B1170,Carriers[Code],Carriers[Airline])</f>
        <v/>
      </c>
      <c r="D1170" t="n">
        <v>5714</v>
      </c>
      <c r="E1170" t="inlineStr">
        <is>
          <t>PHL</t>
        </is>
      </c>
      <c r="F1170" s="10" t="n">
        <v>1725</v>
      </c>
      <c r="G1170" t="inlineStr">
        <is>
          <t>1700-1759</t>
        </is>
      </c>
      <c r="H1170" s="9">
        <f>INT(F1170/100)</f>
        <v/>
      </c>
      <c r="I1170" t="n">
        <v>-10</v>
      </c>
      <c r="J1170" t="n">
        <v>0</v>
      </c>
      <c r="K1170" t="n">
        <v>34</v>
      </c>
      <c r="L1170" t="n">
        <v>1</v>
      </c>
      <c r="M1170" t="n">
        <v>0</v>
      </c>
      <c r="O1170" t="n">
        <v>0</v>
      </c>
      <c r="P1170" t="n">
        <v>0</v>
      </c>
      <c r="Q1170" t="n">
        <v>0</v>
      </c>
      <c r="R1170" t="n">
        <v>34</v>
      </c>
      <c r="S1170" t="n">
        <v>0</v>
      </c>
      <c r="T1170" t="n">
        <v>0</v>
      </c>
    </row>
    <row r="1171">
      <c r="A1171" s="8" t="n">
        <v>46206</v>
      </c>
      <c r="B1171" t="inlineStr">
        <is>
          <t>B6</t>
        </is>
      </c>
      <c r="C1171" s="9">
        <f>_xlfn.XLOOKUP(B1171,Carriers[Code],Carriers[Airline])</f>
        <v/>
      </c>
      <c r="D1171" t="n">
        <v>2185</v>
      </c>
      <c r="E1171" t="inlineStr">
        <is>
          <t>PIT</t>
        </is>
      </c>
      <c r="F1171" s="10" t="n">
        <v>1729</v>
      </c>
      <c r="G1171" t="inlineStr">
        <is>
          <t>1700-1759</t>
        </is>
      </c>
      <c r="H1171" s="9">
        <f>INT(F1171/100)</f>
        <v/>
      </c>
      <c r="I1171" t="n">
        <v>-14</v>
      </c>
      <c r="J1171" t="n">
        <v>0</v>
      </c>
      <c r="K1171" t="n">
        <v>9</v>
      </c>
      <c r="L1171" t="n">
        <v>0</v>
      </c>
      <c r="M1171" t="n">
        <v>0</v>
      </c>
      <c r="O1171" t="n">
        <v>0</v>
      </c>
    </row>
    <row r="1172">
      <c r="A1172" s="8" t="n">
        <v>46206</v>
      </c>
      <c r="B1172" t="inlineStr">
        <is>
          <t>WN</t>
        </is>
      </c>
      <c r="C1172" s="9">
        <f>_xlfn.XLOOKUP(B1172,Carriers[Code],Carriers[Airline])</f>
        <v/>
      </c>
      <c r="D1172" t="n">
        <v>742</v>
      </c>
      <c r="E1172" t="inlineStr">
        <is>
          <t>DEN</t>
        </is>
      </c>
      <c r="F1172" s="10" t="n">
        <v>1730</v>
      </c>
      <c r="G1172" t="inlineStr">
        <is>
          <t>1700-1759</t>
        </is>
      </c>
      <c r="H1172" s="9">
        <f>INT(F1172/100)</f>
        <v/>
      </c>
      <c r="I1172" t="n">
        <v>51</v>
      </c>
      <c r="J1172" t="n">
        <v>1</v>
      </c>
      <c r="K1172" t="n">
        <v>72</v>
      </c>
      <c r="L1172" t="n">
        <v>1</v>
      </c>
      <c r="M1172" t="n">
        <v>0</v>
      </c>
      <c r="O1172" t="n">
        <v>0</v>
      </c>
      <c r="P1172" t="n">
        <v>22</v>
      </c>
      <c r="Q1172" t="n">
        <v>0</v>
      </c>
      <c r="R1172" t="n">
        <v>21</v>
      </c>
      <c r="S1172" t="n">
        <v>0</v>
      </c>
      <c r="T1172" t="n">
        <v>29</v>
      </c>
    </row>
    <row r="1173">
      <c r="A1173" s="8" t="n">
        <v>46206</v>
      </c>
      <c r="B1173" t="inlineStr">
        <is>
          <t>AA</t>
        </is>
      </c>
      <c r="C1173" s="9">
        <f>_xlfn.XLOOKUP(B1173,Carriers[Code],Carriers[Airline])</f>
        <v/>
      </c>
      <c r="D1173" t="n">
        <v>1578</v>
      </c>
      <c r="E1173" t="inlineStr">
        <is>
          <t>LAX</t>
        </is>
      </c>
      <c r="F1173" s="10" t="n">
        <v>1733</v>
      </c>
      <c r="G1173" t="inlineStr">
        <is>
          <t>1700-1759</t>
        </is>
      </c>
      <c r="H1173" s="9">
        <f>INT(F1173/100)</f>
        <v/>
      </c>
      <c r="I1173" t="n">
        <v>33</v>
      </c>
      <c r="J1173" t="n">
        <v>1</v>
      </c>
      <c r="K1173" t="n">
        <v>54</v>
      </c>
      <c r="L1173" t="n">
        <v>1</v>
      </c>
      <c r="M1173" t="n">
        <v>0</v>
      </c>
      <c r="O1173" t="n">
        <v>0</v>
      </c>
      <c r="P1173" t="n">
        <v>33</v>
      </c>
      <c r="Q1173" t="n">
        <v>0</v>
      </c>
      <c r="R1173" t="n">
        <v>21</v>
      </c>
      <c r="S1173" t="n">
        <v>0</v>
      </c>
      <c r="T1173" t="n">
        <v>0</v>
      </c>
    </row>
    <row r="1174">
      <c r="A1174" s="8" t="n">
        <v>46206</v>
      </c>
      <c r="B1174" t="inlineStr">
        <is>
          <t>B6</t>
        </is>
      </c>
      <c r="C1174" s="9">
        <f>_xlfn.XLOOKUP(B1174,Carriers[Code],Carriers[Airline])</f>
        <v/>
      </c>
      <c r="D1174" t="n">
        <v>507</v>
      </c>
      <c r="E1174" t="inlineStr">
        <is>
          <t>BNA</t>
        </is>
      </c>
      <c r="F1174" s="10" t="n">
        <v>1733</v>
      </c>
      <c r="G1174" t="inlineStr">
        <is>
          <t>1700-1759</t>
        </is>
      </c>
      <c r="H1174" s="9">
        <f>INT(F1174/100)</f>
        <v/>
      </c>
      <c r="I1174" t="n">
        <v>39</v>
      </c>
      <c r="J1174" t="n">
        <v>1</v>
      </c>
      <c r="K1174" t="n">
        <v>62</v>
      </c>
      <c r="L1174" t="n">
        <v>1</v>
      </c>
      <c r="M1174" t="n">
        <v>0</v>
      </c>
      <c r="O1174" t="n">
        <v>0</v>
      </c>
      <c r="P1174" t="n">
        <v>0</v>
      </c>
      <c r="Q1174" t="n">
        <v>0</v>
      </c>
      <c r="R1174" t="n">
        <v>62</v>
      </c>
      <c r="S1174" t="n">
        <v>0</v>
      </c>
      <c r="T1174" t="n">
        <v>0</v>
      </c>
    </row>
    <row r="1175">
      <c r="A1175" s="8" t="n">
        <v>46206</v>
      </c>
      <c r="B1175" t="inlineStr">
        <is>
          <t>B6</t>
        </is>
      </c>
      <c r="C1175" s="9">
        <f>_xlfn.XLOOKUP(B1175,Carriers[Code],Carriers[Airline])</f>
        <v/>
      </c>
      <c r="D1175" t="n">
        <v>1115</v>
      </c>
      <c r="E1175" t="inlineStr">
        <is>
          <t>BUF</t>
        </is>
      </c>
      <c r="F1175" s="10" t="n">
        <v>1735</v>
      </c>
      <c r="G1175" t="inlineStr">
        <is>
          <t>1700-1759</t>
        </is>
      </c>
      <c r="H1175" s="9">
        <f>INT(F1175/100)</f>
        <v/>
      </c>
      <c r="I1175" t="n">
        <v>7</v>
      </c>
      <c r="J1175" t="n">
        <v>0</v>
      </c>
      <c r="K1175" t="n">
        <v>11</v>
      </c>
      <c r="L1175" t="n">
        <v>0</v>
      </c>
      <c r="M1175" t="n">
        <v>0</v>
      </c>
      <c r="O1175" t="n">
        <v>0</v>
      </c>
    </row>
    <row r="1176">
      <c r="A1176" s="8" t="n">
        <v>46206</v>
      </c>
      <c r="B1176" t="inlineStr">
        <is>
          <t>UA</t>
        </is>
      </c>
      <c r="C1176" s="9">
        <f>_xlfn.XLOOKUP(B1176,Carriers[Code],Carriers[Airline])</f>
        <v/>
      </c>
      <c r="D1176" t="n">
        <v>1392</v>
      </c>
      <c r="E1176" t="inlineStr">
        <is>
          <t>IAH</t>
        </is>
      </c>
      <c r="F1176" s="10" t="n">
        <v>1735</v>
      </c>
      <c r="G1176" t="inlineStr">
        <is>
          <t>1700-1759</t>
        </is>
      </c>
      <c r="H1176" s="9">
        <f>INT(F1176/100)</f>
        <v/>
      </c>
      <c r="I1176" t="n">
        <v>74</v>
      </c>
      <c r="J1176" t="n">
        <v>1</v>
      </c>
      <c r="K1176" t="n">
        <v>60</v>
      </c>
      <c r="L1176" t="n">
        <v>1</v>
      </c>
      <c r="M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n">
        <v>60</v>
      </c>
    </row>
    <row r="1177">
      <c r="A1177" s="8" t="n">
        <v>46206</v>
      </c>
      <c r="B1177" t="inlineStr">
        <is>
          <t>AA</t>
        </is>
      </c>
      <c r="C1177" s="9">
        <f>_xlfn.XLOOKUP(B1177,Carriers[Code],Carriers[Airline])</f>
        <v/>
      </c>
      <c r="D1177" t="n">
        <v>1592</v>
      </c>
      <c r="E1177" t="inlineStr">
        <is>
          <t>ORD</t>
        </is>
      </c>
      <c r="F1177" s="10" t="n">
        <v>1738</v>
      </c>
      <c r="G1177" t="inlineStr">
        <is>
          <t>1700-1759</t>
        </is>
      </c>
      <c r="H1177" s="9">
        <f>INT(F1177/100)</f>
        <v/>
      </c>
      <c r="M1177" t="n">
        <v>1</v>
      </c>
      <c r="N1177" t="inlineStr">
        <is>
          <t>B</t>
        </is>
      </c>
      <c r="O1177" t="n">
        <v>0</v>
      </c>
    </row>
    <row r="1178">
      <c r="A1178" s="8" t="n">
        <v>46206</v>
      </c>
      <c r="B1178" t="inlineStr">
        <is>
          <t>UA</t>
        </is>
      </c>
      <c r="C1178" s="9">
        <f>_xlfn.XLOOKUP(B1178,Carriers[Code],Carriers[Airline])</f>
        <v/>
      </c>
      <c r="D1178" t="n">
        <v>1647</v>
      </c>
      <c r="E1178" t="inlineStr">
        <is>
          <t>EWR</t>
        </is>
      </c>
      <c r="F1178" s="10" t="n">
        <v>1744</v>
      </c>
      <c r="G1178" t="inlineStr">
        <is>
          <t>1700-1759</t>
        </is>
      </c>
      <c r="H1178" s="9">
        <f>INT(F1178/100)</f>
        <v/>
      </c>
      <c r="I1178" t="n">
        <v>60</v>
      </c>
      <c r="J1178" t="n">
        <v>1</v>
      </c>
      <c r="K1178" t="n">
        <v>123</v>
      </c>
      <c r="L1178" t="n">
        <v>1</v>
      </c>
      <c r="M1178" t="n">
        <v>0</v>
      </c>
      <c r="O1178" t="n">
        <v>0</v>
      </c>
      <c r="P1178" t="n">
        <v>60</v>
      </c>
      <c r="Q1178" t="n">
        <v>0</v>
      </c>
      <c r="R1178" t="n">
        <v>63</v>
      </c>
      <c r="S1178" t="n">
        <v>0</v>
      </c>
      <c r="T1178" t="n">
        <v>0</v>
      </c>
    </row>
    <row r="1179">
      <c r="A1179" s="8" t="n">
        <v>46206</v>
      </c>
      <c r="B1179" t="inlineStr">
        <is>
          <t>YX</t>
        </is>
      </c>
      <c r="C1179" s="9">
        <f>_xlfn.XLOOKUP(B1179,Carriers[Code],Carriers[Airline])</f>
        <v/>
      </c>
      <c r="D1179" t="n">
        <v>5616</v>
      </c>
      <c r="E1179" t="inlineStr">
        <is>
          <t>IND</t>
        </is>
      </c>
      <c r="F1179" s="10" t="n">
        <v>1745</v>
      </c>
      <c r="G1179" t="inlineStr">
        <is>
          <t>1700-1759</t>
        </is>
      </c>
      <c r="H1179" s="9">
        <f>INT(F1179/100)</f>
        <v/>
      </c>
      <c r="I1179" t="n">
        <v>-9</v>
      </c>
      <c r="J1179" t="n">
        <v>0</v>
      </c>
      <c r="K1179" t="n">
        <v>6</v>
      </c>
      <c r="L1179" t="n">
        <v>0</v>
      </c>
      <c r="M1179" t="n">
        <v>0</v>
      </c>
      <c r="O1179" t="n">
        <v>0</v>
      </c>
    </row>
    <row r="1180">
      <c r="A1180" s="8" t="n">
        <v>46206</v>
      </c>
      <c r="B1180" t="inlineStr">
        <is>
          <t>YX</t>
        </is>
      </c>
      <c r="C1180" s="9">
        <f>_xlfn.XLOOKUP(B1180,Carriers[Code],Carriers[Airline])</f>
        <v/>
      </c>
      <c r="D1180" t="n">
        <v>4390</v>
      </c>
      <c r="E1180" t="inlineStr">
        <is>
          <t>JFK</t>
        </is>
      </c>
      <c r="F1180" s="10" t="n">
        <v>1746</v>
      </c>
      <c r="G1180" t="inlineStr">
        <is>
          <t>1700-1759</t>
        </is>
      </c>
      <c r="H1180" s="9">
        <f>INT(F1180/100)</f>
        <v/>
      </c>
      <c r="I1180" t="n">
        <v>-4</v>
      </c>
      <c r="J1180" t="n">
        <v>0</v>
      </c>
      <c r="K1180" t="n">
        <v>2</v>
      </c>
      <c r="L1180" t="n">
        <v>0</v>
      </c>
      <c r="M1180" t="n">
        <v>0</v>
      </c>
      <c r="O1180" t="n">
        <v>0</v>
      </c>
    </row>
    <row r="1181">
      <c r="A1181" s="8" t="n">
        <v>46206</v>
      </c>
      <c r="B1181" t="inlineStr">
        <is>
          <t>B6</t>
        </is>
      </c>
      <c r="C1181" s="9">
        <f>_xlfn.XLOOKUP(B1181,Carriers[Code],Carriers[Airline])</f>
        <v/>
      </c>
      <c r="D1181" t="n">
        <v>1387</v>
      </c>
      <c r="E1181" t="inlineStr">
        <is>
          <t>LAX</t>
        </is>
      </c>
      <c r="F1181" s="10" t="n">
        <v>1750</v>
      </c>
      <c r="G1181" t="inlineStr">
        <is>
          <t>1700-1759</t>
        </is>
      </c>
      <c r="H1181" s="9">
        <f>INT(F1181/100)</f>
        <v/>
      </c>
      <c r="I1181" t="n">
        <v>-7</v>
      </c>
      <c r="J1181" t="n">
        <v>0</v>
      </c>
      <c r="K1181" t="n">
        <v>23</v>
      </c>
      <c r="L1181" t="n">
        <v>1</v>
      </c>
      <c r="M1181" t="n">
        <v>0</v>
      </c>
      <c r="O1181" t="n">
        <v>0</v>
      </c>
      <c r="P1181" t="n">
        <v>0</v>
      </c>
      <c r="Q1181" t="n">
        <v>0</v>
      </c>
      <c r="R1181" t="n">
        <v>23</v>
      </c>
      <c r="S1181" t="n">
        <v>0</v>
      </c>
      <c r="T1181" t="n">
        <v>0</v>
      </c>
    </row>
    <row r="1182">
      <c r="A1182" s="8" t="n">
        <v>46206</v>
      </c>
      <c r="B1182" t="inlineStr">
        <is>
          <t>DL</t>
        </is>
      </c>
      <c r="C1182" s="9">
        <f>_xlfn.XLOOKUP(B1182,Carriers[Code],Carriers[Airline])</f>
        <v/>
      </c>
      <c r="D1182" t="n">
        <v>1098</v>
      </c>
      <c r="E1182" t="inlineStr">
        <is>
          <t>MSP</t>
        </is>
      </c>
      <c r="F1182" s="10" t="n">
        <v>1750</v>
      </c>
      <c r="G1182" t="inlineStr">
        <is>
          <t>1700-1759</t>
        </is>
      </c>
      <c r="H1182" s="9">
        <f>INT(F1182/100)</f>
        <v/>
      </c>
      <c r="I1182" t="n">
        <v>11</v>
      </c>
      <c r="J1182" t="n">
        <v>0</v>
      </c>
      <c r="K1182" t="n">
        <v>25</v>
      </c>
      <c r="L1182" t="n">
        <v>1</v>
      </c>
      <c r="M1182" t="n">
        <v>0</v>
      </c>
      <c r="O1182" t="n">
        <v>0</v>
      </c>
      <c r="P1182" t="n">
        <v>0</v>
      </c>
      <c r="Q1182" t="n">
        <v>0</v>
      </c>
      <c r="R1182" t="n">
        <v>14</v>
      </c>
      <c r="S1182" t="n">
        <v>0</v>
      </c>
      <c r="T1182" t="n">
        <v>11</v>
      </c>
    </row>
    <row r="1183">
      <c r="A1183" s="8" t="n">
        <v>46206</v>
      </c>
      <c r="B1183" t="inlineStr">
        <is>
          <t>WN</t>
        </is>
      </c>
      <c r="C1183" s="9">
        <f>_xlfn.XLOOKUP(B1183,Carriers[Code],Carriers[Airline])</f>
        <v/>
      </c>
      <c r="D1183" t="n">
        <v>737</v>
      </c>
      <c r="E1183" t="inlineStr">
        <is>
          <t>DAL</t>
        </is>
      </c>
      <c r="F1183" s="10" t="n">
        <v>1750</v>
      </c>
      <c r="G1183" t="inlineStr">
        <is>
          <t>1700-1759</t>
        </is>
      </c>
      <c r="H1183" s="9">
        <f>INT(F1183/100)</f>
        <v/>
      </c>
      <c r="I1183" t="n">
        <v>15</v>
      </c>
      <c r="J1183" t="n">
        <v>1</v>
      </c>
      <c r="K1183" t="n">
        <v>21</v>
      </c>
      <c r="L1183" t="n">
        <v>1</v>
      </c>
      <c r="M1183" t="n">
        <v>0</v>
      </c>
      <c r="O1183" t="n">
        <v>0</v>
      </c>
      <c r="P1183" t="n">
        <v>6</v>
      </c>
      <c r="Q1183" t="n">
        <v>0</v>
      </c>
      <c r="R1183" t="n">
        <v>6</v>
      </c>
      <c r="S1183" t="n">
        <v>0</v>
      </c>
      <c r="T1183" t="n">
        <v>9</v>
      </c>
    </row>
    <row r="1184">
      <c r="A1184" s="8" t="n">
        <v>46206</v>
      </c>
      <c r="B1184" t="inlineStr">
        <is>
          <t>YX</t>
        </is>
      </c>
      <c r="C1184" s="9">
        <f>_xlfn.XLOOKUP(B1184,Carriers[Code],Carriers[Airline])</f>
        <v/>
      </c>
      <c r="D1184" t="n">
        <v>4585</v>
      </c>
      <c r="E1184" t="inlineStr">
        <is>
          <t>IND</t>
        </is>
      </c>
      <c r="F1184" s="10" t="n">
        <v>1751</v>
      </c>
      <c r="G1184" t="inlineStr">
        <is>
          <t>1700-1759</t>
        </is>
      </c>
      <c r="H1184" s="9">
        <f>INT(F1184/100)</f>
        <v/>
      </c>
      <c r="I1184" t="n">
        <v>16</v>
      </c>
      <c r="J1184" t="n">
        <v>1</v>
      </c>
      <c r="K1184" t="n">
        <v>37</v>
      </c>
      <c r="L1184" t="n">
        <v>1</v>
      </c>
      <c r="M1184" t="n">
        <v>0</v>
      </c>
      <c r="O1184" t="n">
        <v>0</v>
      </c>
      <c r="P1184" t="n">
        <v>16</v>
      </c>
      <c r="Q1184" t="n">
        <v>0</v>
      </c>
      <c r="R1184" t="n">
        <v>21</v>
      </c>
      <c r="S1184" t="n">
        <v>0</v>
      </c>
      <c r="T1184" t="n">
        <v>0</v>
      </c>
    </row>
    <row r="1185">
      <c r="A1185" s="8" t="n">
        <v>46206</v>
      </c>
      <c r="B1185" t="inlineStr">
        <is>
          <t>YX</t>
        </is>
      </c>
      <c r="C1185" s="9">
        <f>_xlfn.XLOOKUP(B1185,Carriers[Code],Carriers[Airline])</f>
        <v/>
      </c>
      <c r="D1185" t="n">
        <v>4632</v>
      </c>
      <c r="E1185" t="inlineStr">
        <is>
          <t>LGA</t>
        </is>
      </c>
      <c r="F1185" s="10" t="n">
        <v>1751</v>
      </c>
      <c r="G1185" t="inlineStr">
        <is>
          <t>1700-1759</t>
        </is>
      </c>
      <c r="H1185" s="9">
        <f>INT(F1185/100)</f>
        <v/>
      </c>
      <c r="I1185" t="n">
        <v>-9</v>
      </c>
      <c r="J1185" t="n">
        <v>0</v>
      </c>
      <c r="K1185" t="n">
        <v>19</v>
      </c>
      <c r="L1185" t="n">
        <v>1</v>
      </c>
      <c r="M1185" t="n">
        <v>0</v>
      </c>
      <c r="O1185" t="n">
        <v>0</v>
      </c>
      <c r="P1185" t="n">
        <v>0</v>
      </c>
      <c r="Q1185" t="n">
        <v>0</v>
      </c>
      <c r="R1185" t="n">
        <v>19</v>
      </c>
      <c r="S1185" t="n">
        <v>0</v>
      </c>
      <c r="T1185" t="n">
        <v>0</v>
      </c>
    </row>
    <row r="1186">
      <c r="A1186" s="8" t="n">
        <v>46206</v>
      </c>
      <c r="B1186" t="inlineStr">
        <is>
          <t>AA</t>
        </is>
      </c>
      <c r="C1186" s="9">
        <f>_xlfn.XLOOKUP(B1186,Carriers[Code],Carriers[Airline])</f>
        <v/>
      </c>
      <c r="D1186" t="n">
        <v>1562</v>
      </c>
      <c r="E1186" t="inlineStr">
        <is>
          <t>MIA</t>
        </is>
      </c>
      <c r="F1186" s="10" t="n">
        <v>1755</v>
      </c>
      <c r="G1186" t="inlineStr">
        <is>
          <t>1700-1759</t>
        </is>
      </c>
      <c r="H1186" s="9">
        <f>INT(F1186/100)</f>
        <v/>
      </c>
      <c r="I1186" t="n">
        <v>-7</v>
      </c>
      <c r="J1186" t="n">
        <v>0</v>
      </c>
      <c r="K1186" t="n">
        <v>-12</v>
      </c>
      <c r="L1186" t="n">
        <v>0</v>
      </c>
      <c r="M1186" t="n">
        <v>0</v>
      </c>
      <c r="O1186" t="n">
        <v>0</v>
      </c>
    </row>
    <row r="1187">
      <c r="A1187" s="8" t="n">
        <v>46206</v>
      </c>
      <c r="B1187" t="inlineStr">
        <is>
          <t>B6</t>
        </is>
      </c>
      <c r="C1187" s="9">
        <f>_xlfn.XLOOKUP(B1187,Carriers[Code],Carriers[Airline])</f>
        <v/>
      </c>
      <c r="D1187" t="n">
        <v>451</v>
      </c>
      <c r="E1187" t="inlineStr">
        <is>
          <t>MCO</t>
        </is>
      </c>
      <c r="F1187" s="10" t="n">
        <v>1755</v>
      </c>
      <c r="G1187" t="inlineStr">
        <is>
          <t>1700-1759</t>
        </is>
      </c>
      <c r="H1187" s="9">
        <f>INT(F1187/100)</f>
        <v/>
      </c>
      <c r="I1187" t="n">
        <v>-3</v>
      </c>
      <c r="J1187" t="n">
        <v>0</v>
      </c>
      <c r="K1187" t="n">
        <v>-5</v>
      </c>
      <c r="L1187" t="n">
        <v>0</v>
      </c>
      <c r="M1187" t="n">
        <v>0</v>
      </c>
      <c r="O1187" t="n">
        <v>0</v>
      </c>
    </row>
    <row r="1188">
      <c r="A1188" s="8" t="n">
        <v>46206</v>
      </c>
      <c r="B1188" t="inlineStr">
        <is>
          <t>DL</t>
        </is>
      </c>
      <c r="C1188" s="9">
        <f>_xlfn.XLOOKUP(B1188,Carriers[Code],Carriers[Airline])</f>
        <v/>
      </c>
      <c r="D1188" t="n">
        <v>514</v>
      </c>
      <c r="E1188" t="inlineStr">
        <is>
          <t>PHX</t>
        </is>
      </c>
      <c r="F1188" s="10" t="n">
        <v>1755</v>
      </c>
      <c r="G1188" t="inlineStr">
        <is>
          <t>1700-1759</t>
        </is>
      </c>
      <c r="H1188" s="9">
        <f>INT(F1188/100)</f>
        <v/>
      </c>
      <c r="I1188" t="n">
        <v>-11</v>
      </c>
      <c r="J1188" t="n">
        <v>0</v>
      </c>
      <c r="K1188" t="n">
        <v>29</v>
      </c>
      <c r="L1188" t="n">
        <v>1</v>
      </c>
      <c r="M1188" t="n">
        <v>0</v>
      </c>
      <c r="O1188" t="n">
        <v>0</v>
      </c>
      <c r="P1188" t="n">
        <v>0</v>
      </c>
      <c r="Q1188" t="n">
        <v>0</v>
      </c>
      <c r="R1188" t="n">
        <v>29</v>
      </c>
      <c r="S1188" t="n">
        <v>0</v>
      </c>
      <c r="T1188" t="n">
        <v>0</v>
      </c>
    </row>
    <row r="1189">
      <c r="A1189" s="8" t="n">
        <v>46206</v>
      </c>
      <c r="B1189" t="inlineStr">
        <is>
          <t>AS</t>
        </is>
      </c>
      <c r="C1189" s="9">
        <f>_xlfn.XLOOKUP(B1189,Carriers[Code],Carriers[Airline])</f>
        <v/>
      </c>
      <c r="D1189" t="n">
        <v>304</v>
      </c>
      <c r="E1189" t="inlineStr">
        <is>
          <t>SEA</t>
        </is>
      </c>
      <c r="F1189" s="10" t="n">
        <v>1756</v>
      </c>
      <c r="G1189" t="inlineStr">
        <is>
          <t>1700-1759</t>
        </is>
      </c>
      <c r="H1189" s="9">
        <f>INT(F1189/100)</f>
        <v/>
      </c>
      <c r="I1189" t="n">
        <v>-3</v>
      </c>
      <c r="J1189" t="n">
        <v>0</v>
      </c>
      <c r="K1189" t="n">
        <v>26</v>
      </c>
      <c r="L1189" t="n">
        <v>1</v>
      </c>
      <c r="M1189" t="n">
        <v>0</v>
      </c>
      <c r="O1189" t="n">
        <v>0</v>
      </c>
      <c r="P1189" t="n">
        <v>0</v>
      </c>
      <c r="Q1189" t="n">
        <v>0</v>
      </c>
      <c r="R1189" t="n">
        <v>26</v>
      </c>
      <c r="S1189" t="n">
        <v>0</v>
      </c>
      <c r="T1189" t="n">
        <v>0</v>
      </c>
    </row>
    <row r="1190">
      <c r="A1190" s="8" t="n">
        <v>46206</v>
      </c>
      <c r="B1190" t="inlineStr">
        <is>
          <t>DL</t>
        </is>
      </c>
      <c r="C1190" s="9">
        <f>_xlfn.XLOOKUP(B1190,Carriers[Code],Carriers[Airline])</f>
        <v/>
      </c>
      <c r="D1190" t="n">
        <v>2464</v>
      </c>
      <c r="E1190" t="inlineStr">
        <is>
          <t>ATL</t>
        </is>
      </c>
      <c r="F1190" s="10" t="n">
        <v>1756</v>
      </c>
      <c r="G1190" t="inlineStr">
        <is>
          <t>1700-1759</t>
        </is>
      </c>
      <c r="H1190" s="9">
        <f>INT(F1190/100)</f>
        <v/>
      </c>
      <c r="I1190" t="n">
        <v>109</v>
      </c>
      <c r="J1190" t="n">
        <v>1</v>
      </c>
      <c r="K1190" t="n">
        <v>94</v>
      </c>
      <c r="L1190" t="n">
        <v>1</v>
      </c>
      <c r="M1190" t="n">
        <v>0</v>
      </c>
      <c r="O1190" t="n">
        <v>0</v>
      </c>
      <c r="P1190" t="n">
        <v>7</v>
      </c>
      <c r="Q1190" t="n">
        <v>0</v>
      </c>
      <c r="R1190" t="n">
        <v>0</v>
      </c>
      <c r="S1190" t="n">
        <v>0</v>
      </c>
      <c r="T1190" t="n">
        <v>87</v>
      </c>
    </row>
    <row r="1191">
      <c r="A1191" s="8" t="n">
        <v>46206</v>
      </c>
      <c r="B1191" t="inlineStr">
        <is>
          <t>YX</t>
        </is>
      </c>
      <c r="C1191" s="9">
        <f>_xlfn.XLOOKUP(B1191,Carriers[Code],Carriers[Airline])</f>
        <v/>
      </c>
      <c r="D1191" t="n">
        <v>5620</v>
      </c>
      <c r="E1191" t="inlineStr">
        <is>
          <t>CVG</t>
        </is>
      </c>
      <c r="F1191" s="10" t="n">
        <v>1800</v>
      </c>
      <c r="G1191" t="inlineStr">
        <is>
          <t>1800-1859</t>
        </is>
      </c>
      <c r="H1191" s="9">
        <f>INT(F1191/100)</f>
        <v/>
      </c>
      <c r="I1191" t="n">
        <v>-9</v>
      </c>
      <c r="J1191" t="n">
        <v>0</v>
      </c>
      <c r="K1191" t="n">
        <v>-3</v>
      </c>
      <c r="L1191" t="n">
        <v>0</v>
      </c>
      <c r="M1191" t="n">
        <v>0</v>
      </c>
      <c r="O1191" t="n">
        <v>0</v>
      </c>
    </row>
    <row r="1192">
      <c r="A1192" s="8" t="n">
        <v>46206</v>
      </c>
      <c r="B1192" t="inlineStr">
        <is>
          <t>YX</t>
        </is>
      </c>
      <c r="C1192" s="9">
        <f>_xlfn.XLOOKUP(B1192,Carriers[Code],Carriers[Airline])</f>
        <v/>
      </c>
      <c r="D1192" t="n">
        <v>5831</v>
      </c>
      <c r="E1192" t="inlineStr">
        <is>
          <t>LGA</t>
        </is>
      </c>
      <c r="F1192" s="10" t="n">
        <v>1800</v>
      </c>
      <c r="G1192" t="inlineStr">
        <is>
          <t>1800-1859</t>
        </is>
      </c>
      <c r="H1192" s="9">
        <f>INT(F1192/100)</f>
        <v/>
      </c>
      <c r="I1192" t="n">
        <v>206</v>
      </c>
      <c r="J1192" t="n">
        <v>1</v>
      </c>
      <c r="K1192" t="n">
        <v>195</v>
      </c>
      <c r="L1192" t="n">
        <v>1</v>
      </c>
      <c r="M1192" t="n">
        <v>0</v>
      </c>
      <c r="O1192" t="n">
        <v>0</v>
      </c>
      <c r="P1192" t="n">
        <v>0</v>
      </c>
      <c r="Q1192" t="n">
        <v>0</v>
      </c>
      <c r="R1192" t="n">
        <v>195</v>
      </c>
      <c r="S1192" t="n">
        <v>0</v>
      </c>
      <c r="T1192" t="n">
        <v>0</v>
      </c>
    </row>
    <row r="1193">
      <c r="A1193" s="8" t="n">
        <v>46206</v>
      </c>
      <c r="B1193" t="inlineStr">
        <is>
          <t>DL</t>
        </is>
      </c>
      <c r="C1193" s="9">
        <f>_xlfn.XLOOKUP(B1193,Carriers[Code],Carriers[Airline])</f>
        <v/>
      </c>
      <c r="D1193" t="n">
        <v>324</v>
      </c>
      <c r="E1193" t="inlineStr">
        <is>
          <t>SEA</t>
        </is>
      </c>
      <c r="F1193" s="10" t="n">
        <v>1805</v>
      </c>
      <c r="G1193" t="inlineStr">
        <is>
          <t>1800-1859</t>
        </is>
      </c>
      <c r="H1193" s="9">
        <f>INT(F1193/100)</f>
        <v/>
      </c>
      <c r="I1193" t="n">
        <v>-6</v>
      </c>
      <c r="J1193" t="n">
        <v>0</v>
      </c>
      <c r="K1193" t="n">
        <v>19</v>
      </c>
      <c r="L1193" t="n">
        <v>1</v>
      </c>
      <c r="M1193" t="n">
        <v>0</v>
      </c>
      <c r="O1193" t="n">
        <v>0</v>
      </c>
      <c r="P1193" t="n">
        <v>0</v>
      </c>
      <c r="Q1193" t="n">
        <v>0</v>
      </c>
      <c r="R1193" t="n">
        <v>19</v>
      </c>
      <c r="S1193" t="n">
        <v>0</v>
      </c>
      <c r="T1193" t="n">
        <v>0</v>
      </c>
    </row>
    <row r="1194">
      <c r="A1194" s="8" t="n">
        <v>46206</v>
      </c>
      <c r="B1194" t="inlineStr">
        <is>
          <t>UA</t>
        </is>
      </c>
      <c r="C1194" s="9">
        <f>_xlfn.XLOOKUP(B1194,Carriers[Code],Carriers[Airline])</f>
        <v/>
      </c>
      <c r="D1194" t="n">
        <v>2400</v>
      </c>
      <c r="E1194" t="inlineStr">
        <is>
          <t>SFO</t>
        </is>
      </c>
      <c r="F1194" s="10" t="n">
        <v>1810</v>
      </c>
      <c r="G1194" t="inlineStr">
        <is>
          <t>1800-1859</t>
        </is>
      </c>
      <c r="H1194" s="9">
        <f>INT(F1194/100)</f>
        <v/>
      </c>
      <c r="I1194" t="n">
        <v>14</v>
      </c>
      <c r="J1194" t="n">
        <v>0</v>
      </c>
      <c r="K1194" t="n">
        <v>18</v>
      </c>
      <c r="L1194" t="n">
        <v>1</v>
      </c>
      <c r="M1194" t="n">
        <v>0</v>
      </c>
      <c r="O1194" t="n">
        <v>0</v>
      </c>
      <c r="P1194" t="n">
        <v>14</v>
      </c>
      <c r="Q1194" t="n">
        <v>0</v>
      </c>
      <c r="R1194" t="n">
        <v>4</v>
      </c>
      <c r="S1194" t="n">
        <v>0</v>
      </c>
      <c r="T1194" t="n">
        <v>0</v>
      </c>
    </row>
    <row r="1195">
      <c r="A1195" s="8" t="n">
        <v>46206</v>
      </c>
      <c r="B1195" t="inlineStr">
        <is>
          <t>YX</t>
        </is>
      </c>
      <c r="C1195" s="9">
        <f>_xlfn.XLOOKUP(B1195,Carriers[Code],Carriers[Airline])</f>
        <v/>
      </c>
      <c r="D1195" t="n">
        <v>5718</v>
      </c>
      <c r="E1195" t="inlineStr">
        <is>
          <t>EWR</t>
        </is>
      </c>
      <c r="F1195" s="10" t="n">
        <v>1815</v>
      </c>
      <c r="G1195" t="inlineStr">
        <is>
          <t>1800-1859</t>
        </is>
      </c>
      <c r="H1195" s="9">
        <f>INT(F1195/100)</f>
        <v/>
      </c>
      <c r="I1195" t="n">
        <v>245</v>
      </c>
      <c r="J1195" t="n">
        <v>1</v>
      </c>
      <c r="K1195" t="n">
        <v>213</v>
      </c>
      <c r="L1195" t="n">
        <v>1</v>
      </c>
      <c r="M1195" t="n">
        <v>0</v>
      </c>
      <c r="O1195" t="n">
        <v>0</v>
      </c>
      <c r="P1195" t="n">
        <v>0</v>
      </c>
      <c r="Q1195" t="n">
        <v>0</v>
      </c>
      <c r="R1195" t="n">
        <v>213</v>
      </c>
      <c r="S1195" t="n">
        <v>0</v>
      </c>
      <c r="T1195" t="n">
        <v>0</v>
      </c>
    </row>
    <row r="1196">
      <c r="A1196" s="8" t="n">
        <v>46206</v>
      </c>
      <c r="B1196" t="inlineStr">
        <is>
          <t>MQ</t>
        </is>
      </c>
      <c r="C1196" s="9">
        <f>_xlfn.XLOOKUP(B1196,Carriers[Code],Carriers[Airline])</f>
        <v/>
      </c>
      <c r="D1196" t="n">
        <v>3408</v>
      </c>
      <c r="E1196" t="inlineStr">
        <is>
          <t>CVG</t>
        </is>
      </c>
      <c r="F1196" s="10" t="n">
        <v>1820</v>
      </c>
      <c r="G1196" t="inlineStr">
        <is>
          <t>1800-1859</t>
        </is>
      </c>
      <c r="H1196" s="9">
        <f>INT(F1196/100)</f>
        <v/>
      </c>
      <c r="I1196" t="n">
        <v>-8</v>
      </c>
      <c r="J1196" t="n">
        <v>0</v>
      </c>
      <c r="K1196" t="n">
        <v>-6</v>
      </c>
      <c r="L1196" t="n">
        <v>0</v>
      </c>
      <c r="M1196" t="n">
        <v>0</v>
      </c>
      <c r="O1196" t="n">
        <v>0</v>
      </c>
    </row>
    <row r="1197">
      <c r="A1197" s="8" t="n">
        <v>46206</v>
      </c>
      <c r="B1197" t="inlineStr">
        <is>
          <t>B6</t>
        </is>
      </c>
      <c r="C1197" s="9">
        <f>_xlfn.XLOOKUP(B1197,Carriers[Code],Carriers[Airline])</f>
        <v/>
      </c>
      <c r="D1197" t="n">
        <v>2459</v>
      </c>
      <c r="E1197" t="inlineStr">
        <is>
          <t>PHL</t>
        </is>
      </c>
      <c r="F1197" s="10" t="n">
        <v>1821</v>
      </c>
      <c r="G1197" t="inlineStr">
        <is>
          <t>1800-1859</t>
        </is>
      </c>
      <c r="H1197" s="9">
        <f>INT(F1197/100)</f>
        <v/>
      </c>
      <c r="I1197" t="n">
        <v>60</v>
      </c>
      <c r="J1197" t="n">
        <v>1</v>
      </c>
      <c r="K1197" t="n">
        <v>45</v>
      </c>
      <c r="L1197" t="n">
        <v>1</v>
      </c>
      <c r="M1197" t="n">
        <v>0</v>
      </c>
      <c r="O1197" t="n">
        <v>0</v>
      </c>
      <c r="P1197" t="n">
        <v>5</v>
      </c>
      <c r="Q1197" t="n">
        <v>0</v>
      </c>
      <c r="R1197" t="n">
        <v>0</v>
      </c>
      <c r="S1197" t="n">
        <v>0</v>
      </c>
      <c r="T1197" t="n">
        <v>40</v>
      </c>
    </row>
    <row r="1198">
      <c r="A1198" s="8" t="n">
        <v>46206</v>
      </c>
      <c r="B1198" t="inlineStr">
        <is>
          <t>UA</t>
        </is>
      </c>
      <c r="C1198" s="9">
        <f>_xlfn.XLOOKUP(B1198,Carriers[Code],Carriers[Airline])</f>
        <v/>
      </c>
      <c r="D1198" t="n">
        <v>639</v>
      </c>
      <c r="E1198" t="inlineStr">
        <is>
          <t>LAX</t>
        </is>
      </c>
      <c r="F1198" s="10" t="n">
        <v>1826</v>
      </c>
      <c r="G1198" t="inlineStr">
        <is>
          <t>1800-1859</t>
        </is>
      </c>
      <c r="H1198" s="9">
        <f>INT(F1198/100)</f>
        <v/>
      </c>
      <c r="I1198" t="n">
        <v>-1</v>
      </c>
      <c r="J1198" t="n">
        <v>0</v>
      </c>
      <c r="K1198" t="n">
        <v>4</v>
      </c>
      <c r="L1198" t="n">
        <v>0</v>
      </c>
      <c r="M1198" t="n">
        <v>0</v>
      </c>
      <c r="O1198" t="n">
        <v>0</v>
      </c>
    </row>
    <row r="1199">
      <c r="A1199" s="8" t="n">
        <v>46206</v>
      </c>
      <c r="B1199" t="inlineStr">
        <is>
          <t>AA</t>
        </is>
      </c>
      <c r="C1199" s="9">
        <f>_xlfn.XLOOKUP(B1199,Carriers[Code],Carriers[Airline])</f>
        <v/>
      </c>
      <c r="D1199" t="n">
        <v>1554</v>
      </c>
      <c r="E1199" t="inlineStr">
        <is>
          <t>ORD</t>
        </is>
      </c>
      <c r="F1199" s="10" t="n">
        <v>1830</v>
      </c>
      <c r="G1199" t="inlineStr">
        <is>
          <t>1800-1859</t>
        </is>
      </c>
      <c r="H1199" s="9">
        <f>INT(F1199/100)</f>
        <v/>
      </c>
      <c r="I1199" t="n">
        <v>1080</v>
      </c>
      <c r="J1199" t="n">
        <v>1</v>
      </c>
      <c r="K1199" t="n">
        <v>1034</v>
      </c>
      <c r="L1199" t="n">
        <v>1</v>
      </c>
      <c r="M1199" t="n">
        <v>0</v>
      </c>
      <c r="O1199" t="n">
        <v>0</v>
      </c>
      <c r="P1199" t="n">
        <v>0</v>
      </c>
      <c r="Q1199" t="n">
        <v>0</v>
      </c>
      <c r="R1199" t="n">
        <v>940</v>
      </c>
      <c r="S1199" t="n">
        <v>0</v>
      </c>
      <c r="T1199" t="n">
        <v>94</v>
      </c>
    </row>
    <row r="1200">
      <c r="A1200" s="8" t="n">
        <v>46206</v>
      </c>
      <c r="B1200" t="inlineStr">
        <is>
          <t>MQ</t>
        </is>
      </c>
      <c r="C1200" s="9">
        <f>_xlfn.XLOOKUP(B1200,Carriers[Code],Carriers[Airline])</f>
        <v/>
      </c>
      <c r="D1200" t="n">
        <v>3341</v>
      </c>
      <c r="E1200" t="inlineStr">
        <is>
          <t>MYR</t>
        </is>
      </c>
      <c r="F1200" s="10" t="n">
        <v>1830</v>
      </c>
      <c r="G1200" t="inlineStr">
        <is>
          <t>1800-1859</t>
        </is>
      </c>
      <c r="H1200" s="9">
        <f>INT(F1200/100)</f>
        <v/>
      </c>
      <c r="I1200" t="n">
        <v>-1</v>
      </c>
      <c r="J1200" t="n">
        <v>0</v>
      </c>
      <c r="K1200" t="n">
        <v>-5</v>
      </c>
      <c r="L1200" t="n">
        <v>0</v>
      </c>
      <c r="M1200" t="n">
        <v>0</v>
      </c>
      <c r="O1200" t="n">
        <v>0</v>
      </c>
    </row>
    <row r="1201">
      <c r="A1201" s="8" t="n">
        <v>46206</v>
      </c>
      <c r="B1201" t="inlineStr">
        <is>
          <t>B6</t>
        </is>
      </c>
      <c r="C1201" s="9">
        <f>_xlfn.XLOOKUP(B1201,Carriers[Code],Carriers[Airline])</f>
        <v/>
      </c>
      <c r="D1201" t="n">
        <v>1955</v>
      </c>
      <c r="E1201" t="inlineStr">
        <is>
          <t>DCA</t>
        </is>
      </c>
      <c r="F1201" s="10" t="n">
        <v>1837</v>
      </c>
      <c r="G1201" t="inlineStr">
        <is>
          <t>1800-1859</t>
        </is>
      </c>
      <c r="H1201" s="9">
        <f>INT(F1201/100)</f>
        <v/>
      </c>
      <c r="M1201" t="n">
        <v>1</v>
      </c>
      <c r="N1201" t="inlineStr">
        <is>
          <t>C</t>
        </is>
      </c>
      <c r="O1201" t="n">
        <v>0</v>
      </c>
    </row>
    <row r="1202">
      <c r="A1202" s="8" t="n">
        <v>46206</v>
      </c>
      <c r="B1202" t="inlineStr">
        <is>
          <t>UA</t>
        </is>
      </c>
      <c r="C1202" s="9">
        <f>_xlfn.XLOOKUP(B1202,Carriers[Code],Carriers[Airline])</f>
        <v/>
      </c>
      <c r="D1202" t="n">
        <v>1015</v>
      </c>
      <c r="E1202" t="inlineStr">
        <is>
          <t>ORD</t>
        </is>
      </c>
      <c r="F1202" s="10" t="n">
        <v>1843</v>
      </c>
      <c r="G1202" t="inlineStr">
        <is>
          <t>1800-1859</t>
        </is>
      </c>
      <c r="H1202" s="9">
        <f>INT(F1202/100)</f>
        <v/>
      </c>
      <c r="M1202" t="n">
        <v>1</v>
      </c>
      <c r="N1202" t="inlineStr">
        <is>
          <t>B</t>
        </is>
      </c>
      <c r="O1202" t="n">
        <v>0</v>
      </c>
    </row>
    <row r="1203">
      <c r="A1203" s="8" t="n">
        <v>46206</v>
      </c>
      <c r="B1203" t="inlineStr">
        <is>
          <t>WN</t>
        </is>
      </c>
      <c r="C1203" s="9">
        <f>_xlfn.XLOOKUP(B1203,Carriers[Code],Carriers[Airline])</f>
        <v/>
      </c>
      <c r="D1203" t="n">
        <v>3911</v>
      </c>
      <c r="E1203" t="inlineStr">
        <is>
          <t>MDW</t>
        </is>
      </c>
      <c r="F1203" s="10" t="n">
        <v>1845</v>
      </c>
      <c r="G1203" t="inlineStr">
        <is>
          <t>1800-1859</t>
        </is>
      </c>
      <c r="H1203" s="9">
        <f>INT(F1203/100)</f>
        <v/>
      </c>
      <c r="I1203" t="n">
        <v>-8</v>
      </c>
      <c r="J1203" t="n">
        <v>0</v>
      </c>
      <c r="K1203" t="n">
        <v>1</v>
      </c>
      <c r="L1203" t="n">
        <v>0</v>
      </c>
      <c r="M1203" t="n">
        <v>0</v>
      </c>
      <c r="O1203" t="n">
        <v>0</v>
      </c>
    </row>
    <row r="1204">
      <c r="A1204" s="8" t="n">
        <v>46206</v>
      </c>
      <c r="B1204" t="inlineStr">
        <is>
          <t>YX</t>
        </is>
      </c>
      <c r="C1204" s="9">
        <f>_xlfn.XLOOKUP(B1204,Carriers[Code],Carriers[Airline])</f>
        <v/>
      </c>
      <c r="D1204" t="n">
        <v>5667</v>
      </c>
      <c r="E1204" t="inlineStr">
        <is>
          <t>DCA</t>
        </is>
      </c>
      <c r="F1204" s="10" t="n">
        <v>1845</v>
      </c>
      <c r="G1204" t="inlineStr">
        <is>
          <t>1800-1859</t>
        </is>
      </c>
      <c r="H1204" s="9">
        <f>INT(F1204/100)</f>
        <v/>
      </c>
      <c r="I1204" t="n">
        <v>5</v>
      </c>
      <c r="J1204" t="n">
        <v>0</v>
      </c>
      <c r="K1204" t="n">
        <v>1</v>
      </c>
      <c r="L1204" t="n">
        <v>0</v>
      </c>
      <c r="M1204" t="n">
        <v>0</v>
      </c>
      <c r="O1204" t="n">
        <v>0</v>
      </c>
    </row>
    <row r="1205">
      <c r="A1205" s="8" t="n">
        <v>46206</v>
      </c>
      <c r="B1205" t="inlineStr">
        <is>
          <t>DL</t>
        </is>
      </c>
      <c r="C1205" s="9">
        <f>_xlfn.XLOOKUP(B1205,Carriers[Code],Carriers[Airline])</f>
        <v/>
      </c>
      <c r="D1205" t="n">
        <v>445</v>
      </c>
      <c r="E1205" t="inlineStr">
        <is>
          <t>SLC</t>
        </is>
      </c>
      <c r="F1205" s="10" t="n">
        <v>1850</v>
      </c>
      <c r="G1205" t="inlineStr">
        <is>
          <t>1800-1859</t>
        </is>
      </c>
      <c r="H1205" s="9">
        <f>INT(F1205/100)</f>
        <v/>
      </c>
      <c r="I1205" t="n">
        <v>-6</v>
      </c>
      <c r="J1205" t="n">
        <v>0</v>
      </c>
      <c r="K1205" t="n">
        <v>-10</v>
      </c>
      <c r="L1205" t="n">
        <v>0</v>
      </c>
      <c r="M1205" t="n">
        <v>0</v>
      </c>
      <c r="O1205" t="n">
        <v>0</v>
      </c>
    </row>
    <row r="1206">
      <c r="A1206" s="8" t="n">
        <v>46206</v>
      </c>
      <c r="B1206" t="inlineStr">
        <is>
          <t>DL</t>
        </is>
      </c>
      <c r="C1206" s="9">
        <f>_xlfn.XLOOKUP(B1206,Carriers[Code],Carriers[Airline])</f>
        <v/>
      </c>
      <c r="D1206" t="n">
        <v>2305</v>
      </c>
      <c r="E1206" t="inlineStr">
        <is>
          <t>DFW</t>
        </is>
      </c>
      <c r="F1206" s="10" t="n">
        <v>1850</v>
      </c>
      <c r="G1206" t="inlineStr">
        <is>
          <t>1800-1859</t>
        </is>
      </c>
      <c r="H1206" s="9">
        <f>INT(F1206/100)</f>
        <v/>
      </c>
      <c r="I1206" t="n">
        <v>-13</v>
      </c>
      <c r="J1206" t="n">
        <v>0</v>
      </c>
      <c r="K1206" t="n">
        <v>-17</v>
      </c>
      <c r="L1206" t="n">
        <v>0</v>
      </c>
      <c r="M1206" t="n">
        <v>0</v>
      </c>
      <c r="O1206" t="n">
        <v>0</v>
      </c>
    </row>
    <row r="1207">
      <c r="A1207" s="8" t="n">
        <v>46206</v>
      </c>
      <c r="B1207" t="inlineStr">
        <is>
          <t>WN</t>
        </is>
      </c>
      <c r="C1207" s="9">
        <f>_xlfn.XLOOKUP(B1207,Carriers[Code],Carriers[Airline])</f>
        <v/>
      </c>
      <c r="D1207" t="n">
        <v>754</v>
      </c>
      <c r="E1207" t="inlineStr">
        <is>
          <t>STL</t>
        </is>
      </c>
      <c r="F1207" s="10" t="n">
        <v>1850</v>
      </c>
      <c r="G1207" t="inlineStr">
        <is>
          <t>1800-1859</t>
        </is>
      </c>
      <c r="H1207" s="9">
        <f>INT(F1207/100)</f>
        <v/>
      </c>
      <c r="I1207" t="n">
        <v>26</v>
      </c>
      <c r="J1207" t="n">
        <v>1</v>
      </c>
      <c r="K1207" t="n">
        <v>23</v>
      </c>
      <c r="L1207" t="n">
        <v>1</v>
      </c>
      <c r="M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23</v>
      </c>
    </row>
    <row r="1208">
      <c r="A1208" s="8" t="n">
        <v>46206</v>
      </c>
      <c r="B1208" t="inlineStr">
        <is>
          <t>AA</t>
        </is>
      </c>
      <c r="C1208" s="9">
        <f>_xlfn.XLOOKUP(B1208,Carriers[Code],Carriers[Airline])</f>
        <v/>
      </c>
      <c r="D1208" t="n">
        <v>1552</v>
      </c>
      <c r="E1208" t="inlineStr">
        <is>
          <t>CLT</t>
        </is>
      </c>
      <c r="F1208" s="10" t="n">
        <v>1855</v>
      </c>
      <c r="G1208" t="inlineStr">
        <is>
          <t>1800-1859</t>
        </is>
      </c>
      <c r="H1208" s="9">
        <f>INT(F1208/100)</f>
        <v/>
      </c>
      <c r="I1208" t="n">
        <v>8</v>
      </c>
      <c r="J1208" t="n">
        <v>0</v>
      </c>
      <c r="K1208" t="n">
        <v>10</v>
      </c>
      <c r="L1208" t="n">
        <v>0</v>
      </c>
      <c r="M1208" t="n">
        <v>0</v>
      </c>
      <c r="O1208" t="n">
        <v>0</v>
      </c>
    </row>
    <row r="1209">
      <c r="A1209" s="8" t="n">
        <v>46206</v>
      </c>
      <c r="B1209" t="inlineStr">
        <is>
          <t>B6</t>
        </is>
      </c>
      <c r="C1209" s="9">
        <f>_xlfn.XLOOKUP(B1209,Carriers[Code],Carriers[Airline])</f>
        <v/>
      </c>
      <c r="D1209" t="n">
        <v>1633</v>
      </c>
      <c r="E1209" t="inlineStr">
        <is>
          <t>SFO</t>
        </is>
      </c>
      <c r="F1209" s="10" t="n">
        <v>1855</v>
      </c>
      <c r="G1209" t="inlineStr">
        <is>
          <t>1800-1859</t>
        </is>
      </c>
      <c r="H1209" s="9">
        <f>INT(F1209/100)</f>
        <v/>
      </c>
      <c r="I1209" t="n">
        <v>14</v>
      </c>
      <c r="J1209" t="n">
        <v>0</v>
      </c>
      <c r="K1209" t="n">
        <v>-2</v>
      </c>
      <c r="L1209" t="n">
        <v>0</v>
      </c>
      <c r="M1209" t="n">
        <v>0</v>
      </c>
      <c r="O1209" t="n">
        <v>0</v>
      </c>
    </row>
    <row r="1210">
      <c r="A1210" s="8" t="n">
        <v>46206</v>
      </c>
      <c r="B1210" t="inlineStr">
        <is>
          <t>B6</t>
        </is>
      </c>
      <c r="C1210" s="9">
        <f>_xlfn.XLOOKUP(B1210,Carriers[Code],Carriers[Airline])</f>
        <v/>
      </c>
      <c r="D1210" t="n">
        <v>2269</v>
      </c>
      <c r="E1210" t="inlineStr">
        <is>
          <t>FLL</t>
        </is>
      </c>
      <c r="F1210" s="10" t="n">
        <v>1857</v>
      </c>
      <c r="G1210" t="inlineStr">
        <is>
          <t>1800-1859</t>
        </is>
      </c>
      <c r="H1210" s="9">
        <f>INT(F1210/100)</f>
        <v/>
      </c>
      <c r="M1210" t="n">
        <v>1</v>
      </c>
      <c r="N1210" t="inlineStr">
        <is>
          <t>A</t>
        </is>
      </c>
      <c r="O1210" t="n">
        <v>0</v>
      </c>
    </row>
    <row r="1211">
      <c r="A1211" s="8" t="n">
        <v>46206</v>
      </c>
      <c r="B1211" t="inlineStr">
        <is>
          <t>YX</t>
        </is>
      </c>
      <c r="C1211" s="9">
        <f>_xlfn.XLOOKUP(B1211,Carriers[Code],Carriers[Airline])</f>
        <v/>
      </c>
      <c r="D1211" t="n">
        <v>5716</v>
      </c>
      <c r="E1211" t="inlineStr">
        <is>
          <t>LGA</t>
        </is>
      </c>
      <c r="F1211" s="10" t="n">
        <v>1900</v>
      </c>
      <c r="G1211" t="inlineStr">
        <is>
          <t>1900-1959</t>
        </is>
      </c>
      <c r="H1211" s="9">
        <f>INT(F1211/100)</f>
        <v/>
      </c>
      <c r="I1211" t="n">
        <v>116</v>
      </c>
      <c r="J1211" t="n">
        <v>1</v>
      </c>
      <c r="K1211" t="n">
        <v>103</v>
      </c>
      <c r="L1211" t="n">
        <v>1</v>
      </c>
      <c r="M1211" t="n">
        <v>0</v>
      </c>
      <c r="O1211" t="n">
        <v>0</v>
      </c>
      <c r="P1211" t="n">
        <v>0</v>
      </c>
      <c r="Q1211" t="n">
        <v>0</v>
      </c>
      <c r="R1211" t="n">
        <v>103</v>
      </c>
      <c r="S1211" t="n">
        <v>0</v>
      </c>
      <c r="T1211" t="n">
        <v>0</v>
      </c>
    </row>
    <row r="1212">
      <c r="A1212" s="8" t="n">
        <v>46206</v>
      </c>
      <c r="B1212" t="inlineStr">
        <is>
          <t>B6</t>
        </is>
      </c>
      <c r="C1212" s="9">
        <f>_xlfn.XLOOKUP(B1212,Carriers[Code],Carriers[Airline])</f>
        <v/>
      </c>
      <c r="D1212" t="n">
        <v>817</v>
      </c>
      <c r="E1212" t="inlineStr">
        <is>
          <t>JFK</t>
        </is>
      </c>
      <c r="F1212" s="10" t="n">
        <v>1905</v>
      </c>
      <c r="G1212" t="inlineStr">
        <is>
          <t>1900-1959</t>
        </is>
      </c>
      <c r="H1212" s="9">
        <f>INT(F1212/100)</f>
        <v/>
      </c>
      <c r="I1212" t="n">
        <v>218</v>
      </c>
      <c r="J1212" t="n">
        <v>1</v>
      </c>
      <c r="K1212" t="n">
        <v>198</v>
      </c>
      <c r="L1212" t="n">
        <v>1</v>
      </c>
      <c r="M1212" t="n">
        <v>0</v>
      </c>
      <c r="O1212" t="n">
        <v>0</v>
      </c>
      <c r="P1212" t="n">
        <v>0</v>
      </c>
      <c r="Q1212" t="n">
        <v>0</v>
      </c>
      <c r="R1212" t="n">
        <v>198</v>
      </c>
      <c r="S1212" t="n">
        <v>0</v>
      </c>
      <c r="T1212" t="n">
        <v>0</v>
      </c>
    </row>
    <row r="1213">
      <c r="A1213" s="8" t="n">
        <v>46206</v>
      </c>
      <c r="B1213" t="inlineStr">
        <is>
          <t>DL</t>
        </is>
      </c>
      <c r="C1213" s="9">
        <f>_xlfn.XLOOKUP(B1213,Carriers[Code],Carriers[Airline])</f>
        <v/>
      </c>
      <c r="D1213" t="n">
        <v>973</v>
      </c>
      <c r="E1213" t="inlineStr">
        <is>
          <t>ATL</t>
        </is>
      </c>
      <c r="F1213" s="10" t="n">
        <v>1915</v>
      </c>
      <c r="G1213" t="inlineStr">
        <is>
          <t>1900-1959</t>
        </is>
      </c>
      <c r="H1213" s="9">
        <f>INT(F1213/100)</f>
        <v/>
      </c>
      <c r="I1213" t="n">
        <v>71</v>
      </c>
      <c r="J1213" t="n">
        <v>1</v>
      </c>
      <c r="K1213" t="n">
        <v>53</v>
      </c>
      <c r="L1213" t="n">
        <v>1</v>
      </c>
      <c r="M1213" t="n">
        <v>0</v>
      </c>
      <c r="O1213" t="n">
        <v>0</v>
      </c>
      <c r="P1213" t="n">
        <v>0</v>
      </c>
      <c r="Q1213" t="n">
        <v>0</v>
      </c>
      <c r="R1213" t="n">
        <v>0</v>
      </c>
      <c r="S1213" t="n">
        <v>0</v>
      </c>
      <c r="T1213" t="n">
        <v>53</v>
      </c>
    </row>
    <row r="1214">
      <c r="A1214" s="8" t="n">
        <v>46206</v>
      </c>
      <c r="B1214" t="inlineStr">
        <is>
          <t>B6</t>
        </is>
      </c>
      <c r="C1214" s="9">
        <f>_xlfn.XLOOKUP(B1214,Carriers[Code],Carriers[Airline])</f>
        <v/>
      </c>
      <c r="D1214" t="n">
        <v>95</v>
      </c>
      <c r="E1214" t="inlineStr">
        <is>
          <t>PDX</t>
        </is>
      </c>
      <c r="F1214" s="10" t="n">
        <v>1919</v>
      </c>
      <c r="G1214" t="inlineStr">
        <is>
          <t>1900-1959</t>
        </is>
      </c>
      <c r="H1214" s="9">
        <f>INT(F1214/100)</f>
        <v/>
      </c>
      <c r="M1214" t="n">
        <v>1</v>
      </c>
      <c r="N1214" t="inlineStr">
        <is>
          <t>A</t>
        </is>
      </c>
      <c r="O1214" t="n">
        <v>0</v>
      </c>
    </row>
    <row r="1215">
      <c r="A1215" s="8" t="n">
        <v>46206</v>
      </c>
      <c r="B1215" t="inlineStr">
        <is>
          <t>DL</t>
        </is>
      </c>
      <c r="C1215" s="9">
        <f>_xlfn.XLOOKUP(B1215,Carriers[Code],Carriers[Airline])</f>
        <v/>
      </c>
      <c r="D1215" t="n">
        <v>2586</v>
      </c>
      <c r="E1215" t="inlineStr">
        <is>
          <t>BNA</t>
        </is>
      </c>
      <c r="F1215" s="10" t="n">
        <v>1920</v>
      </c>
      <c r="G1215" t="inlineStr">
        <is>
          <t>1900-1959</t>
        </is>
      </c>
      <c r="H1215" s="9">
        <f>INT(F1215/100)</f>
        <v/>
      </c>
      <c r="I1215" t="n">
        <v>33</v>
      </c>
      <c r="J1215" t="n">
        <v>1</v>
      </c>
      <c r="K1215" t="n">
        <v>41</v>
      </c>
      <c r="L1215" t="n">
        <v>1</v>
      </c>
      <c r="M1215" t="n">
        <v>0</v>
      </c>
      <c r="O1215" t="n">
        <v>0</v>
      </c>
      <c r="P1215" t="n">
        <v>0</v>
      </c>
      <c r="Q1215" t="n">
        <v>0</v>
      </c>
      <c r="R1215" t="n">
        <v>13</v>
      </c>
      <c r="S1215" t="n">
        <v>0</v>
      </c>
      <c r="T1215" t="n">
        <v>28</v>
      </c>
    </row>
    <row r="1216">
      <c r="A1216" s="8" t="n">
        <v>46206</v>
      </c>
      <c r="B1216" t="inlineStr">
        <is>
          <t>YX</t>
        </is>
      </c>
      <c r="C1216" s="9">
        <f>_xlfn.XLOOKUP(B1216,Carriers[Code],Carriers[Airline])</f>
        <v/>
      </c>
      <c r="D1216" t="n">
        <v>5629</v>
      </c>
      <c r="E1216" t="inlineStr">
        <is>
          <t>CMH</t>
        </is>
      </c>
      <c r="F1216" s="10" t="n">
        <v>1920</v>
      </c>
      <c r="G1216" t="inlineStr">
        <is>
          <t>1900-1959</t>
        </is>
      </c>
      <c r="H1216" s="9">
        <f>INT(F1216/100)</f>
        <v/>
      </c>
      <c r="I1216" t="n">
        <v>-4</v>
      </c>
      <c r="J1216" t="n">
        <v>0</v>
      </c>
      <c r="K1216" t="n">
        <v>-25</v>
      </c>
      <c r="L1216" t="n">
        <v>0</v>
      </c>
      <c r="M1216" t="n">
        <v>0</v>
      </c>
      <c r="O1216" t="n">
        <v>0</v>
      </c>
    </row>
    <row r="1217">
      <c r="A1217" s="8" t="n">
        <v>46206</v>
      </c>
      <c r="B1217" t="inlineStr">
        <is>
          <t>B6</t>
        </is>
      </c>
      <c r="C1217" s="9">
        <f>_xlfn.XLOOKUP(B1217,Carriers[Code],Carriers[Airline])</f>
        <v/>
      </c>
      <c r="D1217" t="n">
        <v>197</v>
      </c>
      <c r="E1217" t="inlineStr">
        <is>
          <t>SEA</t>
        </is>
      </c>
      <c r="F1217" s="10" t="n">
        <v>1925</v>
      </c>
      <c r="G1217" t="inlineStr">
        <is>
          <t>1900-1959</t>
        </is>
      </c>
      <c r="H1217" s="9">
        <f>INT(F1217/100)</f>
        <v/>
      </c>
      <c r="I1217" t="n">
        <v>-10</v>
      </c>
      <c r="J1217" t="n">
        <v>0</v>
      </c>
      <c r="K1217" t="n">
        <v>4</v>
      </c>
      <c r="L1217" t="n">
        <v>0</v>
      </c>
      <c r="M1217" t="n">
        <v>0</v>
      </c>
      <c r="O1217" t="n">
        <v>0</v>
      </c>
    </row>
    <row r="1218">
      <c r="A1218" s="8" t="n">
        <v>46206</v>
      </c>
      <c r="B1218" t="inlineStr">
        <is>
          <t>DL</t>
        </is>
      </c>
      <c r="C1218" s="9">
        <f>_xlfn.XLOOKUP(B1218,Carriers[Code],Carriers[Airline])</f>
        <v/>
      </c>
      <c r="D1218" t="n">
        <v>1513</v>
      </c>
      <c r="E1218" t="inlineStr">
        <is>
          <t>MCO</t>
        </is>
      </c>
      <c r="F1218" s="10" t="n">
        <v>1925</v>
      </c>
      <c r="G1218" t="inlineStr">
        <is>
          <t>1900-1959</t>
        </is>
      </c>
      <c r="H1218" s="9">
        <f>INT(F1218/100)</f>
        <v/>
      </c>
      <c r="I1218" t="n">
        <v>-6</v>
      </c>
      <c r="J1218" t="n">
        <v>0</v>
      </c>
      <c r="K1218" t="n">
        <v>-24</v>
      </c>
      <c r="L1218" t="n">
        <v>0</v>
      </c>
      <c r="M1218" t="n">
        <v>0</v>
      </c>
      <c r="O1218" t="n">
        <v>0</v>
      </c>
    </row>
    <row r="1219">
      <c r="A1219" s="8" t="n">
        <v>46206</v>
      </c>
      <c r="B1219" t="inlineStr">
        <is>
          <t>DL</t>
        </is>
      </c>
      <c r="C1219" s="9">
        <f>_xlfn.XLOOKUP(B1219,Carriers[Code],Carriers[Airline])</f>
        <v/>
      </c>
      <c r="D1219" t="n">
        <v>2234</v>
      </c>
      <c r="E1219" t="inlineStr">
        <is>
          <t>TPA</t>
        </is>
      </c>
      <c r="F1219" s="10" t="n">
        <v>1930</v>
      </c>
      <c r="G1219" t="inlineStr">
        <is>
          <t>1900-1959</t>
        </is>
      </c>
      <c r="H1219" s="9">
        <f>INT(F1219/100)</f>
        <v/>
      </c>
      <c r="I1219" t="n">
        <v>24</v>
      </c>
      <c r="J1219" t="n">
        <v>1</v>
      </c>
      <c r="K1219" t="n">
        <v>18</v>
      </c>
      <c r="L1219" t="n">
        <v>1</v>
      </c>
      <c r="M1219" t="n">
        <v>0</v>
      </c>
      <c r="O1219" t="n">
        <v>0</v>
      </c>
      <c r="P1219" t="n">
        <v>18</v>
      </c>
      <c r="Q1219" t="n">
        <v>0</v>
      </c>
      <c r="R1219" t="n">
        <v>0</v>
      </c>
      <c r="S1219" t="n">
        <v>0</v>
      </c>
      <c r="T1219" t="n">
        <v>0</v>
      </c>
    </row>
    <row r="1220">
      <c r="A1220" s="8" t="n">
        <v>46206</v>
      </c>
      <c r="B1220" t="inlineStr">
        <is>
          <t>B6</t>
        </is>
      </c>
      <c r="C1220" s="9">
        <f>_xlfn.XLOOKUP(B1220,Carriers[Code],Carriers[Airline])</f>
        <v/>
      </c>
      <c r="D1220" t="n">
        <v>247</v>
      </c>
      <c r="E1220" t="inlineStr">
        <is>
          <t>SLC</t>
        </is>
      </c>
      <c r="F1220" s="10" t="n">
        <v>1932</v>
      </c>
      <c r="G1220" t="inlineStr">
        <is>
          <t>1900-1959</t>
        </is>
      </c>
      <c r="H1220" s="9">
        <f>INT(F1220/100)</f>
        <v/>
      </c>
      <c r="I1220" t="n">
        <v>7</v>
      </c>
      <c r="J1220" t="n">
        <v>0</v>
      </c>
      <c r="K1220" t="n">
        <v>-12</v>
      </c>
      <c r="L1220" t="n">
        <v>0</v>
      </c>
      <c r="M1220" t="n">
        <v>0</v>
      </c>
      <c r="O1220" t="n">
        <v>0</v>
      </c>
    </row>
    <row r="1221">
      <c r="A1221" s="8" t="n">
        <v>46206</v>
      </c>
      <c r="B1221" t="inlineStr">
        <is>
          <t>AA</t>
        </is>
      </c>
      <c r="C1221" s="9">
        <f>_xlfn.XLOOKUP(B1221,Carriers[Code],Carriers[Airline])</f>
        <v/>
      </c>
      <c r="D1221" t="n">
        <v>1691</v>
      </c>
      <c r="E1221" t="inlineStr">
        <is>
          <t>LAX</t>
        </is>
      </c>
      <c r="F1221" s="10" t="n">
        <v>1935</v>
      </c>
      <c r="G1221" t="inlineStr">
        <is>
          <t>1900-1959</t>
        </is>
      </c>
      <c r="H1221" s="9">
        <f>INT(F1221/100)</f>
        <v/>
      </c>
      <c r="I1221" t="n">
        <v>-9</v>
      </c>
      <c r="J1221" t="n">
        <v>0</v>
      </c>
      <c r="K1221" t="n">
        <v>-7</v>
      </c>
      <c r="L1221" t="n">
        <v>0</v>
      </c>
      <c r="M1221" t="n">
        <v>0</v>
      </c>
      <c r="O1221" t="n">
        <v>0</v>
      </c>
    </row>
    <row r="1222">
      <c r="A1222" s="8" t="n">
        <v>46206</v>
      </c>
      <c r="B1222" t="inlineStr">
        <is>
          <t>B6</t>
        </is>
      </c>
      <c r="C1222" s="9">
        <f>_xlfn.XLOOKUP(B1222,Carriers[Code],Carriers[Airline])</f>
        <v/>
      </c>
      <c r="D1222" t="n">
        <v>2421</v>
      </c>
      <c r="E1222" t="inlineStr">
        <is>
          <t>PBI</t>
        </is>
      </c>
      <c r="F1222" s="10" t="n">
        <v>1935</v>
      </c>
      <c r="G1222" t="inlineStr">
        <is>
          <t>1900-1959</t>
        </is>
      </c>
      <c r="H1222" s="9">
        <f>INT(F1222/100)</f>
        <v/>
      </c>
      <c r="I1222" t="n">
        <v>6</v>
      </c>
      <c r="J1222" t="n">
        <v>0</v>
      </c>
      <c r="K1222" t="n">
        <v>-12</v>
      </c>
      <c r="L1222" t="n">
        <v>0</v>
      </c>
      <c r="M1222" t="n">
        <v>0</v>
      </c>
      <c r="O1222" t="n">
        <v>0</v>
      </c>
    </row>
    <row r="1223">
      <c r="A1223" s="8" t="n">
        <v>46206</v>
      </c>
      <c r="B1223" t="inlineStr">
        <is>
          <t>AA</t>
        </is>
      </c>
      <c r="C1223" s="9">
        <f>_xlfn.XLOOKUP(B1223,Carriers[Code],Carriers[Airline])</f>
        <v/>
      </c>
      <c r="D1223" t="n">
        <v>1147</v>
      </c>
      <c r="E1223" t="inlineStr">
        <is>
          <t>PHL</t>
        </is>
      </c>
      <c r="F1223" s="10" t="n">
        <v>1937</v>
      </c>
      <c r="G1223" t="inlineStr">
        <is>
          <t>1900-1959</t>
        </is>
      </c>
      <c r="H1223" s="9">
        <f>INT(F1223/100)</f>
        <v/>
      </c>
      <c r="I1223" t="n">
        <v>48</v>
      </c>
      <c r="J1223" t="n">
        <v>1</v>
      </c>
      <c r="K1223" t="n">
        <v>34</v>
      </c>
      <c r="L1223" t="n">
        <v>1</v>
      </c>
      <c r="M1223" t="n">
        <v>0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34</v>
      </c>
    </row>
    <row r="1224">
      <c r="A1224" s="8" t="n">
        <v>46206</v>
      </c>
      <c r="B1224" t="inlineStr">
        <is>
          <t>YX</t>
        </is>
      </c>
      <c r="C1224" s="9">
        <f>_xlfn.XLOOKUP(B1224,Carriers[Code],Carriers[Airline])</f>
        <v/>
      </c>
      <c r="D1224" t="n">
        <v>5807</v>
      </c>
      <c r="E1224" t="inlineStr">
        <is>
          <t>CLT</t>
        </is>
      </c>
      <c r="F1224" s="10" t="n">
        <v>1940</v>
      </c>
      <c r="G1224" t="inlineStr">
        <is>
          <t>1900-1959</t>
        </is>
      </c>
      <c r="H1224" s="9">
        <f>INT(F1224/100)</f>
        <v/>
      </c>
      <c r="I1224" t="n">
        <v>-4</v>
      </c>
      <c r="J1224" t="n">
        <v>0</v>
      </c>
      <c r="K1224" t="n">
        <v>6</v>
      </c>
      <c r="L1224" t="n">
        <v>0</v>
      </c>
      <c r="M1224" t="n">
        <v>0</v>
      </c>
      <c r="O1224" t="n">
        <v>0</v>
      </c>
    </row>
    <row r="1225">
      <c r="A1225" s="8" t="n">
        <v>46206</v>
      </c>
      <c r="B1225" t="inlineStr">
        <is>
          <t>AS</t>
        </is>
      </c>
      <c r="C1225" s="9">
        <f>_xlfn.XLOOKUP(B1225,Carriers[Code],Carriers[Airline])</f>
        <v/>
      </c>
      <c r="D1225" t="n">
        <v>1337</v>
      </c>
      <c r="E1225" t="inlineStr">
        <is>
          <t>SEA</t>
        </is>
      </c>
      <c r="F1225" s="10" t="n">
        <v>1944</v>
      </c>
      <c r="G1225" t="inlineStr">
        <is>
          <t>1900-1959</t>
        </is>
      </c>
      <c r="H1225" s="9">
        <f>INT(F1225/100)</f>
        <v/>
      </c>
      <c r="I1225" t="n">
        <v>9</v>
      </c>
      <c r="J1225" t="n">
        <v>0</v>
      </c>
      <c r="K1225" t="n">
        <v>7</v>
      </c>
      <c r="L1225" t="n">
        <v>0</v>
      </c>
      <c r="M1225" t="n">
        <v>0</v>
      </c>
      <c r="O1225" t="n">
        <v>0</v>
      </c>
    </row>
    <row r="1226">
      <c r="A1226" s="8" t="n">
        <v>46206</v>
      </c>
      <c r="B1226" t="inlineStr">
        <is>
          <t>B6</t>
        </is>
      </c>
      <c r="C1226" s="9">
        <f>_xlfn.XLOOKUP(B1226,Carriers[Code],Carriers[Airline])</f>
        <v/>
      </c>
      <c r="D1226" t="n">
        <v>1897</v>
      </c>
      <c r="E1226" t="inlineStr">
        <is>
          <t>ATL</t>
        </is>
      </c>
      <c r="F1226" s="10" t="n">
        <v>1945</v>
      </c>
      <c r="G1226" t="inlineStr">
        <is>
          <t>1900-1959</t>
        </is>
      </c>
      <c r="H1226" s="9">
        <f>INT(F1226/100)</f>
        <v/>
      </c>
      <c r="I1226" t="n">
        <v>50</v>
      </c>
      <c r="J1226" t="n">
        <v>1</v>
      </c>
      <c r="K1226" t="n">
        <v>52</v>
      </c>
      <c r="L1226" t="n">
        <v>1</v>
      </c>
      <c r="M1226" t="n">
        <v>0</v>
      </c>
      <c r="O1226" t="n">
        <v>0</v>
      </c>
      <c r="P1226" t="n">
        <v>5</v>
      </c>
      <c r="Q1226" t="n">
        <v>0</v>
      </c>
      <c r="R1226" t="n">
        <v>2</v>
      </c>
      <c r="S1226" t="n">
        <v>0</v>
      </c>
      <c r="T1226" t="n">
        <v>45</v>
      </c>
    </row>
    <row r="1227">
      <c r="A1227" s="8" t="n">
        <v>46206</v>
      </c>
      <c r="B1227" t="inlineStr">
        <is>
          <t>DL</t>
        </is>
      </c>
      <c r="C1227" s="9">
        <f>_xlfn.XLOOKUP(B1227,Carriers[Code],Carriers[Airline])</f>
        <v/>
      </c>
      <c r="D1227" t="n">
        <v>1677</v>
      </c>
      <c r="E1227" t="inlineStr">
        <is>
          <t>AUS</t>
        </is>
      </c>
      <c r="F1227" s="10" t="n">
        <v>1945</v>
      </c>
      <c r="G1227" t="inlineStr">
        <is>
          <t>1900-1959</t>
        </is>
      </c>
      <c r="H1227" s="9">
        <f>INT(F1227/100)</f>
        <v/>
      </c>
      <c r="I1227" t="n">
        <v>36</v>
      </c>
      <c r="J1227" t="n">
        <v>1</v>
      </c>
      <c r="K1227" t="n">
        <v>36</v>
      </c>
      <c r="L1227" t="n">
        <v>1</v>
      </c>
      <c r="M1227" t="n">
        <v>0</v>
      </c>
      <c r="O1227" t="n">
        <v>0</v>
      </c>
      <c r="P1227" t="n">
        <v>0</v>
      </c>
      <c r="Q1227" t="n">
        <v>0</v>
      </c>
      <c r="R1227" t="n">
        <v>36</v>
      </c>
      <c r="S1227" t="n">
        <v>0</v>
      </c>
      <c r="T1227" t="n">
        <v>0</v>
      </c>
    </row>
    <row r="1228">
      <c r="A1228" s="8" t="n">
        <v>46206</v>
      </c>
      <c r="B1228" t="inlineStr">
        <is>
          <t>WN</t>
        </is>
      </c>
      <c r="C1228" s="9">
        <f>_xlfn.XLOOKUP(B1228,Carriers[Code],Carriers[Airline])</f>
        <v/>
      </c>
      <c r="D1228" t="n">
        <v>735</v>
      </c>
      <c r="E1228" t="inlineStr">
        <is>
          <t>BWI</t>
        </is>
      </c>
      <c r="F1228" s="10" t="n">
        <v>1950</v>
      </c>
      <c r="G1228" t="inlineStr">
        <is>
          <t>1900-1959</t>
        </is>
      </c>
      <c r="H1228" s="9">
        <f>INT(F1228/100)</f>
        <v/>
      </c>
      <c r="I1228" t="n">
        <v>5</v>
      </c>
      <c r="J1228" t="n">
        <v>0</v>
      </c>
      <c r="K1228" t="n">
        <v>-8</v>
      </c>
      <c r="L1228" t="n">
        <v>0</v>
      </c>
      <c r="M1228" t="n">
        <v>0</v>
      </c>
      <c r="O1228" t="n">
        <v>0</v>
      </c>
    </row>
    <row r="1229">
      <c r="A1229" s="8" t="n">
        <v>46206</v>
      </c>
      <c r="B1229" t="inlineStr">
        <is>
          <t>YX</t>
        </is>
      </c>
      <c r="C1229" s="9">
        <f>_xlfn.XLOOKUP(B1229,Carriers[Code],Carriers[Airline])</f>
        <v/>
      </c>
      <c r="D1229" t="n">
        <v>4641</v>
      </c>
      <c r="E1229" t="inlineStr">
        <is>
          <t>CMH</t>
        </is>
      </c>
      <c r="F1229" s="10" t="n">
        <v>1950</v>
      </c>
      <c r="G1229" t="inlineStr">
        <is>
          <t>1900-1959</t>
        </is>
      </c>
      <c r="H1229" s="9">
        <f>INT(F1229/100)</f>
        <v/>
      </c>
      <c r="I1229" t="n">
        <v>10</v>
      </c>
      <c r="J1229" t="n">
        <v>0</v>
      </c>
      <c r="K1229" t="n">
        <v>30</v>
      </c>
      <c r="L1229" t="n">
        <v>1</v>
      </c>
      <c r="M1229" t="n">
        <v>0</v>
      </c>
      <c r="O1229" t="n">
        <v>0</v>
      </c>
      <c r="P1229" t="n">
        <v>10</v>
      </c>
      <c r="Q1229" t="n">
        <v>0</v>
      </c>
      <c r="R1229" t="n">
        <v>20</v>
      </c>
      <c r="S1229" t="n">
        <v>0</v>
      </c>
      <c r="T1229" t="n">
        <v>0</v>
      </c>
    </row>
    <row r="1230">
      <c r="A1230" s="8" t="n">
        <v>46206</v>
      </c>
      <c r="B1230" t="inlineStr">
        <is>
          <t>B6</t>
        </is>
      </c>
      <c r="C1230" s="9">
        <f>_xlfn.XLOOKUP(B1230,Carriers[Code],Carriers[Airline])</f>
        <v/>
      </c>
      <c r="D1230" t="n">
        <v>777</v>
      </c>
      <c r="E1230" t="inlineStr">
        <is>
          <t>LAS</t>
        </is>
      </c>
      <c r="F1230" s="10" t="n">
        <v>1959</v>
      </c>
      <c r="G1230" t="inlineStr">
        <is>
          <t>1900-1959</t>
        </is>
      </c>
      <c r="H1230" s="9">
        <f>INT(F1230/100)</f>
        <v/>
      </c>
      <c r="I1230" t="n">
        <v>18</v>
      </c>
      <c r="J1230" t="n">
        <v>1</v>
      </c>
      <c r="K1230" t="n">
        <v>42</v>
      </c>
      <c r="L1230" t="n">
        <v>1</v>
      </c>
      <c r="M1230" t="n">
        <v>0</v>
      </c>
      <c r="O1230" t="n">
        <v>0</v>
      </c>
      <c r="P1230" t="n">
        <v>11</v>
      </c>
      <c r="Q1230" t="n">
        <v>0</v>
      </c>
      <c r="R1230" t="n">
        <v>24</v>
      </c>
      <c r="S1230" t="n">
        <v>0</v>
      </c>
      <c r="T1230" t="n">
        <v>7</v>
      </c>
    </row>
    <row r="1231">
      <c r="A1231" s="8" t="n">
        <v>46206</v>
      </c>
      <c r="B1231" t="inlineStr">
        <is>
          <t>B6</t>
        </is>
      </c>
      <c r="C1231" s="9">
        <f>_xlfn.XLOOKUP(B1231,Carriers[Code],Carriers[Airline])</f>
        <v/>
      </c>
      <c r="D1231" t="n">
        <v>993</v>
      </c>
      <c r="E1231" t="inlineStr">
        <is>
          <t>DEN</t>
        </is>
      </c>
      <c r="F1231" s="10" t="n">
        <v>1959</v>
      </c>
      <c r="G1231" t="inlineStr">
        <is>
          <t>1900-1959</t>
        </is>
      </c>
      <c r="H1231" s="9">
        <f>INT(F1231/100)</f>
        <v/>
      </c>
      <c r="I1231" t="n">
        <v>-3</v>
      </c>
      <c r="J1231" t="n">
        <v>0</v>
      </c>
      <c r="K1231" t="n">
        <v>-1</v>
      </c>
      <c r="L1231" t="n">
        <v>0</v>
      </c>
      <c r="M1231" t="n">
        <v>0</v>
      </c>
      <c r="O1231" t="n">
        <v>0</v>
      </c>
    </row>
    <row r="1232">
      <c r="A1232" s="8" t="n">
        <v>46206</v>
      </c>
      <c r="B1232" t="inlineStr">
        <is>
          <t>WN</t>
        </is>
      </c>
      <c r="C1232" s="9">
        <f>_xlfn.XLOOKUP(B1232,Carriers[Code],Carriers[Airline])</f>
        <v/>
      </c>
      <c r="D1232" t="n">
        <v>2338</v>
      </c>
      <c r="E1232" t="inlineStr">
        <is>
          <t>BNA</t>
        </is>
      </c>
      <c r="F1232" s="10" t="n">
        <v>2000</v>
      </c>
      <c r="G1232" t="inlineStr">
        <is>
          <t>2000-2059</t>
        </is>
      </c>
      <c r="H1232" s="9">
        <f>INT(F1232/100)</f>
        <v/>
      </c>
      <c r="I1232" t="n">
        <v>150</v>
      </c>
      <c r="J1232" t="n">
        <v>1</v>
      </c>
      <c r="K1232" t="n">
        <v>131</v>
      </c>
      <c r="L1232" t="n">
        <v>1</v>
      </c>
      <c r="M1232" t="n">
        <v>0</v>
      </c>
      <c r="O1232" t="n">
        <v>0</v>
      </c>
      <c r="P1232" t="n">
        <v>0</v>
      </c>
      <c r="Q1232" t="n">
        <v>0</v>
      </c>
      <c r="R1232" t="n">
        <v>0</v>
      </c>
      <c r="S1232" t="n">
        <v>0</v>
      </c>
      <c r="T1232" t="n">
        <v>131</v>
      </c>
    </row>
    <row r="1233">
      <c r="A1233" s="8" t="n">
        <v>46206</v>
      </c>
      <c r="B1233" t="inlineStr">
        <is>
          <t>YX</t>
        </is>
      </c>
      <c r="C1233" s="9">
        <f>_xlfn.XLOOKUP(B1233,Carriers[Code],Carriers[Airline])</f>
        <v/>
      </c>
      <c r="D1233" t="n">
        <v>4397</v>
      </c>
      <c r="E1233" t="inlineStr">
        <is>
          <t>LGA</t>
        </is>
      </c>
      <c r="F1233" s="10" t="n">
        <v>2000</v>
      </c>
      <c r="G1233" t="inlineStr">
        <is>
          <t>2000-2059</t>
        </is>
      </c>
      <c r="H1233" s="9">
        <f>INT(F1233/100)</f>
        <v/>
      </c>
      <c r="I1233" t="n">
        <v>91</v>
      </c>
      <c r="J1233" t="n">
        <v>1</v>
      </c>
      <c r="K1233" t="n">
        <v>134</v>
      </c>
      <c r="L1233" t="n">
        <v>1</v>
      </c>
      <c r="M1233" t="n">
        <v>0</v>
      </c>
      <c r="O1233" t="n">
        <v>0</v>
      </c>
      <c r="P1233" t="n">
        <v>0</v>
      </c>
      <c r="Q1233" t="n">
        <v>0</v>
      </c>
      <c r="R1233" t="n">
        <v>118</v>
      </c>
      <c r="S1233" t="n">
        <v>0</v>
      </c>
      <c r="T1233" t="n">
        <v>16</v>
      </c>
    </row>
    <row r="1234">
      <c r="A1234" s="8" t="n">
        <v>46206</v>
      </c>
      <c r="B1234" t="inlineStr">
        <is>
          <t>YX</t>
        </is>
      </c>
      <c r="C1234" s="9">
        <f>_xlfn.XLOOKUP(B1234,Carriers[Code],Carriers[Airline])</f>
        <v/>
      </c>
      <c r="D1234" t="n">
        <v>4616</v>
      </c>
      <c r="E1234" t="inlineStr">
        <is>
          <t>BUF</t>
        </is>
      </c>
      <c r="F1234" s="10" t="n">
        <v>2005</v>
      </c>
      <c r="G1234" t="inlineStr">
        <is>
          <t>2000-2059</t>
        </is>
      </c>
      <c r="H1234" s="9">
        <f>INT(F1234/100)</f>
        <v/>
      </c>
      <c r="I1234" t="n">
        <v>-12</v>
      </c>
      <c r="J1234" t="n">
        <v>0</v>
      </c>
      <c r="K1234" t="n">
        <v>-33</v>
      </c>
      <c r="L1234" t="n">
        <v>0</v>
      </c>
      <c r="M1234" t="n">
        <v>0</v>
      </c>
      <c r="O1234" t="n">
        <v>0</v>
      </c>
    </row>
    <row r="1235">
      <c r="A1235" s="8" t="n">
        <v>46206</v>
      </c>
      <c r="B1235" t="inlineStr">
        <is>
          <t>YX</t>
        </is>
      </c>
      <c r="C1235" s="9">
        <f>_xlfn.XLOOKUP(B1235,Carriers[Code],Carriers[Airline])</f>
        <v/>
      </c>
      <c r="D1235" t="n">
        <v>5666</v>
      </c>
      <c r="E1235" t="inlineStr">
        <is>
          <t>DCA</t>
        </is>
      </c>
      <c r="F1235" s="10" t="n">
        <v>2010</v>
      </c>
      <c r="G1235" t="inlineStr">
        <is>
          <t>2000-2059</t>
        </is>
      </c>
      <c r="H1235" s="9">
        <f>INT(F1235/100)</f>
        <v/>
      </c>
      <c r="I1235" t="n">
        <v>20</v>
      </c>
      <c r="J1235" t="n">
        <v>1</v>
      </c>
      <c r="K1235" t="n">
        <v>37</v>
      </c>
      <c r="L1235" t="n">
        <v>1</v>
      </c>
      <c r="M1235" t="n">
        <v>0</v>
      </c>
      <c r="O1235" t="n">
        <v>0</v>
      </c>
      <c r="P1235" t="n">
        <v>20</v>
      </c>
      <c r="Q1235" t="n">
        <v>0</v>
      </c>
      <c r="R1235" t="n">
        <v>17</v>
      </c>
      <c r="S1235" t="n">
        <v>0</v>
      </c>
      <c r="T1235" t="n">
        <v>0</v>
      </c>
    </row>
    <row r="1236">
      <c r="A1236" s="8" t="n">
        <v>46206</v>
      </c>
      <c r="B1236" t="inlineStr">
        <is>
          <t>YX</t>
        </is>
      </c>
      <c r="C1236" s="9">
        <f>_xlfn.XLOOKUP(B1236,Carriers[Code],Carriers[Airline])</f>
        <v/>
      </c>
      <c r="D1236" t="n">
        <v>5679</v>
      </c>
      <c r="E1236" t="inlineStr">
        <is>
          <t>PIT</t>
        </is>
      </c>
      <c r="F1236" s="10" t="n">
        <v>2010</v>
      </c>
      <c r="G1236" t="inlineStr">
        <is>
          <t>2000-2059</t>
        </is>
      </c>
      <c r="H1236" s="9">
        <f>INT(F1236/100)</f>
        <v/>
      </c>
      <c r="I1236" t="n">
        <v>-9</v>
      </c>
      <c r="J1236" t="n">
        <v>0</v>
      </c>
      <c r="K1236" t="n">
        <v>-24</v>
      </c>
      <c r="L1236" t="n">
        <v>0</v>
      </c>
      <c r="M1236" t="n">
        <v>0</v>
      </c>
      <c r="O1236" t="n">
        <v>0</v>
      </c>
    </row>
    <row r="1237">
      <c r="A1237" s="8" t="n">
        <v>46206</v>
      </c>
      <c r="B1237" t="inlineStr">
        <is>
          <t>B6</t>
        </is>
      </c>
      <c r="C1237" s="9">
        <f>_xlfn.XLOOKUP(B1237,Carriers[Code],Carriers[Airline])</f>
        <v/>
      </c>
      <c r="D1237" t="n">
        <v>455</v>
      </c>
      <c r="E1237" t="inlineStr">
        <is>
          <t>DCA</t>
        </is>
      </c>
      <c r="F1237" s="10" t="n">
        <v>2011</v>
      </c>
      <c r="G1237" t="inlineStr">
        <is>
          <t>2000-2059</t>
        </is>
      </c>
      <c r="H1237" s="9">
        <f>INT(F1237/100)</f>
        <v/>
      </c>
      <c r="I1237" t="n">
        <v>201</v>
      </c>
      <c r="J1237" t="n">
        <v>1</v>
      </c>
      <c r="K1237" t="n">
        <v>186</v>
      </c>
      <c r="L1237" t="n">
        <v>1</v>
      </c>
      <c r="M1237" t="n">
        <v>0</v>
      </c>
      <c r="O1237" t="n">
        <v>0</v>
      </c>
      <c r="P1237" t="n">
        <v>86</v>
      </c>
      <c r="Q1237" t="n">
        <v>0</v>
      </c>
      <c r="R1237" t="n">
        <v>0</v>
      </c>
      <c r="S1237" t="n">
        <v>0</v>
      </c>
      <c r="T1237" t="n">
        <v>100</v>
      </c>
    </row>
    <row r="1238">
      <c r="A1238" s="8" t="n">
        <v>46206</v>
      </c>
      <c r="B1238" t="inlineStr">
        <is>
          <t>AA</t>
        </is>
      </c>
      <c r="C1238" s="9">
        <f>_xlfn.XLOOKUP(B1238,Carriers[Code],Carriers[Airline])</f>
        <v/>
      </c>
      <c r="D1238" t="n">
        <v>852</v>
      </c>
      <c r="E1238" t="inlineStr">
        <is>
          <t>DCA</t>
        </is>
      </c>
      <c r="F1238" s="10" t="n">
        <v>2012</v>
      </c>
      <c r="G1238" t="inlineStr">
        <is>
          <t>2000-2059</t>
        </is>
      </c>
      <c r="H1238" s="9">
        <f>INT(F1238/100)</f>
        <v/>
      </c>
      <c r="I1238" t="n">
        <v>0</v>
      </c>
      <c r="J1238" t="n">
        <v>0</v>
      </c>
      <c r="K1238" t="n">
        <v>-12</v>
      </c>
      <c r="L1238" t="n">
        <v>0</v>
      </c>
      <c r="M1238" t="n">
        <v>0</v>
      </c>
      <c r="O1238" t="n">
        <v>0</v>
      </c>
    </row>
    <row r="1239">
      <c r="A1239" s="8" t="n">
        <v>46206</v>
      </c>
      <c r="B1239" t="inlineStr">
        <is>
          <t>UA</t>
        </is>
      </c>
      <c r="C1239" s="9">
        <f>_xlfn.XLOOKUP(B1239,Carriers[Code],Carriers[Airline])</f>
        <v/>
      </c>
      <c r="D1239" t="n">
        <v>2229</v>
      </c>
      <c r="E1239" t="inlineStr">
        <is>
          <t>ORD</t>
        </is>
      </c>
      <c r="F1239" s="10" t="n">
        <v>2015</v>
      </c>
      <c r="G1239" t="inlineStr">
        <is>
          <t>2000-2059</t>
        </is>
      </c>
      <c r="H1239" s="9">
        <f>INT(F1239/100)</f>
        <v/>
      </c>
      <c r="M1239" t="n">
        <v>1</v>
      </c>
      <c r="N1239" t="inlineStr">
        <is>
          <t>B</t>
        </is>
      </c>
      <c r="O1239" t="n">
        <v>0</v>
      </c>
    </row>
    <row r="1240">
      <c r="A1240" s="8" t="n">
        <v>46206</v>
      </c>
      <c r="B1240" t="inlineStr">
        <is>
          <t>DL</t>
        </is>
      </c>
      <c r="C1240" s="9">
        <f>_xlfn.XLOOKUP(B1240,Carriers[Code],Carriers[Airline])</f>
        <v/>
      </c>
      <c r="D1240" t="n">
        <v>817</v>
      </c>
      <c r="E1240" t="inlineStr">
        <is>
          <t>RDU</t>
        </is>
      </c>
      <c r="F1240" s="10" t="n">
        <v>2020</v>
      </c>
      <c r="G1240" t="inlineStr">
        <is>
          <t>2000-2059</t>
        </is>
      </c>
      <c r="H1240" s="9">
        <f>INT(F1240/100)</f>
        <v/>
      </c>
      <c r="I1240" t="n">
        <v>-13</v>
      </c>
      <c r="J1240" t="n">
        <v>0</v>
      </c>
      <c r="K1240" t="n">
        <v>-30</v>
      </c>
      <c r="L1240" t="n">
        <v>0</v>
      </c>
      <c r="M1240" t="n">
        <v>0</v>
      </c>
      <c r="O1240" t="n">
        <v>0</v>
      </c>
    </row>
    <row r="1241">
      <c r="A1241" s="8" t="n">
        <v>46206</v>
      </c>
      <c r="B1241" t="inlineStr">
        <is>
          <t>B6</t>
        </is>
      </c>
      <c r="C1241" s="9">
        <f>_xlfn.XLOOKUP(B1241,Carriers[Code],Carriers[Airline])</f>
        <v/>
      </c>
      <c r="D1241" t="n">
        <v>1337</v>
      </c>
      <c r="E1241" t="inlineStr">
        <is>
          <t>DTW</t>
        </is>
      </c>
      <c r="F1241" s="10" t="n">
        <v>2025</v>
      </c>
      <c r="G1241" t="inlineStr">
        <is>
          <t>2000-2059</t>
        </is>
      </c>
      <c r="H1241" s="9">
        <f>INT(F1241/100)</f>
        <v/>
      </c>
      <c r="I1241" t="n">
        <v>21</v>
      </c>
      <c r="J1241" t="n">
        <v>1</v>
      </c>
      <c r="K1241" t="n">
        <v>12</v>
      </c>
      <c r="L1241" t="n">
        <v>0</v>
      </c>
      <c r="M1241" t="n">
        <v>0</v>
      </c>
      <c r="O1241" t="n">
        <v>0</v>
      </c>
    </row>
    <row r="1242">
      <c r="A1242" s="8" t="n">
        <v>46206</v>
      </c>
      <c r="B1242" t="inlineStr">
        <is>
          <t>UA</t>
        </is>
      </c>
      <c r="C1242" s="9">
        <f>_xlfn.XLOOKUP(B1242,Carriers[Code],Carriers[Airline])</f>
        <v/>
      </c>
      <c r="D1242" t="n">
        <v>2060</v>
      </c>
      <c r="E1242" t="inlineStr">
        <is>
          <t>EWR</t>
        </is>
      </c>
      <c r="F1242" s="10" t="n">
        <v>2026</v>
      </c>
      <c r="G1242" t="inlineStr">
        <is>
          <t>2000-2059</t>
        </is>
      </c>
      <c r="H1242" s="9">
        <f>INT(F1242/100)</f>
        <v/>
      </c>
      <c r="M1242" t="n">
        <v>1</v>
      </c>
      <c r="N1242" t="inlineStr">
        <is>
          <t>B</t>
        </is>
      </c>
      <c r="O1242" t="n">
        <v>0</v>
      </c>
    </row>
    <row r="1243">
      <c r="A1243" s="8" t="n">
        <v>46206</v>
      </c>
      <c r="B1243" t="inlineStr">
        <is>
          <t>YX</t>
        </is>
      </c>
      <c r="C1243" s="9">
        <f>_xlfn.XLOOKUP(B1243,Carriers[Code],Carriers[Airline])</f>
        <v/>
      </c>
      <c r="D1243" t="n">
        <v>4692</v>
      </c>
      <c r="E1243" t="inlineStr">
        <is>
          <t>MSN</t>
        </is>
      </c>
      <c r="F1243" s="10" t="n">
        <v>2028</v>
      </c>
      <c r="G1243" t="inlineStr">
        <is>
          <t>2000-2059</t>
        </is>
      </c>
      <c r="H1243" s="9">
        <f>INT(F1243/100)</f>
        <v/>
      </c>
      <c r="I1243" t="n">
        <v>-7</v>
      </c>
      <c r="J1243" t="n">
        <v>0</v>
      </c>
      <c r="K1243" t="n">
        <v>-11</v>
      </c>
      <c r="L1243" t="n">
        <v>0</v>
      </c>
      <c r="M1243" t="n">
        <v>0</v>
      </c>
      <c r="O1243" t="n">
        <v>0</v>
      </c>
    </row>
    <row r="1244">
      <c r="A1244" s="8" t="n">
        <v>46206</v>
      </c>
      <c r="B1244" t="inlineStr">
        <is>
          <t>YX</t>
        </is>
      </c>
      <c r="C1244" s="9">
        <f>_xlfn.XLOOKUP(B1244,Carriers[Code],Carriers[Airline])</f>
        <v/>
      </c>
      <c r="D1244" t="n">
        <v>4715</v>
      </c>
      <c r="E1244" t="inlineStr">
        <is>
          <t>MDT</t>
        </is>
      </c>
      <c r="F1244" s="10" t="n">
        <v>2030</v>
      </c>
      <c r="G1244" t="inlineStr">
        <is>
          <t>2000-2059</t>
        </is>
      </c>
      <c r="H1244" s="9">
        <f>INT(F1244/100)</f>
        <v/>
      </c>
      <c r="I1244" t="n">
        <v>179</v>
      </c>
      <c r="J1244" t="n">
        <v>1</v>
      </c>
      <c r="K1244" t="n">
        <v>166</v>
      </c>
      <c r="L1244" t="n">
        <v>1</v>
      </c>
      <c r="M1244" t="n">
        <v>0</v>
      </c>
      <c r="O1244" t="n">
        <v>0</v>
      </c>
      <c r="P1244" t="n">
        <v>1</v>
      </c>
      <c r="Q1244" t="n">
        <v>0</v>
      </c>
      <c r="R1244" t="n">
        <v>0</v>
      </c>
      <c r="S1244" t="n">
        <v>0</v>
      </c>
      <c r="T1244" t="n">
        <v>165</v>
      </c>
    </row>
    <row r="1245">
      <c r="A1245" s="8" t="n">
        <v>46206</v>
      </c>
      <c r="B1245" t="inlineStr">
        <is>
          <t>YX</t>
        </is>
      </c>
      <c r="C1245" s="9">
        <f>_xlfn.XLOOKUP(B1245,Carriers[Code],Carriers[Airline])</f>
        <v/>
      </c>
      <c r="D1245" t="n">
        <v>5593</v>
      </c>
      <c r="E1245" t="inlineStr">
        <is>
          <t>JAX</t>
        </is>
      </c>
      <c r="F1245" s="10" t="n">
        <v>2030</v>
      </c>
      <c r="G1245" t="inlineStr">
        <is>
          <t>2000-2059</t>
        </is>
      </c>
      <c r="H1245" s="9">
        <f>INT(F1245/100)</f>
        <v/>
      </c>
      <c r="I1245" t="n">
        <v>-6</v>
      </c>
      <c r="J1245" t="n">
        <v>0</v>
      </c>
      <c r="K1245" t="n">
        <v>-23</v>
      </c>
      <c r="L1245" t="n">
        <v>0</v>
      </c>
      <c r="M1245" t="n">
        <v>0</v>
      </c>
      <c r="O1245" t="n">
        <v>0</v>
      </c>
    </row>
    <row r="1246">
      <c r="A1246" s="8" t="n">
        <v>46206</v>
      </c>
      <c r="B1246" t="inlineStr">
        <is>
          <t>YX</t>
        </is>
      </c>
      <c r="C1246" s="9">
        <f>_xlfn.XLOOKUP(B1246,Carriers[Code],Carriers[Airline])</f>
        <v/>
      </c>
      <c r="D1246" t="n">
        <v>5849</v>
      </c>
      <c r="E1246" t="inlineStr">
        <is>
          <t>LGA</t>
        </is>
      </c>
      <c r="F1246" s="10" t="n">
        <v>2030</v>
      </c>
      <c r="G1246" t="inlineStr">
        <is>
          <t>2000-2059</t>
        </is>
      </c>
      <c r="H1246" s="9">
        <f>INT(F1246/100)</f>
        <v/>
      </c>
      <c r="I1246" t="n">
        <v>16</v>
      </c>
      <c r="J1246" t="n">
        <v>1</v>
      </c>
      <c r="K1246" t="n">
        <v>12</v>
      </c>
      <c r="L1246" t="n">
        <v>0</v>
      </c>
      <c r="M1246" t="n">
        <v>0</v>
      </c>
      <c r="O1246" t="n">
        <v>0</v>
      </c>
    </row>
    <row r="1247">
      <c r="A1247" s="8" t="n">
        <v>46206</v>
      </c>
      <c r="B1247" t="inlineStr">
        <is>
          <t>B6</t>
        </is>
      </c>
      <c r="C1247" s="9">
        <f>_xlfn.XLOOKUP(B1247,Carriers[Code],Carriers[Airline])</f>
        <v/>
      </c>
      <c r="D1247" t="n">
        <v>251</v>
      </c>
      <c r="E1247" t="inlineStr">
        <is>
          <t>MCO</t>
        </is>
      </c>
      <c r="F1247" s="10" t="n">
        <v>2031</v>
      </c>
      <c r="G1247" t="inlineStr">
        <is>
          <t>2000-2059</t>
        </is>
      </c>
      <c r="H1247" s="9">
        <f>INT(F1247/100)</f>
        <v/>
      </c>
      <c r="I1247" t="n">
        <v>0</v>
      </c>
      <c r="J1247" t="n">
        <v>0</v>
      </c>
      <c r="K1247" t="n">
        <v>-12</v>
      </c>
      <c r="L1247" t="n">
        <v>0</v>
      </c>
      <c r="M1247" t="n">
        <v>0</v>
      </c>
      <c r="O1247" t="n">
        <v>0</v>
      </c>
    </row>
    <row r="1248">
      <c r="A1248" s="8" t="n">
        <v>46206</v>
      </c>
      <c r="B1248" t="inlineStr">
        <is>
          <t>YX</t>
        </is>
      </c>
      <c r="C1248" s="9">
        <f>_xlfn.XLOOKUP(B1248,Carriers[Code],Carriers[Airline])</f>
        <v/>
      </c>
      <c r="D1248" t="n">
        <v>5851</v>
      </c>
      <c r="E1248" t="inlineStr">
        <is>
          <t>BWI</t>
        </is>
      </c>
      <c r="F1248" s="10" t="n">
        <v>2035</v>
      </c>
      <c r="G1248" t="inlineStr">
        <is>
          <t>2000-2059</t>
        </is>
      </c>
      <c r="H1248" s="9">
        <f>INT(F1248/100)</f>
        <v/>
      </c>
      <c r="I1248" t="n">
        <v>-5</v>
      </c>
      <c r="J1248" t="n">
        <v>0</v>
      </c>
      <c r="K1248" t="n">
        <v>57</v>
      </c>
      <c r="L1248" t="n">
        <v>1</v>
      </c>
      <c r="M1248" t="n">
        <v>0</v>
      </c>
      <c r="O1248" t="n">
        <v>0</v>
      </c>
      <c r="P1248" t="n">
        <v>0</v>
      </c>
      <c r="Q1248" t="n">
        <v>0</v>
      </c>
      <c r="R1248" t="n">
        <v>57</v>
      </c>
      <c r="S1248" t="n">
        <v>0</v>
      </c>
      <c r="T1248" t="n">
        <v>0</v>
      </c>
    </row>
    <row r="1249">
      <c r="A1249" s="8" t="n">
        <v>46206</v>
      </c>
      <c r="B1249" t="inlineStr">
        <is>
          <t>B6</t>
        </is>
      </c>
      <c r="C1249" s="9">
        <f>_xlfn.XLOOKUP(B1249,Carriers[Code],Carriers[Airline])</f>
        <v/>
      </c>
      <c r="D1249" t="n">
        <v>1785</v>
      </c>
      <c r="E1249" t="inlineStr">
        <is>
          <t>PIT</t>
        </is>
      </c>
      <c r="F1249" s="10" t="n">
        <v>2038</v>
      </c>
      <c r="G1249" t="inlineStr">
        <is>
          <t>2000-2059</t>
        </is>
      </c>
      <c r="H1249" s="9">
        <f>INT(F1249/100)</f>
        <v/>
      </c>
      <c r="I1249" t="n">
        <v>81</v>
      </c>
      <c r="J1249" t="n">
        <v>1</v>
      </c>
      <c r="K1249" t="n">
        <v>82</v>
      </c>
      <c r="L1249" t="n">
        <v>1</v>
      </c>
      <c r="M1249" t="n">
        <v>0</v>
      </c>
      <c r="O1249" t="n">
        <v>0</v>
      </c>
      <c r="P1249" t="n">
        <v>8</v>
      </c>
      <c r="Q1249" t="n">
        <v>0</v>
      </c>
      <c r="R1249" t="n">
        <v>1</v>
      </c>
      <c r="S1249" t="n">
        <v>0</v>
      </c>
      <c r="T1249" t="n">
        <v>73</v>
      </c>
    </row>
    <row r="1250">
      <c r="A1250" s="8" t="n">
        <v>46206</v>
      </c>
      <c r="B1250" t="inlineStr">
        <is>
          <t>UA</t>
        </is>
      </c>
      <c r="C1250" s="9">
        <f>_xlfn.XLOOKUP(B1250,Carriers[Code],Carriers[Airline])</f>
        <v/>
      </c>
      <c r="D1250" t="n">
        <v>2433</v>
      </c>
      <c r="E1250" t="inlineStr">
        <is>
          <t>DEN</t>
        </is>
      </c>
      <c r="F1250" s="10" t="n">
        <v>2039</v>
      </c>
      <c r="G1250" t="inlineStr">
        <is>
          <t>2000-2059</t>
        </is>
      </c>
      <c r="H1250" s="9">
        <f>INT(F1250/100)</f>
        <v/>
      </c>
      <c r="I1250" t="n">
        <v>273</v>
      </c>
      <c r="J1250" t="n">
        <v>1</v>
      </c>
      <c r="K1250" t="n">
        <v>270</v>
      </c>
      <c r="L1250" t="n">
        <v>1</v>
      </c>
      <c r="M1250" t="n">
        <v>0</v>
      </c>
      <c r="O1250" t="n">
        <v>0</v>
      </c>
      <c r="P1250" t="n">
        <v>37</v>
      </c>
      <c r="Q1250" t="n">
        <v>0</v>
      </c>
      <c r="R1250" t="n">
        <v>0</v>
      </c>
      <c r="S1250" t="n">
        <v>0</v>
      </c>
      <c r="T1250" t="n">
        <v>233</v>
      </c>
    </row>
    <row r="1251">
      <c r="A1251" s="8" t="n">
        <v>46206</v>
      </c>
      <c r="B1251" t="inlineStr">
        <is>
          <t>YX</t>
        </is>
      </c>
      <c r="C1251" s="9">
        <f>_xlfn.XLOOKUP(B1251,Carriers[Code],Carriers[Airline])</f>
        <v/>
      </c>
      <c r="D1251" t="n">
        <v>5610</v>
      </c>
      <c r="E1251" t="inlineStr">
        <is>
          <t>PHL</t>
        </is>
      </c>
      <c r="F1251" s="10" t="n">
        <v>2040</v>
      </c>
      <c r="G1251" t="inlineStr">
        <is>
          <t>2000-2059</t>
        </is>
      </c>
      <c r="H1251" s="9">
        <f>INT(F1251/100)</f>
        <v/>
      </c>
      <c r="I1251" t="n">
        <v>-10</v>
      </c>
      <c r="J1251" t="n">
        <v>0</v>
      </c>
      <c r="K1251" t="n">
        <v>15</v>
      </c>
      <c r="L1251" t="n">
        <v>1</v>
      </c>
      <c r="M1251" t="n">
        <v>0</v>
      </c>
      <c r="O1251" t="n">
        <v>0</v>
      </c>
      <c r="P1251" t="n">
        <v>0</v>
      </c>
      <c r="Q1251" t="n">
        <v>0</v>
      </c>
      <c r="R1251" t="n">
        <v>15</v>
      </c>
      <c r="S1251" t="n">
        <v>0</v>
      </c>
      <c r="T1251" t="n">
        <v>0</v>
      </c>
    </row>
    <row r="1252">
      <c r="A1252" s="8" t="n">
        <v>46206</v>
      </c>
      <c r="B1252" t="inlineStr">
        <is>
          <t>B6</t>
        </is>
      </c>
      <c r="C1252" s="9">
        <f>_xlfn.XLOOKUP(B1252,Carriers[Code],Carriers[Airline])</f>
        <v/>
      </c>
      <c r="D1252" t="n">
        <v>387</v>
      </c>
      <c r="E1252" t="inlineStr">
        <is>
          <t>LAX</t>
        </is>
      </c>
      <c r="F1252" s="10" t="n">
        <v>2041</v>
      </c>
      <c r="G1252" t="inlineStr">
        <is>
          <t>2000-2059</t>
        </is>
      </c>
      <c r="H1252" s="9">
        <f>INT(F1252/100)</f>
        <v/>
      </c>
      <c r="I1252" t="n">
        <v>-1</v>
      </c>
      <c r="J1252" t="n">
        <v>0</v>
      </c>
      <c r="K1252" t="n">
        <v>27</v>
      </c>
      <c r="L1252" t="n">
        <v>1</v>
      </c>
      <c r="M1252" t="n">
        <v>0</v>
      </c>
      <c r="O1252" t="n">
        <v>0</v>
      </c>
      <c r="P1252" t="n">
        <v>0</v>
      </c>
      <c r="Q1252" t="n">
        <v>0</v>
      </c>
      <c r="R1252" t="n">
        <v>27</v>
      </c>
      <c r="S1252" t="n">
        <v>0</v>
      </c>
      <c r="T1252" t="n">
        <v>0</v>
      </c>
    </row>
    <row r="1253">
      <c r="A1253" s="8" t="n">
        <v>46206</v>
      </c>
      <c r="B1253" t="inlineStr">
        <is>
          <t>DL</t>
        </is>
      </c>
      <c r="C1253" s="9">
        <f>_xlfn.XLOOKUP(B1253,Carriers[Code],Carriers[Airline])</f>
        <v/>
      </c>
      <c r="D1253" t="n">
        <v>2804</v>
      </c>
      <c r="E1253" t="inlineStr">
        <is>
          <t>ORD</t>
        </is>
      </c>
      <c r="F1253" s="10" t="n">
        <v>2045</v>
      </c>
      <c r="G1253" t="inlineStr">
        <is>
          <t>2000-2059</t>
        </is>
      </c>
      <c r="H1253" s="9">
        <f>INT(F1253/100)</f>
        <v/>
      </c>
      <c r="M1253" t="n">
        <v>1</v>
      </c>
      <c r="N1253" t="inlineStr">
        <is>
          <t>B</t>
        </is>
      </c>
      <c r="O1253" t="n">
        <v>0</v>
      </c>
    </row>
    <row r="1254">
      <c r="A1254" s="8" t="n">
        <v>46206</v>
      </c>
      <c r="B1254" t="inlineStr">
        <is>
          <t>YX</t>
        </is>
      </c>
      <c r="C1254" s="9">
        <f>_xlfn.XLOOKUP(B1254,Carriers[Code],Carriers[Airline])</f>
        <v/>
      </c>
      <c r="D1254" t="n">
        <v>5655</v>
      </c>
      <c r="E1254" t="inlineStr">
        <is>
          <t>CLE</t>
        </is>
      </c>
      <c r="F1254" s="10" t="n">
        <v>2045</v>
      </c>
      <c r="G1254" t="inlineStr">
        <is>
          <t>2000-2059</t>
        </is>
      </c>
      <c r="H1254" s="9">
        <f>INT(F1254/100)</f>
        <v/>
      </c>
      <c r="I1254" t="n">
        <v>-4</v>
      </c>
      <c r="J1254" t="n">
        <v>0</v>
      </c>
      <c r="K1254" t="n">
        <v>-14</v>
      </c>
      <c r="L1254" t="n">
        <v>0</v>
      </c>
      <c r="M1254" t="n">
        <v>0</v>
      </c>
      <c r="O1254" t="n">
        <v>0</v>
      </c>
    </row>
    <row r="1255">
      <c r="A1255" s="8" t="n">
        <v>46206</v>
      </c>
      <c r="B1255" t="inlineStr">
        <is>
          <t>B6</t>
        </is>
      </c>
      <c r="C1255" s="9">
        <f>_xlfn.XLOOKUP(B1255,Carriers[Code],Carriers[Airline])</f>
        <v/>
      </c>
      <c r="D1255" t="n">
        <v>591</v>
      </c>
      <c r="E1255" t="inlineStr">
        <is>
          <t>TPA</t>
        </is>
      </c>
      <c r="F1255" s="10" t="n">
        <v>2050</v>
      </c>
      <c r="G1255" t="inlineStr">
        <is>
          <t>2000-2059</t>
        </is>
      </c>
      <c r="H1255" s="9">
        <f>INT(F1255/100)</f>
        <v/>
      </c>
      <c r="I1255" t="n">
        <v>5</v>
      </c>
      <c r="J1255" t="n">
        <v>0</v>
      </c>
      <c r="K1255" t="n">
        <v>-7</v>
      </c>
      <c r="L1255" t="n">
        <v>0</v>
      </c>
      <c r="M1255" t="n">
        <v>0</v>
      </c>
      <c r="O1255" t="n">
        <v>0</v>
      </c>
    </row>
    <row r="1256">
      <c r="A1256" s="8" t="n">
        <v>46206</v>
      </c>
      <c r="B1256" t="inlineStr">
        <is>
          <t>B6</t>
        </is>
      </c>
      <c r="C1256" s="9">
        <f>_xlfn.XLOOKUP(B1256,Carriers[Code],Carriers[Airline])</f>
        <v/>
      </c>
      <c r="D1256" t="n">
        <v>206</v>
      </c>
      <c r="E1256" t="inlineStr">
        <is>
          <t>PQI</t>
        </is>
      </c>
      <c r="F1256" s="10" t="n">
        <v>2055</v>
      </c>
      <c r="G1256" t="inlineStr">
        <is>
          <t>2000-2059</t>
        </is>
      </c>
      <c r="H1256" s="9">
        <f>INT(F1256/100)</f>
        <v/>
      </c>
      <c r="I1256" t="n">
        <v>-6</v>
      </c>
      <c r="J1256" t="n">
        <v>0</v>
      </c>
      <c r="K1256" t="n">
        <v>-3</v>
      </c>
      <c r="L1256" t="n">
        <v>0</v>
      </c>
      <c r="M1256" t="n">
        <v>0</v>
      </c>
      <c r="O1256" t="n">
        <v>0</v>
      </c>
    </row>
    <row r="1257">
      <c r="A1257" s="8" t="n">
        <v>46206</v>
      </c>
      <c r="B1257" t="inlineStr">
        <is>
          <t>B6</t>
        </is>
      </c>
      <c r="C1257" s="9">
        <f>_xlfn.XLOOKUP(B1257,Carriers[Code],Carriers[Airline])</f>
        <v/>
      </c>
      <c r="D1257" t="n">
        <v>413</v>
      </c>
      <c r="E1257" t="inlineStr">
        <is>
          <t>SFO</t>
        </is>
      </c>
      <c r="F1257" s="10" t="n">
        <v>2055</v>
      </c>
      <c r="G1257" t="inlineStr">
        <is>
          <t>2000-2059</t>
        </is>
      </c>
      <c r="H1257" s="9">
        <f>INT(F1257/100)</f>
        <v/>
      </c>
      <c r="I1257" t="n">
        <v>35</v>
      </c>
      <c r="J1257" t="n">
        <v>1</v>
      </c>
      <c r="K1257" t="n">
        <v>13</v>
      </c>
      <c r="L1257" t="n">
        <v>0</v>
      </c>
      <c r="M1257" t="n">
        <v>0</v>
      </c>
      <c r="O1257" t="n">
        <v>0</v>
      </c>
    </row>
    <row r="1258">
      <c r="A1258" s="8" t="n">
        <v>46206</v>
      </c>
      <c r="B1258" t="inlineStr">
        <is>
          <t>B6</t>
        </is>
      </c>
      <c r="C1258" s="9">
        <f>_xlfn.XLOOKUP(B1258,Carriers[Code],Carriers[Airline])</f>
        <v/>
      </c>
      <c r="D1258" t="n">
        <v>2783</v>
      </c>
      <c r="E1258" t="inlineStr">
        <is>
          <t>RDU</t>
        </is>
      </c>
      <c r="F1258" s="10" t="n">
        <v>2059</v>
      </c>
      <c r="G1258" t="inlineStr">
        <is>
          <t>2000-2059</t>
        </is>
      </c>
      <c r="H1258" s="9">
        <f>INT(F1258/100)</f>
        <v/>
      </c>
      <c r="I1258" t="n">
        <v>100</v>
      </c>
      <c r="J1258" t="n">
        <v>1</v>
      </c>
      <c r="K1258" t="n">
        <v>90</v>
      </c>
      <c r="L1258" t="n">
        <v>1</v>
      </c>
      <c r="M1258" t="n">
        <v>0</v>
      </c>
      <c r="O1258" t="n">
        <v>0</v>
      </c>
      <c r="P1258" t="n">
        <v>11</v>
      </c>
      <c r="Q1258" t="n">
        <v>0</v>
      </c>
      <c r="R1258" t="n">
        <v>0</v>
      </c>
      <c r="S1258" t="n">
        <v>0</v>
      </c>
      <c r="T1258" t="n">
        <v>79</v>
      </c>
    </row>
    <row r="1259">
      <c r="A1259" s="8" t="n">
        <v>46206</v>
      </c>
      <c r="B1259" t="inlineStr">
        <is>
          <t>AA</t>
        </is>
      </c>
      <c r="C1259" s="9">
        <f>_xlfn.XLOOKUP(B1259,Carriers[Code],Carriers[Airline])</f>
        <v/>
      </c>
      <c r="D1259" t="n">
        <v>1541</v>
      </c>
      <c r="E1259" t="inlineStr">
        <is>
          <t>DCA</t>
        </is>
      </c>
      <c r="F1259" s="10" t="n">
        <v>2112</v>
      </c>
      <c r="G1259" t="inlineStr">
        <is>
          <t>2100-2159</t>
        </is>
      </c>
      <c r="H1259" s="9">
        <f>INT(F1259/100)</f>
        <v/>
      </c>
      <c r="I1259" t="n">
        <v>153</v>
      </c>
      <c r="J1259" t="n">
        <v>1</v>
      </c>
      <c r="K1259" t="n">
        <v>152</v>
      </c>
      <c r="L1259" t="n">
        <v>1</v>
      </c>
      <c r="M1259" t="n">
        <v>0</v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n">
        <v>152</v>
      </c>
    </row>
    <row r="1260">
      <c r="A1260" s="8" t="n">
        <v>46206</v>
      </c>
      <c r="B1260" t="inlineStr">
        <is>
          <t>YX</t>
        </is>
      </c>
      <c r="C1260" s="9">
        <f>_xlfn.XLOOKUP(B1260,Carriers[Code],Carriers[Airline])</f>
        <v/>
      </c>
      <c r="D1260" t="n">
        <v>5594</v>
      </c>
      <c r="E1260" t="inlineStr">
        <is>
          <t>MEM</t>
        </is>
      </c>
      <c r="F1260" s="10" t="n">
        <v>2115</v>
      </c>
      <c r="G1260" t="inlineStr">
        <is>
          <t>2100-2159</t>
        </is>
      </c>
      <c r="H1260" s="9">
        <f>INT(F1260/100)</f>
        <v/>
      </c>
      <c r="I1260" t="n">
        <v>-4</v>
      </c>
      <c r="J1260" t="n">
        <v>0</v>
      </c>
      <c r="K1260" t="n">
        <v>-23</v>
      </c>
      <c r="L1260" t="n">
        <v>0</v>
      </c>
      <c r="M1260" t="n">
        <v>0</v>
      </c>
      <c r="O1260" t="n">
        <v>0</v>
      </c>
    </row>
    <row r="1261">
      <c r="A1261" s="8" t="n">
        <v>46206</v>
      </c>
      <c r="B1261" t="inlineStr">
        <is>
          <t>YX</t>
        </is>
      </c>
      <c r="C1261" s="9">
        <f>_xlfn.XLOOKUP(B1261,Carriers[Code],Carriers[Airline])</f>
        <v/>
      </c>
      <c r="D1261" t="n">
        <v>4662</v>
      </c>
      <c r="E1261" t="inlineStr">
        <is>
          <t>ROC</t>
        </is>
      </c>
      <c r="F1261" s="10" t="n">
        <v>2129</v>
      </c>
      <c r="G1261" t="inlineStr">
        <is>
          <t>2100-2159</t>
        </is>
      </c>
      <c r="H1261" s="9">
        <f>INT(F1261/100)</f>
        <v/>
      </c>
      <c r="I1261" t="n">
        <v>-1</v>
      </c>
      <c r="J1261" t="n">
        <v>0</v>
      </c>
      <c r="K1261" t="n">
        <v>-14</v>
      </c>
      <c r="L1261" t="n">
        <v>0</v>
      </c>
      <c r="M1261" t="n">
        <v>0</v>
      </c>
      <c r="O1261" t="n">
        <v>0</v>
      </c>
    </row>
    <row r="1262">
      <c r="A1262" s="8" t="n">
        <v>46206</v>
      </c>
      <c r="B1262" t="inlineStr">
        <is>
          <t>YX</t>
        </is>
      </c>
      <c r="C1262" s="9">
        <f>_xlfn.XLOOKUP(B1262,Carriers[Code],Carriers[Airline])</f>
        <v/>
      </c>
      <c r="D1262" t="n">
        <v>5702</v>
      </c>
      <c r="E1262" t="inlineStr">
        <is>
          <t>JFK</t>
        </is>
      </c>
      <c r="F1262" s="10" t="n">
        <v>2129</v>
      </c>
      <c r="G1262" t="inlineStr">
        <is>
          <t>2100-2159</t>
        </is>
      </c>
      <c r="H1262" s="9">
        <f>INT(F1262/100)</f>
        <v/>
      </c>
      <c r="I1262" t="n">
        <v>18</v>
      </c>
      <c r="J1262" t="n">
        <v>1</v>
      </c>
      <c r="K1262" t="n">
        <v>5</v>
      </c>
      <c r="L1262" t="n">
        <v>0</v>
      </c>
      <c r="M1262" t="n">
        <v>0</v>
      </c>
      <c r="O1262" t="n">
        <v>0</v>
      </c>
    </row>
    <row r="1263">
      <c r="A1263" s="8" t="n">
        <v>46206</v>
      </c>
      <c r="B1263" t="inlineStr">
        <is>
          <t>B6</t>
        </is>
      </c>
      <c r="C1263" s="9">
        <f>_xlfn.XLOOKUP(B1263,Carriers[Code],Carriers[Airline])</f>
        <v/>
      </c>
      <c r="D1263" t="n">
        <v>561</v>
      </c>
      <c r="E1263" t="inlineStr">
        <is>
          <t>SJU</t>
        </is>
      </c>
      <c r="F1263" s="10" t="n">
        <v>2144</v>
      </c>
      <c r="G1263" t="inlineStr">
        <is>
          <t>2100-2159</t>
        </is>
      </c>
      <c r="H1263" s="9">
        <f>INT(F1263/100)</f>
        <v/>
      </c>
      <c r="I1263" t="n">
        <v>44</v>
      </c>
      <c r="J1263" t="n">
        <v>1</v>
      </c>
      <c r="K1263" t="n">
        <v>31</v>
      </c>
      <c r="L1263" t="n">
        <v>1</v>
      </c>
      <c r="M1263" t="n">
        <v>0</v>
      </c>
      <c r="O1263" t="n">
        <v>0</v>
      </c>
      <c r="P1263" t="n">
        <v>15</v>
      </c>
      <c r="Q1263" t="n">
        <v>0</v>
      </c>
      <c r="R1263" t="n">
        <v>0</v>
      </c>
      <c r="S1263" t="n">
        <v>0</v>
      </c>
      <c r="T1263" t="n">
        <v>16</v>
      </c>
    </row>
    <row r="1264">
      <c r="A1264" s="8" t="n">
        <v>46206</v>
      </c>
      <c r="B1264" t="inlineStr">
        <is>
          <t>YX</t>
        </is>
      </c>
      <c r="C1264" s="9">
        <f>_xlfn.XLOOKUP(B1264,Carriers[Code],Carriers[Airline])</f>
        <v/>
      </c>
      <c r="D1264" t="n">
        <v>5676</v>
      </c>
      <c r="E1264" t="inlineStr">
        <is>
          <t>RIC</t>
        </is>
      </c>
      <c r="F1264" s="10" t="n">
        <v>2145</v>
      </c>
      <c r="G1264" t="inlineStr">
        <is>
          <t>2100-2159</t>
        </is>
      </c>
      <c r="H1264" s="9">
        <f>INT(F1264/100)</f>
        <v/>
      </c>
      <c r="I1264" t="n">
        <v>-13</v>
      </c>
      <c r="J1264" t="n">
        <v>0</v>
      </c>
      <c r="K1264" t="n">
        <v>-24</v>
      </c>
      <c r="L1264" t="n">
        <v>0</v>
      </c>
      <c r="M1264" t="n">
        <v>0</v>
      </c>
      <c r="O1264" t="n">
        <v>0</v>
      </c>
    </row>
    <row r="1265">
      <c r="A1265" s="8" t="n">
        <v>46206</v>
      </c>
      <c r="B1265" t="inlineStr">
        <is>
          <t>B6</t>
        </is>
      </c>
      <c r="C1265" s="9">
        <f>_xlfn.XLOOKUP(B1265,Carriers[Code],Carriers[Airline])</f>
        <v/>
      </c>
      <c r="D1265" t="n">
        <v>845</v>
      </c>
      <c r="E1265" t="inlineStr">
        <is>
          <t>SYR</t>
        </is>
      </c>
      <c r="F1265" s="10" t="n">
        <v>2146</v>
      </c>
      <c r="G1265" t="inlineStr">
        <is>
          <t>2100-2159</t>
        </is>
      </c>
      <c r="H1265" s="9">
        <f>INT(F1265/100)</f>
        <v/>
      </c>
      <c r="I1265" t="n">
        <v>76</v>
      </c>
      <c r="J1265" t="n">
        <v>1</v>
      </c>
      <c r="K1265" t="n">
        <v>64</v>
      </c>
      <c r="L1265" t="n">
        <v>1</v>
      </c>
      <c r="M1265" t="n">
        <v>0</v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n">
        <v>64</v>
      </c>
    </row>
    <row r="1266">
      <c r="A1266" s="8" t="n">
        <v>46206</v>
      </c>
      <c r="B1266" t="inlineStr">
        <is>
          <t>YX</t>
        </is>
      </c>
      <c r="C1266" s="9">
        <f>_xlfn.XLOOKUP(B1266,Carriers[Code],Carriers[Airline])</f>
        <v/>
      </c>
      <c r="D1266" t="n">
        <v>5704</v>
      </c>
      <c r="E1266" t="inlineStr">
        <is>
          <t>DCA</t>
        </is>
      </c>
      <c r="F1266" s="10" t="n">
        <v>2150</v>
      </c>
      <c r="G1266" t="inlineStr">
        <is>
          <t>2100-2159</t>
        </is>
      </c>
      <c r="H1266" s="9">
        <f>INT(F1266/100)</f>
        <v/>
      </c>
      <c r="I1266" t="n">
        <v>-6</v>
      </c>
      <c r="J1266" t="n">
        <v>0</v>
      </c>
      <c r="K1266" t="n">
        <v>-28</v>
      </c>
      <c r="L1266" t="n">
        <v>0</v>
      </c>
      <c r="M1266" t="n">
        <v>0</v>
      </c>
      <c r="O1266" t="n">
        <v>0</v>
      </c>
    </row>
    <row r="1267">
      <c r="A1267" s="8" t="n">
        <v>46206</v>
      </c>
      <c r="B1267" t="inlineStr">
        <is>
          <t>YX</t>
        </is>
      </c>
      <c r="C1267" s="9">
        <f>_xlfn.XLOOKUP(B1267,Carriers[Code],Carriers[Airline])</f>
        <v/>
      </c>
      <c r="D1267" t="n">
        <v>5840</v>
      </c>
      <c r="E1267" t="inlineStr">
        <is>
          <t>LGA</t>
        </is>
      </c>
      <c r="F1267" s="10" t="n">
        <v>2200</v>
      </c>
      <c r="G1267" t="inlineStr">
        <is>
          <t>2200-2259</t>
        </is>
      </c>
      <c r="H1267" s="9">
        <f>INT(F1267/100)</f>
        <v/>
      </c>
      <c r="I1267" t="n">
        <v>25</v>
      </c>
      <c r="J1267" t="n">
        <v>1</v>
      </c>
      <c r="K1267" t="n">
        <v>22</v>
      </c>
      <c r="L1267" t="n">
        <v>1</v>
      </c>
      <c r="M1267" t="n">
        <v>0</v>
      </c>
      <c r="O1267" t="n">
        <v>0</v>
      </c>
      <c r="P1267" t="n">
        <v>0</v>
      </c>
      <c r="Q1267" t="n">
        <v>0</v>
      </c>
      <c r="R1267" t="n">
        <v>22</v>
      </c>
      <c r="S1267" t="n">
        <v>0</v>
      </c>
      <c r="T1267" t="n">
        <v>0</v>
      </c>
    </row>
    <row r="1268">
      <c r="A1268" s="8" t="n">
        <v>46206</v>
      </c>
      <c r="B1268" t="inlineStr">
        <is>
          <t>B6</t>
        </is>
      </c>
      <c r="C1268" s="9">
        <f>_xlfn.XLOOKUP(B1268,Carriers[Code],Carriers[Airline])</f>
        <v/>
      </c>
      <c r="D1268" t="n">
        <v>715</v>
      </c>
      <c r="E1268" t="inlineStr">
        <is>
          <t>BUF</t>
        </is>
      </c>
      <c r="F1268" s="10" t="n">
        <v>2215</v>
      </c>
      <c r="G1268" t="inlineStr">
        <is>
          <t>2200-2259</t>
        </is>
      </c>
      <c r="H1268" s="9">
        <f>INT(F1268/100)</f>
        <v/>
      </c>
      <c r="I1268" t="n">
        <v>13</v>
      </c>
      <c r="J1268" t="n">
        <v>0</v>
      </c>
      <c r="K1268" t="n">
        <v>5</v>
      </c>
      <c r="L1268" t="n">
        <v>0</v>
      </c>
      <c r="M1268" t="n">
        <v>0</v>
      </c>
      <c r="O1268" t="n">
        <v>0</v>
      </c>
    </row>
    <row r="1269">
      <c r="A1269" s="8" t="n">
        <v>46206</v>
      </c>
      <c r="B1269" t="inlineStr">
        <is>
          <t>WN</t>
        </is>
      </c>
      <c r="C1269" s="9">
        <f>_xlfn.XLOOKUP(B1269,Carriers[Code],Carriers[Airline])</f>
        <v/>
      </c>
      <c r="D1269" t="n">
        <v>736</v>
      </c>
      <c r="E1269" t="inlineStr">
        <is>
          <t>BWI</t>
        </is>
      </c>
      <c r="F1269" s="10" t="n">
        <v>2215</v>
      </c>
      <c r="G1269" t="inlineStr">
        <is>
          <t>2200-2259</t>
        </is>
      </c>
      <c r="H1269" s="9">
        <f>INT(F1269/100)</f>
        <v/>
      </c>
      <c r="I1269" t="n">
        <v>56</v>
      </c>
      <c r="J1269" t="n">
        <v>1</v>
      </c>
      <c r="K1269" t="n">
        <v>30</v>
      </c>
      <c r="L1269" t="n">
        <v>1</v>
      </c>
      <c r="M1269" t="n">
        <v>0</v>
      </c>
      <c r="O1269" t="n">
        <v>0</v>
      </c>
      <c r="P1269" t="n">
        <v>0</v>
      </c>
      <c r="Q1269" t="n">
        <v>0</v>
      </c>
      <c r="R1269" t="n">
        <v>0</v>
      </c>
      <c r="S1269" t="n">
        <v>0</v>
      </c>
      <c r="T1269" t="n">
        <v>30</v>
      </c>
    </row>
    <row r="1270">
      <c r="A1270" s="8" t="n">
        <v>46207</v>
      </c>
      <c r="B1270" t="inlineStr">
        <is>
          <t>AA</t>
        </is>
      </c>
      <c r="C1270" s="9">
        <f>_xlfn.XLOOKUP(B1270,Carriers[Code],Carriers[Airline])</f>
        <v/>
      </c>
      <c r="D1270" t="n">
        <v>1418</v>
      </c>
      <c r="E1270" t="inlineStr">
        <is>
          <t>MIA</t>
        </is>
      </c>
      <c r="F1270" s="10" t="n">
        <v>510</v>
      </c>
      <c r="G1270" t="inlineStr">
        <is>
          <t>0001-0559</t>
        </is>
      </c>
      <c r="H1270" s="9">
        <f>INT(F1270/100)</f>
        <v/>
      </c>
      <c r="I1270" t="n">
        <v>-4</v>
      </c>
      <c r="J1270" t="n">
        <v>0</v>
      </c>
      <c r="K1270" t="n">
        <v>-27</v>
      </c>
      <c r="L1270" t="n">
        <v>0</v>
      </c>
      <c r="M1270" t="n">
        <v>0</v>
      </c>
      <c r="O1270" t="n">
        <v>0</v>
      </c>
    </row>
    <row r="1271">
      <c r="A1271" s="8" t="n">
        <v>46207</v>
      </c>
      <c r="B1271" t="inlineStr">
        <is>
          <t>AA</t>
        </is>
      </c>
      <c r="C1271" s="9">
        <f>_xlfn.XLOOKUP(B1271,Carriers[Code],Carriers[Airline])</f>
        <v/>
      </c>
      <c r="D1271" t="n">
        <v>3324</v>
      </c>
      <c r="E1271" t="inlineStr">
        <is>
          <t>ORD</t>
        </is>
      </c>
      <c r="F1271" s="10" t="n">
        <v>510</v>
      </c>
      <c r="G1271" t="inlineStr">
        <is>
          <t>0001-0559</t>
        </is>
      </c>
      <c r="H1271" s="9">
        <f>INT(F1271/100)</f>
        <v/>
      </c>
      <c r="I1271" t="n">
        <v>-2</v>
      </c>
      <c r="J1271" t="n">
        <v>0</v>
      </c>
      <c r="K1271" t="n">
        <v>-12</v>
      </c>
      <c r="L1271" t="n">
        <v>0</v>
      </c>
      <c r="M1271" t="n">
        <v>0</v>
      </c>
      <c r="O1271" t="n">
        <v>0</v>
      </c>
    </row>
    <row r="1272">
      <c r="A1272" s="8" t="n">
        <v>46207</v>
      </c>
      <c r="B1272" t="inlineStr">
        <is>
          <t>WN</t>
        </is>
      </c>
      <c r="C1272" s="9">
        <f>_xlfn.XLOOKUP(B1272,Carriers[Code],Carriers[Airline])</f>
        <v/>
      </c>
      <c r="D1272" t="n">
        <v>1579</v>
      </c>
      <c r="E1272" t="inlineStr">
        <is>
          <t>MDW</t>
        </is>
      </c>
      <c r="F1272" s="10" t="n">
        <v>515</v>
      </c>
      <c r="G1272" t="inlineStr">
        <is>
          <t>0001-0559</t>
        </is>
      </c>
      <c r="H1272" s="9">
        <f>INT(F1272/100)</f>
        <v/>
      </c>
      <c r="M1272" t="n">
        <v>1</v>
      </c>
      <c r="N1272" t="inlineStr">
        <is>
          <t>B</t>
        </is>
      </c>
      <c r="O1272" t="n">
        <v>0</v>
      </c>
    </row>
    <row r="1273">
      <c r="A1273" s="8" t="n">
        <v>46207</v>
      </c>
      <c r="B1273" t="inlineStr">
        <is>
          <t>DL</t>
        </is>
      </c>
      <c r="C1273" s="9">
        <f>_xlfn.XLOOKUP(B1273,Carriers[Code],Carriers[Airline])</f>
        <v/>
      </c>
      <c r="D1273" t="n">
        <v>1019</v>
      </c>
      <c r="E1273" t="inlineStr">
        <is>
          <t>DTW</t>
        </is>
      </c>
      <c r="F1273" s="10" t="n">
        <v>530</v>
      </c>
      <c r="G1273" t="inlineStr">
        <is>
          <t>0001-0559</t>
        </is>
      </c>
      <c r="H1273" s="9">
        <f>INT(F1273/100)</f>
        <v/>
      </c>
      <c r="I1273" t="n">
        <v>-8</v>
      </c>
      <c r="J1273" t="n">
        <v>0</v>
      </c>
      <c r="K1273" t="n">
        <v>-27</v>
      </c>
      <c r="L1273" t="n">
        <v>0</v>
      </c>
      <c r="M1273" t="n">
        <v>0</v>
      </c>
      <c r="O1273" t="n">
        <v>0</v>
      </c>
    </row>
    <row r="1274">
      <c r="A1274" s="8" t="n">
        <v>46207</v>
      </c>
      <c r="B1274" t="inlineStr">
        <is>
          <t>DL</t>
        </is>
      </c>
      <c r="C1274" s="9">
        <f>_xlfn.XLOOKUP(B1274,Carriers[Code],Carriers[Airline])</f>
        <v/>
      </c>
      <c r="D1274" t="n">
        <v>2242</v>
      </c>
      <c r="E1274" t="inlineStr">
        <is>
          <t>ATL</t>
        </is>
      </c>
      <c r="F1274" s="10" t="n">
        <v>530</v>
      </c>
      <c r="G1274" t="inlineStr">
        <is>
          <t>0001-0559</t>
        </is>
      </c>
      <c r="H1274" s="9">
        <f>INT(F1274/100)</f>
        <v/>
      </c>
      <c r="I1274" t="n">
        <v>-11</v>
      </c>
      <c r="J1274" t="n">
        <v>0</v>
      </c>
      <c r="K1274" t="n">
        <v>-21</v>
      </c>
      <c r="L1274" t="n">
        <v>0</v>
      </c>
      <c r="M1274" t="n">
        <v>0</v>
      </c>
      <c r="O1274" t="n">
        <v>0</v>
      </c>
    </row>
    <row r="1275">
      <c r="A1275" s="8" t="n">
        <v>46207</v>
      </c>
      <c r="B1275" t="inlineStr">
        <is>
          <t>WN</t>
        </is>
      </c>
      <c r="C1275" s="9">
        <f>_xlfn.XLOOKUP(B1275,Carriers[Code],Carriers[Airline])</f>
        <v/>
      </c>
      <c r="D1275" t="n">
        <v>727</v>
      </c>
      <c r="E1275" t="inlineStr">
        <is>
          <t>BWI</t>
        </is>
      </c>
      <c r="F1275" s="10" t="n">
        <v>530</v>
      </c>
      <c r="G1275" t="inlineStr">
        <is>
          <t>0001-0559</t>
        </is>
      </c>
      <c r="H1275" s="9">
        <f>INT(F1275/100)</f>
        <v/>
      </c>
      <c r="I1275" t="n">
        <v>0</v>
      </c>
      <c r="J1275" t="n">
        <v>0</v>
      </c>
      <c r="K1275" t="n">
        <v>-21</v>
      </c>
      <c r="L1275" t="n">
        <v>0</v>
      </c>
      <c r="M1275" t="n">
        <v>0</v>
      </c>
      <c r="O1275" t="n">
        <v>0</v>
      </c>
    </row>
    <row r="1276">
      <c r="A1276" s="8" t="n">
        <v>46207</v>
      </c>
      <c r="B1276" t="inlineStr">
        <is>
          <t>YX</t>
        </is>
      </c>
      <c r="C1276" s="9">
        <f>_xlfn.XLOOKUP(B1276,Carriers[Code],Carriers[Airline])</f>
        <v/>
      </c>
      <c r="D1276" t="n">
        <v>5692</v>
      </c>
      <c r="E1276" t="inlineStr">
        <is>
          <t>DCA</t>
        </is>
      </c>
      <c r="F1276" s="10" t="n">
        <v>530</v>
      </c>
      <c r="G1276" t="inlineStr">
        <is>
          <t>0001-0559</t>
        </is>
      </c>
      <c r="H1276" s="9">
        <f>INT(F1276/100)</f>
        <v/>
      </c>
      <c r="I1276" t="n">
        <v>-9</v>
      </c>
      <c r="J1276" t="n">
        <v>0</v>
      </c>
      <c r="K1276" t="n">
        <v>-17</v>
      </c>
      <c r="L1276" t="n">
        <v>0</v>
      </c>
      <c r="M1276" t="n">
        <v>0</v>
      </c>
      <c r="O1276" t="n">
        <v>0</v>
      </c>
    </row>
    <row r="1277">
      <c r="A1277" s="8" t="n">
        <v>46207</v>
      </c>
      <c r="B1277" t="inlineStr">
        <is>
          <t>B6</t>
        </is>
      </c>
      <c r="C1277" s="9">
        <f>_xlfn.XLOOKUP(B1277,Carriers[Code],Carriers[Airline])</f>
        <v/>
      </c>
      <c r="D1277" t="n">
        <v>1017</v>
      </c>
      <c r="E1277" t="inlineStr">
        <is>
          <t>JFK</t>
        </is>
      </c>
      <c r="F1277" s="10" t="n">
        <v>544</v>
      </c>
      <c r="G1277" t="inlineStr">
        <is>
          <t>0001-0559</t>
        </is>
      </c>
      <c r="H1277" s="9">
        <f>INT(F1277/100)</f>
        <v/>
      </c>
      <c r="I1277" t="n">
        <v>-13</v>
      </c>
      <c r="J1277" t="n">
        <v>0</v>
      </c>
      <c r="K1277" t="n">
        <v>-28</v>
      </c>
      <c r="L1277" t="n">
        <v>0</v>
      </c>
      <c r="M1277" t="n">
        <v>0</v>
      </c>
      <c r="O1277" t="n">
        <v>0</v>
      </c>
    </row>
    <row r="1278">
      <c r="A1278" s="8" t="n">
        <v>46207</v>
      </c>
      <c r="B1278" t="inlineStr">
        <is>
          <t>UA</t>
        </is>
      </c>
      <c r="C1278" s="9">
        <f>_xlfn.XLOOKUP(B1278,Carriers[Code],Carriers[Airline])</f>
        <v/>
      </c>
      <c r="D1278" t="n">
        <v>1734</v>
      </c>
      <c r="E1278" t="inlineStr">
        <is>
          <t>IAD</t>
        </is>
      </c>
      <c r="F1278" s="10" t="n">
        <v>545</v>
      </c>
      <c r="G1278" t="inlineStr">
        <is>
          <t>0001-0559</t>
        </is>
      </c>
      <c r="H1278" s="9">
        <f>INT(F1278/100)</f>
        <v/>
      </c>
      <c r="I1278" t="n">
        <v>-7</v>
      </c>
      <c r="J1278" t="n">
        <v>0</v>
      </c>
      <c r="K1278" t="n">
        <v>-18</v>
      </c>
      <c r="L1278" t="n">
        <v>0</v>
      </c>
      <c r="M1278" t="n">
        <v>0</v>
      </c>
      <c r="O1278" t="n">
        <v>0</v>
      </c>
    </row>
    <row r="1279">
      <c r="A1279" s="8" t="n">
        <v>46207</v>
      </c>
      <c r="B1279" t="inlineStr">
        <is>
          <t>WN</t>
        </is>
      </c>
      <c r="C1279" s="9">
        <f>_xlfn.XLOOKUP(B1279,Carriers[Code],Carriers[Airline])</f>
        <v/>
      </c>
      <c r="D1279" t="n">
        <v>752</v>
      </c>
      <c r="E1279" t="inlineStr">
        <is>
          <t>STL</t>
        </is>
      </c>
      <c r="F1279" s="10" t="n">
        <v>550</v>
      </c>
      <c r="G1279" t="inlineStr">
        <is>
          <t>0001-0559</t>
        </is>
      </c>
      <c r="H1279" s="9">
        <f>INT(F1279/100)</f>
        <v/>
      </c>
      <c r="I1279" t="n">
        <v>-5</v>
      </c>
      <c r="J1279" t="n">
        <v>0</v>
      </c>
      <c r="K1279" t="n">
        <v>-31</v>
      </c>
      <c r="L1279" t="n">
        <v>0</v>
      </c>
      <c r="M1279" t="n">
        <v>0</v>
      </c>
      <c r="O1279" t="n">
        <v>0</v>
      </c>
    </row>
    <row r="1280">
      <c r="A1280" s="8" t="n">
        <v>46207</v>
      </c>
      <c r="B1280" t="inlineStr">
        <is>
          <t>DL</t>
        </is>
      </c>
      <c r="C1280" s="9">
        <f>_xlfn.XLOOKUP(B1280,Carriers[Code],Carriers[Airline])</f>
        <v/>
      </c>
      <c r="D1280" t="n">
        <v>2303</v>
      </c>
      <c r="E1280" t="inlineStr">
        <is>
          <t>MSP</t>
        </is>
      </c>
      <c r="F1280" s="10" t="n">
        <v>555</v>
      </c>
      <c r="G1280" t="inlineStr">
        <is>
          <t>0001-0559</t>
        </is>
      </c>
      <c r="H1280" s="9">
        <f>INT(F1280/100)</f>
        <v/>
      </c>
      <c r="I1280" t="n">
        <v>-1</v>
      </c>
      <c r="J1280" t="n">
        <v>0</v>
      </c>
      <c r="K1280" t="n">
        <v>1</v>
      </c>
      <c r="L1280" t="n">
        <v>0</v>
      </c>
      <c r="M1280" t="n">
        <v>0</v>
      </c>
      <c r="O1280" t="n">
        <v>0</v>
      </c>
    </row>
    <row r="1281">
      <c r="A1281" s="8" t="n">
        <v>46207</v>
      </c>
      <c r="B1281" t="inlineStr">
        <is>
          <t>AA</t>
        </is>
      </c>
      <c r="C1281" s="9">
        <f>_xlfn.XLOOKUP(B1281,Carriers[Code],Carriers[Airline])</f>
        <v/>
      </c>
      <c r="D1281" t="n">
        <v>873</v>
      </c>
      <c r="E1281" t="inlineStr">
        <is>
          <t>MIA</t>
        </is>
      </c>
      <c r="F1281" s="10" t="n">
        <v>600</v>
      </c>
      <c r="G1281" t="inlineStr">
        <is>
          <t>0600-0659</t>
        </is>
      </c>
      <c r="H1281" s="9">
        <f>INT(F1281/100)</f>
        <v/>
      </c>
      <c r="I1281" t="n">
        <v>2</v>
      </c>
      <c r="J1281" t="n">
        <v>0</v>
      </c>
      <c r="K1281" t="n">
        <v>-9</v>
      </c>
      <c r="L1281" t="n">
        <v>0</v>
      </c>
      <c r="M1281" t="n">
        <v>0</v>
      </c>
      <c r="O1281" t="n">
        <v>0</v>
      </c>
    </row>
    <row r="1282">
      <c r="A1282" s="8" t="n">
        <v>46207</v>
      </c>
      <c r="B1282" t="inlineStr">
        <is>
          <t>AA</t>
        </is>
      </c>
      <c r="C1282" s="9">
        <f>_xlfn.XLOOKUP(B1282,Carriers[Code],Carriers[Airline])</f>
        <v/>
      </c>
      <c r="D1282" t="n">
        <v>2527</v>
      </c>
      <c r="E1282" t="inlineStr">
        <is>
          <t>DFW</t>
        </is>
      </c>
      <c r="F1282" s="10" t="n">
        <v>600</v>
      </c>
      <c r="G1282" t="inlineStr">
        <is>
          <t>0600-0659</t>
        </is>
      </c>
      <c r="H1282" s="9">
        <f>INT(F1282/100)</f>
        <v/>
      </c>
      <c r="I1282" t="n">
        <v>8</v>
      </c>
      <c r="J1282" t="n">
        <v>0</v>
      </c>
      <c r="K1282" t="n">
        <v>-7</v>
      </c>
      <c r="L1282" t="n">
        <v>0</v>
      </c>
      <c r="M1282" t="n">
        <v>0</v>
      </c>
      <c r="O1282" t="n">
        <v>0</v>
      </c>
    </row>
    <row r="1283">
      <c r="A1283" s="8" t="n">
        <v>46207</v>
      </c>
      <c r="B1283" t="inlineStr">
        <is>
          <t>B6</t>
        </is>
      </c>
      <c r="C1283" s="9">
        <f>_xlfn.XLOOKUP(B1283,Carriers[Code],Carriers[Airline])</f>
        <v/>
      </c>
      <c r="D1283" t="n">
        <v>287</v>
      </c>
      <c r="E1283" t="inlineStr">
        <is>
          <t>LAX</t>
        </is>
      </c>
      <c r="F1283" s="10" t="n">
        <v>600</v>
      </c>
      <c r="G1283" t="inlineStr">
        <is>
          <t>0600-0659</t>
        </is>
      </c>
      <c r="H1283" s="9">
        <f>INT(F1283/100)</f>
        <v/>
      </c>
      <c r="I1283" t="n">
        <v>-10</v>
      </c>
      <c r="J1283" t="n">
        <v>0</v>
      </c>
      <c r="K1283" t="n">
        <v>-31</v>
      </c>
      <c r="L1283" t="n">
        <v>0</v>
      </c>
      <c r="M1283" t="n">
        <v>0</v>
      </c>
      <c r="O1283" t="n">
        <v>0</v>
      </c>
    </row>
    <row r="1284">
      <c r="A1284" s="8" t="n">
        <v>46207</v>
      </c>
      <c r="B1284" t="inlineStr">
        <is>
          <t>B6</t>
        </is>
      </c>
      <c r="C1284" s="9">
        <f>_xlfn.XLOOKUP(B1284,Carriers[Code],Carriers[Airline])</f>
        <v/>
      </c>
      <c r="D1284" t="n">
        <v>1207</v>
      </c>
      <c r="E1284" t="inlineStr">
        <is>
          <t>BNA</t>
        </is>
      </c>
      <c r="F1284" s="10" t="n">
        <v>600</v>
      </c>
      <c r="G1284" t="inlineStr">
        <is>
          <t>0600-0659</t>
        </is>
      </c>
      <c r="H1284" s="9">
        <f>INT(F1284/100)</f>
        <v/>
      </c>
      <c r="I1284" t="n">
        <v>-9</v>
      </c>
      <c r="J1284" t="n">
        <v>0</v>
      </c>
      <c r="K1284" t="n">
        <v>-34</v>
      </c>
      <c r="L1284" t="n">
        <v>0</v>
      </c>
      <c r="M1284" t="n">
        <v>0</v>
      </c>
      <c r="O1284" t="n">
        <v>0</v>
      </c>
    </row>
    <row r="1285">
      <c r="A1285" s="8" t="n">
        <v>46207</v>
      </c>
      <c r="B1285" t="inlineStr">
        <is>
          <t>B6</t>
        </is>
      </c>
      <c r="C1285" s="9">
        <f>_xlfn.XLOOKUP(B1285,Carriers[Code],Carriers[Airline])</f>
        <v/>
      </c>
      <c r="D1285" t="n">
        <v>1439</v>
      </c>
      <c r="E1285" t="inlineStr">
        <is>
          <t>AUS</t>
        </is>
      </c>
      <c r="F1285" s="10" t="n">
        <v>600</v>
      </c>
      <c r="G1285" t="inlineStr">
        <is>
          <t>0600-0659</t>
        </is>
      </c>
      <c r="H1285" s="9">
        <f>INT(F1285/100)</f>
        <v/>
      </c>
      <c r="I1285" t="n">
        <v>-11</v>
      </c>
      <c r="J1285" t="n">
        <v>0</v>
      </c>
      <c r="K1285" t="n">
        <v>-34</v>
      </c>
      <c r="L1285" t="n">
        <v>0</v>
      </c>
      <c r="M1285" t="n">
        <v>0</v>
      </c>
      <c r="O1285" t="n">
        <v>0</v>
      </c>
    </row>
    <row r="1286">
      <c r="A1286" s="8" t="n">
        <v>46207</v>
      </c>
      <c r="B1286" t="inlineStr">
        <is>
          <t>F9</t>
        </is>
      </c>
      <c r="C1286" s="9">
        <f>_xlfn.XLOOKUP(B1286,Carriers[Code],Carriers[Airline])</f>
        <v/>
      </c>
      <c r="D1286" t="n">
        <v>3085</v>
      </c>
      <c r="E1286" t="inlineStr">
        <is>
          <t>ATL</t>
        </is>
      </c>
      <c r="F1286" s="10" t="n">
        <v>600</v>
      </c>
      <c r="G1286" t="inlineStr">
        <is>
          <t>0600-0659</t>
        </is>
      </c>
      <c r="H1286" s="9">
        <f>INT(F1286/100)</f>
        <v/>
      </c>
      <c r="I1286" t="n">
        <v>44</v>
      </c>
      <c r="J1286" t="n">
        <v>1</v>
      </c>
      <c r="K1286" t="n">
        <v>24</v>
      </c>
      <c r="L1286" t="n">
        <v>1</v>
      </c>
      <c r="M1286" t="n">
        <v>0</v>
      </c>
      <c r="O1286" t="n">
        <v>0</v>
      </c>
      <c r="P1286" t="n">
        <v>24</v>
      </c>
      <c r="Q1286" t="n">
        <v>0</v>
      </c>
      <c r="R1286" t="n">
        <v>0</v>
      </c>
      <c r="S1286" t="n">
        <v>0</v>
      </c>
      <c r="T1286" t="n">
        <v>0</v>
      </c>
    </row>
    <row r="1287">
      <c r="A1287" s="8" t="n">
        <v>46207</v>
      </c>
      <c r="B1287" t="inlineStr">
        <is>
          <t>UA</t>
        </is>
      </c>
      <c r="C1287" s="9">
        <f>_xlfn.XLOOKUP(B1287,Carriers[Code],Carriers[Airline])</f>
        <v/>
      </c>
      <c r="D1287" t="n">
        <v>360</v>
      </c>
      <c r="E1287" t="inlineStr">
        <is>
          <t>LAX</t>
        </is>
      </c>
      <c r="F1287" s="10" t="n">
        <v>600</v>
      </c>
      <c r="G1287" t="inlineStr">
        <is>
          <t>0600-0659</t>
        </is>
      </c>
      <c r="H1287" s="9">
        <f>INT(F1287/100)</f>
        <v/>
      </c>
      <c r="I1287" t="n">
        <v>24</v>
      </c>
      <c r="J1287" t="n">
        <v>1</v>
      </c>
      <c r="K1287" t="n">
        <v>6</v>
      </c>
      <c r="L1287" t="n">
        <v>0</v>
      </c>
      <c r="M1287" t="n">
        <v>0</v>
      </c>
      <c r="O1287" t="n">
        <v>0</v>
      </c>
    </row>
    <row r="1288">
      <c r="A1288" s="8" t="n">
        <v>46207</v>
      </c>
      <c r="B1288" t="inlineStr">
        <is>
          <t>UA</t>
        </is>
      </c>
      <c r="C1288" s="9">
        <f>_xlfn.XLOOKUP(B1288,Carriers[Code],Carriers[Airline])</f>
        <v/>
      </c>
      <c r="D1288" t="n">
        <v>1414</v>
      </c>
      <c r="E1288" t="inlineStr">
        <is>
          <t>ORD</t>
        </is>
      </c>
      <c r="F1288" s="10" t="n">
        <v>600</v>
      </c>
      <c r="G1288" t="inlineStr">
        <is>
          <t>0600-0659</t>
        </is>
      </c>
      <c r="H1288" s="9">
        <f>INT(F1288/100)</f>
        <v/>
      </c>
      <c r="I1288" t="n">
        <v>-9</v>
      </c>
      <c r="J1288" t="n">
        <v>0</v>
      </c>
      <c r="K1288" t="n">
        <v>-29</v>
      </c>
      <c r="L1288" t="n">
        <v>0</v>
      </c>
      <c r="M1288" t="n">
        <v>0</v>
      </c>
      <c r="O1288" t="n">
        <v>0</v>
      </c>
    </row>
    <row r="1289">
      <c r="A1289" s="8" t="n">
        <v>46207</v>
      </c>
      <c r="B1289" t="inlineStr">
        <is>
          <t>UA</t>
        </is>
      </c>
      <c r="C1289" s="9">
        <f>_xlfn.XLOOKUP(B1289,Carriers[Code],Carriers[Airline])</f>
        <v/>
      </c>
      <c r="D1289" t="n">
        <v>2441</v>
      </c>
      <c r="E1289" t="inlineStr">
        <is>
          <t>SFO</t>
        </is>
      </c>
      <c r="F1289" s="10" t="n">
        <v>600</v>
      </c>
      <c r="G1289" t="inlineStr">
        <is>
          <t>0600-0659</t>
        </is>
      </c>
      <c r="H1289" s="9">
        <f>INT(F1289/100)</f>
        <v/>
      </c>
      <c r="I1289" t="n">
        <v>6</v>
      </c>
      <c r="J1289" t="n">
        <v>0</v>
      </c>
      <c r="K1289" t="n">
        <v>9</v>
      </c>
      <c r="L1289" t="n">
        <v>0</v>
      </c>
      <c r="M1289" t="n">
        <v>0</v>
      </c>
      <c r="O1289" t="n">
        <v>0</v>
      </c>
    </row>
    <row r="1290">
      <c r="A1290" s="8" t="n">
        <v>46207</v>
      </c>
      <c r="B1290" t="inlineStr">
        <is>
          <t>AA</t>
        </is>
      </c>
      <c r="C1290" s="9">
        <f>_xlfn.XLOOKUP(B1290,Carriers[Code],Carriers[Airline])</f>
        <v/>
      </c>
      <c r="D1290" t="n">
        <v>1146</v>
      </c>
      <c r="E1290" t="inlineStr">
        <is>
          <t>PHL</t>
        </is>
      </c>
      <c r="F1290" s="10" t="n">
        <v>601</v>
      </c>
      <c r="G1290" t="inlineStr">
        <is>
          <t>0600-0659</t>
        </is>
      </c>
      <c r="H1290" s="9">
        <f>INT(F1290/100)</f>
        <v/>
      </c>
      <c r="I1290" t="n">
        <v>-3</v>
      </c>
      <c r="J1290" t="n">
        <v>0</v>
      </c>
      <c r="K1290" t="n">
        <v>-32</v>
      </c>
      <c r="L1290" t="n">
        <v>0</v>
      </c>
      <c r="M1290" t="n">
        <v>0</v>
      </c>
      <c r="O1290" t="n">
        <v>0</v>
      </c>
    </row>
    <row r="1291">
      <c r="A1291" s="8" t="n">
        <v>46207</v>
      </c>
      <c r="B1291" t="inlineStr">
        <is>
          <t>AS</t>
        </is>
      </c>
      <c r="C1291" s="9">
        <f>_xlfn.XLOOKUP(B1291,Carriers[Code],Carriers[Airline])</f>
        <v/>
      </c>
      <c r="D1291" t="n">
        <v>311</v>
      </c>
      <c r="E1291" t="inlineStr">
        <is>
          <t>PDX</t>
        </is>
      </c>
      <c r="F1291" s="10" t="n">
        <v>603</v>
      </c>
      <c r="G1291" t="inlineStr">
        <is>
          <t>0600-0659</t>
        </is>
      </c>
      <c r="H1291" s="9">
        <f>INT(F1291/100)</f>
        <v/>
      </c>
      <c r="I1291" t="n">
        <v>17</v>
      </c>
      <c r="J1291" t="n">
        <v>1</v>
      </c>
      <c r="K1291" t="n">
        <v>8</v>
      </c>
      <c r="L1291" t="n">
        <v>0</v>
      </c>
      <c r="M1291" t="n">
        <v>0</v>
      </c>
      <c r="O1291" t="n">
        <v>0</v>
      </c>
    </row>
    <row r="1292">
      <c r="A1292" s="8" t="n">
        <v>46207</v>
      </c>
      <c r="B1292" t="inlineStr">
        <is>
          <t>B6</t>
        </is>
      </c>
      <c r="C1292" s="9">
        <f>_xlfn.XLOOKUP(B1292,Carriers[Code],Carriers[Airline])</f>
        <v/>
      </c>
      <c r="D1292" t="n">
        <v>1159</v>
      </c>
      <c r="E1292" t="inlineStr">
        <is>
          <t>PHL</t>
        </is>
      </c>
      <c r="F1292" s="10" t="n">
        <v>604</v>
      </c>
      <c r="G1292" t="inlineStr">
        <is>
          <t>0600-0659</t>
        </is>
      </c>
      <c r="H1292" s="9">
        <f>INT(F1292/100)</f>
        <v/>
      </c>
      <c r="I1292" t="n">
        <v>-6</v>
      </c>
      <c r="J1292" t="n">
        <v>0</v>
      </c>
      <c r="K1292" t="n">
        <v>-21</v>
      </c>
      <c r="L1292" t="n">
        <v>0</v>
      </c>
      <c r="M1292" t="n">
        <v>0</v>
      </c>
      <c r="O1292" t="n">
        <v>0</v>
      </c>
    </row>
    <row r="1293">
      <c r="A1293" s="8" t="n">
        <v>46207</v>
      </c>
      <c r="B1293" t="inlineStr">
        <is>
          <t>AA</t>
        </is>
      </c>
      <c r="C1293" s="9">
        <f>_xlfn.XLOOKUP(B1293,Carriers[Code],Carriers[Airline])</f>
        <v/>
      </c>
      <c r="D1293" t="n">
        <v>418</v>
      </c>
      <c r="E1293" t="inlineStr">
        <is>
          <t>CLT</t>
        </is>
      </c>
      <c r="F1293" s="10" t="n">
        <v>605</v>
      </c>
      <c r="G1293" t="inlineStr">
        <is>
          <t>0600-0659</t>
        </is>
      </c>
      <c r="H1293" s="9">
        <f>INT(F1293/100)</f>
        <v/>
      </c>
      <c r="I1293" t="n">
        <v>-6</v>
      </c>
      <c r="J1293" t="n">
        <v>0</v>
      </c>
      <c r="K1293" t="n">
        <v>-27</v>
      </c>
      <c r="L1293" t="n">
        <v>0</v>
      </c>
      <c r="M1293" t="n">
        <v>0</v>
      </c>
      <c r="O1293" t="n">
        <v>0</v>
      </c>
    </row>
    <row r="1294">
      <c r="A1294" s="8" t="n">
        <v>46207</v>
      </c>
      <c r="B1294" t="inlineStr">
        <is>
          <t>DL</t>
        </is>
      </c>
      <c r="C1294" s="9">
        <f>_xlfn.XLOOKUP(B1294,Carriers[Code],Carriers[Airline])</f>
        <v/>
      </c>
      <c r="D1294" t="n">
        <v>859</v>
      </c>
      <c r="E1294" t="inlineStr">
        <is>
          <t>SLC</t>
        </is>
      </c>
      <c r="F1294" s="10" t="n">
        <v>605</v>
      </c>
      <c r="G1294" t="inlineStr">
        <is>
          <t>0600-0659</t>
        </is>
      </c>
      <c r="H1294" s="9">
        <f>INT(F1294/100)</f>
        <v/>
      </c>
      <c r="I1294" t="n">
        <v>-9</v>
      </c>
      <c r="J1294" t="n">
        <v>0</v>
      </c>
      <c r="K1294" t="n">
        <v>-17</v>
      </c>
      <c r="L1294" t="n">
        <v>0</v>
      </c>
      <c r="M1294" t="n">
        <v>0</v>
      </c>
      <c r="O1294" t="n">
        <v>0</v>
      </c>
    </row>
    <row r="1295">
      <c r="A1295" s="8" t="n">
        <v>46207</v>
      </c>
      <c r="B1295" t="inlineStr">
        <is>
          <t>UA</t>
        </is>
      </c>
      <c r="C1295" s="9">
        <f>_xlfn.XLOOKUP(B1295,Carriers[Code],Carriers[Airline])</f>
        <v/>
      </c>
      <c r="D1295" t="n">
        <v>1833</v>
      </c>
      <c r="E1295" t="inlineStr">
        <is>
          <t>EWR</t>
        </is>
      </c>
      <c r="F1295" s="10" t="n">
        <v>605</v>
      </c>
      <c r="G1295" t="inlineStr">
        <is>
          <t>0600-0659</t>
        </is>
      </c>
      <c r="H1295" s="9">
        <f>INT(F1295/100)</f>
        <v/>
      </c>
      <c r="I1295" t="n">
        <v>1</v>
      </c>
      <c r="J1295" t="n">
        <v>0</v>
      </c>
      <c r="K1295" t="n">
        <v>-4</v>
      </c>
      <c r="L1295" t="n">
        <v>0</v>
      </c>
      <c r="M1295" t="n">
        <v>0</v>
      </c>
      <c r="O1295" t="n">
        <v>0</v>
      </c>
    </row>
    <row r="1296">
      <c r="A1296" s="8" t="n">
        <v>46207</v>
      </c>
      <c r="B1296" t="inlineStr">
        <is>
          <t>DL</t>
        </is>
      </c>
      <c r="C1296" s="9">
        <f>_xlfn.XLOOKUP(B1296,Carriers[Code],Carriers[Airline])</f>
        <v/>
      </c>
      <c r="D1296" t="n">
        <v>2611</v>
      </c>
      <c r="E1296" t="inlineStr">
        <is>
          <t>JFK</t>
        </is>
      </c>
      <c r="F1296" s="10" t="n">
        <v>606</v>
      </c>
      <c r="G1296" t="inlineStr">
        <is>
          <t>0600-0659</t>
        </is>
      </c>
      <c r="H1296" s="9">
        <f>INT(F1296/100)</f>
        <v/>
      </c>
      <c r="I1296" t="n">
        <v>5</v>
      </c>
      <c r="J1296" t="n">
        <v>0</v>
      </c>
      <c r="K1296" t="n">
        <v>-7</v>
      </c>
      <c r="L1296" t="n">
        <v>0</v>
      </c>
      <c r="M1296" t="n">
        <v>0</v>
      </c>
      <c r="O1296" t="n">
        <v>0</v>
      </c>
    </row>
    <row r="1297">
      <c r="A1297" s="8" t="n">
        <v>46207</v>
      </c>
      <c r="B1297" t="inlineStr">
        <is>
          <t>B6</t>
        </is>
      </c>
      <c r="C1297" s="9">
        <f>_xlfn.XLOOKUP(B1297,Carriers[Code],Carriers[Airline])</f>
        <v/>
      </c>
      <c r="D1297" t="n">
        <v>2255</v>
      </c>
      <c r="E1297" t="inlineStr">
        <is>
          <t>DCA</t>
        </is>
      </c>
      <c r="F1297" s="10" t="n">
        <v>615</v>
      </c>
      <c r="G1297" t="inlineStr">
        <is>
          <t>0600-0659</t>
        </is>
      </c>
      <c r="H1297" s="9">
        <f>INT(F1297/100)</f>
        <v/>
      </c>
      <c r="I1297" t="n">
        <v>-11</v>
      </c>
      <c r="J1297" t="n">
        <v>0</v>
      </c>
      <c r="K1297" t="n">
        <v>-31</v>
      </c>
      <c r="L1297" t="n">
        <v>0</v>
      </c>
      <c r="M1297" t="n">
        <v>0</v>
      </c>
      <c r="O1297" t="n">
        <v>0</v>
      </c>
    </row>
    <row r="1298">
      <c r="A1298" s="8" t="n">
        <v>46207</v>
      </c>
      <c r="B1298" t="inlineStr">
        <is>
          <t>B6</t>
        </is>
      </c>
      <c r="C1298" s="9">
        <f>_xlfn.XLOOKUP(B1298,Carriers[Code],Carriers[Airline])</f>
        <v/>
      </c>
      <c r="D1298" t="n">
        <v>493</v>
      </c>
      <c r="E1298" t="inlineStr">
        <is>
          <t>DEN</t>
        </is>
      </c>
      <c r="F1298" s="10" t="n">
        <v>620</v>
      </c>
      <c r="G1298" t="inlineStr">
        <is>
          <t>0600-0659</t>
        </is>
      </c>
      <c r="H1298" s="9">
        <f>INT(F1298/100)</f>
        <v/>
      </c>
      <c r="I1298" t="n">
        <v>-7</v>
      </c>
      <c r="J1298" t="n">
        <v>0</v>
      </c>
      <c r="K1298" t="n">
        <v>-15</v>
      </c>
      <c r="L1298" t="n">
        <v>0</v>
      </c>
      <c r="M1298" t="n">
        <v>0</v>
      </c>
      <c r="O1298" t="n">
        <v>0</v>
      </c>
    </row>
    <row r="1299">
      <c r="A1299" s="8" t="n">
        <v>46207</v>
      </c>
      <c r="B1299" t="inlineStr">
        <is>
          <t>B6</t>
        </is>
      </c>
      <c r="C1299" s="9">
        <f>_xlfn.XLOOKUP(B1299,Carriers[Code],Carriers[Airline])</f>
        <v/>
      </c>
      <c r="D1299" t="n">
        <v>569</v>
      </c>
      <c r="E1299" t="inlineStr">
        <is>
          <t>FLL</t>
        </is>
      </c>
      <c r="F1299" s="10" t="n">
        <v>620</v>
      </c>
      <c r="G1299" t="inlineStr">
        <is>
          <t>0600-0659</t>
        </is>
      </c>
      <c r="H1299" s="9">
        <f>INT(F1299/100)</f>
        <v/>
      </c>
      <c r="I1299" t="n">
        <v>-7</v>
      </c>
      <c r="J1299" t="n">
        <v>0</v>
      </c>
      <c r="K1299" t="n">
        <v>-33</v>
      </c>
      <c r="L1299" t="n">
        <v>0</v>
      </c>
      <c r="M1299" t="n">
        <v>0</v>
      </c>
      <c r="O1299" t="n">
        <v>0</v>
      </c>
    </row>
    <row r="1300">
      <c r="A1300" s="8" t="n">
        <v>46207</v>
      </c>
      <c r="B1300" t="inlineStr">
        <is>
          <t>YX</t>
        </is>
      </c>
      <c r="C1300" s="9">
        <f>_xlfn.XLOOKUP(B1300,Carriers[Code],Carriers[Airline])</f>
        <v/>
      </c>
      <c r="D1300" t="n">
        <v>4401</v>
      </c>
      <c r="E1300" t="inlineStr">
        <is>
          <t>JFK</t>
        </is>
      </c>
      <c r="F1300" s="10" t="n">
        <v>620</v>
      </c>
      <c r="G1300" t="inlineStr">
        <is>
          <t>0600-0659</t>
        </is>
      </c>
      <c r="H1300" s="9">
        <f>INT(F1300/100)</f>
        <v/>
      </c>
      <c r="I1300" t="n">
        <v>-10</v>
      </c>
      <c r="J1300" t="n">
        <v>0</v>
      </c>
      <c r="K1300" t="n">
        <v>-24</v>
      </c>
      <c r="L1300" t="n">
        <v>0</v>
      </c>
      <c r="M1300" t="n">
        <v>0</v>
      </c>
      <c r="O1300" t="n">
        <v>0</v>
      </c>
    </row>
    <row r="1301">
      <c r="A1301" s="8" t="n">
        <v>46207</v>
      </c>
      <c r="B1301" t="inlineStr">
        <is>
          <t>YX</t>
        </is>
      </c>
      <c r="C1301" s="9">
        <f>_xlfn.XLOOKUP(B1301,Carriers[Code],Carriers[Airline])</f>
        <v/>
      </c>
      <c r="D1301" t="n">
        <v>5764</v>
      </c>
      <c r="E1301" t="inlineStr">
        <is>
          <t>EWR</t>
        </is>
      </c>
      <c r="F1301" s="10" t="n">
        <v>625</v>
      </c>
      <c r="G1301" t="inlineStr">
        <is>
          <t>0600-0659</t>
        </is>
      </c>
      <c r="H1301" s="9">
        <f>INT(F1301/100)</f>
        <v/>
      </c>
      <c r="I1301" t="n">
        <v>-11</v>
      </c>
      <c r="J1301" t="n">
        <v>0</v>
      </c>
      <c r="K1301" t="n">
        <v>-25</v>
      </c>
      <c r="L1301" t="n">
        <v>0</v>
      </c>
      <c r="M1301" t="n">
        <v>0</v>
      </c>
      <c r="O1301" t="n">
        <v>0</v>
      </c>
    </row>
    <row r="1302">
      <c r="A1302" s="8" t="n">
        <v>46207</v>
      </c>
      <c r="B1302" t="inlineStr">
        <is>
          <t>B6</t>
        </is>
      </c>
      <c r="C1302" s="9">
        <f>_xlfn.XLOOKUP(B1302,Carriers[Code],Carriers[Airline])</f>
        <v/>
      </c>
      <c r="D1302" t="n">
        <v>1883</v>
      </c>
      <c r="E1302" t="inlineStr">
        <is>
          <t>RDU</t>
        </is>
      </c>
      <c r="F1302" s="10" t="n">
        <v>628</v>
      </c>
      <c r="G1302" t="inlineStr">
        <is>
          <t>0600-0659</t>
        </is>
      </c>
      <c r="H1302" s="9">
        <f>INT(F1302/100)</f>
        <v/>
      </c>
      <c r="I1302" t="n">
        <v>-11</v>
      </c>
      <c r="J1302" t="n">
        <v>0</v>
      </c>
      <c r="K1302" t="n">
        <v>-25</v>
      </c>
      <c r="L1302" t="n">
        <v>0</v>
      </c>
      <c r="M1302" t="n">
        <v>0</v>
      </c>
      <c r="O1302" t="n">
        <v>0</v>
      </c>
    </row>
    <row r="1303">
      <c r="A1303" s="8" t="n">
        <v>46207</v>
      </c>
      <c r="B1303" t="inlineStr">
        <is>
          <t>DL</t>
        </is>
      </c>
      <c r="C1303" s="9">
        <f>_xlfn.XLOOKUP(B1303,Carriers[Code],Carriers[Airline])</f>
        <v/>
      </c>
      <c r="D1303" t="n">
        <v>1410</v>
      </c>
      <c r="E1303" t="inlineStr">
        <is>
          <t>AUS</t>
        </is>
      </c>
      <c r="F1303" s="10" t="n">
        <v>630</v>
      </c>
      <c r="G1303" t="inlineStr">
        <is>
          <t>0600-0659</t>
        </is>
      </c>
      <c r="H1303" s="9">
        <f>INT(F1303/100)</f>
        <v/>
      </c>
      <c r="I1303" t="n">
        <v>-7</v>
      </c>
      <c r="J1303" t="n">
        <v>0</v>
      </c>
      <c r="K1303" t="n">
        <v>-18</v>
      </c>
      <c r="L1303" t="n">
        <v>0</v>
      </c>
      <c r="M1303" t="n">
        <v>0</v>
      </c>
      <c r="O1303" t="n">
        <v>0</v>
      </c>
    </row>
    <row r="1304">
      <c r="A1304" s="8" t="n">
        <v>46207</v>
      </c>
      <c r="B1304" t="inlineStr">
        <is>
          <t>B6</t>
        </is>
      </c>
      <c r="C1304" s="9">
        <f>_xlfn.XLOOKUP(B1304,Carriers[Code],Carriers[Airline])</f>
        <v/>
      </c>
      <c r="D1304" t="n">
        <v>1333</v>
      </c>
      <c r="E1304" t="inlineStr">
        <is>
          <t>SFO</t>
        </is>
      </c>
      <c r="F1304" s="10" t="n">
        <v>635</v>
      </c>
      <c r="G1304" t="inlineStr">
        <is>
          <t>0600-0659</t>
        </is>
      </c>
      <c r="H1304" s="9">
        <f>INT(F1304/100)</f>
        <v/>
      </c>
      <c r="I1304" t="n">
        <v>-13</v>
      </c>
      <c r="J1304" t="n">
        <v>0</v>
      </c>
      <c r="K1304" t="n">
        <v>-29</v>
      </c>
      <c r="L1304" t="n">
        <v>0</v>
      </c>
      <c r="M1304" t="n">
        <v>0</v>
      </c>
      <c r="O1304" t="n">
        <v>0</v>
      </c>
    </row>
    <row r="1305">
      <c r="A1305" s="8" t="n">
        <v>46207</v>
      </c>
      <c r="B1305" t="inlineStr">
        <is>
          <t>B6</t>
        </is>
      </c>
      <c r="C1305" s="9">
        <f>_xlfn.XLOOKUP(B1305,Carriers[Code],Carriers[Airline])</f>
        <v/>
      </c>
      <c r="D1305" t="n">
        <v>891</v>
      </c>
      <c r="E1305" t="inlineStr">
        <is>
          <t>TPA</t>
        </is>
      </c>
      <c r="F1305" s="10" t="n">
        <v>640</v>
      </c>
      <c r="G1305" t="inlineStr">
        <is>
          <t>0600-0659</t>
        </is>
      </c>
      <c r="H1305" s="9">
        <f>INT(F1305/100)</f>
        <v/>
      </c>
      <c r="I1305" t="n">
        <v>-14</v>
      </c>
      <c r="J1305" t="n">
        <v>0</v>
      </c>
      <c r="K1305" t="n">
        <v>-30</v>
      </c>
      <c r="L1305" t="n">
        <v>0</v>
      </c>
      <c r="M1305" t="n">
        <v>0</v>
      </c>
      <c r="O1305" t="n">
        <v>0</v>
      </c>
    </row>
    <row r="1306">
      <c r="A1306" s="8" t="n">
        <v>46207</v>
      </c>
      <c r="B1306" t="inlineStr">
        <is>
          <t>B6</t>
        </is>
      </c>
      <c r="C1306" s="9">
        <f>_xlfn.XLOOKUP(B1306,Carriers[Code],Carriers[Airline])</f>
        <v/>
      </c>
      <c r="D1306" t="n">
        <v>165</v>
      </c>
      <c r="E1306" t="inlineStr">
        <is>
          <t>RSW</t>
        </is>
      </c>
      <c r="F1306" s="10" t="n">
        <v>645</v>
      </c>
      <c r="G1306" t="inlineStr">
        <is>
          <t>0600-0659</t>
        </is>
      </c>
      <c r="H1306" s="9">
        <f>INT(F1306/100)</f>
        <v/>
      </c>
      <c r="I1306" t="n">
        <v>-1</v>
      </c>
      <c r="J1306" t="n">
        <v>0</v>
      </c>
      <c r="K1306" t="n">
        <v>-15</v>
      </c>
      <c r="L1306" t="n">
        <v>0</v>
      </c>
      <c r="M1306" t="n">
        <v>0</v>
      </c>
      <c r="O1306" t="n">
        <v>0</v>
      </c>
    </row>
    <row r="1307">
      <c r="A1307" s="8" t="n">
        <v>46207</v>
      </c>
      <c r="B1307" t="inlineStr">
        <is>
          <t>B6</t>
        </is>
      </c>
      <c r="C1307" s="9">
        <f>_xlfn.XLOOKUP(B1307,Carriers[Code],Carriers[Airline])</f>
        <v/>
      </c>
      <c r="D1307" t="n">
        <v>1285</v>
      </c>
      <c r="E1307" t="inlineStr">
        <is>
          <t>PIT</t>
        </is>
      </c>
      <c r="F1307" s="10" t="n">
        <v>650</v>
      </c>
      <c r="G1307" t="inlineStr">
        <is>
          <t>0600-0659</t>
        </is>
      </c>
      <c r="H1307" s="9">
        <f>INT(F1307/100)</f>
        <v/>
      </c>
      <c r="I1307" t="n">
        <v>-13</v>
      </c>
      <c r="J1307" t="n">
        <v>0</v>
      </c>
      <c r="K1307" t="n">
        <v>-29</v>
      </c>
      <c r="L1307" t="n">
        <v>0</v>
      </c>
      <c r="M1307" t="n">
        <v>0</v>
      </c>
      <c r="O1307" t="n">
        <v>0</v>
      </c>
    </row>
    <row r="1308">
      <c r="A1308" s="8" t="n">
        <v>46207</v>
      </c>
      <c r="B1308" t="inlineStr">
        <is>
          <t>DL</t>
        </is>
      </c>
      <c r="C1308" s="9">
        <f>_xlfn.XLOOKUP(B1308,Carriers[Code],Carriers[Airline])</f>
        <v/>
      </c>
      <c r="D1308" t="n">
        <v>695</v>
      </c>
      <c r="E1308" t="inlineStr">
        <is>
          <t>ATL</t>
        </is>
      </c>
      <c r="F1308" s="10" t="n">
        <v>650</v>
      </c>
      <c r="G1308" t="inlineStr">
        <is>
          <t>0600-0659</t>
        </is>
      </c>
      <c r="H1308" s="9">
        <f>INT(F1308/100)</f>
        <v/>
      </c>
      <c r="I1308" t="n">
        <v>1</v>
      </c>
      <c r="J1308" t="n">
        <v>0</v>
      </c>
      <c r="K1308" t="n">
        <v>-18</v>
      </c>
      <c r="L1308" t="n">
        <v>0</v>
      </c>
      <c r="M1308" t="n">
        <v>0</v>
      </c>
      <c r="O1308" t="n">
        <v>0</v>
      </c>
    </row>
    <row r="1309">
      <c r="A1309" s="8" t="n">
        <v>46207</v>
      </c>
      <c r="B1309" t="inlineStr">
        <is>
          <t>AA</t>
        </is>
      </c>
      <c r="C1309" s="9">
        <f>_xlfn.XLOOKUP(B1309,Carriers[Code],Carriers[Airline])</f>
        <v/>
      </c>
      <c r="D1309" t="n">
        <v>2159</v>
      </c>
      <c r="E1309" t="inlineStr">
        <is>
          <t>DCA</t>
        </is>
      </c>
      <c r="F1309" s="10" t="n">
        <v>655</v>
      </c>
      <c r="G1309" t="inlineStr">
        <is>
          <t>0600-0659</t>
        </is>
      </c>
      <c r="H1309" s="9">
        <f>INT(F1309/100)</f>
        <v/>
      </c>
      <c r="I1309" t="n">
        <v>-10</v>
      </c>
      <c r="J1309" t="n">
        <v>0</v>
      </c>
      <c r="K1309" t="n">
        <v>-27</v>
      </c>
      <c r="L1309" t="n">
        <v>0</v>
      </c>
      <c r="M1309" t="n">
        <v>0</v>
      </c>
      <c r="O1309" t="n">
        <v>0</v>
      </c>
    </row>
    <row r="1310">
      <c r="A1310" s="8" t="n">
        <v>46207</v>
      </c>
      <c r="B1310" t="inlineStr">
        <is>
          <t>AA</t>
        </is>
      </c>
      <c r="C1310" s="9">
        <f>_xlfn.XLOOKUP(B1310,Carriers[Code],Carriers[Airline])</f>
        <v/>
      </c>
      <c r="D1310" t="n">
        <v>1462</v>
      </c>
      <c r="E1310" t="inlineStr">
        <is>
          <t>CLT</t>
        </is>
      </c>
      <c r="F1310" s="10" t="n">
        <v>700</v>
      </c>
      <c r="G1310" t="inlineStr">
        <is>
          <t>0700-0759</t>
        </is>
      </c>
      <c r="H1310" s="9">
        <f>INT(F1310/100)</f>
        <v/>
      </c>
      <c r="I1310" t="n">
        <v>-10</v>
      </c>
      <c r="J1310" t="n">
        <v>0</v>
      </c>
      <c r="K1310" t="n">
        <v>-41</v>
      </c>
      <c r="L1310" t="n">
        <v>0</v>
      </c>
      <c r="M1310" t="n">
        <v>0</v>
      </c>
      <c r="O1310" t="n">
        <v>0</v>
      </c>
    </row>
    <row r="1311">
      <c r="A1311" s="8" t="n">
        <v>46207</v>
      </c>
      <c r="B1311" t="inlineStr">
        <is>
          <t>AA</t>
        </is>
      </c>
      <c r="C1311" s="9">
        <f>_xlfn.XLOOKUP(B1311,Carriers[Code],Carriers[Airline])</f>
        <v/>
      </c>
      <c r="D1311" t="n">
        <v>1509</v>
      </c>
      <c r="E1311" t="inlineStr">
        <is>
          <t>ORD</t>
        </is>
      </c>
      <c r="F1311" s="10" t="n">
        <v>700</v>
      </c>
      <c r="G1311" t="inlineStr">
        <is>
          <t>0700-0759</t>
        </is>
      </c>
      <c r="H1311" s="9">
        <f>INT(F1311/100)</f>
        <v/>
      </c>
      <c r="I1311" t="n">
        <v>-5</v>
      </c>
      <c r="J1311" t="n">
        <v>0</v>
      </c>
      <c r="K1311" t="n">
        <v>-11</v>
      </c>
      <c r="L1311" t="n">
        <v>0</v>
      </c>
      <c r="M1311" t="n">
        <v>0</v>
      </c>
      <c r="O1311" t="n">
        <v>0</v>
      </c>
    </row>
    <row r="1312">
      <c r="A1312" s="8" t="n">
        <v>46207</v>
      </c>
      <c r="B1312" t="inlineStr">
        <is>
          <t>AA</t>
        </is>
      </c>
      <c r="C1312" s="9">
        <f>_xlfn.XLOOKUP(B1312,Carriers[Code],Carriers[Airline])</f>
        <v/>
      </c>
      <c r="D1312" t="n">
        <v>2315</v>
      </c>
      <c r="E1312" t="inlineStr">
        <is>
          <t>PHX</t>
        </is>
      </c>
      <c r="F1312" s="10" t="n">
        <v>700</v>
      </c>
      <c r="G1312" t="inlineStr">
        <is>
          <t>0700-0759</t>
        </is>
      </c>
      <c r="H1312" s="9">
        <f>INT(F1312/100)</f>
        <v/>
      </c>
      <c r="I1312" t="n">
        <v>-5</v>
      </c>
      <c r="J1312" t="n">
        <v>0</v>
      </c>
      <c r="K1312" t="n">
        <v>-10</v>
      </c>
      <c r="L1312" t="n">
        <v>0</v>
      </c>
      <c r="M1312" t="n">
        <v>0</v>
      </c>
      <c r="O1312" t="n">
        <v>0</v>
      </c>
    </row>
    <row r="1313">
      <c r="A1313" s="8" t="n">
        <v>46207</v>
      </c>
      <c r="B1313" t="inlineStr">
        <is>
          <t>AA</t>
        </is>
      </c>
      <c r="C1313" s="9">
        <f>_xlfn.XLOOKUP(B1313,Carriers[Code],Carriers[Airline])</f>
        <v/>
      </c>
      <c r="D1313" t="n">
        <v>2455</v>
      </c>
      <c r="E1313" t="inlineStr">
        <is>
          <t>LAX</t>
        </is>
      </c>
      <c r="F1313" s="10" t="n">
        <v>700</v>
      </c>
      <c r="G1313" t="inlineStr">
        <is>
          <t>0700-0759</t>
        </is>
      </c>
      <c r="H1313" s="9">
        <f>INT(F1313/100)</f>
        <v/>
      </c>
      <c r="I1313" t="n">
        <v>-7</v>
      </c>
      <c r="J1313" t="n">
        <v>0</v>
      </c>
      <c r="K1313" t="n">
        <v>-8</v>
      </c>
      <c r="L1313" t="n">
        <v>0</v>
      </c>
      <c r="M1313" t="n">
        <v>0</v>
      </c>
      <c r="O1313" t="n">
        <v>0</v>
      </c>
    </row>
    <row r="1314">
      <c r="A1314" s="8" t="n">
        <v>46207</v>
      </c>
      <c r="B1314" t="inlineStr">
        <is>
          <t>AA</t>
        </is>
      </c>
      <c r="C1314" s="9">
        <f>_xlfn.XLOOKUP(B1314,Carriers[Code],Carriers[Airline])</f>
        <v/>
      </c>
      <c r="D1314" t="n">
        <v>2555</v>
      </c>
      <c r="E1314" t="inlineStr">
        <is>
          <t>DFW</t>
        </is>
      </c>
      <c r="F1314" s="10" t="n">
        <v>700</v>
      </c>
      <c r="G1314" t="inlineStr">
        <is>
          <t>0700-0759</t>
        </is>
      </c>
      <c r="H1314" s="9">
        <f>INT(F1314/100)</f>
        <v/>
      </c>
      <c r="I1314" t="n">
        <v>-9</v>
      </c>
      <c r="J1314" t="n">
        <v>0</v>
      </c>
      <c r="K1314" t="n">
        <v>-42</v>
      </c>
      <c r="L1314" t="n">
        <v>0</v>
      </c>
      <c r="M1314" t="n">
        <v>0</v>
      </c>
      <c r="O1314" t="n">
        <v>0</v>
      </c>
    </row>
    <row r="1315">
      <c r="A1315" s="8" t="n">
        <v>46207</v>
      </c>
      <c r="B1315" t="inlineStr">
        <is>
          <t>B6</t>
        </is>
      </c>
      <c r="C1315" s="9">
        <f>_xlfn.XLOOKUP(B1315,Carriers[Code],Carriers[Airline])</f>
        <v/>
      </c>
      <c r="D1315" t="n">
        <v>687</v>
      </c>
      <c r="E1315" t="inlineStr">
        <is>
          <t>LAX</t>
        </is>
      </c>
      <c r="F1315" s="10" t="n">
        <v>700</v>
      </c>
      <c r="G1315" t="inlineStr">
        <is>
          <t>0700-0759</t>
        </is>
      </c>
      <c r="H1315" s="9">
        <f>INT(F1315/100)</f>
        <v/>
      </c>
      <c r="I1315" t="n">
        <v>-4</v>
      </c>
      <c r="J1315" t="n">
        <v>0</v>
      </c>
      <c r="K1315" t="n">
        <v>0</v>
      </c>
      <c r="L1315" t="n">
        <v>0</v>
      </c>
      <c r="M1315" t="n">
        <v>0</v>
      </c>
      <c r="O1315" t="n">
        <v>0</v>
      </c>
    </row>
    <row r="1316">
      <c r="A1316" s="8" t="n">
        <v>46207</v>
      </c>
      <c r="B1316" t="inlineStr">
        <is>
          <t>B6</t>
        </is>
      </c>
      <c r="C1316" s="9">
        <f>_xlfn.XLOOKUP(B1316,Carriers[Code],Carriers[Airline])</f>
        <v/>
      </c>
      <c r="D1316" t="n">
        <v>761</v>
      </c>
      <c r="E1316" t="inlineStr">
        <is>
          <t>SJU</t>
        </is>
      </c>
      <c r="F1316" s="10" t="n">
        <v>700</v>
      </c>
      <c r="G1316" t="inlineStr">
        <is>
          <t>0700-0759</t>
        </is>
      </c>
      <c r="H1316" s="9">
        <f>INT(F1316/100)</f>
        <v/>
      </c>
      <c r="I1316" t="n">
        <v>-7</v>
      </c>
      <c r="J1316" t="n">
        <v>0</v>
      </c>
      <c r="K1316" t="n">
        <v>-20</v>
      </c>
      <c r="L1316" t="n">
        <v>0</v>
      </c>
      <c r="M1316" t="n">
        <v>0</v>
      </c>
      <c r="O1316" t="n">
        <v>0</v>
      </c>
    </row>
    <row r="1317">
      <c r="A1317" s="8" t="n">
        <v>46207</v>
      </c>
      <c r="B1317" t="inlineStr">
        <is>
          <t>B6</t>
        </is>
      </c>
      <c r="C1317" s="9">
        <f>_xlfn.XLOOKUP(B1317,Carriers[Code],Carriers[Airline])</f>
        <v/>
      </c>
      <c r="D1317" t="n">
        <v>1281</v>
      </c>
      <c r="E1317" t="inlineStr">
        <is>
          <t>RIC</t>
        </is>
      </c>
      <c r="F1317" s="10" t="n">
        <v>700</v>
      </c>
      <c r="G1317" t="inlineStr">
        <is>
          <t>0700-0759</t>
        </is>
      </c>
      <c r="H1317" s="9">
        <f>INT(F1317/100)</f>
        <v/>
      </c>
      <c r="I1317" t="n">
        <v>-2</v>
      </c>
      <c r="J1317" t="n">
        <v>0</v>
      </c>
      <c r="K1317" t="n">
        <v>-10</v>
      </c>
      <c r="L1317" t="n">
        <v>0</v>
      </c>
      <c r="M1317" t="n">
        <v>0</v>
      </c>
      <c r="O1317" t="n">
        <v>0</v>
      </c>
    </row>
    <row r="1318">
      <c r="A1318" s="8" t="n">
        <v>46207</v>
      </c>
      <c r="B1318" t="inlineStr">
        <is>
          <t>DL</t>
        </is>
      </c>
      <c r="C1318" s="9">
        <f>_xlfn.XLOOKUP(B1318,Carriers[Code],Carriers[Airline])</f>
        <v/>
      </c>
      <c r="D1318" t="n">
        <v>2706</v>
      </c>
      <c r="E1318" t="inlineStr">
        <is>
          <t>TPA</t>
        </is>
      </c>
      <c r="F1318" s="10" t="n">
        <v>700</v>
      </c>
      <c r="G1318" t="inlineStr">
        <is>
          <t>0700-0759</t>
        </is>
      </c>
      <c r="H1318" s="9">
        <f>INT(F1318/100)</f>
        <v/>
      </c>
      <c r="I1318" t="n">
        <v>-11</v>
      </c>
      <c r="J1318" t="n">
        <v>0</v>
      </c>
      <c r="K1318" t="n">
        <v>-28</v>
      </c>
      <c r="L1318" t="n">
        <v>0</v>
      </c>
      <c r="M1318" t="n">
        <v>0</v>
      </c>
      <c r="O1318" t="n">
        <v>0</v>
      </c>
    </row>
    <row r="1319">
      <c r="A1319" s="8" t="n">
        <v>46207</v>
      </c>
      <c r="B1319" t="inlineStr">
        <is>
          <t>DL</t>
        </is>
      </c>
      <c r="C1319" s="9">
        <f>_xlfn.XLOOKUP(B1319,Carriers[Code],Carriers[Airline])</f>
        <v/>
      </c>
      <c r="D1319" t="n">
        <v>2770</v>
      </c>
      <c r="E1319" t="inlineStr">
        <is>
          <t>LGA</t>
        </is>
      </c>
      <c r="F1319" s="10" t="n">
        <v>700</v>
      </c>
      <c r="G1319" t="inlineStr">
        <is>
          <t>0700-0759</t>
        </is>
      </c>
      <c r="H1319" s="9">
        <f>INT(F1319/100)</f>
        <v/>
      </c>
      <c r="I1319" t="n">
        <v>15</v>
      </c>
      <c r="J1319" t="n">
        <v>1</v>
      </c>
      <c r="K1319" t="n">
        <v>-8</v>
      </c>
      <c r="L1319" t="n">
        <v>0</v>
      </c>
      <c r="M1319" t="n">
        <v>0</v>
      </c>
      <c r="O1319" t="n">
        <v>0</v>
      </c>
    </row>
    <row r="1320">
      <c r="A1320" s="8" t="n">
        <v>46207</v>
      </c>
      <c r="B1320" t="inlineStr">
        <is>
          <t>WN</t>
        </is>
      </c>
      <c r="C1320" s="9">
        <f>_xlfn.XLOOKUP(B1320,Carriers[Code],Carriers[Airline])</f>
        <v/>
      </c>
      <c r="D1320" t="n">
        <v>4156</v>
      </c>
      <c r="E1320" t="inlineStr">
        <is>
          <t>DEN</t>
        </is>
      </c>
      <c r="F1320" s="10" t="n">
        <v>700</v>
      </c>
      <c r="G1320" t="inlineStr">
        <is>
          <t>0700-0759</t>
        </is>
      </c>
      <c r="H1320" s="9">
        <f>INT(F1320/100)</f>
        <v/>
      </c>
      <c r="I1320" t="n">
        <v>1</v>
      </c>
      <c r="J1320" t="n">
        <v>0</v>
      </c>
      <c r="K1320" t="n">
        <v>1</v>
      </c>
      <c r="L1320" t="n">
        <v>0</v>
      </c>
      <c r="M1320" t="n">
        <v>0</v>
      </c>
      <c r="O1320" t="n">
        <v>0</v>
      </c>
    </row>
    <row r="1321">
      <c r="A1321" s="8" t="n">
        <v>46207</v>
      </c>
      <c r="B1321" t="inlineStr">
        <is>
          <t>YX</t>
        </is>
      </c>
      <c r="C1321" s="9">
        <f>_xlfn.XLOOKUP(B1321,Carriers[Code],Carriers[Airline])</f>
        <v/>
      </c>
      <c r="D1321" t="n">
        <v>4424</v>
      </c>
      <c r="E1321" t="inlineStr">
        <is>
          <t>LGA</t>
        </is>
      </c>
      <c r="F1321" s="10" t="n">
        <v>700</v>
      </c>
      <c r="G1321" t="inlineStr">
        <is>
          <t>0700-0759</t>
        </is>
      </c>
      <c r="H1321" s="9">
        <f>INT(F1321/100)</f>
        <v/>
      </c>
      <c r="M1321" t="n">
        <v>1</v>
      </c>
      <c r="N1321" t="inlineStr">
        <is>
          <t>C</t>
        </is>
      </c>
      <c r="O1321" t="n">
        <v>0</v>
      </c>
    </row>
    <row r="1322">
      <c r="A1322" s="8" t="n">
        <v>46207</v>
      </c>
      <c r="B1322" t="inlineStr">
        <is>
          <t>YX</t>
        </is>
      </c>
      <c r="C1322" s="9">
        <f>_xlfn.XLOOKUP(B1322,Carriers[Code],Carriers[Airline])</f>
        <v/>
      </c>
      <c r="D1322" t="n">
        <v>4435</v>
      </c>
      <c r="E1322" t="inlineStr">
        <is>
          <t>IND</t>
        </is>
      </c>
      <c r="F1322" s="10" t="n">
        <v>700</v>
      </c>
      <c r="G1322" t="inlineStr">
        <is>
          <t>0700-0759</t>
        </is>
      </c>
      <c r="H1322" s="9">
        <f>INT(F1322/100)</f>
        <v/>
      </c>
      <c r="I1322" t="n">
        <v>-9</v>
      </c>
      <c r="J1322" t="n">
        <v>0</v>
      </c>
      <c r="K1322" t="n">
        <v>-26</v>
      </c>
      <c r="L1322" t="n">
        <v>0</v>
      </c>
      <c r="M1322" t="n">
        <v>0</v>
      </c>
      <c r="O1322" t="n">
        <v>0</v>
      </c>
    </row>
    <row r="1323">
      <c r="A1323" s="8" t="n">
        <v>46207</v>
      </c>
      <c r="B1323" t="inlineStr">
        <is>
          <t>AS</t>
        </is>
      </c>
      <c r="C1323" s="9">
        <f>_xlfn.XLOOKUP(B1323,Carriers[Code],Carriers[Airline])</f>
        <v/>
      </c>
      <c r="D1323" t="n">
        <v>459</v>
      </c>
      <c r="E1323" t="inlineStr">
        <is>
          <t>SEA</t>
        </is>
      </c>
      <c r="F1323" s="10" t="n">
        <v>703</v>
      </c>
      <c r="G1323" t="inlineStr">
        <is>
          <t>0700-0759</t>
        </is>
      </c>
      <c r="H1323" s="9">
        <f>INT(F1323/100)</f>
        <v/>
      </c>
      <c r="I1323" t="n">
        <v>-5</v>
      </c>
      <c r="J1323" t="n">
        <v>0</v>
      </c>
      <c r="K1323" t="n">
        <v>13</v>
      </c>
      <c r="L1323" t="n">
        <v>0</v>
      </c>
      <c r="M1323" t="n">
        <v>0</v>
      </c>
      <c r="O1323" t="n">
        <v>0</v>
      </c>
    </row>
    <row r="1324">
      <c r="A1324" s="8" t="n">
        <v>46207</v>
      </c>
      <c r="B1324" t="inlineStr">
        <is>
          <t>DL</t>
        </is>
      </c>
      <c r="C1324" s="9">
        <f>_xlfn.XLOOKUP(B1324,Carriers[Code],Carriers[Airline])</f>
        <v/>
      </c>
      <c r="D1324" t="n">
        <v>1399</v>
      </c>
      <c r="E1324" t="inlineStr">
        <is>
          <t>MIA</t>
        </is>
      </c>
      <c r="F1324" s="10" t="n">
        <v>705</v>
      </c>
      <c r="G1324" t="inlineStr">
        <is>
          <t>0700-0759</t>
        </is>
      </c>
      <c r="H1324" s="9">
        <f>INT(F1324/100)</f>
        <v/>
      </c>
      <c r="I1324" t="n">
        <v>-10</v>
      </c>
      <c r="J1324" t="n">
        <v>0</v>
      </c>
      <c r="K1324" t="n">
        <v>-18</v>
      </c>
      <c r="L1324" t="n">
        <v>0</v>
      </c>
      <c r="M1324" t="n">
        <v>0</v>
      </c>
      <c r="O1324" t="n">
        <v>0</v>
      </c>
    </row>
    <row r="1325">
      <c r="A1325" s="8" t="n">
        <v>46207</v>
      </c>
      <c r="B1325" t="inlineStr">
        <is>
          <t>DL</t>
        </is>
      </c>
      <c r="C1325" s="9">
        <f>_xlfn.XLOOKUP(B1325,Carriers[Code],Carriers[Airline])</f>
        <v/>
      </c>
      <c r="D1325" t="n">
        <v>1580</v>
      </c>
      <c r="E1325" t="inlineStr">
        <is>
          <t>MCO</t>
        </is>
      </c>
      <c r="F1325" s="10" t="n">
        <v>705</v>
      </c>
      <c r="G1325" t="inlineStr">
        <is>
          <t>0700-0759</t>
        </is>
      </c>
      <c r="H1325" s="9">
        <f>INT(F1325/100)</f>
        <v/>
      </c>
      <c r="I1325" t="n">
        <v>19</v>
      </c>
      <c r="J1325" t="n">
        <v>1</v>
      </c>
      <c r="K1325" t="n">
        <v>9</v>
      </c>
      <c r="L1325" t="n">
        <v>0</v>
      </c>
      <c r="M1325" t="n">
        <v>0</v>
      </c>
      <c r="O1325" t="n">
        <v>0</v>
      </c>
    </row>
    <row r="1326">
      <c r="A1326" s="8" t="n">
        <v>46207</v>
      </c>
      <c r="B1326" t="inlineStr">
        <is>
          <t>B6</t>
        </is>
      </c>
      <c r="C1326" s="9">
        <f>_xlfn.XLOOKUP(B1326,Carriers[Code],Carriers[Airline])</f>
        <v/>
      </c>
      <c r="D1326" t="n">
        <v>249</v>
      </c>
      <c r="E1326" t="inlineStr">
        <is>
          <t>SAV</t>
        </is>
      </c>
      <c r="F1326" s="10" t="n">
        <v>710</v>
      </c>
      <c r="G1326" t="inlineStr">
        <is>
          <t>0700-0759</t>
        </is>
      </c>
      <c r="H1326" s="9">
        <f>INT(F1326/100)</f>
        <v/>
      </c>
      <c r="I1326" t="n">
        <v>-14</v>
      </c>
      <c r="J1326" t="n">
        <v>0</v>
      </c>
      <c r="K1326" t="n">
        <v>-17</v>
      </c>
      <c r="L1326" t="n">
        <v>0</v>
      </c>
      <c r="M1326" t="n">
        <v>0</v>
      </c>
      <c r="O1326" t="n">
        <v>0</v>
      </c>
    </row>
    <row r="1327">
      <c r="A1327" s="8" t="n">
        <v>46207</v>
      </c>
      <c r="B1327" t="inlineStr">
        <is>
          <t>B6</t>
        </is>
      </c>
      <c r="C1327" s="9">
        <f>_xlfn.XLOOKUP(B1327,Carriers[Code],Carriers[Airline])</f>
        <v/>
      </c>
      <c r="D1327" t="n">
        <v>2229</v>
      </c>
      <c r="E1327" t="inlineStr">
        <is>
          <t>MKE</t>
        </is>
      </c>
      <c r="F1327" s="10" t="n">
        <v>710</v>
      </c>
      <c r="G1327" t="inlineStr">
        <is>
          <t>0700-0759</t>
        </is>
      </c>
      <c r="H1327" s="9">
        <f>INT(F1327/100)</f>
        <v/>
      </c>
      <c r="I1327" t="n">
        <v>-5</v>
      </c>
      <c r="J1327" t="n">
        <v>0</v>
      </c>
      <c r="K1327" t="n">
        <v>-17</v>
      </c>
      <c r="L1327" t="n">
        <v>0</v>
      </c>
      <c r="M1327" t="n">
        <v>0</v>
      </c>
      <c r="O1327" t="n">
        <v>0</v>
      </c>
    </row>
    <row r="1328">
      <c r="A1328" s="8" t="n">
        <v>46207</v>
      </c>
      <c r="B1328" t="inlineStr">
        <is>
          <t>DL</t>
        </is>
      </c>
      <c r="C1328" s="9">
        <f>_xlfn.XLOOKUP(B1328,Carriers[Code],Carriers[Airline])</f>
        <v/>
      </c>
      <c r="D1328" t="n">
        <v>2496</v>
      </c>
      <c r="E1328" t="inlineStr">
        <is>
          <t>SAV</t>
        </is>
      </c>
      <c r="F1328" s="10" t="n">
        <v>710</v>
      </c>
      <c r="G1328" t="inlineStr">
        <is>
          <t>0700-0759</t>
        </is>
      </c>
      <c r="H1328" s="9">
        <f>INT(F1328/100)</f>
        <v/>
      </c>
      <c r="I1328" t="n">
        <v>-15</v>
      </c>
      <c r="J1328" t="n">
        <v>0</v>
      </c>
      <c r="K1328" t="n">
        <v>-10</v>
      </c>
      <c r="L1328" t="n">
        <v>0</v>
      </c>
      <c r="M1328" t="n">
        <v>0</v>
      </c>
      <c r="O1328" t="n">
        <v>0</v>
      </c>
    </row>
    <row r="1329">
      <c r="A1329" s="8" t="n">
        <v>46207</v>
      </c>
      <c r="B1329" t="inlineStr">
        <is>
          <t>DL</t>
        </is>
      </c>
      <c r="C1329" s="9">
        <f>_xlfn.XLOOKUP(B1329,Carriers[Code],Carriers[Airline])</f>
        <v/>
      </c>
      <c r="D1329" t="n">
        <v>760</v>
      </c>
      <c r="E1329" t="inlineStr">
        <is>
          <t>DFW</t>
        </is>
      </c>
      <c r="F1329" s="10" t="n">
        <v>715</v>
      </c>
      <c r="G1329" t="inlineStr">
        <is>
          <t>0700-0759</t>
        </is>
      </c>
      <c r="H1329" s="9">
        <f>INT(F1329/100)</f>
        <v/>
      </c>
      <c r="I1329" t="n">
        <v>-10</v>
      </c>
      <c r="J1329" t="n">
        <v>0</v>
      </c>
      <c r="K1329" t="n">
        <v>-32</v>
      </c>
      <c r="L1329" t="n">
        <v>0</v>
      </c>
      <c r="M1329" t="n">
        <v>0</v>
      </c>
      <c r="O1329" t="n">
        <v>0</v>
      </c>
    </row>
    <row r="1330">
      <c r="A1330" s="8" t="n">
        <v>46207</v>
      </c>
      <c r="B1330" t="inlineStr">
        <is>
          <t>UA</t>
        </is>
      </c>
      <c r="C1330" s="9">
        <f>_xlfn.XLOOKUP(B1330,Carriers[Code],Carriers[Airline])</f>
        <v/>
      </c>
      <c r="D1330" t="n">
        <v>2631</v>
      </c>
      <c r="E1330" t="inlineStr">
        <is>
          <t>ORD</t>
        </is>
      </c>
      <c r="F1330" s="10" t="n">
        <v>719</v>
      </c>
      <c r="G1330" t="inlineStr">
        <is>
          <t>0700-0759</t>
        </is>
      </c>
      <c r="H1330" s="9">
        <f>INT(F1330/100)</f>
        <v/>
      </c>
      <c r="I1330" t="n">
        <v>7</v>
      </c>
      <c r="J1330" t="n">
        <v>0</v>
      </c>
      <c r="K1330" t="n">
        <v>5</v>
      </c>
      <c r="L1330" t="n">
        <v>0</v>
      </c>
      <c r="M1330" t="n">
        <v>0</v>
      </c>
      <c r="O1330" t="n">
        <v>0</v>
      </c>
    </row>
    <row r="1331">
      <c r="A1331" s="8" t="n">
        <v>46207</v>
      </c>
      <c r="B1331" t="inlineStr">
        <is>
          <t>B6</t>
        </is>
      </c>
      <c r="C1331" s="9">
        <f>_xlfn.XLOOKUP(B1331,Carriers[Code],Carriers[Airline])</f>
        <v/>
      </c>
      <c r="D1331" t="n">
        <v>109</v>
      </c>
      <c r="E1331" t="inlineStr">
        <is>
          <t>JAX</t>
        </is>
      </c>
      <c r="F1331" s="10" t="n">
        <v>720</v>
      </c>
      <c r="G1331" t="inlineStr">
        <is>
          <t>0700-0759</t>
        </is>
      </c>
      <c r="H1331" s="9">
        <f>INT(F1331/100)</f>
        <v/>
      </c>
      <c r="I1331" t="n">
        <v>-9</v>
      </c>
      <c r="J1331" t="n">
        <v>0</v>
      </c>
      <c r="K1331" t="n">
        <v>-23</v>
      </c>
      <c r="L1331" t="n">
        <v>0</v>
      </c>
      <c r="M1331" t="n">
        <v>0</v>
      </c>
      <c r="O1331" t="n">
        <v>0</v>
      </c>
    </row>
    <row r="1332">
      <c r="A1332" s="8" t="n">
        <v>46207</v>
      </c>
      <c r="B1332" t="inlineStr">
        <is>
          <t>B6</t>
        </is>
      </c>
      <c r="C1332" s="9">
        <f>_xlfn.XLOOKUP(B1332,Carriers[Code],Carriers[Airline])</f>
        <v/>
      </c>
      <c r="D1332" t="n">
        <v>2115</v>
      </c>
      <c r="E1332" t="inlineStr">
        <is>
          <t>BUF</t>
        </is>
      </c>
      <c r="F1332" s="10" t="n">
        <v>720</v>
      </c>
      <c r="G1332" t="inlineStr">
        <is>
          <t>0700-0759</t>
        </is>
      </c>
      <c r="H1332" s="9">
        <f>INT(F1332/100)</f>
        <v/>
      </c>
      <c r="I1332" t="n">
        <v>-4</v>
      </c>
      <c r="J1332" t="n">
        <v>0</v>
      </c>
      <c r="K1332" t="n">
        <v>-6</v>
      </c>
      <c r="L1332" t="n">
        <v>0</v>
      </c>
      <c r="M1332" t="n">
        <v>0</v>
      </c>
      <c r="O1332" t="n">
        <v>0</v>
      </c>
    </row>
    <row r="1333">
      <c r="A1333" s="8" t="n">
        <v>46207</v>
      </c>
      <c r="B1333" t="inlineStr">
        <is>
          <t>DL</t>
        </is>
      </c>
      <c r="C1333" s="9">
        <f>_xlfn.XLOOKUP(B1333,Carriers[Code],Carriers[Airline])</f>
        <v/>
      </c>
      <c r="D1333" t="n">
        <v>977</v>
      </c>
      <c r="E1333" t="inlineStr">
        <is>
          <t>SFO</t>
        </is>
      </c>
      <c r="F1333" s="10" t="n">
        <v>720</v>
      </c>
      <c r="G1333" t="inlineStr">
        <is>
          <t>0700-0759</t>
        </is>
      </c>
      <c r="H1333" s="9">
        <f>INT(F1333/100)</f>
        <v/>
      </c>
      <c r="I1333" t="n">
        <v>-11</v>
      </c>
      <c r="J1333" t="n">
        <v>0</v>
      </c>
      <c r="K1333" t="n">
        <v>-17</v>
      </c>
      <c r="L1333" t="n">
        <v>0</v>
      </c>
      <c r="M1333" t="n">
        <v>0</v>
      </c>
      <c r="O1333" t="n">
        <v>0</v>
      </c>
    </row>
    <row r="1334">
      <c r="A1334" s="8" t="n">
        <v>46207</v>
      </c>
      <c r="B1334" t="inlineStr">
        <is>
          <t>UA</t>
        </is>
      </c>
      <c r="C1334" s="9">
        <f>_xlfn.XLOOKUP(B1334,Carriers[Code],Carriers[Airline])</f>
        <v/>
      </c>
      <c r="D1334" t="n">
        <v>226</v>
      </c>
      <c r="E1334" t="inlineStr">
        <is>
          <t>IAH</t>
        </is>
      </c>
      <c r="F1334" s="10" t="n">
        <v>725</v>
      </c>
      <c r="G1334" t="inlineStr">
        <is>
          <t>0700-0759</t>
        </is>
      </c>
      <c r="H1334" s="9">
        <f>INT(F1334/100)</f>
        <v/>
      </c>
      <c r="I1334" t="n">
        <v>1</v>
      </c>
      <c r="J1334" t="n">
        <v>0</v>
      </c>
      <c r="K1334" t="n">
        <v>-15</v>
      </c>
      <c r="L1334" t="n">
        <v>0</v>
      </c>
      <c r="M1334" t="n">
        <v>0</v>
      </c>
      <c r="O1334" t="n">
        <v>0</v>
      </c>
    </row>
    <row r="1335">
      <c r="A1335" s="8" t="n">
        <v>46207</v>
      </c>
      <c r="B1335" t="inlineStr">
        <is>
          <t>YX</t>
        </is>
      </c>
      <c r="C1335" s="9">
        <f>_xlfn.XLOOKUP(B1335,Carriers[Code],Carriers[Airline])</f>
        <v/>
      </c>
      <c r="D1335" t="n">
        <v>5845</v>
      </c>
      <c r="E1335" t="inlineStr">
        <is>
          <t>PHL</t>
        </is>
      </c>
      <c r="F1335" s="10" t="n">
        <v>725</v>
      </c>
      <c r="G1335" t="inlineStr">
        <is>
          <t>0700-0759</t>
        </is>
      </c>
      <c r="H1335" s="9">
        <f>INT(F1335/100)</f>
        <v/>
      </c>
      <c r="I1335" t="n">
        <v>-11</v>
      </c>
      <c r="J1335" t="n">
        <v>0</v>
      </c>
      <c r="K1335" t="n">
        <v>-24</v>
      </c>
      <c r="L1335" t="n">
        <v>0</v>
      </c>
      <c r="M1335" t="n">
        <v>0</v>
      </c>
      <c r="O1335" t="n">
        <v>0</v>
      </c>
    </row>
    <row r="1336">
      <c r="A1336" s="8" t="n">
        <v>46207</v>
      </c>
      <c r="B1336" t="inlineStr">
        <is>
          <t>UA</t>
        </is>
      </c>
      <c r="C1336" s="9">
        <f>_xlfn.XLOOKUP(B1336,Carriers[Code],Carriers[Airline])</f>
        <v/>
      </c>
      <c r="D1336" t="n">
        <v>323</v>
      </c>
      <c r="E1336" t="inlineStr">
        <is>
          <t>SFO</t>
        </is>
      </c>
      <c r="F1336" s="10" t="n">
        <v>728</v>
      </c>
      <c r="G1336" t="inlineStr">
        <is>
          <t>0700-0759</t>
        </is>
      </c>
      <c r="H1336" s="9">
        <f>INT(F1336/100)</f>
        <v/>
      </c>
      <c r="I1336" t="n">
        <v>0</v>
      </c>
      <c r="J1336" t="n">
        <v>0</v>
      </c>
      <c r="K1336" t="n">
        <v>7</v>
      </c>
      <c r="L1336" t="n">
        <v>0</v>
      </c>
      <c r="M1336" t="n">
        <v>0</v>
      </c>
      <c r="O1336" t="n">
        <v>0</v>
      </c>
    </row>
    <row r="1337">
      <c r="A1337" s="8" t="n">
        <v>46207</v>
      </c>
      <c r="B1337" t="inlineStr">
        <is>
          <t>DL</t>
        </is>
      </c>
      <c r="C1337" s="9">
        <f>_xlfn.XLOOKUP(B1337,Carriers[Code],Carriers[Airline])</f>
        <v/>
      </c>
      <c r="D1337" t="n">
        <v>2474</v>
      </c>
      <c r="E1337" t="inlineStr">
        <is>
          <t>RSW</t>
        </is>
      </c>
      <c r="F1337" s="10" t="n">
        <v>732</v>
      </c>
      <c r="G1337" t="inlineStr">
        <is>
          <t>0700-0759</t>
        </is>
      </c>
      <c r="H1337" s="9">
        <f>INT(F1337/100)</f>
        <v/>
      </c>
      <c r="I1337" t="n">
        <v>-8</v>
      </c>
      <c r="J1337" t="n">
        <v>0</v>
      </c>
      <c r="K1337" t="n">
        <v>-22</v>
      </c>
      <c r="L1337" t="n">
        <v>0</v>
      </c>
      <c r="M1337" t="n">
        <v>0</v>
      </c>
      <c r="O1337" t="n">
        <v>0</v>
      </c>
    </row>
    <row r="1338">
      <c r="A1338" s="8" t="n">
        <v>46207</v>
      </c>
      <c r="B1338" t="inlineStr">
        <is>
          <t>B6</t>
        </is>
      </c>
      <c r="C1338" s="9">
        <f>_xlfn.XLOOKUP(B1338,Carriers[Code],Carriers[Airline])</f>
        <v/>
      </c>
      <c r="D1338" t="n">
        <v>1833</v>
      </c>
      <c r="E1338" t="inlineStr">
        <is>
          <t>SFO</t>
        </is>
      </c>
      <c r="F1338" s="10" t="n">
        <v>735</v>
      </c>
      <c r="G1338" t="inlineStr">
        <is>
          <t>0700-0759</t>
        </is>
      </c>
      <c r="H1338" s="9">
        <f>INT(F1338/100)</f>
        <v/>
      </c>
      <c r="I1338" t="n">
        <v>18</v>
      </c>
      <c r="J1338" t="n">
        <v>1</v>
      </c>
      <c r="K1338" t="n">
        <v>5</v>
      </c>
      <c r="L1338" t="n">
        <v>0</v>
      </c>
      <c r="M1338" t="n">
        <v>0</v>
      </c>
      <c r="O1338" t="n">
        <v>0</v>
      </c>
    </row>
    <row r="1339">
      <c r="A1339" s="8" t="n">
        <v>46207</v>
      </c>
      <c r="B1339" t="inlineStr">
        <is>
          <t>DL</t>
        </is>
      </c>
      <c r="C1339" s="9">
        <f>_xlfn.XLOOKUP(B1339,Carriers[Code],Carriers[Airline])</f>
        <v/>
      </c>
      <c r="D1339" t="n">
        <v>479</v>
      </c>
      <c r="E1339" t="inlineStr">
        <is>
          <t>LAX</t>
        </is>
      </c>
      <c r="F1339" s="10" t="n">
        <v>735</v>
      </c>
      <c r="G1339" t="inlineStr">
        <is>
          <t>0700-0759</t>
        </is>
      </c>
      <c r="H1339" s="9">
        <f>INT(F1339/100)</f>
        <v/>
      </c>
      <c r="I1339" t="n">
        <v>-6</v>
      </c>
      <c r="J1339" t="n">
        <v>0</v>
      </c>
      <c r="K1339" t="n">
        <v>-27</v>
      </c>
      <c r="L1339" t="n">
        <v>0</v>
      </c>
      <c r="M1339" t="n">
        <v>0</v>
      </c>
      <c r="O1339" t="n">
        <v>0</v>
      </c>
    </row>
    <row r="1340">
      <c r="A1340" s="8" t="n">
        <v>46207</v>
      </c>
      <c r="B1340" t="inlineStr">
        <is>
          <t>WN</t>
        </is>
      </c>
      <c r="C1340" s="9">
        <f>_xlfn.XLOOKUP(B1340,Carriers[Code],Carriers[Airline])</f>
        <v/>
      </c>
      <c r="D1340" t="n">
        <v>2398</v>
      </c>
      <c r="E1340" t="inlineStr">
        <is>
          <t>BNA</t>
        </is>
      </c>
      <c r="F1340" s="10" t="n">
        <v>735</v>
      </c>
      <c r="G1340" t="inlineStr">
        <is>
          <t>0700-0759</t>
        </is>
      </c>
      <c r="H1340" s="9">
        <f>INT(F1340/100)</f>
        <v/>
      </c>
      <c r="I1340" t="n">
        <v>-4</v>
      </c>
      <c r="J1340" t="n">
        <v>0</v>
      </c>
      <c r="K1340" t="n">
        <v>-21</v>
      </c>
      <c r="L1340" t="n">
        <v>0</v>
      </c>
      <c r="M1340" t="n">
        <v>0</v>
      </c>
      <c r="O1340" t="n">
        <v>0</v>
      </c>
    </row>
    <row r="1341">
      <c r="A1341" s="8" t="n">
        <v>46207</v>
      </c>
      <c r="B1341" t="inlineStr">
        <is>
          <t>YX</t>
        </is>
      </c>
      <c r="C1341" s="9">
        <f>_xlfn.XLOOKUP(B1341,Carriers[Code],Carriers[Airline])</f>
        <v/>
      </c>
      <c r="D1341" t="n">
        <v>5672</v>
      </c>
      <c r="E1341" t="inlineStr">
        <is>
          <t>RDU</t>
        </is>
      </c>
      <c r="F1341" s="10" t="n">
        <v>740</v>
      </c>
      <c r="G1341" t="inlineStr">
        <is>
          <t>0700-0759</t>
        </is>
      </c>
      <c r="H1341" s="9">
        <f>INT(F1341/100)</f>
        <v/>
      </c>
      <c r="I1341" t="n">
        <v>-7</v>
      </c>
      <c r="J1341" t="n">
        <v>0</v>
      </c>
      <c r="K1341" t="n">
        <v>-18</v>
      </c>
      <c r="L1341" t="n">
        <v>0</v>
      </c>
      <c r="M1341" t="n">
        <v>0</v>
      </c>
      <c r="O1341" t="n">
        <v>0</v>
      </c>
    </row>
    <row r="1342">
      <c r="A1342" s="8" t="n">
        <v>46207</v>
      </c>
      <c r="B1342" t="inlineStr">
        <is>
          <t>DL</t>
        </is>
      </c>
      <c r="C1342" s="9">
        <f>_xlfn.XLOOKUP(B1342,Carriers[Code],Carriers[Airline])</f>
        <v/>
      </c>
      <c r="D1342" t="n">
        <v>384</v>
      </c>
      <c r="E1342" t="inlineStr">
        <is>
          <t>SEA</t>
        </is>
      </c>
      <c r="F1342" s="10" t="n">
        <v>745</v>
      </c>
      <c r="G1342" t="inlineStr">
        <is>
          <t>0700-0759</t>
        </is>
      </c>
      <c r="H1342" s="9">
        <f>INT(F1342/100)</f>
        <v/>
      </c>
      <c r="I1342" t="n">
        <v>-4</v>
      </c>
      <c r="J1342" t="n">
        <v>0</v>
      </c>
      <c r="K1342" t="n">
        <v>-7</v>
      </c>
      <c r="L1342" t="n">
        <v>0</v>
      </c>
      <c r="M1342" t="n">
        <v>0</v>
      </c>
      <c r="O1342" t="n">
        <v>0</v>
      </c>
    </row>
    <row r="1343">
      <c r="A1343" s="8" t="n">
        <v>46207</v>
      </c>
      <c r="B1343" t="inlineStr">
        <is>
          <t>DL</t>
        </is>
      </c>
      <c r="C1343" s="9">
        <f>_xlfn.XLOOKUP(B1343,Carriers[Code],Carriers[Airline])</f>
        <v/>
      </c>
      <c r="D1343" t="n">
        <v>499</v>
      </c>
      <c r="E1343" t="inlineStr">
        <is>
          <t>DEN</t>
        </is>
      </c>
      <c r="F1343" s="10" t="n">
        <v>745</v>
      </c>
      <c r="G1343" t="inlineStr">
        <is>
          <t>0700-0759</t>
        </is>
      </c>
      <c r="H1343" s="9">
        <f>INT(F1343/100)</f>
        <v/>
      </c>
      <c r="I1343" t="n">
        <v>-5</v>
      </c>
      <c r="J1343" t="n">
        <v>0</v>
      </c>
      <c r="K1343" t="n">
        <v>-5</v>
      </c>
      <c r="L1343" t="n">
        <v>0</v>
      </c>
      <c r="M1343" t="n">
        <v>0</v>
      </c>
      <c r="O1343" t="n">
        <v>0</v>
      </c>
    </row>
    <row r="1344">
      <c r="A1344" s="8" t="n">
        <v>46207</v>
      </c>
      <c r="B1344" t="inlineStr">
        <is>
          <t>UA</t>
        </is>
      </c>
      <c r="C1344" s="9">
        <f>_xlfn.XLOOKUP(B1344,Carriers[Code],Carriers[Airline])</f>
        <v/>
      </c>
      <c r="D1344" t="n">
        <v>647</v>
      </c>
      <c r="E1344" t="inlineStr">
        <is>
          <t>DEN</t>
        </is>
      </c>
      <c r="F1344" s="10" t="n">
        <v>745</v>
      </c>
      <c r="G1344" t="inlineStr">
        <is>
          <t>0700-0759</t>
        </is>
      </c>
      <c r="H1344" s="9">
        <f>INT(F1344/100)</f>
        <v/>
      </c>
      <c r="I1344" t="n">
        <v>29</v>
      </c>
      <c r="J1344" t="n">
        <v>1</v>
      </c>
      <c r="K1344" t="n">
        <v>13</v>
      </c>
      <c r="L1344" t="n">
        <v>0</v>
      </c>
      <c r="M1344" t="n">
        <v>0</v>
      </c>
      <c r="O1344" t="n">
        <v>0</v>
      </c>
    </row>
    <row r="1345">
      <c r="A1345" s="8" t="n">
        <v>46207</v>
      </c>
      <c r="B1345" t="inlineStr">
        <is>
          <t>WN</t>
        </is>
      </c>
      <c r="C1345" s="9">
        <f>_xlfn.XLOOKUP(B1345,Carriers[Code],Carriers[Airline])</f>
        <v/>
      </c>
      <c r="D1345" t="n">
        <v>1864</v>
      </c>
      <c r="E1345" t="inlineStr">
        <is>
          <t>MDW</t>
        </is>
      </c>
      <c r="F1345" s="10" t="n">
        <v>745</v>
      </c>
      <c r="G1345" t="inlineStr">
        <is>
          <t>0700-0759</t>
        </is>
      </c>
      <c r="H1345" s="9">
        <f>INT(F1345/100)</f>
        <v/>
      </c>
      <c r="I1345" t="n">
        <v>88</v>
      </c>
      <c r="J1345" t="n">
        <v>1</v>
      </c>
      <c r="M1345" t="n">
        <v>0</v>
      </c>
      <c r="O1345" t="n">
        <v>1</v>
      </c>
    </row>
    <row r="1346">
      <c r="A1346" s="8" t="n">
        <v>46207</v>
      </c>
      <c r="B1346" t="inlineStr">
        <is>
          <t>DL</t>
        </is>
      </c>
      <c r="C1346" s="9">
        <f>_xlfn.XLOOKUP(B1346,Carriers[Code],Carriers[Airline])</f>
        <v/>
      </c>
      <c r="D1346" t="n">
        <v>497</v>
      </c>
      <c r="E1346" t="inlineStr">
        <is>
          <t>LAS</t>
        </is>
      </c>
      <c r="F1346" s="10" t="n">
        <v>750</v>
      </c>
      <c r="G1346" t="inlineStr">
        <is>
          <t>0700-0759</t>
        </is>
      </c>
      <c r="H1346" s="9">
        <f>INT(F1346/100)</f>
        <v/>
      </c>
      <c r="I1346" t="n">
        <v>30</v>
      </c>
      <c r="J1346" t="n">
        <v>1</v>
      </c>
      <c r="K1346" t="n">
        <v>32</v>
      </c>
      <c r="L1346" t="n">
        <v>1</v>
      </c>
      <c r="M1346" t="n">
        <v>0</v>
      </c>
      <c r="O1346" t="n">
        <v>0</v>
      </c>
      <c r="P1346" t="n">
        <v>30</v>
      </c>
      <c r="Q1346" t="n">
        <v>0</v>
      </c>
      <c r="R1346" t="n">
        <v>2</v>
      </c>
      <c r="S1346" t="n">
        <v>0</v>
      </c>
      <c r="T1346" t="n">
        <v>0</v>
      </c>
    </row>
    <row r="1347">
      <c r="A1347" s="8" t="n">
        <v>46207</v>
      </c>
      <c r="B1347" t="inlineStr">
        <is>
          <t>YX</t>
        </is>
      </c>
      <c r="C1347" s="9">
        <f>_xlfn.XLOOKUP(B1347,Carriers[Code],Carriers[Airline])</f>
        <v/>
      </c>
      <c r="D1347" t="n">
        <v>5735</v>
      </c>
      <c r="E1347" t="inlineStr">
        <is>
          <t>LGA</t>
        </is>
      </c>
      <c r="F1347" s="10" t="n">
        <v>751</v>
      </c>
      <c r="G1347" t="inlineStr">
        <is>
          <t>0700-0759</t>
        </is>
      </c>
      <c r="H1347" s="9">
        <f>INT(F1347/100)</f>
        <v/>
      </c>
      <c r="I1347" t="n">
        <v>-21</v>
      </c>
      <c r="J1347" t="n">
        <v>0</v>
      </c>
      <c r="K1347" t="n">
        <v>-30</v>
      </c>
      <c r="L1347" t="n">
        <v>0</v>
      </c>
      <c r="M1347" t="n">
        <v>0</v>
      </c>
      <c r="O1347" t="n">
        <v>0</v>
      </c>
    </row>
    <row r="1348">
      <c r="A1348" s="8" t="n">
        <v>46207</v>
      </c>
      <c r="B1348" t="inlineStr">
        <is>
          <t>AA</t>
        </is>
      </c>
      <c r="C1348" s="9">
        <f>_xlfn.XLOOKUP(B1348,Carriers[Code],Carriers[Airline])</f>
        <v/>
      </c>
      <c r="D1348" t="n">
        <v>1259</v>
      </c>
      <c r="E1348" t="inlineStr">
        <is>
          <t>MIA</t>
        </is>
      </c>
      <c r="F1348" s="10" t="n">
        <v>800</v>
      </c>
      <c r="G1348" t="inlineStr">
        <is>
          <t>0800-0859</t>
        </is>
      </c>
      <c r="H1348" s="9">
        <f>INT(F1348/100)</f>
        <v/>
      </c>
      <c r="I1348" t="n">
        <v>-8</v>
      </c>
      <c r="J1348" t="n">
        <v>0</v>
      </c>
      <c r="K1348" t="n">
        <v>-18</v>
      </c>
      <c r="L1348" t="n">
        <v>0</v>
      </c>
      <c r="M1348" t="n">
        <v>0</v>
      </c>
      <c r="O1348" t="n">
        <v>0</v>
      </c>
    </row>
    <row r="1349">
      <c r="A1349" s="8" t="n">
        <v>46207</v>
      </c>
      <c r="B1349" t="inlineStr">
        <is>
          <t>B6</t>
        </is>
      </c>
      <c r="C1349" s="9">
        <f>_xlfn.XLOOKUP(B1349,Carriers[Code],Carriers[Airline])</f>
        <v/>
      </c>
      <c r="D1349" t="n">
        <v>385</v>
      </c>
      <c r="E1349" t="inlineStr">
        <is>
          <t>PIT</t>
        </is>
      </c>
      <c r="F1349" s="10" t="n">
        <v>800</v>
      </c>
      <c r="G1349" t="inlineStr">
        <is>
          <t>0800-0859</t>
        </is>
      </c>
      <c r="H1349" s="9">
        <f>INT(F1349/100)</f>
        <v/>
      </c>
      <c r="I1349" t="n">
        <v>-12</v>
      </c>
      <c r="J1349" t="n">
        <v>0</v>
      </c>
      <c r="K1349" t="n">
        <v>-22</v>
      </c>
      <c r="L1349" t="n">
        <v>0</v>
      </c>
      <c r="M1349" t="n">
        <v>0</v>
      </c>
      <c r="O1349" t="n">
        <v>0</v>
      </c>
    </row>
    <row r="1350">
      <c r="A1350" s="8" t="n">
        <v>46207</v>
      </c>
      <c r="B1350" t="inlineStr">
        <is>
          <t>DL</t>
        </is>
      </c>
      <c r="C1350" s="9">
        <f>_xlfn.XLOOKUP(B1350,Carriers[Code],Carriers[Airline])</f>
        <v/>
      </c>
      <c r="D1350" t="n">
        <v>1401</v>
      </c>
      <c r="E1350" t="inlineStr">
        <is>
          <t>FLL</t>
        </is>
      </c>
      <c r="F1350" s="10" t="n">
        <v>800</v>
      </c>
      <c r="G1350" t="inlineStr">
        <is>
          <t>0800-0859</t>
        </is>
      </c>
      <c r="H1350" s="9">
        <f>INT(F1350/100)</f>
        <v/>
      </c>
      <c r="I1350" t="n">
        <v>-9</v>
      </c>
      <c r="J1350" t="n">
        <v>0</v>
      </c>
      <c r="K1350" t="n">
        <v>-17</v>
      </c>
      <c r="L1350" t="n">
        <v>0</v>
      </c>
      <c r="M1350" t="n">
        <v>0</v>
      </c>
      <c r="O1350" t="n">
        <v>0</v>
      </c>
    </row>
    <row r="1351">
      <c r="A1351" s="8" t="n">
        <v>46207</v>
      </c>
      <c r="B1351" t="inlineStr">
        <is>
          <t>UA</t>
        </is>
      </c>
      <c r="C1351" s="9">
        <f>_xlfn.XLOOKUP(B1351,Carriers[Code],Carriers[Airline])</f>
        <v/>
      </c>
      <c r="D1351" t="n">
        <v>570</v>
      </c>
      <c r="E1351" t="inlineStr">
        <is>
          <t>EWR</t>
        </is>
      </c>
      <c r="F1351" s="10" t="n">
        <v>800</v>
      </c>
      <c r="G1351" t="inlineStr">
        <is>
          <t>0800-0859</t>
        </is>
      </c>
      <c r="H1351" s="9">
        <f>INT(F1351/100)</f>
        <v/>
      </c>
      <c r="I1351" t="n">
        <v>-10</v>
      </c>
      <c r="J1351" t="n">
        <v>0</v>
      </c>
      <c r="K1351" t="n">
        <v>-2</v>
      </c>
      <c r="L1351" t="n">
        <v>0</v>
      </c>
      <c r="M1351" t="n">
        <v>0</v>
      </c>
      <c r="O1351" t="n">
        <v>0</v>
      </c>
    </row>
    <row r="1352">
      <c r="A1352" s="8" t="n">
        <v>46207</v>
      </c>
      <c r="B1352" t="inlineStr">
        <is>
          <t>AA</t>
        </is>
      </c>
      <c r="C1352" s="9">
        <f>_xlfn.XLOOKUP(B1352,Carriers[Code],Carriers[Airline])</f>
        <v/>
      </c>
      <c r="D1352" t="n">
        <v>701</v>
      </c>
      <c r="E1352" t="inlineStr">
        <is>
          <t>DFW</t>
        </is>
      </c>
      <c r="F1352" s="10" t="n">
        <v>801</v>
      </c>
      <c r="G1352" t="inlineStr">
        <is>
          <t>0800-0859</t>
        </is>
      </c>
      <c r="H1352" s="9">
        <f>INT(F1352/100)</f>
        <v/>
      </c>
      <c r="I1352" t="n">
        <v>-7</v>
      </c>
      <c r="J1352" t="n">
        <v>0</v>
      </c>
      <c r="K1352" t="n">
        <v>-3</v>
      </c>
      <c r="L1352" t="n">
        <v>0</v>
      </c>
      <c r="M1352" t="n">
        <v>0</v>
      </c>
      <c r="O1352" t="n">
        <v>0</v>
      </c>
    </row>
    <row r="1353">
      <c r="A1353" s="8" t="n">
        <v>46207</v>
      </c>
      <c r="B1353" t="inlineStr">
        <is>
          <t>AA</t>
        </is>
      </c>
      <c r="C1353" s="9">
        <f>_xlfn.XLOOKUP(B1353,Carriers[Code],Carriers[Airline])</f>
        <v/>
      </c>
      <c r="D1353" t="n">
        <v>2764</v>
      </c>
      <c r="E1353" t="inlineStr">
        <is>
          <t>PHL</t>
        </is>
      </c>
      <c r="F1353" s="10" t="n">
        <v>803</v>
      </c>
      <c r="G1353" t="inlineStr">
        <is>
          <t>0800-0859</t>
        </is>
      </c>
      <c r="H1353" s="9">
        <f>INT(F1353/100)</f>
        <v/>
      </c>
      <c r="I1353" t="n">
        <v>-6</v>
      </c>
      <c r="J1353" t="n">
        <v>0</v>
      </c>
      <c r="K1353" t="n">
        <v>-9</v>
      </c>
      <c r="L1353" t="n">
        <v>0</v>
      </c>
      <c r="M1353" t="n">
        <v>0</v>
      </c>
      <c r="O1353" t="n">
        <v>0</v>
      </c>
    </row>
    <row r="1354">
      <c r="A1354" s="8" t="n">
        <v>46207</v>
      </c>
      <c r="B1354" t="inlineStr">
        <is>
          <t>AA</t>
        </is>
      </c>
      <c r="C1354" s="9">
        <f>_xlfn.XLOOKUP(B1354,Carriers[Code],Carriers[Airline])</f>
        <v/>
      </c>
      <c r="D1354" t="n">
        <v>2715</v>
      </c>
      <c r="E1354" t="inlineStr">
        <is>
          <t>CLT</t>
        </is>
      </c>
      <c r="F1354" s="10" t="n">
        <v>805</v>
      </c>
      <c r="G1354" t="inlineStr">
        <is>
          <t>0800-0859</t>
        </is>
      </c>
      <c r="H1354" s="9">
        <f>INT(F1354/100)</f>
        <v/>
      </c>
      <c r="I1354" t="n">
        <v>-6</v>
      </c>
      <c r="J1354" t="n">
        <v>0</v>
      </c>
      <c r="K1354" t="n">
        <v>-24</v>
      </c>
      <c r="L1354" t="n">
        <v>0</v>
      </c>
      <c r="M1354" t="n">
        <v>0</v>
      </c>
      <c r="O1354" t="n">
        <v>0</v>
      </c>
    </row>
    <row r="1355">
      <c r="A1355" s="8" t="n">
        <v>46207</v>
      </c>
      <c r="B1355" t="inlineStr">
        <is>
          <t>DL</t>
        </is>
      </c>
      <c r="C1355" s="9">
        <f>_xlfn.XLOOKUP(B1355,Carriers[Code],Carriers[Airline])</f>
        <v/>
      </c>
      <c r="D1355" t="n">
        <v>396</v>
      </c>
      <c r="E1355" t="inlineStr">
        <is>
          <t>DCA</t>
        </is>
      </c>
      <c r="F1355" s="10" t="n">
        <v>805</v>
      </c>
      <c r="G1355" t="inlineStr">
        <is>
          <t>0800-0859</t>
        </is>
      </c>
      <c r="H1355" s="9">
        <f>INT(F1355/100)</f>
        <v/>
      </c>
      <c r="I1355" t="n">
        <v>-10</v>
      </c>
      <c r="J1355" t="n">
        <v>0</v>
      </c>
      <c r="K1355" t="n">
        <v>-32</v>
      </c>
      <c r="L1355" t="n">
        <v>0</v>
      </c>
      <c r="M1355" t="n">
        <v>0</v>
      </c>
      <c r="O1355" t="n">
        <v>0</v>
      </c>
    </row>
    <row r="1356">
      <c r="A1356" s="8" t="n">
        <v>46207</v>
      </c>
      <c r="B1356" t="inlineStr">
        <is>
          <t>DL</t>
        </is>
      </c>
      <c r="C1356" s="9">
        <f>_xlfn.XLOOKUP(B1356,Carriers[Code],Carriers[Airline])</f>
        <v/>
      </c>
      <c r="D1356" t="n">
        <v>923</v>
      </c>
      <c r="E1356" t="inlineStr">
        <is>
          <t>ATL</t>
        </is>
      </c>
      <c r="F1356" s="10" t="n">
        <v>805</v>
      </c>
      <c r="G1356" t="inlineStr">
        <is>
          <t>0800-0859</t>
        </is>
      </c>
      <c r="H1356" s="9">
        <f>INT(F1356/100)</f>
        <v/>
      </c>
      <c r="I1356" t="n">
        <v>6</v>
      </c>
      <c r="J1356" t="n">
        <v>0</v>
      </c>
      <c r="K1356" t="n">
        <v>-11</v>
      </c>
      <c r="L1356" t="n">
        <v>0</v>
      </c>
      <c r="M1356" t="n">
        <v>0</v>
      </c>
      <c r="O1356" t="n">
        <v>0</v>
      </c>
    </row>
    <row r="1357">
      <c r="A1357" s="8" t="n">
        <v>46207</v>
      </c>
      <c r="B1357" t="inlineStr">
        <is>
          <t>B6</t>
        </is>
      </c>
      <c r="C1357" s="9">
        <f>_xlfn.XLOOKUP(B1357,Carriers[Code],Carriers[Airline])</f>
        <v/>
      </c>
      <c r="D1357" t="n">
        <v>351</v>
      </c>
      <c r="E1357" t="inlineStr">
        <is>
          <t>MCO</t>
        </is>
      </c>
      <c r="F1357" s="10" t="n">
        <v>810</v>
      </c>
      <c r="G1357" t="inlineStr">
        <is>
          <t>0800-0859</t>
        </is>
      </c>
      <c r="H1357" s="9">
        <f>INT(F1357/100)</f>
        <v/>
      </c>
      <c r="I1357" t="n">
        <v>3</v>
      </c>
      <c r="J1357" t="n">
        <v>0</v>
      </c>
      <c r="K1357" t="n">
        <v>4</v>
      </c>
      <c r="L1357" t="n">
        <v>0</v>
      </c>
      <c r="M1357" t="n">
        <v>0</v>
      </c>
      <c r="O1357" t="n">
        <v>0</v>
      </c>
    </row>
    <row r="1358">
      <c r="A1358" s="8" t="n">
        <v>46207</v>
      </c>
      <c r="B1358" t="inlineStr">
        <is>
          <t>YX</t>
        </is>
      </c>
      <c r="C1358" s="9">
        <f>_xlfn.XLOOKUP(B1358,Carriers[Code],Carriers[Airline])</f>
        <v/>
      </c>
      <c r="D1358" t="n">
        <v>5653</v>
      </c>
      <c r="E1358" t="inlineStr">
        <is>
          <t>CMH</t>
        </is>
      </c>
      <c r="F1358" s="10" t="n">
        <v>810</v>
      </c>
      <c r="G1358" t="inlineStr">
        <is>
          <t>0800-0859</t>
        </is>
      </c>
      <c r="H1358" s="9">
        <f>INT(F1358/100)</f>
        <v/>
      </c>
      <c r="I1358" t="n">
        <v>-4</v>
      </c>
      <c r="J1358" t="n">
        <v>0</v>
      </c>
      <c r="K1358" t="n">
        <v>-14</v>
      </c>
      <c r="L1358" t="n">
        <v>0</v>
      </c>
      <c r="M1358" t="n">
        <v>0</v>
      </c>
      <c r="O1358" t="n">
        <v>0</v>
      </c>
    </row>
    <row r="1359">
      <c r="A1359" s="8" t="n">
        <v>46207</v>
      </c>
      <c r="B1359" t="inlineStr">
        <is>
          <t>DL</t>
        </is>
      </c>
      <c r="C1359" s="9">
        <f>_xlfn.XLOOKUP(B1359,Carriers[Code],Carriers[Airline])</f>
        <v/>
      </c>
      <c r="D1359" t="n">
        <v>514</v>
      </c>
      <c r="E1359" t="inlineStr">
        <is>
          <t>PHX</t>
        </is>
      </c>
      <c r="F1359" s="10" t="n">
        <v>813</v>
      </c>
      <c r="G1359" t="inlineStr">
        <is>
          <t>0800-0859</t>
        </is>
      </c>
      <c r="H1359" s="9">
        <f>INT(F1359/100)</f>
        <v/>
      </c>
      <c r="I1359" t="n">
        <v>-5</v>
      </c>
      <c r="J1359" t="n">
        <v>0</v>
      </c>
      <c r="K1359" t="n">
        <v>37</v>
      </c>
      <c r="L1359" t="n">
        <v>1</v>
      </c>
      <c r="M1359" t="n">
        <v>0</v>
      </c>
      <c r="O1359" t="n">
        <v>0</v>
      </c>
      <c r="P1359" t="n">
        <v>0</v>
      </c>
      <c r="Q1359" t="n">
        <v>0</v>
      </c>
      <c r="R1359" t="n">
        <v>37</v>
      </c>
      <c r="S1359" t="n">
        <v>0</v>
      </c>
      <c r="T1359" t="n">
        <v>0</v>
      </c>
    </row>
    <row r="1360">
      <c r="A1360" s="8" t="n">
        <v>46207</v>
      </c>
      <c r="B1360" t="inlineStr">
        <is>
          <t>YX</t>
        </is>
      </c>
      <c r="C1360" s="9">
        <f>_xlfn.XLOOKUP(B1360,Carriers[Code],Carriers[Airline])</f>
        <v/>
      </c>
      <c r="D1360" t="n">
        <v>4666</v>
      </c>
      <c r="E1360" t="inlineStr">
        <is>
          <t>BUF</t>
        </is>
      </c>
      <c r="F1360" s="10" t="n">
        <v>814</v>
      </c>
      <c r="G1360" t="inlineStr">
        <is>
          <t>0800-0859</t>
        </is>
      </c>
      <c r="H1360" s="9">
        <f>INT(F1360/100)</f>
        <v/>
      </c>
      <c r="I1360" t="n">
        <v>-7</v>
      </c>
      <c r="J1360" t="n">
        <v>0</v>
      </c>
      <c r="K1360" t="n">
        <v>-28</v>
      </c>
      <c r="L1360" t="n">
        <v>0</v>
      </c>
      <c r="M1360" t="n">
        <v>0</v>
      </c>
      <c r="O1360" t="n">
        <v>0</v>
      </c>
    </row>
    <row r="1361">
      <c r="A1361" s="8" t="n">
        <v>46207</v>
      </c>
      <c r="B1361" t="inlineStr">
        <is>
          <t>B6</t>
        </is>
      </c>
      <c r="C1361" s="9">
        <f>_xlfn.XLOOKUP(B1361,Carriers[Code],Carriers[Airline])</f>
        <v/>
      </c>
      <c r="D1361" t="n">
        <v>1177</v>
      </c>
      <c r="E1361" t="inlineStr">
        <is>
          <t>LAS</t>
        </is>
      </c>
      <c r="F1361" s="10" t="n">
        <v>815</v>
      </c>
      <c r="G1361" t="inlineStr">
        <is>
          <t>0800-0859</t>
        </is>
      </c>
      <c r="H1361" s="9">
        <f>INT(F1361/100)</f>
        <v/>
      </c>
      <c r="I1361" t="n">
        <v>-14</v>
      </c>
      <c r="J1361" t="n">
        <v>0</v>
      </c>
      <c r="K1361" t="n">
        <v>-30</v>
      </c>
      <c r="L1361" t="n">
        <v>0</v>
      </c>
      <c r="M1361" t="n">
        <v>0</v>
      </c>
      <c r="O1361" t="n">
        <v>0</v>
      </c>
    </row>
    <row r="1362">
      <c r="A1362" s="8" t="n">
        <v>46207</v>
      </c>
      <c r="B1362" t="inlineStr">
        <is>
          <t>UA</t>
        </is>
      </c>
      <c r="C1362" s="9">
        <f>_xlfn.XLOOKUP(B1362,Carriers[Code],Carriers[Airline])</f>
        <v/>
      </c>
      <c r="D1362" t="n">
        <v>1834</v>
      </c>
      <c r="E1362" t="inlineStr">
        <is>
          <t>ORD</t>
        </is>
      </c>
      <c r="F1362" s="10" t="n">
        <v>815</v>
      </c>
      <c r="G1362" t="inlineStr">
        <is>
          <t>0800-0859</t>
        </is>
      </c>
      <c r="H1362" s="9">
        <f>INT(F1362/100)</f>
        <v/>
      </c>
      <c r="I1362" t="n">
        <v>-6</v>
      </c>
      <c r="J1362" t="n">
        <v>0</v>
      </c>
      <c r="K1362" t="n">
        <v>-15</v>
      </c>
      <c r="L1362" t="n">
        <v>0</v>
      </c>
      <c r="M1362" t="n">
        <v>0</v>
      </c>
      <c r="O1362" t="n">
        <v>0</v>
      </c>
    </row>
    <row r="1363">
      <c r="A1363" s="8" t="n">
        <v>46207</v>
      </c>
      <c r="B1363" t="inlineStr">
        <is>
          <t>B6</t>
        </is>
      </c>
      <c r="C1363" s="9">
        <f>_xlfn.XLOOKUP(B1363,Carriers[Code],Carriers[Airline])</f>
        <v/>
      </c>
      <c r="D1363" t="n">
        <v>641</v>
      </c>
      <c r="E1363" t="inlineStr">
        <is>
          <t>CLE</t>
        </is>
      </c>
      <c r="F1363" s="10" t="n">
        <v>820</v>
      </c>
      <c r="G1363" t="inlineStr">
        <is>
          <t>0800-0859</t>
        </is>
      </c>
      <c r="H1363" s="9">
        <f>INT(F1363/100)</f>
        <v/>
      </c>
      <c r="I1363" t="n">
        <v>-2</v>
      </c>
      <c r="J1363" t="n">
        <v>0</v>
      </c>
      <c r="K1363" t="n">
        <v>-10</v>
      </c>
      <c r="L1363" t="n">
        <v>0</v>
      </c>
      <c r="M1363" t="n">
        <v>0</v>
      </c>
      <c r="O1363" t="n">
        <v>0</v>
      </c>
    </row>
    <row r="1364">
      <c r="A1364" s="8" t="n">
        <v>46207</v>
      </c>
      <c r="B1364" t="inlineStr">
        <is>
          <t>B6</t>
        </is>
      </c>
      <c r="C1364" s="9">
        <f>_xlfn.XLOOKUP(B1364,Carriers[Code],Carriers[Airline])</f>
        <v/>
      </c>
      <c r="D1364" t="n">
        <v>669</v>
      </c>
      <c r="E1364" t="inlineStr">
        <is>
          <t>FLL</t>
        </is>
      </c>
      <c r="F1364" s="10" t="n">
        <v>825</v>
      </c>
      <c r="G1364" t="inlineStr">
        <is>
          <t>0800-0859</t>
        </is>
      </c>
      <c r="H1364" s="9">
        <f>INT(F1364/100)</f>
        <v/>
      </c>
      <c r="I1364" t="n">
        <v>8</v>
      </c>
      <c r="J1364" t="n">
        <v>0</v>
      </c>
      <c r="K1364" t="n">
        <v>0</v>
      </c>
      <c r="L1364" t="n">
        <v>0</v>
      </c>
      <c r="M1364" t="n">
        <v>0</v>
      </c>
      <c r="O1364" t="n">
        <v>0</v>
      </c>
    </row>
    <row r="1365">
      <c r="A1365" s="8" t="n">
        <v>46207</v>
      </c>
      <c r="B1365" t="inlineStr">
        <is>
          <t>B6</t>
        </is>
      </c>
      <c r="C1365" s="9">
        <f>_xlfn.XLOOKUP(B1365,Carriers[Code],Carriers[Airline])</f>
        <v/>
      </c>
      <c r="D1365" t="n">
        <v>2355</v>
      </c>
      <c r="E1365" t="inlineStr">
        <is>
          <t>DCA</t>
        </is>
      </c>
      <c r="F1365" s="10" t="n">
        <v>825</v>
      </c>
      <c r="G1365" t="inlineStr">
        <is>
          <t>0800-0859</t>
        </is>
      </c>
      <c r="H1365" s="9">
        <f>INT(F1365/100)</f>
        <v/>
      </c>
      <c r="I1365" t="n">
        <v>-8</v>
      </c>
      <c r="J1365" t="n">
        <v>0</v>
      </c>
      <c r="K1365" t="n">
        <v>-18</v>
      </c>
      <c r="L1365" t="n">
        <v>0</v>
      </c>
      <c r="M1365" t="n">
        <v>0</v>
      </c>
      <c r="O1365" t="n">
        <v>0</v>
      </c>
    </row>
    <row r="1366">
      <c r="A1366" s="8" t="n">
        <v>46207</v>
      </c>
      <c r="B1366" t="inlineStr">
        <is>
          <t>YX</t>
        </is>
      </c>
      <c r="C1366" s="9">
        <f>_xlfn.XLOOKUP(B1366,Carriers[Code],Carriers[Airline])</f>
        <v/>
      </c>
      <c r="D1366" t="n">
        <v>5809</v>
      </c>
      <c r="E1366" t="inlineStr">
        <is>
          <t>ORF</t>
        </is>
      </c>
      <c r="F1366" s="10" t="n">
        <v>825</v>
      </c>
      <c r="G1366" t="inlineStr">
        <is>
          <t>0800-0859</t>
        </is>
      </c>
      <c r="H1366" s="9">
        <f>INT(F1366/100)</f>
        <v/>
      </c>
      <c r="I1366" t="n">
        <v>-15</v>
      </c>
      <c r="J1366" t="n">
        <v>0</v>
      </c>
      <c r="K1366" t="n">
        <v>-21</v>
      </c>
      <c r="L1366" t="n">
        <v>0</v>
      </c>
      <c r="M1366" t="n">
        <v>0</v>
      </c>
      <c r="O1366" t="n">
        <v>0</v>
      </c>
    </row>
    <row r="1367">
      <c r="A1367" s="8" t="n">
        <v>46207</v>
      </c>
      <c r="B1367" t="inlineStr">
        <is>
          <t>AS</t>
        </is>
      </c>
      <c r="C1367" s="9">
        <f>_xlfn.XLOOKUP(B1367,Carriers[Code],Carriers[Airline])</f>
        <v/>
      </c>
      <c r="D1367" t="n">
        <v>256</v>
      </c>
      <c r="E1367" t="inlineStr">
        <is>
          <t>SAN</t>
        </is>
      </c>
      <c r="F1367" s="10" t="n">
        <v>828</v>
      </c>
      <c r="G1367" t="inlineStr">
        <is>
          <t>0800-0859</t>
        </is>
      </c>
      <c r="H1367" s="9">
        <f>INT(F1367/100)</f>
        <v/>
      </c>
      <c r="I1367" t="n">
        <v>-7</v>
      </c>
      <c r="J1367" t="n">
        <v>0</v>
      </c>
      <c r="K1367" t="n">
        <v>-6</v>
      </c>
      <c r="L1367" t="n">
        <v>0</v>
      </c>
      <c r="M1367" t="n">
        <v>0</v>
      </c>
      <c r="O1367" t="n">
        <v>0</v>
      </c>
    </row>
    <row r="1368">
      <c r="A1368" s="8" t="n">
        <v>46207</v>
      </c>
      <c r="B1368" t="inlineStr">
        <is>
          <t>F9</t>
        </is>
      </c>
      <c r="C1368" s="9">
        <f>_xlfn.XLOOKUP(B1368,Carriers[Code],Carriers[Airline])</f>
        <v/>
      </c>
      <c r="D1368" t="n">
        <v>3057</v>
      </c>
      <c r="E1368" t="inlineStr">
        <is>
          <t>RDU</t>
        </is>
      </c>
      <c r="F1368" s="10" t="n">
        <v>843</v>
      </c>
      <c r="G1368" t="inlineStr">
        <is>
          <t>0800-0859</t>
        </is>
      </c>
      <c r="H1368" s="9">
        <f>INT(F1368/100)</f>
        <v/>
      </c>
      <c r="I1368" t="n">
        <v>-11</v>
      </c>
      <c r="J1368" t="n">
        <v>0</v>
      </c>
      <c r="K1368" t="n">
        <v>-25</v>
      </c>
      <c r="L1368" t="n">
        <v>0</v>
      </c>
      <c r="M1368" t="n">
        <v>0</v>
      </c>
      <c r="O1368" t="n">
        <v>0</v>
      </c>
    </row>
    <row r="1369">
      <c r="A1369" s="8" t="n">
        <v>46207</v>
      </c>
      <c r="B1369" t="inlineStr">
        <is>
          <t>WN</t>
        </is>
      </c>
      <c r="C1369" s="9">
        <f>_xlfn.XLOOKUP(B1369,Carriers[Code],Carriers[Airline])</f>
        <v/>
      </c>
      <c r="D1369" t="n">
        <v>550</v>
      </c>
      <c r="E1369" t="inlineStr">
        <is>
          <t>BWI</t>
        </is>
      </c>
      <c r="F1369" s="10" t="n">
        <v>845</v>
      </c>
      <c r="G1369" t="inlineStr">
        <is>
          <t>0800-0859</t>
        </is>
      </c>
      <c r="H1369" s="9">
        <f>INT(F1369/100)</f>
        <v/>
      </c>
      <c r="I1369" t="n">
        <v>0</v>
      </c>
      <c r="J1369" t="n">
        <v>0</v>
      </c>
      <c r="K1369" t="n">
        <v>-18</v>
      </c>
      <c r="L1369" t="n">
        <v>0</v>
      </c>
      <c r="M1369" t="n">
        <v>0</v>
      </c>
      <c r="O1369" t="n">
        <v>0</v>
      </c>
    </row>
    <row r="1370">
      <c r="A1370" s="8" t="n">
        <v>46207</v>
      </c>
      <c r="B1370" t="inlineStr">
        <is>
          <t>YX</t>
        </is>
      </c>
      <c r="C1370" s="9">
        <f>_xlfn.XLOOKUP(B1370,Carriers[Code],Carriers[Airline])</f>
        <v/>
      </c>
      <c r="D1370" t="n">
        <v>4426</v>
      </c>
      <c r="E1370" t="inlineStr">
        <is>
          <t>ACK</t>
        </is>
      </c>
      <c r="F1370" s="10" t="n">
        <v>845</v>
      </c>
      <c r="G1370" t="inlineStr">
        <is>
          <t>0800-0859</t>
        </is>
      </c>
      <c r="H1370" s="9">
        <f>INT(F1370/100)</f>
        <v/>
      </c>
      <c r="I1370" t="n">
        <v>-5</v>
      </c>
      <c r="J1370" t="n">
        <v>0</v>
      </c>
      <c r="K1370" t="n">
        <v>-13</v>
      </c>
      <c r="L1370" t="n">
        <v>0</v>
      </c>
      <c r="M1370" t="n">
        <v>0</v>
      </c>
      <c r="O1370" t="n">
        <v>0</v>
      </c>
    </row>
    <row r="1371">
      <c r="A1371" s="8" t="n">
        <v>46207</v>
      </c>
      <c r="B1371" t="inlineStr">
        <is>
          <t>YX</t>
        </is>
      </c>
      <c r="C1371" s="9">
        <f>_xlfn.XLOOKUP(B1371,Carriers[Code],Carriers[Airline])</f>
        <v/>
      </c>
      <c r="D1371" t="n">
        <v>5611</v>
      </c>
      <c r="E1371" t="inlineStr">
        <is>
          <t>CVG</t>
        </is>
      </c>
      <c r="F1371" s="10" t="n">
        <v>846</v>
      </c>
      <c r="G1371" t="inlineStr">
        <is>
          <t>0800-0859</t>
        </is>
      </c>
      <c r="H1371" s="9">
        <f>INT(F1371/100)</f>
        <v/>
      </c>
      <c r="I1371" t="n">
        <v>-12</v>
      </c>
      <c r="J1371" t="n">
        <v>0</v>
      </c>
      <c r="K1371" t="n">
        <v>-35</v>
      </c>
      <c r="L1371" t="n">
        <v>0</v>
      </c>
      <c r="M1371" t="n">
        <v>0</v>
      </c>
      <c r="O1371" t="n">
        <v>0</v>
      </c>
    </row>
    <row r="1372">
      <c r="A1372" s="8" t="n">
        <v>46207</v>
      </c>
      <c r="B1372" t="inlineStr">
        <is>
          <t>B6</t>
        </is>
      </c>
      <c r="C1372" s="9">
        <f>_xlfn.XLOOKUP(B1372,Carriers[Code],Carriers[Airline])</f>
        <v/>
      </c>
      <c r="D1372" t="n">
        <v>257</v>
      </c>
      <c r="E1372" t="inlineStr">
        <is>
          <t>BZN</t>
        </is>
      </c>
      <c r="F1372" s="10" t="n">
        <v>848</v>
      </c>
      <c r="G1372" t="inlineStr">
        <is>
          <t>0800-0859</t>
        </is>
      </c>
      <c r="H1372" s="9">
        <f>INT(F1372/100)</f>
        <v/>
      </c>
      <c r="I1372" t="n">
        <v>17</v>
      </c>
      <c r="J1372" t="n">
        <v>1</v>
      </c>
      <c r="K1372" t="n">
        <v>23</v>
      </c>
      <c r="L1372" t="n">
        <v>1</v>
      </c>
      <c r="M1372" t="n">
        <v>0</v>
      </c>
      <c r="O1372" t="n">
        <v>0</v>
      </c>
      <c r="P1372" t="n">
        <v>17</v>
      </c>
      <c r="Q1372" t="n">
        <v>0</v>
      </c>
      <c r="R1372" t="n">
        <v>6</v>
      </c>
      <c r="S1372" t="n">
        <v>0</v>
      </c>
      <c r="T1372" t="n">
        <v>0</v>
      </c>
    </row>
    <row r="1373">
      <c r="A1373" s="8" t="n">
        <v>46207</v>
      </c>
      <c r="B1373" t="inlineStr">
        <is>
          <t>DL</t>
        </is>
      </c>
      <c r="C1373" s="9">
        <f>_xlfn.XLOOKUP(B1373,Carriers[Code],Carriers[Airline])</f>
        <v/>
      </c>
      <c r="D1373" t="n">
        <v>1780</v>
      </c>
      <c r="E1373" t="inlineStr">
        <is>
          <t>SJU</t>
        </is>
      </c>
      <c r="F1373" s="10" t="n">
        <v>850</v>
      </c>
      <c r="G1373" t="inlineStr">
        <is>
          <t>0800-0859</t>
        </is>
      </c>
      <c r="H1373" s="9">
        <f>INT(F1373/100)</f>
        <v/>
      </c>
      <c r="I1373" t="n">
        <v>0</v>
      </c>
      <c r="J1373" t="n">
        <v>0</v>
      </c>
      <c r="K1373" t="n">
        <v>-8</v>
      </c>
      <c r="L1373" t="n">
        <v>0</v>
      </c>
      <c r="M1373" t="n">
        <v>0</v>
      </c>
      <c r="O1373" t="n">
        <v>0</v>
      </c>
    </row>
    <row r="1374">
      <c r="A1374" s="8" t="n">
        <v>46207</v>
      </c>
      <c r="B1374" t="inlineStr">
        <is>
          <t>B6</t>
        </is>
      </c>
      <c r="C1374" s="9">
        <f>_xlfn.XLOOKUP(B1374,Carriers[Code],Carriers[Airline])</f>
        <v/>
      </c>
      <c r="D1374" t="n">
        <v>807</v>
      </c>
      <c r="E1374" t="inlineStr">
        <is>
          <t>STT</t>
        </is>
      </c>
      <c r="F1374" s="10" t="n">
        <v>855</v>
      </c>
      <c r="G1374" t="inlineStr">
        <is>
          <t>0800-0859</t>
        </is>
      </c>
      <c r="H1374" s="9">
        <f>INT(F1374/100)</f>
        <v/>
      </c>
      <c r="I1374" t="n">
        <v>27</v>
      </c>
      <c r="J1374" t="n">
        <v>1</v>
      </c>
      <c r="K1374" t="n">
        <v>25</v>
      </c>
      <c r="L1374" t="n">
        <v>1</v>
      </c>
      <c r="M1374" t="n">
        <v>0</v>
      </c>
      <c r="O1374" t="n">
        <v>0</v>
      </c>
      <c r="P1374" t="n">
        <v>25</v>
      </c>
      <c r="Q1374" t="n">
        <v>0</v>
      </c>
      <c r="R1374" t="n">
        <v>0</v>
      </c>
      <c r="S1374" t="n">
        <v>0</v>
      </c>
      <c r="T1374" t="n">
        <v>0</v>
      </c>
    </row>
    <row r="1375">
      <c r="A1375" s="8" t="n">
        <v>46207</v>
      </c>
      <c r="B1375" t="inlineStr">
        <is>
          <t>B6</t>
        </is>
      </c>
      <c r="C1375" s="9">
        <f>_xlfn.XLOOKUP(B1375,Carriers[Code],Carriers[Airline])</f>
        <v/>
      </c>
      <c r="D1375" t="n">
        <v>1231</v>
      </c>
      <c r="E1375" t="inlineStr">
        <is>
          <t>VRB</t>
        </is>
      </c>
      <c r="F1375" s="10" t="n">
        <v>855</v>
      </c>
      <c r="G1375" t="inlineStr">
        <is>
          <t>0800-0859</t>
        </is>
      </c>
      <c r="H1375" s="9">
        <f>INT(F1375/100)</f>
        <v/>
      </c>
      <c r="I1375" t="n">
        <v>-11</v>
      </c>
      <c r="J1375" t="n">
        <v>0</v>
      </c>
      <c r="K1375" t="n">
        <v>-29</v>
      </c>
      <c r="L1375" t="n">
        <v>0</v>
      </c>
      <c r="M1375" t="n">
        <v>0</v>
      </c>
      <c r="O1375" t="n">
        <v>0</v>
      </c>
    </row>
    <row r="1376">
      <c r="A1376" s="8" t="n">
        <v>46207</v>
      </c>
      <c r="B1376" t="inlineStr">
        <is>
          <t>AA</t>
        </is>
      </c>
      <c r="C1376" s="9">
        <f>_xlfn.XLOOKUP(B1376,Carriers[Code],Carriers[Airline])</f>
        <v/>
      </c>
      <c r="D1376" t="n">
        <v>1239</v>
      </c>
      <c r="E1376" t="inlineStr">
        <is>
          <t>ORD</t>
        </is>
      </c>
      <c r="F1376" s="10" t="n">
        <v>858</v>
      </c>
      <c r="G1376" t="inlineStr">
        <is>
          <t>0800-0859</t>
        </is>
      </c>
      <c r="H1376" s="9">
        <f>INT(F1376/100)</f>
        <v/>
      </c>
      <c r="I1376" t="n">
        <v>-7</v>
      </c>
      <c r="J1376" t="n">
        <v>0</v>
      </c>
      <c r="K1376" t="n">
        <v>-32</v>
      </c>
      <c r="L1376" t="n">
        <v>0</v>
      </c>
      <c r="M1376" t="n">
        <v>0</v>
      </c>
      <c r="O1376" t="n">
        <v>0</v>
      </c>
    </row>
    <row r="1377">
      <c r="A1377" s="8" t="n">
        <v>46207</v>
      </c>
      <c r="B1377" t="inlineStr">
        <is>
          <t>AA</t>
        </is>
      </c>
      <c r="C1377" s="9">
        <f>_xlfn.XLOOKUP(B1377,Carriers[Code],Carriers[Airline])</f>
        <v/>
      </c>
      <c r="D1377" t="n">
        <v>2735</v>
      </c>
      <c r="E1377" t="inlineStr">
        <is>
          <t>MCO</t>
        </is>
      </c>
      <c r="F1377" s="10" t="n">
        <v>900</v>
      </c>
      <c r="G1377" t="inlineStr">
        <is>
          <t>0900-0959</t>
        </is>
      </c>
      <c r="H1377" s="9">
        <f>INT(F1377/100)</f>
        <v/>
      </c>
      <c r="I1377" t="n">
        <v>-4</v>
      </c>
      <c r="J1377" t="n">
        <v>0</v>
      </c>
      <c r="K1377" t="n">
        <v>-20</v>
      </c>
      <c r="L1377" t="n">
        <v>0</v>
      </c>
      <c r="M1377" t="n">
        <v>0</v>
      </c>
      <c r="O1377" t="n">
        <v>0</v>
      </c>
    </row>
    <row r="1378">
      <c r="A1378" s="8" t="n">
        <v>46207</v>
      </c>
      <c r="B1378" t="inlineStr">
        <is>
          <t>AS</t>
        </is>
      </c>
      <c r="C1378" s="9">
        <f>_xlfn.XLOOKUP(B1378,Carriers[Code],Carriers[Airline])</f>
        <v/>
      </c>
      <c r="D1378" t="n">
        <v>338</v>
      </c>
      <c r="E1378" t="inlineStr">
        <is>
          <t>SEA</t>
        </is>
      </c>
      <c r="F1378" s="10" t="n">
        <v>900</v>
      </c>
      <c r="G1378" t="inlineStr">
        <is>
          <t>0900-0959</t>
        </is>
      </c>
      <c r="H1378" s="9">
        <f>INT(F1378/100)</f>
        <v/>
      </c>
      <c r="I1378" t="n">
        <v>-4</v>
      </c>
      <c r="J1378" t="n">
        <v>0</v>
      </c>
      <c r="K1378" t="n">
        <v>-14</v>
      </c>
      <c r="L1378" t="n">
        <v>0</v>
      </c>
      <c r="M1378" t="n">
        <v>0</v>
      </c>
      <c r="O1378" t="n">
        <v>0</v>
      </c>
    </row>
    <row r="1379">
      <c r="A1379" s="8" t="n">
        <v>46207</v>
      </c>
      <c r="B1379" t="inlineStr">
        <is>
          <t>B6</t>
        </is>
      </c>
      <c r="C1379" s="9">
        <f>_xlfn.XLOOKUP(B1379,Carriers[Code],Carriers[Airline])</f>
        <v/>
      </c>
      <c r="D1379" t="n">
        <v>21</v>
      </c>
      <c r="E1379" t="inlineStr">
        <is>
          <t>PBI</t>
        </is>
      </c>
      <c r="F1379" s="10" t="n">
        <v>900</v>
      </c>
      <c r="G1379" t="inlineStr">
        <is>
          <t>0900-0959</t>
        </is>
      </c>
      <c r="H1379" s="9">
        <f>INT(F1379/100)</f>
        <v/>
      </c>
      <c r="I1379" t="n">
        <v>30</v>
      </c>
      <c r="J1379" t="n">
        <v>1</v>
      </c>
      <c r="K1379" t="n">
        <v>45</v>
      </c>
      <c r="L1379" t="n">
        <v>1</v>
      </c>
      <c r="M1379" t="n">
        <v>0</v>
      </c>
      <c r="O1379" t="n">
        <v>0</v>
      </c>
      <c r="P1379" t="n">
        <v>30</v>
      </c>
      <c r="Q1379" t="n">
        <v>0</v>
      </c>
      <c r="R1379" t="n">
        <v>15</v>
      </c>
      <c r="S1379" t="n">
        <v>0</v>
      </c>
      <c r="T1379" t="n">
        <v>0</v>
      </c>
    </row>
    <row r="1380">
      <c r="A1380" s="8" t="n">
        <v>46207</v>
      </c>
      <c r="B1380" t="inlineStr">
        <is>
          <t>B6</t>
        </is>
      </c>
      <c r="C1380" s="9">
        <f>_xlfn.XLOOKUP(B1380,Carriers[Code],Carriers[Airline])</f>
        <v/>
      </c>
      <c r="D1380" t="n">
        <v>861</v>
      </c>
      <c r="E1380" t="inlineStr">
        <is>
          <t>SJU</t>
        </is>
      </c>
      <c r="F1380" s="10" t="n">
        <v>900</v>
      </c>
      <c r="G1380" t="inlineStr">
        <is>
          <t>0900-0959</t>
        </is>
      </c>
      <c r="H1380" s="9">
        <f>INT(F1380/100)</f>
        <v/>
      </c>
      <c r="I1380" t="n">
        <v>15</v>
      </c>
      <c r="J1380" t="n">
        <v>1</v>
      </c>
      <c r="K1380" t="n">
        <v>23</v>
      </c>
      <c r="L1380" t="n">
        <v>1</v>
      </c>
      <c r="M1380" t="n">
        <v>0</v>
      </c>
      <c r="O1380" t="n">
        <v>0</v>
      </c>
      <c r="P1380" t="n">
        <v>15</v>
      </c>
      <c r="Q1380" t="n">
        <v>0</v>
      </c>
      <c r="R1380" t="n">
        <v>8</v>
      </c>
      <c r="S1380" t="n">
        <v>0</v>
      </c>
      <c r="T1380" t="n">
        <v>0</v>
      </c>
    </row>
    <row r="1381">
      <c r="A1381" s="8" t="n">
        <v>46207</v>
      </c>
      <c r="B1381" t="inlineStr">
        <is>
          <t>DL</t>
        </is>
      </c>
      <c r="C1381" s="9">
        <f>_xlfn.XLOOKUP(B1381,Carriers[Code],Carriers[Airline])</f>
        <v/>
      </c>
      <c r="D1381" t="n">
        <v>571</v>
      </c>
      <c r="E1381" t="inlineStr">
        <is>
          <t>SAN</t>
        </is>
      </c>
      <c r="F1381" s="10" t="n">
        <v>900</v>
      </c>
      <c r="G1381" t="inlineStr">
        <is>
          <t>0900-0959</t>
        </is>
      </c>
      <c r="H1381" s="9">
        <f>INT(F1381/100)</f>
        <v/>
      </c>
      <c r="I1381" t="n">
        <v>-9</v>
      </c>
      <c r="J1381" t="n">
        <v>0</v>
      </c>
      <c r="K1381" t="n">
        <v>-11</v>
      </c>
      <c r="L1381" t="n">
        <v>0</v>
      </c>
      <c r="M1381" t="n">
        <v>0</v>
      </c>
      <c r="O1381" t="n">
        <v>0</v>
      </c>
    </row>
    <row r="1382">
      <c r="A1382" s="8" t="n">
        <v>46207</v>
      </c>
      <c r="B1382" t="inlineStr">
        <is>
          <t>DL</t>
        </is>
      </c>
      <c r="C1382" s="9">
        <f>_xlfn.XLOOKUP(B1382,Carriers[Code],Carriers[Airline])</f>
        <v/>
      </c>
      <c r="D1382" t="n">
        <v>816</v>
      </c>
      <c r="E1382" t="inlineStr">
        <is>
          <t>SAT</t>
        </is>
      </c>
      <c r="F1382" s="10" t="n">
        <v>900</v>
      </c>
      <c r="G1382" t="inlineStr">
        <is>
          <t>0900-0959</t>
        </is>
      </c>
      <c r="H1382" s="9">
        <f>INT(F1382/100)</f>
        <v/>
      </c>
      <c r="I1382" t="n">
        <v>-5</v>
      </c>
      <c r="J1382" t="n">
        <v>0</v>
      </c>
      <c r="K1382" t="n">
        <v>-16</v>
      </c>
      <c r="L1382" t="n">
        <v>0</v>
      </c>
      <c r="M1382" t="n">
        <v>0</v>
      </c>
      <c r="O1382" t="n">
        <v>0</v>
      </c>
    </row>
    <row r="1383">
      <c r="A1383" s="8" t="n">
        <v>46207</v>
      </c>
      <c r="B1383" t="inlineStr">
        <is>
          <t>AA</t>
        </is>
      </c>
      <c r="C1383" s="9">
        <f>_xlfn.XLOOKUP(B1383,Carriers[Code],Carriers[Airline])</f>
        <v/>
      </c>
      <c r="D1383" t="n">
        <v>479</v>
      </c>
      <c r="E1383" t="inlineStr">
        <is>
          <t>DFW</t>
        </is>
      </c>
      <c r="F1383" s="10" t="n">
        <v>901</v>
      </c>
      <c r="G1383" t="inlineStr">
        <is>
          <t>0900-0959</t>
        </is>
      </c>
      <c r="H1383" s="9">
        <f>INT(F1383/100)</f>
        <v/>
      </c>
      <c r="I1383" t="n">
        <v>-7</v>
      </c>
      <c r="J1383" t="n">
        <v>0</v>
      </c>
      <c r="K1383" t="n">
        <v>-30</v>
      </c>
      <c r="L1383" t="n">
        <v>0</v>
      </c>
      <c r="M1383" t="n">
        <v>0</v>
      </c>
      <c r="O1383" t="n">
        <v>0</v>
      </c>
    </row>
    <row r="1384">
      <c r="A1384" s="8" t="n">
        <v>46207</v>
      </c>
      <c r="B1384" t="inlineStr">
        <is>
          <t>B6</t>
        </is>
      </c>
      <c r="C1384" s="9">
        <f>_xlfn.XLOOKUP(B1384,Carriers[Code],Carriers[Airline])</f>
        <v/>
      </c>
      <c r="D1384" t="n">
        <v>397</v>
      </c>
      <c r="E1384" t="inlineStr">
        <is>
          <t>SEA</t>
        </is>
      </c>
      <c r="F1384" s="10" t="n">
        <v>902</v>
      </c>
      <c r="G1384" t="inlineStr">
        <is>
          <t>0900-0959</t>
        </is>
      </c>
      <c r="H1384" s="9">
        <f>INT(F1384/100)</f>
        <v/>
      </c>
      <c r="I1384" t="n">
        <v>34</v>
      </c>
      <c r="J1384" t="n">
        <v>1</v>
      </c>
      <c r="K1384" t="n">
        <v>19</v>
      </c>
      <c r="L1384" t="n">
        <v>1</v>
      </c>
      <c r="M1384" t="n">
        <v>0</v>
      </c>
      <c r="O1384" t="n">
        <v>0</v>
      </c>
      <c r="P1384" t="n">
        <v>0</v>
      </c>
      <c r="Q1384" t="n">
        <v>0</v>
      </c>
      <c r="R1384" t="n">
        <v>19</v>
      </c>
      <c r="S1384" t="n">
        <v>0</v>
      </c>
      <c r="T1384" t="n">
        <v>0</v>
      </c>
    </row>
    <row r="1385">
      <c r="A1385" s="8" t="n">
        <v>46207</v>
      </c>
      <c r="B1385" t="inlineStr">
        <is>
          <t>AA</t>
        </is>
      </c>
      <c r="C1385" s="9">
        <f>_xlfn.XLOOKUP(B1385,Carriers[Code],Carriers[Airline])</f>
        <v/>
      </c>
      <c r="D1385" t="n">
        <v>377</v>
      </c>
      <c r="E1385" t="inlineStr">
        <is>
          <t>PHX</t>
        </is>
      </c>
      <c r="F1385" s="10" t="n">
        <v>904</v>
      </c>
      <c r="G1385" t="inlineStr">
        <is>
          <t>0900-0959</t>
        </is>
      </c>
      <c r="H1385" s="9">
        <f>INT(F1385/100)</f>
        <v/>
      </c>
      <c r="I1385" t="n">
        <v>-6</v>
      </c>
      <c r="J1385" t="n">
        <v>0</v>
      </c>
      <c r="K1385" t="n">
        <v>-26</v>
      </c>
      <c r="L1385" t="n">
        <v>0</v>
      </c>
      <c r="M1385" t="n">
        <v>0</v>
      </c>
      <c r="O1385" t="n">
        <v>0</v>
      </c>
    </row>
    <row r="1386">
      <c r="A1386" s="8" t="n">
        <v>46207</v>
      </c>
      <c r="B1386" t="inlineStr">
        <is>
          <t>DL</t>
        </is>
      </c>
      <c r="C1386" s="9">
        <f>_xlfn.XLOOKUP(B1386,Carriers[Code],Carriers[Airline])</f>
        <v/>
      </c>
      <c r="D1386" t="n">
        <v>456</v>
      </c>
      <c r="E1386" t="inlineStr">
        <is>
          <t>ATL</t>
        </is>
      </c>
      <c r="F1386" s="10" t="n">
        <v>905</v>
      </c>
      <c r="G1386" t="inlineStr">
        <is>
          <t>0900-0959</t>
        </is>
      </c>
      <c r="H1386" s="9">
        <f>INT(F1386/100)</f>
        <v/>
      </c>
      <c r="I1386" t="n">
        <v>-10</v>
      </c>
      <c r="J1386" t="n">
        <v>0</v>
      </c>
      <c r="K1386" t="n">
        <v>-19</v>
      </c>
      <c r="L1386" t="n">
        <v>0</v>
      </c>
      <c r="M1386" t="n">
        <v>0</v>
      </c>
      <c r="O1386" t="n">
        <v>0</v>
      </c>
    </row>
    <row r="1387">
      <c r="A1387" s="8" t="n">
        <v>46207</v>
      </c>
      <c r="B1387" t="inlineStr">
        <is>
          <t>YX</t>
        </is>
      </c>
      <c r="C1387" s="9">
        <f>_xlfn.XLOOKUP(B1387,Carriers[Code],Carriers[Airline])</f>
        <v/>
      </c>
      <c r="D1387" t="n">
        <v>5720</v>
      </c>
      <c r="E1387" t="inlineStr">
        <is>
          <t>JFK</t>
        </is>
      </c>
      <c r="F1387" s="10" t="n">
        <v>905</v>
      </c>
      <c r="G1387" t="inlineStr">
        <is>
          <t>0900-0959</t>
        </is>
      </c>
      <c r="H1387" s="9">
        <f>INT(F1387/100)</f>
        <v/>
      </c>
      <c r="I1387" t="n">
        <v>-2</v>
      </c>
      <c r="J1387" t="n">
        <v>0</v>
      </c>
      <c r="K1387" t="n">
        <v>18</v>
      </c>
      <c r="L1387" t="n">
        <v>1</v>
      </c>
      <c r="M1387" t="n">
        <v>0</v>
      </c>
      <c r="O1387" t="n">
        <v>0</v>
      </c>
      <c r="P1387" t="n">
        <v>0</v>
      </c>
      <c r="Q1387" t="n">
        <v>0</v>
      </c>
      <c r="R1387" t="n">
        <v>18</v>
      </c>
      <c r="S1387" t="n">
        <v>0</v>
      </c>
      <c r="T1387" t="n">
        <v>0</v>
      </c>
    </row>
    <row r="1388">
      <c r="A1388" s="8" t="n">
        <v>46207</v>
      </c>
      <c r="B1388" t="inlineStr">
        <is>
          <t>UA</t>
        </is>
      </c>
      <c r="C1388" s="9">
        <f>_xlfn.XLOOKUP(B1388,Carriers[Code],Carriers[Airline])</f>
        <v/>
      </c>
      <c r="D1388" t="n">
        <v>2002</v>
      </c>
      <c r="E1388" t="inlineStr">
        <is>
          <t>SFO</t>
        </is>
      </c>
      <c r="F1388" s="10" t="n">
        <v>907</v>
      </c>
      <c r="G1388" t="inlineStr">
        <is>
          <t>0900-0959</t>
        </is>
      </c>
      <c r="H1388" s="9">
        <f>INT(F1388/100)</f>
        <v/>
      </c>
      <c r="I1388" t="n">
        <v>-2</v>
      </c>
      <c r="J1388" t="n">
        <v>0</v>
      </c>
      <c r="K1388" t="n">
        <v>8</v>
      </c>
      <c r="L1388" t="n">
        <v>0</v>
      </c>
      <c r="M1388" t="n">
        <v>0</v>
      </c>
      <c r="O1388" t="n">
        <v>0</v>
      </c>
    </row>
    <row r="1389">
      <c r="A1389" s="8" t="n">
        <v>46207</v>
      </c>
      <c r="B1389" t="inlineStr">
        <is>
          <t>YX</t>
        </is>
      </c>
      <c r="C1389" s="9">
        <f>_xlfn.XLOOKUP(B1389,Carriers[Code],Carriers[Airline])</f>
        <v/>
      </c>
      <c r="D1389" t="n">
        <v>4635</v>
      </c>
      <c r="E1389" t="inlineStr">
        <is>
          <t>SYR</t>
        </is>
      </c>
      <c r="F1389" s="10" t="n">
        <v>910</v>
      </c>
      <c r="G1389" t="inlineStr">
        <is>
          <t>0900-0959</t>
        </is>
      </c>
      <c r="H1389" s="9">
        <f>INT(F1389/100)</f>
        <v/>
      </c>
      <c r="I1389" t="n">
        <v>-8</v>
      </c>
      <c r="J1389" t="n">
        <v>0</v>
      </c>
      <c r="K1389" t="n">
        <v>-20</v>
      </c>
      <c r="L1389" t="n">
        <v>0</v>
      </c>
      <c r="M1389" t="n">
        <v>0</v>
      </c>
      <c r="O1389" t="n">
        <v>0</v>
      </c>
    </row>
    <row r="1390">
      <c r="A1390" s="8" t="n">
        <v>46207</v>
      </c>
      <c r="B1390" t="inlineStr">
        <is>
          <t>YX</t>
        </is>
      </c>
      <c r="C1390" s="9">
        <f>_xlfn.XLOOKUP(B1390,Carriers[Code],Carriers[Airline])</f>
        <v/>
      </c>
      <c r="D1390" t="n">
        <v>5627</v>
      </c>
      <c r="E1390" t="inlineStr">
        <is>
          <t>IND</t>
        </is>
      </c>
      <c r="F1390" s="10" t="n">
        <v>910</v>
      </c>
      <c r="G1390" t="inlineStr">
        <is>
          <t>0900-0959</t>
        </is>
      </c>
      <c r="H1390" s="9">
        <f>INT(F1390/100)</f>
        <v/>
      </c>
      <c r="I1390" t="n">
        <v>-8</v>
      </c>
      <c r="J1390" t="n">
        <v>0</v>
      </c>
      <c r="K1390" t="n">
        <v>-22</v>
      </c>
      <c r="L1390" t="n">
        <v>0</v>
      </c>
      <c r="M1390" t="n">
        <v>0</v>
      </c>
      <c r="O1390" t="n">
        <v>0</v>
      </c>
    </row>
    <row r="1391">
      <c r="A1391" s="8" t="n">
        <v>46207</v>
      </c>
      <c r="B1391" t="inlineStr">
        <is>
          <t>YX</t>
        </is>
      </c>
      <c r="C1391" s="9">
        <f>_xlfn.XLOOKUP(B1391,Carriers[Code],Carriers[Airline])</f>
        <v/>
      </c>
      <c r="D1391" t="n">
        <v>5678</v>
      </c>
      <c r="E1391" t="inlineStr">
        <is>
          <t>PIT</t>
        </is>
      </c>
      <c r="F1391" s="10" t="n">
        <v>910</v>
      </c>
      <c r="G1391" t="inlineStr">
        <is>
          <t>0900-0959</t>
        </is>
      </c>
      <c r="H1391" s="9">
        <f>INT(F1391/100)</f>
        <v/>
      </c>
      <c r="I1391" t="n">
        <v>28</v>
      </c>
      <c r="J1391" t="n">
        <v>1</v>
      </c>
      <c r="K1391" t="n">
        <v>15</v>
      </c>
      <c r="L1391" t="n">
        <v>1</v>
      </c>
      <c r="M1391" t="n">
        <v>0</v>
      </c>
      <c r="O1391" t="n">
        <v>0</v>
      </c>
      <c r="P1391" t="n">
        <v>15</v>
      </c>
      <c r="Q1391" t="n">
        <v>0</v>
      </c>
      <c r="R1391" t="n">
        <v>0</v>
      </c>
      <c r="S1391" t="n">
        <v>0</v>
      </c>
      <c r="T1391" t="n">
        <v>0</v>
      </c>
    </row>
    <row r="1392">
      <c r="A1392" s="8" t="n">
        <v>46207</v>
      </c>
      <c r="B1392" t="inlineStr">
        <is>
          <t>B6</t>
        </is>
      </c>
      <c r="C1392" s="9">
        <f>_xlfn.XLOOKUP(B1392,Carriers[Code],Carriers[Airline])</f>
        <v/>
      </c>
      <c r="D1392" t="n">
        <v>791</v>
      </c>
      <c r="E1392" t="inlineStr">
        <is>
          <t>TPA</t>
        </is>
      </c>
      <c r="F1392" s="10" t="n">
        <v>915</v>
      </c>
      <c r="G1392" t="inlineStr">
        <is>
          <t>0900-0959</t>
        </is>
      </c>
      <c r="H1392" s="9">
        <f>INT(F1392/100)</f>
        <v/>
      </c>
      <c r="I1392" t="n">
        <v>-5</v>
      </c>
      <c r="J1392" t="n">
        <v>0</v>
      </c>
      <c r="K1392" t="n">
        <v>7</v>
      </c>
      <c r="L1392" t="n">
        <v>0</v>
      </c>
      <c r="M1392" t="n">
        <v>0</v>
      </c>
      <c r="O1392" t="n">
        <v>0</v>
      </c>
    </row>
    <row r="1393">
      <c r="A1393" s="8" t="n">
        <v>46207</v>
      </c>
      <c r="B1393" t="inlineStr">
        <is>
          <t>DL</t>
        </is>
      </c>
      <c r="C1393" s="9">
        <f>_xlfn.XLOOKUP(B1393,Carriers[Code],Carriers[Airline])</f>
        <v/>
      </c>
      <c r="D1393" t="n">
        <v>1748</v>
      </c>
      <c r="E1393" t="inlineStr">
        <is>
          <t>DTW</t>
        </is>
      </c>
      <c r="F1393" s="10" t="n">
        <v>915</v>
      </c>
      <c r="G1393" t="inlineStr">
        <is>
          <t>0900-0959</t>
        </is>
      </c>
      <c r="H1393" s="9">
        <f>INT(F1393/100)</f>
        <v/>
      </c>
      <c r="I1393" t="n">
        <v>0</v>
      </c>
      <c r="J1393" t="n">
        <v>0</v>
      </c>
      <c r="K1393" t="n">
        <v>4</v>
      </c>
      <c r="L1393" t="n">
        <v>0</v>
      </c>
      <c r="M1393" t="n">
        <v>0</v>
      </c>
      <c r="O1393" t="n">
        <v>0</v>
      </c>
    </row>
    <row r="1394">
      <c r="A1394" s="8" t="n">
        <v>46207</v>
      </c>
      <c r="B1394" t="inlineStr">
        <is>
          <t>AA</t>
        </is>
      </c>
      <c r="C1394" s="9">
        <f>_xlfn.XLOOKUP(B1394,Carriers[Code],Carriers[Airline])</f>
        <v/>
      </c>
      <c r="D1394" t="n">
        <v>1556</v>
      </c>
      <c r="E1394" t="inlineStr">
        <is>
          <t>DCA</t>
        </is>
      </c>
      <c r="F1394" s="10" t="n">
        <v>917</v>
      </c>
      <c r="G1394" t="inlineStr">
        <is>
          <t>0900-0959</t>
        </is>
      </c>
      <c r="H1394" s="9">
        <f>INT(F1394/100)</f>
        <v/>
      </c>
      <c r="I1394" t="n">
        <v>-3</v>
      </c>
      <c r="J1394" t="n">
        <v>0</v>
      </c>
      <c r="K1394" t="n">
        <v>-16</v>
      </c>
      <c r="L1394" t="n">
        <v>0</v>
      </c>
      <c r="M1394" t="n">
        <v>0</v>
      </c>
      <c r="O1394" t="n">
        <v>0</v>
      </c>
    </row>
    <row r="1395">
      <c r="A1395" s="8" t="n">
        <v>46207</v>
      </c>
      <c r="B1395" t="inlineStr">
        <is>
          <t>DL</t>
        </is>
      </c>
      <c r="C1395" s="9">
        <f>_xlfn.XLOOKUP(B1395,Carriers[Code],Carriers[Airline])</f>
        <v/>
      </c>
      <c r="D1395" t="n">
        <v>675</v>
      </c>
      <c r="E1395" t="inlineStr">
        <is>
          <t>MCI</t>
        </is>
      </c>
      <c r="F1395" s="10" t="n">
        <v>920</v>
      </c>
      <c r="G1395" t="inlineStr">
        <is>
          <t>0900-0959</t>
        </is>
      </c>
      <c r="H1395" s="9">
        <f>INT(F1395/100)</f>
        <v/>
      </c>
      <c r="I1395" t="n">
        <v>-9</v>
      </c>
      <c r="J1395" t="n">
        <v>0</v>
      </c>
      <c r="K1395" t="n">
        <v>-9</v>
      </c>
      <c r="L1395" t="n">
        <v>0</v>
      </c>
      <c r="M1395" t="n">
        <v>0</v>
      </c>
      <c r="O1395" t="n">
        <v>0</v>
      </c>
    </row>
    <row r="1396">
      <c r="A1396" s="8" t="n">
        <v>46207</v>
      </c>
      <c r="B1396" t="inlineStr">
        <is>
          <t>B6</t>
        </is>
      </c>
      <c r="C1396" s="9">
        <f>_xlfn.XLOOKUP(B1396,Carriers[Code],Carriers[Airline])</f>
        <v/>
      </c>
      <c r="D1396" t="n">
        <v>1324</v>
      </c>
      <c r="E1396" t="inlineStr">
        <is>
          <t>MVY</t>
        </is>
      </c>
      <c r="F1396" s="10" t="n">
        <v>921</v>
      </c>
      <c r="G1396" t="inlineStr">
        <is>
          <t>0900-0959</t>
        </is>
      </c>
      <c r="H1396" s="9">
        <f>INT(F1396/100)</f>
        <v/>
      </c>
      <c r="I1396" t="n">
        <v>-13</v>
      </c>
      <c r="J1396" t="n">
        <v>0</v>
      </c>
      <c r="K1396" t="n">
        <v>-10</v>
      </c>
      <c r="L1396" t="n">
        <v>0</v>
      </c>
      <c r="M1396" t="n">
        <v>0</v>
      </c>
      <c r="O1396" t="n">
        <v>0</v>
      </c>
    </row>
    <row r="1397">
      <c r="A1397" s="8" t="n">
        <v>46207</v>
      </c>
      <c r="B1397" t="inlineStr">
        <is>
          <t>B6</t>
        </is>
      </c>
      <c r="C1397" s="9">
        <f>_xlfn.XLOOKUP(B1397,Carriers[Code],Carriers[Airline])</f>
        <v/>
      </c>
      <c r="D1397" t="n">
        <v>2033</v>
      </c>
      <c r="E1397" t="inlineStr">
        <is>
          <t>IAH</t>
        </is>
      </c>
      <c r="F1397" s="10" t="n">
        <v>925</v>
      </c>
      <c r="G1397" t="inlineStr">
        <is>
          <t>0900-0959</t>
        </is>
      </c>
      <c r="H1397" s="9">
        <f>INT(F1397/100)</f>
        <v/>
      </c>
      <c r="I1397" t="n">
        <v>41</v>
      </c>
      <c r="J1397" t="n">
        <v>1</v>
      </c>
      <c r="K1397" t="n">
        <v>18</v>
      </c>
      <c r="L1397" t="n">
        <v>1</v>
      </c>
      <c r="M1397" t="n">
        <v>0</v>
      </c>
      <c r="O1397" t="n">
        <v>0</v>
      </c>
      <c r="P1397" t="n">
        <v>3</v>
      </c>
      <c r="Q1397" t="n">
        <v>0</v>
      </c>
      <c r="R1397" t="n">
        <v>0</v>
      </c>
      <c r="S1397" t="n">
        <v>0</v>
      </c>
      <c r="T1397" t="n">
        <v>15</v>
      </c>
    </row>
    <row r="1398">
      <c r="A1398" s="8" t="n">
        <v>46207</v>
      </c>
      <c r="B1398" t="inlineStr">
        <is>
          <t>DL</t>
        </is>
      </c>
      <c r="C1398" s="9">
        <f>_xlfn.XLOOKUP(B1398,Carriers[Code],Carriers[Airline])</f>
        <v/>
      </c>
      <c r="D1398" t="n">
        <v>2160</v>
      </c>
      <c r="E1398" t="inlineStr">
        <is>
          <t>PBI</t>
        </is>
      </c>
      <c r="F1398" s="10" t="n">
        <v>925</v>
      </c>
      <c r="G1398" t="inlineStr">
        <is>
          <t>0900-0959</t>
        </is>
      </c>
      <c r="H1398" s="9">
        <f>INT(F1398/100)</f>
        <v/>
      </c>
      <c r="I1398" t="n">
        <v>-12</v>
      </c>
      <c r="J1398" t="n">
        <v>0</v>
      </c>
      <c r="K1398" t="n">
        <v>45</v>
      </c>
      <c r="L1398" t="n">
        <v>1</v>
      </c>
      <c r="M1398" t="n">
        <v>0</v>
      </c>
      <c r="O1398" t="n">
        <v>0</v>
      </c>
      <c r="P1398" t="n">
        <v>0</v>
      </c>
      <c r="Q1398" t="n">
        <v>0</v>
      </c>
      <c r="R1398" t="n">
        <v>45</v>
      </c>
      <c r="S1398" t="n">
        <v>0</v>
      </c>
      <c r="T1398" t="n">
        <v>0</v>
      </c>
    </row>
    <row r="1399">
      <c r="A1399" s="8" t="n">
        <v>46207</v>
      </c>
      <c r="B1399" t="inlineStr">
        <is>
          <t>UA</t>
        </is>
      </c>
      <c r="C1399" s="9">
        <f>_xlfn.XLOOKUP(B1399,Carriers[Code],Carriers[Airline])</f>
        <v/>
      </c>
      <c r="D1399" t="n">
        <v>2098</v>
      </c>
      <c r="E1399" t="inlineStr">
        <is>
          <t>IAD</t>
        </is>
      </c>
      <c r="F1399" s="10" t="n">
        <v>925</v>
      </c>
      <c r="G1399" t="inlineStr">
        <is>
          <t>0900-0959</t>
        </is>
      </c>
      <c r="H1399" s="9">
        <f>INT(F1399/100)</f>
        <v/>
      </c>
      <c r="I1399" t="n">
        <v>-2</v>
      </c>
      <c r="J1399" t="n">
        <v>0</v>
      </c>
      <c r="K1399" t="n">
        <v>1</v>
      </c>
      <c r="L1399" t="n">
        <v>0</v>
      </c>
      <c r="M1399" t="n">
        <v>0</v>
      </c>
      <c r="O1399" t="n">
        <v>0</v>
      </c>
    </row>
    <row r="1400">
      <c r="A1400" s="8" t="n">
        <v>46207</v>
      </c>
      <c r="B1400" t="inlineStr">
        <is>
          <t>YX</t>
        </is>
      </c>
      <c r="C1400" s="9">
        <f>_xlfn.XLOOKUP(B1400,Carriers[Code],Carriers[Airline])</f>
        <v/>
      </c>
      <c r="D1400" t="n">
        <v>5639</v>
      </c>
      <c r="E1400" t="inlineStr">
        <is>
          <t>CLT</t>
        </is>
      </c>
      <c r="F1400" s="10" t="n">
        <v>925</v>
      </c>
      <c r="G1400" t="inlineStr">
        <is>
          <t>0900-0959</t>
        </is>
      </c>
      <c r="H1400" s="9">
        <f>INT(F1400/100)</f>
        <v/>
      </c>
      <c r="I1400" t="n">
        <v>-10</v>
      </c>
      <c r="J1400" t="n">
        <v>0</v>
      </c>
      <c r="K1400" t="n">
        <v>-14</v>
      </c>
      <c r="L1400" t="n">
        <v>0</v>
      </c>
      <c r="M1400" t="n">
        <v>0</v>
      </c>
      <c r="O1400" t="n">
        <v>0</v>
      </c>
    </row>
    <row r="1401">
      <c r="A1401" s="8" t="n">
        <v>46207</v>
      </c>
      <c r="B1401" t="inlineStr">
        <is>
          <t>YX</t>
        </is>
      </c>
      <c r="C1401" s="9">
        <f>_xlfn.XLOOKUP(B1401,Carriers[Code],Carriers[Airline])</f>
        <v/>
      </c>
      <c r="D1401" t="n">
        <v>5703</v>
      </c>
      <c r="E1401" t="inlineStr">
        <is>
          <t>BWI</t>
        </is>
      </c>
      <c r="F1401" s="10" t="n">
        <v>925</v>
      </c>
      <c r="G1401" t="inlineStr">
        <is>
          <t>0900-0959</t>
        </is>
      </c>
      <c r="H1401" s="9">
        <f>INT(F1401/100)</f>
        <v/>
      </c>
      <c r="I1401" t="n">
        <v>-9</v>
      </c>
      <c r="J1401" t="n">
        <v>0</v>
      </c>
      <c r="K1401" t="n">
        <v>-4</v>
      </c>
      <c r="L1401" t="n">
        <v>0</v>
      </c>
      <c r="M1401" t="n">
        <v>0</v>
      </c>
      <c r="O1401" t="n">
        <v>0</v>
      </c>
    </row>
    <row r="1402">
      <c r="A1402" s="8" t="n">
        <v>46207</v>
      </c>
      <c r="B1402" t="inlineStr">
        <is>
          <t>B6</t>
        </is>
      </c>
      <c r="C1402" s="9">
        <f>_xlfn.XLOOKUP(B1402,Carriers[Code],Carriers[Airline])</f>
        <v/>
      </c>
      <c r="D1402" t="n">
        <v>219</v>
      </c>
      <c r="E1402" t="inlineStr">
        <is>
          <t>SAN</t>
        </is>
      </c>
      <c r="F1402" s="10" t="n">
        <v>930</v>
      </c>
      <c r="G1402" t="inlineStr">
        <is>
          <t>0900-0959</t>
        </is>
      </c>
      <c r="H1402" s="9">
        <f>INT(F1402/100)</f>
        <v/>
      </c>
      <c r="I1402" t="n">
        <v>-3</v>
      </c>
      <c r="J1402" t="n">
        <v>0</v>
      </c>
      <c r="K1402" t="n">
        <v>-7</v>
      </c>
      <c r="L1402" t="n">
        <v>0</v>
      </c>
      <c r="M1402" t="n">
        <v>0</v>
      </c>
      <c r="O1402" t="n">
        <v>0</v>
      </c>
    </row>
    <row r="1403">
      <c r="A1403" s="8" t="n">
        <v>46207</v>
      </c>
      <c r="B1403" t="inlineStr">
        <is>
          <t>YX</t>
        </is>
      </c>
      <c r="C1403" s="9">
        <f>_xlfn.XLOOKUP(B1403,Carriers[Code],Carriers[Airline])</f>
        <v/>
      </c>
      <c r="D1403" t="n">
        <v>5842</v>
      </c>
      <c r="E1403" t="inlineStr">
        <is>
          <t>BNA</t>
        </is>
      </c>
      <c r="F1403" s="10" t="n">
        <v>930</v>
      </c>
      <c r="G1403" t="inlineStr">
        <is>
          <t>0900-0959</t>
        </is>
      </c>
      <c r="H1403" s="9">
        <f>INT(F1403/100)</f>
        <v/>
      </c>
      <c r="I1403" t="n">
        <v>-11</v>
      </c>
      <c r="J1403" t="n">
        <v>0</v>
      </c>
      <c r="K1403" t="n">
        <v>-24</v>
      </c>
      <c r="L1403" t="n">
        <v>0</v>
      </c>
      <c r="M1403" t="n">
        <v>0</v>
      </c>
      <c r="O1403" t="n">
        <v>0</v>
      </c>
    </row>
    <row r="1404">
      <c r="A1404" s="8" t="n">
        <v>46207</v>
      </c>
      <c r="B1404" t="inlineStr">
        <is>
          <t>AA</t>
        </is>
      </c>
      <c r="C1404" s="9">
        <f>_xlfn.XLOOKUP(B1404,Carriers[Code],Carriers[Airline])</f>
        <v/>
      </c>
      <c r="D1404" t="n">
        <v>3225</v>
      </c>
      <c r="E1404" t="inlineStr">
        <is>
          <t>PHL</t>
        </is>
      </c>
      <c r="F1404" s="10" t="n">
        <v>937</v>
      </c>
      <c r="G1404" t="inlineStr">
        <is>
          <t>0900-0959</t>
        </is>
      </c>
      <c r="H1404" s="9">
        <f>INT(F1404/100)</f>
        <v/>
      </c>
      <c r="I1404" t="n">
        <v>-10</v>
      </c>
      <c r="J1404" t="n">
        <v>0</v>
      </c>
      <c r="K1404" t="n">
        <v>-14</v>
      </c>
      <c r="L1404" t="n">
        <v>0</v>
      </c>
      <c r="M1404" t="n">
        <v>0</v>
      </c>
      <c r="O1404" t="n">
        <v>0</v>
      </c>
    </row>
    <row r="1405">
      <c r="A1405" s="8" t="n">
        <v>46207</v>
      </c>
      <c r="B1405" t="inlineStr">
        <is>
          <t>G4</t>
        </is>
      </c>
      <c r="C1405" s="9">
        <f>_xlfn.XLOOKUP(B1405,Carriers[Code],Carriers[Airline])</f>
        <v/>
      </c>
      <c r="D1405" t="n">
        <v>1436</v>
      </c>
      <c r="E1405" t="inlineStr">
        <is>
          <t>TYS</t>
        </is>
      </c>
      <c r="F1405" s="10" t="n">
        <v>940</v>
      </c>
      <c r="G1405" t="inlineStr">
        <is>
          <t>0900-0959</t>
        </is>
      </c>
      <c r="H1405" s="9">
        <f>INT(F1405/100)</f>
        <v/>
      </c>
      <c r="I1405" t="n">
        <v>0</v>
      </c>
      <c r="J1405" t="n">
        <v>0</v>
      </c>
      <c r="K1405" t="n">
        <v>-6</v>
      </c>
      <c r="L1405" t="n">
        <v>0</v>
      </c>
      <c r="M1405" t="n">
        <v>0</v>
      </c>
      <c r="O1405" t="n">
        <v>0</v>
      </c>
    </row>
    <row r="1406">
      <c r="A1406" s="8" t="n">
        <v>46207</v>
      </c>
      <c r="B1406" t="inlineStr">
        <is>
          <t>UA</t>
        </is>
      </c>
      <c r="C1406" s="9">
        <f>_xlfn.XLOOKUP(B1406,Carriers[Code],Carriers[Airline])</f>
        <v/>
      </c>
      <c r="D1406" t="n">
        <v>662</v>
      </c>
      <c r="E1406" t="inlineStr">
        <is>
          <t>DEN</t>
        </is>
      </c>
      <c r="F1406" s="10" t="n">
        <v>940</v>
      </c>
      <c r="G1406" t="inlineStr">
        <is>
          <t>0900-0959</t>
        </is>
      </c>
      <c r="H1406" s="9">
        <f>INT(F1406/100)</f>
        <v/>
      </c>
      <c r="I1406" t="n">
        <v>-4</v>
      </c>
      <c r="J1406" t="n">
        <v>0</v>
      </c>
      <c r="K1406" t="n">
        <v>-11</v>
      </c>
      <c r="L1406" t="n">
        <v>0</v>
      </c>
      <c r="M1406" t="n">
        <v>0</v>
      </c>
      <c r="O1406" t="n">
        <v>0</v>
      </c>
    </row>
    <row r="1407">
      <c r="A1407" s="8" t="n">
        <v>46207</v>
      </c>
      <c r="B1407" t="inlineStr">
        <is>
          <t>B6</t>
        </is>
      </c>
      <c r="C1407" s="9">
        <f>_xlfn.XLOOKUP(B1407,Carriers[Code],Carriers[Airline])</f>
        <v/>
      </c>
      <c r="D1407" t="n">
        <v>2352</v>
      </c>
      <c r="E1407" t="inlineStr">
        <is>
          <t>ACK</t>
        </is>
      </c>
      <c r="F1407" s="10" t="n">
        <v>945</v>
      </c>
      <c r="G1407" t="inlineStr">
        <is>
          <t>0900-0959</t>
        </is>
      </c>
      <c r="H1407" s="9">
        <f>INT(F1407/100)</f>
        <v/>
      </c>
      <c r="I1407" t="n">
        <v>23</v>
      </c>
      <c r="J1407" t="n">
        <v>1</v>
      </c>
      <c r="K1407" t="n">
        <v>14</v>
      </c>
      <c r="L1407" t="n">
        <v>0</v>
      </c>
      <c r="M1407" t="n">
        <v>0</v>
      </c>
      <c r="O1407" t="n">
        <v>0</v>
      </c>
    </row>
    <row r="1408">
      <c r="A1408" s="8" t="n">
        <v>46207</v>
      </c>
      <c r="B1408" t="inlineStr">
        <is>
          <t>UA</t>
        </is>
      </c>
      <c r="C1408" s="9">
        <f>_xlfn.XLOOKUP(B1408,Carriers[Code],Carriers[Airline])</f>
        <v/>
      </c>
      <c r="D1408" t="n">
        <v>1349</v>
      </c>
      <c r="E1408" t="inlineStr">
        <is>
          <t>ORD</t>
        </is>
      </c>
      <c r="F1408" s="10" t="n">
        <v>950</v>
      </c>
      <c r="G1408" t="inlineStr">
        <is>
          <t>0900-0959</t>
        </is>
      </c>
      <c r="H1408" s="9">
        <f>INT(F1408/100)</f>
        <v/>
      </c>
      <c r="I1408" t="n">
        <v>-6</v>
      </c>
      <c r="J1408" t="n">
        <v>0</v>
      </c>
      <c r="K1408" t="n">
        <v>-12</v>
      </c>
      <c r="L1408" t="n">
        <v>0</v>
      </c>
      <c r="M1408" t="n">
        <v>0</v>
      </c>
      <c r="O1408" t="n">
        <v>0</v>
      </c>
    </row>
    <row r="1409">
      <c r="A1409" s="8" t="n">
        <v>46207</v>
      </c>
      <c r="B1409" t="inlineStr">
        <is>
          <t>YX</t>
        </is>
      </c>
      <c r="C1409" s="9">
        <f>_xlfn.XLOOKUP(B1409,Carriers[Code],Carriers[Airline])</f>
        <v/>
      </c>
      <c r="D1409" t="n">
        <v>5861</v>
      </c>
      <c r="E1409" t="inlineStr">
        <is>
          <t>TVC</t>
        </is>
      </c>
      <c r="F1409" s="10" t="n">
        <v>950</v>
      </c>
      <c r="G1409" t="inlineStr">
        <is>
          <t>0900-0959</t>
        </is>
      </c>
      <c r="H1409" s="9">
        <f>INT(F1409/100)</f>
        <v/>
      </c>
      <c r="I1409" t="n">
        <v>4</v>
      </c>
      <c r="J1409" t="n">
        <v>0</v>
      </c>
      <c r="K1409" t="n">
        <v>-7</v>
      </c>
      <c r="L1409" t="n">
        <v>0</v>
      </c>
      <c r="M1409" t="n">
        <v>0</v>
      </c>
      <c r="O1409" t="n">
        <v>0</v>
      </c>
    </row>
    <row r="1410">
      <c r="A1410" s="8" t="n">
        <v>46207</v>
      </c>
      <c r="B1410" t="inlineStr">
        <is>
          <t>MQ</t>
        </is>
      </c>
      <c r="C1410" s="9">
        <f>_xlfn.XLOOKUP(B1410,Carriers[Code],Carriers[Airline])</f>
        <v/>
      </c>
      <c r="D1410" t="n">
        <v>4171</v>
      </c>
      <c r="E1410" t="inlineStr">
        <is>
          <t>ROC</t>
        </is>
      </c>
      <c r="F1410" s="10" t="n">
        <v>955</v>
      </c>
      <c r="G1410" t="inlineStr">
        <is>
          <t>0900-0959</t>
        </is>
      </c>
      <c r="H1410" s="9">
        <f>INT(F1410/100)</f>
        <v/>
      </c>
      <c r="I1410" t="n">
        <v>-8</v>
      </c>
      <c r="J1410" t="n">
        <v>0</v>
      </c>
      <c r="K1410" t="n">
        <v>-16</v>
      </c>
      <c r="L1410" t="n">
        <v>0</v>
      </c>
      <c r="M1410" t="n">
        <v>0</v>
      </c>
      <c r="O1410" t="n">
        <v>0</v>
      </c>
    </row>
    <row r="1411">
      <c r="A1411" s="8" t="n">
        <v>46207</v>
      </c>
      <c r="B1411" t="inlineStr">
        <is>
          <t>YX</t>
        </is>
      </c>
      <c r="C1411" s="9">
        <f>_xlfn.XLOOKUP(B1411,Carriers[Code],Carriers[Airline])</f>
        <v/>
      </c>
      <c r="D1411" t="n">
        <v>5641</v>
      </c>
      <c r="E1411" t="inlineStr">
        <is>
          <t>CLE</t>
        </is>
      </c>
      <c r="F1411" s="10" t="n">
        <v>955</v>
      </c>
      <c r="G1411" t="inlineStr">
        <is>
          <t>0900-0959</t>
        </is>
      </c>
      <c r="H1411" s="9">
        <f>INT(F1411/100)</f>
        <v/>
      </c>
      <c r="I1411" t="n">
        <v>-16</v>
      </c>
      <c r="J1411" t="n">
        <v>0</v>
      </c>
      <c r="K1411" t="n">
        <v>-18</v>
      </c>
      <c r="L1411" t="n">
        <v>0</v>
      </c>
      <c r="M1411" t="n">
        <v>0</v>
      </c>
      <c r="O1411" t="n">
        <v>0</v>
      </c>
    </row>
    <row r="1412">
      <c r="A1412" s="8" t="n">
        <v>46207</v>
      </c>
      <c r="B1412" t="inlineStr">
        <is>
          <t>B6</t>
        </is>
      </c>
      <c r="C1412" s="9">
        <f>_xlfn.XLOOKUP(B1412,Carriers[Code],Carriers[Airline])</f>
        <v/>
      </c>
      <c r="D1412" t="n">
        <v>395</v>
      </c>
      <c r="E1412" t="inlineStr">
        <is>
          <t>PDX</t>
        </is>
      </c>
      <c r="F1412" s="10" t="n">
        <v>957</v>
      </c>
      <c r="G1412" t="inlineStr">
        <is>
          <t>0900-0959</t>
        </is>
      </c>
      <c r="H1412" s="9">
        <f>INT(F1412/100)</f>
        <v/>
      </c>
      <c r="I1412" t="n">
        <v>536</v>
      </c>
      <c r="J1412" t="n">
        <v>1</v>
      </c>
      <c r="K1412" t="n">
        <v>538</v>
      </c>
      <c r="L1412" t="n">
        <v>1</v>
      </c>
      <c r="M1412" t="n">
        <v>0</v>
      </c>
      <c r="O1412" t="n">
        <v>0</v>
      </c>
      <c r="P1412" t="n">
        <v>0</v>
      </c>
      <c r="Q1412" t="n">
        <v>14</v>
      </c>
      <c r="R1412" t="n">
        <v>2</v>
      </c>
      <c r="S1412" t="n">
        <v>0</v>
      </c>
      <c r="T1412" t="n">
        <v>522</v>
      </c>
    </row>
    <row r="1413">
      <c r="A1413" s="8" t="n">
        <v>46207</v>
      </c>
      <c r="B1413" t="inlineStr">
        <is>
          <t>DL</t>
        </is>
      </c>
      <c r="C1413" s="9">
        <f>_xlfn.XLOOKUP(B1413,Carriers[Code],Carriers[Airline])</f>
        <v/>
      </c>
      <c r="D1413" t="n">
        <v>2517</v>
      </c>
      <c r="E1413" t="inlineStr">
        <is>
          <t>JAX</t>
        </is>
      </c>
      <c r="F1413" s="10" t="n">
        <v>957</v>
      </c>
      <c r="G1413" t="inlineStr">
        <is>
          <t>0900-0959</t>
        </is>
      </c>
      <c r="H1413" s="9">
        <f>INT(F1413/100)</f>
        <v/>
      </c>
      <c r="I1413" t="n">
        <v>132</v>
      </c>
      <c r="J1413" t="n">
        <v>1</v>
      </c>
      <c r="K1413" t="n">
        <v>129</v>
      </c>
      <c r="L1413" t="n">
        <v>1</v>
      </c>
      <c r="M1413" t="n">
        <v>0</v>
      </c>
      <c r="O1413" t="n">
        <v>0</v>
      </c>
      <c r="P1413" t="n">
        <v>0</v>
      </c>
      <c r="Q1413" t="n">
        <v>0</v>
      </c>
      <c r="R1413" t="n">
        <v>0</v>
      </c>
      <c r="S1413" t="n">
        <v>0</v>
      </c>
      <c r="T1413" t="n">
        <v>129</v>
      </c>
    </row>
    <row r="1414">
      <c r="A1414" s="8" t="n">
        <v>46207</v>
      </c>
      <c r="B1414" t="inlineStr">
        <is>
          <t>B6</t>
        </is>
      </c>
      <c r="C1414" s="9">
        <f>_xlfn.XLOOKUP(B1414,Carriers[Code],Carriers[Airline])</f>
        <v/>
      </c>
      <c r="D1414" t="n">
        <v>651</v>
      </c>
      <c r="E1414" t="inlineStr">
        <is>
          <t>MCO</t>
        </is>
      </c>
      <c r="F1414" s="10" t="n">
        <v>1000</v>
      </c>
      <c r="G1414" t="inlineStr">
        <is>
          <t>1000-1059</t>
        </is>
      </c>
      <c r="H1414" s="9">
        <f>INT(F1414/100)</f>
        <v/>
      </c>
      <c r="I1414" t="n">
        <v>28</v>
      </c>
      <c r="J1414" t="n">
        <v>1</v>
      </c>
      <c r="K1414" t="n">
        <v>12</v>
      </c>
      <c r="L1414" t="n">
        <v>0</v>
      </c>
      <c r="M1414" t="n">
        <v>0</v>
      </c>
      <c r="O1414" t="n">
        <v>0</v>
      </c>
    </row>
    <row r="1415">
      <c r="A1415" s="8" t="n">
        <v>46207</v>
      </c>
      <c r="B1415" t="inlineStr">
        <is>
          <t>AA</t>
        </is>
      </c>
      <c r="C1415" s="9">
        <f>_xlfn.XLOOKUP(B1415,Carriers[Code],Carriers[Airline])</f>
        <v/>
      </c>
      <c r="D1415" t="n">
        <v>1548</v>
      </c>
      <c r="E1415" t="inlineStr">
        <is>
          <t>CLT</t>
        </is>
      </c>
      <c r="F1415" s="10" t="n">
        <v>1013</v>
      </c>
      <c r="G1415" t="inlineStr">
        <is>
          <t>1000-1059</t>
        </is>
      </c>
      <c r="H1415" s="9">
        <f>INT(F1415/100)</f>
        <v/>
      </c>
      <c r="I1415" t="n">
        <v>-10</v>
      </c>
      <c r="J1415" t="n">
        <v>0</v>
      </c>
      <c r="K1415" t="n">
        <v>-37</v>
      </c>
      <c r="L1415" t="n">
        <v>0</v>
      </c>
      <c r="M1415" t="n">
        <v>0</v>
      </c>
      <c r="O1415" t="n">
        <v>0</v>
      </c>
    </row>
    <row r="1416">
      <c r="A1416" s="8" t="n">
        <v>46207</v>
      </c>
      <c r="B1416" t="inlineStr">
        <is>
          <t>B6</t>
        </is>
      </c>
      <c r="C1416" s="9">
        <f>_xlfn.XLOOKUP(B1416,Carriers[Code],Carriers[Airline])</f>
        <v/>
      </c>
      <c r="D1416" t="n">
        <v>267</v>
      </c>
      <c r="E1416" t="inlineStr">
        <is>
          <t>CHS</t>
        </is>
      </c>
      <c r="F1416" s="10" t="n">
        <v>1017</v>
      </c>
      <c r="G1416" t="inlineStr">
        <is>
          <t>1000-1059</t>
        </is>
      </c>
      <c r="H1416" s="9">
        <f>INT(F1416/100)</f>
        <v/>
      </c>
      <c r="I1416" t="n">
        <v>-11</v>
      </c>
      <c r="J1416" t="n">
        <v>0</v>
      </c>
      <c r="K1416" t="n">
        <v>-28</v>
      </c>
      <c r="L1416" t="n">
        <v>0</v>
      </c>
      <c r="M1416" t="n">
        <v>0</v>
      </c>
      <c r="O1416" t="n">
        <v>0</v>
      </c>
    </row>
    <row r="1417">
      <c r="A1417" s="8" t="n">
        <v>46207</v>
      </c>
      <c r="B1417" t="inlineStr">
        <is>
          <t>B6</t>
        </is>
      </c>
      <c r="C1417" s="9">
        <f>_xlfn.XLOOKUP(B1417,Carriers[Code],Carriers[Airline])</f>
        <v/>
      </c>
      <c r="D1417" t="n">
        <v>733</v>
      </c>
      <c r="E1417" t="inlineStr">
        <is>
          <t>SFO</t>
        </is>
      </c>
      <c r="F1417" s="10" t="n">
        <v>1020</v>
      </c>
      <c r="G1417" t="inlineStr">
        <is>
          <t>1000-1059</t>
        </is>
      </c>
      <c r="H1417" s="9">
        <f>INT(F1417/100)</f>
        <v/>
      </c>
      <c r="I1417" t="n">
        <v>-4</v>
      </c>
      <c r="J1417" t="n">
        <v>0</v>
      </c>
      <c r="K1417" t="n">
        <v>-38</v>
      </c>
      <c r="L1417" t="n">
        <v>0</v>
      </c>
      <c r="M1417" t="n">
        <v>0</v>
      </c>
      <c r="O1417" t="n">
        <v>0</v>
      </c>
    </row>
    <row r="1418">
      <c r="A1418" s="8" t="n">
        <v>46207</v>
      </c>
      <c r="B1418" t="inlineStr">
        <is>
          <t>DL</t>
        </is>
      </c>
      <c r="C1418" s="9">
        <f>_xlfn.XLOOKUP(B1418,Carriers[Code],Carriers[Airline])</f>
        <v/>
      </c>
      <c r="D1418" t="n">
        <v>385</v>
      </c>
      <c r="E1418" t="inlineStr">
        <is>
          <t>ATL</t>
        </is>
      </c>
      <c r="F1418" s="10" t="n">
        <v>1020</v>
      </c>
      <c r="G1418" t="inlineStr">
        <is>
          <t>1000-1059</t>
        </is>
      </c>
      <c r="H1418" s="9">
        <f>INT(F1418/100)</f>
        <v/>
      </c>
      <c r="I1418" t="n">
        <v>0</v>
      </c>
      <c r="J1418" t="n">
        <v>0</v>
      </c>
      <c r="K1418" t="n">
        <v>-16</v>
      </c>
      <c r="L1418" t="n">
        <v>0</v>
      </c>
      <c r="M1418" t="n">
        <v>0</v>
      </c>
      <c r="O1418" t="n">
        <v>0</v>
      </c>
    </row>
    <row r="1419">
      <c r="A1419" s="8" t="n">
        <v>46207</v>
      </c>
      <c r="B1419" t="inlineStr">
        <is>
          <t>YX</t>
        </is>
      </c>
      <c r="C1419" s="9">
        <f>_xlfn.XLOOKUP(B1419,Carriers[Code],Carriers[Airline])</f>
        <v/>
      </c>
      <c r="D1419" t="n">
        <v>5601</v>
      </c>
      <c r="E1419" t="inlineStr">
        <is>
          <t>CVG</t>
        </is>
      </c>
      <c r="F1419" s="10" t="n">
        <v>1020</v>
      </c>
      <c r="G1419" t="inlineStr">
        <is>
          <t>1000-1059</t>
        </is>
      </c>
      <c r="H1419" s="9">
        <f>INT(F1419/100)</f>
        <v/>
      </c>
      <c r="I1419" t="n">
        <v>-6</v>
      </c>
      <c r="J1419" t="n">
        <v>0</v>
      </c>
      <c r="K1419" t="n">
        <v>-15</v>
      </c>
      <c r="L1419" t="n">
        <v>0</v>
      </c>
      <c r="M1419" t="n">
        <v>0</v>
      </c>
      <c r="O1419" t="n">
        <v>0</v>
      </c>
    </row>
    <row r="1420">
      <c r="A1420" s="8" t="n">
        <v>46207</v>
      </c>
      <c r="B1420" t="inlineStr">
        <is>
          <t>B6</t>
        </is>
      </c>
      <c r="C1420" s="9">
        <f>_xlfn.XLOOKUP(B1420,Carriers[Code],Carriers[Airline])</f>
        <v/>
      </c>
      <c r="D1420" t="n">
        <v>793</v>
      </c>
      <c r="E1420" t="inlineStr">
        <is>
          <t>DEN</t>
        </is>
      </c>
      <c r="F1420" s="10" t="n">
        <v>1028</v>
      </c>
      <c r="G1420" t="inlineStr">
        <is>
          <t>1000-1059</t>
        </is>
      </c>
      <c r="H1420" s="9">
        <f>INT(F1420/100)</f>
        <v/>
      </c>
      <c r="I1420" t="n">
        <v>70</v>
      </c>
      <c r="J1420" t="n">
        <v>1</v>
      </c>
      <c r="K1420" t="n">
        <v>49</v>
      </c>
      <c r="L1420" t="n">
        <v>1</v>
      </c>
      <c r="M1420" t="n">
        <v>0</v>
      </c>
      <c r="O1420" t="n">
        <v>0</v>
      </c>
      <c r="P1420" t="n">
        <v>8</v>
      </c>
      <c r="Q1420" t="n">
        <v>0</v>
      </c>
      <c r="R1420" t="n">
        <v>0</v>
      </c>
      <c r="S1420" t="n">
        <v>0</v>
      </c>
      <c r="T1420" t="n">
        <v>41</v>
      </c>
    </row>
    <row r="1421">
      <c r="A1421" s="8" t="n">
        <v>46207</v>
      </c>
      <c r="B1421" t="inlineStr">
        <is>
          <t>AA</t>
        </is>
      </c>
      <c r="C1421" s="9">
        <f>_xlfn.XLOOKUP(B1421,Carriers[Code],Carriers[Airline])</f>
        <v/>
      </c>
      <c r="D1421" t="n">
        <v>1277</v>
      </c>
      <c r="E1421" t="inlineStr">
        <is>
          <t>LAX</t>
        </is>
      </c>
      <c r="F1421" s="10" t="n">
        <v>1030</v>
      </c>
      <c r="G1421" t="inlineStr">
        <is>
          <t>1000-1059</t>
        </is>
      </c>
      <c r="H1421" s="9">
        <f>INT(F1421/100)</f>
        <v/>
      </c>
      <c r="I1421" t="n">
        <v>0</v>
      </c>
      <c r="J1421" t="n">
        <v>0</v>
      </c>
      <c r="K1421" t="n">
        <v>7</v>
      </c>
      <c r="L1421" t="n">
        <v>0</v>
      </c>
      <c r="M1421" t="n">
        <v>0</v>
      </c>
      <c r="O1421" t="n">
        <v>0</v>
      </c>
    </row>
    <row r="1422">
      <c r="A1422" s="8" t="n">
        <v>46207</v>
      </c>
      <c r="B1422" t="inlineStr">
        <is>
          <t>AA</t>
        </is>
      </c>
      <c r="C1422" s="9">
        <f>_xlfn.XLOOKUP(B1422,Carriers[Code],Carriers[Airline])</f>
        <v/>
      </c>
      <c r="D1422" t="n">
        <v>3022</v>
      </c>
      <c r="E1422" t="inlineStr">
        <is>
          <t>ORD</t>
        </is>
      </c>
      <c r="F1422" s="10" t="n">
        <v>1030</v>
      </c>
      <c r="G1422" t="inlineStr">
        <is>
          <t>1000-1059</t>
        </is>
      </c>
      <c r="H1422" s="9">
        <f>INT(F1422/100)</f>
        <v/>
      </c>
      <c r="I1422" t="n">
        <v>-9</v>
      </c>
      <c r="J1422" t="n">
        <v>0</v>
      </c>
      <c r="K1422" t="n">
        <v>-34</v>
      </c>
      <c r="L1422" t="n">
        <v>0</v>
      </c>
      <c r="M1422" t="n">
        <v>0</v>
      </c>
      <c r="O1422" t="n">
        <v>0</v>
      </c>
    </row>
    <row r="1423">
      <c r="A1423" s="8" t="n">
        <v>46207</v>
      </c>
      <c r="B1423" t="inlineStr">
        <is>
          <t>WN</t>
        </is>
      </c>
      <c r="C1423" s="9">
        <f>_xlfn.XLOOKUP(B1423,Carriers[Code],Carriers[Airline])</f>
        <v/>
      </c>
      <c r="D1423" t="n">
        <v>2232</v>
      </c>
      <c r="E1423" t="inlineStr">
        <is>
          <t>BWI</t>
        </is>
      </c>
      <c r="F1423" s="10" t="n">
        <v>1030</v>
      </c>
      <c r="G1423" t="inlineStr">
        <is>
          <t>1000-1059</t>
        </is>
      </c>
      <c r="H1423" s="9">
        <f>INT(F1423/100)</f>
        <v/>
      </c>
      <c r="I1423" t="n">
        <v>1</v>
      </c>
      <c r="J1423" t="n">
        <v>0</v>
      </c>
      <c r="K1423" t="n">
        <v>-21</v>
      </c>
      <c r="L1423" t="n">
        <v>0</v>
      </c>
      <c r="M1423" t="n">
        <v>0</v>
      </c>
      <c r="O1423" t="n">
        <v>0</v>
      </c>
    </row>
    <row r="1424">
      <c r="A1424" s="8" t="n">
        <v>46207</v>
      </c>
      <c r="B1424" t="inlineStr">
        <is>
          <t>B6</t>
        </is>
      </c>
      <c r="C1424" s="9">
        <f>_xlfn.XLOOKUP(B1424,Carriers[Code],Carriers[Airline])</f>
        <v/>
      </c>
      <c r="D1424" t="n">
        <v>401</v>
      </c>
      <c r="E1424" t="inlineStr">
        <is>
          <t>MSY</t>
        </is>
      </c>
      <c r="F1424" s="10" t="n">
        <v>1040</v>
      </c>
      <c r="G1424" t="inlineStr">
        <is>
          <t>1000-1059</t>
        </is>
      </c>
      <c r="H1424" s="9">
        <f>INT(F1424/100)</f>
        <v/>
      </c>
      <c r="I1424" t="n">
        <v>27</v>
      </c>
      <c r="J1424" t="n">
        <v>1</v>
      </c>
      <c r="K1424" t="n">
        <v>6</v>
      </c>
      <c r="L1424" t="n">
        <v>0</v>
      </c>
      <c r="M1424" t="n">
        <v>0</v>
      </c>
      <c r="O1424" t="n">
        <v>0</v>
      </c>
    </row>
    <row r="1425">
      <c r="A1425" s="8" t="n">
        <v>46207</v>
      </c>
      <c r="B1425" t="inlineStr">
        <is>
          <t>B6</t>
        </is>
      </c>
      <c r="C1425" s="9">
        <f>_xlfn.XLOOKUP(B1425,Carriers[Code],Carriers[Airline])</f>
        <v/>
      </c>
      <c r="D1425" t="n">
        <v>1499</v>
      </c>
      <c r="E1425" t="inlineStr">
        <is>
          <t>DAB</t>
        </is>
      </c>
      <c r="F1425" s="10" t="n">
        <v>1040</v>
      </c>
      <c r="G1425" t="inlineStr">
        <is>
          <t>1000-1059</t>
        </is>
      </c>
      <c r="H1425" s="9">
        <f>INT(F1425/100)</f>
        <v/>
      </c>
      <c r="I1425" t="n">
        <v>34</v>
      </c>
      <c r="J1425" t="n">
        <v>1</v>
      </c>
      <c r="K1425" t="n">
        <v>20</v>
      </c>
      <c r="L1425" t="n">
        <v>1</v>
      </c>
      <c r="M1425" t="n">
        <v>0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20</v>
      </c>
    </row>
    <row r="1426">
      <c r="A1426" s="8" t="n">
        <v>46207</v>
      </c>
      <c r="B1426" t="inlineStr">
        <is>
          <t>AA</t>
        </is>
      </c>
      <c r="C1426" s="9">
        <f>_xlfn.XLOOKUP(B1426,Carriers[Code],Carriers[Airline])</f>
        <v/>
      </c>
      <c r="D1426" t="n">
        <v>2783</v>
      </c>
      <c r="E1426" t="inlineStr">
        <is>
          <t>PHL</t>
        </is>
      </c>
      <c r="F1426" s="10" t="n">
        <v>1049</v>
      </c>
      <c r="G1426" t="inlineStr">
        <is>
          <t>1000-1059</t>
        </is>
      </c>
      <c r="H1426" s="9">
        <f>INT(F1426/100)</f>
        <v/>
      </c>
      <c r="I1426" t="n">
        <v>327</v>
      </c>
      <c r="J1426" t="n">
        <v>1</v>
      </c>
      <c r="K1426" t="n">
        <v>317</v>
      </c>
      <c r="L1426" t="n">
        <v>1</v>
      </c>
      <c r="M1426" t="n">
        <v>0</v>
      </c>
      <c r="O1426" t="n">
        <v>0</v>
      </c>
      <c r="P1426" t="n">
        <v>5</v>
      </c>
      <c r="Q1426" t="n">
        <v>0</v>
      </c>
      <c r="R1426" t="n">
        <v>0</v>
      </c>
      <c r="S1426" t="n">
        <v>0</v>
      </c>
      <c r="T1426" t="n">
        <v>312</v>
      </c>
    </row>
    <row r="1427">
      <c r="A1427" s="8" t="n">
        <v>46207</v>
      </c>
      <c r="B1427" t="inlineStr">
        <is>
          <t>DL</t>
        </is>
      </c>
      <c r="C1427" s="9">
        <f>_xlfn.XLOOKUP(B1427,Carriers[Code],Carriers[Airline])</f>
        <v/>
      </c>
      <c r="D1427" t="n">
        <v>2004</v>
      </c>
      <c r="E1427" t="inlineStr">
        <is>
          <t>LAX</t>
        </is>
      </c>
      <c r="F1427" s="10" t="n">
        <v>1055</v>
      </c>
      <c r="G1427" t="inlineStr">
        <is>
          <t>1000-1059</t>
        </is>
      </c>
      <c r="H1427" s="9">
        <f>INT(F1427/100)</f>
        <v/>
      </c>
      <c r="I1427" t="n">
        <v>-1</v>
      </c>
      <c r="J1427" t="n">
        <v>0</v>
      </c>
      <c r="K1427" t="n">
        <v>-10</v>
      </c>
      <c r="L1427" t="n">
        <v>0</v>
      </c>
      <c r="M1427" t="n">
        <v>0</v>
      </c>
      <c r="O1427" t="n">
        <v>0</v>
      </c>
    </row>
    <row r="1428">
      <c r="A1428" s="8" t="n">
        <v>46207</v>
      </c>
      <c r="B1428" t="inlineStr">
        <is>
          <t>YX</t>
        </is>
      </c>
      <c r="C1428" s="9">
        <f>_xlfn.XLOOKUP(B1428,Carriers[Code],Carriers[Airline])</f>
        <v/>
      </c>
      <c r="D1428" t="n">
        <v>5622</v>
      </c>
      <c r="E1428" t="inlineStr">
        <is>
          <t>RIC</t>
        </is>
      </c>
      <c r="F1428" s="10" t="n">
        <v>1055</v>
      </c>
      <c r="G1428" t="inlineStr">
        <is>
          <t>1000-1059</t>
        </is>
      </c>
      <c r="H1428" s="9">
        <f>INT(F1428/100)</f>
        <v/>
      </c>
      <c r="I1428" t="n">
        <v>-10</v>
      </c>
      <c r="J1428" t="n">
        <v>0</v>
      </c>
      <c r="K1428" t="n">
        <v>-33</v>
      </c>
      <c r="L1428" t="n">
        <v>0</v>
      </c>
      <c r="M1428" t="n">
        <v>0</v>
      </c>
      <c r="O1428" t="n">
        <v>0</v>
      </c>
    </row>
    <row r="1429">
      <c r="A1429" s="8" t="n">
        <v>46207</v>
      </c>
      <c r="B1429" t="inlineStr">
        <is>
          <t>AA</t>
        </is>
      </c>
      <c r="C1429" s="9">
        <f>_xlfn.XLOOKUP(B1429,Carriers[Code],Carriers[Airline])</f>
        <v/>
      </c>
      <c r="D1429" t="n">
        <v>815</v>
      </c>
      <c r="E1429" t="inlineStr">
        <is>
          <t>MIA</t>
        </is>
      </c>
      <c r="F1429" s="10" t="n">
        <v>1056</v>
      </c>
      <c r="G1429" t="inlineStr">
        <is>
          <t>1000-1059</t>
        </is>
      </c>
      <c r="H1429" s="9">
        <f>INT(F1429/100)</f>
        <v/>
      </c>
      <c r="I1429" t="n">
        <v>-7</v>
      </c>
      <c r="J1429" t="n">
        <v>0</v>
      </c>
      <c r="K1429" t="n">
        <v>-6</v>
      </c>
      <c r="L1429" t="n">
        <v>0</v>
      </c>
      <c r="M1429" t="n">
        <v>0</v>
      </c>
      <c r="O1429" t="n">
        <v>0</v>
      </c>
    </row>
    <row r="1430">
      <c r="A1430" s="8" t="n">
        <v>46207</v>
      </c>
      <c r="B1430" t="inlineStr">
        <is>
          <t>G4</t>
        </is>
      </c>
      <c r="C1430" s="9">
        <f>_xlfn.XLOOKUP(B1430,Carriers[Code],Carriers[Airline])</f>
        <v/>
      </c>
      <c r="D1430" t="n">
        <v>1455</v>
      </c>
      <c r="E1430" t="inlineStr">
        <is>
          <t>VPS</t>
        </is>
      </c>
      <c r="F1430" s="10" t="n">
        <v>1059</v>
      </c>
      <c r="G1430" t="inlineStr">
        <is>
          <t>1000-1059</t>
        </is>
      </c>
      <c r="H1430" s="9">
        <f>INT(F1430/100)</f>
        <v/>
      </c>
      <c r="I1430" t="n">
        <v>-8</v>
      </c>
      <c r="J1430" t="n">
        <v>0</v>
      </c>
      <c r="K1430" t="n">
        <v>-15</v>
      </c>
      <c r="L1430" t="n">
        <v>0</v>
      </c>
      <c r="M1430" t="n">
        <v>0</v>
      </c>
      <c r="O1430" t="n">
        <v>0</v>
      </c>
    </row>
    <row r="1431">
      <c r="A1431" s="8" t="n">
        <v>46207</v>
      </c>
      <c r="B1431" t="inlineStr">
        <is>
          <t>UA</t>
        </is>
      </c>
      <c r="C1431" s="9">
        <f>_xlfn.XLOOKUP(B1431,Carriers[Code],Carriers[Airline])</f>
        <v/>
      </c>
      <c r="D1431" t="n">
        <v>2394</v>
      </c>
      <c r="E1431" t="inlineStr">
        <is>
          <t>EWR</t>
        </is>
      </c>
      <c r="F1431" s="10" t="n">
        <v>1100</v>
      </c>
      <c r="G1431" t="inlineStr">
        <is>
          <t>1100-1159</t>
        </is>
      </c>
      <c r="H1431" s="9">
        <f>INT(F1431/100)</f>
        <v/>
      </c>
      <c r="I1431" t="n">
        <v>-4</v>
      </c>
      <c r="J1431" t="n">
        <v>0</v>
      </c>
      <c r="K1431" t="n">
        <v>-17</v>
      </c>
      <c r="L1431" t="n">
        <v>0</v>
      </c>
      <c r="M1431" t="n">
        <v>0</v>
      </c>
      <c r="O1431" t="n">
        <v>0</v>
      </c>
    </row>
    <row r="1432">
      <c r="A1432" s="8" t="n">
        <v>46207</v>
      </c>
      <c r="B1432" t="inlineStr">
        <is>
          <t>YX</t>
        </is>
      </c>
      <c r="C1432" s="9">
        <f>_xlfn.XLOOKUP(B1432,Carriers[Code],Carriers[Airline])</f>
        <v/>
      </c>
      <c r="D1432" t="n">
        <v>4373</v>
      </c>
      <c r="E1432" t="inlineStr">
        <is>
          <t>LGA</t>
        </is>
      </c>
      <c r="F1432" s="10" t="n">
        <v>1100</v>
      </c>
      <c r="G1432" t="inlineStr">
        <is>
          <t>1100-1159</t>
        </is>
      </c>
      <c r="H1432" s="9">
        <f>INT(F1432/100)</f>
        <v/>
      </c>
      <c r="I1432" t="n">
        <v>82</v>
      </c>
      <c r="J1432" t="n">
        <v>1</v>
      </c>
      <c r="K1432" t="n">
        <v>73</v>
      </c>
      <c r="L1432" t="n">
        <v>1</v>
      </c>
      <c r="M1432" t="n">
        <v>0</v>
      </c>
      <c r="O1432" t="n">
        <v>0</v>
      </c>
      <c r="P1432" t="n">
        <v>0</v>
      </c>
      <c r="Q1432" t="n">
        <v>0</v>
      </c>
      <c r="R1432" t="n">
        <v>73</v>
      </c>
      <c r="S1432" t="n">
        <v>0</v>
      </c>
      <c r="T1432" t="n">
        <v>0</v>
      </c>
    </row>
    <row r="1433">
      <c r="A1433" s="8" t="n">
        <v>46207</v>
      </c>
      <c r="B1433" t="inlineStr">
        <is>
          <t>YX</t>
        </is>
      </c>
      <c r="C1433" s="9">
        <f>_xlfn.XLOOKUP(B1433,Carriers[Code],Carriers[Airline])</f>
        <v/>
      </c>
      <c r="D1433" t="n">
        <v>5755</v>
      </c>
      <c r="E1433" t="inlineStr">
        <is>
          <t>LGA</t>
        </is>
      </c>
      <c r="F1433" s="10" t="n">
        <v>1100</v>
      </c>
      <c r="G1433" t="inlineStr">
        <is>
          <t>1100-1159</t>
        </is>
      </c>
      <c r="H1433" s="9">
        <f>INT(F1433/100)</f>
        <v/>
      </c>
      <c r="I1433" t="n">
        <v>34</v>
      </c>
      <c r="J1433" t="n">
        <v>1</v>
      </c>
      <c r="K1433" t="n">
        <v>28</v>
      </c>
      <c r="L1433" t="n">
        <v>1</v>
      </c>
      <c r="M1433" t="n">
        <v>0</v>
      </c>
      <c r="O1433" t="n">
        <v>0</v>
      </c>
      <c r="P1433" t="n">
        <v>26</v>
      </c>
      <c r="Q1433" t="n">
        <v>0</v>
      </c>
      <c r="R1433" t="n">
        <v>0</v>
      </c>
      <c r="S1433" t="n">
        <v>2</v>
      </c>
      <c r="T1433" t="n">
        <v>0</v>
      </c>
    </row>
    <row r="1434">
      <c r="A1434" s="8" t="n">
        <v>46207</v>
      </c>
      <c r="B1434" t="inlineStr">
        <is>
          <t>YX</t>
        </is>
      </c>
      <c r="C1434" s="9">
        <f>_xlfn.XLOOKUP(B1434,Carriers[Code],Carriers[Airline])</f>
        <v/>
      </c>
      <c r="D1434" t="n">
        <v>5768</v>
      </c>
      <c r="E1434" t="inlineStr">
        <is>
          <t>DTW</t>
        </is>
      </c>
      <c r="F1434" s="10" t="n">
        <v>1100</v>
      </c>
      <c r="G1434" t="inlineStr">
        <is>
          <t>1100-1159</t>
        </is>
      </c>
      <c r="H1434" s="9">
        <f>INT(F1434/100)</f>
        <v/>
      </c>
      <c r="I1434" t="n">
        <v>-4</v>
      </c>
      <c r="J1434" t="n">
        <v>0</v>
      </c>
      <c r="K1434" t="n">
        <v>-24</v>
      </c>
      <c r="L1434" t="n">
        <v>0</v>
      </c>
      <c r="M1434" t="n">
        <v>0</v>
      </c>
      <c r="O1434" t="n">
        <v>0</v>
      </c>
    </row>
    <row r="1435">
      <c r="A1435" s="8" t="n">
        <v>46207</v>
      </c>
      <c r="B1435" t="inlineStr">
        <is>
          <t>B6</t>
        </is>
      </c>
      <c r="C1435" s="9">
        <f>_xlfn.XLOOKUP(B1435,Carriers[Code],Carriers[Airline])</f>
        <v/>
      </c>
      <c r="D1435" t="n">
        <v>311</v>
      </c>
      <c r="E1435" t="inlineStr">
        <is>
          <t>ORD</t>
        </is>
      </c>
      <c r="F1435" s="10" t="n">
        <v>1105</v>
      </c>
      <c r="G1435" t="inlineStr">
        <is>
          <t>1100-1159</t>
        </is>
      </c>
      <c r="H1435" s="9">
        <f>INT(F1435/100)</f>
        <v/>
      </c>
      <c r="I1435" t="n">
        <v>10</v>
      </c>
      <c r="J1435" t="n">
        <v>0</v>
      </c>
      <c r="K1435" t="n">
        <v>8</v>
      </c>
      <c r="L1435" t="n">
        <v>0</v>
      </c>
      <c r="M1435" t="n">
        <v>0</v>
      </c>
      <c r="O1435" t="n">
        <v>0</v>
      </c>
    </row>
    <row r="1436">
      <c r="A1436" s="8" t="n">
        <v>46207</v>
      </c>
      <c r="B1436" t="inlineStr">
        <is>
          <t>WN</t>
        </is>
      </c>
      <c r="C1436" s="9">
        <f>_xlfn.XLOOKUP(B1436,Carriers[Code],Carriers[Airline])</f>
        <v/>
      </c>
      <c r="D1436" t="n">
        <v>2057</v>
      </c>
      <c r="E1436" t="inlineStr">
        <is>
          <t>BNA</t>
        </is>
      </c>
      <c r="F1436" s="10" t="n">
        <v>1110</v>
      </c>
      <c r="G1436" t="inlineStr">
        <is>
          <t>1100-1159</t>
        </is>
      </c>
      <c r="H1436" s="9">
        <f>INT(F1436/100)</f>
        <v/>
      </c>
      <c r="I1436" t="n">
        <v>-3</v>
      </c>
      <c r="J1436" t="n">
        <v>0</v>
      </c>
      <c r="K1436" t="n">
        <v>-26</v>
      </c>
      <c r="L1436" t="n">
        <v>0</v>
      </c>
      <c r="M1436" t="n">
        <v>0</v>
      </c>
      <c r="O1436" t="n">
        <v>0</v>
      </c>
    </row>
    <row r="1437">
      <c r="A1437" s="8" t="n">
        <v>46207</v>
      </c>
      <c r="B1437" t="inlineStr">
        <is>
          <t>YX</t>
        </is>
      </c>
      <c r="C1437" s="9">
        <f>_xlfn.XLOOKUP(B1437,Carriers[Code],Carriers[Airline])</f>
        <v/>
      </c>
      <c r="D1437" t="n">
        <v>5603</v>
      </c>
      <c r="E1437" t="inlineStr">
        <is>
          <t>MSN</t>
        </is>
      </c>
      <c r="F1437" s="10" t="n">
        <v>1110</v>
      </c>
      <c r="G1437" t="inlineStr">
        <is>
          <t>1100-1159</t>
        </is>
      </c>
      <c r="H1437" s="9">
        <f>INT(F1437/100)</f>
        <v/>
      </c>
      <c r="I1437" t="n">
        <v>-8</v>
      </c>
      <c r="J1437" t="n">
        <v>0</v>
      </c>
      <c r="K1437" t="n">
        <v>-29</v>
      </c>
      <c r="L1437" t="n">
        <v>0</v>
      </c>
      <c r="M1437" t="n">
        <v>0</v>
      </c>
      <c r="O1437" t="n">
        <v>0</v>
      </c>
    </row>
    <row r="1438">
      <c r="A1438" s="8" t="n">
        <v>46207</v>
      </c>
      <c r="B1438" t="inlineStr">
        <is>
          <t>DL</t>
        </is>
      </c>
      <c r="C1438" s="9">
        <f>_xlfn.XLOOKUP(B1438,Carriers[Code],Carriers[Airline])</f>
        <v/>
      </c>
      <c r="D1438" t="n">
        <v>464</v>
      </c>
      <c r="E1438" t="inlineStr">
        <is>
          <t>SLC</t>
        </is>
      </c>
      <c r="F1438" s="10" t="n">
        <v>1115</v>
      </c>
      <c r="G1438" t="inlineStr">
        <is>
          <t>1100-1159</t>
        </is>
      </c>
      <c r="H1438" s="9">
        <f>INT(F1438/100)</f>
        <v/>
      </c>
      <c r="I1438" t="n">
        <v>-2</v>
      </c>
      <c r="J1438" t="n">
        <v>0</v>
      </c>
      <c r="K1438" t="n">
        <v>-12</v>
      </c>
      <c r="L1438" t="n">
        <v>0</v>
      </c>
      <c r="M1438" t="n">
        <v>0</v>
      </c>
      <c r="O1438" t="n">
        <v>0</v>
      </c>
    </row>
    <row r="1439">
      <c r="A1439" s="8" t="n">
        <v>46207</v>
      </c>
      <c r="B1439" t="inlineStr">
        <is>
          <t>AA</t>
        </is>
      </c>
      <c r="C1439" s="9">
        <f>_xlfn.XLOOKUP(B1439,Carriers[Code],Carriers[Airline])</f>
        <v/>
      </c>
      <c r="D1439" t="n">
        <v>3161</v>
      </c>
      <c r="E1439" t="inlineStr">
        <is>
          <t>CLT</t>
        </is>
      </c>
      <c r="F1439" s="10" t="n">
        <v>1120</v>
      </c>
      <c r="G1439" t="inlineStr">
        <is>
          <t>1100-1159</t>
        </is>
      </c>
      <c r="H1439" s="9">
        <f>INT(F1439/100)</f>
        <v/>
      </c>
      <c r="I1439" t="n">
        <v>87</v>
      </c>
      <c r="J1439" t="n">
        <v>1</v>
      </c>
      <c r="K1439" t="n">
        <v>95</v>
      </c>
      <c r="L1439" t="n">
        <v>1</v>
      </c>
      <c r="M1439" t="n">
        <v>0</v>
      </c>
      <c r="O1439" t="n">
        <v>0</v>
      </c>
      <c r="P1439" t="n">
        <v>0</v>
      </c>
      <c r="Q1439" t="n">
        <v>0</v>
      </c>
      <c r="R1439" t="n">
        <v>8</v>
      </c>
      <c r="S1439" t="n">
        <v>0</v>
      </c>
      <c r="T1439" t="n">
        <v>87</v>
      </c>
    </row>
    <row r="1440">
      <c r="A1440" s="8" t="n">
        <v>46207</v>
      </c>
      <c r="B1440" t="inlineStr">
        <is>
          <t>DL</t>
        </is>
      </c>
      <c r="C1440" s="9">
        <f>_xlfn.XLOOKUP(B1440,Carriers[Code],Carriers[Airline])</f>
        <v/>
      </c>
      <c r="D1440" t="n">
        <v>1398</v>
      </c>
      <c r="E1440" t="inlineStr">
        <is>
          <t>MSY</t>
        </is>
      </c>
      <c r="F1440" s="10" t="n">
        <v>1120</v>
      </c>
      <c r="G1440" t="inlineStr">
        <is>
          <t>1100-1159</t>
        </is>
      </c>
      <c r="H1440" s="9">
        <f>INT(F1440/100)</f>
        <v/>
      </c>
      <c r="I1440" t="n">
        <v>-11</v>
      </c>
      <c r="J1440" t="n">
        <v>0</v>
      </c>
      <c r="K1440" t="n">
        <v>-32</v>
      </c>
      <c r="L1440" t="n">
        <v>0</v>
      </c>
      <c r="M1440" t="n">
        <v>0</v>
      </c>
      <c r="O1440" t="n">
        <v>0</v>
      </c>
    </row>
    <row r="1441">
      <c r="A1441" s="8" t="n">
        <v>46207</v>
      </c>
      <c r="B1441" t="inlineStr">
        <is>
          <t>DL</t>
        </is>
      </c>
      <c r="C1441" s="9">
        <f>_xlfn.XLOOKUP(B1441,Carriers[Code],Carriers[Airline])</f>
        <v/>
      </c>
      <c r="D1441" t="n">
        <v>332</v>
      </c>
      <c r="E1441" t="inlineStr">
        <is>
          <t>SEA</t>
        </is>
      </c>
      <c r="F1441" s="10" t="n">
        <v>1125</v>
      </c>
      <c r="G1441" t="inlineStr">
        <is>
          <t>1100-1159</t>
        </is>
      </c>
      <c r="H1441" s="9">
        <f>INT(F1441/100)</f>
        <v/>
      </c>
      <c r="I1441" t="n">
        <v>0</v>
      </c>
      <c r="J1441" t="n">
        <v>0</v>
      </c>
      <c r="K1441" t="n">
        <v>-17</v>
      </c>
      <c r="L1441" t="n">
        <v>0</v>
      </c>
      <c r="M1441" t="n">
        <v>0</v>
      </c>
      <c r="O1441" t="n">
        <v>0</v>
      </c>
    </row>
    <row r="1442">
      <c r="A1442" s="8" t="n">
        <v>46207</v>
      </c>
      <c r="B1442" t="inlineStr">
        <is>
          <t>B6</t>
        </is>
      </c>
      <c r="C1442" s="9">
        <f>_xlfn.XLOOKUP(B1442,Carriers[Code],Carriers[Airline])</f>
        <v/>
      </c>
      <c r="D1442" t="n">
        <v>1807</v>
      </c>
      <c r="E1442" t="inlineStr">
        <is>
          <t>BNA</t>
        </is>
      </c>
      <c r="F1442" s="10" t="n">
        <v>1135</v>
      </c>
      <c r="G1442" t="inlineStr">
        <is>
          <t>1100-1159</t>
        </is>
      </c>
      <c r="H1442" s="9">
        <f>INT(F1442/100)</f>
        <v/>
      </c>
      <c r="I1442" t="n">
        <v>8</v>
      </c>
      <c r="J1442" t="n">
        <v>0</v>
      </c>
      <c r="K1442" t="n">
        <v>24</v>
      </c>
      <c r="L1442" t="n">
        <v>1</v>
      </c>
      <c r="M1442" t="n">
        <v>0</v>
      </c>
      <c r="O1442" t="n">
        <v>0</v>
      </c>
      <c r="P1442" t="n">
        <v>8</v>
      </c>
      <c r="Q1442" t="n">
        <v>0</v>
      </c>
      <c r="R1442" t="n">
        <v>16</v>
      </c>
      <c r="S1442" t="n">
        <v>0</v>
      </c>
      <c r="T1442" t="n">
        <v>0</v>
      </c>
    </row>
    <row r="1443">
      <c r="A1443" s="8" t="n">
        <v>46207</v>
      </c>
      <c r="B1443" t="inlineStr">
        <is>
          <t>YX</t>
        </is>
      </c>
      <c r="C1443" s="9">
        <f>_xlfn.XLOOKUP(B1443,Carriers[Code],Carriers[Airline])</f>
        <v/>
      </c>
      <c r="D1443" t="n">
        <v>4738</v>
      </c>
      <c r="E1443" t="inlineStr">
        <is>
          <t>ILM</t>
        </is>
      </c>
      <c r="F1443" s="10" t="n">
        <v>1141</v>
      </c>
      <c r="G1443" t="inlineStr">
        <is>
          <t>1100-1159</t>
        </is>
      </c>
      <c r="H1443" s="9">
        <f>INT(F1443/100)</f>
        <v/>
      </c>
      <c r="I1443" t="n">
        <v>10</v>
      </c>
      <c r="J1443" t="n">
        <v>0</v>
      </c>
      <c r="K1443" t="n">
        <v>23</v>
      </c>
      <c r="L1443" t="n">
        <v>1</v>
      </c>
      <c r="M1443" t="n">
        <v>0</v>
      </c>
      <c r="O1443" t="n">
        <v>0</v>
      </c>
      <c r="P1443" t="n">
        <v>0</v>
      </c>
      <c r="Q1443" t="n">
        <v>0</v>
      </c>
      <c r="R1443" t="n">
        <v>13</v>
      </c>
      <c r="S1443" t="n">
        <v>0</v>
      </c>
      <c r="T1443" t="n">
        <v>10</v>
      </c>
    </row>
    <row r="1444">
      <c r="A1444" s="8" t="n">
        <v>46207</v>
      </c>
      <c r="B1444" t="inlineStr">
        <is>
          <t>YX</t>
        </is>
      </c>
      <c r="C1444" s="9">
        <f>_xlfn.XLOOKUP(B1444,Carriers[Code],Carriers[Airline])</f>
        <v/>
      </c>
      <c r="D1444" t="n">
        <v>4755</v>
      </c>
      <c r="E1444" t="inlineStr">
        <is>
          <t>HHH</t>
        </is>
      </c>
      <c r="F1444" s="10" t="n">
        <v>1141</v>
      </c>
      <c r="G1444" t="inlineStr">
        <is>
          <t>1100-1159</t>
        </is>
      </c>
      <c r="H1444" s="9">
        <f>INT(F1444/100)</f>
        <v/>
      </c>
      <c r="I1444" t="n">
        <v>-5</v>
      </c>
      <c r="J1444" t="n">
        <v>0</v>
      </c>
      <c r="K1444" t="n">
        <v>-26</v>
      </c>
      <c r="L1444" t="n">
        <v>0</v>
      </c>
      <c r="M1444" t="n">
        <v>0</v>
      </c>
      <c r="O1444" t="n">
        <v>0</v>
      </c>
    </row>
    <row r="1445">
      <c r="A1445" s="8" t="n">
        <v>46207</v>
      </c>
      <c r="B1445" t="inlineStr">
        <is>
          <t>YX</t>
        </is>
      </c>
      <c r="C1445" s="9">
        <f>_xlfn.XLOOKUP(B1445,Carriers[Code],Carriers[Airline])</f>
        <v/>
      </c>
      <c r="D1445" t="n">
        <v>5731</v>
      </c>
      <c r="E1445" t="inlineStr">
        <is>
          <t>PIT</t>
        </is>
      </c>
      <c r="F1445" s="10" t="n">
        <v>1145</v>
      </c>
      <c r="G1445" t="inlineStr">
        <is>
          <t>1100-1159</t>
        </is>
      </c>
      <c r="H1445" s="9">
        <f>INT(F1445/100)</f>
        <v/>
      </c>
      <c r="I1445" t="n">
        <v>-15</v>
      </c>
      <c r="J1445" t="n">
        <v>0</v>
      </c>
      <c r="K1445" t="n">
        <v>-38</v>
      </c>
      <c r="L1445" t="n">
        <v>0</v>
      </c>
      <c r="M1445" t="n">
        <v>0</v>
      </c>
      <c r="O1445" t="n">
        <v>0</v>
      </c>
    </row>
    <row r="1446">
      <c r="A1446" s="8" t="n">
        <v>46207</v>
      </c>
      <c r="B1446" t="inlineStr">
        <is>
          <t>B6</t>
        </is>
      </c>
      <c r="C1446" s="9">
        <f>_xlfn.XLOOKUP(B1446,Carriers[Code],Carriers[Airline])</f>
        <v/>
      </c>
      <c r="D1446" t="n">
        <v>781</v>
      </c>
      <c r="E1446" t="inlineStr">
        <is>
          <t>RIC</t>
        </is>
      </c>
      <c r="F1446" s="10" t="n">
        <v>1149</v>
      </c>
      <c r="G1446" t="inlineStr">
        <is>
          <t>1100-1159</t>
        </is>
      </c>
      <c r="H1446" s="9">
        <f>INT(F1446/100)</f>
        <v/>
      </c>
      <c r="I1446" t="n">
        <v>-9</v>
      </c>
      <c r="J1446" t="n">
        <v>0</v>
      </c>
      <c r="K1446" t="n">
        <v>-2</v>
      </c>
      <c r="L1446" t="n">
        <v>0</v>
      </c>
      <c r="M1446" t="n">
        <v>0</v>
      </c>
      <c r="O1446" t="n">
        <v>0</v>
      </c>
    </row>
    <row r="1447">
      <c r="A1447" s="8" t="n">
        <v>46207</v>
      </c>
      <c r="B1447" t="inlineStr">
        <is>
          <t>DL</t>
        </is>
      </c>
      <c r="C1447" s="9">
        <f>_xlfn.XLOOKUP(B1447,Carriers[Code],Carriers[Airline])</f>
        <v/>
      </c>
      <c r="D1447" t="n">
        <v>1103</v>
      </c>
      <c r="E1447" t="inlineStr">
        <is>
          <t>MSP</t>
        </is>
      </c>
      <c r="F1447" s="10" t="n">
        <v>1150</v>
      </c>
      <c r="G1447" t="inlineStr">
        <is>
          <t>1100-1159</t>
        </is>
      </c>
      <c r="H1447" s="9">
        <f>INT(F1447/100)</f>
        <v/>
      </c>
      <c r="I1447" t="n">
        <v>-8</v>
      </c>
      <c r="J1447" t="n">
        <v>0</v>
      </c>
      <c r="K1447" t="n">
        <v>-12</v>
      </c>
      <c r="L1447" t="n">
        <v>0</v>
      </c>
      <c r="M1447" t="n">
        <v>0</v>
      </c>
      <c r="O1447" t="n">
        <v>0</v>
      </c>
    </row>
    <row r="1448">
      <c r="A1448" s="8" t="n">
        <v>46207</v>
      </c>
      <c r="B1448" t="inlineStr">
        <is>
          <t>DL</t>
        </is>
      </c>
      <c r="C1448" s="9">
        <f>_xlfn.XLOOKUP(B1448,Carriers[Code],Carriers[Airline])</f>
        <v/>
      </c>
      <c r="D1448" t="n">
        <v>2785</v>
      </c>
      <c r="E1448" t="inlineStr">
        <is>
          <t>CHS</t>
        </is>
      </c>
      <c r="F1448" s="10" t="n">
        <v>1150</v>
      </c>
      <c r="G1448" t="inlineStr">
        <is>
          <t>1100-1159</t>
        </is>
      </c>
      <c r="H1448" s="9">
        <f>INT(F1448/100)</f>
        <v/>
      </c>
      <c r="I1448" t="n">
        <v>-11</v>
      </c>
      <c r="J1448" t="n">
        <v>0</v>
      </c>
      <c r="K1448" t="n">
        <v>-17</v>
      </c>
      <c r="L1448" t="n">
        <v>0</v>
      </c>
      <c r="M1448" t="n">
        <v>0</v>
      </c>
      <c r="O1448" t="n">
        <v>0</v>
      </c>
    </row>
    <row r="1449">
      <c r="A1449" s="8" t="n">
        <v>46207</v>
      </c>
      <c r="B1449" t="inlineStr">
        <is>
          <t>YX</t>
        </is>
      </c>
      <c r="C1449" s="9">
        <f>_xlfn.XLOOKUP(B1449,Carriers[Code],Carriers[Airline])</f>
        <v/>
      </c>
      <c r="D1449" t="n">
        <v>5614</v>
      </c>
      <c r="E1449" t="inlineStr">
        <is>
          <t>MKE</t>
        </is>
      </c>
      <c r="F1449" s="10" t="n">
        <v>1156</v>
      </c>
      <c r="G1449" t="inlineStr">
        <is>
          <t>1100-1159</t>
        </is>
      </c>
      <c r="H1449" s="9">
        <f>INT(F1449/100)</f>
        <v/>
      </c>
      <c r="I1449" t="n">
        <v>74</v>
      </c>
      <c r="J1449" t="n">
        <v>1</v>
      </c>
      <c r="K1449" t="n">
        <v>67</v>
      </c>
      <c r="L1449" t="n">
        <v>1</v>
      </c>
      <c r="M1449" t="n">
        <v>0</v>
      </c>
      <c r="O1449" t="n">
        <v>0</v>
      </c>
      <c r="P1449" t="n">
        <v>67</v>
      </c>
      <c r="Q1449" t="n">
        <v>0</v>
      </c>
      <c r="R1449" t="n">
        <v>0</v>
      </c>
      <c r="S1449" t="n">
        <v>0</v>
      </c>
      <c r="T1449" t="n">
        <v>0</v>
      </c>
    </row>
    <row r="1450">
      <c r="A1450" s="8" t="n">
        <v>46207</v>
      </c>
      <c r="B1450" t="inlineStr">
        <is>
          <t>AA</t>
        </is>
      </c>
      <c r="C1450" s="9">
        <f>_xlfn.XLOOKUP(B1450,Carriers[Code],Carriers[Airline])</f>
        <v/>
      </c>
      <c r="D1450" t="n">
        <v>1610</v>
      </c>
      <c r="E1450" t="inlineStr">
        <is>
          <t>ORD</t>
        </is>
      </c>
      <c r="F1450" s="10" t="n">
        <v>1200</v>
      </c>
      <c r="G1450" t="inlineStr">
        <is>
          <t>1200-1259</t>
        </is>
      </c>
      <c r="H1450" s="9">
        <f>INT(F1450/100)</f>
        <v/>
      </c>
      <c r="I1450" t="n">
        <v>-6</v>
      </c>
      <c r="J1450" t="n">
        <v>0</v>
      </c>
      <c r="K1450" t="n">
        <v>-27</v>
      </c>
      <c r="L1450" t="n">
        <v>0</v>
      </c>
      <c r="M1450" t="n">
        <v>0</v>
      </c>
      <c r="O1450" t="n">
        <v>0</v>
      </c>
    </row>
    <row r="1451">
      <c r="A1451" s="8" t="n">
        <v>46207</v>
      </c>
      <c r="B1451" t="inlineStr">
        <is>
          <t>DL</t>
        </is>
      </c>
      <c r="C1451" s="9">
        <f>_xlfn.XLOOKUP(B1451,Carriers[Code],Carriers[Airline])</f>
        <v/>
      </c>
      <c r="D1451" t="n">
        <v>2646</v>
      </c>
      <c r="E1451" t="inlineStr">
        <is>
          <t>ORD</t>
        </is>
      </c>
      <c r="F1451" s="10" t="n">
        <v>1200</v>
      </c>
      <c r="G1451" t="inlineStr">
        <is>
          <t>1200-1259</t>
        </is>
      </c>
      <c r="H1451" s="9">
        <f>INT(F1451/100)</f>
        <v/>
      </c>
      <c r="I1451" t="n">
        <v>-8</v>
      </c>
      <c r="J1451" t="n">
        <v>0</v>
      </c>
      <c r="K1451" t="n">
        <v>16</v>
      </c>
      <c r="L1451" t="n">
        <v>1</v>
      </c>
      <c r="M1451" t="n">
        <v>0</v>
      </c>
      <c r="O1451" t="n">
        <v>0</v>
      </c>
      <c r="P1451" t="n">
        <v>0</v>
      </c>
      <c r="Q1451" t="n">
        <v>0</v>
      </c>
      <c r="R1451" t="n">
        <v>16</v>
      </c>
      <c r="S1451" t="n">
        <v>0</v>
      </c>
      <c r="T1451" t="n">
        <v>0</v>
      </c>
    </row>
    <row r="1452">
      <c r="A1452" s="8" t="n">
        <v>46207</v>
      </c>
      <c r="B1452" t="inlineStr">
        <is>
          <t>WN</t>
        </is>
      </c>
      <c r="C1452" s="9">
        <f>_xlfn.XLOOKUP(B1452,Carriers[Code],Carriers[Airline])</f>
        <v/>
      </c>
      <c r="D1452" t="n">
        <v>2622</v>
      </c>
      <c r="E1452" t="inlineStr">
        <is>
          <t>AUS</t>
        </is>
      </c>
      <c r="F1452" s="10" t="n">
        <v>1200</v>
      </c>
      <c r="G1452" t="inlineStr">
        <is>
          <t>1200-1259</t>
        </is>
      </c>
      <c r="H1452" s="9">
        <f>INT(F1452/100)</f>
        <v/>
      </c>
      <c r="I1452" t="n">
        <v>3</v>
      </c>
      <c r="J1452" t="n">
        <v>0</v>
      </c>
      <c r="K1452" t="n">
        <v>-14</v>
      </c>
      <c r="L1452" t="n">
        <v>0</v>
      </c>
      <c r="M1452" t="n">
        <v>0</v>
      </c>
      <c r="O1452" t="n">
        <v>0</v>
      </c>
    </row>
    <row r="1453">
      <c r="A1453" s="8" t="n">
        <v>46207</v>
      </c>
      <c r="B1453" t="inlineStr">
        <is>
          <t>G4</t>
        </is>
      </c>
      <c r="C1453" s="9">
        <f>_xlfn.XLOOKUP(B1453,Carriers[Code],Carriers[Airline])</f>
        <v/>
      </c>
      <c r="D1453" t="n">
        <v>1852</v>
      </c>
      <c r="E1453" t="inlineStr">
        <is>
          <t>AVL</t>
        </is>
      </c>
      <c r="F1453" s="10" t="n">
        <v>1204</v>
      </c>
      <c r="G1453" t="inlineStr">
        <is>
          <t>1200-1259</t>
        </is>
      </c>
      <c r="H1453" s="9">
        <f>INT(F1453/100)</f>
        <v/>
      </c>
      <c r="I1453" t="n">
        <v>-17</v>
      </c>
      <c r="J1453" t="n">
        <v>0</v>
      </c>
      <c r="K1453" t="n">
        <v>-31</v>
      </c>
      <c r="L1453" t="n">
        <v>0</v>
      </c>
      <c r="M1453" t="n">
        <v>0</v>
      </c>
      <c r="O1453" t="n">
        <v>0</v>
      </c>
    </row>
    <row r="1454">
      <c r="A1454" s="8" t="n">
        <v>46207</v>
      </c>
      <c r="B1454" t="inlineStr">
        <is>
          <t>B6</t>
        </is>
      </c>
      <c r="C1454" s="9">
        <f>_xlfn.XLOOKUP(B1454,Carriers[Code],Carriers[Airline])</f>
        <v/>
      </c>
      <c r="D1454" t="n">
        <v>51</v>
      </c>
      <c r="E1454" t="inlineStr">
        <is>
          <t>MCO</t>
        </is>
      </c>
      <c r="F1454" s="10" t="n">
        <v>1210</v>
      </c>
      <c r="G1454" t="inlineStr">
        <is>
          <t>1200-1259</t>
        </is>
      </c>
      <c r="H1454" s="9">
        <f>INT(F1454/100)</f>
        <v/>
      </c>
      <c r="I1454" t="n">
        <v>-2</v>
      </c>
      <c r="J1454" t="n">
        <v>0</v>
      </c>
      <c r="K1454" t="n">
        <v>-16</v>
      </c>
      <c r="L1454" t="n">
        <v>0</v>
      </c>
      <c r="M1454" t="n">
        <v>0</v>
      </c>
      <c r="O1454" t="n">
        <v>0</v>
      </c>
    </row>
    <row r="1455">
      <c r="A1455" s="8" t="n">
        <v>46207</v>
      </c>
      <c r="B1455" t="inlineStr">
        <is>
          <t>B6</t>
        </is>
      </c>
      <c r="C1455" s="9">
        <f>_xlfn.XLOOKUP(B1455,Carriers[Code],Carriers[Airline])</f>
        <v/>
      </c>
      <c r="D1455" t="n">
        <v>1352</v>
      </c>
      <c r="E1455" t="inlineStr">
        <is>
          <t>ACK</t>
        </is>
      </c>
      <c r="F1455" s="10" t="n">
        <v>1212</v>
      </c>
      <c r="G1455" t="inlineStr">
        <is>
          <t>1200-1259</t>
        </is>
      </c>
      <c r="H1455" s="9">
        <f>INT(F1455/100)</f>
        <v/>
      </c>
      <c r="I1455" t="n">
        <v>2</v>
      </c>
      <c r="J1455" t="n">
        <v>0</v>
      </c>
      <c r="K1455" t="n">
        <v>2</v>
      </c>
      <c r="L1455" t="n">
        <v>0</v>
      </c>
      <c r="M1455" t="n">
        <v>0</v>
      </c>
      <c r="O1455" t="n">
        <v>0</v>
      </c>
    </row>
    <row r="1456">
      <c r="A1456" s="8" t="n">
        <v>46207</v>
      </c>
      <c r="B1456" t="inlineStr">
        <is>
          <t>YX</t>
        </is>
      </c>
      <c r="C1456" s="9">
        <f>_xlfn.XLOOKUP(B1456,Carriers[Code],Carriers[Airline])</f>
        <v/>
      </c>
      <c r="D1456" t="n">
        <v>4516</v>
      </c>
      <c r="E1456" t="inlineStr">
        <is>
          <t>TVC</t>
        </is>
      </c>
      <c r="F1456" s="10" t="n">
        <v>1214</v>
      </c>
      <c r="G1456" t="inlineStr">
        <is>
          <t>1200-1259</t>
        </is>
      </c>
      <c r="H1456" s="9">
        <f>INT(F1456/100)</f>
        <v/>
      </c>
      <c r="I1456" t="n">
        <v>-6</v>
      </c>
      <c r="J1456" t="n">
        <v>0</v>
      </c>
      <c r="K1456" t="n">
        <v>8</v>
      </c>
      <c r="L1456" t="n">
        <v>0</v>
      </c>
      <c r="M1456" t="n">
        <v>0</v>
      </c>
      <c r="O1456" t="n">
        <v>0</v>
      </c>
    </row>
    <row r="1457">
      <c r="A1457" s="8" t="n">
        <v>46207</v>
      </c>
      <c r="B1457" t="inlineStr">
        <is>
          <t>AA</t>
        </is>
      </c>
      <c r="C1457" s="9">
        <f>_xlfn.XLOOKUP(B1457,Carriers[Code],Carriers[Airline])</f>
        <v/>
      </c>
      <c r="D1457" t="n">
        <v>1605</v>
      </c>
      <c r="E1457" t="inlineStr">
        <is>
          <t>MCO</t>
        </is>
      </c>
      <c r="F1457" s="10" t="n">
        <v>1216</v>
      </c>
      <c r="G1457" t="inlineStr">
        <is>
          <t>1200-1259</t>
        </is>
      </c>
      <c r="H1457" s="9">
        <f>INT(F1457/100)</f>
        <v/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O1457" t="n">
        <v>0</v>
      </c>
    </row>
    <row r="1458">
      <c r="A1458" s="8" t="n">
        <v>46207</v>
      </c>
      <c r="B1458" t="inlineStr">
        <is>
          <t>B6</t>
        </is>
      </c>
      <c r="C1458" s="9">
        <f>_xlfn.XLOOKUP(B1458,Carriers[Code],Carriers[Airline])</f>
        <v/>
      </c>
      <c r="D1458" t="n">
        <v>2283</v>
      </c>
      <c r="E1458" t="inlineStr">
        <is>
          <t>RDU</t>
        </is>
      </c>
      <c r="F1458" s="10" t="n">
        <v>1221</v>
      </c>
      <c r="G1458" t="inlineStr">
        <is>
          <t>1200-1259</t>
        </is>
      </c>
      <c r="H1458" s="9">
        <f>INT(F1458/100)</f>
        <v/>
      </c>
      <c r="I1458" t="n">
        <v>-11</v>
      </c>
      <c r="J1458" t="n">
        <v>0</v>
      </c>
      <c r="K1458" t="n">
        <v>-24</v>
      </c>
      <c r="L1458" t="n">
        <v>0</v>
      </c>
      <c r="M1458" t="n">
        <v>0</v>
      </c>
      <c r="O1458" t="n">
        <v>0</v>
      </c>
    </row>
    <row r="1459">
      <c r="A1459" s="8" t="n">
        <v>46207</v>
      </c>
      <c r="B1459" t="inlineStr">
        <is>
          <t>YX</t>
        </is>
      </c>
      <c r="C1459" s="9">
        <f>_xlfn.XLOOKUP(B1459,Carriers[Code],Carriers[Airline])</f>
        <v/>
      </c>
      <c r="D1459" t="n">
        <v>4366</v>
      </c>
      <c r="E1459" t="inlineStr">
        <is>
          <t>JFK</t>
        </is>
      </c>
      <c r="F1459" s="10" t="n">
        <v>1221</v>
      </c>
      <c r="G1459" t="inlineStr">
        <is>
          <t>1200-1259</t>
        </is>
      </c>
      <c r="H1459" s="9">
        <f>INT(F1459/100)</f>
        <v/>
      </c>
      <c r="I1459" t="n">
        <v>-7</v>
      </c>
      <c r="J1459" t="n">
        <v>0</v>
      </c>
      <c r="K1459" t="n">
        <v>7</v>
      </c>
      <c r="L1459" t="n">
        <v>0</v>
      </c>
      <c r="M1459" t="n">
        <v>0</v>
      </c>
      <c r="O1459" t="n">
        <v>0</v>
      </c>
    </row>
    <row r="1460">
      <c r="A1460" s="8" t="n">
        <v>46207</v>
      </c>
      <c r="B1460" t="inlineStr">
        <is>
          <t>UA</t>
        </is>
      </c>
      <c r="C1460" s="9">
        <f>_xlfn.XLOOKUP(B1460,Carriers[Code],Carriers[Airline])</f>
        <v/>
      </c>
      <c r="D1460" t="n">
        <v>414</v>
      </c>
      <c r="E1460" t="inlineStr">
        <is>
          <t>DEN</t>
        </is>
      </c>
      <c r="F1460" s="10" t="n">
        <v>1222</v>
      </c>
      <c r="G1460" t="inlineStr">
        <is>
          <t>1200-1259</t>
        </is>
      </c>
      <c r="H1460" s="9">
        <f>INT(F1460/100)</f>
        <v/>
      </c>
      <c r="I1460" t="n">
        <v>1</v>
      </c>
      <c r="J1460" t="n">
        <v>0</v>
      </c>
      <c r="K1460" t="n">
        <v>-10</v>
      </c>
      <c r="L1460" t="n">
        <v>0</v>
      </c>
      <c r="M1460" t="n">
        <v>0</v>
      </c>
      <c r="O1460" t="n">
        <v>0</v>
      </c>
    </row>
    <row r="1461">
      <c r="A1461" s="8" t="n">
        <v>46207</v>
      </c>
      <c r="B1461" t="inlineStr">
        <is>
          <t>B6</t>
        </is>
      </c>
      <c r="C1461" s="9">
        <f>_xlfn.XLOOKUP(B1461,Carriers[Code],Carriers[Airline])</f>
        <v/>
      </c>
      <c r="D1461" t="n">
        <v>269</v>
      </c>
      <c r="E1461" t="inlineStr">
        <is>
          <t>FLL</t>
        </is>
      </c>
      <c r="F1461" s="10" t="n">
        <v>1230</v>
      </c>
      <c r="G1461" t="inlineStr">
        <is>
          <t>1200-1259</t>
        </is>
      </c>
      <c r="H1461" s="9">
        <f>INT(F1461/100)</f>
        <v/>
      </c>
      <c r="I1461" t="n">
        <v>-2</v>
      </c>
      <c r="J1461" t="n">
        <v>0</v>
      </c>
      <c r="K1461" t="n">
        <v>-25</v>
      </c>
      <c r="L1461" t="n">
        <v>0</v>
      </c>
      <c r="M1461" t="n">
        <v>0</v>
      </c>
      <c r="O1461" t="n">
        <v>0</v>
      </c>
    </row>
    <row r="1462">
      <c r="A1462" s="8" t="n">
        <v>46207</v>
      </c>
      <c r="B1462" t="inlineStr">
        <is>
          <t>DL</t>
        </is>
      </c>
      <c r="C1462" s="9">
        <f>_xlfn.XLOOKUP(B1462,Carriers[Code],Carriers[Airline])</f>
        <v/>
      </c>
      <c r="D1462" t="n">
        <v>2779</v>
      </c>
      <c r="E1462" t="inlineStr">
        <is>
          <t>ATL</t>
        </is>
      </c>
      <c r="F1462" s="10" t="n">
        <v>1230</v>
      </c>
      <c r="G1462" t="inlineStr">
        <is>
          <t>1200-1259</t>
        </is>
      </c>
      <c r="H1462" s="9">
        <f>INT(F1462/100)</f>
        <v/>
      </c>
      <c r="I1462" t="n">
        <v>-6</v>
      </c>
      <c r="J1462" t="n">
        <v>0</v>
      </c>
      <c r="K1462" t="n">
        <v>-24</v>
      </c>
      <c r="L1462" t="n">
        <v>0</v>
      </c>
      <c r="M1462" t="n">
        <v>0</v>
      </c>
      <c r="O1462" t="n">
        <v>0</v>
      </c>
    </row>
    <row r="1463">
      <c r="A1463" s="8" t="n">
        <v>46207</v>
      </c>
      <c r="B1463" t="inlineStr">
        <is>
          <t>UA</t>
        </is>
      </c>
      <c r="C1463" s="9">
        <f>_xlfn.XLOOKUP(B1463,Carriers[Code],Carriers[Airline])</f>
        <v/>
      </c>
      <c r="D1463" t="n">
        <v>1732</v>
      </c>
      <c r="E1463" t="inlineStr">
        <is>
          <t>ORD</t>
        </is>
      </c>
      <c r="F1463" s="10" t="n">
        <v>1230</v>
      </c>
      <c r="G1463" t="inlineStr">
        <is>
          <t>1200-1259</t>
        </is>
      </c>
      <c r="H1463" s="9">
        <f>INT(F1463/100)</f>
        <v/>
      </c>
      <c r="I1463" t="n">
        <v>-1</v>
      </c>
      <c r="J1463" t="n">
        <v>0</v>
      </c>
      <c r="K1463" t="n">
        <v>-10</v>
      </c>
      <c r="L1463" t="n">
        <v>0</v>
      </c>
      <c r="M1463" t="n">
        <v>0</v>
      </c>
      <c r="O1463" t="n">
        <v>0</v>
      </c>
    </row>
    <row r="1464">
      <c r="A1464" s="8" t="n">
        <v>46207</v>
      </c>
      <c r="B1464" t="inlineStr">
        <is>
          <t>YX</t>
        </is>
      </c>
      <c r="C1464" s="9">
        <f>_xlfn.XLOOKUP(B1464,Carriers[Code],Carriers[Airline])</f>
        <v/>
      </c>
      <c r="D1464" t="n">
        <v>5858</v>
      </c>
      <c r="E1464" t="inlineStr">
        <is>
          <t>ORF</t>
        </is>
      </c>
      <c r="F1464" s="10" t="n">
        <v>1235</v>
      </c>
      <c r="G1464" t="inlineStr">
        <is>
          <t>1200-1259</t>
        </is>
      </c>
      <c r="H1464" s="9">
        <f>INT(F1464/100)</f>
        <v/>
      </c>
      <c r="I1464" t="n">
        <v>-8</v>
      </c>
      <c r="J1464" t="n">
        <v>0</v>
      </c>
      <c r="K1464" t="n">
        <v>-17</v>
      </c>
      <c r="L1464" t="n">
        <v>0</v>
      </c>
      <c r="M1464" t="n">
        <v>0</v>
      </c>
      <c r="O1464" t="n">
        <v>0</v>
      </c>
    </row>
    <row r="1465">
      <c r="A1465" s="8" t="n">
        <v>46207</v>
      </c>
      <c r="B1465" t="inlineStr">
        <is>
          <t>MQ</t>
        </is>
      </c>
      <c r="C1465" s="9">
        <f>_xlfn.XLOOKUP(B1465,Carriers[Code],Carriers[Airline])</f>
        <v/>
      </c>
      <c r="D1465" t="n">
        <v>3470</v>
      </c>
      <c r="E1465" t="inlineStr">
        <is>
          <t>CMH</t>
        </is>
      </c>
      <c r="F1465" s="10" t="n">
        <v>1240</v>
      </c>
      <c r="G1465" t="inlineStr">
        <is>
          <t>1200-1259</t>
        </is>
      </c>
      <c r="H1465" s="9">
        <f>INT(F1465/100)</f>
        <v/>
      </c>
      <c r="I1465" t="n">
        <v>-7</v>
      </c>
      <c r="J1465" t="n">
        <v>0</v>
      </c>
      <c r="K1465" t="n">
        <v>-26</v>
      </c>
      <c r="L1465" t="n">
        <v>0</v>
      </c>
      <c r="M1465" t="n">
        <v>0</v>
      </c>
      <c r="O1465" t="n">
        <v>0</v>
      </c>
    </row>
    <row r="1466">
      <c r="A1466" s="8" t="n">
        <v>46207</v>
      </c>
      <c r="B1466" t="inlineStr">
        <is>
          <t>B6</t>
        </is>
      </c>
      <c r="C1466" s="9">
        <f>_xlfn.XLOOKUP(B1466,Carriers[Code],Carriers[Airline])</f>
        <v/>
      </c>
      <c r="D1466" t="n">
        <v>717</v>
      </c>
      <c r="E1466" t="inlineStr">
        <is>
          <t>JFK</t>
        </is>
      </c>
      <c r="F1466" s="10" t="n">
        <v>1242</v>
      </c>
      <c r="G1466" t="inlineStr">
        <is>
          <t>1200-1259</t>
        </is>
      </c>
      <c r="H1466" s="9">
        <f>INT(F1466/100)</f>
        <v/>
      </c>
      <c r="I1466" t="n">
        <v>46</v>
      </c>
      <c r="J1466" t="n">
        <v>1</v>
      </c>
      <c r="K1466" t="n">
        <v>34</v>
      </c>
      <c r="L1466" t="n">
        <v>1</v>
      </c>
      <c r="M1466" t="n">
        <v>0</v>
      </c>
      <c r="O1466" t="n">
        <v>0</v>
      </c>
      <c r="P1466" t="n">
        <v>0</v>
      </c>
      <c r="Q1466" t="n">
        <v>0</v>
      </c>
      <c r="R1466" t="n">
        <v>34</v>
      </c>
      <c r="S1466" t="n">
        <v>0</v>
      </c>
      <c r="T1466" t="n">
        <v>0</v>
      </c>
    </row>
    <row r="1467">
      <c r="A1467" s="8" t="n">
        <v>46207</v>
      </c>
      <c r="B1467" t="inlineStr">
        <is>
          <t>B6</t>
        </is>
      </c>
      <c r="C1467" s="9">
        <f>_xlfn.XLOOKUP(B1467,Carriers[Code],Carriers[Airline])</f>
        <v/>
      </c>
      <c r="D1467" t="n">
        <v>1781</v>
      </c>
      <c r="E1467" t="inlineStr">
        <is>
          <t>VPS</t>
        </is>
      </c>
      <c r="F1467" s="10" t="n">
        <v>1245</v>
      </c>
      <c r="G1467" t="inlineStr">
        <is>
          <t>1200-1259</t>
        </is>
      </c>
      <c r="H1467" s="9">
        <f>INT(F1467/100)</f>
        <v/>
      </c>
      <c r="I1467" t="n">
        <v>57</v>
      </c>
      <c r="J1467" t="n">
        <v>1</v>
      </c>
      <c r="K1467" t="n">
        <v>53</v>
      </c>
      <c r="L1467" t="n">
        <v>1</v>
      </c>
      <c r="M1467" t="n">
        <v>0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53</v>
      </c>
    </row>
    <row r="1468">
      <c r="A1468" s="8" t="n">
        <v>46207</v>
      </c>
      <c r="B1468" t="inlineStr">
        <is>
          <t>YX</t>
        </is>
      </c>
      <c r="C1468" s="9">
        <f>_xlfn.XLOOKUP(B1468,Carriers[Code],Carriers[Airline])</f>
        <v/>
      </c>
      <c r="D1468" t="n">
        <v>4386</v>
      </c>
      <c r="E1468" t="inlineStr">
        <is>
          <t>ORD</t>
        </is>
      </c>
      <c r="F1468" s="10" t="n">
        <v>1245</v>
      </c>
      <c r="G1468" t="inlineStr">
        <is>
          <t>1200-1259</t>
        </is>
      </c>
      <c r="H1468" s="9">
        <f>INT(F1468/100)</f>
        <v/>
      </c>
      <c r="I1468" t="n">
        <v>-3</v>
      </c>
      <c r="J1468" t="n">
        <v>0</v>
      </c>
      <c r="K1468" t="n">
        <v>-38</v>
      </c>
      <c r="L1468" t="n">
        <v>0</v>
      </c>
      <c r="M1468" t="n">
        <v>0</v>
      </c>
      <c r="O1468" t="n">
        <v>0</v>
      </c>
    </row>
    <row r="1469">
      <c r="A1469" s="8" t="n">
        <v>46207</v>
      </c>
      <c r="B1469" t="inlineStr">
        <is>
          <t>YX</t>
        </is>
      </c>
      <c r="C1469" s="9">
        <f>_xlfn.XLOOKUP(B1469,Carriers[Code],Carriers[Airline])</f>
        <v/>
      </c>
      <c r="D1469" t="n">
        <v>5816</v>
      </c>
      <c r="E1469" t="inlineStr">
        <is>
          <t>CLE</t>
        </is>
      </c>
      <c r="F1469" s="10" t="n">
        <v>1245</v>
      </c>
      <c r="G1469" t="inlineStr">
        <is>
          <t>1200-1259</t>
        </is>
      </c>
      <c r="H1469" s="9">
        <f>INT(F1469/100)</f>
        <v/>
      </c>
      <c r="I1469" t="n">
        <v>26</v>
      </c>
      <c r="J1469" t="n">
        <v>1</v>
      </c>
      <c r="K1469" t="n">
        <v>18</v>
      </c>
      <c r="L1469" t="n">
        <v>1</v>
      </c>
      <c r="M1469" t="n">
        <v>0</v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n">
        <v>18</v>
      </c>
    </row>
    <row r="1470">
      <c r="A1470" s="8" t="n">
        <v>46207</v>
      </c>
      <c r="B1470" t="inlineStr">
        <is>
          <t>AA</t>
        </is>
      </c>
      <c r="C1470" s="9">
        <f>_xlfn.XLOOKUP(B1470,Carriers[Code],Carriers[Airline])</f>
        <v/>
      </c>
      <c r="D1470" t="n">
        <v>1583</v>
      </c>
      <c r="E1470" t="inlineStr">
        <is>
          <t>DFW</t>
        </is>
      </c>
      <c r="F1470" s="10" t="n">
        <v>1252</v>
      </c>
      <c r="G1470" t="inlineStr">
        <is>
          <t>1200-1259</t>
        </is>
      </c>
      <c r="H1470" s="9">
        <f>INT(F1470/100)</f>
        <v/>
      </c>
      <c r="I1470" t="n">
        <v>9</v>
      </c>
      <c r="J1470" t="n">
        <v>0</v>
      </c>
      <c r="K1470" t="n">
        <v>13</v>
      </c>
      <c r="L1470" t="n">
        <v>0</v>
      </c>
      <c r="M1470" t="n">
        <v>0</v>
      </c>
      <c r="O1470" t="n">
        <v>0</v>
      </c>
    </row>
    <row r="1471">
      <c r="A1471" s="8" t="n">
        <v>46207</v>
      </c>
      <c r="B1471" t="inlineStr">
        <is>
          <t>B6</t>
        </is>
      </c>
      <c r="C1471" s="9">
        <f>_xlfn.XLOOKUP(B1471,Carriers[Code],Carriers[Airline])</f>
        <v/>
      </c>
      <c r="D1471" t="n">
        <v>933</v>
      </c>
      <c r="E1471" t="inlineStr">
        <is>
          <t>IAH</t>
        </is>
      </c>
      <c r="F1471" s="10" t="n">
        <v>1259</v>
      </c>
      <c r="G1471" t="inlineStr">
        <is>
          <t>1200-1259</t>
        </is>
      </c>
      <c r="H1471" s="9">
        <f>INT(F1471/100)</f>
        <v/>
      </c>
      <c r="I1471" t="n">
        <v>-9</v>
      </c>
      <c r="J1471" t="n">
        <v>0</v>
      </c>
      <c r="K1471" t="n">
        <v>-29</v>
      </c>
      <c r="L1471" t="n">
        <v>0</v>
      </c>
      <c r="M1471" t="n">
        <v>0</v>
      </c>
      <c r="O1471" t="n">
        <v>0</v>
      </c>
    </row>
    <row r="1472">
      <c r="A1472" s="8" t="n">
        <v>46207</v>
      </c>
      <c r="B1472" t="inlineStr">
        <is>
          <t>F9</t>
        </is>
      </c>
      <c r="C1472" s="9">
        <f>_xlfn.XLOOKUP(B1472,Carriers[Code],Carriers[Airline])</f>
        <v/>
      </c>
      <c r="D1472" t="n">
        <v>3511</v>
      </c>
      <c r="E1472" t="inlineStr">
        <is>
          <t>ATL</t>
        </is>
      </c>
      <c r="F1472" s="10" t="n">
        <v>1259</v>
      </c>
      <c r="G1472" t="inlineStr">
        <is>
          <t>1200-1259</t>
        </is>
      </c>
      <c r="H1472" s="9">
        <f>INT(F1472/100)</f>
        <v/>
      </c>
      <c r="I1472" t="n">
        <v>22</v>
      </c>
      <c r="J1472" t="n">
        <v>1</v>
      </c>
      <c r="K1472" t="n">
        <v>47</v>
      </c>
      <c r="L1472" t="n">
        <v>1</v>
      </c>
      <c r="M1472" t="n">
        <v>0</v>
      </c>
      <c r="O1472" t="n">
        <v>0</v>
      </c>
      <c r="P1472" t="n">
        <v>22</v>
      </c>
      <c r="Q1472" t="n">
        <v>0</v>
      </c>
      <c r="R1472" t="n">
        <v>25</v>
      </c>
      <c r="S1472" t="n">
        <v>0</v>
      </c>
      <c r="T1472" t="n">
        <v>0</v>
      </c>
    </row>
    <row r="1473">
      <c r="A1473" s="8" t="n">
        <v>46207</v>
      </c>
      <c r="B1473" t="inlineStr">
        <is>
          <t>DL</t>
        </is>
      </c>
      <c r="C1473" s="9">
        <f>_xlfn.XLOOKUP(B1473,Carriers[Code],Carriers[Airline])</f>
        <v/>
      </c>
      <c r="D1473" t="n">
        <v>2283</v>
      </c>
      <c r="E1473" t="inlineStr">
        <is>
          <t>RDU</t>
        </is>
      </c>
      <c r="F1473" s="10" t="n">
        <v>1300</v>
      </c>
      <c r="G1473" t="inlineStr">
        <is>
          <t>1300-1359</t>
        </is>
      </c>
      <c r="H1473" s="9">
        <f>INT(F1473/100)</f>
        <v/>
      </c>
      <c r="I1473" t="n">
        <v>-17</v>
      </c>
      <c r="J1473" t="n">
        <v>0</v>
      </c>
      <c r="K1473" t="n">
        <v>-19</v>
      </c>
      <c r="L1473" t="n">
        <v>0</v>
      </c>
      <c r="M1473" t="n">
        <v>0</v>
      </c>
      <c r="O1473" t="n">
        <v>0</v>
      </c>
    </row>
    <row r="1474">
      <c r="A1474" s="8" t="n">
        <v>46207</v>
      </c>
      <c r="B1474" t="inlineStr">
        <is>
          <t>YX</t>
        </is>
      </c>
      <c r="C1474" s="9">
        <f>_xlfn.XLOOKUP(B1474,Carriers[Code],Carriers[Airline])</f>
        <v/>
      </c>
      <c r="D1474" t="n">
        <v>5594</v>
      </c>
      <c r="E1474" t="inlineStr">
        <is>
          <t>MEM</t>
        </is>
      </c>
      <c r="F1474" s="10" t="n">
        <v>1300</v>
      </c>
      <c r="G1474" t="inlineStr">
        <is>
          <t>1300-1359</t>
        </is>
      </c>
      <c r="H1474" s="9">
        <f>INT(F1474/100)</f>
        <v/>
      </c>
      <c r="I1474" t="n">
        <v>43</v>
      </c>
      <c r="J1474" t="n">
        <v>1</v>
      </c>
      <c r="K1474" t="n">
        <v>19</v>
      </c>
      <c r="L1474" t="n">
        <v>1</v>
      </c>
      <c r="M1474" t="n">
        <v>0</v>
      </c>
      <c r="O1474" t="n">
        <v>0</v>
      </c>
      <c r="P1474" t="n">
        <v>19</v>
      </c>
      <c r="Q1474" t="n">
        <v>0</v>
      </c>
      <c r="R1474" t="n">
        <v>0</v>
      </c>
      <c r="S1474" t="n">
        <v>0</v>
      </c>
      <c r="T1474" t="n">
        <v>0</v>
      </c>
    </row>
    <row r="1475">
      <c r="A1475" s="8" t="n">
        <v>46207</v>
      </c>
      <c r="B1475" t="inlineStr">
        <is>
          <t>YX</t>
        </is>
      </c>
      <c r="C1475" s="9">
        <f>_xlfn.XLOOKUP(B1475,Carriers[Code],Carriers[Airline])</f>
        <v/>
      </c>
      <c r="D1475" t="n">
        <v>4507</v>
      </c>
      <c r="E1475" t="inlineStr">
        <is>
          <t>SDF</t>
        </is>
      </c>
      <c r="F1475" s="10" t="n">
        <v>1305</v>
      </c>
      <c r="G1475" t="inlineStr">
        <is>
          <t>1300-1359</t>
        </is>
      </c>
      <c r="H1475" s="9">
        <f>INT(F1475/100)</f>
        <v/>
      </c>
      <c r="I1475" t="n">
        <v>-5</v>
      </c>
      <c r="J1475" t="n">
        <v>0</v>
      </c>
      <c r="K1475" t="n">
        <v>-13</v>
      </c>
      <c r="L1475" t="n">
        <v>0</v>
      </c>
      <c r="M1475" t="n">
        <v>0</v>
      </c>
      <c r="O1475" t="n">
        <v>0</v>
      </c>
    </row>
    <row r="1476">
      <c r="A1476" s="8" t="n">
        <v>46207</v>
      </c>
      <c r="B1476" t="inlineStr">
        <is>
          <t>DL</t>
        </is>
      </c>
      <c r="C1476" s="9">
        <f>_xlfn.XLOOKUP(B1476,Carriers[Code],Carriers[Airline])</f>
        <v/>
      </c>
      <c r="D1476" t="n">
        <v>2222</v>
      </c>
      <c r="E1476" t="inlineStr">
        <is>
          <t>DTW</t>
        </is>
      </c>
      <c r="F1476" s="10" t="n">
        <v>1310</v>
      </c>
      <c r="G1476" t="inlineStr">
        <is>
          <t>1300-1359</t>
        </is>
      </c>
      <c r="H1476" s="9">
        <f>INT(F1476/100)</f>
        <v/>
      </c>
      <c r="I1476" t="n">
        <v>0</v>
      </c>
      <c r="J1476" t="n">
        <v>0</v>
      </c>
      <c r="K1476" t="n">
        <v>-15</v>
      </c>
      <c r="L1476" t="n">
        <v>0</v>
      </c>
      <c r="M1476" t="n">
        <v>0</v>
      </c>
      <c r="O1476" t="n">
        <v>0</v>
      </c>
    </row>
    <row r="1477">
      <c r="A1477" s="8" t="n">
        <v>46207</v>
      </c>
      <c r="B1477" t="inlineStr">
        <is>
          <t>YX</t>
        </is>
      </c>
      <c r="C1477" s="9">
        <f>_xlfn.XLOOKUP(B1477,Carriers[Code],Carriers[Airline])</f>
        <v/>
      </c>
      <c r="D1477" t="n">
        <v>4678</v>
      </c>
      <c r="E1477" t="inlineStr">
        <is>
          <t>STL</t>
        </is>
      </c>
      <c r="F1477" s="10" t="n">
        <v>1310</v>
      </c>
      <c r="G1477" t="inlineStr">
        <is>
          <t>1300-1359</t>
        </is>
      </c>
      <c r="H1477" s="9">
        <f>INT(F1477/100)</f>
        <v/>
      </c>
      <c r="I1477" t="n">
        <v>-9</v>
      </c>
      <c r="J1477" t="n">
        <v>0</v>
      </c>
      <c r="K1477" t="n">
        <v>-11</v>
      </c>
      <c r="L1477" t="n">
        <v>0</v>
      </c>
      <c r="M1477" t="n">
        <v>0</v>
      </c>
      <c r="O1477" t="n">
        <v>0</v>
      </c>
    </row>
    <row r="1478">
      <c r="A1478" s="8" t="n">
        <v>46207</v>
      </c>
      <c r="B1478" t="inlineStr">
        <is>
          <t>B6</t>
        </is>
      </c>
      <c r="C1478" s="9">
        <f>_xlfn.XLOOKUP(B1478,Carriers[Code],Carriers[Airline])</f>
        <v/>
      </c>
      <c r="D1478" t="n">
        <v>1293</v>
      </c>
      <c r="E1478" t="inlineStr">
        <is>
          <t>ILM</t>
        </is>
      </c>
      <c r="F1478" s="10" t="n">
        <v>1315</v>
      </c>
      <c r="G1478" t="inlineStr">
        <is>
          <t>1300-1359</t>
        </is>
      </c>
      <c r="H1478" s="9">
        <f>INT(F1478/100)</f>
        <v/>
      </c>
      <c r="I1478" t="n">
        <v>-13</v>
      </c>
      <c r="J1478" t="n">
        <v>0</v>
      </c>
      <c r="K1478" t="n">
        <v>-25</v>
      </c>
      <c r="L1478" t="n">
        <v>0</v>
      </c>
      <c r="M1478" t="n">
        <v>0</v>
      </c>
      <c r="O1478" t="n">
        <v>0</v>
      </c>
    </row>
    <row r="1479">
      <c r="A1479" s="8" t="n">
        <v>46207</v>
      </c>
      <c r="B1479" t="inlineStr">
        <is>
          <t>YX</t>
        </is>
      </c>
      <c r="C1479" s="9">
        <f>_xlfn.XLOOKUP(B1479,Carriers[Code],Carriers[Airline])</f>
        <v/>
      </c>
      <c r="D1479" t="n">
        <v>4636</v>
      </c>
      <c r="E1479" t="inlineStr">
        <is>
          <t>IND</t>
        </is>
      </c>
      <c r="F1479" s="10" t="n">
        <v>1315</v>
      </c>
      <c r="G1479" t="inlineStr">
        <is>
          <t>1300-1359</t>
        </is>
      </c>
      <c r="H1479" s="9">
        <f>INT(F1479/100)</f>
        <v/>
      </c>
      <c r="I1479" t="n">
        <v>-8</v>
      </c>
      <c r="J1479" t="n">
        <v>0</v>
      </c>
      <c r="K1479" t="n">
        <v>-39</v>
      </c>
      <c r="L1479" t="n">
        <v>0</v>
      </c>
      <c r="M1479" t="n">
        <v>0</v>
      </c>
      <c r="O1479" t="n">
        <v>0</v>
      </c>
    </row>
    <row r="1480">
      <c r="A1480" s="8" t="n">
        <v>46207</v>
      </c>
      <c r="B1480" t="inlineStr">
        <is>
          <t>B6</t>
        </is>
      </c>
      <c r="C1480" s="9">
        <f>_xlfn.XLOOKUP(B1480,Carriers[Code],Carriers[Airline])</f>
        <v/>
      </c>
      <c r="D1480" t="n">
        <v>2251</v>
      </c>
      <c r="E1480" t="inlineStr">
        <is>
          <t>MCO</t>
        </is>
      </c>
      <c r="F1480" s="10" t="n">
        <v>1328</v>
      </c>
      <c r="G1480" t="inlineStr">
        <is>
          <t>1300-1359</t>
        </is>
      </c>
      <c r="H1480" s="9">
        <f>INT(F1480/100)</f>
        <v/>
      </c>
      <c r="I1480" t="n">
        <v>-6</v>
      </c>
      <c r="J1480" t="n">
        <v>0</v>
      </c>
      <c r="K1480" t="n">
        <v>-19</v>
      </c>
      <c r="L1480" t="n">
        <v>0</v>
      </c>
      <c r="M1480" t="n">
        <v>0</v>
      </c>
      <c r="O1480" t="n">
        <v>0</v>
      </c>
    </row>
    <row r="1481">
      <c r="A1481" s="8" t="n">
        <v>46207</v>
      </c>
      <c r="B1481" t="inlineStr">
        <is>
          <t>MQ</t>
        </is>
      </c>
      <c r="C1481" s="9">
        <f>_xlfn.XLOOKUP(B1481,Carriers[Code],Carriers[Airline])</f>
        <v/>
      </c>
      <c r="D1481" t="n">
        <v>3711</v>
      </c>
      <c r="E1481" t="inlineStr">
        <is>
          <t>ORD</t>
        </is>
      </c>
      <c r="F1481" s="10" t="n">
        <v>1330</v>
      </c>
      <c r="G1481" t="inlineStr">
        <is>
          <t>1300-1359</t>
        </is>
      </c>
      <c r="H1481" s="9">
        <f>INT(F1481/100)</f>
        <v/>
      </c>
      <c r="I1481" t="n">
        <v>-4</v>
      </c>
      <c r="J1481" t="n">
        <v>0</v>
      </c>
      <c r="M1481" t="n">
        <v>0</v>
      </c>
      <c r="O1481" t="n">
        <v>1</v>
      </c>
    </row>
    <row r="1482">
      <c r="A1482" s="8" t="n">
        <v>46207</v>
      </c>
      <c r="B1482" t="inlineStr">
        <is>
          <t>WN</t>
        </is>
      </c>
      <c r="C1482" s="9">
        <f>_xlfn.XLOOKUP(B1482,Carriers[Code],Carriers[Airline])</f>
        <v/>
      </c>
      <c r="D1482" t="n">
        <v>737</v>
      </c>
      <c r="E1482" t="inlineStr">
        <is>
          <t>DAL</t>
        </is>
      </c>
      <c r="F1482" s="10" t="n">
        <v>1340</v>
      </c>
      <c r="G1482" t="inlineStr">
        <is>
          <t>1300-1359</t>
        </is>
      </c>
      <c r="H1482" s="9">
        <f>INT(F1482/100)</f>
        <v/>
      </c>
      <c r="I1482" t="n">
        <v>7</v>
      </c>
      <c r="J1482" t="n">
        <v>0</v>
      </c>
      <c r="K1482" t="n">
        <v>-5</v>
      </c>
      <c r="L1482" t="n">
        <v>0</v>
      </c>
      <c r="M1482" t="n">
        <v>0</v>
      </c>
      <c r="O1482" t="n">
        <v>0</v>
      </c>
    </row>
    <row r="1483">
      <c r="A1483" s="8" t="n">
        <v>46207</v>
      </c>
      <c r="B1483" t="inlineStr">
        <is>
          <t>YX</t>
        </is>
      </c>
      <c r="C1483" s="9">
        <f>_xlfn.XLOOKUP(B1483,Carriers[Code],Carriers[Airline])</f>
        <v/>
      </c>
      <c r="D1483" t="n">
        <v>5808</v>
      </c>
      <c r="E1483" t="inlineStr">
        <is>
          <t>JFK</t>
        </is>
      </c>
      <c r="F1483" s="10" t="n">
        <v>1341</v>
      </c>
      <c r="G1483" t="inlineStr">
        <is>
          <t>1300-1359</t>
        </is>
      </c>
      <c r="H1483" s="9">
        <f>INT(F1483/100)</f>
        <v/>
      </c>
      <c r="I1483" t="n">
        <v>-1</v>
      </c>
      <c r="J1483" t="n">
        <v>0</v>
      </c>
      <c r="K1483" t="n">
        <v>10</v>
      </c>
      <c r="L1483" t="n">
        <v>0</v>
      </c>
      <c r="M1483" t="n">
        <v>0</v>
      </c>
      <c r="O1483" t="n">
        <v>0</v>
      </c>
    </row>
    <row r="1484">
      <c r="A1484" s="8" t="n">
        <v>46207</v>
      </c>
      <c r="B1484" t="inlineStr">
        <is>
          <t>B6</t>
        </is>
      </c>
      <c r="C1484" s="9">
        <f>_xlfn.XLOOKUP(B1484,Carriers[Code],Carriers[Airline])</f>
        <v/>
      </c>
      <c r="D1484" t="n">
        <v>639</v>
      </c>
      <c r="E1484" t="inlineStr">
        <is>
          <t>AUS</t>
        </is>
      </c>
      <c r="F1484" s="10" t="n">
        <v>1344</v>
      </c>
      <c r="G1484" t="inlineStr">
        <is>
          <t>1300-1359</t>
        </is>
      </c>
      <c r="H1484" s="9">
        <f>INT(F1484/100)</f>
        <v/>
      </c>
      <c r="I1484" t="n">
        <v>0</v>
      </c>
      <c r="J1484" t="n">
        <v>0</v>
      </c>
      <c r="K1484" t="n">
        <v>13</v>
      </c>
      <c r="L1484" t="n">
        <v>0</v>
      </c>
      <c r="M1484" t="n">
        <v>0</v>
      </c>
      <c r="O1484" t="n">
        <v>0</v>
      </c>
    </row>
    <row r="1485">
      <c r="A1485" s="8" t="n">
        <v>46207</v>
      </c>
      <c r="B1485" t="inlineStr">
        <is>
          <t>WN</t>
        </is>
      </c>
      <c r="C1485" s="9">
        <f>_xlfn.XLOOKUP(B1485,Carriers[Code],Carriers[Airline])</f>
        <v/>
      </c>
      <c r="D1485" t="n">
        <v>1795</v>
      </c>
      <c r="E1485" t="inlineStr">
        <is>
          <t>STL</t>
        </is>
      </c>
      <c r="F1485" s="10" t="n">
        <v>1345</v>
      </c>
      <c r="G1485" t="inlineStr">
        <is>
          <t>1300-1359</t>
        </is>
      </c>
      <c r="H1485" s="9">
        <f>INT(F1485/100)</f>
        <v/>
      </c>
      <c r="I1485" t="n">
        <v>-2</v>
      </c>
      <c r="J1485" t="n">
        <v>0</v>
      </c>
      <c r="M1485" t="n">
        <v>0</v>
      </c>
      <c r="O1485" t="n">
        <v>1</v>
      </c>
    </row>
    <row r="1486">
      <c r="A1486" s="8" t="n">
        <v>46207</v>
      </c>
      <c r="B1486" t="inlineStr">
        <is>
          <t>B6</t>
        </is>
      </c>
      <c r="C1486" s="9">
        <f>_xlfn.XLOOKUP(B1486,Carriers[Code],Carriers[Airline])</f>
        <v/>
      </c>
      <c r="D1486" t="n">
        <v>837</v>
      </c>
      <c r="E1486" t="inlineStr">
        <is>
          <t>DTW</t>
        </is>
      </c>
      <c r="F1486" s="10" t="n">
        <v>1349</v>
      </c>
      <c r="G1486" t="inlineStr">
        <is>
          <t>1300-1359</t>
        </is>
      </c>
      <c r="H1486" s="9">
        <f>INT(F1486/100)</f>
        <v/>
      </c>
      <c r="I1486" t="n">
        <v>3</v>
      </c>
      <c r="J1486" t="n">
        <v>0</v>
      </c>
      <c r="K1486" t="n">
        <v>-7</v>
      </c>
      <c r="L1486" t="n">
        <v>0</v>
      </c>
      <c r="M1486" t="n">
        <v>0</v>
      </c>
      <c r="O1486" t="n">
        <v>0</v>
      </c>
    </row>
    <row r="1487">
      <c r="A1487" s="8" t="n">
        <v>46207</v>
      </c>
      <c r="B1487" t="inlineStr">
        <is>
          <t>DL</t>
        </is>
      </c>
      <c r="C1487" s="9">
        <f>_xlfn.XLOOKUP(B1487,Carriers[Code],Carriers[Airline])</f>
        <v/>
      </c>
      <c r="D1487" t="n">
        <v>322</v>
      </c>
      <c r="E1487" t="inlineStr">
        <is>
          <t>ATL</t>
        </is>
      </c>
      <c r="F1487" s="10" t="n">
        <v>1355</v>
      </c>
      <c r="G1487" t="inlineStr">
        <is>
          <t>1300-1359</t>
        </is>
      </c>
      <c r="H1487" s="9">
        <f>INT(F1487/100)</f>
        <v/>
      </c>
      <c r="I1487" t="n">
        <v>-3</v>
      </c>
      <c r="J1487" t="n">
        <v>0</v>
      </c>
      <c r="K1487" t="n">
        <v>-16</v>
      </c>
      <c r="L1487" t="n">
        <v>0</v>
      </c>
      <c r="M1487" t="n">
        <v>0</v>
      </c>
      <c r="O1487" t="n">
        <v>0</v>
      </c>
    </row>
    <row r="1488">
      <c r="A1488" s="8" t="n">
        <v>46207</v>
      </c>
      <c r="B1488" t="inlineStr">
        <is>
          <t>YX</t>
        </is>
      </c>
      <c r="C1488" s="9">
        <f>_xlfn.XLOOKUP(B1488,Carriers[Code],Carriers[Airline])</f>
        <v/>
      </c>
      <c r="D1488" t="n">
        <v>5615</v>
      </c>
      <c r="E1488" t="inlineStr">
        <is>
          <t>SDF</t>
        </is>
      </c>
      <c r="F1488" s="10" t="n">
        <v>1359</v>
      </c>
      <c r="G1488" t="inlineStr">
        <is>
          <t>1300-1359</t>
        </is>
      </c>
      <c r="H1488" s="9">
        <f>INT(F1488/100)</f>
        <v/>
      </c>
      <c r="I1488" t="n">
        <v>-13</v>
      </c>
      <c r="J1488" t="n">
        <v>0</v>
      </c>
      <c r="K1488" t="n">
        <v>-15</v>
      </c>
      <c r="L1488" t="n">
        <v>0</v>
      </c>
      <c r="M1488" t="n">
        <v>0</v>
      </c>
      <c r="O1488" t="n">
        <v>0</v>
      </c>
    </row>
    <row r="1489">
      <c r="A1489" s="8" t="n">
        <v>46207</v>
      </c>
      <c r="B1489" t="inlineStr">
        <is>
          <t>WN</t>
        </is>
      </c>
      <c r="C1489" s="9">
        <f>_xlfn.XLOOKUP(B1489,Carriers[Code],Carriers[Airline])</f>
        <v/>
      </c>
      <c r="D1489" t="n">
        <v>176</v>
      </c>
      <c r="E1489" t="inlineStr">
        <is>
          <t>BWI</t>
        </is>
      </c>
      <c r="F1489" s="10" t="n">
        <v>1405</v>
      </c>
      <c r="G1489" t="inlineStr">
        <is>
          <t>1400-1459</t>
        </is>
      </c>
      <c r="H1489" s="9">
        <f>INT(F1489/100)</f>
        <v/>
      </c>
      <c r="I1489" t="n">
        <v>10</v>
      </c>
      <c r="J1489" t="n">
        <v>0</v>
      </c>
      <c r="K1489" t="n">
        <v>1</v>
      </c>
      <c r="L1489" t="n">
        <v>0</v>
      </c>
      <c r="M1489" t="n">
        <v>0</v>
      </c>
      <c r="O1489" t="n">
        <v>0</v>
      </c>
    </row>
    <row r="1490">
      <c r="A1490" s="8" t="n">
        <v>46207</v>
      </c>
      <c r="B1490" t="inlineStr">
        <is>
          <t>YX</t>
        </is>
      </c>
      <c r="C1490" s="9">
        <f>_xlfn.XLOOKUP(B1490,Carriers[Code],Carriers[Airline])</f>
        <v/>
      </c>
      <c r="D1490" t="n">
        <v>5706</v>
      </c>
      <c r="E1490" t="inlineStr">
        <is>
          <t>PHL</t>
        </is>
      </c>
      <c r="F1490" s="10" t="n">
        <v>1405</v>
      </c>
      <c r="G1490" t="inlineStr">
        <is>
          <t>1400-1459</t>
        </is>
      </c>
      <c r="H1490" s="9">
        <f>INT(F1490/100)</f>
        <v/>
      </c>
      <c r="I1490" t="n">
        <v>12</v>
      </c>
      <c r="J1490" t="n">
        <v>0</v>
      </c>
      <c r="K1490" t="n">
        <v>1</v>
      </c>
      <c r="L1490" t="n">
        <v>0</v>
      </c>
      <c r="M1490" t="n">
        <v>0</v>
      </c>
      <c r="O1490" t="n">
        <v>0</v>
      </c>
    </row>
    <row r="1491">
      <c r="A1491" s="8" t="n">
        <v>46207</v>
      </c>
      <c r="B1491" t="inlineStr">
        <is>
          <t>MQ</t>
        </is>
      </c>
      <c r="C1491" s="9">
        <f>_xlfn.XLOOKUP(B1491,Carriers[Code],Carriers[Airline])</f>
        <v/>
      </c>
      <c r="D1491" t="n">
        <v>3341</v>
      </c>
      <c r="E1491" t="inlineStr">
        <is>
          <t>MYR</t>
        </is>
      </c>
      <c r="F1491" s="10" t="n">
        <v>1415</v>
      </c>
      <c r="G1491" t="inlineStr">
        <is>
          <t>1400-1459</t>
        </is>
      </c>
      <c r="H1491" s="9">
        <f>INT(F1491/100)</f>
        <v/>
      </c>
      <c r="I1491" t="n">
        <v>-9</v>
      </c>
      <c r="J1491" t="n">
        <v>0</v>
      </c>
      <c r="K1491" t="n">
        <v>-27</v>
      </c>
      <c r="L1491" t="n">
        <v>0</v>
      </c>
      <c r="M1491" t="n">
        <v>0</v>
      </c>
      <c r="O1491" t="n">
        <v>0</v>
      </c>
    </row>
    <row r="1492">
      <c r="A1492" s="8" t="n">
        <v>46207</v>
      </c>
      <c r="B1492" t="inlineStr">
        <is>
          <t>UA</t>
        </is>
      </c>
      <c r="C1492" s="9">
        <f>_xlfn.XLOOKUP(B1492,Carriers[Code],Carriers[Airline])</f>
        <v/>
      </c>
      <c r="D1492" t="n">
        <v>721</v>
      </c>
      <c r="E1492" t="inlineStr">
        <is>
          <t>IAD</t>
        </is>
      </c>
      <c r="F1492" s="10" t="n">
        <v>1415</v>
      </c>
      <c r="G1492" t="inlineStr">
        <is>
          <t>1400-1459</t>
        </is>
      </c>
      <c r="H1492" s="9">
        <f>INT(F1492/100)</f>
        <v/>
      </c>
      <c r="I1492" t="n">
        <v>-5</v>
      </c>
      <c r="J1492" t="n">
        <v>0</v>
      </c>
      <c r="K1492" t="n">
        <v>-13</v>
      </c>
      <c r="L1492" t="n">
        <v>0</v>
      </c>
      <c r="M1492" t="n">
        <v>0</v>
      </c>
      <c r="O1492" t="n">
        <v>0</v>
      </c>
    </row>
    <row r="1493">
      <c r="A1493" s="8" t="n">
        <v>46207</v>
      </c>
      <c r="B1493" t="inlineStr">
        <is>
          <t>YX</t>
        </is>
      </c>
      <c r="C1493" s="9">
        <f>_xlfn.XLOOKUP(B1493,Carriers[Code],Carriers[Airline])</f>
        <v/>
      </c>
      <c r="D1493" t="n">
        <v>5626</v>
      </c>
      <c r="E1493" t="inlineStr">
        <is>
          <t>CLT</t>
        </is>
      </c>
      <c r="F1493" s="10" t="n">
        <v>1430</v>
      </c>
      <c r="G1493" t="inlineStr">
        <is>
          <t>1400-1459</t>
        </is>
      </c>
      <c r="H1493" s="9">
        <f>INT(F1493/100)</f>
        <v/>
      </c>
      <c r="I1493" t="n">
        <v>186</v>
      </c>
      <c r="J1493" t="n">
        <v>1</v>
      </c>
      <c r="K1493" t="n">
        <v>172</v>
      </c>
      <c r="L1493" t="n">
        <v>1</v>
      </c>
      <c r="M1493" t="n">
        <v>0</v>
      </c>
      <c r="O1493" t="n">
        <v>0</v>
      </c>
      <c r="P1493" t="n">
        <v>31</v>
      </c>
      <c r="Q1493" t="n">
        <v>0</v>
      </c>
      <c r="R1493" t="n">
        <v>141</v>
      </c>
      <c r="S1493" t="n">
        <v>0</v>
      </c>
      <c r="T1493" t="n">
        <v>0</v>
      </c>
    </row>
    <row r="1494">
      <c r="A1494" s="8" t="n">
        <v>46207</v>
      </c>
      <c r="B1494" t="inlineStr">
        <is>
          <t>B6</t>
        </is>
      </c>
      <c r="C1494" s="9">
        <f>_xlfn.XLOOKUP(B1494,Carriers[Code],Carriers[Airline])</f>
        <v/>
      </c>
      <c r="D1494" t="n">
        <v>897</v>
      </c>
      <c r="E1494" t="inlineStr">
        <is>
          <t>ATL</t>
        </is>
      </c>
      <c r="F1494" s="10" t="n">
        <v>1438</v>
      </c>
      <c r="G1494" t="inlineStr">
        <is>
          <t>1400-1459</t>
        </is>
      </c>
      <c r="H1494" s="9">
        <f>INT(F1494/100)</f>
        <v/>
      </c>
      <c r="I1494" t="n">
        <v>4</v>
      </c>
      <c r="J1494" t="n">
        <v>0</v>
      </c>
      <c r="K1494" t="n">
        <v>5</v>
      </c>
      <c r="L1494" t="n">
        <v>0</v>
      </c>
      <c r="M1494" t="n">
        <v>0</v>
      </c>
      <c r="O1494" t="n">
        <v>0</v>
      </c>
    </row>
    <row r="1495">
      <c r="A1495" s="8" t="n">
        <v>46207</v>
      </c>
      <c r="B1495" t="inlineStr">
        <is>
          <t>DL</t>
        </is>
      </c>
      <c r="C1495" s="9">
        <f>_xlfn.XLOOKUP(B1495,Carriers[Code],Carriers[Airline])</f>
        <v/>
      </c>
      <c r="D1495" t="n">
        <v>1127</v>
      </c>
      <c r="E1495" t="inlineStr">
        <is>
          <t>MSP</t>
        </is>
      </c>
      <c r="F1495" s="10" t="n">
        <v>1450</v>
      </c>
      <c r="G1495" t="inlineStr">
        <is>
          <t>1400-1459</t>
        </is>
      </c>
      <c r="H1495" s="9">
        <f>INT(F1495/100)</f>
        <v/>
      </c>
      <c r="I1495" t="n">
        <v>-6</v>
      </c>
      <c r="J1495" t="n">
        <v>0</v>
      </c>
      <c r="K1495" t="n">
        <v>-23</v>
      </c>
      <c r="L1495" t="n">
        <v>0</v>
      </c>
      <c r="M1495" t="n">
        <v>0</v>
      </c>
      <c r="O1495" t="n">
        <v>0</v>
      </c>
    </row>
    <row r="1496">
      <c r="A1496" s="8" t="n">
        <v>46207</v>
      </c>
      <c r="B1496" t="inlineStr">
        <is>
          <t>B6</t>
        </is>
      </c>
      <c r="C1496" s="9">
        <f>_xlfn.XLOOKUP(B1496,Carriers[Code],Carriers[Airline])</f>
        <v/>
      </c>
      <c r="D1496" t="n">
        <v>833</v>
      </c>
      <c r="E1496" t="inlineStr">
        <is>
          <t>SFO</t>
        </is>
      </c>
      <c r="F1496" s="10" t="n">
        <v>1455</v>
      </c>
      <c r="G1496" t="inlineStr">
        <is>
          <t>1400-1459</t>
        </is>
      </c>
      <c r="H1496" s="9">
        <f>INT(F1496/100)</f>
        <v/>
      </c>
      <c r="I1496" t="n">
        <v>34</v>
      </c>
      <c r="J1496" t="n">
        <v>1</v>
      </c>
      <c r="K1496" t="n">
        <v>22</v>
      </c>
      <c r="L1496" t="n">
        <v>1</v>
      </c>
      <c r="M1496" t="n">
        <v>0</v>
      </c>
      <c r="O1496" t="n">
        <v>0</v>
      </c>
      <c r="P1496" t="n">
        <v>22</v>
      </c>
      <c r="Q1496" t="n">
        <v>0</v>
      </c>
      <c r="R1496" t="n">
        <v>0</v>
      </c>
      <c r="S1496" t="n">
        <v>0</v>
      </c>
      <c r="T1496" t="n">
        <v>0</v>
      </c>
    </row>
    <row r="1497">
      <c r="A1497" s="8" t="n">
        <v>46207</v>
      </c>
      <c r="B1497" t="inlineStr">
        <is>
          <t>DL</t>
        </is>
      </c>
      <c r="C1497" s="9">
        <f>_xlfn.XLOOKUP(B1497,Carriers[Code],Carriers[Airline])</f>
        <v/>
      </c>
      <c r="D1497" t="n">
        <v>2305</v>
      </c>
      <c r="E1497" t="inlineStr">
        <is>
          <t>DFW</t>
        </is>
      </c>
      <c r="F1497" s="10" t="n">
        <v>1500</v>
      </c>
      <c r="G1497" t="inlineStr">
        <is>
          <t>1500-1559</t>
        </is>
      </c>
      <c r="H1497" s="9">
        <f>INT(F1497/100)</f>
        <v/>
      </c>
      <c r="I1497" t="n">
        <v>-6</v>
      </c>
      <c r="J1497" t="n">
        <v>0</v>
      </c>
      <c r="K1497" t="n">
        <v>-6</v>
      </c>
      <c r="L1497" t="n">
        <v>0</v>
      </c>
      <c r="M1497" t="n">
        <v>0</v>
      </c>
      <c r="O1497" t="n">
        <v>0</v>
      </c>
    </row>
    <row r="1498">
      <c r="A1498" s="8" t="n">
        <v>46207</v>
      </c>
      <c r="B1498" t="inlineStr">
        <is>
          <t>YX</t>
        </is>
      </c>
      <c r="C1498" s="9">
        <f>_xlfn.XLOOKUP(B1498,Carriers[Code],Carriers[Airline])</f>
        <v/>
      </c>
      <c r="D1498" t="n">
        <v>5726</v>
      </c>
      <c r="E1498" t="inlineStr">
        <is>
          <t>LGA</t>
        </is>
      </c>
      <c r="F1498" s="10" t="n">
        <v>1500</v>
      </c>
      <c r="G1498" t="inlineStr">
        <is>
          <t>1500-1559</t>
        </is>
      </c>
      <c r="H1498" s="9">
        <f>INT(F1498/100)</f>
        <v/>
      </c>
      <c r="I1498" t="n">
        <v>-9</v>
      </c>
      <c r="J1498" t="n">
        <v>0</v>
      </c>
      <c r="K1498" t="n">
        <v>-17</v>
      </c>
      <c r="L1498" t="n">
        <v>0</v>
      </c>
      <c r="M1498" t="n">
        <v>0</v>
      </c>
      <c r="O1498" t="n">
        <v>0</v>
      </c>
    </row>
    <row r="1499">
      <c r="A1499" s="8" t="n">
        <v>46207</v>
      </c>
      <c r="B1499" t="inlineStr">
        <is>
          <t>DL</t>
        </is>
      </c>
      <c r="C1499" s="9">
        <f>_xlfn.XLOOKUP(B1499,Carriers[Code],Carriers[Airline])</f>
        <v/>
      </c>
      <c r="D1499" t="n">
        <v>2196</v>
      </c>
      <c r="E1499" t="inlineStr">
        <is>
          <t>FLL</t>
        </is>
      </c>
      <c r="F1499" s="10" t="n">
        <v>1507</v>
      </c>
      <c r="G1499" t="inlineStr">
        <is>
          <t>1500-1559</t>
        </is>
      </c>
      <c r="H1499" s="9">
        <f>INT(F1499/100)</f>
        <v/>
      </c>
      <c r="I1499" t="n">
        <v>7</v>
      </c>
      <c r="J1499" t="n">
        <v>0</v>
      </c>
      <c r="K1499" t="n">
        <v>-12</v>
      </c>
      <c r="L1499" t="n">
        <v>0</v>
      </c>
      <c r="M1499" t="n">
        <v>0</v>
      </c>
      <c r="O1499" t="n">
        <v>0</v>
      </c>
    </row>
    <row r="1500">
      <c r="A1500" s="8" t="n">
        <v>46207</v>
      </c>
      <c r="B1500" t="inlineStr">
        <is>
          <t>UA</t>
        </is>
      </c>
      <c r="C1500" s="9">
        <f>_xlfn.XLOOKUP(B1500,Carriers[Code],Carriers[Airline])</f>
        <v/>
      </c>
      <c r="D1500" t="n">
        <v>1475</v>
      </c>
      <c r="E1500" t="inlineStr">
        <is>
          <t>ORD</t>
        </is>
      </c>
      <c r="F1500" s="10" t="n">
        <v>1508</v>
      </c>
      <c r="G1500" t="inlineStr">
        <is>
          <t>1500-1559</t>
        </is>
      </c>
      <c r="H1500" s="9">
        <f>INT(F1500/100)</f>
        <v/>
      </c>
      <c r="I1500" t="n">
        <v>303</v>
      </c>
      <c r="J1500" t="n">
        <v>1</v>
      </c>
      <c r="K1500" t="n">
        <v>322</v>
      </c>
      <c r="L1500" t="n">
        <v>1</v>
      </c>
      <c r="M1500" t="n">
        <v>0</v>
      </c>
      <c r="O1500" t="n">
        <v>0</v>
      </c>
      <c r="P1500" t="n">
        <v>0</v>
      </c>
      <c r="Q1500" t="n">
        <v>0</v>
      </c>
      <c r="R1500" t="n">
        <v>322</v>
      </c>
      <c r="S1500" t="n">
        <v>0</v>
      </c>
      <c r="T1500" t="n">
        <v>0</v>
      </c>
    </row>
    <row r="1501">
      <c r="A1501" s="8" t="n">
        <v>46207</v>
      </c>
      <c r="B1501" t="inlineStr">
        <is>
          <t>DL</t>
        </is>
      </c>
      <c r="C1501" s="9">
        <f>_xlfn.XLOOKUP(B1501,Carriers[Code],Carriers[Airline])</f>
        <v/>
      </c>
      <c r="D1501" t="n">
        <v>638</v>
      </c>
      <c r="E1501" t="inlineStr">
        <is>
          <t>ATL</t>
        </is>
      </c>
      <c r="F1501" s="10" t="n">
        <v>1510</v>
      </c>
      <c r="G1501" t="inlineStr">
        <is>
          <t>1500-1559</t>
        </is>
      </c>
      <c r="H1501" s="9">
        <f>INT(F1501/100)</f>
        <v/>
      </c>
      <c r="I1501" t="n">
        <v>-4</v>
      </c>
      <c r="J1501" t="n">
        <v>0</v>
      </c>
      <c r="K1501" t="n">
        <v>-19</v>
      </c>
      <c r="L1501" t="n">
        <v>0</v>
      </c>
      <c r="M1501" t="n">
        <v>0</v>
      </c>
      <c r="O1501" t="n">
        <v>0</v>
      </c>
    </row>
    <row r="1502">
      <c r="A1502" s="8" t="n">
        <v>46207</v>
      </c>
      <c r="B1502" t="inlineStr">
        <is>
          <t>WN</t>
        </is>
      </c>
      <c r="C1502" s="9">
        <f>_xlfn.XLOOKUP(B1502,Carriers[Code],Carriers[Airline])</f>
        <v/>
      </c>
      <c r="D1502" t="n">
        <v>742</v>
      </c>
      <c r="E1502" t="inlineStr">
        <is>
          <t>DEN</t>
        </is>
      </c>
      <c r="F1502" s="10" t="n">
        <v>1510</v>
      </c>
      <c r="G1502" t="inlineStr">
        <is>
          <t>1500-1559</t>
        </is>
      </c>
      <c r="H1502" s="9">
        <f>INT(F1502/100)</f>
        <v/>
      </c>
      <c r="I1502" t="n">
        <v>4</v>
      </c>
      <c r="J1502" t="n">
        <v>0</v>
      </c>
      <c r="K1502" t="n">
        <v>9</v>
      </c>
      <c r="L1502" t="n">
        <v>0</v>
      </c>
      <c r="M1502" t="n">
        <v>0</v>
      </c>
      <c r="O1502" t="n">
        <v>0</v>
      </c>
    </row>
    <row r="1503">
      <c r="A1503" s="8" t="n">
        <v>46207</v>
      </c>
      <c r="B1503" t="inlineStr">
        <is>
          <t>AA</t>
        </is>
      </c>
      <c r="C1503" s="9">
        <f>_xlfn.XLOOKUP(B1503,Carriers[Code],Carriers[Airline])</f>
        <v/>
      </c>
      <c r="D1503" t="n">
        <v>1565</v>
      </c>
      <c r="E1503" t="inlineStr">
        <is>
          <t>MIA</t>
        </is>
      </c>
      <c r="F1503" s="10" t="n">
        <v>1515</v>
      </c>
      <c r="G1503" t="inlineStr">
        <is>
          <t>1500-1559</t>
        </is>
      </c>
      <c r="H1503" s="9">
        <f>INT(F1503/100)</f>
        <v/>
      </c>
      <c r="I1503" t="n">
        <v>8</v>
      </c>
      <c r="J1503" t="n">
        <v>0</v>
      </c>
      <c r="K1503" t="n">
        <v>40</v>
      </c>
      <c r="L1503" t="n">
        <v>1</v>
      </c>
      <c r="M1503" t="n">
        <v>0</v>
      </c>
      <c r="O1503" t="n">
        <v>0</v>
      </c>
      <c r="P1503" t="n">
        <v>8</v>
      </c>
      <c r="Q1503" t="n">
        <v>0</v>
      </c>
      <c r="R1503" t="n">
        <v>32</v>
      </c>
      <c r="S1503" t="n">
        <v>0</v>
      </c>
      <c r="T1503" t="n">
        <v>0</v>
      </c>
    </row>
    <row r="1504">
      <c r="A1504" s="8" t="n">
        <v>46207</v>
      </c>
      <c r="B1504" t="inlineStr">
        <is>
          <t>B6</t>
        </is>
      </c>
      <c r="C1504" s="9">
        <f>_xlfn.XLOOKUP(B1504,Carriers[Code],Carriers[Airline])</f>
        <v/>
      </c>
      <c r="D1504" t="n">
        <v>2467</v>
      </c>
      <c r="E1504" t="inlineStr">
        <is>
          <t>CHS</t>
        </is>
      </c>
      <c r="F1504" s="10" t="n">
        <v>1515</v>
      </c>
      <c r="G1504" t="inlineStr">
        <is>
          <t>1500-1559</t>
        </is>
      </c>
      <c r="H1504" s="9">
        <f>INT(F1504/100)</f>
        <v/>
      </c>
      <c r="I1504" t="n">
        <v>-1</v>
      </c>
      <c r="J1504" t="n">
        <v>0</v>
      </c>
      <c r="K1504" t="n">
        <v>9</v>
      </c>
      <c r="L1504" t="n">
        <v>0</v>
      </c>
      <c r="M1504" t="n">
        <v>0</v>
      </c>
      <c r="O1504" t="n">
        <v>0</v>
      </c>
    </row>
    <row r="1505">
      <c r="A1505" s="8" t="n">
        <v>46207</v>
      </c>
      <c r="B1505" t="inlineStr">
        <is>
          <t>B6</t>
        </is>
      </c>
      <c r="C1505" s="9">
        <f>_xlfn.XLOOKUP(B1505,Carriers[Code],Carriers[Airline])</f>
        <v/>
      </c>
      <c r="D1505" t="n">
        <v>551</v>
      </c>
      <c r="E1505" t="inlineStr">
        <is>
          <t>MCO</t>
        </is>
      </c>
      <c r="F1505" s="10" t="n">
        <v>1519</v>
      </c>
      <c r="G1505" t="inlineStr">
        <is>
          <t>1500-1559</t>
        </is>
      </c>
      <c r="H1505" s="9">
        <f>INT(F1505/100)</f>
        <v/>
      </c>
      <c r="I1505" t="n">
        <v>17</v>
      </c>
      <c r="J1505" t="n">
        <v>1</v>
      </c>
      <c r="K1505" t="n">
        <v>20</v>
      </c>
      <c r="L1505" t="n">
        <v>1</v>
      </c>
      <c r="M1505" t="n">
        <v>0</v>
      </c>
      <c r="O1505" t="n">
        <v>0</v>
      </c>
      <c r="P1505" t="n">
        <v>17</v>
      </c>
      <c r="Q1505" t="n">
        <v>0</v>
      </c>
      <c r="R1505" t="n">
        <v>3</v>
      </c>
      <c r="S1505" t="n">
        <v>0</v>
      </c>
      <c r="T1505" t="n">
        <v>0</v>
      </c>
    </row>
    <row r="1506">
      <c r="A1506" s="8" t="n">
        <v>46207</v>
      </c>
      <c r="B1506" t="inlineStr">
        <is>
          <t>WN</t>
        </is>
      </c>
      <c r="C1506" s="9">
        <f>_xlfn.XLOOKUP(B1506,Carriers[Code],Carriers[Airline])</f>
        <v/>
      </c>
      <c r="D1506" t="n">
        <v>1496</v>
      </c>
      <c r="E1506" t="inlineStr">
        <is>
          <t>MDW</t>
        </is>
      </c>
      <c r="F1506" s="10" t="n">
        <v>1525</v>
      </c>
      <c r="G1506" t="inlineStr">
        <is>
          <t>1500-1559</t>
        </is>
      </c>
      <c r="H1506" s="9">
        <f>INT(F1506/100)</f>
        <v/>
      </c>
      <c r="I1506" t="n">
        <v>133</v>
      </c>
      <c r="J1506" t="n">
        <v>1</v>
      </c>
      <c r="K1506" t="n">
        <v>159</v>
      </c>
      <c r="L1506" t="n">
        <v>1</v>
      </c>
      <c r="M1506" t="n">
        <v>0</v>
      </c>
      <c r="O1506" t="n">
        <v>0</v>
      </c>
      <c r="P1506" t="n">
        <v>0</v>
      </c>
      <c r="Q1506" t="n">
        <v>133</v>
      </c>
      <c r="R1506" t="n">
        <v>26</v>
      </c>
      <c r="S1506" t="n">
        <v>0</v>
      </c>
      <c r="T1506" t="n">
        <v>0</v>
      </c>
    </row>
    <row r="1507">
      <c r="A1507" s="8" t="n">
        <v>46207</v>
      </c>
      <c r="B1507" t="inlineStr">
        <is>
          <t>AA</t>
        </is>
      </c>
      <c r="C1507" s="9">
        <f>_xlfn.XLOOKUP(B1507,Carriers[Code],Carriers[Airline])</f>
        <v/>
      </c>
      <c r="D1507" t="n">
        <v>1563</v>
      </c>
      <c r="E1507" t="inlineStr">
        <is>
          <t>ORD</t>
        </is>
      </c>
      <c r="F1507" s="10" t="n">
        <v>1528</v>
      </c>
      <c r="G1507" t="inlineStr">
        <is>
          <t>1500-1559</t>
        </is>
      </c>
      <c r="H1507" s="9">
        <f>INT(F1507/100)</f>
        <v/>
      </c>
      <c r="I1507" t="n">
        <v>250</v>
      </c>
      <c r="J1507" t="n">
        <v>1</v>
      </c>
      <c r="K1507" t="n">
        <v>277</v>
      </c>
      <c r="L1507" t="n">
        <v>1</v>
      </c>
      <c r="M1507" t="n">
        <v>0</v>
      </c>
      <c r="O1507" t="n">
        <v>0</v>
      </c>
      <c r="P1507" t="n">
        <v>0</v>
      </c>
      <c r="Q1507" t="n">
        <v>0</v>
      </c>
      <c r="R1507" t="n">
        <v>277</v>
      </c>
      <c r="S1507" t="n">
        <v>0</v>
      </c>
      <c r="T1507" t="n">
        <v>0</v>
      </c>
    </row>
    <row r="1508">
      <c r="A1508" s="8" t="n">
        <v>46207</v>
      </c>
      <c r="B1508" t="inlineStr">
        <is>
          <t>DL</t>
        </is>
      </c>
      <c r="C1508" s="9">
        <f>_xlfn.XLOOKUP(B1508,Carriers[Code],Carriers[Airline])</f>
        <v/>
      </c>
      <c r="D1508" t="n">
        <v>1439</v>
      </c>
      <c r="E1508" t="inlineStr">
        <is>
          <t>TPA</t>
        </is>
      </c>
      <c r="F1508" s="10" t="n">
        <v>1532</v>
      </c>
      <c r="G1508" t="inlineStr">
        <is>
          <t>1500-1559</t>
        </is>
      </c>
      <c r="H1508" s="9">
        <f>INT(F1508/100)</f>
        <v/>
      </c>
      <c r="I1508" t="n">
        <v>21</v>
      </c>
      <c r="J1508" t="n">
        <v>1</v>
      </c>
      <c r="K1508" t="n">
        <v>20</v>
      </c>
      <c r="L1508" t="n">
        <v>1</v>
      </c>
      <c r="M1508" t="n">
        <v>0</v>
      </c>
      <c r="O1508" t="n">
        <v>0</v>
      </c>
      <c r="P1508" t="n">
        <v>0</v>
      </c>
      <c r="Q1508" t="n">
        <v>0</v>
      </c>
      <c r="R1508" t="n">
        <v>20</v>
      </c>
      <c r="S1508" t="n">
        <v>0</v>
      </c>
      <c r="T1508" t="n">
        <v>0</v>
      </c>
    </row>
    <row r="1509">
      <c r="A1509" s="8" t="n">
        <v>46207</v>
      </c>
      <c r="B1509" t="inlineStr">
        <is>
          <t>YX</t>
        </is>
      </c>
      <c r="C1509" s="9">
        <f>_xlfn.XLOOKUP(B1509,Carriers[Code],Carriers[Airline])</f>
        <v/>
      </c>
      <c r="D1509" t="n">
        <v>4692</v>
      </c>
      <c r="E1509" t="inlineStr">
        <is>
          <t>MSN</t>
        </is>
      </c>
      <c r="F1509" s="10" t="n">
        <v>1535</v>
      </c>
      <c r="G1509" t="inlineStr">
        <is>
          <t>1500-1559</t>
        </is>
      </c>
      <c r="H1509" s="9">
        <f>INT(F1509/100)</f>
        <v/>
      </c>
      <c r="I1509" t="n">
        <v>-7</v>
      </c>
      <c r="J1509" t="n">
        <v>0</v>
      </c>
      <c r="K1509" t="n">
        <v>-11</v>
      </c>
      <c r="L1509" t="n">
        <v>0</v>
      </c>
      <c r="M1509" t="n">
        <v>0</v>
      </c>
      <c r="O1509" t="n">
        <v>0</v>
      </c>
    </row>
    <row r="1510">
      <c r="A1510" s="8" t="n">
        <v>46207</v>
      </c>
      <c r="B1510" t="inlineStr">
        <is>
          <t>B6</t>
        </is>
      </c>
      <c r="C1510" s="9">
        <f>_xlfn.XLOOKUP(B1510,Carriers[Code],Carriers[Airline])</f>
        <v/>
      </c>
      <c r="D1510" t="n">
        <v>1813</v>
      </c>
      <c r="E1510" t="inlineStr">
        <is>
          <t>ORF</t>
        </is>
      </c>
      <c r="F1510" s="10" t="n">
        <v>1536</v>
      </c>
      <c r="G1510" t="inlineStr">
        <is>
          <t>1500-1559</t>
        </is>
      </c>
      <c r="H1510" s="9">
        <f>INT(F1510/100)</f>
        <v/>
      </c>
      <c r="I1510" t="n">
        <v>35</v>
      </c>
      <c r="J1510" t="n">
        <v>1</v>
      </c>
      <c r="K1510" t="n">
        <v>32</v>
      </c>
      <c r="L1510" t="n">
        <v>1</v>
      </c>
      <c r="M1510" t="n">
        <v>0</v>
      </c>
      <c r="O1510" t="n">
        <v>0</v>
      </c>
      <c r="P1510" t="n">
        <v>32</v>
      </c>
      <c r="Q1510" t="n">
        <v>0</v>
      </c>
      <c r="R1510" t="n">
        <v>0</v>
      </c>
      <c r="S1510" t="n">
        <v>0</v>
      </c>
      <c r="T1510" t="n">
        <v>0</v>
      </c>
    </row>
    <row r="1511">
      <c r="A1511" s="8" t="n">
        <v>46207</v>
      </c>
      <c r="B1511" t="inlineStr">
        <is>
          <t>B6</t>
        </is>
      </c>
      <c r="C1511" s="9">
        <f>_xlfn.XLOOKUP(B1511,Carriers[Code],Carriers[Airline])</f>
        <v/>
      </c>
      <c r="D1511" t="n">
        <v>2321</v>
      </c>
      <c r="E1511" t="inlineStr">
        <is>
          <t>PBI</t>
        </is>
      </c>
      <c r="F1511" s="10" t="n">
        <v>1539</v>
      </c>
      <c r="G1511" t="inlineStr">
        <is>
          <t>1500-1559</t>
        </is>
      </c>
      <c r="H1511" s="9">
        <f>INT(F1511/100)</f>
        <v/>
      </c>
      <c r="I1511" t="n">
        <v>-10</v>
      </c>
      <c r="J1511" t="n">
        <v>0</v>
      </c>
      <c r="K1511" t="n">
        <v>-25</v>
      </c>
      <c r="L1511" t="n">
        <v>0</v>
      </c>
      <c r="M1511" t="n">
        <v>0</v>
      </c>
      <c r="O1511" t="n">
        <v>0</v>
      </c>
    </row>
    <row r="1512">
      <c r="A1512" s="8" t="n">
        <v>46207</v>
      </c>
      <c r="B1512" t="inlineStr">
        <is>
          <t>DL</t>
        </is>
      </c>
      <c r="C1512" s="9">
        <f>_xlfn.XLOOKUP(B1512,Carriers[Code],Carriers[Airline])</f>
        <v/>
      </c>
      <c r="D1512" t="n">
        <v>776</v>
      </c>
      <c r="E1512" t="inlineStr">
        <is>
          <t>MIA</t>
        </is>
      </c>
      <c r="F1512" s="10" t="n">
        <v>1540</v>
      </c>
      <c r="G1512" t="inlineStr">
        <is>
          <t>1500-1559</t>
        </is>
      </c>
      <c r="H1512" s="9">
        <f>INT(F1512/100)</f>
        <v/>
      </c>
      <c r="I1512" t="n">
        <v>-14</v>
      </c>
      <c r="J1512" t="n">
        <v>0</v>
      </c>
      <c r="K1512" t="n">
        <v>-2</v>
      </c>
      <c r="L1512" t="n">
        <v>0</v>
      </c>
      <c r="M1512" t="n">
        <v>0</v>
      </c>
      <c r="O1512" t="n">
        <v>0</v>
      </c>
    </row>
    <row r="1513">
      <c r="A1513" s="8" t="n">
        <v>46207</v>
      </c>
      <c r="B1513" t="inlineStr">
        <is>
          <t>YX</t>
        </is>
      </c>
      <c r="C1513" s="9">
        <f>_xlfn.XLOOKUP(B1513,Carriers[Code],Carriers[Airline])</f>
        <v/>
      </c>
      <c r="D1513" t="n">
        <v>3456</v>
      </c>
      <c r="E1513" t="inlineStr">
        <is>
          <t>EWR</t>
        </is>
      </c>
      <c r="F1513" s="10" t="n">
        <v>1540</v>
      </c>
      <c r="G1513" t="inlineStr">
        <is>
          <t>1500-1559</t>
        </is>
      </c>
      <c r="H1513" s="9">
        <f>INT(F1513/100)</f>
        <v/>
      </c>
      <c r="I1513" t="n">
        <v>-2</v>
      </c>
      <c r="J1513" t="n">
        <v>0</v>
      </c>
      <c r="K1513" t="n">
        <v>11</v>
      </c>
      <c r="L1513" t="n">
        <v>0</v>
      </c>
      <c r="M1513" t="n">
        <v>0</v>
      </c>
      <c r="O1513" t="n">
        <v>0</v>
      </c>
    </row>
    <row r="1514">
      <c r="A1514" s="8" t="n">
        <v>46207</v>
      </c>
      <c r="B1514" t="inlineStr">
        <is>
          <t>B6</t>
        </is>
      </c>
      <c r="C1514" s="9">
        <f>_xlfn.XLOOKUP(B1514,Carriers[Code],Carriers[Airline])</f>
        <v/>
      </c>
      <c r="D1514" t="n">
        <v>487</v>
      </c>
      <c r="E1514" t="inlineStr">
        <is>
          <t>LAX</t>
        </is>
      </c>
      <c r="F1514" s="10" t="n">
        <v>1547</v>
      </c>
      <c r="G1514" t="inlineStr">
        <is>
          <t>1500-1559</t>
        </is>
      </c>
      <c r="H1514" s="9">
        <f>INT(F1514/100)</f>
        <v/>
      </c>
      <c r="I1514" t="n">
        <v>0</v>
      </c>
      <c r="J1514" t="n">
        <v>0</v>
      </c>
      <c r="K1514" t="n">
        <v>28</v>
      </c>
      <c r="L1514" t="n">
        <v>1</v>
      </c>
      <c r="M1514" t="n">
        <v>0</v>
      </c>
      <c r="O1514" t="n">
        <v>0</v>
      </c>
      <c r="P1514" t="n">
        <v>0</v>
      </c>
      <c r="Q1514" t="n">
        <v>0</v>
      </c>
      <c r="R1514" t="n">
        <v>28</v>
      </c>
      <c r="S1514" t="n">
        <v>0</v>
      </c>
      <c r="T1514" t="n">
        <v>0</v>
      </c>
    </row>
    <row r="1515">
      <c r="A1515" s="8" t="n">
        <v>46207</v>
      </c>
      <c r="B1515" t="inlineStr">
        <is>
          <t>UA</t>
        </is>
      </c>
      <c r="C1515" s="9">
        <f>_xlfn.XLOOKUP(B1515,Carriers[Code],Carriers[Airline])</f>
        <v/>
      </c>
      <c r="D1515" t="n">
        <v>214</v>
      </c>
      <c r="E1515" t="inlineStr">
        <is>
          <t>LAX</t>
        </is>
      </c>
      <c r="F1515" s="10" t="n">
        <v>1550</v>
      </c>
      <c r="G1515" t="inlineStr">
        <is>
          <t>1500-1559</t>
        </is>
      </c>
      <c r="H1515" s="9">
        <f>INT(F1515/100)</f>
        <v/>
      </c>
      <c r="I1515" t="n">
        <v>-12</v>
      </c>
      <c r="J1515" t="n">
        <v>0</v>
      </c>
      <c r="K1515" t="n">
        <v>8</v>
      </c>
      <c r="L1515" t="n">
        <v>0</v>
      </c>
      <c r="M1515" t="n">
        <v>0</v>
      </c>
      <c r="O1515" t="n">
        <v>0</v>
      </c>
    </row>
    <row r="1516">
      <c r="A1516" s="8" t="n">
        <v>46207</v>
      </c>
      <c r="B1516" t="inlineStr">
        <is>
          <t>B6</t>
        </is>
      </c>
      <c r="C1516" s="9">
        <f>_xlfn.XLOOKUP(B1516,Carriers[Code],Carriers[Airline])</f>
        <v/>
      </c>
      <c r="D1516" t="n">
        <v>233</v>
      </c>
      <c r="E1516" t="inlineStr">
        <is>
          <t>SFO</t>
        </is>
      </c>
      <c r="F1516" s="10" t="n">
        <v>1551</v>
      </c>
      <c r="G1516" t="inlineStr">
        <is>
          <t>1500-1559</t>
        </is>
      </c>
      <c r="H1516" s="9">
        <f>INT(F1516/100)</f>
        <v/>
      </c>
      <c r="I1516" t="n">
        <v>36</v>
      </c>
      <c r="J1516" t="n">
        <v>1</v>
      </c>
      <c r="K1516" t="n">
        <v>22</v>
      </c>
      <c r="L1516" t="n">
        <v>1</v>
      </c>
      <c r="M1516" t="n">
        <v>0</v>
      </c>
      <c r="O1516" t="n">
        <v>0</v>
      </c>
      <c r="P1516" t="n">
        <v>0</v>
      </c>
      <c r="Q1516" t="n">
        <v>0</v>
      </c>
      <c r="R1516" t="n">
        <v>22</v>
      </c>
      <c r="S1516" t="n">
        <v>0</v>
      </c>
      <c r="T1516" t="n">
        <v>0</v>
      </c>
    </row>
    <row r="1517">
      <c r="A1517" s="8" t="n">
        <v>46207</v>
      </c>
      <c r="B1517" t="inlineStr">
        <is>
          <t>YX</t>
        </is>
      </c>
      <c r="C1517" s="9">
        <f>_xlfn.XLOOKUP(B1517,Carriers[Code],Carriers[Airline])</f>
        <v/>
      </c>
      <c r="D1517" t="n">
        <v>5657</v>
      </c>
      <c r="E1517" t="inlineStr">
        <is>
          <t>JAX</t>
        </is>
      </c>
      <c r="F1517" s="10" t="n">
        <v>1601</v>
      </c>
      <c r="G1517" t="inlineStr">
        <is>
          <t>1600-1659</t>
        </is>
      </c>
      <c r="H1517" s="9">
        <f>INT(F1517/100)</f>
        <v/>
      </c>
      <c r="I1517" t="n">
        <v>-16</v>
      </c>
      <c r="J1517" t="n">
        <v>0</v>
      </c>
      <c r="K1517" t="n">
        <v>-32</v>
      </c>
      <c r="L1517" t="n">
        <v>0</v>
      </c>
      <c r="M1517" t="n">
        <v>0</v>
      </c>
      <c r="O1517" t="n">
        <v>0</v>
      </c>
    </row>
    <row r="1518">
      <c r="A1518" s="8" t="n">
        <v>46207</v>
      </c>
      <c r="B1518" t="inlineStr">
        <is>
          <t>YX</t>
        </is>
      </c>
      <c r="C1518" s="9">
        <f>_xlfn.XLOOKUP(B1518,Carriers[Code],Carriers[Airline])</f>
        <v/>
      </c>
      <c r="D1518" t="n">
        <v>5629</v>
      </c>
      <c r="E1518" t="inlineStr">
        <is>
          <t>CMH</t>
        </is>
      </c>
      <c r="F1518" s="10" t="n">
        <v>1605</v>
      </c>
      <c r="G1518" t="inlineStr">
        <is>
          <t>1600-1659</t>
        </is>
      </c>
      <c r="H1518" s="9">
        <f>INT(F1518/100)</f>
        <v/>
      </c>
      <c r="I1518" t="n">
        <v>-13</v>
      </c>
      <c r="J1518" t="n">
        <v>0</v>
      </c>
      <c r="K1518" t="n">
        <v>-19</v>
      </c>
      <c r="L1518" t="n">
        <v>0</v>
      </c>
      <c r="M1518" t="n">
        <v>0</v>
      </c>
      <c r="O1518" t="n">
        <v>0</v>
      </c>
    </row>
    <row r="1519">
      <c r="A1519" s="8" t="n">
        <v>46207</v>
      </c>
      <c r="B1519" t="inlineStr">
        <is>
          <t>B6</t>
        </is>
      </c>
      <c r="C1519" s="9">
        <f>_xlfn.XLOOKUP(B1519,Carriers[Code],Carriers[Airline])</f>
        <v/>
      </c>
      <c r="D1519" t="n">
        <v>1263</v>
      </c>
      <c r="E1519" t="inlineStr">
        <is>
          <t>TVC</t>
        </is>
      </c>
      <c r="F1519" s="10" t="n">
        <v>1608</v>
      </c>
      <c r="G1519" t="inlineStr">
        <is>
          <t>1600-1659</t>
        </is>
      </c>
      <c r="H1519" s="9">
        <f>INT(F1519/100)</f>
        <v/>
      </c>
      <c r="I1519" t="n">
        <v>3</v>
      </c>
      <c r="J1519" t="n">
        <v>0</v>
      </c>
      <c r="K1519" t="n">
        <v>-12</v>
      </c>
      <c r="L1519" t="n">
        <v>0</v>
      </c>
      <c r="M1519" t="n">
        <v>0</v>
      </c>
      <c r="O1519" t="n">
        <v>0</v>
      </c>
    </row>
    <row r="1520">
      <c r="A1520" s="8" t="n">
        <v>46207</v>
      </c>
      <c r="B1520" t="inlineStr">
        <is>
          <t>B6</t>
        </is>
      </c>
      <c r="C1520" s="9">
        <f>_xlfn.XLOOKUP(B1520,Carriers[Code],Carriers[Airline])</f>
        <v/>
      </c>
      <c r="D1520" t="n">
        <v>1237</v>
      </c>
      <c r="E1520" t="inlineStr">
        <is>
          <t>DTW</t>
        </is>
      </c>
      <c r="F1520" s="10" t="n">
        <v>1615</v>
      </c>
      <c r="G1520" t="inlineStr">
        <is>
          <t>1600-1659</t>
        </is>
      </c>
      <c r="H1520" s="9">
        <f>INT(F1520/100)</f>
        <v/>
      </c>
      <c r="I1520" t="n">
        <v>45</v>
      </c>
      <c r="J1520" t="n">
        <v>1</v>
      </c>
      <c r="K1520" t="n">
        <v>66</v>
      </c>
      <c r="L1520" t="n">
        <v>1</v>
      </c>
      <c r="M1520" t="n">
        <v>0</v>
      </c>
      <c r="O1520" t="n">
        <v>0</v>
      </c>
      <c r="P1520" t="n">
        <v>45</v>
      </c>
      <c r="Q1520" t="n">
        <v>0</v>
      </c>
      <c r="R1520" t="n">
        <v>21</v>
      </c>
      <c r="S1520" t="n">
        <v>0</v>
      </c>
      <c r="T1520" t="n">
        <v>0</v>
      </c>
    </row>
    <row r="1521">
      <c r="A1521" s="8" t="n">
        <v>46207</v>
      </c>
      <c r="B1521" t="inlineStr">
        <is>
          <t>UA</t>
        </is>
      </c>
      <c r="C1521" s="9">
        <f>_xlfn.XLOOKUP(B1521,Carriers[Code],Carriers[Airline])</f>
        <v/>
      </c>
      <c r="D1521" t="n">
        <v>512</v>
      </c>
      <c r="E1521" t="inlineStr">
        <is>
          <t>SFO</t>
        </is>
      </c>
      <c r="F1521" s="10" t="n">
        <v>1615</v>
      </c>
      <c r="G1521" t="inlineStr">
        <is>
          <t>1600-1659</t>
        </is>
      </c>
      <c r="H1521" s="9">
        <f>INT(F1521/100)</f>
        <v/>
      </c>
      <c r="I1521" t="n">
        <v>9</v>
      </c>
      <c r="J1521" t="n">
        <v>0</v>
      </c>
      <c r="K1521" t="n">
        <v>25</v>
      </c>
      <c r="L1521" t="n">
        <v>1</v>
      </c>
      <c r="M1521" t="n">
        <v>0</v>
      </c>
      <c r="O1521" t="n">
        <v>0</v>
      </c>
      <c r="P1521" t="n">
        <v>9</v>
      </c>
      <c r="Q1521" t="n">
        <v>0</v>
      </c>
      <c r="R1521" t="n">
        <v>16</v>
      </c>
      <c r="S1521" t="n">
        <v>0</v>
      </c>
      <c r="T1521" t="n">
        <v>0</v>
      </c>
    </row>
    <row r="1522">
      <c r="A1522" s="8" t="n">
        <v>46207</v>
      </c>
      <c r="B1522" t="inlineStr">
        <is>
          <t>WN</t>
        </is>
      </c>
      <c r="C1522" s="9">
        <f>_xlfn.XLOOKUP(B1522,Carriers[Code],Carriers[Airline])</f>
        <v/>
      </c>
      <c r="D1522" t="n">
        <v>2315</v>
      </c>
      <c r="E1522" t="inlineStr">
        <is>
          <t>BNA</t>
        </is>
      </c>
      <c r="F1522" s="10" t="n">
        <v>1615</v>
      </c>
      <c r="G1522" t="inlineStr">
        <is>
          <t>1600-1659</t>
        </is>
      </c>
      <c r="H1522" s="9">
        <f>INT(F1522/100)</f>
        <v/>
      </c>
      <c r="I1522" t="n">
        <v>1</v>
      </c>
      <c r="J1522" t="n">
        <v>0</v>
      </c>
      <c r="K1522" t="n">
        <v>11</v>
      </c>
      <c r="L1522" t="n">
        <v>0</v>
      </c>
      <c r="M1522" t="n">
        <v>0</v>
      </c>
      <c r="O1522" t="n">
        <v>0</v>
      </c>
    </row>
    <row r="1523">
      <c r="A1523" s="8" t="n">
        <v>46207</v>
      </c>
      <c r="B1523" t="inlineStr">
        <is>
          <t>B6</t>
        </is>
      </c>
      <c r="C1523" s="9">
        <f>_xlfn.XLOOKUP(B1523,Carriers[Code],Carriers[Airline])</f>
        <v/>
      </c>
      <c r="D1523" t="n">
        <v>2065</v>
      </c>
      <c r="E1523" t="inlineStr">
        <is>
          <t>RSW</t>
        </is>
      </c>
      <c r="F1523" s="10" t="n">
        <v>1619</v>
      </c>
      <c r="G1523" t="inlineStr">
        <is>
          <t>1600-1659</t>
        </is>
      </c>
      <c r="H1523" s="9">
        <f>INT(F1523/100)</f>
        <v/>
      </c>
      <c r="I1523" t="n">
        <v>140</v>
      </c>
      <c r="J1523" t="n">
        <v>1</v>
      </c>
      <c r="K1523" t="n">
        <v>118</v>
      </c>
      <c r="L1523" t="n">
        <v>1</v>
      </c>
      <c r="M1523" t="n">
        <v>0</v>
      </c>
      <c r="O1523" t="n">
        <v>0</v>
      </c>
      <c r="P1523" t="n">
        <v>115</v>
      </c>
      <c r="Q1523" t="n">
        <v>0</v>
      </c>
      <c r="R1523" t="n">
        <v>0</v>
      </c>
      <c r="S1523" t="n">
        <v>0</v>
      </c>
      <c r="T1523" t="n">
        <v>3</v>
      </c>
    </row>
    <row r="1524">
      <c r="A1524" s="8" t="n">
        <v>46207</v>
      </c>
      <c r="B1524" t="inlineStr">
        <is>
          <t>B6</t>
        </is>
      </c>
      <c r="C1524" s="9">
        <f>_xlfn.XLOOKUP(B1524,Carriers[Code],Carriers[Airline])</f>
        <v/>
      </c>
      <c r="D1524" t="n">
        <v>319</v>
      </c>
      <c r="E1524" t="inlineStr">
        <is>
          <t>SAN</t>
        </is>
      </c>
      <c r="F1524" s="10" t="n">
        <v>1620</v>
      </c>
      <c r="G1524" t="inlineStr">
        <is>
          <t>1600-1659</t>
        </is>
      </c>
      <c r="H1524" s="9">
        <f>INT(F1524/100)</f>
        <v/>
      </c>
      <c r="I1524" t="n">
        <v>120</v>
      </c>
      <c r="J1524" t="n">
        <v>1</v>
      </c>
      <c r="K1524" t="n">
        <v>124</v>
      </c>
      <c r="L1524" t="n">
        <v>1</v>
      </c>
      <c r="M1524" t="n">
        <v>0</v>
      </c>
      <c r="O1524" t="n">
        <v>0</v>
      </c>
      <c r="P1524" t="n">
        <v>0</v>
      </c>
      <c r="Q1524" t="n">
        <v>0</v>
      </c>
      <c r="R1524" t="n">
        <v>46</v>
      </c>
      <c r="S1524" t="n">
        <v>0</v>
      </c>
      <c r="T1524" t="n">
        <v>78</v>
      </c>
    </row>
    <row r="1525">
      <c r="A1525" s="8" t="n">
        <v>46207</v>
      </c>
      <c r="B1525" t="inlineStr">
        <is>
          <t>DL</t>
        </is>
      </c>
      <c r="C1525" s="9">
        <f>_xlfn.XLOOKUP(B1525,Carriers[Code],Carriers[Airline])</f>
        <v/>
      </c>
      <c r="D1525" t="n">
        <v>318</v>
      </c>
      <c r="E1525" t="inlineStr">
        <is>
          <t>LAX</t>
        </is>
      </c>
      <c r="F1525" s="10" t="n">
        <v>1625</v>
      </c>
      <c r="G1525" t="inlineStr">
        <is>
          <t>1600-1659</t>
        </is>
      </c>
      <c r="H1525" s="9">
        <f>INT(F1525/100)</f>
        <v/>
      </c>
      <c r="I1525" t="n">
        <v>-2</v>
      </c>
      <c r="J1525" t="n">
        <v>0</v>
      </c>
      <c r="K1525" t="n">
        <v>-23</v>
      </c>
      <c r="L1525" t="n">
        <v>0</v>
      </c>
      <c r="M1525" t="n">
        <v>0</v>
      </c>
      <c r="O1525" t="n">
        <v>0</v>
      </c>
    </row>
    <row r="1526">
      <c r="A1526" s="8" t="n">
        <v>46207</v>
      </c>
      <c r="B1526" t="inlineStr">
        <is>
          <t>WN</t>
        </is>
      </c>
      <c r="C1526" s="9">
        <f>_xlfn.XLOOKUP(B1526,Carriers[Code],Carriers[Airline])</f>
        <v/>
      </c>
      <c r="D1526" t="n">
        <v>1223</v>
      </c>
      <c r="E1526" t="inlineStr">
        <is>
          <t>SAN</t>
        </is>
      </c>
      <c r="F1526" s="10" t="n">
        <v>1625</v>
      </c>
      <c r="G1526" t="inlineStr">
        <is>
          <t>1600-1659</t>
        </is>
      </c>
      <c r="H1526" s="9">
        <f>INT(F1526/100)</f>
        <v/>
      </c>
      <c r="I1526" t="n">
        <v>83</v>
      </c>
      <c r="J1526" t="n">
        <v>1</v>
      </c>
      <c r="K1526" t="n">
        <v>76</v>
      </c>
      <c r="L1526" t="n">
        <v>1</v>
      </c>
      <c r="M1526" t="n">
        <v>0</v>
      </c>
      <c r="O1526" t="n">
        <v>0</v>
      </c>
      <c r="P1526" t="n">
        <v>0</v>
      </c>
      <c r="Q1526" t="n">
        <v>0</v>
      </c>
      <c r="R1526" t="n">
        <v>0</v>
      </c>
      <c r="S1526" t="n">
        <v>0</v>
      </c>
      <c r="T1526" t="n">
        <v>76</v>
      </c>
    </row>
    <row r="1527">
      <c r="A1527" s="8" t="n">
        <v>46207</v>
      </c>
      <c r="B1527" t="inlineStr">
        <is>
          <t>YX</t>
        </is>
      </c>
      <c r="C1527" s="9">
        <f>_xlfn.XLOOKUP(B1527,Carriers[Code],Carriers[Airline])</f>
        <v/>
      </c>
      <c r="D1527" t="n">
        <v>5616</v>
      </c>
      <c r="E1527" t="inlineStr">
        <is>
          <t>IND</t>
        </is>
      </c>
      <c r="F1527" s="10" t="n">
        <v>1630</v>
      </c>
      <c r="G1527" t="inlineStr">
        <is>
          <t>1600-1659</t>
        </is>
      </c>
      <c r="H1527" s="9">
        <f>INT(F1527/100)</f>
        <v/>
      </c>
      <c r="I1527" t="n">
        <v>-8</v>
      </c>
      <c r="J1527" t="n">
        <v>0</v>
      </c>
      <c r="K1527" t="n">
        <v>-14</v>
      </c>
      <c r="L1527" t="n">
        <v>0</v>
      </c>
      <c r="M1527" t="n">
        <v>0</v>
      </c>
      <c r="O1527" t="n">
        <v>0</v>
      </c>
    </row>
    <row r="1528">
      <c r="A1528" s="8" t="n">
        <v>46207</v>
      </c>
      <c r="B1528" t="inlineStr">
        <is>
          <t>YX</t>
        </is>
      </c>
      <c r="C1528" s="9">
        <f>_xlfn.XLOOKUP(B1528,Carriers[Code],Carriers[Airline])</f>
        <v/>
      </c>
      <c r="D1528" t="n">
        <v>5665</v>
      </c>
      <c r="E1528" t="inlineStr">
        <is>
          <t>RIC</t>
        </is>
      </c>
      <c r="F1528" s="10" t="n">
        <v>1635</v>
      </c>
      <c r="G1528" t="inlineStr">
        <is>
          <t>1600-1659</t>
        </is>
      </c>
      <c r="H1528" s="9">
        <f>INT(F1528/100)</f>
        <v/>
      </c>
      <c r="I1528" t="n">
        <v>-4</v>
      </c>
      <c r="J1528" t="n">
        <v>0</v>
      </c>
      <c r="K1528" t="n">
        <v>-18</v>
      </c>
      <c r="L1528" t="n">
        <v>0</v>
      </c>
      <c r="M1528" t="n">
        <v>0</v>
      </c>
      <c r="O1528" t="n">
        <v>0</v>
      </c>
    </row>
    <row r="1529">
      <c r="A1529" s="8" t="n">
        <v>46207</v>
      </c>
      <c r="B1529" t="inlineStr">
        <is>
          <t>B6</t>
        </is>
      </c>
      <c r="C1529" s="9">
        <f>_xlfn.XLOOKUP(B1529,Carriers[Code],Carriers[Airline])</f>
        <v/>
      </c>
      <c r="D1529" t="n">
        <v>317</v>
      </c>
      <c r="E1529" t="inlineStr">
        <is>
          <t>JFK</t>
        </is>
      </c>
      <c r="F1529" s="10" t="n">
        <v>1643</v>
      </c>
      <c r="G1529" t="inlineStr">
        <is>
          <t>1600-1659</t>
        </is>
      </c>
      <c r="H1529" s="9">
        <f>INT(F1529/100)</f>
        <v/>
      </c>
      <c r="I1529" t="n">
        <v>253</v>
      </c>
      <c r="J1529" t="n">
        <v>1</v>
      </c>
      <c r="K1529" t="n">
        <v>298</v>
      </c>
      <c r="L1529" t="n">
        <v>1</v>
      </c>
      <c r="M1529" t="n">
        <v>0</v>
      </c>
      <c r="O1529" t="n">
        <v>0</v>
      </c>
      <c r="P1529" t="n">
        <v>0</v>
      </c>
      <c r="Q1529" t="n">
        <v>0</v>
      </c>
      <c r="R1529" t="n">
        <v>298</v>
      </c>
      <c r="S1529" t="n">
        <v>0</v>
      </c>
      <c r="T1529" t="n">
        <v>0</v>
      </c>
    </row>
    <row r="1530">
      <c r="A1530" s="8" t="n">
        <v>46207</v>
      </c>
      <c r="B1530" t="inlineStr">
        <is>
          <t>WN</t>
        </is>
      </c>
      <c r="C1530" s="9">
        <f>_xlfn.XLOOKUP(B1530,Carriers[Code],Carriers[Airline])</f>
        <v/>
      </c>
      <c r="D1530" t="n">
        <v>398</v>
      </c>
      <c r="E1530" t="inlineStr">
        <is>
          <t>BWI</t>
        </is>
      </c>
      <c r="F1530" s="10" t="n">
        <v>1645</v>
      </c>
      <c r="G1530" t="inlineStr">
        <is>
          <t>1600-1659</t>
        </is>
      </c>
      <c r="H1530" s="9">
        <f>INT(F1530/100)</f>
        <v/>
      </c>
      <c r="I1530" t="n">
        <v>-5</v>
      </c>
      <c r="J1530" t="n">
        <v>0</v>
      </c>
      <c r="K1530" t="n">
        <v>-36</v>
      </c>
      <c r="L1530" t="n">
        <v>0</v>
      </c>
      <c r="M1530" t="n">
        <v>0</v>
      </c>
      <c r="O1530" t="n">
        <v>0</v>
      </c>
    </row>
    <row r="1531">
      <c r="A1531" s="8" t="n">
        <v>46207</v>
      </c>
      <c r="B1531" t="inlineStr">
        <is>
          <t>YX</t>
        </is>
      </c>
      <c r="C1531" s="9">
        <f>_xlfn.XLOOKUP(B1531,Carriers[Code],Carriers[Airline])</f>
        <v/>
      </c>
      <c r="D1531" t="n">
        <v>5644</v>
      </c>
      <c r="E1531" t="inlineStr">
        <is>
          <t>BWI</t>
        </is>
      </c>
      <c r="F1531" s="10" t="n">
        <v>1645</v>
      </c>
      <c r="G1531" t="inlineStr">
        <is>
          <t>1600-1659</t>
        </is>
      </c>
      <c r="H1531" s="9">
        <f>INT(F1531/100)</f>
        <v/>
      </c>
      <c r="I1531" t="n">
        <v>-2</v>
      </c>
      <c r="J1531" t="n">
        <v>0</v>
      </c>
      <c r="K1531" t="n">
        <v>-18</v>
      </c>
      <c r="L1531" t="n">
        <v>0</v>
      </c>
      <c r="M1531" t="n">
        <v>0</v>
      </c>
      <c r="O1531" t="n">
        <v>0</v>
      </c>
    </row>
    <row r="1532">
      <c r="A1532" s="8" t="n">
        <v>46207</v>
      </c>
      <c r="B1532" t="inlineStr">
        <is>
          <t>DL</t>
        </is>
      </c>
      <c r="C1532" s="9">
        <f>_xlfn.XLOOKUP(B1532,Carriers[Code],Carriers[Airline])</f>
        <v/>
      </c>
      <c r="D1532" t="n">
        <v>2887</v>
      </c>
      <c r="E1532" t="inlineStr">
        <is>
          <t>MCO</t>
        </is>
      </c>
      <c r="F1532" s="10" t="n">
        <v>1655</v>
      </c>
      <c r="G1532" t="inlineStr">
        <is>
          <t>1600-1659</t>
        </is>
      </c>
      <c r="H1532" s="9">
        <f>INT(F1532/100)</f>
        <v/>
      </c>
      <c r="I1532" t="n">
        <v>25</v>
      </c>
      <c r="J1532" t="n">
        <v>1</v>
      </c>
      <c r="K1532" t="n">
        <v>0</v>
      </c>
      <c r="L1532" t="n">
        <v>0</v>
      </c>
      <c r="M1532" t="n">
        <v>0</v>
      </c>
      <c r="O1532" t="n">
        <v>0</v>
      </c>
    </row>
    <row r="1533">
      <c r="A1533" s="8" t="n">
        <v>46207</v>
      </c>
      <c r="B1533" t="inlineStr">
        <is>
          <t>YX</t>
        </is>
      </c>
      <c r="C1533" s="9">
        <f>_xlfn.XLOOKUP(B1533,Carriers[Code],Carriers[Airline])</f>
        <v/>
      </c>
      <c r="D1533" t="n">
        <v>5655</v>
      </c>
      <c r="E1533" t="inlineStr">
        <is>
          <t>CLE</t>
        </is>
      </c>
      <c r="F1533" s="10" t="n">
        <v>1655</v>
      </c>
      <c r="G1533" t="inlineStr">
        <is>
          <t>1600-1659</t>
        </is>
      </c>
      <c r="H1533" s="9">
        <f>INT(F1533/100)</f>
        <v/>
      </c>
      <c r="I1533" t="n">
        <v>0</v>
      </c>
      <c r="J1533" t="n">
        <v>0</v>
      </c>
      <c r="K1533" t="n">
        <v>22</v>
      </c>
      <c r="L1533" t="n">
        <v>1</v>
      </c>
      <c r="M1533" t="n">
        <v>0</v>
      </c>
      <c r="O1533" t="n">
        <v>0</v>
      </c>
      <c r="P1533" t="n">
        <v>0</v>
      </c>
      <c r="Q1533" t="n">
        <v>0</v>
      </c>
      <c r="R1533" t="n">
        <v>22</v>
      </c>
      <c r="S1533" t="n">
        <v>0</v>
      </c>
      <c r="T1533" t="n">
        <v>0</v>
      </c>
    </row>
    <row r="1534">
      <c r="A1534" s="8" t="n">
        <v>46207</v>
      </c>
      <c r="B1534" t="inlineStr">
        <is>
          <t>YX</t>
        </is>
      </c>
      <c r="C1534" s="9">
        <f>_xlfn.XLOOKUP(B1534,Carriers[Code],Carriers[Airline])</f>
        <v/>
      </c>
      <c r="D1534" t="n">
        <v>5620</v>
      </c>
      <c r="E1534" t="inlineStr">
        <is>
          <t>CVG</t>
        </is>
      </c>
      <c r="F1534" s="10" t="n">
        <v>1700</v>
      </c>
      <c r="G1534" t="inlineStr">
        <is>
          <t>1700-1759</t>
        </is>
      </c>
      <c r="H1534" s="9">
        <f>INT(F1534/100)</f>
        <v/>
      </c>
      <c r="I1534" t="n">
        <v>-6</v>
      </c>
      <c r="J1534" t="n">
        <v>0</v>
      </c>
      <c r="K1534" t="n">
        <v>4</v>
      </c>
      <c r="L1534" t="n">
        <v>0</v>
      </c>
      <c r="M1534" t="n">
        <v>0</v>
      </c>
      <c r="O1534" t="n">
        <v>0</v>
      </c>
    </row>
    <row r="1535">
      <c r="A1535" s="8" t="n">
        <v>46207</v>
      </c>
      <c r="B1535" t="inlineStr">
        <is>
          <t>YX</t>
        </is>
      </c>
      <c r="C1535" s="9">
        <f>_xlfn.XLOOKUP(B1535,Carriers[Code],Carriers[Airline])</f>
        <v/>
      </c>
      <c r="D1535" t="n">
        <v>5714</v>
      </c>
      <c r="E1535" t="inlineStr">
        <is>
          <t>PHL</t>
        </is>
      </c>
      <c r="F1535" s="10" t="n">
        <v>1700</v>
      </c>
      <c r="G1535" t="inlineStr">
        <is>
          <t>1700-1759</t>
        </is>
      </c>
      <c r="H1535" s="9">
        <f>INT(F1535/100)</f>
        <v/>
      </c>
      <c r="I1535" t="n">
        <v>-8</v>
      </c>
      <c r="J1535" t="n">
        <v>0</v>
      </c>
      <c r="K1535" t="n">
        <v>-6</v>
      </c>
      <c r="L1535" t="n">
        <v>0</v>
      </c>
      <c r="M1535" t="n">
        <v>0</v>
      </c>
      <c r="O1535" t="n">
        <v>0</v>
      </c>
    </row>
    <row r="1536">
      <c r="A1536" s="8" t="n">
        <v>46207</v>
      </c>
      <c r="B1536" t="inlineStr">
        <is>
          <t>AA</t>
        </is>
      </c>
      <c r="C1536" s="9">
        <f>_xlfn.XLOOKUP(B1536,Carriers[Code],Carriers[Airline])</f>
        <v/>
      </c>
      <c r="D1536" t="n">
        <v>3309</v>
      </c>
      <c r="E1536" t="inlineStr">
        <is>
          <t>PHL</t>
        </is>
      </c>
      <c r="F1536" s="10" t="n">
        <v>1705</v>
      </c>
      <c r="G1536" t="inlineStr">
        <is>
          <t>1700-1759</t>
        </is>
      </c>
      <c r="H1536" s="9">
        <f>INT(F1536/100)</f>
        <v/>
      </c>
      <c r="I1536" t="n">
        <v>-2</v>
      </c>
      <c r="J1536" t="n">
        <v>0</v>
      </c>
      <c r="K1536" t="n">
        <v>-16</v>
      </c>
      <c r="L1536" t="n">
        <v>0</v>
      </c>
      <c r="M1536" t="n">
        <v>0</v>
      </c>
      <c r="O1536" t="n">
        <v>0</v>
      </c>
    </row>
    <row r="1537">
      <c r="A1537" s="8" t="n">
        <v>46207</v>
      </c>
      <c r="B1537" t="inlineStr">
        <is>
          <t>DL</t>
        </is>
      </c>
      <c r="C1537" s="9">
        <f>_xlfn.XLOOKUP(B1537,Carriers[Code],Carriers[Airline])</f>
        <v/>
      </c>
      <c r="D1537" t="n">
        <v>2804</v>
      </c>
      <c r="E1537" t="inlineStr">
        <is>
          <t>ORD</t>
        </is>
      </c>
      <c r="F1537" s="10" t="n">
        <v>1705</v>
      </c>
      <c r="G1537" t="inlineStr">
        <is>
          <t>1700-1759</t>
        </is>
      </c>
      <c r="H1537" s="9">
        <f>INT(F1537/100)</f>
        <v/>
      </c>
      <c r="I1537" t="n">
        <v>51</v>
      </c>
      <c r="J1537" t="n">
        <v>1</v>
      </c>
      <c r="K1537" t="n">
        <v>90</v>
      </c>
      <c r="L1537" t="n">
        <v>1</v>
      </c>
      <c r="M1537" t="n">
        <v>0</v>
      </c>
      <c r="O1537" t="n">
        <v>0</v>
      </c>
      <c r="P1537" t="n">
        <v>0</v>
      </c>
      <c r="Q1537" t="n">
        <v>0</v>
      </c>
      <c r="R1537" t="n">
        <v>90</v>
      </c>
      <c r="S1537" t="n">
        <v>0</v>
      </c>
      <c r="T1537" t="n">
        <v>0</v>
      </c>
    </row>
    <row r="1538">
      <c r="A1538" s="8" t="n">
        <v>46207</v>
      </c>
      <c r="B1538" t="inlineStr">
        <is>
          <t>YX</t>
        </is>
      </c>
      <c r="C1538" s="9">
        <f>_xlfn.XLOOKUP(B1538,Carriers[Code],Carriers[Airline])</f>
        <v/>
      </c>
      <c r="D1538" t="n">
        <v>5814</v>
      </c>
      <c r="E1538" t="inlineStr">
        <is>
          <t>JFK</t>
        </is>
      </c>
      <c r="F1538" s="10" t="n">
        <v>1705</v>
      </c>
      <c r="G1538" t="inlineStr">
        <is>
          <t>1700-1759</t>
        </is>
      </c>
      <c r="H1538" s="9">
        <f>INT(F1538/100)</f>
        <v/>
      </c>
      <c r="M1538" t="n">
        <v>1</v>
      </c>
      <c r="N1538" t="inlineStr">
        <is>
          <t>C</t>
        </is>
      </c>
      <c r="O1538" t="n">
        <v>0</v>
      </c>
    </row>
    <row r="1539">
      <c r="A1539" s="8" t="n">
        <v>46207</v>
      </c>
      <c r="B1539" t="inlineStr">
        <is>
          <t>DL</t>
        </is>
      </c>
      <c r="C1539" s="9">
        <f>_xlfn.XLOOKUP(B1539,Carriers[Code],Carriers[Airline])</f>
        <v/>
      </c>
      <c r="D1539" t="n">
        <v>1655</v>
      </c>
      <c r="E1539" t="inlineStr">
        <is>
          <t>SFO</t>
        </is>
      </c>
      <c r="F1539" s="10" t="n">
        <v>1710</v>
      </c>
      <c r="G1539" t="inlineStr">
        <is>
          <t>1700-1759</t>
        </is>
      </c>
      <c r="H1539" s="9">
        <f>INT(F1539/100)</f>
        <v/>
      </c>
      <c r="I1539" t="n">
        <v>5</v>
      </c>
      <c r="J1539" t="n">
        <v>0</v>
      </c>
      <c r="K1539" t="n">
        <v>-16</v>
      </c>
      <c r="L1539" t="n">
        <v>0</v>
      </c>
      <c r="M1539" t="n">
        <v>0</v>
      </c>
      <c r="O1539" t="n">
        <v>0</v>
      </c>
    </row>
    <row r="1540">
      <c r="A1540" s="8" t="n">
        <v>46207</v>
      </c>
      <c r="B1540" t="inlineStr">
        <is>
          <t>B6</t>
        </is>
      </c>
      <c r="C1540" s="9">
        <f>_xlfn.XLOOKUP(B1540,Carriers[Code],Carriers[Airline])</f>
        <v/>
      </c>
      <c r="D1540" t="n">
        <v>349</v>
      </c>
      <c r="E1540" t="inlineStr">
        <is>
          <t>SAV</t>
        </is>
      </c>
      <c r="F1540" s="10" t="n">
        <v>1715</v>
      </c>
      <c r="G1540" t="inlineStr">
        <is>
          <t>1700-1759</t>
        </is>
      </c>
      <c r="H1540" s="9">
        <f>INT(F1540/100)</f>
        <v/>
      </c>
      <c r="I1540" t="n">
        <v>6</v>
      </c>
      <c r="J1540" t="n">
        <v>0</v>
      </c>
      <c r="K1540" t="n">
        <v>-10</v>
      </c>
      <c r="L1540" t="n">
        <v>0</v>
      </c>
      <c r="M1540" t="n">
        <v>0</v>
      </c>
      <c r="O1540" t="n">
        <v>0</v>
      </c>
    </row>
    <row r="1541">
      <c r="A1541" s="8" t="n">
        <v>46207</v>
      </c>
      <c r="B1541" t="inlineStr">
        <is>
          <t>YX</t>
        </is>
      </c>
      <c r="C1541" s="9">
        <f>_xlfn.XLOOKUP(B1541,Carriers[Code],Carriers[Airline])</f>
        <v/>
      </c>
      <c r="D1541" t="n">
        <v>5680</v>
      </c>
      <c r="E1541" t="inlineStr">
        <is>
          <t>PIT</t>
        </is>
      </c>
      <c r="F1541" s="10" t="n">
        <v>1720</v>
      </c>
      <c r="G1541" t="inlineStr">
        <is>
          <t>1700-1759</t>
        </is>
      </c>
      <c r="H1541" s="9">
        <f>INT(F1541/100)</f>
        <v/>
      </c>
      <c r="I1541" t="n">
        <v>0</v>
      </c>
      <c r="J1541" t="n">
        <v>0</v>
      </c>
      <c r="K1541" t="n">
        <v>-15</v>
      </c>
      <c r="L1541" t="n">
        <v>0</v>
      </c>
      <c r="M1541" t="n">
        <v>0</v>
      </c>
      <c r="O1541" t="n">
        <v>0</v>
      </c>
    </row>
    <row r="1542">
      <c r="A1542" s="8" t="n">
        <v>46207</v>
      </c>
      <c r="B1542" t="inlineStr">
        <is>
          <t>B6</t>
        </is>
      </c>
      <c r="C1542" s="9">
        <f>_xlfn.XLOOKUP(B1542,Carriers[Code],Carriers[Airline])</f>
        <v/>
      </c>
      <c r="D1542" t="n">
        <v>451</v>
      </c>
      <c r="E1542" t="inlineStr">
        <is>
          <t>MCO</t>
        </is>
      </c>
      <c r="F1542" s="10" t="n">
        <v>1729</v>
      </c>
      <c r="G1542" t="inlineStr">
        <is>
          <t>1700-1759</t>
        </is>
      </c>
      <c r="H1542" s="9">
        <f>INT(F1542/100)</f>
        <v/>
      </c>
      <c r="I1542" t="n">
        <v>-8</v>
      </c>
      <c r="J1542" t="n">
        <v>0</v>
      </c>
      <c r="K1542" t="n">
        <v>-21</v>
      </c>
      <c r="L1542" t="n">
        <v>0</v>
      </c>
      <c r="M1542" t="n">
        <v>0</v>
      </c>
      <c r="O1542" t="n">
        <v>0</v>
      </c>
    </row>
    <row r="1543">
      <c r="A1543" s="8" t="n">
        <v>46207</v>
      </c>
      <c r="B1543" t="inlineStr">
        <is>
          <t>YX</t>
        </is>
      </c>
      <c r="C1543" s="9">
        <f>_xlfn.XLOOKUP(B1543,Carriers[Code],Carriers[Airline])</f>
        <v/>
      </c>
      <c r="D1543" t="n">
        <v>4641</v>
      </c>
      <c r="E1543" t="inlineStr">
        <is>
          <t>CMH</t>
        </is>
      </c>
      <c r="F1543" s="10" t="n">
        <v>1730</v>
      </c>
      <c r="G1543" t="inlineStr">
        <is>
          <t>1700-1759</t>
        </is>
      </c>
      <c r="H1543" s="9">
        <f>INT(F1543/100)</f>
        <v/>
      </c>
      <c r="I1543" t="n">
        <v>0</v>
      </c>
      <c r="J1543" t="n">
        <v>0</v>
      </c>
      <c r="K1543" t="n">
        <v>1</v>
      </c>
      <c r="L1543" t="n">
        <v>0</v>
      </c>
      <c r="M1543" t="n">
        <v>0</v>
      </c>
      <c r="O1543" t="n">
        <v>0</v>
      </c>
    </row>
    <row r="1544">
      <c r="A1544" s="8" t="n">
        <v>46207</v>
      </c>
      <c r="B1544" t="inlineStr">
        <is>
          <t>AA</t>
        </is>
      </c>
      <c r="C1544" s="9">
        <f>_xlfn.XLOOKUP(B1544,Carriers[Code],Carriers[Airline])</f>
        <v/>
      </c>
      <c r="D1544" t="n">
        <v>1578</v>
      </c>
      <c r="E1544" t="inlineStr">
        <is>
          <t>LAX</t>
        </is>
      </c>
      <c r="F1544" s="10" t="n">
        <v>1733</v>
      </c>
      <c r="G1544" t="inlineStr">
        <is>
          <t>1700-1759</t>
        </is>
      </c>
      <c r="H1544" s="9">
        <f>INT(F1544/100)</f>
        <v/>
      </c>
      <c r="I1544" t="n">
        <v>27</v>
      </c>
      <c r="J1544" t="n">
        <v>1</v>
      </c>
      <c r="K1544" t="n">
        <v>1</v>
      </c>
      <c r="L1544" t="n">
        <v>0</v>
      </c>
      <c r="M1544" t="n">
        <v>0</v>
      </c>
      <c r="O1544" t="n">
        <v>0</v>
      </c>
    </row>
    <row r="1545">
      <c r="A1545" s="8" t="n">
        <v>46207</v>
      </c>
      <c r="B1545" t="inlineStr">
        <is>
          <t>AA</t>
        </is>
      </c>
      <c r="C1545" s="9">
        <f>_xlfn.XLOOKUP(B1545,Carriers[Code],Carriers[Airline])</f>
        <v/>
      </c>
      <c r="D1545" t="n">
        <v>1592</v>
      </c>
      <c r="E1545" t="inlineStr">
        <is>
          <t>ORD</t>
        </is>
      </c>
      <c r="F1545" s="10" t="n">
        <v>1738</v>
      </c>
      <c r="G1545" t="inlineStr">
        <is>
          <t>1700-1759</t>
        </is>
      </c>
      <c r="H1545" s="9">
        <f>INT(F1545/100)</f>
        <v/>
      </c>
      <c r="M1545" t="n">
        <v>1</v>
      </c>
      <c r="N1545" t="inlineStr">
        <is>
          <t>B</t>
        </is>
      </c>
      <c r="O1545" t="n">
        <v>0</v>
      </c>
    </row>
    <row r="1546">
      <c r="A1546" s="8" t="n">
        <v>46207</v>
      </c>
      <c r="B1546" t="inlineStr">
        <is>
          <t>B6</t>
        </is>
      </c>
      <c r="C1546" s="9">
        <f>_xlfn.XLOOKUP(B1546,Carriers[Code],Carriers[Airline])</f>
        <v/>
      </c>
      <c r="D1546" t="n">
        <v>1115</v>
      </c>
      <c r="E1546" t="inlineStr">
        <is>
          <t>BUF</t>
        </is>
      </c>
      <c r="F1546" s="10" t="n">
        <v>1740</v>
      </c>
      <c r="G1546" t="inlineStr">
        <is>
          <t>1700-1759</t>
        </is>
      </c>
      <c r="H1546" s="9">
        <f>INT(F1546/100)</f>
        <v/>
      </c>
      <c r="I1546" t="n">
        <v>-3</v>
      </c>
      <c r="J1546" t="n">
        <v>0</v>
      </c>
      <c r="K1546" t="n">
        <v>-10</v>
      </c>
      <c r="L1546" t="n">
        <v>0</v>
      </c>
      <c r="M1546" t="n">
        <v>0</v>
      </c>
      <c r="O1546" t="n">
        <v>0</v>
      </c>
    </row>
    <row r="1547">
      <c r="A1547" s="8" t="n">
        <v>46207</v>
      </c>
      <c r="B1547" t="inlineStr">
        <is>
          <t>DL</t>
        </is>
      </c>
      <c r="C1547" s="9">
        <f>_xlfn.XLOOKUP(B1547,Carriers[Code],Carriers[Airline])</f>
        <v/>
      </c>
      <c r="D1547" t="n">
        <v>1432</v>
      </c>
      <c r="E1547" t="inlineStr">
        <is>
          <t>DTW</t>
        </is>
      </c>
      <c r="F1547" s="10" t="n">
        <v>1740</v>
      </c>
      <c r="G1547" t="inlineStr">
        <is>
          <t>1700-1759</t>
        </is>
      </c>
      <c r="H1547" s="9">
        <f>INT(F1547/100)</f>
        <v/>
      </c>
      <c r="I1547" t="n">
        <v>119</v>
      </c>
      <c r="J1547" t="n">
        <v>1</v>
      </c>
      <c r="K1547" t="n">
        <v>111</v>
      </c>
      <c r="L1547" t="n">
        <v>1</v>
      </c>
      <c r="M1547" t="n">
        <v>0</v>
      </c>
      <c r="O1547" t="n">
        <v>0</v>
      </c>
      <c r="P1547" t="n">
        <v>0</v>
      </c>
      <c r="Q1547" t="n">
        <v>0</v>
      </c>
      <c r="R1547" t="n">
        <v>111</v>
      </c>
      <c r="S1547" t="n">
        <v>0</v>
      </c>
      <c r="T1547" t="n">
        <v>0</v>
      </c>
    </row>
    <row r="1548">
      <c r="A1548" s="8" t="n">
        <v>46207</v>
      </c>
      <c r="B1548" t="inlineStr">
        <is>
          <t>DL</t>
        </is>
      </c>
      <c r="C1548" s="9">
        <f>_xlfn.XLOOKUP(B1548,Carriers[Code],Carriers[Airline])</f>
        <v/>
      </c>
      <c r="D1548" t="n">
        <v>2677</v>
      </c>
      <c r="E1548" t="inlineStr">
        <is>
          <t>BNA</t>
        </is>
      </c>
      <c r="F1548" s="10" t="n">
        <v>1740</v>
      </c>
      <c r="G1548" t="inlineStr">
        <is>
          <t>1700-1759</t>
        </is>
      </c>
      <c r="H1548" s="9">
        <f>INT(F1548/100)</f>
        <v/>
      </c>
      <c r="I1548" t="n">
        <v>100</v>
      </c>
      <c r="J1548" t="n">
        <v>1</v>
      </c>
      <c r="K1548" t="n">
        <v>76</v>
      </c>
      <c r="L1548" t="n">
        <v>1</v>
      </c>
      <c r="M1548" t="n">
        <v>0</v>
      </c>
      <c r="O1548" t="n">
        <v>0</v>
      </c>
      <c r="P1548" t="n">
        <v>0</v>
      </c>
      <c r="Q1548" t="n">
        <v>0</v>
      </c>
      <c r="R1548" t="n">
        <v>2</v>
      </c>
      <c r="S1548" t="n">
        <v>0</v>
      </c>
      <c r="T1548" t="n">
        <v>74</v>
      </c>
    </row>
    <row r="1549">
      <c r="A1549" s="8" t="n">
        <v>46207</v>
      </c>
      <c r="B1549" t="inlineStr">
        <is>
          <t>WN</t>
        </is>
      </c>
      <c r="C1549" s="9">
        <f>_xlfn.XLOOKUP(B1549,Carriers[Code],Carriers[Airline])</f>
        <v/>
      </c>
      <c r="D1549" t="n">
        <v>3911</v>
      </c>
      <c r="E1549" t="inlineStr">
        <is>
          <t>MDW</t>
        </is>
      </c>
      <c r="F1549" s="10" t="n">
        <v>1740</v>
      </c>
      <c r="G1549" t="inlineStr">
        <is>
          <t>1700-1759</t>
        </is>
      </c>
      <c r="H1549" s="9">
        <f>INT(F1549/100)</f>
        <v/>
      </c>
      <c r="I1549" t="n">
        <v>60</v>
      </c>
      <c r="J1549" t="n">
        <v>1</v>
      </c>
      <c r="K1549" t="n">
        <v>77</v>
      </c>
      <c r="L1549" t="n">
        <v>1</v>
      </c>
      <c r="M1549" t="n">
        <v>0</v>
      </c>
      <c r="O1549" t="n">
        <v>0</v>
      </c>
      <c r="P1549" t="n">
        <v>0</v>
      </c>
      <c r="Q1549" t="n">
        <v>0</v>
      </c>
      <c r="R1549" t="n">
        <v>17</v>
      </c>
      <c r="S1549" t="n">
        <v>0</v>
      </c>
      <c r="T1549" t="n">
        <v>60</v>
      </c>
    </row>
    <row r="1550">
      <c r="A1550" s="8" t="n">
        <v>46207</v>
      </c>
      <c r="B1550" t="inlineStr">
        <is>
          <t>DL</t>
        </is>
      </c>
      <c r="C1550" s="9">
        <f>_xlfn.XLOOKUP(B1550,Carriers[Code],Carriers[Airline])</f>
        <v/>
      </c>
      <c r="D1550" t="n">
        <v>1098</v>
      </c>
      <c r="E1550" t="inlineStr">
        <is>
          <t>MSP</t>
        </is>
      </c>
      <c r="F1550" s="10" t="n">
        <v>1750</v>
      </c>
      <c r="G1550" t="inlineStr">
        <is>
          <t>1700-1759</t>
        </is>
      </c>
      <c r="H1550" s="9">
        <f>INT(F1550/100)</f>
        <v/>
      </c>
      <c r="I1550" t="n">
        <v>1</v>
      </c>
      <c r="J1550" t="n">
        <v>0</v>
      </c>
      <c r="M1550" t="n">
        <v>0</v>
      </c>
      <c r="O1550" t="n">
        <v>1</v>
      </c>
    </row>
    <row r="1551">
      <c r="A1551" s="8" t="n">
        <v>46207</v>
      </c>
      <c r="B1551" t="inlineStr">
        <is>
          <t>AA</t>
        </is>
      </c>
      <c r="C1551" s="9">
        <f>_xlfn.XLOOKUP(B1551,Carriers[Code],Carriers[Airline])</f>
        <v/>
      </c>
      <c r="D1551" t="n">
        <v>1562</v>
      </c>
      <c r="E1551" t="inlineStr">
        <is>
          <t>MIA</t>
        </is>
      </c>
      <c r="F1551" s="10" t="n">
        <v>1755</v>
      </c>
      <c r="G1551" t="inlineStr">
        <is>
          <t>1700-1759</t>
        </is>
      </c>
      <c r="H1551" s="9">
        <f>INT(F1551/100)</f>
        <v/>
      </c>
      <c r="I1551" t="n">
        <v>-9</v>
      </c>
      <c r="J1551" t="n">
        <v>0</v>
      </c>
      <c r="K1551" t="n">
        <v>-21</v>
      </c>
      <c r="L1551" t="n">
        <v>0</v>
      </c>
      <c r="M1551" t="n">
        <v>0</v>
      </c>
      <c r="O1551" t="n">
        <v>0</v>
      </c>
    </row>
    <row r="1552">
      <c r="A1552" s="8" t="n">
        <v>46207</v>
      </c>
      <c r="B1552" t="inlineStr">
        <is>
          <t>YX</t>
        </is>
      </c>
      <c r="C1552" s="9">
        <f>_xlfn.XLOOKUP(B1552,Carriers[Code],Carriers[Airline])</f>
        <v/>
      </c>
      <c r="D1552" t="n">
        <v>5837</v>
      </c>
      <c r="E1552" t="inlineStr">
        <is>
          <t>CLT</t>
        </is>
      </c>
      <c r="F1552" s="10" t="n">
        <v>1755</v>
      </c>
      <c r="G1552" t="inlineStr">
        <is>
          <t>1700-1759</t>
        </is>
      </c>
      <c r="H1552" s="9">
        <f>INT(F1552/100)</f>
        <v/>
      </c>
      <c r="I1552" t="n">
        <v>63</v>
      </c>
      <c r="J1552" t="n">
        <v>1</v>
      </c>
      <c r="K1552" t="n">
        <v>47</v>
      </c>
      <c r="L1552" t="n">
        <v>1</v>
      </c>
      <c r="M1552" t="n">
        <v>0</v>
      </c>
      <c r="O1552" t="n">
        <v>0</v>
      </c>
      <c r="P1552" t="n">
        <v>47</v>
      </c>
      <c r="Q1552" t="n">
        <v>0</v>
      </c>
      <c r="R1552" t="n">
        <v>0</v>
      </c>
      <c r="S1552" t="n">
        <v>0</v>
      </c>
      <c r="T1552" t="n">
        <v>0</v>
      </c>
    </row>
    <row r="1553">
      <c r="A1553" s="8" t="n">
        <v>46207</v>
      </c>
      <c r="B1553" t="inlineStr">
        <is>
          <t>AS</t>
        </is>
      </c>
      <c r="C1553" s="9">
        <f>_xlfn.XLOOKUP(B1553,Carriers[Code],Carriers[Airline])</f>
        <v/>
      </c>
      <c r="D1553" t="n">
        <v>304</v>
      </c>
      <c r="E1553" t="inlineStr">
        <is>
          <t>SEA</t>
        </is>
      </c>
      <c r="F1553" s="10" t="n">
        <v>1756</v>
      </c>
      <c r="G1553" t="inlineStr">
        <is>
          <t>1700-1759</t>
        </is>
      </c>
      <c r="H1553" s="9">
        <f>INT(F1553/100)</f>
        <v/>
      </c>
      <c r="I1553" t="n">
        <v>-3</v>
      </c>
      <c r="J1553" t="n">
        <v>0</v>
      </c>
      <c r="K1553" t="n">
        <v>-22</v>
      </c>
      <c r="L1553" t="n">
        <v>0</v>
      </c>
      <c r="M1553" t="n">
        <v>0</v>
      </c>
      <c r="O1553" t="n">
        <v>0</v>
      </c>
    </row>
    <row r="1554">
      <c r="A1554" s="8" t="n">
        <v>46207</v>
      </c>
      <c r="B1554" t="inlineStr">
        <is>
          <t>DL</t>
        </is>
      </c>
      <c r="C1554" s="9">
        <f>_xlfn.XLOOKUP(B1554,Carriers[Code],Carriers[Airline])</f>
        <v/>
      </c>
      <c r="D1554" t="n">
        <v>2464</v>
      </c>
      <c r="E1554" t="inlineStr">
        <is>
          <t>ATL</t>
        </is>
      </c>
      <c r="F1554" s="10" t="n">
        <v>1756</v>
      </c>
      <c r="G1554" t="inlineStr">
        <is>
          <t>1700-1759</t>
        </is>
      </c>
      <c r="H1554" s="9">
        <f>INT(F1554/100)</f>
        <v/>
      </c>
      <c r="I1554" t="n">
        <v>15</v>
      </c>
      <c r="J1554" t="n">
        <v>1</v>
      </c>
      <c r="K1554" t="n">
        <v>4</v>
      </c>
      <c r="L1554" t="n">
        <v>0</v>
      </c>
      <c r="M1554" t="n">
        <v>0</v>
      </c>
      <c r="O1554" t="n">
        <v>0</v>
      </c>
    </row>
    <row r="1555">
      <c r="A1555" s="8" t="n">
        <v>46207</v>
      </c>
      <c r="B1555" t="inlineStr">
        <is>
          <t>DL</t>
        </is>
      </c>
      <c r="C1555" s="9">
        <f>_xlfn.XLOOKUP(B1555,Carriers[Code],Carriers[Airline])</f>
        <v/>
      </c>
      <c r="D1555" t="n">
        <v>2805</v>
      </c>
      <c r="E1555" t="inlineStr">
        <is>
          <t>LGA</t>
        </is>
      </c>
      <c r="F1555" s="10" t="n">
        <v>1800</v>
      </c>
      <c r="G1555" t="inlineStr">
        <is>
          <t>1800-1859</t>
        </is>
      </c>
      <c r="H1555" s="9">
        <f>INT(F1555/100)</f>
        <v/>
      </c>
      <c r="I1555" t="n">
        <v>23</v>
      </c>
      <c r="J1555" t="n">
        <v>1</v>
      </c>
      <c r="K1555" t="n">
        <v>-3</v>
      </c>
      <c r="L1555" t="n">
        <v>0</v>
      </c>
      <c r="M1555" t="n">
        <v>0</v>
      </c>
      <c r="O1555" t="n">
        <v>0</v>
      </c>
    </row>
    <row r="1556">
      <c r="A1556" s="8" t="n">
        <v>46207</v>
      </c>
      <c r="B1556" t="inlineStr">
        <is>
          <t>YX</t>
        </is>
      </c>
      <c r="C1556" s="9">
        <f>_xlfn.XLOOKUP(B1556,Carriers[Code],Carriers[Airline])</f>
        <v/>
      </c>
      <c r="D1556" t="n">
        <v>4390</v>
      </c>
      <c r="E1556" t="inlineStr">
        <is>
          <t>JFK</t>
        </is>
      </c>
      <c r="F1556" s="10" t="n">
        <v>1800</v>
      </c>
      <c r="G1556" t="inlineStr">
        <is>
          <t>1800-1859</t>
        </is>
      </c>
      <c r="H1556" s="9">
        <f>INT(F1556/100)</f>
        <v/>
      </c>
      <c r="M1556" t="n">
        <v>1</v>
      </c>
      <c r="N1556" t="inlineStr">
        <is>
          <t>C</t>
        </is>
      </c>
      <c r="O1556" t="n">
        <v>0</v>
      </c>
    </row>
    <row r="1557">
      <c r="A1557" s="8" t="n">
        <v>46207</v>
      </c>
      <c r="B1557" t="inlineStr">
        <is>
          <t>DL</t>
        </is>
      </c>
      <c r="C1557" s="9">
        <f>_xlfn.XLOOKUP(B1557,Carriers[Code],Carriers[Airline])</f>
        <v/>
      </c>
      <c r="D1557" t="n">
        <v>1297</v>
      </c>
      <c r="E1557" t="inlineStr">
        <is>
          <t>AUS</t>
        </is>
      </c>
      <c r="F1557" s="10" t="n">
        <v>1805</v>
      </c>
      <c r="G1557" t="inlineStr">
        <is>
          <t>1800-1859</t>
        </is>
      </c>
      <c r="H1557" s="9">
        <f>INT(F1557/100)</f>
        <v/>
      </c>
      <c r="I1557" t="n">
        <v>-12</v>
      </c>
      <c r="J1557" t="n">
        <v>0</v>
      </c>
      <c r="K1557" t="n">
        <v>-27</v>
      </c>
      <c r="L1557" t="n">
        <v>0</v>
      </c>
      <c r="M1557" t="n">
        <v>0</v>
      </c>
      <c r="O1557" t="n">
        <v>0</v>
      </c>
    </row>
    <row r="1558">
      <c r="A1558" s="8" t="n">
        <v>46207</v>
      </c>
      <c r="B1558" t="inlineStr">
        <is>
          <t>YX</t>
        </is>
      </c>
      <c r="C1558" s="9">
        <f>_xlfn.XLOOKUP(B1558,Carriers[Code],Carriers[Airline])</f>
        <v/>
      </c>
      <c r="D1558" t="n">
        <v>4715</v>
      </c>
      <c r="E1558" t="inlineStr">
        <is>
          <t>MDT</t>
        </is>
      </c>
      <c r="F1558" s="10" t="n">
        <v>1805</v>
      </c>
      <c r="G1558" t="inlineStr">
        <is>
          <t>1800-1859</t>
        </is>
      </c>
      <c r="H1558" s="9">
        <f>INT(F1558/100)</f>
        <v/>
      </c>
      <c r="I1558" t="n">
        <v>-2</v>
      </c>
      <c r="J1558" t="n">
        <v>0</v>
      </c>
      <c r="K1558" t="n">
        <v>35</v>
      </c>
      <c r="L1558" t="n">
        <v>1</v>
      </c>
      <c r="M1558" t="n">
        <v>0</v>
      </c>
      <c r="O1558" t="n">
        <v>0</v>
      </c>
      <c r="P1558" t="n">
        <v>0</v>
      </c>
      <c r="Q1558" t="n">
        <v>0</v>
      </c>
      <c r="R1558" t="n">
        <v>35</v>
      </c>
      <c r="S1558" t="n">
        <v>0</v>
      </c>
      <c r="T1558" t="n">
        <v>0</v>
      </c>
    </row>
    <row r="1559">
      <c r="A1559" s="8" t="n">
        <v>46207</v>
      </c>
      <c r="B1559" t="inlineStr">
        <is>
          <t>MQ</t>
        </is>
      </c>
      <c r="C1559" s="9">
        <f>_xlfn.XLOOKUP(B1559,Carriers[Code],Carriers[Airline])</f>
        <v/>
      </c>
      <c r="D1559" t="n">
        <v>3408</v>
      </c>
      <c r="E1559" t="inlineStr">
        <is>
          <t>CVG</t>
        </is>
      </c>
      <c r="F1559" s="10" t="n">
        <v>1820</v>
      </c>
      <c r="G1559" t="inlineStr">
        <is>
          <t>1800-1859</t>
        </is>
      </c>
      <c r="H1559" s="9">
        <f>INT(F1559/100)</f>
        <v/>
      </c>
      <c r="I1559" t="n">
        <v>-8</v>
      </c>
      <c r="J1559" t="n">
        <v>0</v>
      </c>
      <c r="K1559" t="n">
        <v>-27</v>
      </c>
      <c r="L1559" t="n">
        <v>0</v>
      </c>
      <c r="M1559" t="n">
        <v>0</v>
      </c>
      <c r="O1559" t="n">
        <v>0</v>
      </c>
    </row>
    <row r="1560">
      <c r="A1560" s="8" t="n">
        <v>46207</v>
      </c>
      <c r="B1560" t="inlineStr">
        <is>
          <t>B6</t>
        </is>
      </c>
      <c r="C1560" s="9">
        <f>_xlfn.XLOOKUP(B1560,Carriers[Code],Carriers[Airline])</f>
        <v/>
      </c>
      <c r="D1560" t="n">
        <v>2459</v>
      </c>
      <c r="E1560" t="inlineStr">
        <is>
          <t>PHL</t>
        </is>
      </c>
      <c r="F1560" s="10" t="n">
        <v>1821</v>
      </c>
      <c r="G1560" t="inlineStr">
        <is>
          <t>1800-1859</t>
        </is>
      </c>
      <c r="H1560" s="9">
        <f>INT(F1560/100)</f>
        <v/>
      </c>
      <c r="I1560" t="n">
        <v>-9</v>
      </c>
      <c r="J1560" t="n">
        <v>0</v>
      </c>
      <c r="K1560" t="n">
        <v>-27</v>
      </c>
      <c r="L1560" t="n">
        <v>0</v>
      </c>
      <c r="M1560" t="n">
        <v>0</v>
      </c>
      <c r="O1560" t="n">
        <v>0</v>
      </c>
    </row>
    <row r="1561">
      <c r="A1561" s="8" t="n">
        <v>46207</v>
      </c>
      <c r="B1561" t="inlineStr">
        <is>
          <t>AA</t>
        </is>
      </c>
      <c r="C1561" s="9">
        <f>_xlfn.XLOOKUP(B1561,Carriers[Code],Carriers[Airline])</f>
        <v/>
      </c>
      <c r="D1561" t="n">
        <v>1554</v>
      </c>
      <c r="E1561" t="inlineStr">
        <is>
          <t>ORD</t>
        </is>
      </c>
      <c r="F1561" s="10" t="n">
        <v>1831</v>
      </c>
      <c r="G1561" t="inlineStr">
        <is>
          <t>1800-1859</t>
        </is>
      </c>
      <c r="H1561" s="9">
        <f>INT(F1561/100)</f>
        <v/>
      </c>
      <c r="I1561" t="n">
        <v>264</v>
      </c>
      <c r="J1561" t="n">
        <v>1</v>
      </c>
      <c r="K1561" t="n">
        <v>337</v>
      </c>
      <c r="L1561" t="n">
        <v>1</v>
      </c>
      <c r="M1561" t="n">
        <v>0</v>
      </c>
      <c r="O1561" t="n">
        <v>0</v>
      </c>
      <c r="P1561" t="n">
        <v>0</v>
      </c>
      <c r="Q1561" t="n">
        <v>0</v>
      </c>
      <c r="R1561" t="n">
        <v>337</v>
      </c>
      <c r="S1561" t="n">
        <v>0</v>
      </c>
      <c r="T1561" t="n">
        <v>0</v>
      </c>
    </row>
    <row r="1562">
      <c r="A1562" s="8" t="n">
        <v>46207</v>
      </c>
      <c r="B1562" t="inlineStr">
        <is>
          <t>B6</t>
        </is>
      </c>
      <c r="C1562" s="9">
        <f>_xlfn.XLOOKUP(B1562,Carriers[Code],Carriers[Airline])</f>
        <v/>
      </c>
      <c r="D1562" t="n">
        <v>2269</v>
      </c>
      <c r="E1562" t="inlineStr">
        <is>
          <t>FLL</t>
        </is>
      </c>
      <c r="F1562" s="10" t="n">
        <v>1850</v>
      </c>
      <c r="G1562" t="inlineStr">
        <is>
          <t>1800-1859</t>
        </is>
      </c>
      <c r="H1562" s="9">
        <f>INT(F1562/100)</f>
        <v/>
      </c>
      <c r="I1562" t="n">
        <v>-3</v>
      </c>
      <c r="J1562" t="n">
        <v>0</v>
      </c>
      <c r="K1562" t="n">
        <v>-1</v>
      </c>
      <c r="L1562" t="n">
        <v>0</v>
      </c>
      <c r="M1562" t="n">
        <v>0</v>
      </c>
      <c r="O1562" t="n">
        <v>0</v>
      </c>
    </row>
    <row r="1563">
      <c r="A1563" s="8" t="n">
        <v>46207</v>
      </c>
      <c r="B1563" t="inlineStr">
        <is>
          <t>DL</t>
        </is>
      </c>
      <c r="C1563" s="9">
        <f>_xlfn.XLOOKUP(B1563,Carriers[Code],Carriers[Airline])</f>
        <v/>
      </c>
      <c r="D1563" t="n">
        <v>324</v>
      </c>
      <c r="E1563" t="inlineStr">
        <is>
          <t>SEA</t>
        </is>
      </c>
      <c r="F1563" s="10" t="n">
        <v>1850</v>
      </c>
      <c r="G1563" t="inlineStr">
        <is>
          <t>1800-1859</t>
        </is>
      </c>
      <c r="H1563" s="9">
        <f>INT(F1563/100)</f>
        <v/>
      </c>
      <c r="I1563" t="n">
        <v>-5</v>
      </c>
      <c r="J1563" t="n">
        <v>0</v>
      </c>
      <c r="K1563" t="n">
        <v>9</v>
      </c>
      <c r="L1563" t="n">
        <v>0</v>
      </c>
      <c r="M1563" t="n">
        <v>0</v>
      </c>
      <c r="O1563" t="n">
        <v>0</v>
      </c>
    </row>
    <row r="1564">
      <c r="A1564" s="8" t="n">
        <v>46207</v>
      </c>
      <c r="B1564" t="inlineStr">
        <is>
          <t>DL</t>
        </is>
      </c>
      <c r="C1564" s="9">
        <f>_xlfn.XLOOKUP(B1564,Carriers[Code],Carriers[Airline])</f>
        <v/>
      </c>
      <c r="D1564" t="n">
        <v>2782</v>
      </c>
      <c r="E1564" t="inlineStr">
        <is>
          <t>RDU</t>
        </is>
      </c>
      <c r="F1564" s="10" t="n">
        <v>1850</v>
      </c>
      <c r="G1564" t="inlineStr">
        <is>
          <t>1800-1859</t>
        </is>
      </c>
      <c r="H1564" s="9">
        <f>INT(F1564/100)</f>
        <v/>
      </c>
      <c r="I1564" t="n">
        <v>-9</v>
      </c>
      <c r="J1564" t="n">
        <v>0</v>
      </c>
      <c r="K1564" t="n">
        <v>-6</v>
      </c>
      <c r="L1564" t="n">
        <v>0</v>
      </c>
      <c r="M1564" t="n">
        <v>0</v>
      </c>
      <c r="O1564" t="n">
        <v>0</v>
      </c>
    </row>
    <row r="1565">
      <c r="A1565" s="8" t="n">
        <v>46207</v>
      </c>
      <c r="B1565" t="inlineStr">
        <is>
          <t>AS</t>
        </is>
      </c>
      <c r="C1565" s="9">
        <f>_xlfn.XLOOKUP(B1565,Carriers[Code],Carriers[Airline])</f>
        <v/>
      </c>
      <c r="D1565" t="n">
        <v>1502</v>
      </c>
      <c r="E1565" t="inlineStr">
        <is>
          <t>ANC</t>
        </is>
      </c>
      <c r="F1565" s="10" t="n">
        <v>1852</v>
      </c>
      <c r="G1565" t="inlineStr">
        <is>
          <t>1800-1859</t>
        </is>
      </c>
      <c r="H1565" s="9">
        <f>INT(F1565/100)</f>
        <v/>
      </c>
      <c r="I1565" t="n">
        <v>49</v>
      </c>
      <c r="J1565" t="n">
        <v>1</v>
      </c>
      <c r="K1565" t="n">
        <v>33</v>
      </c>
      <c r="L1565" t="n">
        <v>1</v>
      </c>
      <c r="M1565" t="n">
        <v>0</v>
      </c>
      <c r="O1565" t="n">
        <v>0</v>
      </c>
      <c r="P1565" t="n">
        <v>0</v>
      </c>
      <c r="Q1565" t="n">
        <v>33</v>
      </c>
      <c r="R1565" t="n">
        <v>0</v>
      </c>
      <c r="S1565" t="n">
        <v>0</v>
      </c>
      <c r="T1565" t="n">
        <v>0</v>
      </c>
    </row>
    <row r="1566">
      <c r="A1566" s="8" t="n">
        <v>46207</v>
      </c>
      <c r="B1566" t="inlineStr">
        <is>
          <t>B6</t>
        </is>
      </c>
      <c r="C1566" s="9">
        <f>_xlfn.XLOOKUP(B1566,Carriers[Code],Carriers[Airline])</f>
        <v/>
      </c>
      <c r="D1566" t="n">
        <v>817</v>
      </c>
      <c r="E1566" t="inlineStr">
        <is>
          <t>JFK</t>
        </is>
      </c>
      <c r="F1566" s="10" t="n">
        <v>1859</v>
      </c>
      <c r="G1566" t="inlineStr">
        <is>
          <t>1800-1859</t>
        </is>
      </c>
      <c r="H1566" s="9">
        <f>INT(F1566/100)</f>
        <v/>
      </c>
      <c r="I1566" t="n">
        <v>233</v>
      </c>
      <c r="J1566" t="n">
        <v>1</v>
      </c>
      <c r="K1566" t="n">
        <v>285</v>
      </c>
      <c r="L1566" t="n">
        <v>1</v>
      </c>
      <c r="M1566" t="n">
        <v>0</v>
      </c>
      <c r="O1566" t="n">
        <v>0</v>
      </c>
      <c r="P1566" t="n">
        <v>0</v>
      </c>
      <c r="Q1566" t="n">
        <v>0</v>
      </c>
      <c r="R1566" t="n">
        <v>285</v>
      </c>
      <c r="S1566" t="n">
        <v>0</v>
      </c>
      <c r="T1566" t="n">
        <v>0</v>
      </c>
    </row>
    <row r="1567">
      <c r="A1567" s="8" t="n">
        <v>46207</v>
      </c>
      <c r="B1567" t="inlineStr">
        <is>
          <t>YX</t>
        </is>
      </c>
      <c r="C1567" s="9">
        <f>_xlfn.XLOOKUP(B1567,Carriers[Code],Carriers[Airline])</f>
        <v/>
      </c>
      <c r="D1567" t="n">
        <v>5716</v>
      </c>
      <c r="E1567" t="inlineStr">
        <is>
          <t>LGA</t>
        </is>
      </c>
      <c r="F1567" s="10" t="n">
        <v>1900</v>
      </c>
      <c r="G1567" t="inlineStr">
        <is>
          <t>1900-1959</t>
        </is>
      </c>
      <c r="H1567" s="9">
        <f>INT(F1567/100)</f>
        <v/>
      </c>
      <c r="I1567" t="n">
        <v>176</v>
      </c>
      <c r="J1567" t="n">
        <v>1</v>
      </c>
      <c r="K1567" t="n">
        <v>156</v>
      </c>
      <c r="L1567" t="n">
        <v>1</v>
      </c>
      <c r="M1567" t="n">
        <v>0</v>
      </c>
      <c r="O1567" t="n">
        <v>0</v>
      </c>
      <c r="P1567" t="n">
        <v>0</v>
      </c>
      <c r="Q1567" t="n">
        <v>0</v>
      </c>
      <c r="R1567" t="n">
        <v>156</v>
      </c>
      <c r="S1567" t="n">
        <v>0</v>
      </c>
      <c r="T1567" t="n">
        <v>0</v>
      </c>
    </row>
    <row r="1568">
      <c r="A1568" s="8" t="n">
        <v>46207</v>
      </c>
      <c r="B1568" t="inlineStr">
        <is>
          <t>YX</t>
        </is>
      </c>
      <c r="C1568" s="9">
        <f>_xlfn.XLOOKUP(B1568,Carriers[Code],Carriers[Airline])</f>
        <v/>
      </c>
      <c r="D1568" t="n">
        <v>4616</v>
      </c>
      <c r="E1568" t="inlineStr">
        <is>
          <t>BUF</t>
        </is>
      </c>
      <c r="F1568" s="10" t="n">
        <v>1914</v>
      </c>
      <c r="G1568" t="inlineStr">
        <is>
          <t>1900-1959</t>
        </is>
      </c>
      <c r="H1568" s="9">
        <f>INT(F1568/100)</f>
        <v/>
      </c>
      <c r="I1568" t="n">
        <v>-6</v>
      </c>
      <c r="J1568" t="n">
        <v>0</v>
      </c>
      <c r="K1568" t="n">
        <v>10</v>
      </c>
      <c r="L1568" t="n">
        <v>0</v>
      </c>
      <c r="M1568" t="n">
        <v>0</v>
      </c>
      <c r="O1568" t="n">
        <v>0</v>
      </c>
    </row>
    <row r="1569">
      <c r="A1569" s="8" t="n">
        <v>46207</v>
      </c>
      <c r="B1569" t="inlineStr">
        <is>
          <t>B6</t>
        </is>
      </c>
      <c r="C1569" s="9">
        <f>_xlfn.XLOOKUP(B1569,Carriers[Code],Carriers[Airline])</f>
        <v/>
      </c>
      <c r="D1569" t="n">
        <v>95</v>
      </c>
      <c r="E1569" t="inlineStr">
        <is>
          <t>PDX</t>
        </is>
      </c>
      <c r="F1569" s="10" t="n">
        <v>1919</v>
      </c>
      <c r="G1569" t="inlineStr">
        <is>
          <t>1900-1959</t>
        </is>
      </c>
      <c r="H1569" s="9">
        <f>INT(F1569/100)</f>
        <v/>
      </c>
      <c r="I1569" t="n">
        <v>11</v>
      </c>
      <c r="J1569" t="n">
        <v>0</v>
      </c>
      <c r="K1569" t="n">
        <v>6</v>
      </c>
      <c r="L1569" t="n">
        <v>0</v>
      </c>
      <c r="M1569" t="n">
        <v>0</v>
      </c>
      <c r="O1569" t="n">
        <v>0</v>
      </c>
    </row>
    <row r="1570">
      <c r="A1570" s="8" t="n">
        <v>46207</v>
      </c>
      <c r="B1570" t="inlineStr">
        <is>
          <t>YX</t>
        </is>
      </c>
      <c r="C1570" s="9">
        <f>_xlfn.XLOOKUP(B1570,Carriers[Code],Carriers[Airline])</f>
        <v/>
      </c>
      <c r="D1570" t="n">
        <v>4662</v>
      </c>
      <c r="E1570" t="inlineStr">
        <is>
          <t>ROC</t>
        </is>
      </c>
      <c r="F1570" s="10" t="n">
        <v>1920</v>
      </c>
      <c r="G1570" t="inlineStr">
        <is>
          <t>1900-1959</t>
        </is>
      </c>
      <c r="H1570" s="9">
        <f>INT(F1570/100)</f>
        <v/>
      </c>
      <c r="I1570" t="n">
        <v>-10</v>
      </c>
      <c r="J1570" t="n">
        <v>0</v>
      </c>
      <c r="K1570" t="n">
        <v>-22</v>
      </c>
      <c r="L1570" t="n">
        <v>0</v>
      </c>
      <c r="M1570" t="n">
        <v>0</v>
      </c>
      <c r="O1570" t="n">
        <v>0</v>
      </c>
    </row>
    <row r="1571">
      <c r="A1571" s="8" t="n">
        <v>46207</v>
      </c>
      <c r="B1571" t="inlineStr">
        <is>
          <t>YX</t>
        </is>
      </c>
      <c r="C1571" s="9">
        <f>_xlfn.XLOOKUP(B1571,Carriers[Code],Carriers[Airline])</f>
        <v/>
      </c>
      <c r="D1571" t="n">
        <v>5702</v>
      </c>
      <c r="E1571" t="inlineStr">
        <is>
          <t>JFK</t>
        </is>
      </c>
      <c r="F1571" s="10" t="n">
        <v>1920</v>
      </c>
      <c r="G1571" t="inlineStr">
        <is>
          <t>1900-1959</t>
        </is>
      </c>
      <c r="H1571" s="9">
        <f>INT(F1571/100)</f>
        <v/>
      </c>
      <c r="M1571" t="n">
        <v>1</v>
      </c>
      <c r="N1571" t="inlineStr">
        <is>
          <t>C</t>
        </is>
      </c>
      <c r="O1571" t="n">
        <v>0</v>
      </c>
    </row>
    <row r="1572">
      <c r="A1572" s="8" t="n">
        <v>46207</v>
      </c>
      <c r="B1572" t="inlineStr">
        <is>
          <t>B6</t>
        </is>
      </c>
      <c r="C1572" s="9">
        <f>_xlfn.XLOOKUP(B1572,Carriers[Code],Carriers[Airline])</f>
        <v/>
      </c>
      <c r="D1572" t="n">
        <v>197</v>
      </c>
      <c r="E1572" t="inlineStr">
        <is>
          <t>SEA</t>
        </is>
      </c>
      <c r="F1572" s="10" t="n">
        <v>1924</v>
      </c>
      <c r="G1572" t="inlineStr">
        <is>
          <t>1900-1959</t>
        </is>
      </c>
      <c r="H1572" s="9">
        <f>INT(F1572/100)</f>
        <v/>
      </c>
      <c r="I1572" t="n">
        <v>-1</v>
      </c>
      <c r="J1572" t="n">
        <v>0</v>
      </c>
      <c r="K1572" t="n">
        <v>-15</v>
      </c>
      <c r="L1572" t="n">
        <v>0</v>
      </c>
      <c r="M1572" t="n">
        <v>0</v>
      </c>
      <c r="O1572" t="n">
        <v>0</v>
      </c>
    </row>
    <row r="1573">
      <c r="A1573" s="8" t="n">
        <v>46207</v>
      </c>
      <c r="B1573" t="inlineStr">
        <is>
          <t>DL</t>
        </is>
      </c>
      <c r="C1573" s="9">
        <f>_xlfn.XLOOKUP(B1573,Carriers[Code],Carriers[Airline])</f>
        <v/>
      </c>
      <c r="D1573" t="n">
        <v>973</v>
      </c>
      <c r="E1573" t="inlineStr">
        <is>
          <t>ATL</t>
        </is>
      </c>
      <c r="F1573" s="10" t="n">
        <v>1925</v>
      </c>
      <c r="G1573" t="inlineStr">
        <is>
          <t>1900-1959</t>
        </is>
      </c>
      <c r="H1573" s="9">
        <f>INT(F1573/100)</f>
        <v/>
      </c>
      <c r="I1573" t="n">
        <v>34</v>
      </c>
      <c r="J1573" t="n">
        <v>1</v>
      </c>
      <c r="K1573" t="n">
        <v>3</v>
      </c>
      <c r="L1573" t="n">
        <v>0</v>
      </c>
      <c r="M1573" t="n">
        <v>0</v>
      </c>
      <c r="O1573" t="n">
        <v>0</v>
      </c>
    </row>
    <row r="1574">
      <c r="A1574" s="8" t="n">
        <v>46207</v>
      </c>
      <c r="B1574" t="inlineStr">
        <is>
          <t>B6</t>
        </is>
      </c>
      <c r="C1574" s="9">
        <f>_xlfn.XLOOKUP(B1574,Carriers[Code],Carriers[Airline])</f>
        <v/>
      </c>
      <c r="D1574" t="n">
        <v>247</v>
      </c>
      <c r="E1574" t="inlineStr">
        <is>
          <t>SLC</t>
        </is>
      </c>
      <c r="F1574" s="10" t="n">
        <v>1932</v>
      </c>
      <c r="G1574" t="inlineStr">
        <is>
          <t>1900-1959</t>
        </is>
      </c>
      <c r="H1574" s="9">
        <f>INT(F1574/100)</f>
        <v/>
      </c>
      <c r="I1574" t="n">
        <v>7</v>
      </c>
      <c r="J1574" t="n">
        <v>0</v>
      </c>
      <c r="K1574" t="n">
        <v>27</v>
      </c>
      <c r="L1574" t="n">
        <v>1</v>
      </c>
      <c r="M1574" t="n">
        <v>0</v>
      </c>
      <c r="O1574" t="n">
        <v>0</v>
      </c>
      <c r="P1574" t="n">
        <v>7</v>
      </c>
      <c r="Q1574" t="n">
        <v>0</v>
      </c>
      <c r="R1574" t="n">
        <v>20</v>
      </c>
      <c r="S1574" t="n">
        <v>0</v>
      </c>
      <c r="T1574" t="n">
        <v>0</v>
      </c>
    </row>
    <row r="1575">
      <c r="A1575" s="8" t="n">
        <v>46207</v>
      </c>
      <c r="B1575" t="inlineStr">
        <is>
          <t>AA</t>
        </is>
      </c>
      <c r="C1575" s="9">
        <f>_xlfn.XLOOKUP(B1575,Carriers[Code],Carriers[Airline])</f>
        <v/>
      </c>
      <c r="D1575" t="n">
        <v>1691</v>
      </c>
      <c r="E1575" t="inlineStr">
        <is>
          <t>LAX</t>
        </is>
      </c>
      <c r="F1575" s="10" t="n">
        <v>1935</v>
      </c>
      <c r="G1575" t="inlineStr">
        <is>
          <t>1900-1959</t>
        </is>
      </c>
      <c r="H1575" s="9">
        <f>INT(F1575/100)</f>
        <v/>
      </c>
      <c r="I1575" t="n">
        <v>48</v>
      </c>
      <c r="J1575" t="n">
        <v>1</v>
      </c>
      <c r="K1575" t="n">
        <v>31</v>
      </c>
      <c r="L1575" t="n">
        <v>1</v>
      </c>
      <c r="M1575" t="n">
        <v>0</v>
      </c>
      <c r="O1575" t="n">
        <v>0</v>
      </c>
      <c r="P1575" t="n">
        <v>29</v>
      </c>
      <c r="Q1575" t="n">
        <v>0</v>
      </c>
      <c r="R1575" t="n">
        <v>0</v>
      </c>
      <c r="S1575" t="n">
        <v>0</v>
      </c>
      <c r="T1575" t="n">
        <v>2</v>
      </c>
    </row>
    <row r="1576">
      <c r="A1576" s="8" t="n">
        <v>46207</v>
      </c>
      <c r="B1576" t="inlineStr">
        <is>
          <t>B6</t>
        </is>
      </c>
      <c r="C1576" s="9">
        <f>_xlfn.XLOOKUP(B1576,Carriers[Code],Carriers[Airline])</f>
        <v/>
      </c>
      <c r="D1576" t="n">
        <v>1897</v>
      </c>
      <c r="E1576" t="inlineStr">
        <is>
          <t>ATL</t>
        </is>
      </c>
      <c r="F1576" s="10" t="n">
        <v>1945</v>
      </c>
      <c r="G1576" t="inlineStr">
        <is>
          <t>1900-1959</t>
        </is>
      </c>
      <c r="H1576" s="9">
        <f>INT(F1576/100)</f>
        <v/>
      </c>
      <c r="I1576" t="n">
        <v>70</v>
      </c>
      <c r="J1576" t="n">
        <v>1</v>
      </c>
      <c r="K1576" t="n">
        <v>94</v>
      </c>
      <c r="L1576" t="n">
        <v>1</v>
      </c>
      <c r="M1576" t="n">
        <v>0</v>
      </c>
      <c r="O1576" t="n">
        <v>0</v>
      </c>
      <c r="P1576" t="n">
        <v>5</v>
      </c>
      <c r="Q1576" t="n">
        <v>0</v>
      </c>
      <c r="R1576" t="n">
        <v>24</v>
      </c>
      <c r="S1576" t="n">
        <v>0</v>
      </c>
      <c r="T1576" t="n">
        <v>65</v>
      </c>
    </row>
    <row r="1577">
      <c r="A1577" s="8" t="n">
        <v>46207</v>
      </c>
      <c r="B1577" t="inlineStr">
        <is>
          <t>B6</t>
        </is>
      </c>
      <c r="C1577" s="9">
        <f>_xlfn.XLOOKUP(B1577,Carriers[Code],Carriers[Airline])</f>
        <v/>
      </c>
      <c r="D1577" t="n">
        <v>777</v>
      </c>
      <c r="E1577" t="inlineStr">
        <is>
          <t>LAS</t>
        </is>
      </c>
      <c r="F1577" s="10" t="n">
        <v>1959</v>
      </c>
      <c r="G1577" t="inlineStr">
        <is>
          <t>1900-1959</t>
        </is>
      </c>
      <c r="H1577" s="9">
        <f>INT(F1577/100)</f>
        <v/>
      </c>
      <c r="I1577" t="n">
        <v>0</v>
      </c>
      <c r="J1577" t="n">
        <v>0</v>
      </c>
      <c r="K1577" t="n">
        <v>-5</v>
      </c>
      <c r="L1577" t="n">
        <v>0</v>
      </c>
      <c r="M1577" t="n">
        <v>0</v>
      </c>
      <c r="O1577" t="n">
        <v>0</v>
      </c>
    </row>
    <row r="1578">
      <c r="A1578" s="8" t="n">
        <v>46207</v>
      </c>
      <c r="B1578" t="inlineStr">
        <is>
          <t>B6</t>
        </is>
      </c>
      <c r="C1578" s="9">
        <f>_xlfn.XLOOKUP(B1578,Carriers[Code],Carriers[Airline])</f>
        <v/>
      </c>
      <c r="D1578" t="n">
        <v>1785</v>
      </c>
      <c r="E1578" t="inlineStr">
        <is>
          <t>PIT</t>
        </is>
      </c>
      <c r="F1578" s="10" t="n">
        <v>1959</v>
      </c>
      <c r="G1578" t="inlineStr">
        <is>
          <t>1900-1959</t>
        </is>
      </c>
      <c r="H1578" s="9">
        <f>INT(F1578/100)</f>
        <v/>
      </c>
      <c r="I1578" t="n">
        <v>-2</v>
      </c>
      <c r="J1578" t="n">
        <v>0</v>
      </c>
      <c r="K1578" t="n">
        <v>2</v>
      </c>
      <c r="L1578" t="n">
        <v>0</v>
      </c>
      <c r="M1578" t="n">
        <v>0</v>
      </c>
      <c r="O1578" t="n">
        <v>0</v>
      </c>
    </row>
    <row r="1579">
      <c r="A1579" s="8" t="n">
        <v>46207</v>
      </c>
      <c r="B1579" t="inlineStr">
        <is>
          <t>B6</t>
        </is>
      </c>
      <c r="C1579" s="9">
        <f>_xlfn.XLOOKUP(B1579,Carriers[Code],Carriers[Airline])</f>
        <v/>
      </c>
      <c r="D1579" t="n">
        <v>1117</v>
      </c>
      <c r="E1579" t="inlineStr">
        <is>
          <t>JFK</t>
        </is>
      </c>
      <c r="F1579" s="10" t="n">
        <v>2004</v>
      </c>
      <c r="G1579" t="inlineStr">
        <is>
          <t>2000-2059</t>
        </is>
      </c>
      <c r="H1579" s="9">
        <f>INT(F1579/100)</f>
        <v/>
      </c>
      <c r="M1579" t="n">
        <v>1</v>
      </c>
      <c r="N1579" t="inlineStr">
        <is>
          <t>C</t>
        </is>
      </c>
      <c r="O1579" t="n">
        <v>0</v>
      </c>
    </row>
    <row r="1580">
      <c r="A1580" s="8" t="n">
        <v>46207</v>
      </c>
      <c r="B1580" t="inlineStr">
        <is>
          <t>B6</t>
        </is>
      </c>
      <c r="C1580" s="9">
        <f>_xlfn.XLOOKUP(B1580,Carriers[Code],Carriers[Airline])</f>
        <v/>
      </c>
      <c r="D1580" t="n">
        <v>2421</v>
      </c>
      <c r="E1580" t="inlineStr">
        <is>
          <t>PBI</t>
        </is>
      </c>
      <c r="F1580" s="10" t="n">
        <v>2020</v>
      </c>
      <c r="G1580" t="inlineStr">
        <is>
          <t>2000-2059</t>
        </is>
      </c>
      <c r="H1580" s="9">
        <f>INT(F1580/100)</f>
        <v/>
      </c>
      <c r="I1580" t="n">
        <v>17</v>
      </c>
      <c r="J1580" t="n">
        <v>1</v>
      </c>
      <c r="K1580" t="n">
        <v>-10</v>
      </c>
      <c r="L1580" t="n">
        <v>0</v>
      </c>
      <c r="M1580" t="n">
        <v>0</v>
      </c>
      <c r="O1580" t="n">
        <v>0</v>
      </c>
    </row>
    <row r="1581">
      <c r="A1581" s="8" t="n">
        <v>46207</v>
      </c>
      <c r="B1581" t="inlineStr">
        <is>
          <t>B6</t>
        </is>
      </c>
      <c r="C1581" s="9">
        <f>_xlfn.XLOOKUP(B1581,Carriers[Code],Carriers[Airline])</f>
        <v/>
      </c>
      <c r="D1581" t="n">
        <v>1337</v>
      </c>
      <c r="E1581" t="inlineStr">
        <is>
          <t>DTW</t>
        </is>
      </c>
      <c r="F1581" s="10" t="n">
        <v>2025</v>
      </c>
      <c r="G1581" t="inlineStr">
        <is>
          <t>2000-2059</t>
        </is>
      </c>
      <c r="H1581" s="9">
        <f>INT(F1581/100)</f>
        <v/>
      </c>
      <c r="I1581" t="n">
        <v>-5</v>
      </c>
      <c r="J1581" t="n">
        <v>0</v>
      </c>
      <c r="K1581" t="n">
        <v>-12</v>
      </c>
      <c r="L1581" t="n">
        <v>0</v>
      </c>
      <c r="M1581" t="n">
        <v>0</v>
      </c>
      <c r="O1581" t="n">
        <v>0</v>
      </c>
    </row>
    <row r="1582">
      <c r="A1582" s="8" t="n">
        <v>46207</v>
      </c>
      <c r="B1582" t="inlineStr">
        <is>
          <t>B6</t>
        </is>
      </c>
      <c r="C1582" s="9">
        <f>_xlfn.XLOOKUP(B1582,Carriers[Code],Carriers[Airline])</f>
        <v/>
      </c>
      <c r="D1582" t="n">
        <v>251</v>
      </c>
      <c r="E1582" t="inlineStr">
        <is>
          <t>MCO</t>
        </is>
      </c>
      <c r="F1582" s="10" t="n">
        <v>2030</v>
      </c>
      <c r="G1582" t="inlineStr">
        <is>
          <t>2000-2059</t>
        </is>
      </c>
      <c r="H1582" s="9">
        <f>INT(F1582/100)</f>
        <v/>
      </c>
      <c r="I1582" t="n">
        <v>18</v>
      </c>
      <c r="J1582" t="n">
        <v>1</v>
      </c>
      <c r="K1582" t="n">
        <v>-7</v>
      </c>
      <c r="L1582" t="n">
        <v>0</v>
      </c>
      <c r="M1582" t="n">
        <v>0</v>
      </c>
      <c r="O1582" t="n">
        <v>0</v>
      </c>
    </row>
    <row r="1583">
      <c r="A1583" s="8" t="n">
        <v>46207</v>
      </c>
      <c r="B1583" t="inlineStr">
        <is>
          <t>B6</t>
        </is>
      </c>
      <c r="C1583" s="9">
        <f>_xlfn.XLOOKUP(B1583,Carriers[Code],Carriers[Airline])</f>
        <v/>
      </c>
      <c r="D1583" t="n">
        <v>387</v>
      </c>
      <c r="E1583" t="inlineStr">
        <is>
          <t>LAX</t>
        </is>
      </c>
      <c r="F1583" s="10" t="n">
        <v>2041</v>
      </c>
      <c r="G1583" t="inlineStr">
        <is>
          <t>2000-2059</t>
        </is>
      </c>
      <c r="H1583" s="9">
        <f>INT(F1583/100)</f>
        <v/>
      </c>
      <c r="I1583" t="n">
        <v>-2</v>
      </c>
      <c r="J1583" t="n">
        <v>0</v>
      </c>
      <c r="K1583" t="n">
        <v>-10</v>
      </c>
      <c r="L1583" t="n">
        <v>0</v>
      </c>
      <c r="M1583" t="n">
        <v>0</v>
      </c>
      <c r="O1583" t="n">
        <v>0</v>
      </c>
    </row>
    <row r="1584">
      <c r="A1584" s="8" t="n">
        <v>46207</v>
      </c>
      <c r="B1584" t="inlineStr">
        <is>
          <t>B6</t>
        </is>
      </c>
      <c r="C1584" s="9">
        <f>_xlfn.XLOOKUP(B1584,Carriers[Code],Carriers[Airline])</f>
        <v/>
      </c>
      <c r="D1584" t="n">
        <v>591</v>
      </c>
      <c r="E1584" t="inlineStr">
        <is>
          <t>TPA</t>
        </is>
      </c>
      <c r="F1584" s="10" t="n">
        <v>2050</v>
      </c>
      <c r="G1584" t="inlineStr">
        <is>
          <t>2000-2059</t>
        </is>
      </c>
      <c r="H1584" s="9">
        <f>INT(F1584/100)</f>
        <v/>
      </c>
      <c r="I1584" t="n">
        <v>71</v>
      </c>
      <c r="J1584" t="n">
        <v>1</v>
      </c>
      <c r="K1584" t="n">
        <v>65</v>
      </c>
      <c r="L1584" t="n">
        <v>1</v>
      </c>
      <c r="M1584" t="n">
        <v>0</v>
      </c>
      <c r="O1584" t="n">
        <v>0</v>
      </c>
      <c r="P1584" t="n">
        <v>0</v>
      </c>
      <c r="Q1584" t="n">
        <v>0</v>
      </c>
      <c r="R1584" t="n">
        <v>0</v>
      </c>
      <c r="S1584" t="n">
        <v>0</v>
      </c>
      <c r="T1584" t="n">
        <v>65</v>
      </c>
    </row>
    <row r="1585">
      <c r="A1585" s="8" t="n">
        <v>46207</v>
      </c>
      <c r="B1585" t="inlineStr">
        <is>
          <t>B6</t>
        </is>
      </c>
      <c r="C1585" s="9">
        <f>_xlfn.XLOOKUP(B1585,Carriers[Code],Carriers[Airline])</f>
        <v/>
      </c>
      <c r="D1585" t="n">
        <v>206</v>
      </c>
      <c r="E1585" t="inlineStr">
        <is>
          <t>PQI</t>
        </is>
      </c>
      <c r="F1585" s="10" t="n">
        <v>2055</v>
      </c>
      <c r="G1585" t="inlineStr">
        <is>
          <t>2000-2059</t>
        </is>
      </c>
      <c r="H1585" s="9">
        <f>INT(F1585/100)</f>
        <v/>
      </c>
      <c r="I1585" t="n">
        <v>58</v>
      </c>
      <c r="J1585" t="n">
        <v>1</v>
      </c>
      <c r="K1585" t="n">
        <v>45</v>
      </c>
      <c r="L1585" t="n">
        <v>1</v>
      </c>
      <c r="M1585" t="n">
        <v>0</v>
      </c>
      <c r="O1585" t="n">
        <v>0</v>
      </c>
      <c r="P1585" t="n">
        <v>12</v>
      </c>
      <c r="Q1585" t="n">
        <v>0</v>
      </c>
      <c r="R1585" t="n">
        <v>0</v>
      </c>
      <c r="S1585" t="n">
        <v>0</v>
      </c>
      <c r="T1585" t="n">
        <v>33</v>
      </c>
    </row>
    <row r="1586">
      <c r="A1586" s="8" t="n">
        <v>46207</v>
      </c>
      <c r="B1586" t="inlineStr">
        <is>
          <t>B6</t>
        </is>
      </c>
      <c r="C1586" s="9">
        <f>_xlfn.XLOOKUP(B1586,Carriers[Code],Carriers[Airline])</f>
        <v/>
      </c>
      <c r="D1586" t="n">
        <v>413</v>
      </c>
      <c r="E1586" t="inlineStr">
        <is>
          <t>SFO</t>
        </is>
      </c>
      <c r="F1586" s="10" t="n">
        <v>2055</v>
      </c>
      <c r="G1586" t="inlineStr">
        <is>
          <t>2000-2059</t>
        </is>
      </c>
      <c r="H1586" s="9">
        <f>INT(F1586/100)</f>
        <v/>
      </c>
      <c r="I1586" t="n">
        <v>9</v>
      </c>
      <c r="J1586" t="n">
        <v>0</v>
      </c>
      <c r="K1586" t="n">
        <v>-5</v>
      </c>
      <c r="L1586" t="n">
        <v>0</v>
      </c>
      <c r="M1586" t="n">
        <v>0</v>
      </c>
      <c r="O1586" t="n">
        <v>0</v>
      </c>
    </row>
    <row r="1587">
      <c r="A1587" s="8" t="n">
        <v>46207</v>
      </c>
      <c r="B1587" t="inlineStr">
        <is>
          <t>B6</t>
        </is>
      </c>
      <c r="C1587" s="9">
        <f>_xlfn.XLOOKUP(B1587,Carriers[Code],Carriers[Airline])</f>
        <v/>
      </c>
      <c r="D1587" t="n">
        <v>845</v>
      </c>
      <c r="E1587" t="inlineStr">
        <is>
          <t>SYR</t>
        </is>
      </c>
      <c r="F1587" s="10" t="n">
        <v>2146</v>
      </c>
      <c r="G1587" t="inlineStr">
        <is>
          <t>2100-2159</t>
        </is>
      </c>
      <c r="H1587" s="9">
        <f>INT(F1587/100)</f>
        <v/>
      </c>
      <c r="I1587" t="n">
        <v>3</v>
      </c>
      <c r="J1587" t="n">
        <v>0</v>
      </c>
      <c r="K1587" t="n">
        <v>-8</v>
      </c>
      <c r="L1587" t="n">
        <v>0</v>
      </c>
      <c r="M1587" t="n">
        <v>0</v>
      </c>
      <c r="O1587" t="n">
        <v>0</v>
      </c>
    </row>
    <row r="1588">
      <c r="A1588" s="8" t="n">
        <v>46207</v>
      </c>
      <c r="B1588" t="inlineStr">
        <is>
          <t>B6</t>
        </is>
      </c>
      <c r="C1588" s="9">
        <f>_xlfn.XLOOKUP(B1588,Carriers[Code],Carriers[Airline])</f>
        <v/>
      </c>
      <c r="D1588" t="n">
        <v>561</v>
      </c>
      <c r="E1588" t="inlineStr">
        <is>
          <t>SJU</t>
        </is>
      </c>
      <c r="F1588" s="10" t="n">
        <v>2159</v>
      </c>
      <c r="G1588" t="inlineStr">
        <is>
          <t>2100-2159</t>
        </is>
      </c>
      <c r="H1588" s="9">
        <f>INT(F1588/100)</f>
        <v/>
      </c>
      <c r="I1588" t="n">
        <v>28</v>
      </c>
      <c r="J1588" t="n">
        <v>1</v>
      </c>
      <c r="K1588" t="n">
        <v>16</v>
      </c>
      <c r="L1588" t="n">
        <v>1</v>
      </c>
      <c r="M1588" t="n">
        <v>0</v>
      </c>
      <c r="O1588" t="n">
        <v>0</v>
      </c>
      <c r="P1588" t="n">
        <v>11</v>
      </c>
      <c r="Q1588" t="n">
        <v>0</v>
      </c>
      <c r="R1588" t="n">
        <v>0</v>
      </c>
      <c r="S1588" t="n">
        <v>0</v>
      </c>
      <c r="T1588" t="n">
        <v>5</v>
      </c>
    </row>
    <row r="1589">
      <c r="A1589" s="8" t="n">
        <v>46207</v>
      </c>
      <c r="B1589" t="inlineStr">
        <is>
          <t>B6</t>
        </is>
      </c>
      <c r="C1589" s="9">
        <f>_xlfn.XLOOKUP(B1589,Carriers[Code],Carriers[Airline])</f>
        <v/>
      </c>
      <c r="D1589" t="n">
        <v>715</v>
      </c>
      <c r="E1589" t="inlineStr">
        <is>
          <t>BUF</t>
        </is>
      </c>
      <c r="F1589" s="10" t="n">
        <v>2215</v>
      </c>
      <c r="G1589" t="inlineStr">
        <is>
          <t>2200-2259</t>
        </is>
      </c>
      <c r="H1589" s="9">
        <f>INT(F1589/100)</f>
        <v/>
      </c>
      <c r="M1589" t="n">
        <v>1</v>
      </c>
      <c r="N1589" t="inlineStr">
        <is>
          <t>B</t>
        </is>
      </c>
      <c r="O1589" t="n">
        <v>0</v>
      </c>
    </row>
    <row r="1590">
      <c r="A1590" s="8" t="n">
        <v>46208</v>
      </c>
      <c r="B1590" t="inlineStr">
        <is>
          <t>AA</t>
        </is>
      </c>
      <c r="C1590" s="9">
        <f>_xlfn.XLOOKUP(B1590,Carriers[Code],Carriers[Airline])</f>
        <v/>
      </c>
      <c r="D1590" t="n">
        <v>1418</v>
      </c>
      <c r="E1590" t="inlineStr">
        <is>
          <t>MIA</t>
        </is>
      </c>
      <c r="F1590" s="10" t="n">
        <v>510</v>
      </c>
      <c r="G1590" t="inlineStr">
        <is>
          <t>0001-0559</t>
        </is>
      </c>
      <c r="H1590" s="9">
        <f>INT(F1590/100)</f>
        <v/>
      </c>
      <c r="I1590" t="n">
        <v>-4</v>
      </c>
      <c r="J1590" t="n">
        <v>0</v>
      </c>
      <c r="K1590" t="n">
        <v>-18</v>
      </c>
      <c r="L1590" t="n">
        <v>0</v>
      </c>
      <c r="M1590" t="n">
        <v>0</v>
      </c>
      <c r="O1590" t="n">
        <v>0</v>
      </c>
    </row>
    <row r="1591">
      <c r="A1591" s="8" t="n">
        <v>46208</v>
      </c>
      <c r="B1591" t="inlineStr">
        <is>
          <t>AA</t>
        </is>
      </c>
      <c r="C1591" s="9">
        <f>_xlfn.XLOOKUP(B1591,Carriers[Code],Carriers[Airline])</f>
        <v/>
      </c>
      <c r="D1591" t="n">
        <v>3324</v>
      </c>
      <c r="E1591" t="inlineStr">
        <is>
          <t>ORD</t>
        </is>
      </c>
      <c r="F1591" s="10" t="n">
        <v>510</v>
      </c>
      <c r="G1591" t="inlineStr">
        <is>
          <t>0001-0559</t>
        </is>
      </c>
      <c r="H1591" s="9">
        <f>INT(F1591/100)</f>
        <v/>
      </c>
      <c r="I1591" t="n">
        <v>-3</v>
      </c>
      <c r="J1591" t="n">
        <v>0</v>
      </c>
      <c r="K1591" t="n">
        <v>-10</v>
      </c>
      <c r="L1591" t="n">
        <v>0</v>
      </c>
      <c r="M1591" t="n">
        <v>0</v>
      </c>
      <c r="O1591" t="n">
        <v>0</v>
      </c>
    </row>
    <row r="1592">
      <c r="A1592" s="8" t="n">
        <v>46208</v>
      </c>
      <c r="B1592" t="inlineStr">
        <is>
          <t>B6</t>
        </is>
      </c>
      <c r="C1592" s="9">
        <f>_xlfn.XLOOKUP(B1592,Carriers[Code],Carriers[Airline])</f>
        <v/>
      </c>
      <c r="D1592" t="n">
        <v>917</v>
      </c>
      <c r="E1592" t="inlineStr">
        <is>
          <t>JFK</t>
        </is>
      </c>
      <c r="F1592" s="10" t="n">
        <v>515</v>
      </c>
      <c r="G1592" t="inlineStr">
        <is>
          <t>0001-0559</t>
        </is>
      </c>
      <c r="H1592" s="9">
        <f>INT(F1592/100)</f>
        <v/>
      </c>
      <c r="I1592" t="n">
        <v>11</v>
      </c>
      <c r="J1592" t="n">
        <v>0</v>
      </c>
      <c r="K1592" t="n">
        <v>3</v>
      </c>
      <c r="L1592" t="n">
        <v>0</v>
      </c>
      <c r="M1592" t="n">
        <v>0</v>
      </c>
      <c r="O1592" t="n">
        <v>0</v>
      </c>
    </row>
    <row r="1593">
      <c r="A1593" s="8" t="n">
        <v>46208</v>
      </c>
      <c r="B1593" t="inlineStr">
        <is>
          <t>WN</t>
        </is>
      </c>
      <c r="C1593" s="9">
        <f>_xlfn.XLOOKUP(B1593,Carriers[Code],Carriers[Airline])</f>
        <v/>
      </c>
      <c r="D1593" t="n">
        <v>4156</v>
      </c>
      <c r="E1593" t="inlineStr">
        <is>
          <t>DEN</t>
        </is>
      </c>
      <c r="F1593" s="10" t="n">
        <v>515</v>
      </c>
      <c r="G1593" t="inlineStr">
        <is>
          <t>0001-0559</t>
        </is>
      </c>
      <c r="H1593" s="9">
        <f>INT(F1593/100)</f>
        <v/>
      </c>
      <c r="I1593" t="n">
        <v>-2</v>
      </c>
      <c r="J1593" t="n">
        <v>0</v>
      </c>
      <c r="K1593" t="n">
        <v>-18</v>
      </c>
      <c r="L1593" t="n">
        <v>0</v>
      </c>
      <c r="M1593" t="n">
        <v>0</v>
      </c>
      <c r="O1593" t="n">
        <v>0</v>
      </c>
    </row>
    <row r="1594">
      <c r="A1594" s="8" t="n">
        <v>46208</v>
      </c>
      <c r="B1594" t="inlineStr">
        <is>
          <t>DL</t>
        </is>
      </c>
      <c r="C1594" s="9">
        <f>_xlfn.XLOOKUP(B1594,Carriers[Code],Carriers[Airline])</f>
        <v/>
      </c>
      <c r="D1594" t="n">
        <v>1019</v>
      </c>
      <c r="E1594" t="inlineStr">
        <is>
          <t>DTW</t>
        </is>
      </c>
      <c r="F1594" s="10" t="n">
        <v>530</v>
      </c>
      <c r="G1594" t="inlineStr">
        <is>
          <t>0001-0559</t>
        </is>
      </c>
      <c r="H1594" s="9">
        <f>INT(F1594/100)</f>
        <v/>
      </c>
      <c r="I1594" t="n">
        <v>-4</v>
      </c>
      <c r="J1594" t="n">
        <v>0</v>
      </c>
      <c r="M1594" t="n">
        <v>0</v>
      </c>
      <c r="O1594" t="n">
        <v>1</v>
      </c>
    </row>
    <row r="1595">
      <c r="A1595" s="8" t="n">
        <v>46208</v>
      </c>
      <c r="B1595" t="inlineStr">
        <is>
          <t>DL</t>
        </is>
      </c>
      <c r="C1595" s="9">
        <f>_xlfn.XLOOKUP(B1595,Carriers[Code],Carriers[Airline])</f>
        <v/>
      </c>
      <c r="D1595" t="n">
        <v>2242</v>
      </c>
      <c r="E1595" t="inlineStr">
        <is>
          <t>ATL</t>
        </is>
      </c>
      <c r="F1595" s="10" t="n">
        <v>530</v>
      </c>
      <c r="G1595" t="inlineStr">
        <is>
          <t>0001-0559</t>
        </is>
      </c>
      <c r="H1595" s="9">
        <f>INT(F1595/100)</f>
        <v/>
      </c>
      <c r="I1595" t="n">
        <v>0</v>
      </c>
      <c r="J1595" t="n">
        <v>0</v>
      </c>
      <c r="K1595" t="n">
        <v>-19</v>
      </c>
      <c r="L1595" t="n">
        <v>0</v>
      </c>
      <c r="M1595" t="n">
        <v>0</v>
      </c>
      <c r="O1595" t="n">
        <v>0</v>
      </c>
    </row>
    <row r="1596">
      <c r="A1596" s="8" t="n">
        <v>46208</v>
      </c>
      <c r="B1596" t="inlineStr">
        <is>
          <t>WN</t>
        </is>
      </c>
      <c r="C1596" s="9">
        <f>_xlfn.XLOOKUP(B1596,Carriers[Code],Carriers[Airline])</f>
        <v/>
      </c>
      <c r="D1596" t="n">
        <v>727</v>
      </c>
      <c r="E1596" t="inlineStr">
        <is>
          <t>BWI</t>
        </is>
      </c>
      <c r="F1596" s="10" t="n">
        <v>530</v>
      </c>
      <c r="G1596" t="inlineStr">
        <is>
          <t>0001-0559</t>
        </is>
      </c>
      <c r="H1596" s="9">
        <f>INT(F1596/100)</f>
        <v/>
      </c>
      <c r="I1596" t="n">
        <v>4</v>
      </c>
      <c r="J1596" t="n">
        <v>0</v>
      </c>
      <c r="K1596" t="n">
        <v>-16</v>
      </c>
      <c r="L1596" t="n">
        <v>0</v>
      </c>
      <c r="M1596" t="n">
        <v>0</v>
      </c>
      <c r="O1596" t="n">
        <v>0</v>
      </c>
    </row>
    <row r="1597">
      <c r="A1597" s="8" t="n">
        <v>46208</v>
      </c>
      <c r="B1597" t="inlineStr">
        <is>
          <t>UA</t>
        </is>
      </c>
      <c r="C1597" s="9">
        <f>_xlfn.XLOOKUP(B1597,Carriers[Code],Carriers[Airline])</f>
        <v/>
      </c>
      <c r="D1597" t="n">
        <v>1409</v>
      </c>
      <c r="E1597" t="inlineStr">
        <is>
          <t>IAH</t>
        </is>
      </c>
      <c r="F1597" s="10" t="n">
        <v>540</v>
      </c>
      <c r="G1597" t="inlineStr">
        <is>
          <t>0001-0559</t>
        </is>
      </c>
      <c r="H1597" s="9">
        <f>INT(F1597/100)</f>
        <v/>
      </c>
      <c r="I1597" t="n">
        <v>-6</v>
      </c>
      <c r="J1597" t="n">
        <v>0</v>
      </c>
      <c r="K1597" t="n">
        <v>-19</v>
      </c>
      <c r="L1597" t="n">
        <v>0</v>
      </c>
      <c r="M1597" t="n">
        <v>0</v>
      </c>
      <c r="O1597" t="n">
        <v>0</v>
      </c>
    </row>
    <row r="1598">
      <c r="A1598" s="8" t="n">
        <v>46208</v>
      </c>
      <c r="B1598" t="inlineStr">
        <is>
          <t>UA</t>
        </is>
      </c>
      <c r="C1598" s="9">
        <f>_xlfn.XLOOKUP(B1598,Carriers[Code],Carriers[Airline])</f>
        <v/>
      </c>
      <c r="D1598" t="n">
        <v>1734</v>
      </c>
      <c r="E1598" t="inlineStr">
        <is>
          <t>IAD</t>
        </is>
      </c>
      <c r="F1598" s="10" t="n">
        <v>545</v>
      </c>
      <c r="G1598" t="inlineStr">
        <is>
          <t>0001-0559</t>
        </is>
      </c>
      <c r="H1598" s="9">
        <f>INT(F1598/100)</f>
        <v/>
      </c>
      <c r="I1598" t="n">
        <v>-2</v>
      </c>
      <c r="J1598" t="n">
        <v>0</v>
      </c>
      <c r="K1598" t="n">
        <v>-14</v>
      </c>
      <c r="L1598" t="n">
        <v>0</v>
      </c>
      <c r="M1598" t="n">
        <v>0</v>
      </c>
      <c r="O1598" t="n">
        <v>0</v>
      </c>
    </row>
    <row r="1599">
      <c r="A1599" s="8" t="n">
        <v>46208</v>
      </c>
      <c r="B1599" t="inlineStr">
        <is>
          <t>WN</t>
        </is>
      </c>
      <c r="C1599" s="9">
        <f>_xlfn.XLOOKUP(B1599,Carriers[Code],Carriers[Airline])</f>
        <v/>
      </c>
      <c r="D1599" t="n">
        <v>752</v>
      </c>
      <c r="E1599" t="inlineStr">
        <is>
          <t>STL</t>
        </is>
      </c>
      <c r="F1599" s="10" t="n">
        <v>550</v>
      </c>
      <c r="G1599" t="inlineStr">
        <is>
          <t>0001-0559</t>
        </is>
      </c>
      <c r="H1599" s="9">
        <f>INT(F1599/100)</f>
        <v/>
      </c>
      <c r="I1599" t="n">
        <v>2</v>
      </c>
      <c r="J1599" t="n">
        <v>0</v>
      </c>
      <c r="K1599" t="n">
        <v>-9</v>
      </c>
      <c r="L1599" t="n">
        <v>0</v>
      </c>
      <c r="M1599" t="n">
        <v>0</v>
      </c>
      <c r="O1599" t="n">
        <v>0</v>
      </c>
    </row>
    <row r="1600">
      <c r="A1600" s="8" t="n">
        <v>46208</v>
      </c>
      <c r="B1600" t="inlineStr">
        <is>
          <t>DL</t>
        </is>
      </c>
      <c r="C1600" s="9">
        <f>_xlfn.XLOOKUP(B1600,Carriers[Code],Carriers[Airline])</f>
        <v/>
      </c>
      <c r="D1600" t="n">
        <v>2303</v>
      </c>
      <c r="E1600" t="inlineStr">
        <is>
          <t>MSP</t>
        </is>
      </c>
      <c r="F1600" s="10" t="n">
        <v>555</v>
      </c>
      <c r="G1600" t="inlineStr">
        <is>
          <t>0001-0559</t>
        </is>
      </c>
      <c r="H1600" s="9">
        <f>INT(F1600/100)</f>
        <v/>
      </c>
      <c r="I1600" t="n">
        <v>-7</v>
      </c>
      <c r="J1600" t="n">
        <v>0</v>
      </c>
      <c r="K1600" t="n">
        <v>13</v>
      </c>
      <c r="L1600" t="n">
        <v>0</v>
      </c>
      <c r="M1600" t="n">
        <v>0</v>
      </c>
      <c r="O1600" t="n">
        <v>0</v>
      </c>
    </row>
    <row r="1601">
      <c r="A1601" s="8" t="n">
        <v>46208</v>
      </c>
      <c r="B1601" t="inlineStr">
        <is>
          <t>AA</t>
        </is>
      </c>
      <c r="C1601" s="9">
        <f>_xlfn.XLOOKUP(B1601,Carriers[Code],Carriers[Airline])</f>
        <v/>
      </c>
      <c r="D1601" t="n">
        <v>873</v>
      </c>
      <c r="E1601" t="inlineStr">
        <is>
          <t>MIA</t>
        </is>
      </c>
      <c r="F1601" s="10" t="n">
        <v>600</v>
      </c>
      <c r="G1601" t="inlineStr">
        <is>
          <t>0600-0659</t>
        </is>
      </c>
      <c r="H1601" s="9">
        <f>INT(F1601/100)</f>
        <v/>
      </c>
      <c r="I1601" t="n">
        <v>1</v>
      </c>
      <c r="J1601" t="n">
        <v>0</v>
      </c>
      <c r="M1601" t="n">
        <v>1</v>
      </c>
      <c r="N1601" t="inlineStr">
        <is>
          <t>B</t>
        </is>
      </c>
      <c r="O1601" t="n">
        <v>0</v>
      </c>
    </row>
    <row r="1602">
      <c r="A1602" s="8" t="n">
        <v>46208</v>
      </c>
      <c r="B1602" t="inlineStr">
        <is>
          <t>AA</t>
        </is>
      </c>
      <c r="C1602" s="9">
        <f>_xlfn.XLOOKUP(B1602,Carriers[Code],Carriers[Airline])</f>
        <v/>
      </c>
      <c r="D1602" t="n">
        <v>2527</v>
      </c>
      <c r="E1602" t="inlineStr">
        <is>
          <t>DFW</t>
        </is>
      </c>
      <c r="F1602" s="10" t="n">
        <v>600</v>
      </c>
      <c r="G1602" t="inlineStr">
        <is>
          <t>0600-0659</t>
        </is>
      </c>
      <c r="H1602" s="9">
        <f>INT(F1602/100)</f>
        <v/>
      </c>
      <c r="I1602" t="n">
        <v>-1</v>
      </c>
      <c r="J1602" t="n">
        <v>0</v>
      </c>
      <c r="K1602" t="n">
        <v>-9</v>
      </c>
      <c r="L1602" t="n">
        <v>0</v>
      </c>
      <c r="M1602" t="n">
        <v>0</v>
      </c>
      <c r="O1602" t="n">
        <v>0</v>
      </c>
    </row>
    <row r="1603">
      <c r="A1603" s="8" t="n">
        <v>46208</v>
      </c>
      <c r="B1603" t="inlineStr">
        <is>
          <t>B6</t>
        </is>
      </c>
      <c r="C1603" s="9">
        <f>_xlfn.XLOOKUP(B1603,Carriers[Code],Carriers[Airline])</f>
        <v/>
      </c>
      <c r="D1603" t="n">
        <v>287</v>
      </c>
      <c r="E1603" t="inlineStr">
        <is>
          <t>LAX</t>
        </is>
      </c>
      <c r="F1603" s="10" t="n">
        <v>600</v>
      </c>
      <c r="G1603" t="inlineStr">
        <is>
          <t>0600-0659</t>
        </is>
      </c>
      <c r="H1603" s="9">
        <f>INT(F1603/100)</f>
        <v/>
      </c>
      <c r="I1603" t="n">
        <v>-7</v>
      </c>
      <c r="J1603" t="n">
        <v>0</v>
      </c>
      <c r="K1603" t="n">
        <v>15</v>
      </c>
      <c r="L1603" t="n">
        <v>1</v>
      </c>
      <c r="M1603" t="n">
        <v>0</v>
      </c>
      <c r="O1603" t="n">
        <v>0</v>
      </c>
      <c r="P1603" t="n">
        <v>0</v>
      </c>
      <c r="Q1603" t="n">
        <v>0</v>
      </c>
      <c r="R1603" t="n">
        <v>15</v>
      </c>
      <c r="S1603" t="n">
        <v>0</v>
      </c>
      <c r="T1603" t="n">
        <v>0</v>
      </c>
    </row>
    <row r="1604">
      <c r="A1604" s="8" t="n">
        <v>46208</v>
      </c>
      <c r="B1604" t="inlineStr">
        <is>
          <t>B6</t>
        </is>
      </c>
      <c r="C1604" s="9">
        <f>_xlfn.XLOOKUP(B1604,Carriers[Code],Carriers[Airline])</f>
        <v/>
      </c>
      <c r="D1604" t="n">
        <v>1207</v>
      </c>
      <c r="E1604" t="inlineStr">
        <is>
          <t>BNA</t>
        </is>
      </c>
      <c r="F1604" s="10" t="n">
        <v>600</v>
      </c>
      <c r="G1604" t="inlineStr">
        <is>
          <t>0600-0659</t>
        </is>
      </c>
      <c r="H1604" s="9">
        <f>INT(F1604/100)</f>
        <v/>
      </c>
      <c r="I1604" t="n">
        <v>10</v>
      </c>
      <c r="J1604" t="n">
        <v>0</v>
      </c>
      <c r="K1604" t="n">
        <v>-7</v>
      </c>
      <c r="L1604" t="n">
        <v>0</v>
      </c>
      <c r="M1604" t="n">
        <v>0</v>
      </c>
      <c r="O1604" t="n">
        <v>0</v>
      </c>
    </row>
    <row r="1605">
      <c r="A1605" s="8" t="n">
        <v>46208</v>
      </c>
      <c r="B1605" t="inlineStr">
        <is>
          <t>B6</t>
        </is>
      </c>
      <c r="C1605" s="9">
        <f>_xlfn.XLOOKUP(B1605,Carriers[Code],Carriers[Airline])</f>
        <v/>
      </c>
      <c r="D1605" t="n">
        <v>1285</v>
      </c>
      <c r="E1605" t="inlineStr">
        <is>
          <t>PIT</t>
        </is>
      </c>
      <c r="F1605" s="10" t="n">
        <v>600</v>
      </c>
      <c r="G1605" t="inlineStr">
        <is>
          <t>0600-0659</t>
        </is>
      </c>
      <c r="H1605" s="9">
        <f>INT(F1605/100)</f>
        <v/>
      </c>
      <c r="I1605" t="n">
        <v>-12</v>
      </c>
      <c r="J1605" t="n">
        <v>0</v>
      </c>
      <c r="K1605" t="n">
        <v>-27</v>
      </c>
      <c r="L1605" t="n">
        <v>0</v>
      </c>
      <c r="M1605" t="n">
        <v>0</v>
      </c>
      <c r="O1605" t="n">
        <v>0</v>
      </c>
    </row>
    <row r="1606">
      <c r="A1606" s="8" t="n">
        <v>46208</v>
      </c>
      <c r="B1606" t="inlineStr">
        <is>
          <t>B6</t>
        </is>
      </c>
      <c r="C1606" s="9">
        <f>_xlfn.XLOOKUP(B1606,Carriers[Code],Carriers[Airline])</f>
        <v/>
      </c>
      <c r="D1606" t="n">
        <v>1439</v>
      </c>
      <c r="E1606" t="inlineStr">
        <is>
          <t>AUS</t>
        </is>
      </c>
      <c r="F1606" s="10" t="n">
        <v>600</v>
      </c>
      <c r="G1606" t="inlineStr">
        <is>
          <t>0600-0659</t>
        </is>
      </c>
      <c r="H1606" s="9">
        <f>INT(F1606/100)</f>
        <v/>
      </c>
      <c r="I1606" t="n">
        <v>114</v>
      </c>
      <c r="J1606" t="n">
        <v>1</v>
      </c>
      <c r="K1606" t="n">
        <v>87</v>
      </c>
      <c r="L1606" t="n">
        <v>1</v>
      </c>
      <c r="M1606" t="n">
        <v>0</v>
      </c>
      <c r="O1606" t="n">
        <v>0</v>
      </c>
      <c r="P1606" t="n">
        <v>87</v>
      </c>
      <c r="Q1606" t="n">
        <v>0</v>
      </c>
      <c r="R1606" t="n">
        <v>0</v>
      </c>
      <c r="S1606" t="n">
        <v>0</v>
      </c>
      <c r="T1606" t="n">
        <v>0</v>
      </c>
    </row>
    <row r="1607">
      <c r="A1607" s="8" t="n">
        <v>46208</v>
      </c>
      <c r="B1607" t="inlineStr">
        <is>
          <t>F9</t>
        </is>
      </c>
      <c r="C1607" s="9">
        <f>_xlfn.XLOOKUP(B1607,Carriers[Code],Carriers[Airline])</f>
        <v/>
      </c>
      <c r="D1607" t="n">
        <v>3085</v>
      </c>
      <c r="E1607" t="inlineStr">
        <is>
          <t>ATL</t>
        </is>
      </c>
      <c r="F1607" s="10" t="n">
        <v>600</v>
      </c>
      <c r="G1607" t="inlineStr">
        <is>
          <t>0600-0659</t>
        </is>
      </c>
      <c r="H1607" s="9">
        <f>INT(F1607/100)</f>
        <v/>
      </c>
      <c r="I1607" t="n">
        <v>9</v>
      </c>
      <c r="J1607" t="n">
        <v>0</v>
      </c>
      <c r="K1607" t="n">
        <v>-13</v>
      </c>
      <c r="L1607" t="n">
        <v>0</v>
      </c>
      <c r="M1607" t="n">
        <v>0</v>
      </c>
      <c r="O1607" t="n">
        <v>0</v>
      </c>
    </row>
    <row r="1608">
      <c r="A1608" s="8" t="n">
        <v>46208</v>
      </c>
      <c r="B1608" t="inlineStr">
        <is>
          <t>UA</t>
        </is>
      </c>
      <c r="C1608" s="9">
        <f>_xlfn.XLOOKUP(B1608,Carriers[Code],Carriers[Airline])</f>
        <v/>
      </c>
      <c r="D1608" t="n">
        <v>1414</v>
      </c>
      <c r="E1608" t="inlineStr">
        <is>
          <t>ORD</t>
        </is>
      </c>
      <c r="F1608" s="10" t="n">
        <v>600</v>
      </c>
      <c r="G1608" t="inlineStr">
        <is>
          <t>0600-0659</t>
        </is>
      </c>
      <c r="H1608" s="9">
        <f>INT(F1608/100)</f>
        <v/>
      </c>
      <c r="I1608" t="n">
        <v>0</v>
      </c>
      <c r="J1608" t="n">
        <v>0</v>
      </c>
      <c r="K1608" t="n">
        <v>-1</v>
      </c>
      <c r="L1608" t="n">
        <v>0</v>
      </c>
      <c r="M1608" t="n">
        <v>0</v>
      </c>
      <c r="O1608" t="n">
        <v>0</v>
      </c>
    </row>
    <row r="1609">
      <c r="A1609" s="8" t="n">
        <v>46208</v>
      </c>
      <c r="B1609" t="inlineStr">
        <is>
          <t>UA</t>
        </is>
      </c>
      <c r="C1609" s="9">
        <f>_xlfn.XLOOKUP(B1609,Carriers[Code],Carriers[Airline])</f>
        <v/>
      </c>
      <c r="D1609" t="n">
        <v>2441</v>
      </c>
      <c r="E1609" t="inlineStr">
        <is>
          <t>SFO</t>
        </is>
      </c>
      <c r="F1609" s="10" t="n">
        <v>600</v>
      </c>
      <c r="G1609" t="inlineStr">
        <is>
          <t>0600-0659</t>
        </is>
      </c>
      <c r="H1609" s="9">
        <f>INT(F1609/100)</f>
        <v/>
      </c>
      <c r="I1609" t="n">
        <v>-10</v>
      </c>
      <c r="J1609" t="n">
        <v>0</v>
      </c>
      <c r="K1609" t="n">
        <v>-34</v>
      </c>
      <c r="L1609" t="n">
        <v>0</v>
      </c>
      <c r="M1609" t="n">
        <v>0</v>
      </c>
      <c r="O1609" t="n">
        <v>0</v>
      </c>
    </row>
    <row r="1610">
      <c r="A1610" s="8" t="n">
        <v>46208</v>
      </c>
      <c r="B1610" t="inlineStr">
        <is>
          <t>AA</t>
        </is>
      </c>
      <c r="C1610" s="9">
        <f>_xlfn.XLOOKUP(B1610,Carriers[Code],Carriers[Airline])</f>
        <v/>
      </c>
      <c r="D1610" t="n">
        <v>1146</v>
      </c>
      <c r="E1610" t="inlineStr">
        <is>
          <t>PHL</t>
        </is>
      </c>
      <c r="F1610" s="10" t="n">
        <v>601</v>
      </c>
      <c r="G1610" t="inlineStr">
        <is>
          <t>0600-0659</t>
        </is>
      </c>
      <c r="H1610" s="9">
        <f>INT(F1610/100)</f>
        <v/>
      </c>
      <c r="I1610" t="n">
        <v>-7</v>
      </c>
      <c r="J1610" t="n">
        <v>0</v>
      </c>
      <c r="K1610" t="n">
        <v>-20</v>
      </c>
      <c r="L1610" t="n">
        <v>0</v>
      </c>
      <c r="M1610" t="n">
        <v>0</v>
      </c>
      <c r="O1610" t="n">
        <v>0</v>
      </c>
    </row>
    <row r="1611">
      <c r="A1611" s="8" t="n">
        <v>46208</v>
      </c>
      <c r="B1611" t="inlineStr">
        <is>
          <t>YX</t>
        </is>
      </c>
      <c r="C1611" s="9">
        <f>_xlfn.XLOOKUP(B1611,Carriers[Code],Carriers[Airline])</f>
        <v/>
      </c>
      <c r="D1611" t="n">
        <v>4401</v>
      </c>
      <c r="E1611" t="inlineStr">
        <is>
          <t>JFK</t>
        </is>
      </c>
      <c r="F1611" s="10" t="n">
        <v>601</v>
      </c>
      <c r="G1611" t="inlineStr">
        <is>
          <t>0600-0659</t>
        </is>
      </c>
      <c r="H1611" s="9">
        <f>INT(F1611/100)</f>
        <v/>
      </c>
      <c r="I1611" t="n">
        <v>-1</v>
      </c>
      <c r="J1611" t="n">
        <v>0</v>
      </c>
      <c r="K1611" t="n">
        <v>-22</v>
      </c>
      <c r="L1611" t="n">
        <v>0</v>
      </c>
      <c r="M1611" t="n">
        <v>0</v>
      </c>
      <c r="O1611" t="n">
        <v>0</v>
      </c>
    </row>
    <row r="1612">
      <c r="A1612" s="8" t="n">
        <v>46208</v>
      </c>
      <c r="B1612" t="inlineStr">
        <is>
          <t>AS</t>
        </is>
      </c>
      <c r="C1612" s="9">
        <f>_xlfn.XLOOKUP(B1612,Carriers[Code],Carriers[Airline])</f>
        <v/>
      </c>
      <c r="D1612" t="n">
        <v>311</v>
      </c>
      <c r="E1612" t="inlineStr">
        <is>
          <t>PDX</t>
        </is>
      </c>
      <c r="F1612" s="10" t="n">
        <v>603</v>
      </c>
      <c r="G1612" t="inlineStr">
        <is>
          <t>0600-0659</t>
        </is>
      </c>
      <c r="H1612" s="9">
        <f>INT(F1612/100)</f>
        <v/>
      </c>
      <c r="I1612" t="n">
        <v>-2</v>
      </c>
      <c r="J1612" t="n">
        <v>0</v>
      </c>
      <c r="K1612" t="n">
        <v>-13</v>
      </c>
      <c r="L1612" t="n">
        <v>0</v>
      </c>
      <c r="M1612" t="n">
        <v>0</v>
      </c>
      <c r="O1612" t="n">
        <v>0</v>
      </c>
    </row>
    <row r="1613">
      <c r="A1613" s="8" t="n">
        <v>46208</v>
      </c>
      <c r="B1613" t="inlineStr">
        <is>
          <t>AA</t>
        </is>
      </c>
      <c r="C1613" s="9">
        <f>_xlfn.XLOOKUP(B1613,Carriers[Code],Carriers[Airline])</f>
        <v/>
      </c>
      <c r="D1613" t="n">
        <v>418</v>
      </c>
      <c r="E1613" t="inlineStr">
        <is>
          <t>CLT</t>
        </is>
      </c>
      <c r="F1613" s="10" t="n">
        <v>605</v>
      </c>
      <c r="G1613" t="inlineStr">
        <is>
          <t>0600-0659</t>
        </is>
      </c>
      <c r="H1613" s="9">
        <f>INT(F1613/100)</f>
        <v/>
      </c>
      <c r="I1613" t="n">
        <v>-8</v>
      </c>
      <c r="J1613" t="n">
        <v>0</v>
      </c>
      <c r="K1613" t="n">
        <v>-23</v>
      </c>
      <c r="L1613" t="n">
        <v>0</v>
      </c>
      <c r="M1613" t="n">
        <v>0</v>
      </c>
      <c r="O1613" t="n">
        <v>0</v>
      </c>
    </row>
    <row r="1614">
      <c r="A1614" s="8" t="n">
        <v>46208</v>
      </c>
      <c r="B1614" t="inlineStr">
        <is>
          <t>B6</t>
        </is>
      </c>
      <c r="C1614" s="9">
        <f>_xlfn.XLOOKUP(B1614,Carriers[Code],Carriers[Airline])</f>
        <v/>
      </c>
      <c r="D1614" t="n">
        <v>619</v>
      </c>
      <c r="E1614" t="inlineStr">
        <is>
          <t>SAN</t>
        </is>
      </c>
      <c r="F1614" s="10" t="n">
        <v>605</v>
      </c>
      <c r="G1614" t="inlineStr">
        <is>
          <t>0600-0659</t>
        </is>
      </c>
      <c r="H1614" s="9">
        <f>INT(F1614/100)</f>
        <v/>
      </c>
      <c r="I1614" t="n">
        <v>-8</v>
      </c>
      <c r="J1614" t="n">
        <v>0</v>
      </c>
      <c r="K1614" t="n">
        <v>-16</v>
      </c>
      <c r="L1614" t="n">
        <v>0</v>
      </c>
      <c r="M1614" t="n">
        <v>0</v>
      </c>
      <c r="O1614" t="n">
        <v>0</v>
      </c>
    </row>
    <row r="1615">
      <c r="A1615" s="8" t="n">
        <v>46208</v>
      </c>
      <c r="B1615" t="inlineStr">
        <is>
          <t>DL</t>
        </is>
      </c>
      <c r="C1615" s="9">
        <f>_xlfn.XLOOKUP(B1615,Carriers[Code],Carriers[Airline])</f>
        <v/>
      </c>
      <c r="D1615" t="n">
        <v>859</v>
      </c>
      <c r="E1615" t="inlineStr">
        <is>
          <t>SLC</t>
        </is>
      </c>
      <c r="F1615" s="10" t="n">
        <v>605</v>
      </c>
      <c r="G1615" t="inlineStr">
        <is>
          <t>0600-0659</t>
        </is>
      </c>
      <c r="H1615" s="9">
        <f>INT(F1615/100)</f>
        <v/>
      </c>
      <c r="I1615" t="n">
        <v>-1</v>
      </c>
      <c r="J1615" t="n">
        <v>0</v>
      </c>
      <c r="K1615" t="n">
        <v>-16</v>
      </c>
      <c r="L1615" t="n">
        <v>0</v>
      </c>
      <c r="M1615" t="n">
        <v>0</v>
      </c>
      <c r="O1615" t="n">
        <v>0</v>
      </c>
    </row>
    <row r="1616">
      <c r="A1616" s="8" t="n">
        <v>46208</v>
      </c>
      <c r="B1616" t="inlineStr">
        <is>
          <t>YX</t>
        </is>
      </c>
      <c r="C1616" s="9">
        <f>_xlfn.XLOOKUP(B1616,Carriers[Code],Carriers[Airline])</f>
        <v/>
      </c>
      <c r="D1616" t="n">
        <v>3641</v>
      </c>
      <c r="E1616" t="inlineStr">
        <is>
          <t>EWR</t>
        </is>
      </c>
      <c r="F1616" s="10" t="n">
        <v>605</v>
      </c>
      <c r="G1616" t="inlineStr">
        <is>
          <t>0600-0659</t>
        </is>
      </c>
      <c r="H1616" s="9">
        <f>INT(F1616/100)</f>
        <v/>
      </c>
      <c r="I1616" t="n">
        <v>-4</v>
      </c>
      <c r="J1616" t="n">
        <v>0</v>
      </c>
      <c r="K1616" t="n">
        <v>-41</v>
      </c>
      <c r="L1616" t="n">
        <v>0</v>
      </c>
      <c r="M1616" t="n">
        <v>0</v>
      </c>
      <c r="O1616" t="n">
        <v>0</v>
      </c>
    </row>
    <row r="1617">
      <c r="A1617" s="8" t="n">
        <v>46208</v>
      </c>
      <c r="B1617" t="inlineStr">
        <is>
          <t>DL</t>
        </is>
      </c>
      <c r="C1617" s="9">
        <f>_xlfn.XLOOKUP(B1617,Carriers[Code],Carriers[Airline])</f>
        <v/>
      </c>
      <c r="D1617" t="n">
        <v>2611</v>
      </c>
      <c r="E1617" t="inlineStr">
        <is>
          <t>JFK</t>
        </is>
      </c>
      <c r="F1617" s="10" t="n">
        <v>606</v>
      </c>
      <c r="G1617" t="inlineStr">
        <is>
          <t>0600-0659</t>
        </is>
      </c>
      <c r="H1617" s="9">
        <f>INT(F1617/100)</f>
        <v/>
      </c>
      <c r="I1617" t="n">
        <v>-4</v>
      </c>
      <c r="J1617" t="n">
        <v>0</v>
      </c>
      <c r="K1617" t="n">
        <v>-1</v>
      </c>
      <c r="L1617" t="n">
        <v>0</v>
      </c>
      <c r="M1617" t="n">
        <v>0</v>
      </c>
      <c r="O1617" t="n">
        <v>0</v>
      </c>
    </row>
    <row r="1618">
      <c r="A1618" s="8" t="n">
        <v>46208</v>
      </c>
      <c r="B1618" t="inlineStr">
        <is>
          <t>B6</t>
        </is>
      </c>
      <c r="C1618" s="9">
        <f>_xlfn.XLOOKUP(B1618,Carriers[Code],Carriers[Airline])</f>
        <v/>
      </c>
      <c r="D1618" t="n">
        <v>761</v>
      </c>
      <c r="E1618" t="inlineStr">
        <is>
          <t>SJU</t>
        </is>
      </c>
      <c r="F1618" s="10" t="n">
        <v>610</v>
      </c>
      <c r="G1618" t="inlineStr">
        <is>
          <t>0600-0659</t>
        </is>
      </c>
      <c r="H1618" s="9">
        <f>INT(F1618/100)</f>
        <v/>
      </c>
      <c r="I1618" t="n">
        <v>-3</v>
      </c>
      <c r="J1618" t="n">
        <v>0</v>
      </c>
      <c r="K1618" t="n">
        <v>2</v>
      </c>
      <c r="L1618" t="n">
        <v>0</v>
      </c>
      <c r="M1618" t="n">
        <v>0</v>
      </c>
      <c r="O1618" t="n">
        <v>0</v>
      </c>
    </row>
    <row r="1619">
      <c r="A1619" s="8" t="n">
        <v>46208</v>
      </c>
      <c r="B1619" t="inlineStr">
        <is>
          <t>B6</t>
        </is>
      </c>
      <c r="C1619" s="9">
        <f>_xlfn.XLOOKUP(B1619,Carriers[Code],Carriers[Airline])</f>
        <v/>
      </c>
      <c r="D1619" t="n">
        <v>1159</v>
      </c>
      <c r="E1619" t="inlineStr">
        <is>
          <t>PHL</t>
        </is>
      </c>
      <c r="F1619" s="10" t="n">
        <v>610</v>
      </c>
      <c r="G1619" t="inlineStr">
        <is>
          <t>0600-0659</t>
        </is>
      </c>
      <c r="H1619" s="9">
        <f>INT(F1619/100)</f>
        <v/>
      </c>
      <c r="I1619" t="n">
        <v>-10</v>
      </c>
      <c r="J1619" t="n">
        <v>0</v>
      </c>
      <c r="K1619" t="n">
        <v>-30</v>
      </c>
      <c r="L1619" t="n">
        <v>0</v>
      </c>
      <c r="M1619" t="n">
        <v>0</v>
      </c>
      <c r="O1619" t="n">
        <v>0</v>
      </c>
    </row>
    <row r="1620">
      <c r="A1620" s="8" t="n">
        <v>46208</v>
      </c>
      <c r="B1620" t="inlineStr">
        <is>
          <t>DL</t>
        </is>
      </c>
      <c r="C1620" s="9">
        <f>_xlfn.XLOOKUP(B1620,Carriers[Code],Carriers[Airline])</f>
        <v/>
      </c>
      <c r="D1620" t="n">
        <v>675</v>
      </c>
      <c r="E1620" t="inlineStr">
        <is>
          <t>MCI</t>
        </is>
      </c>
      <c r="F1620" s="10" t="n">
        <v>610</v>
      </c>
      <c r="G1620" t="inlineStr">
        <is>
          <t>0600-0659</t>
        </is>
      </c>
      <c r="H1620" s="9">
        <f>INT(F1620/100)</f>
        <v/>
      </c>
      <c r="I1620" t="n">
        <v>-18</v>
      </c>
      <c r="J1620" t="n">
        <v>0</v>
      </c>
      <c r="K1620" t="n">
        <v>-25</v>
      </c>
      <c r="L1620" t="n">
        <v>0</v>
      </c>
      <c r="M1620" t="n">
        <v>0</v>
      </c>
      <c r="O1620" t="n">
        <v>0</v>
      </c>
    </row>
    <row r="1621">
      <c r="A1621" s="8" t="n">
        <v>46208</v>
      </c>
      <c r="B1621" t="inlineStr">
        <is>
          <t>B6</t>
        </is>
      </c>
      <c r="C1621" s="9">
        <f>_xlfn.XLOOKUP(B1621,Carriers[Code],Carriers[Airline])</f>
        <v/>
      </c>
      <c r="D1621" t="n">
        <v>2255</v>
      </c>
      <c r="E1621" t="inlineStr">
        <is>
          <t>DCA</t>
        </is>
      </c>
      <c r="F1621" s="10" t="n">
        <v>615</v>
      </c>
      <c r="G1621" t="inlineStr">
        <is>
          <t>0600-0659</t>
        </is>
      </c>
      <c r="H1621" s="9">
        <f>INT(F1621/100)</f>
        <v/>
      </c>
      <c r="I1621" t="n">
        <v>-11</v>
      </c>
      <c r="J1621" t="n">
        <v>0</v>
      </c>
      <c r="K1621" t="n">
        <v>-23</v>
      </c>
      <c r="L1621" t="n">
        <v>0</v>
      </c>
      <c r="M1621" t="n">
        <v>0</v>
      </c>
      <c r="O1621" t="n">
        <v>0</v>
      </c>
    </row>
    <row r="1622">
      <c r="A1622" s="8" t="n">
        <v>46208</v>
      </c>
      <c r="B1622" t="inlineStr">
        <is>
          <t>B6</t>
        </is>
      </c>
      <c r="C1622" s="9">
        <f>_xlfn.XLOOKUP(B1622,Carriers[Code],Carriers[Airline])</f>
        <v/>
      </c>
      <c r="D1622" t="n">
        <v>569</v>
      </c>
      <c r="E1622" t="inlineStr">
        <is>
          <t>FLL</t>
        </is>
      </c>
      <c r="F1622" s="10" t="n">
        <v>620</v>
      </c>
      <c r="G1622" t="inlineStr">
        <is>
          <t>0600-0659</t>
        </is>
      </c>
      <c r="H1622" s="9">
        <f>INT(F1622/100)</f>
        <v/>
      </c>
      <c r="I1622" t="n">
        <v>-1</v>
      </c>
      <c r="J1622" t="n">
        <v>0</v>
      </c>
      <c r="K1622" t="n">
        <v>-22</v>
      </c>
      <c r="L1622" t="n">
        <v>0</v>
      </c>
      <c r="M1622" t="n">
        <v>0</v>
      </c>
      <c r="O1622" t="n">
        <v>0</v>
      </c>
    </row>
    <row r="1623">
      <c r="A1623" s="8" t="n">
        <v>46208</v>
      </c>
      <c r="B1623" t="inlineStr">
        <is>
          <t>DL</t>
        </is>
      </c>
      <c r="C1623" s="9">
        <f>_xlfn.XLOOKUP(B1623,Carriers[Code],Carriers[Airline])</f>
        <v/>
      </c>
      <c r="D1623" t="n">
        <v>479</v>
      </c>
      <c r="E1623" t="inlineStr">
        <is>
          <t>LAX</t>
        </is>
      </c>
      <c r="F1623" s="10" t="n">
        <v>620</v>
      </c>
      <c r="G1623" t="inlineStr">
        <is>
          <t>0600-0659</t>
        </is>
      </c>
      <c r="H1623" s="9">
        <f>INT(F1623/100)</f>
        <v/>
      </c>
      <c r="I1623" t="n">
        <v>2</v>
      </c>
      <c r="J1623" t="n">
        <v>0</v>
      </c>
      <c r="K1623" t="n">
        <v>-15</v>
      </c>
      <c r="L1623" t="n">
        <v>0</v>
      </c>
      <c r="M1623" t="n">
        <v>0</v>
      </c>
      <c r="O1623" t="n">
        <v>0</v>
      </c>
    </row>
    <row r="1624">
      <c r="A1624" s="8" t="n">
        <v>46208</v>
      </c>
      <c r="B1624" t="inlineStr">
        <is>
          <t>UA</t>
        </is>
      </c>
      <c r="C1624" s="9">
        <f>_xlfn.XLOOKUP(B1624,Carriers[Code],Carriers[Airline])</f>
        <v/>
      </c>
      <c r="D1624" t="n">
        <v>360</v>
      </c>
      <c r="E1624" t="inlineStr">
        <is>
          <t>LAX</t>
        </is>
      </c>
      <c r="F1624" s="10" t="n">
        <v>621</v>
      </c>
      <c r="G1624" t="inlineStr">
        <is>
          <t>0600-0659</t>
        </is>
      </c>
      <c r="H1624" s="9">
        <f>INT(F1624/100)</f>
        <v/>
      </c>
      <c r="I1624" t="n">
        <v>-6</v>
      </c>
      <c r="J1624" t="n">
        <v>0</v>
      </c>
      <c r="K1624" t="n">
        <v>-17</v>
      </c>
      <c r="L1624" t="n">
        <v>0</v>
      </c>
      <c r="M1624" t="n">
        <v>0</v>
      </c>
      <c r="O1624" t="n">
        <v>0</v>
      </c>
    </row>
    <row r="1625">
      <c r="A1625" s="8" t="n">
        <v>46208</v>
      </c>
      <c r="B1625" t="inlineStr">
        <is>
          <t>YX</t>
        </is>
      </c>
      <c r="C1625" s="9">
        <f>_xlfn.XLOOKUP(B1625,Carriers[Code],Carriers[Airline])</f>
        <v/>
      </c>
      <c r="D1625" t="n">
        <v>5626</v>
      </c>
      <c r="E1625" t="inlineStr">
        <is>
          <t>CLT</t>
        </is>
      </c>
      <c r="F1625" s="10" t="n">
        <v>625</v>
      </c>
      <c r="G1625" t="inlineStr">
        <is>
          <t>0600-0659</t>
        </is>
      </c>
      <c r="H1625" s="9">
        <f>INT(F1625/100)</f>
        <v/>
      </c>
      <c r="I1625" t="n">
        <v>-5</v>
      </c>
      <c r="J1625" t="n">
        <v>0</v>
      </c>
      <c r="K1625" t="n">
        <v>-23</v>
      </c>
      <c r="L1625" t="n">
        <v>0</v>
      </c>
      <c r="M1625" t="n">
        <v>0</v>
      </c>
      <c r="O1625" t="n">
        <v>0</v>
      </c>
    </row>
    <row r="1626">
      <c r="A1626" s="8" t="n">
        <v>46208</v>
      </c>
      <c r="B1626" t="inlineStr">
        <is>
          <t>B6</t>
        </is>
      </c>
      <c r="C1626" s="9">
        <f>_xlfn.XLOOKUP(B1626,Carriers[Code],Carriers[Airline])</f>
        <v/>
      </c>
      <c r="D1626" t="n">
        <v>1883</v>
      </c>
      <c r="E1626" t="inlineStr">
        <is>
          <t>RDU</t>
        </is>
      </c>
      <c r="F1626" s="10" t="n">
        <v>628</v>
      </c>
      <c r="G1626" t="inlineStr">
        <is>
          <t>0600-0659</t>
        </is>
      </c>
      <c r="H1626" s="9">
        <f>INT(F1626/100)</f>
        <v/>
      </c>
      <c r="I1626" t="n">
        <v>-5</v>
      </c>
      <c r="J1626" t="n">
        <v>0</v>
      </c>
      <c r="K1626" t="n">
        <v>-20</v>
      </c>
      <c r="L1626" t="n">
        <v>0</v>
      </c>
      <c r="M1626" t="n">
        <v>0</v>
      </c>
      <c r="O1626" t="n">
        <v>0</v>
      </c>
    </row>
    <row r="1627">
      <c r="A1627" s="8" t="n">
        <v>46208</v>
      </c>
      <c r="B1627" t="inlineStr">
        <is>
          <t>B6</t>
        </is>
      </c>
      <c r="C1627" s="9">
        <f>_xlfn.XLOOKUP(B1627,Carriers[Code],Carriers[Airline])</f>
        <v/>
      </c>
      <c r="D1627" t="n">
        <v>891</v>
      </c>
      <c r="E1627" t="inlineStr">
        <is>
          <t>TPA</t>
        </is>
      </c>
      <c r="F1627" s="10" t="n">
        <v>630</v>
      </c>
      <c r="G1627" t="inlineStr">
        <is>
          <t>0600-0659</t>
        </is>
      </c>
      <c r="H1627" s="9">
        <f>INT(F1627/100)</f>
        <v/>
      </c>
      <c r="I1627" t="n">
        <v>-1</v>
      </c>
      <c r="J1627" t="n">
        <v>0</v>
      </c>
      <c r="K1627" t="n">
        <v>-10</v>
      </c>
      <c r="L1627" t="n">
        <v>0</v>
      </c>
      <c r="M1627" t="n">
        <v>0</v>
      </c>
      <c r="O1627" t="n">
        <v>0</v>
      </c>
    </row>
    <row r="1628">
      <c r="A1628" s="8" t="n">
        <v>46208</v>
      </c>
      <c r="B1628" t="inlineStr">
        <is>
          <t>DL</t>
        </is>
      </c>
      <c r="C1628" s="9">
        <f>_xlfn.XLOOKUP(B1628,Carriers[Code],Carriers[Airline])</f>
        <v/>
      </c>
      <c r="D1628" t="n">
        <v>1410</v>
      </c>
      <c r="E1628" t="inlineStr">
        <is>
          <t>AUS</t>
        </is>
      </c>
      <c r="F1628" s="10" t="n">
        <v>630</v>
      </c>
      <c r="G1628" t="inlineStr">
        <is>
          <t>0600-0659</t>
        </is>
      </c>
      <c r="H1628" s="9">
        <f>INT(F1628/100)</f>
        <v/>
      </c>
      <c r="I1628" t="n">
        <v>59</v>
      </c>
      <c r="J1628" t="n">
        <v>1</v>
      </c>
      <c r="K1628" t="n">
        <v>50</v>
      </c>
      <c r="L1628" t="n">
        <v>1</v>
      </c>
      <c r="M1628" t="n">
        <v>0</v>
      </c>
      <c r="O1628" t="n">
        <v>0</v>
      </c>
      <c r="P1628" t="n">
        <v>50</v>
      </c>
      <c r="Q1628" t="n">
        <v>0</v>
      </c>
      <c r="R1628" t="n">
        <v>0</v>
      </c>
      <c r="S1628" t="n">
        <v>0</v>
      </c>
      <c r="T1628" t="n">
        <v>0</v>
      </c>
    </row>
    <row r="1629">
      <c r="A1629" s="8" t="n">
        <v>46208</v>
      </c>
      <c r="B1629" t="inlineStr">
        <is>
          <t>B6</t>
        </is>
      </c>
      <c r="C1629" s="9">
        <f>_xlfn.XLOOKUP(B1629,Carriers[Code],Carriers[Airline])</f>
        <v/>
      </c>
      <c r="D1629" t="n">
        <v>1333</v>
      </c>
      <c r="E1629" t="inlineStr">
        <is>
          <t>SFO</t>
        </is>
      </c>
      <c r="F1629" s="10" t="n">
        <v>635</v>
      </c>
      <c r="G1629" t="inlineStr">
        <is>
          <t>0600-0659</t>
        </is>
      </c>
      <c r="H1629" s="9">
        <f>INT(F1629/100)</f>
        <v/>
      </c>
      <c r="I1629" t="n">
        <v>-1</v>
      </c>
      <c r="J1629" t="n">
        <v>0</v>
      </c>
      <c r="K1629" t="n">
        <v>8</v>
      </c>
      <c r="L1629" t="n">
        <v>0</v>
      </c>
      <c r="M1629" t="n">
        <v>0</v>
      </c>
      <c r="O1629" t="n">
        <v>0</v>
      </c>
    </row>
    <row r="1630">
      <c r="A1630" s="8" t="n">
        <v>46208</v>
      </c>
      <c r="B1630" t="inlineStr">
        <is>
          <t>B6</t>
        </is>
      </c>
      <c r="C1630" s="9">
        <f>_xlfn.XLOOKUP(B1630,Carriers[Code],Carriers[Airline])</f>
        <v/>
      </c>
      <c r="D1630" t="n">
        <v>165</v>
      </c>
      <c r="E1630" t="inlineStr">
        <is>
          <t>RSW</t>
        </is>
      </c>
      <c r="F1630" s="10" t="n">
        <v>645</v>
      </c>
      <c r="G1630" t="inlineStr">
        <is>
          <t>0600-0659</t>
        </is>
      </c>
      <c r="H1630" s="9">
        <f>INT(F1630/100)</f>
        <v/>
      </c>
      <c r="I1630" t="n">
        <v>-13</v>
      </c>
      <c r="J1630" t="n">
        <v>0</v>
      </c>
      <c r="K1630" t="n">
        <v>-27</v>
      </c>
      <c r="L1630" t="n">
        <v>0</v>
      </c>
      <c r="M1630" t="n">
        <v>0</v>
      </c>
      <c r="O1630" t="n">
        <v>0</v>
      </c>
    </row>
    <row r="1631">
      <c r="A1631" s="8" t="n">
        <v>46208</v>
      </c>
      <c r="B1631" t="inlineStr">
        <is>
          <t>DL</t>
        </is>
      </c>
      <c r="C1631" s="9">
        <f>_xlfn.XLOOKUP(B1631,Carriers[Code],Carriers[Airline])</f>
        <v/>
      </c>
      <c r="D1631" t="n">
        <v>695</v>
      </c>
      <c r="E1631" t="inlineStr">
        <is>
          <t>ATL</t>
        </is>
      </c>
      <c r="F1631" s="10" t="n">
        <v>650</v>
      </c>
      <c r="G1631" t="inlineStr">
        <is>
          <t>0600-0659</t>
        </is>
      </c>
      <c r="H1631" s="9">
        <f>INT(F1631/100)</f>
        <v/>
      </c>
      <c r="I1631" t="n">
        <v>-5</v>
      </c>
      <c r="J1631" t="n">
        <v>0</v>
      </c>
      <c r="K1631" t="n">
        <v>-18</v>
      </c>
      <c r="L1631" t="n">
        <v>0</v>
      </c>
      <c r="M1631" t="n">
        <v>0</v>
      </c>
      <c r="O1631" t="n">
        <v>0</v>
      </c>
    </row>
    <row r="1632">
      <c r="A1632" s="8" t="n">
        <v>46208</v>
      </c>
      <c r="B1632" t="inlineStr">
        <is>
          <t>AA</t>
        </is>
      </c>
      <c r="C1632" s="9">
        <f>_xlfn.XLOOKUP(B1632,Carriers[Code],Carriers[Airline])</f>
        <v/>
      </c>
      <c r="D1632" t="n">
        <v>1462</v>
      </c>
      <c r="E1632" t="inlineStr">
        <is>
          <t>CLT</t>
        </is>
      </c>
      <c r="F1632" s="10" t="n">
        <v>700</v>
      </c>
      <c r="G1632" t="inlineStr">
        <is>
          <t>0700-0759</t>
        </is>
      </c>
      <c r="H1632" s="9">
        <f>INT(F1632/100)</f>
        <v/>
      </c>
      <c r="I1632" t="n">
        <v>-5</v>
      </c>
      <c r="J1632" t="n">
        <v>0</v>
      </c>
      <c r="K1632" t="n">
        <v>-24</v>
      </c>
      <c r="L1632" t="n">
        <v>0</v>
      </c>
      <c r="M1632" t="n">
        <v>0</v>
      </c>
      <c r="O1632" t="n">
        <v>0</v>
      </c>
    </row>
    <row r="1633">
      <c r="A1633" s="8" t="n">
        <v>46208</v>
      </c>
      <c r="B1633" t="inlineStr">
        <is>
          <t>AA</t>
        </is>
      </c>
      <c r="C1633" s="9">
        <f>_xlfn.XLOOKUP(B1633,Carriers[Code],Carriers[Airline])</f>
        <v/>
      </c>
      <c r="D1633" t="n">
        <v>1509</v>
      </c>
      <c r="E1633" t="inlineStr">
        <is>
          <t>ORD</t>
        </is>
      </c>
      <c r="F1633" s="10" t="n">
        <v>700</v>
      </c>
      <c r="G1633" t="inlineStr">
        <is>
          <t>0700-0759</t>
        </is>
      </c>
      <c r="H1633" s="9">
        <f>INT(F1633/100)</f>
        <v/>
      </c>
      <c r="I1633" t="n">
        <v>-7</v>
      </c>
      <c r="J1633" t="n">
        <v>0</v>
      </c>
      <c r="K1633" t="n">
        <v>-16</v>
      </c>
      <c r="L1633" t="n">
        <v>0</v>
      </c>
      <c r="M1633" t="n">
        <v>0</v>
      </c>
      <c r="O1633" t="n">
        <v>0</v>
      </c>
    </row>
    <row r="1634">
      <c r="A1634" s="8" t="n">
        <v>46208</v>
      </c>
      <c r="B1634" t="inlineStr">
        <is>
          <t>AA</t>
        </is>
      </c>
      <c r="C1634" s="9">
        <f>_xlfn.XLOOKUP(B1634,Carriers[Code],Carriers[Airline])</f>
        <v/>
      </c>
      <c r="D1634" t="n">
        <v>2315</v>
      </c>
      <c r="E1634" t="inlineStr">
        <is>
          <t>PHX</t>
        </is>
      </c>
      <c r="F1634" s="10" t="n">
        <v>700</v>
      </c>
      <c r="G1634" t="inlineStr">
        <is>
          <t>0700-0759</t>
        </is>
      </c>
      <c r="H1634" s="9">
        <f>INT(F1634/100)</f>
        <v/>
      </c>
      <c r="I1634" t="n">
        <v>-1</v>
      </c>
      <c r="J1634" t="n">
        <v>0</v>
      </c>
      <c r="K1634" t="n">
        <v>-20</v>
      </c>
      <c r="L1634" t="n">
        <v>0</v>
      </c>
      <c r="M1634" t="n">
        <v>0</v>
      </c>
      <c r="O1634" t="n">
        <v>0</v>
      </c>
    </row>
    <row r="1635">
      <c r="A1635" s="8" t="n">
        <v>46208</v>
      </c>
      <c r="B1635" t="inlineStr">
        <is>
          <t>AA</t>
        </is>
      </c>
      <c r="C1635" s="9">
        <f>_xlfn.XLOOKUP(B1635,Carriers[Code],Carriers[Airline])</f>
        <v/>
      </c>
      <c r="D1635" t="n">
        <v>2455</v>
      </c>
      <c r="E1635" t="inlineStr">
        <is>
          <t>LAX</t>
        </is>
      </c>
      <c r="F1635" s="10" t="n">
        <v>700</v>
      </c>
      <c r="G1635" t="inlineStr">
        <is>
          <t>0700-0759</t>
        </is>
      </c>
      <c r="H1635" s="9">
        <f>INT(F1635/100)</f>
        <v/>
      </c>
      <c r="I1635" t="n">
        <v>-3</v>
      </c>
      <c r="J1635" t="n">
        <v>0</v>
      </c>
      <c r="K1635" t="n">
        <v>-27</v>
      </c>
      <c r="L1635" t="n">
        <v>0</v>
      </c>
      <c r="M1635" t="n">
        <v>0</v>
      </c>
      <c r="O1635" t="n">
        <v>0</v>
      </c>
    </row>
    <row r="1636">
      <c r="A1636" s="8" t="n">
        <v>46208</v>
      </c>
      <c r="B1636" t="inlineStr">
        <is>
          <t>AA</t>
        </is>
      </c>
      <c r="C1636" s="9">
        <f>_xlfn.XLOOKUP(B1636,Carriers[Code],Carriers[Airline])</f>
        <v/>
      </c>
      <c r="D1636" t="n">
        <v>2555</v>
      </c>
      <c r="E1636" t="inlineStr">
        <is>
          <t>DFW</t>
        </is>
      </c>
      <c r="F1636" s="10" t="n">
        <v>700</v>
      </c>
      <c r="G1636" t="inlineStr">
        <is>
          <t>0700-0759</t>
        </is>
      </c>
      <c r="H1636" s="9">
        <f>INT(F1636/100)</f>
        <v/>
      </c>
      <c r="I1636" t="n">
        <v>-5</v>
      </c>
      <c r="J1636" t="n">
        <v>0</v>
      </c>
      <c r="K1636" t="n">
        <v>-31</v>
      </c>
      <c r="L1636" t="n">
        <v>0</v>
      </c>
      <c r="M1636" t="n">
        <v>0</v>
      </c>
      <c r="O1636" t="n">
        <v>0</v>
      </c>
    </row>
    <row r="1637">
      <c r="A1637" s="8" t="n">
        <v>46208</v>
      </c>
      <c r="B1637" t="inlineStr">
        <is>
          <t>B6</t>
        </is>
      </c>
      <c r="C1637" s="9">
        <f>_xlfn.XLOOKUP(B1637,Carriers[Code],Carriers[Airline])</f>
        <v/>
      </c>
      <c r="D1637" t="n">
        <v>493</v>
      </c>
      <c r="E1637" t="inlineStr">
        <is>
          <t>DEN</t>
        </is>
      </c>
      <c r="F1637" s="10" t="n">
        <v>700</v>
      </c>
      <c r="G1637" t="inlineStr">
        <is>
          <t>0700-0759</t>
        </is>
      </c>
      <c r="H1637" s="9">
        <f>INT(F1637/100)</f>
        <v/>
      </c>
      <c r="I1637" t="n">
        <v>-9</v>
      </c>
      <c r="J1637" t="n">
        <v>0</v>
      </c>
      <c r="K1637" t="n">
        <v>-26</v>
      </c>
      <c r="L1637" t="n">
        <v>0</v>
      </c>
      <c r="M1637" t="n">
        <v>0</v>
      </c>
      <c r="O1637" t="n">
        <v>0</v>
      </c>
    </row>
    <row r="1638">
      <c r="A1638" s="8" t="n">
        <v>46208</v>
      </c>
      <c r="B1638" t="inlineStr">
        <is>
          <t>B6</t>
        </is>
      </c>
      <c r="C1638" s="9">
        <f>_xlfn.XLOOKUP(B1638,Carriers[Code],Carriers[Airline])</f>
        <v/>
      </c>
      <c r="D1638" t="n">
        <v>687</v>
      </c>
      <c r="E1638" t="inlineStr">
        <is>
          <t>LAX</t>
        </is>
      </c>
      <c r="F1638" s="10" t="n">
        <v>700</v>
      </c>
      <c r="G1638" t="inlineStr">
        <is>
          <t>0700-0759</t>
        </is>
      </c>
      <c r="H1638" s="9">
        <f>INT(F1638/100)</f>
        <v/>
      </c>
      <c r="I1638" t="n">
        <v>83</v>
      </c>
      <c r="J1638" t="n">
        <v>1</v>
      </c>
      <c r="K1638" t="n">
        <v>85</v>
      </c>
      <c r="L1638" t="n">
        <v>1</v>
      </c>
      <c r="M1638" t="n">
        <v>0</v>
      </c>
      <c r="O1638" t="n">
        <v>0</v>
      </c>
      <c r="P1638" t="n">
        <v>0</v>
      </c>
      <c r="Q1638" t="n">
        <v>0</v>
      </c>
      <c r="R1638" t="n">
        <v>24</v>
      </c>
      <c r="S1638" t="n">
        <v>0</v>
      </c>
      <c r="T1638" t="n">
        <v>61</v>
      </c>
    </row>
    <row r="1639">
      <c r="A1639" s="8" t="n">
        <v>46208</v>
      </c>
      <c r="B1639" t="inlineStr">
        <is>
          <t>B6</t>
        </is>
      </c>
      <c r="C1639" s="9">
        <f>_xlfn.XLOOKUP(B1639,Carriers[Code],Carriers[Airline])</f>
        <v/>
      </c>
      <c r="D1639" t="n">
        <v>1281</v>
      </c>
      <c r="E1639" t="inlineStr">
        <is>
          <t>RIC</t>
        </is>
      </c>
      <c r="F1639" s="10" t="n">
        <v>700</v>
      </c>
      <c r="G1639" t="inlineStr">
        <is>
          <t>0700-0759</t>
        </is>
      </c>
      <c r="H1639" s="9">
        <f>INT(F1639/100)</f>
        <v/>
      </c>
      <c r="I1639" t="n">
        <v>38</v>
      </c>
      <c r="J1639" t="n">
        <v>1</v>
      </c>
      <c r="K1639" t="n">
        <v>30</v>
      </c>
      <c r="L1639" t="n">
        <v>1</v>
      </c>
      <c r="M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30</v>
      </c>
    </row>
    <row r="1640">
      <c r="A1640" s="8" t="n">
        <v>46208</v>
      </c>
      <c r="B1640" t="inlineStr">
        <is>
          <t>DL</t>
        </is>
      </c>
      <c r="C1640" s="9">
        <f>_xlfn.XLOOKUP(B1640,Carriers[Code],Carriers[Airline])</f>
        <v/>
      </c>
      <c r="D1640" t="n">
        <v>2706</v>
      </c>
      <c r="E1640" t="inlineStr">
        <is>
          <t>TPA</t>
        </is>
      </c>
      <c r="F1640" s="10" t="n">
        <v>700</v>
      </c>
      <c r="G1640" t="inlineStr">
        <is>
          <t>0700-0759</t>
        </is>
      </c>
      <c r="H1640" s="9">
        <f>INT(F1640/100)</f>
        <v/>
      </c>
      <c r="I1640" t="n">
        <v>-8</v>
      </c>
      <c r="J1640" t="n">
        <v>0</v>
      </c>
      <c r="K1640" t="n">
        <v>-25</v>
      </c>
      <c r="L1640" t="n">
        <v>0</v>
      </c>
      <c r="M1640" t="n">
        <v>0</v>
      </c>
      <c r="O1640" t="n">
        <v>0</v>
      </c>
    </row>
    <row r="1641">
      <c r="A1641" s="8" t="n">
        <v>46208</v>
      </c>
      <c r="B1641" t="inlineStr">
        <is>
          <t>YX</t>
        </is>
      </c>
      <c r="C1641" s="9">
        <f>_xlfn.XLOOKUP(B1641,Carriers[Code],Carriers[Airline])</f>
        <v/>
      </c>
      <c r="D1641" t="n">
        <v>4435</v>
      </c>
      <c r="E1641" t="inlineStr">
        <is>
          <t>IND</t>
        </is>
      </c>
      <c r="F1641" s="10" t="n">
        <v>700</v>
      </c>
      <c r="G1641" t="inlineStr">
        <is>
          <t>0700-0759</t>
        </is>
      </c>
      <c r="H1641" s="9">
        <f>INT(F1641/100)</f>
        <v/>
      </c>
      <c r="I1641" t="n">
        <v>-8</v>
      </c>
      <c r="J1641" t="n">
        <v>0</v>
      </c>
      <c r="K1641" t="n">
        <v>-32</v>
      </c>
      <c r="L1641" t="n">
        <v>0</v>
      </c>
      <c r="M1641" t="n">
        <v>0</v>
      </c>
      <c r="O1641" t="n">
        <v>0</v>
      </c>
    </row>
    <row r="1642">
      <c r="A1642" s="8" t="n">
        <v>46208</v>
      </c>
      <c r="B1642" t="inlineStr">
        <is>
          <t>YX</t>
        </is>
      </c>
      <c r="C1642" s="9">
        <f>_xlfn.XLOOKUP(B1642,Carriers[Code],Carriers[Airline])</f>
        <v/>
      </c>
      <c r="D1642" t="n">
        <v>4505</v>
      </c>
      <c r="E1642" t="inlineStr">
        <is>
          <t>DCA</t>
        </is>
      </c>
      <c r="F1642" s="10" t="n">
        <v>700</v>
      </c>
      <c r="G1642" t="inlineStr">
        <is>
          <t>0700-0759</t>
        </is>
      </c>
      <c r="H1642" s="9">
        <f>INT(F1642/100)</f>
        <v/>
      </c>
      <c r="I1642" t="n">
        <v>-5</v>
      </c>
      <c r="J1642" t="n">
        <v>0</v>
      </c>
      <c r="K1642" t="n">
        <v>1</v>
      </c>
      <c r="L1642" t="n">
        <v>0</v>
      </c>
      <c r="M1642" t="n">
        <v>0</v>
      </c>
      <c r="O1642" t="n">
        <v>0</v>
      </c>
    </row>
    <row r="1643">
      <c r="A1643" s="8" t="n">
        <v>46208</v>
      </c>
      <c r="B1643" t="inlineStr">
        <is>
          <t>YX</t>
        </is>
      </c>
      <c r="C1643" s="9">
        <f>_xlfn.XLOOKUP(B1643,Carriers[Code],Carriers[Airline])</f>
        <v/>
      </c>
      <c r="D1643" t="n">
        <v>4582</v>
      </c>
      <c r="E1643" t="inlineStr">
        <is>
          <t>STL</t>
        </is>
      </c>
      <c r="F1643" s="10" t="n">
        <v>700</v>
      </c>
      <c r="G1643" t="inlineStr">
        <is>
          <t>0700-0759</t>
        </is>
      </c>
      <c r="H1643" s="9">
        <f>INT(F1643/100)</f>
        <v/>
      </c>
      <c r="I1643" t="n">
        <v>2</v>
      </c>
      <c r="J1643" t="n">
        <v>0</v>
      </c>
      <c r="K1643" t="n">
        <v>-21</v>
      </c>
      <c r="L1643" t="n">
        <v>0</v>
      </c>
      <c r="M1643" t="n">
        <v>0</v>
      </c>
      <c r="O1643" t="n">
        <v>0</v>
      </c>
    </row>
    <row r="1644">
      <c r="A1644" s="8" t="n">
        <v>46208</v>
      </c>
      <c r="B1644" t="inlineStr">
        <is>
          <t>AS</t>
        </is>
      </c>
      <c r="C1644" s="9">
        <f>_xlfn.XLOOKUP(B1644,Carriers[Code],Carriers[Airline])</f>
        <v/>
      </c>
      <c r="D1644" t="n">
        <v>459</v>
      </c>
      <c r="E1644" t="inlineStr">
        <is>
          <t>SEA</t>
        </is>
      </c>
      <c r="F1644" s="10" t="n">
        <v>703</v>
      </c>
      <c r="G1644" t="inlineStr">
        <is>
          <t>0700-0759</t>
        </is>
      </c>
      <c r="H1644" s="9">
        <f>INT(F1644/100)</f>
        <v/>
      </c>
      <c r="I1644" t="n">
        <v>-2</v>
      </c>
      <c r="J1644" t="n">
        <v>0</v>
      </c>
      <c r="K1644" t="n">
        <v>-10</v>
      </c>
      <c r="L1644" t="n">
        <v>0</v>
      </c>
      <c r="M1644" t="n">
        <v>0</v>
      </c>
      <c r="O1644" t="n">
        <v>0</v>
      </c>
    </row>
    <row r="1645">
      <c r="A1645" s="8" t="n">
        <v>46208</v>
      </c>
      <c r="B1645" t="inlineStr">
        <is>
          <t>DL</t>
        </is>
      </c>
      <c r="C1645" s="9">
        <f>_xlfn.XLOOKUP(B1645,Carriers[Code],Carriers[Airline])</f>
        <v/>
      </c>
      <c r="D1645" t="n">
        <v>1580</v>
      </c>
      <c r="E1645" t="inlineStr">
        <is>
          <t>MCO</t>
        </is>
      </c>
      <c r="F1645" s="10" t="n">
        <v>705</v>
      </c>
      <c r="G1645" t="inlineStr">
        <is>
          <t>0700-0759</t>
        </is>
      </c>
      <c r="H1645" s="9">
        <f>INT(F1645/100)</f>
        <v/>
      </c>
      <c r="I1645" t="n">
        <v>52</v>
      </c>
      <c r="J1645" t="n">
        <v>1</v>
      </c>
      <c r="K1645" t="n">
        <v>36</v>
      </c>
      <c r="L1645" t="n">
        <v>1</v>
      </c>
      <c r="M1645" t="n">
        <v>0</v>
      </c>
      <c r="O1645" t="n">
        <v>0</v>
      </c>
      <c r="P1645" t="n">
        <v>36</v>
      </c>
      <c r="Q1645" t="n">
        <v>0</v>
      </c>
      <c r="R1645" t="n">
        <v>0</v>
      </c>
      <c r="S1645" t="n">
        <v>0</v>
      </c>
      <c r="T1645" t="n">
        <v>0</v>
      </c>
    </row>
    <row r="1646">
      <c r="A1646" s="8" t="n">
        <v>46208</v>
      </c>
      <c r="B1646" t="inlineStr">
        <is>
          <t>B6</t>
        </is>
      </c>
      <c r="C1646" s="9">
        <f>_xlfn.XLOOKUP(B1646,Carriers[Code],Carriers[Airline])</f>
        <v/>
      </c>
      <c r="D1646" t="n">
        <v>397</v>
      </c>
      <c r="E1646" t="inlineStr">
        <is>
          <t>SEA</t>
        </is>
      </c>
      <c r="F1646" s="10" t="n">
        <v>710</v>
      </c>
      <c r="G1646" t="inlineStr">
        <is>
          <t>0700-0759</t>
        </is>
      </c>
      <c r="H1646" s="9">
        <f>INT(F1646/100)</f>
        <v/>
      </c>
      <c r="I1646" t="n">
        <v>-1</v>
      </c>
      <c r="J1646" t="n">
        <v>0</v>
      </c>
      <c r="M1646" t="n">
        <v>0</v>
      </c>
      <c r="O1646" t="n">
        <v>1</v>
      </c>
    </row>
    <row r="1647">
      <c r="A1647" s="8" t="n">
        <v>46208</v>
      </c>
      <c r="B1647" t="inlineStr">
        <is>
          <t>B6</t>
        </is>
      </c>
      <c r="C1647" s="9">
        <f>_xlfn.XLOOKUP(B1647,Carriers[Code],Carriers[Airline])</f>
        <v/>
      </c>
      <c r="D1647" t="n">
        <v>2229</v>
      </c>
      <c r="E1647" t="inlineStr">
        <is>
          <t>MKE</t>
        </is>
      </c>
      <c r="F1647" s="10" t="n">
        <v>710</v>
      </c>
      <c r="G1647" t="inlineStr">
        <is>
          <t>0700-0759</t>
        </is>
      </c>
      <c r="H1647" s="9">
        <f>INT(F1647/100)</f>
        <v/>
      </c>
      <c r="I1647" t="n">
        <v>35</v>
      </c>
      <c r="J1647" t="n">
        <v>1</v>
      </c>
      <c r="K1647" t="n">
        <v>25</v>
      </c>
      <c r="L1647" t="n">
        <v>1</v>
      </c>
      <c r="M1647" t="n">
        <v>0</v>
      </c>
      <c r="O1647" t="n">
        <v>0</v>
      </c>
      <c r="P1647" t="n">
        <v>25</v>
      </c>
      <c r="Q1647" t="n">
        <v>0</v>
      </c>
      <c r="R1647" t="n">
        <v>0</v>
      </c>
      <c r="S1647" t="n">
        <v>0</v>
      </c>
      <c r="T1647" t="n">
        <v>0</v>
      </c>
    </row>
    <row r="1648">
      <c r="A1648" s="8" t="n">
        <v>46208</v>
      </c>
      <c r="B1648" t="inlineStr">
        <is>
          <t>DL</t>
        </is>
      </c>
      <c r="C1648" s="9">
        <f>_xlfn.XLOOKUP(B1648,Carriers[Code],Carriers[Airline])</f>
        <v/>
      </c>
      <c r="D1648" t="n">
        <v>2066</v>
      </c>
      <c r="E1648" t="inlineStr">
        <is>
          <t>RDU</t>
        </is>
      </c>
      <c r="F1648" s="10" t="n">
        <v>710</v>
      </c>
      <c r="G1648" t="inlineStr">
        <is>
          <t>0700-0759</t>
        </is>
      </c>
      <c r="H1648" s="9">
        <f>INT(F1648/100)</f>
        <v/>
      </c>
      <c r="I1648" t="n">
        <v>-8</v>
      </c>
      <c r="J1648" t="n">
        <v>0</v>
      </c>
      <c r="K1648" t="n">
        <v>-25</v>
      </c>
      <c r="L1648" t="n">
        <v>0</v>
      </c>
      <c r="M1648" t="n">
        <v>0</v>
      </c>
      <c r="O1648" t="n">
        <v>0</v>
      </c>
    </row>
    <row r="1649">
      <c r="A1649" s="8" t="n">
        <v>46208</v>
      </c>
      <c r="B1649" t="inlineStr">
        <is>
          <t>YX</t>
        </is>
      </c>
      <c r="C1649" s="9">
        <f>_xlfn.XLOOKUP(B1649,Carriers[Code],Carriers[Airline])</f>
        <v/>
      </c>
      <c r="D1649" t="n">
        <v>5596</v>
      </c>
      <c r="E1649" t="inlineStr">
        <is>
          <t>SAV</t>
        </is>
      </c>
      <c r="F1649" s="10" t="n">
        <v>710</v>
      </c>
      <c r="G1649" t="inlineStr">
        <is>
          <t>0700-0759</t>
        </is>
      </c>
      <c r="H1649" s="9">
        <f>INT(F1649/100)</f>
        <v/>
      </c>
      <c r="I1649" t="n">
        <v>-10</v>
      </c>
      <c r="J1649" t="n">
        <v>0</v>
      </c>
      <c r="K1649" t="n">
        <v>-30</v>
      </c>
      <c r="L1649" t="n">
        <v>0</v>
      </c>
      <c r="M1649" t="n">
        <v>0</v>
      </c>
      <c r="O1649" t="n">
        <v>0</v>
      </c>
    </row>
    <row r="1650">
      <c r="A1650" s="8" t="n">
        <v>46208</v>
      </c>
      <c r="B1650" t="inlineStr">
        <is>
          <t>YX</t>
        </is>
      </c>
      <c r="C1650" s="9">
        <f>_xlfn.XLOOKUP(B1650,Carriers[Code],Carriers[Airline])</f>
        <v/>
      </c>
      <c r="D1650" t="n">
        <v>4377</v>
      </c>
      <c r="E1650" t="inlineStr">
        <is>
          <t>LGA</t>
        </is>
      </c>
      <c r="F1650" s="10" t="n">
        <v>714</v>
      </c>
      <c r="G1650" t="inlineStr">
        <is>
          <t>0700-0759</t>
        </is>
      </c>
      <c r="H1650" s="9">
        <f>INT(F1650/100)</f>
        <v/>
      </c>
      <c r="I1650" t="n">
        <v>6</v>
      </c>
      <c r="J1650" t="n">
        <v>0</v>
      </c>
      <c r="K1650" t="n">
        <v>-3</v>
      </c>
      <c r="L1650" t="n">
        <v>0</v>
      </c>
      <c r="M1650" t="n">
        <v>0</v>
      </c>
      <c r="O1650" t="n">
        <v>0</v>
      </c>
    </row>
    <row r="1651">
      <c r="A1651" s="8" t="n">
        <v>46208</v>
      </c>
      <c r="B1651" t="inlineStr">
        <is>
          <t>B6</t>
        </is>
      </c>
      <c r="C1651" s="9">
        <f>_xlfn.XLOOKUP(B1651,Carriers[Code],Carriers[Airline])</f>
        <v/>
      </c>
      <c r="D1651" t="n">
        <v>2041</v>
      </c>
      <c r="E1651" t="inlineStr">
        <is>
          <t>CLE</t>
        </is>
      </c>
      <c r="F1651" s="10" t="n">
        <v>715</v>
      </c>
      <c r="G1651" t="inlineStr">
        <is>
          <t>0700-0759</t>
        </is>
      </c>
      <c r="H1651" s="9">
        <f>INT(F1651/100)</f>
        <v/>
      </c>
      <c r="I1651" t="n">
        <v>0</v>
      </c>
      <c r="J1651" t="n">
        <v>0</v>
      </c>
      <c r="K1651" t="n">
        <v>-3</v>
      </c>
      <c r="L1651" t="n">
        <v>0</v>
      </c>
      <c r="M1651" t="n">
        <v>0</v>
      </c>
      <c r="O1651" t="n">
        <v>0</v>
      </c>
    </row>
    <row r="1652">
      <c r="A1652" s="8" t="n">
        <v>46208</v>
      </c>
      <c r="B1652" t="inlineStr">
        <is>
          <t>DL</t>
        </is>
      </c>
      <c r="C1652" s="9">
        <f>_xlfn.XLOOKUP(B1652,Carriers[Code],Carriers[Airline])</f>
        <v/>
      </c>
      <c r="D1652" t="n">
        <v>760</v>
      </c>
      <c r="E1652" t="inlineStr">
        <is>
          <t>DFW</t>
        </is>
      </c>
      <c r="F1652" s="10" t="n">
        <v>715</v>
      </c>
      <c r="G1652" t="inlineStr">
        <is>
          <t>0700-0759</t>
        </is>
      </c>
      <c r="H1652" s="9">
        <f>INT(F1652/100)</f>
        <v/>
      </c>
      <c r="I1652" t="n">
        <v>-14</v>
      </c>
      <c r="J1652" t="n">
        <v>0</v>
      </c>
      <c r="K1652" t="n">
        <v>-23</v>
      </c>
      <c r="L1652" t="n">
        <v>0</v>
      </c>
      <c r="M1652" t="n">
        <v>0</v>
      </c>
      <c r="O1652" t="n">
        <v>0</v>
      </c>
    </row>
    <row r="1653">
      <c r="A1653" s="8" t="n">
        <v>46208</v>
      </c>
      <c r="B1653" t="inlineStr">
        <is>
          <t>DL</t>
        </is>
      </c>
      <c r="C1653" s="9">
        <f>_xlfn.XLOOKUP(B1653,Carriers[Code],Carriers[Airline])</f>
        <v/>
      </c>
      <c r="D1653" t="n">
        <v>1138</v>
      </c>
      <c r="E1653" t="inlineStr">
        <is>
          <t>MSP</t>
        </is>
      </c>
      <c r="F1653" s="10" t="n">
        <v>715</v>
      </c>
      <c r="G1653" t="inlineStr">
        <is>
          <t>0700-0759</t>
        </is>
      </c>
      <c r="H1653" s="9">
        <f>INT(F1653/100)</f>
        <v/>
      </c>
      <c r="I1653" t="n">
        <v>-10</v>
      </c>
      <c r="J1653" t="n">
        <v>0</v>
      </c>
      <c r="K1653" t="n">
        <v>-9</v>
      </c>
      <c r="L1653" t="n">
        <v>0</v>
      </c>
      <c r="M1653" t="n">
        <v>0</v>
      </c>
      <c r="O1653" t="n">
        <v>0</v>
      </c>
    </row>
    <row r="1654">
      <c r="A1654" s="8" t="n">
        <v>46208</v>
      </c>
      <c r="B1654" t="inlineStr">
        <is>
          <t>UA</t>
        </is>
      </c>
      <c r="C1654" s="9">
        <f>_xlfn.XLOOKUP(B1654,Carriers[Code],Carriers[Airline])</f>
        <v/>
      </c>
      <c r="D1654" t="n">
        <v>2631</v>
      </c>
      <c r="E1654" t="inlineStr">
        <is>
          <t>ORD</t>
        </is>
      </c>
      <c r="F1654" s="10" t="n">
        <v>719</v>
      </c>
      <c r="G1654" t="inlineStr">
        <is>
          <t>0700-0759</t>
        </is>
      </c>
      <c r="H1654" s="9">
        <f>INT(F1654/100)</f>
        <v/>
      </c>
      <c r="I1654" t="n">
        <v>-2</v>
      </c>
      <c r="J1654" t="n">
        <v>0</v>
      </c>
      <c r="K1654" t="n">
        <v>-7</v>
      </c>
      <c r="L1654" t="n">
        <v>0</v>
      </c>
      <c r="M1654" t="n">
        <v>0</v>
      </c>
      <c r="O1654" t="n">
        <v>0</v>
      </c>
    </row>
    <row r="1655">
      <c r="A1655" s="8" t="n">
        <v>46208</v>
      </c>
      <c r="B1655" t="inlineStr">
        <is>
          <t>B6</t>
        </is>
      </c>
      <c r="C1655" s="9">
        <f>_xlfn.XLOOKUP(B1655,Carriers[Code],Carriers[Airline])</f>
        <v/>
      </c>
      <c r="D1655" t="n">
        <v>109</v>
      </c>
      <c r="E1655" t="inlineStr">
        <is>
          <t>JAX</t>
        </is>
      </c>
      <c r="F1655" s="10" t="n">
        <v>720</v>
      </c>
      <c r="G1655" t="inlineStr">
        <is>
          <t>0700-0759</t>
        </is>
      </c>
      <c r="H1655" s="9">
        <f>INT(F1655/100)</f>
        <v/>
      </c>
      <c r="I1655" t="n">
        <v>-6</v>
      </c>
      <c r="J1655" t="n">
        <v>0</v>
      </c>
      <c r="K1655" t="n">
        <v>-24</v>
      </c>
      <c r="L1655" t="n">
        <v>0</v>
      </c>
      <c r="M1655" t="n">
        <v>0</v>
      </c>
      <c r="O1655" t="n">
        <v>0</v>
      </c>
    </row>
    <row r="1656">
      <c r="A1656" s="8" t="n">
        <v>46208</v>
      </c>
      <c r="B1656" t="inlineStr">
        <is>
          <t>B6</t>
        </is>
      </c>
      <c r="C1656" s="9">
        <f>_xlfn.XLOOKUP(B1656,Carriers[Code],Carriers[Airline])</f>
        <v/>
      </c>
      <c r="D1656" t="n">
        <v>249</v>
      </c>
      <c r="E1656" t="inlineStr">
        <is>
          <t>SAV</t>
        </is>
      </c>
      <c r="F1656" s="10" t="n">
        <v>720</v>
      </c>
      <c r="G1656" t="inlineStr">
        <is>
          <t>0700-0759</t>
        </is>
      </c>
      <c r="H1656" s="9">
        <f>INT(F1656/100)</f>
        <v/>
      </c>
      <c r="I1656" t="n">
        <v>-4</v>
      </c>
      <c r="J1656" t="n">
        <v>0</v>
      </c>
      <c r="K1656" t="n">
        <v>40</v>
      </c>
      <c r="L1656" t="n">
        <v>1</v>
      </c>
      <c r="M1656" t="n">
        <v>0</v>
      </c>
      <c r="O1656" t="n">
        <v>0</v>
      </c>
      <c r="P1656" t="n">
        <v>0</v>
      </c>
      <c r="Q1656" t="n">
        <v>0</v>
      </c>
      <c r="R1656" t="n">
        <v>40</v>
      </c>
      <c r="S1656" t="n">
        <v>0</v>
      </c>
      <c r="T1656" t="n">
        <v>0</v>
      </c>
    </row>
    <row r="1657">
      <c r="A1657" s="8" t="n">
        <v>46208</v>
      </c>
      <c r="B1657" t="inlineStr">
        <is>
          <t>DL</t>
        </is>
      </c>
      <c r="C1657" s="9">
        <f>_xlfn.XLOOKUP(B1657,Carriers[Code],Carriers[Airline])</f>
        <v/>
      </c>
      <c r="D1657" t="n">
        <v>977</v>
      </c>
      <c r="E1657" t="inlineStr">
        <is>
          <t>SFO</t>
        </is>
      </c>
      <c r="F1657" s="10" t="n">
        <v>720</v>
      </c>
      <c r="G1657" t="inlineStr">
        <is>
          <t>0700-0759</t>
        </is>
      </c>
      <c r="H1657" s="9">
        <f>INT(F1657/100)</f>
        <v/>
      </c>
      <c r="I1657" t="n">
        <v>3</v>
      </c>
      <c r="J1657" t="n">
        <v>0</v>
      </c>
      <c r="K1657" t="n">
        <v>-30</v>
      </c>
      <c r="L1657" t="n">
        <v>0</v>
      </c>
      <c r="M1657" t="n">
        <v>0</v>
      </c>
      <c r="O1657" t="n">
        <v>0</v>
      </c>
    </row>
    <row r="1658">
      <c r="A1658" s="8" t="n">
        <v>46208</v>
      </c>
      <c r="B1658" t="inlineStr">
        <is>
          <t>DL</t>
        </is>
      </c>
      <c r="C1658" s="9">
        <f>_xlfn.XLOOKUP(B1658,Carriers[Code],Carriers[Airline])</f>
        <v/>
      </c>
      <c r="D1658" t="n">
        <v>1399</v>
      </c>
      <c r="E1658" t="inlineStr">
        <is>
          <t>MIA</t>
        </is>
      </c>
      <c r="F1658" s="10" t="n">
        <v>720</v>
      </c>
      <c r="G1658" t="inlineStr">
        <is>
          <t>0700-0759</t>
        </is>
      </c>
      <c r="H1658" s="9">
        <f>INT(F1658/100)</f>
        <v/>
      </c>
      <c r="I1658" t="n">
        <v>-8</v>
      </c>
      <c r="J1658" t="n">
        <v>0</v>
      </c>
      <c r="K1658" t="n">
        <v>-25</v>
      </c>
      <c r="L1658" t="n">
        <v>0</v>
      </c>
      <c r="M1658" t="n">
        <v>0</v>
      </c>
      <c r="O1658" t="n">
        <v>0</v>
      </c>
    </row>
    <row r="1659">
      <c r="A1659" s="8" t="n">
        <v>46208</v>
      </c>
      <c r="B1659" t="inlineStr">
        <is>
          <t>WN</t>
        </is>
      </c>
      <c r="C1659" s="9">
        <f>_xlfn.XLOOKUP(B1659,Carriers[Code],Carriers[Airline])</f>
        <v/>
      </c>
      <c r="D1659" t="n">
        <v>745</v>
      </c>
      <c r="E1659" t="inlineStr">
        <is>
          <t>MDW</t>
        </is>
      </c>
      <c r="F1659" s="10" t="n">
        <v>720</v>
      </c>
      <c r="G1659" t="inlineStr">
        <is>
          <t>0700-0759</t>
        </is>
      </c>
      <c r="H1659" s="9">
        <f>INT(F1659/100)</f>
        <v/>
      </c>
      <c r="I1659" t="n">
        <v>5</v>
      </c>
      <c r="J1659" t="n">
        <v>0</v>
      </c>
      <c r="K1659" t="n">
        <v>21</v>
      </c>
      <c r="L1659" t="n">
        <v>1</v>
      </c>
      <c r="M1659" t="n">
        <v>0</v>
      </c>
      <c r="O1659" t="n">
        <v>0</v>
      </c>
      <c r="P1659" t="n">
        <v>0</v>
      </c>
      <c r="Q1659" t="n">
        <v>0</v>
      </c>
      <c r="R1659" t="n">
        <v>21</v>
      </c>
      <c r="S1659" t="n">
        <v>0</v>
      </c>
      <c r="T1659" t="n">
        <v>0</v>
      </c>
    </row>
    <row r="1660">
      <c r="A1660" s="8" t="n">
        <v>46208</v>
      </c>
      <c r="B1660" t="inlineStr">
        <is>
          <t>UA</t>
        </is>
      </c>
      <c r="C1660" s="9">
        <f>_xlfn.XLOOKUP(B1660,Carriers[Code],Carriers[Airline])</f>
        <v/>
      </c>
      <c r="D1660" t="n">
        <v>226</v>
      </c>
      <c r="E1660" t="inlineStr">
        <is>
          <t>IAH</t>
        </is>
      </c>
      <c r="F1660" s="10" t="n">
        <v>725</v>
      </c>
      <c r="G1660" t="inlineStr">
        <is>
          <t>0700-0759</t>
        </is>
      </c>
      <c r="H1660" s="9">
        <f>INT(F1660/100)</f>
        <v/>
      </c>
      <c r="I1660" t="n">
        <v>17</v>
      </c>
      <c r="J1660" t="n">
        <v>1</v>
      </c>
      <c r="K1660" t="n">
        <v>-6</v>
      </c>
      <c r="L1660" t="n">
        <v>0</v>
      </c>
      <c r="M1660" t="n">
        <v>0</v>
      </c>
      <c r="O1660" t="n">
        <v>0</v>
      </c>
    </row>
    <row r="1661">
      <c r="A1661" s="8" t="n">
        <v>46208</v>
      </c>
      <c r="B1661" t="inlineStr">
        <is>
          <t>YX</t>
        </is>
      </c>
      <c r="C1661" s="9">
        <f>_xlfn.XLOOKUP(B1661,Carriers[Code],Carriers[Airline])</f>
        <v/>
      </c>
      <c r="D1661" t="n">
        <v>5692</v>
      </c>
      <c r="E1661" t="inlineStr">
        <is>
          <t>DCA</t>
        </is>
      </c>
      <c r="F1661" s="10" t="n">
        <v>725</v>
      </c>
      <c r="G1661" t="inlineStr">
        <is>
          <t>0700-0759</t>
        </is>
      </c>
      <c r="H1661" s="9">
        <f>INT(F1661/100)</f>
        <v/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O1661" t="n">
        <v>0</v>
      </c>
    </row>
    <row r="1662">
      <c r="A1662" s="8" t="n">
        <v>46208</v>
      </c>
      <c r="B1662" t="inlineStr">
        <is>
          <t>YX</t>
        </is>
      </c>
      <c r="C1662" s="9">
        <f>_xlfn.XLOOKUP(B1662,Carriers[Code],Carriers[Airline])</f>
        <v/>
      </c>
      <c r="D1662" t="n">
        <v>5845</v>
      </c>
      <c r="E1662" t="inlineStr">
        <is>
          <t>PHL</t>
        </is>
      </c>
      <c r="F1662" s="10" t="n">
        <v>725</v>
      </c>
      <c r="G1662" t="inlineStr">
        <is>
          <t>0700-0759</t>
        </is>
      </c>
      <c r="H1662" s="9">
        <f>INT(F1662/100)</f>
        <v/>
      </c>
      <c r="I1662" t="n">
        <v>-8</v>
      </c>
      <c r="J1662" t="n">
        <v>0</v>
      </c>
      <c r="K1662" t="n">
        <v>-23</v>
      </c>
      <c r="L1662" t="n">
        <v>0</v>
      </c>
      <c r="M1662" t="n">
        <v>0</v>
      </c>
      <c r="O1662" t="n">
        <v>0</v>
      </c>
    </row>
    <row r="1663">
      <c r="A1663" s="8" t="n">
        <v>46208</v>
      </c>
      <c r="B1663" t="inlineStr">
        <is>
          <t>UA</t>
        </is>
      </c>
      <c r="C1663" s="9">
        <f>_xlfn.XLOOKUP(B1663,Carriers[Code],Carriers[Airline])</f>
        <v/>
      </c>
      <c r="D1663" t="n">
        <v>323</v>
      </c>
      <c r="E1663" t="inlineStr">
        <is>
          <t>SFO</t>
        </is>
      </c>
      <c r="F1663" s="10" t="n">
        <v>728</v>
      </c>
      <c r="G1663" t="inlineStr">
        <is>
          <t>0700-0759</t>
        </is>
      </c>
      <c r="H1663" s="9">
        <f>INT(F1663/100)</f>
        <v/>
      </c>
      <c r="I1663" t="n">
        <v>-8</v>
      </c>
      <c r="J1663" t="n">
        <v>0</v>
      </c>
      <c r="K1663" t="n">
        <v>-23</v>
      </c>
      <c r="L1663" t="n">
        <v>0</v>
      </c>
      <c r="M1663" t="n">
        <v>0</v>
      </c>
      <c r="O1663" t="n">
        <v>0</v>
      </c>
    </row>
    <row r="1664">
      <c r="A1664" s="8" t="n">
        <v>46208</v>
      </c>
      <c r="B1664" t="inlineStr">
        <is>
          <t>DL</t>
        </is>
      </c>
      <c r="C1664" s="9">
        <f>_xlfn.XLOOKUP(B1664,Carriers[Code],Carriers[Airline])</f>
        <v/>
      </c>
      <c r="D1664" t="n">
        <v>2570</v>
      </c>
      <c r="E1664" t="inlineStr">
        <is>
          <t>ORD</t>
        </is>
      </c>
      <c r="F1664" s="10" t="n">
        <v>730</v>
      </c>
      <c r="G1664" t="inlineStr">
        <is>
          <t>0700-0759</t>
        </is>
      </c>
      <c r="H1664" s="9">
        <f>INT(F1664/100)</f>
        <v/>
      </c>
      <c r="I1664" t="n">
        <v>-3</v>
      </c>
      <c r="J1664" t="n">
        <v>0</v>
      </c>
      <c r="K1664" t="n">
        <v>-1</v>
      </c>
      <c r="L1664" t="n">
        <v>0</v>
      </c>
      <c r="M1664" t="n">
        <v>0</v>
      </c>
      <c r="O1664" t="n">
        <v>0</v>
      </c>
    </row>
    <row r="1665">
      <c r="A1665" s="8" t="n">
        <v>46208</v>
      </c>
      <c r="B1665" t="inlineStr">
        <is>
          <t>DL</t>
        </is>
      </c>
      <c r="C1665" s="9">
        <f>_xlfn.XLOOKUP(B1665,Carriers[Code],Carriers[Airline])</f>
        <v/>
      </c>
      <c r="D1665" t="n">
        <v>2474</v>
      </c>
      <c r="E1665" t="inlineStr">
        <is>
          <t>RSW</t>
        </is>
      </c>
      <c r="F1665" s="10" t="n">
        <v>732</v>
      </c>
      <c r="G1665" t="inlineStr">
        <is>
          <t>0700-0759</t>
        </is>
      </c>
      <c r="H1665" s="9">
        <f>INT(F1665/100)</f>
        <v/>
      </c>
      <c r="I1665" t="n">
        <v>-8</v>
      </c>
      <c r="J1665" t="n">
        <v>0</v>
      </c>
      <c r="K1665" t="n">
        <v>-11</v>
      </c>
      <c r="L1665" t="n">
        <v>0</v>
      </c>
      <c r="M1665" t="n">
        <v>0</v>
      </c>
      <c r="O1665" t="n">
        <v>0</v>
      </c>
    </row>
    <row r="1666">
      <c r="A1666" s="8" t="n">
        <v>46208</v>
      </c>
      <c r="B1666" t="inlineStr">
        <is>
          <t>YX</t>
        </is>
      </c>
      <c r="C1666" s="9">
        <f>_xlfn.XLOOKUP(B1666,Carriers[Code],Carriers[Airline])</f>
        <v/>
      </c>
      <c r="D1666" t="n">
        <v>5654</v>
      </c>
      <c r="E1666" t="inlineStr">
        <is>
          <t>CMH</t>
        </is>
      </c>
      <c r="F1666" s="10" t="n">
        <v>740</v>
      </c>
      <c r="G1666" t="inlineStr">
        <is>
          <t>0700-0759</t>
        </is>
      </c>
      <c r="H1666" s="9">
        <f>INT(F1666/100)</f>
        <v/>
      </c>
      <c r="I1666" t="n">
        <v>4</v>
      </c>
      <c r="J1666" t="n">
        <v>0</v>
      </c>
      <c r="K1666" t="n">
        <v>-17</v>
      </c>
      <c r="L1666" t="n">
        <v>0</v>
      </c>
      <c r="M1666" t="n">
        <v>0</v>
      </c>
      <c r="O1666" t="n">
        <v>0</v>
      </c>
    </row>
    <row r="1667">
      <c r="A1667" s="8" t="n">
        <v>46208</v>
      </c>
      <c r="B1667" t="inlineStr">
        <is>
          <t>B6</t>
        </is>
      </c>
      <c r="C1667" s="9">
        <f>_xlfn.XLOOKUP(B1667,Carriers[Code],Carriers[Airline])</f>
        <v/>
      </c>
      <c r="D1667" t="n">
        <v>833</v>
      </c>
      <c r="E1667" t="inlineStr">
        <is>
          <t>SFO</t>
        </is>
      </c>
      <c r="F1667" s="10" t="n">
        <v>742</v>
      </c>
      <c r="G1667" t="inlineStr">
        <is>
          <t>0700-0759</t>
        </is>
      </c>
      <c r="H1667" s="9">
        <f>INT(F1667/100)</f>
        <v/>
      </c>
      <c r="I1667" t="n">
        <v>2</v>
      </c>
      <c r="J1667" t="n">
        <v>0</v>
      </c>
      <c r="K1667" t="n">
        <v>-23</v>
      </c>
      <c r="L1667" t="n">
        <v>0</v>
      </c>
      <c r="M1667" t="n">
        <v>0</v>
      </c>
      <c r="O1667" t="n">
        <v>0</v>
      </c>
    </row>
    <row r="1668">
      <c r="A1668" s="8" t="n">
        <v>46208</v>
      </c>
      <c r="B1668" t="inlineStr">
        <is>
          <t>DL</t>
        </is>
      </c>
      <c r="C1668" s="9">
        <f>_xlfn.XLOOKUP(B1668,Carriers[Code],Carriers[Airline])</f>
        <v/>
      </c>
      <c r="D1668" t="n">
        <v>384</v>
      </c>
      <c r="E1668" t="inlineStr">
        <is>
          <t>SEA</t>
        </is>
      </c>
      <c r="F1668" s="10" t="n">
        <v>745</v>
      </c>
      <c r="G1668" t="inlineStr">
        <is>
          <t>0700-0759</t>
        </is>
      </c>
      <c r="H1668" s="9">
        <f>INT(F1668/100)</f>
        <v/>
      </c>
      <c r="I1668" t="n">
        <v>-11</v>
      </c>
      <c r="J1668" t="n">
        <v>0</v>
      </c>
      <c r="K1668" t="n">
        <v>25</v>
      </c>
      <c r="L1668" t="n">
        <v>1</v>
      </c>
      <c r="M1668" t="n">
        <v>0</v>
      </c>
      <c r="O1668" t="n">
        <v>0</v>
      </c>
      <c r="P1668" t="n">
        <v>0</v>
      </c>
      <c r="Q1668" t="n">
        <v>0</v>
      </c>
      <c r="R1668" t="n">
        <v>25</v>
      </c>
      <c r="S1668" t="n">
        <v>0</v>
      </c>
      <c r="T1668" t="n">
        <v>0</v>
      </c>
    </row>
    <row r="1669">
      <c r="A1669" s="8" t="n">
        <v>46208</v>
      </c>
      <c r="B1669" t="inlineStr">
        <is>
          <t>DL</t>
        </is>
      </c>
      <c r="C1669" s="9">
        <f>_xlfn.XLOOKUP(B1669,Carriers[Code],Carriers[Airline])</f>
        <v/>
      </c>
      <c r="D1669" t="n">
        <v>499</v>
      </c>
      <c r="E1669" t="inlineStr">
        <is>
          <t>DEN</t>
        </is>
      </c>
      <c r="F1669" s="10" t="n">
        <v>745</v>
      </c>
      <c r="G1669" t="inlineStr">
        <is>
          <t>0700-0759</t>
        </is>
      </c>
      <c r="H1669" s="9">
        <f>INT(F1669/100)</f>
        <v/>
      </c>
      <c r="I1669" t="n">
        <v>65</v>
      </c>
      <c r="J1669" t="n">
        <v>1</v>
      </c>
      <c r="K1669" t="n">
        <v>47</v>
      </c>
      <c r="L1669" t="n">
        <v>1</v>
      </c>
      <c r="M1669" t="n">
        <v>0</v>
      </c>
      <c r="O1669" t="n">
        <v>0</v>
      </c>
      <c r="P1669" t="n">
        <v>47</v>
      </c>
      <c r="Q1669" t="n">
        <v>0</v>
      </c>
      <c r="R1669" t="n">
        <v>0</v>
      </c>
      <c r="S1669" t="n">
        <v>0</v>
      </c>
      <c r="T1669" t="n">
        <v>0</v>
      </c>
    </row>
    <row r="1670">
      <c r="A1670" s="8" t="n">
        <v>46208</v>
      </c>
      <c r="B1670" t="inlineStr">
        <is>
          <t>UA</t>
        </is>
      </c>
      <c r="C1670" s="9">
        <f>_xlfn.XLOOKUP(B1670,Carriers[Code],Carriers[Airline])</f>
        <v/>
      </c>
      <c r="D1670" t="n">
        <v>647</v>
      </c>
      <c r="E1670" t="inlineStr">
        <is>
          <t>DEN</t>
        </is>
      </c>
      <c r="F1670" s="10" t="n">
        <v>745</v>
      </c>
      <c r="G1670" t="inlineStr">
        <is>
          <t>0700-0759</t>
        </is>
      </c>
      <c r="H1670" s="9">
        <f>INT(F1670/100)</f>
        <v/>
      </c>
      <c r="I1670" t="n">
        <v>11</v>
      </c>
      <c r="J1670" t="n">
        <v>0</v>
      </c>
      <c r="K1670" t="n">
        <v>6</v>
      </c>
      <c r="L1670" t="n">
        <v>0</v>
      </c>
      <c r="M1670" t="n">
        <v>0</v>
      </c>
      <c r="O1670" t="n">
        <v>0</v>
      </c>
    </row>
    <row r="1671">
      <c r="A1671" s="8" t="n">
        <v>46208</v>
      </c>
      <c r="B1671" t="inlineStr">
        <is>
          <t>WN</t>
        </is>
      </c>
      <c r="C1671" s="9">
        <f>_xlfn.XLOOKUP(B1671,Carriers[Code],Carriers[Airline])</f>
        <v/>
      </c>
      <c r="D1671" t="n">
        <v>732</v>
      </c>
      <c r="E1671" t="inlineStr">
        <is>
          <t>BWI</t>
        </is>
      </c>
      <c r="F1671" s="10" t="n">
        <v>745</v>
      </c>
      <c r="G1671" t="inlineStr">
        <is>
          <t>0700-0759</t>
        </is>
      </c>
      <c r="H1671" s="9">
        <f>INT(F1671/100)</f>
        <v/>
      </c>
      <c r="I1671" t="n">
        <v>-5</v>
      </c>
      <c r="J1671" t="n">
        <v>0</v>
      </c>
      <c r="K1671" t="n">
        <v>-25</v>
      </c>
      <c r="L1671" t="n">
        <v>0</v>
      </c>
      <c r="M1671" t="n">
        <v>0</v>
      </c>
      <c r="O1671" t="n">
        <v>0</v>
      </c>
    </row>
    <row r="1672">
      <c r="A1672" s="8" t="n">
        <v>46208</v>
      </c>
      <c r="B1672" t="inlineStr">
        <is>
          <t>DL</t>
        </is>
      </c>
      <c r="C1672" s="9">
        <f>_xlfn.XLOOKUP(B1672,Carriers[Code],Carriers[Airline])</f>
        <v/>
      </c>
      <c r="D1672" t="n">
        <v>497</v>
      </c>
      <c r="E1672" t="inlineStr">
        <is>
          <t>LAS</t>
        </is>
      </c>
      <c r="F1672" s="10" t="n">
        <v>750</v>
      </c>
      <c r="G1672" t="inlineStr">
        <is>
          <t>0700-0759</t>
        </is>
      </c>
      <c r="H1672" s="9">
        <f>INT(F1672/100)</f>
        <v/>
      </c>
      <c r="I1672" t="n">
        <v>-2</v>
      </c>
      <c r="J1672" t="n">
        <v>0</v>
      </c>
      <c r="K1672" t="n">
        <v>-18</v>
      </c>
      <c r="L1672" t="n">
        <v>0</v>
      </c>
      <c r="M1672" t="n">
        <v>0</v>
      </c>
      <c r="O1672" t="n">
        <v>0</v>
      </c>
    </row>
    <row r="1673">
      <c r="A1673" s="8" t="n">
        <v>46208</v>
      </c>
      <c r="B1673" t="inlineStr">
        <is>
          <t>AA</t>
        </is>
      </c>
      <c r="C1673" s="9">
        <f>_xlfn.XLOOKUP(B1673,Carriers[Code],Carriers[Airline])</f>
        <v/>
      </c>
      <c r="D1673" t="n">
        <v>1259</v>
      </c>
      <c r="E1673" t="inlineStr">
        <is>
          <t>MIA</t>
        </is>
      </c>
      <c r="F1673" s="10" t="n">
        <v>800</v>
      </c>
      <c r="G1673" t="inlineStr">
        <is>
          <t>0800-0859</t>
        </is>
      </c>
      <c r="H1673" s="9">
        <f>INT(F1673/100)</f>
        <v/>
      </c>
      <c r="I1673" t="n">
        <v>-1</v>
      </c>
      <c r="J1673" t="n">
        <v>0</v>
      </c>
      <c r="K1673" t="n">
        <v>-6</v>
      </c>
      <c r="L1673" t="n">
        <v>0</v>
      </c>
      <c r="M1673" t="n">
        <v>0</v>
      </c>
      <c r="O1673" t="n">
        <v>0</v>
      </c>
    </row>
    <row r="1674">
      <c r="A1674" s="8" t="n">
        <v>46208</v>
      </c>
      <c r="B1674" t="inlineStr">
        <is>
          <t>B6</t>
        </is>
      </c>
      <c r="C1674" s="9">
        <f>_xlfn.XLOOKUP(B1674,Carriers[Code],Carriers[Airline])</f>
        <v/>
      </c>
      <c r="D1674" t="n">
        <v>311</v>
      </c>
      <c r="E1674" t="inlineStr">
        <is>
          <t>ORD</t>
        </is>
      </c>
      <c r="F1674" s="10" t="n">
        <v>800</v>
      </c>
      <c r="G1674" t="inlineStr">
        <is>
          <t>0800-0859</t>
        </is>
      </c>
      <c r="H1674" s="9">
        <f>INT(F1674/100)</f>
        <v/>
      </c>
      <c r="I1674" t="n">
        <v>3</v>
      </c>
      <c r="J1674" t="n">
        <v>0</v>
      </c>
      <c r="K1674" t="n">
        <v>-7</v>
      </c>
      <c r="L1674" t="n">
        <v>0</v>
      </c>
      <c r="M1674" t="n">
        <v>0</v>
      </c>
      <c r="O1674" t="n">
        <v>0</v>
      </c>
    </row>
    <row r="1675">
      <c r="A1675" s="8" t="n">
        <v>46208</v>
      </c>
      <c r="B1675" t="inlineStr">
        <is>
          <t>DL</t>
        </is>
      </c>
      <c r="C1675" s="9">
        <f>_xlfn.XLOOKUP(B1675,Carriers[Code],Carriers[Airline])</f>
        <v/>
      </c>
      <c r="D1675" t="n">
        <v>1401</v>
      </c>
      <c r="E1675" t="inlineStr">
        <is>
          <t>FLL</t>
        </is>
      </c>
      <c r="F1675" s="10" t="n">
        <v>800</v>
      </c>
      <c r="G1675" t="inlineStr">
        <is>
          <t>0800-0859</t>
        </is>
      </c>
      <c r="H1675" s="9">
        <f>INT(F1675/100)</f>
        <v/>
      </c>
      <c r="I1675" t="n">
        <v>3</v>
      </c>
      <c r="J1675" t="n">
        <v>0</v>
      </c>
      <c r="K1675" t="n">
        <v>-18</v>
      </c>
      <c r="L1675" t="n">
        <v>0</v>
      </c>
      <c r="M1675" t="n">
        <v>0</v>
      </c>
      <c r="O1675" t="n">
        <v>0</v>
      </c>
    </row>
    <row r="1676">
      <c r="A1676" s="8" t="n">
        <v>46208</v>
      </c>
      <c r="B1676" t="inlineStr">
        <is>
          <t>DL</t>
        </is>
      </c>
      <c r="C1676" s="9">
        <f>_xlfn.XLOOKUP(B1676,Carriers[Code],Carriers[Airline])</f>
        <v/>
      </c>
      <c r="D1676" t="n">
        <v>2770</v>
      </c>
      <c r="E1676" t="inlineStr">
        <is>
          <t>LGA</t>
        </is>
      </c>
      <c r="F1676" s="10" t="n">
        <v>800</v>
      </c>
      <c r="G1676" t="inlineStr">
        <is>
          <t>0800-0859</t>
        </is>
      </c>
      <c r="H1676" s="9">
        <f>INT(F1676/100)</f>
        <v/>
      </c>
      <c r="I1676" t="n">
        <v>-3</v>
      </c>
      <c r="J1676" t="n">
        <v>0</v>
      </c>
      <c r="K1676" t="n">
        <v>-10</v>
      </c>
      <c r="L1676" t="n">
        <v>0</v>
      </c>
      <c r="M1676" t="n">
        <v>0</v>
      </c>
      <c r="O1676" t="n">
        <v>0</v>
      </c>
    </row>
    <row r="1677">
      <c r="A1677" s="8" t="n">
        <v>46208</v>
      </c>
      <c r="B1677" t="inlineStr">
        <is>
          <t>UA</t>
        </is>
      </c>
      <c r="C1677" s="9">
        <f>_xlfn.XLOOKUP(B1677,Carriers[Code],Carriers[Airline])</f>
        <v/>
      </c>
      <c r="D1677" t="n">
        <v>570</v>
      </c>
      <c r="E1677" t="inlineStr">
        <is>
          <t>EWR</t>
        </is>
      </c>
      <c r="F1677" s="10" t="n">
        <v>800</v>
      </c>
      <c r="G1677" t="inlineStr">
        <is>
          <t>0800-0859</t>
        </is>
      </c>
      <c r="H1677" s="9">
        <f>INT(F1677/100)</f>
        <v/>
      </c>
      <c r="I1677" t="n">
        <v>-3</v>
      </c>
      <c r="J1677" t="n">
        <v>0</v>
      </c>
      <c r="K1677" t="n">
        <v>-22</v>
      </c>
      <c r="L1677" t="n">
        <v>0</v>
      </c>
      <c r="M1677" t="n">
        <v>0</v>
      </c>
      <c r="O1677" t="n">
        <v>0</v>
      </c>
    </row>
    <row r="1678">
      <c r="A1678" s="8" t="n">
        <v>46208</v>
      </c>
      <c r="B1678" t="inlineStr">
        <is>
          <t>WN</t>
        </is>
      </c>
      <c r="C1678" s="9">
        <f>_xlfn.XLOOKUP(B1678,Carriers[Code],Carriers[Airline])</f>
        <v/>
      </c>
      <c r="D1678" t="n">
        <v>4892</v>
      </c>
      <c r="E1678" t="inlineStr">
        <is>
          <t>MCI</t>
        </is>
      </c>
      <c r="F1678" s="10" t="n">
        <v>800</v>
      </c>
      <c r="G1678" t="inlineStr">
        <is>
          <t>0800-0859</t>
        </is>
      </c>
      <c r="H1678" s="9">
        <f>INT(F1678/100)</f>
        <v/>
      </c>
      <c r="I1678" t="n">
        <v>-2</v>
      </c>
      <c r="J1678" t="n">
        <v>0</v>
      </c>
      <c r="K1678" t="n">
        <v>-16</v>
      </c>
      <c r="L1678" t="n">
        <v>0</v>
      </c>
      <c r="M1678" t="n">
        <v>0</v>
      </c>
      <c r="O1678" t="n">
        <v>0</v>
      </c>
    </row>
    <row r="1679">
      <c r="A1679" s="8" t="n">
        <v>46208</v>
      </c>
      <c r="B1679" t="inlineStr">
        <is>
          <t>AA</t>
        </is>
      </c>
      <c r="C1679" s="9">
        <f>_xlfn.XLOOKUP(B1679,Carriers[Code],Carriers[Airline])</f>
        <v/>
      </c>
      <c r="D1679" t="n">
        <v>701</v>
      </c>
      <c r="E1679" t="inlineStr">
        <is>
          <t>DFW</t>
        </is>
      </c>
      <c r="F1679" s="10" t="n">
        <v>801</v>
      </c>
      <c r="G1679" t="inlineStr">
        <is>
          <t>0800-0859</t>
        </is>
      </c>
      <c r="H1679" s="9">
        <f>INT(F1679/100)</f>
        <v/>
      </c>
      <c r="I1679" t="n">
        <v>-2</v>
      </c>
      <c r="J1679" t="n">
        <v>0</v>
      </c>
      <c r="K1679" t="n">
        <v>-3</v>
      </c>
      <c r="L1679" t="n">
        <v>0</v>
      </c>
      <c r="M1679" t="n">
        <v>0</v>
      </c>
      <c r="O1679" t="n">
        <v>0</v>
      </c>
    </row>
    <row r="1680">
      <c r="A1680" s="8" t="n">
        <v>46208</v>
      </c>
      <c r="B1680" t="inlineStr">
        <is>
          <t>B6</t>
        </is>
      </c>
      <c r="C1680" s="9">
        <f>_xlfn.XLOOKUP(B1680,Carriers[Code],Carriers[Airline])</f>
        <v/>
      </c>
      <c r="D1680" t="n">
        <v>2115</v>
      </c>
      <c r="E1680" t="inlineStr">
        <is>
          <t>BUF</t>
        </is>
      </c>
      <c r="F1680" s="10" t="n">
        <v>802</v>
      </c>
      <c r="G1680" t="inlineStr">
        <is>
          <t>0800-0859</t>
        </is>
      </c>
      <c r="H1680" s="9">
        <f>INT(F1680/100)</f>
        <v/>
      </c>
      <c r="I1680" t="n">
        <v>-11</v>
      </c>
      <c r="J1680" t="n">
        <v>0</v>
      </c>
      <c r="K1680" t="n">
        <v>-17</v>
      </c>
      <c r="L1680" t="n">
        <v>0</v>
      </c>
      <c r="M1680" t="n">
        <v>0</v>
      </c>
      <c r="O1680" t="n">
        <v>0</v>
      </c>
    </row>
    <row r="1681">
      <c r="A1681" s="8" t="n">
        <v>46208</v>
      </c>
      <c r="B1681" t="inlineStr">
        <is>
          <t>AA</t>
        </is>
      </c>
      <c r="C1681" s="9">
        <f>_xlfn.XLOOKUP(B1681,Carriers[Code],Carriers[Airline])</f>
        <v/>
      </c>
      <c r="D1681" t="n">
        <v>2764</v>
      </c>
      <c r="E1681" t="inlineStr">
        <is>
          <t>PHL</t>
        </is>
      </c>
      <c r="F1681" s="10" t="n">
        <v>803</v>
      </c>
      <c r="G1681" t="inlineStr">
        <is>
          <t>0800-0859</t>
        </is>
      </c>
      <c r="H1681" s="9">
        <f>INT(F1681/100)</f>
        <v/>
      </c>
      <c r="I1681" t="n">
        <v>-6</v>
      </c>
      <c r="J1681" t="n">
        <v>0</v>
      </c>
      <c r="K1681" t="n">
        <v>-11</v>
      </c>
      <c r="L1681" t="n">
        <v>0</v>
      </c>
      <c r="M1681" t="n">
        <v>0</v>
      </c>
      <c r="O1681" t="n">
        <v>0</v>
      </c>
    </row>
    <row r="1682">
      <c r="A1682" s="8" t="n">
        <v>46208</v>
      </c>
      <c r="B1682" t="inlineStr">
        <is>
          <t>AA</t>
        </is>
      </c>
      <c r="C1682" s="9">
        <f>_xlfn.XLOOKUP(B1682,Carriers[Code],Carriers[Airline])</f>
        <v/>
      </c>
      <c r="D1682" t="n">
        <v>2715</v>
      </c>
      <c r="E1682" t="inlineStr">
        <is>
          <t>CLT</t>
        </is>
      </c>
      <c r="F1682" s="10" t="n">
        <v>805</v>
      </c>
      <c r="G1682" t="inlineStr">
        <is>
          <t>0800-0859</t>
        </is>
      </c>
      <c r="H1682" s="9">
        <f>INT(F1682/100)</f>
        <v/>
      </c>
      <c r="I1682" t="n">
        <v>12</v>
      </c>
      <c r="J1682" t="n">
        <v>0</v>
      </c>
      <c r="K1682" t="n">
        <v>-5</v>
      </c>
      <c r="L1682" t="n">
        <v>0</v>
      </c>
      <c r="M1682" t="n">
        <v>0</v>
      </c>
      <c r="O1682" t="n">
        <v>0</v>
      </c>
    </row>
    <row r="1683">
      <c r="A1683" s="8" t="n">
        <v>46208</v>
      </c>
      <c r="B1683" t="inlineStr">
        <is>
          <t>DL</t>
        </is>
      </c>
      <c r="C1683" s="9">
        <f>_xlfn.XLOOKUP(B1683,Carriers[Code],Carriers[Airline])</f>
        <v/>
      </c>
      <c r="D1683" t="n">
        <v>923</v>
      </c>
      <c r="E1683" t="inlineStr">
        <is>
          <t>ATL</t>
        </is>
      </c>
      <c r="F1683" s="10" t="n">
        <v>805</v>
      </c>
      <c r="G1683" t="inlineStr">
        <is>
          <t>0800-0859</t>
        </is>
      </c>
      <c r="H1683" s="9">
        <f>INT(F1683/100)</f>
        <v/>
      </c>
      <c r="I1683" t="n">
        <v>4</v>
      </c>
      <c r="J1683" t="n">
        <v>0</v>
      </c>
      <c r="K1683" t="n">
        <v>-10</v>
      </c>
      <c r="L1683" t="n">
        <v>0</v>
      </c>
      <c r="M1683" t="n">
        <v>0</v>
      </c>
      <c r="O1683" t="n">
        <v>0</v>
      </c>
    </row>
    <row r="1684">
      <c r="A1684" s="8" t="n">
        <v>46208</v>
      </c>
      <c r="B1684" t="inlineStr">
        <is>
          <t>YX</t>
        </is>
      </c>
      <c r="C1684" s="9">
        <f>_xlfn.XLOOKUP(B1684,Carriers[Code],Carriers[Airline])</f>
        <v/>
      </c>
      <c r="D1684" t="n">
        <v>5778</v>
      </c>
      <c r="E1684" t="inlineStr">
        <is>
          <t>AVL</t>
        </is>
      </c>
      <c r="F1684" s="10" t="n">
        <v>805</v>
      </c>
      <c r="G1684" t="inlineStr">
        <is>
          <t>0800-0859</t>
        </is>
      </c>
      <c r="H1684" s="9">
        <f>INT(F1684/100)</f>
        <v/>
      </c>
      <c r="I1684" t="n">
        <v>0</v>
      </c>
      <c r="J1684" t="n">
        <v>0</v>
      </c>
      <c r="K1684" t="n">
        <v>-9</v>
      </c>
      <c r="L1684" t="n">
        <v>0</v>
      </c>
      <c r="M1684" t="n">
        <v>0</v>
      </c>
      <c r="O1684" t="n">
        <v>0</v>
      </c>
    </row>
    <row r="1685">
      <c r="A1685" s="8" t="n">
        <v>46208</v>
      </c>
      <c r="B1685" t="inlineStr">
        <is>
          <t>YX</t>
        </is>
      </c>
      <c r="C1685" s="9">
        <f>_xlfn.XLOOKUP(B1685,Carriers[Code],Carriers[Airline])</f>
        <v/>
      </c>
      <c r="D1685" t="n">
        <v>4399</v>
      </c>
      <c r="E1685" t="inlineStr">
        <is>
          <t>CMH</t>
        </is>
      </c>
      <c r="F1685" s="10" t="n">
        <v>809</v>
      </c>
      <c r="G1685" t="inlineStr">
        <is>
          <t>0800-0859</t>
        </is>
      </c>
      <c r="H1685" s="9">
        <f>INT(F1685/100)</f>
        <v/>
      </c>
      <c r="I1685" t="n">
        <v>1</v>
      </c>
      <c r="J1685" t="n">
        <v>0</v>
      </c>
      <c r="K1685" t="n">
        <v>-22</v>
      </c>
      <c r="L1685" t="n">
        <v>0</v>
      </c>
      <c r="M1685" t="n">
        <v>0</v>
      </c>
      <c r="O1685" t="n">
        <v>0</v>
      </c>
    </row>
    <row r="1686">
      <c r="A1686" s="8" t="n">
        <v>46208</v>
      </c>
      <c r="B1686" t="inlineStr">
        <is>
          <t>B6</t>
        </is>
      </c>
      <c r="C1686" s="9">
        <f>_xlfn.XLOOKUP(B1686,Carriers[Code],Carriers[Airline])</f>
        <v/>
      </c>
      <c r="D1686" t="n">
        <v>351</v>
      </c>
      <c r="E1686" t="inlineStr">
        <is>
          <t>MCO</t>
        </is>
      </c>
      <c r="F1686" s="10" t="n">
        <v>810</v>
      </c>
      <c r="G1686" t="inlineStr">
        <is>
          <t>0800-0859</t>
        </is>
      </c>
      <c r="H1686" s="9">
        <f>INT(F1686/100)</f>
        <v/>
      </c>
      <c r="I1686" t="n">
        <v>11</v>
      </c>
      <c r="J1686" t="n">
        <v>0</v>
      </c>
      <c r="K1686" t="n">
        <v>3</v>
      </c>
      <c r="L1686" t="n">
        <v>0</v>
      </c>
      <c r="M1686" t="n">
        <v>0</v>
      </c>
      <c r="O1686" t="n">
        <v>0</v>
      </c>
    </row>
    <row r="1687">
      <c r="A1687" s="8" t="n">
        <v>46208</v>
      </c>
      <c r="B1687" t="inlineStr">
        <is>
          <t>YX</t>
        </is>
      </c>
      <c r="C1687" s="9">
        <f>_xlfn.XLOOKUP(B1687,Carriers[Code],Carriers[Airline])</f>
        <v/>
      </c>
      <c r="D1687" t="n">
        <v>5703</v>
      </c>
      <c r="E1687" t="inlineStr">
        <is>
          <t>BWI</t>
        </is>
      </c>
      <c r="F1687" s="10" t="n">
        <v>810</v>
      </c>
      <c r="G1687" t="inlineStr">
        <is>
          <t>0800-0859</t>
        </is>
      </c>
      <c r="H1687" s="9">
        <f>INT(F1687/100)</f>
        <v/>
      </c>
      <c r="I1687" t="n">
        <v>-1</v>
      </c>
      <c r="J1687" t="n">
        <v>0</v>
      </c>
      <c r="K1687" t="n">
        <v>-7</v>
      </c>
      <c r="L1687" t="n">
        <v>0</v>
      </c>
      <c r="M1687" t="n">
        <v>0</v>
      </c>
      <c r="O1687" t="n">
        <v>0</v>
      </c>
    </row>
    <row r="1688">
      <c r="A1688" s="8" t="n">
        <v>46208</v>
      </c>
      <c r="B1688" t="inlineStr">
        <is>
          <t>B6</t>
        </is>
      </c>
      <c r="C1688" s="9">
        <f>_xlfn.XLOOKUP(B1688,Carriers[Code],Carriers[Airline])</f>
        <v/>
      </c>
      <c r="D1688" t="n">
        <v>1177</v>
      </c>
      <c r="E1688" t="inlineStr">
        <is>
          <t>LAS</t>
        </is>
      </c>
      <c r="F1688" s="10" t="n">
        <v>815</v>
      </c>
      <c r="G1688" t="inlineStr">
        <is>
          <t>0800-0859</t>
        </is>
      </c>
      <c r="H1688" s="9">
        <f>INT(F1688/100)</f>
        <v/>
      </c>
      <c r="I1688" t="n">
        <v>-5</v>
      </c>
      <c r="J1688" t="n">
        <v>0</v>
      </c>
      <c r="K1688" t="n">
        <v>-22</v>
      </c>
      <c r="L1688" t="n">
        <v>0</v>
      </c>
      <c r="M1688" t="n">
        <v>0</v>
      </c>
      <c r="O1688" t="n">
        <v>0</v>
      </c>
    </row>
    <row r="1689">
      <c r="A1689" s="8" t="n">
        <v>46208</v>
      </c>
      <c r="B1689" t="inlineStr">
        <is>
          <t>DL</t>
        </is>
      </c>
      <c r="C1689" s="9">
        <f>_xlfn.XLOOKUP(B1689,Carriers[Code],Carriers[Airline])</f>
        <v/>
      </c>
      <c r="D1689" t="n">
        <v>1308</v>
      </c>
      <c r="E1689" t="inlineStr">
        <is>
          <t>MSP</t>
        </is>
      </c>
      <c r="F1689" s="10" t="n">
        <v>815</v>
      </c>
      <c r="G1689" t="inlineStr">
        <is>
          <t>0800-0859</t>
        </is>
      </c>
      <c r="H1689" s="9">
        <f>INT(F1689/100)</f>
        <v/>
      </c>
      <c r="I1689" t="n">
        <v>6</v>
      </c>
      <c r="J1689" t="n">
        <v>0</v>
      </c>
      <c r="K1689" t="n">
        <v>13</v>
      </c>
      <c r="L1689" t="n">
        <v>0</v>
      </c>
      <c r="M1689" t="n">
        <v>0</v>
      </c>
      <c r="O1689" t="n">
        <v>0</v>
      </c>
    </row>
    <row r="1690">
      <c r="A1690" s="8" t="n">
        <v>46208</v>
      </c>
      <c r="B1690" t="inlineStr">
        <is>
          <t>UA</t>
        </is>
      </c>
      <c r="C1690" s="9">
        <f>_xlfn.XLOOKUP(B1690,Carriers[Code],Carriers[Airline])</f>
        <v/>
      </c>
      <c r="D1690" t="n">
        <v>1834</v>
      </c>
      <c r="E1690" t="inlineStr">
        <is>
          <t>ORD</t>
        </is>
      </c>
      <c r="F1690" s="10" t="n">
        <v>815</v>
      </c>
      <c r="G1690" t="inlineStr">
        <is>
          <t>0800-0859</t>
        </is>
      </c>
      <c r="H1690" s="9">
        <f>INT(F1690/100)</f>
        <v/>
      </c>
      <c r="I1690" t="n">
        <v>16</v>
      </c>
      <c r="J1690" t="n">
        <v>1</v>
      </c>
      <c r="K1690" t="n">
        <v>-2</v>
      </c>
      <c r="L1690" t="n">
        <v>0</v>
      </c>
      <c r="M1690" t="n">
        <v>0</v>
      </c>
      <c r="O1690" t="n">
        <v>0</v>
      </c>
    </row>
    <row r="1691">
      <c r="A1691" s="8" t="n">
        <v>46208</v>
      </c>
      <c r="B1691" t="inlineStr">
        <is>
          <t>AA</t>
        </is>
      </c>
      <c r="C1691" s="9">
        <f>_xlfn.XLOOKUP(B1691,Carriers[Code],Carriers[Airline])</f>
        <v/>
      </c>
      <c r="D1691" t="n">
        <v>1550</v>
      </c>
      <c r="E1691" t="inlineStr">
        <is>
          <t>DCA</t>
        </is>
      </c>
      <c r="F1691" s="10" t="n">
        <v>819</v>
      </c>
      <c r="G1691" t="inlineStr">
        <is>
          <t>0800-0859</t>
        </is>
      </c>
      <c r="H1691" s="9">
        <f>INT(F1691/100)</f>
        <v/>
      </c>
      <c r="I1691" t="n">
        <v>-6</v>
      </c>
      <c r="J1691" t="n">
        <v>0</v>
      </c>
      <c r="K1691" t="n">
        <v>14</v>
      </c>
      <c r="L1691" t="n">
        <v>0</v>
      </c>
      <c r="M1691" t="n">
        <v>0</v>
      </c>
      <c r="O1691" t="n">
        <v>0</v>
      </c>
    </row>
    <row r="1692">
      <c r="A1692" s="8" t="n">
        <v>46208</v>
      </c>
      <c r="B1692" t="inlineStr">
        <is>
          <t>B6</t>
        </is>
      </c>
      <c r="C1692" s="9">
        <f>_xlfn.XLOOKUP(B1692,Carriers[Code],Carriers[Airline])</f>
        <v/>
      </c>
      <c r="D1692" t="n">
        <v>669</v>
      </c>
      <c r="E1692" t="inlineStr">
        <is>
          <t>FLL</t>
        </is>
      </c>
      <c r="F1692" s="10" t="n">
        <v>825</v>
      </c>
      <c r="G1692" t="inlineStr">
        <is>
          <t>0800-0859</t>
        </is>
      </c>
      <c r="H1692" s="9">
        <f>INT(F1692/100)</f>
        <v/>
      </c>
      <c r="I1692" t="n">
        <v>8</v>
      </c>
      <c r="J1692" t="n">
        <v>0</v>
      </c>
      <c r="K1692" t="n">
        <v>5</v>
      </c>
      <c r="L1692" t="n">
        <v>0</v>
      </c>
      <c r="M1692" t="n">
        <v>0</v>
      </c>
      <c r="O1692" t="n">
        <v>0</v>
      </c>
    </row>
    <row r="1693">
      <c r="A1693" s="8" t="n">
        <v>46208</v>
      </c>
      <c r="B1693" t="inlineStr">
        <is>
          <t>AS</t>
        </is>
      </c>
      <c r="C1693" s="9">
        <f>_xlfn.XLOOKUP(B1693,Carriers[Code],Carriers[Airline])</f>
        <v/>
      </c>
      <c r="D1693" t="n">
        <v>256</v>
      </c>
      <c r="E1693" t="inlineStr">
        <is>
          <t>SAN</t>
        </is>
      </c>
      <c r="F1693" s="10" t="n">
        <v>828</v>
      </c>
      <c r="G1693" t="inlineStr">
        <is>
          <t>0800-0859</t>
        </is>
      </c>
      <c r="H1693" s="9">
        <f>INT(F1693/100)</f>
        <v/>
      </c>
      <c r="I1693" t="n">
        <v>-9</v>
      </c>
      <c r="J1693" t="n">
        <v>0</v>
      </c>
      <c r="K1693" t="n">
        <v>-26</v>
      </c>
      <c r="L1693" t="n">
        <v>0</v>
      </c>
      <c r="M1693" t="n">
        <v>0</v>
      </c>
      <c r="O1693" t="n">
        <v>0</v>
      </c>
    </row>
    <row r="1694">
      <c r="A1694" s="8" t="n">
        <v>46208</v>
      </c>
      <c r="B1694" t="inlineStr">
        <is>
          <t>B6</t>
        </is>
      </c>
      <c r="C1694" s="9">
        <f>_xlfn.XLOOKUP(B1694,Carriers[Code],Carriers[Airline])</f>
        <v/>
      </c>
      <c r="D1694" t="n">
        <v>2355</v>
      </c>
      <c r="E1694" t="inlineStr">
        <is>
          <t>DCA</t>
        </is>
      </c>
      <c r="F1694" s="10" t="n">
        <v>829</v>
      </c>
      <c r="G1694" t="inlineStr">
        <is>
          <t>0800-0859</t>
        </is>
      </c>
      <c r="H1694" s="9">
        <f>INT(F1694/100)</f>
        <v/>
      </c>
      <c r="I1694" t="n">
        <v>-9</v>
      </c>
      <c r="J1694" t="n">
        <v>0</v>
      </c>
      <c r="K1694" t="n">
        <v>-16</v>
      </c>
      <c r="L1694" t="n">
        <v>0</v>
      </c>
      <c r="M1694" t="n">
        <v>0</v>
      </c>
      <c r="O1694" t="n">
        <v>0</v>
      </c>
    </row>
    <row r="1695">
      <c r="A1695" s="8" t="n">
        <v>46208</v>
      </c>
      <c r="B1695" t="inlineStr">
        <is>
          <t>B6</t>
        </is>
      </c>
      <c r="C1695" s="9">
        <f>_xlfn.XLOOKUP(B1695,Carriers[Code],Carriers[Airline])</f>
        <v/>
      </c>
      <c r="D1695" t="n">
        <v>1097</v>
      </c>
      <c r="E1695" t="inlineStr">
        <is>
          <t>ATL</t>
        </is>
      </c>
      <c r="F1695" s="10" t="n">
        <v>830</v>
      </c>
      <c r="G1695" t="inlineStr">
        <is>
          <t>0800-0859</t>
        </is>
      </c>
      <c r="H1695" s="9">
        <f>INT(F1695/100)</f>
        <v/>
      </c>
      <c r="I1695" t="n">
        <v>116</v>
      </c>
      <c r="J1695" t="n">
        <v>1</v>
      </c>
      <c r="K1695" t="n">
        <v>96</v>
      </c>
      <c r="L1695" t="n">
        <v>1</v>
      </c>
      <c r="M1695" t="n">
        <v>0</v>
      </c>
      <c r="O1695" t="n">
        <v>0</v>
      </c>
      <c r="P1695" t="n">
        <v>0</v>
      </c>
      <c r="Q1695" t="n">
        <v>0</v>
      </c>
      <c r="R1695" t="n">
        <v>17</v>
      </c>
      <c r="S1695" t="n">
        <v>0</v>
      </c>
      <c r="T1695" t="n">
        <v>79</v>
      </c>
    </row>
    <row r="1696">
      <c r="A1696" s="8" t="n">
        <v>46208</v>
      </c>
      <c r="B1696" t="inlineStr">
        <is>
          <t>YX</t>
        </is>
      </c>
      <c r="C1696" s="9">
        <f>_xlfn.XLOOKUP(B1696,Carriers[Code],Carriers[Airline])</f>
        <v/>
      </c>
      <c r="D1696" t="n">
        <v>5842</v>
      </c>
      <c r="E1696" t="inlineStr">
        <is>
          <t>BNA</t>
        </is>
      </c>
      <c r="F1696" s="10" t="n">
        <v>830</v>
      </c>
      <c r="G1696" t="inlineStr">
        <is>
          <t>0800-0859</t>
        </is>
      </c>
      <c r="H1696" s="9">
        <f>INT(F1696/100)</f>
        <v/>
      </c>
      <c r="I1696" t="n">
        <v>-3</v>
      </c>
      <c r="J1696" t="n">
        <v>0</v>
      </c>
      <c r="K1696" t="n">
        <v>-21</v>
      </c>
      <c r="L1696" t="n">
        <v>0</v>
      </c>
      <c r="M1696" t="n">
        <v>0</v>
      </c>
      <c r="O1696" t="n">
        <v>0</v>
      </c>
    </row>
    <row r="1697">
      <c r="A1697" s="8" t="n">
        <v>46208</v>
      </c>
      <c r="B1697" t="inlineStr">
        <is>
          <t>YX</t>
        </is>
      </c>
      <c r="C1697" s="9">
        <f>_xlfn.XLOOKUP(B1697,Carriers[Code],Carriers[Airline])</f>
        <v/>
      </c>
      <c r="D1697" t="n">
        <v>4666</v>
      </c>
      <c r="E1697" t="inlineStr">
        <is>
          <t>BUF</t>
        </is>
      </c>
      <c r="F1697" s="10" t="n">
        <v>838</v>
      </c>
      <c r="G1697" t="inlineStr">
        <is>
          <t>0800-0859</t>
        </is>
      </c>
      <c r="H1697" s="9">
        <f>INT(F1697/100)</f>
        <v/>
      </c>
      <c r="I1697" t="n">
        <v>-13</v>
      </c>
      <c r="J1697" t="n">
        <v>0</v>
      </c>
      <c r="K1697" t="n">
        <v>-33</v>
      </c>
      <c r="L1697" t="n">
        <v>0</v>
      </c>
      <c r="M1697" t="n">
        <v>0</v>
      </c>
      <c r="O1697" t="n">
        <v>0</v>
      </c>
    </row>
    <row r="1698">
      <c r="A1698" s="8" t="n">
        <v>46208</v>
      </c>
      <c r="B1698" t="inlineStr">
        <is>
          <t>YX</t>
        </is>
      </c>
      <c r="C1698" s="9">
        <f>_xlfn.XLOOKUP(B1698,Carriers[Code],Carriers[Airline])</f>
        <v/>
      </c>
      <c r="D1698" t="n">
        <v>5670</v>
      </c>
      <c r="E1698" t="inlineStr">
        <is>
          <t>CHS</t>
        </is>
      </c>
      <c r="F1698" s="10" t="n">
        <v>840</v>
      </c>
      <c r="G1698" t="inlineStr">
        <is>
          <t>0800-0859</t>
        </is>
      </c>
      <c r="H1698" s="9">
        <f>INT(F1698/100)</f>
        <v/>
      </c>
      <c r="I1698" t="n">
        <v>-5</v>
      </c>
      <c r="J1698" t="n">
        <v>0</v>
      </c>
      <c r="K1698" t="n">
        <v>-28</v>
      </c>
      <c r="L1698" t="n">
        <v>0</v>
      </c>
      <c r="M1698" t="n">
        <v>0</v>
      </c>
      <c r="O1698" t="n">
        <v>0</v>
      </c>
    </row>
    <row r="1699">
      <c r="A1699" s="8" t="n">
        <v>46208</v>
      </c>
      <c r="B1699" t="inlineStr">
        <is>
          <t>B6</t>
        </is>
      </c>
      <c r="C1699" s="9">
        <f>_xlfn.XLOOKUP(B1699,Carriers[Code],Carriers[Airline])</f>
        <v/>
      </c>
      <c r="D1699" t="n">
        <v>1017</v>
      </c>
      <c r="E1699" t="inlineStr">
        <is>
          <t>JFK</t>
        </is>
      </c>
      <c r="F1699" s="10" t="n">
        <v>843</v>
      </c>
      <c r="G1699" t="inlineStr">
        <is>
          <t>0800-0859</t>
        </is>
      </c>
      <c r="H1699" s="9">
        <f>INT(F1699/100)</f>
        <v/>
      </c>
      <c r="I1699" t="n">
        <v>0</v>
      </c>
      <c r="J1699" t="n">
        <v>0</v>
      </c>
      <c r="K1699" t="n">
        <v>-15</v>
      </c>
      <c r="L1699" t="n">
        <v>0</v>
      </c>
      <c r="M1699" t="n">
        <v>0</v>
      </c>
      <c r="O1699" t="n">
        <v>0</v>
      </c>
    </row>
    <row r="1700">
      <c r="A1700" s="8" t="n">
        <v>46208</v>
      </c>
      <c r="B1700" t="inlineStr">
        <is>
          <t>DL</t>
        </is>
      </c>
      <c r="C1700" s="9">
        <f>_xlfn.XLOOKUP(B1700,Carriers[Code],Carriers[Airline])</f>
        <v/>
      </c>
      <c r="D1700" t="n">
        <v>1683</v>
      </c>
      <c r="E1700" t="inlineStr">
        <is>
          <t>BZN</t>
        </is>
      </c>
      <c r="F1700" s="10" t="n">
        <v>843</v>
      </c>
      <c r="G1700" t="inlineStr">
        <is>
          <t>0800-0859</t>
        </is>
      </c>
      <c r="H1700" s="9">
        <f>INT(F1700/100)</f>
        <v/>
      </c>
      <c r="I1700" t="n">
        <v>-7</v>
      </c>
      <c r="J1700" t="n">
        <v>0</v>
      </c>
      <c r="K1700" t="n">
        <v>-9</v>
      </c>
      <c r="L1700" t="n">
        <v>0</v>
      </c>
      <c r="M1700" t="n">
        <v>0</v>
      </c>
      <c r="O1700" t="n">
        <v>0</v>
      </c>
    </row>
    <row r="1701">
      <c r="A1701" s="8" t="n">
        <v>46208</v>
      </c>
      <c r="B1701" t="inlineStr">
        <is>
          <t>YX</t>
        </is>
      </c>
      <c r="C1701" s="9">
        <f>_xlfn.XLOOKUP(B1701,Carriers[Code],Carriers[Airline])</f>
        <v/>
      </c>
      <c r="D1701" t="n">
        <v>5601</v>
      </c>
      <c r="E1701" t="inlineStr">
        <is>
          <t>CVG</t>
        </is>
      </c>
      <c r="F1701" s="10" t="n">
        <v>845</v>
      </c>
      <c r="G1701" t="inlineStr">
        <is>
          <t>0800-0859</t>
        </is>
      </c>
      <c r="H1701" s="9">
        <f>INT(F1701/100)</f>
        <v/>
      </c>
      <c r="I1701" t="n">
        <v>-9</v>
      </c>
      <c r="J1701" t="n">
        <v>0</v>
      </c>
      <c r="K1701" t="n">
        <v>-17</v>
      </c>
      <c r="L1701" t="n">
        <v>0</v>
      </c>
      <c r="M1701" t="n">
        <v>0</v>
      </c>
      <c r="O1701" t="n">
        <v>0</v>
      </c>
    </row>
    <row r="1702">
      <c r="A1702" s="8" t="n">
        <v>46208</v>
      </c>
      <c r="B1702" t="inlineStr">
        <is>
          <t>B6</t>
        </is>
      </c>
      <c r="C1702" s="9">
        <f>_xlfn.XLOOKUP(B1702,Carriers[Code],Carriers[Airline])</f>
        <v/>
      </c>
      <c r="D1702" t="n">
        <v>257</v>
      </c>
      <c r="E1702" t="inlineStr">
        <is>
          <t>BZN</t>
        </is>
      </c>
      <c r="F1702" s="10" t="n">
        <v>848</v>
      </c>
      <c r="G1702" t="inlineStr">
        <is>
          <t>0800-0859</t>
        </is>
      </c>
      <c r="H1702" s="9">
        <f>INT(F1702/100)</f>
        <v/>
      </c>
      <c r="I1702" t="n">
        <v>-3</v>
      </c>
      <c r="J1702" t="n">
        <v>0</v>
      </c>
      <c r="K1702" t="n">
        <v>15</v>
      </c>
      <c r="L1702" t="n">
        <v>1</v>
      </c>
      <c r="M1702" t="n">
        <v>0</v>
      </c>
      <c r="O1702" t="n">
        <v>0</v>
      </c>
      <c r="P1702" t="n">
        <v>0</v>
      </c>
      <c r="Q1702" t="n">
        <v>0</v>
      </c>
      <c r="R1702" t="n">
        <v>15</v>
      </c>
      <c r="S1702" t="n">
        <v>0</v>
      </c>
      <c r="T1702" t="n">
        <v>0</v>
      </c>
    </row>
    <row r="1703">
      <c r="A1703" s="8" t="n">
        <v>46208</v>
      </c>
      <c r="B1703" t="inlineStr">
        <is>
          <t>B6</t>
        </is>
      </c>
      <c r="C1703" s="9">
        <f>_xlfn.XLOOKUP(B1703,Carriers[Code],Carriers[Airline])</f>
        <v/>
      </c>
      <c r="D1703" t="n">
        <v>219</v>
      </c>
      <c r="E1703" t="inlineStr">
        <is>
          <t>SAN</t>
        </is>
      </c>
      <c r="F1703" s="10" t="n">
        <v>850</v>
      </c>
      <c r="G1703" t="inlineStr">
        <is>
          <t>0800-0859</t>
        </is>
      </c>
      <c r="H1703" s="9">
        <f>INT(F1703/100)</f>
        <v/>
      </c>
      <c r="I1703" t="n">
        <v>-6</v>
      </c>
      <c r="J1703" t="n">
        <v>0</v>
      </c>
      <c r="K1703" t="n">
        <v>-29</v>
      </c>
      <c r="L1703" t="n">
        <v>0</v>
      </c>
      <c r="M1703" t="n">
        <v>0</v>
      </c>
      <c r="O1703" t="n">
        <v>0</v>
      </c>
    </row>
    <row r="1704">
      <c r="A1704" s="8" t="n">
        <v>46208</v>
      </c>
      <c r="B1704" t="inlineStr">
        <is>
          <t>DL</t>
        </is>
      </c>
      <c r="C1704" s="9">
        <f>_xlfn.XLOOKUP(B1704,Carriers[Code],Carriers[Airline])</f>
        <v/>
      </c>
      <c r="D1704" t="n">
        <v>1780</v>
      </c>
      <c r="E1704" t="inlineStr">
        <is>
          <t>SJU</t>
        </is>
      </c>
      <c r="F1704" s="10" t="n">
        <v>850</v>
      </c>
      <c r="G1704" t="inlineStr">
        <is>
          <t>0800-0859</t>
        </is>
      </c>
      <c r="H1704" s="9">
        <f>INT(F1704/100)</f>
        <v/>
      </c>
      <c r="I1704" t="n">
        <v>-7</v>
      </c>
      <c r="J1704" t="n">
        <v>0</v>
      </c>
      <c r="K1704" t="n">
        <v>-9</v>
      </c>
      <c r="L1704" t="n">
        <v>0</v>
      </c>
      <c r="M1704" t="n">
        <v>0</v>
      </c>
      <c r="O1704" t="n">
        <v>0</v>
      </c>
    </row>
    <row r="1705">
      <c r="A1705" s="8" t="n">
        <v>46208</v>
      </c>
      <c r="B1705" t="inlineStr">
        <is>
          <t>B6</t>
        </is>
      </c>
      <c r="C1705" s="9">
        <f>_xlfn.XLOOKUP(B1705,Carriers[Code],Carriers[Airline])</f>
        <v/>
      </c>
      <c r="D1705" t="n">
        <v>1231</v>
      </c>
      <c r="E1705" t="inlineStr">
        <is>
          <t>VRB</t>
        </is>
      </c>
      <c r="F1705" s="10" t="n">
        <v>855</v>
      </c>
      <c r="G1705" t="inlineStr">
        <is>
          <t>0800-0859</t>
        </is>
      </c>
      <c r="H1705" s="9">
        <f>INT(F1705/100)</f>
        <v/>
      </c>
      <c r="I1705" t="n">
        <v>-9</v>
      </c>
      <c r="J1705" t="n">
        <v>0</v>
      </c>
      <c r="K1705" t="n">
        <v>-27</v>
      </c>
      <c r="L1705" t="n">
        <v>0</v>
      </c>
      <c r="M1705" t="n">
        <v>0</v>
      </c>
      <c r="O1705" t="n">
        <v>0</v>
      </c>
    </row>
    <row r="1706">
      <c r="A1706" s="8" t="n">
        <v>46208</v>
      </c>
      <c r="B1706" t="inlineStr">
        <is>
          <t>YX</t>
        </is>
      </c>
      <c r="C1706" s="9">
        <f>_xlfn.XLOOKUP(B1706,Carriers[Code],Carriers[Airline])</f>
        <v/>
      </c>
      <c r="D1706" t="n">
        <v>5597</v>
      </c>
      <c r="E1706" t="inlineStr">
        <is>
          <t>JAX</t>
        </is>
      </c>
      <c r="F1706" s="10" t="n">
        <v>855</v>
      </c>
      <c r="G1706" t="inlineStr">
        <is>
          <t>0800-0859</t>
        </is>
      </c>
      <c r="H1706" s="9">
        <f>INT(F1706/100)</f>
        <v/>
      </c>
      <c r="I1706" t="n">
        <v>0</v>
      </c>
      <c r="J1706" t="n">
        <v>0</v>
      </c>
      <c r="K1706" t="n">
        <v>-7</v>
      </c>
      <c r="L1706" t="n">
        <v>0</v>
      </c>
      <c r="M1706" t="n">
        <v>0</v>
      </c>
      <c r="O1706" t="n">
        <v>0</v>
      </c>
    </row>
    <row r="1707">
      <c r="A1707" s="8" t="n">
        <v>46208</v>
      </c>
      <c r="B1707" t="inlineStr">
        <is>
          <t>YX</t>
        </is>
      </c>
      <c r="C1707" s="9">
        <f>_xlfn.XLOOKUP(B1707,Carriers[Code],Carriers[Airline])</f>
        <v/>
      </c>
      <c r="D1707" t="n">
        <v>5622</v>
      </c>
      <c r="E1707" t="inlineStr">
        <is>
          <t>RIC</t>
        </is>
      </c>
      <c r="F1707" s="10" t="n">
        <v>855</v>
      </c>
      <c r="G1707" t="inlineStr">
        <is>
          <t>0800-0859</t>
        </is>
      </c>
      <c r="H1707" s="9">
        <f>INT(F1707/100)</f>
        <v/>
      </c>
      <c r="I1707" t="n">
        <v>-4</v>
      </c>
      <c r="J1707" t="n">
        <v>0</v>
      </c>
      <c r="K1707" t="n">
        <v>-21</v>
      </c>
      <c r="L1707" t="n">
        <v>0</v>
      </c>
      <c r="M1707" t="n">
        <v>0</v>
      </c>
      <c r="O1707" t="n">
        <v>0</v>
      </c>
    </row>
    <row r="1708">
      <c r="A1708" s="8" t="n">
        <v>46208</v>
      </c>
      <c r="B1708" t="inlineStr">
        <is>
          <t>AA</t>
        </is>
      </c>
      <c r="C1708" s="9">
        <f>_xlfn.XLOOKUP(B1708,Carriers[Code],Carriers[Airline])</f>
        <v/>
      </c>
      <c r="D1708" t="n">
        <v>1239</v>
      </c>
      <c r="E1708" t="inlineStr">
        <is>
          <t>ORD</t>
        </is>
      </c>
      <c r="F1708" s="10" t="n">
        <v>858</v>
      </c>
      <c r="G1708" t="inlineStr">
        <is>
          <t>0800-0859</t>
        </is>
      </c>
      <c r="H1708" s="9">
        <f>INT(F1708/100)</f>
        <v/>
      </c>
      <c r="I1708" t="n">
        <v>-7</v>
      </c>
      <c r="J1708" t="n">
        <v>0</v>
      </c>
      <c r="K1708" t="n">
        <v>-8</v>
      </c>
      <c r="L1708" t="n">
        <v>0</v>
      </c>
      <c r="M1708" t="n">
        <v>0</v>
      </c>
      <c r="O1708" t="n">
        <v>0</v>
      </c>
    </row>
    <row r="1709">
      <c r="A1709" s="8" t="n">
        <v>46208</v>
      </c>
      <c r="B1709" t="inlineStr">
        <is>
          <t>AA</t>
        </is>
      </c>
      <c r="C1709" s="9">
        <f>_xlfn.XLOOKUP(B1709,Carriers[Code],Carriers[Airline])</f>
        <v/>
      </c>
      <c r="D1709" t="n">
        <v>2735</v>
      </c>
      <c r="E1709" t="inlineStr">
        <is>
          <t>MCO</t>
        </is>
      </c>
      <c r="F1709" s="10" t="n">
        <v>900</v>
      </c>
      <c r="G1709" t="inlineStr">
        <is>
          <t>0900-0959</t>
        </is>
      </c>
      <c r="H1709" s="9">
        <f>INT(F1709/100)</f>
        <v/>
      </c>
      <c r="I1709" t="n">
        <v>-7</v>
      </c>
      <c r="J1709" t="n">
        <v>0</v>
      </c>
      <c r="K1709" t="n">
        <v>-31</v>
      </c>
      <c r="L1709" t="n">
        <v>0</v>
      </c>
      <c r="M1709" t="n">
        <v>0</v>
      </c>
      <c r="O1709" t="n">
        <v>0</v>
      </c>
    </row>
    <row r="1710">
      <c r="A1710" s="8" t="n">
        <v>46208</v>
      </c>
      <c r="B1710" t="inlineStr">
        <is>
          <t>AS</t>
        </is>
      </c>
      <c r="C1710" s="9">
        <f>_xlfn.XLOOKUP(B1710,Carriers[Code],Carriers[Airline])</f>
        <v/>
      </c>
      <c r="D1710" t="n">
        <v>338</v>
      </c>
      <c r="E1710" t="inlineStr">
        <is>
          <t>SEA</t>
        </is>
      </c>
      <c r="F1710" s="10" t="n">
        <v>900</v>
      </c>
      <c r="G1710" t="inlineStr">
        <is>
          <t>0900-0959</t>
        </is>
      </c>
      <c r="H1710" s="9">
        <f>INT(F1710/100)</f>
        <v/>
      </c>
      <c r="I1710" t="n">
        <v>1</v>
      </c>
      <c r="J1710" t="n">
        <v>0</v>
      </c>
      <c r="K1710" t="n">
        <v>-6</v>
      </c>
      <c r="L1710" t="n">
        <v>0</v>
      </c>
      <c r="M1710" t="n">
        <v>0</v>
      </c>
      <c r="O1710" t="n">
        <v>0</v>
      </c>
    </row>
    <row r="1711">
      <c r="A1711" s="8" t="n">
        <v>46208</v>
      </c>
      <c r="B1711" t="inlineStr">
        <is>
          <t>B6</t>
        </is>
      </c>
      <c r="C1711" s="9">
        <f>_xlfn.XLOOKUP(B1711,Carriers[Code],Carriers[Airline])</f>
        <v/>
      </c>
      <c r="D1711" t="n">
        <v>21</v>
      </c>
      <c r="E1711" t="inlineStr">
        <is>
          <t>PBI</t>
        </is>
      </c>
      <c r="F1711" s="10" t="n">
        <v>900</v>
      </c>
      <c r="G1711" t="inlineStr">
        <is>
          <t>0900-0959</t>
        </is>
      </c>
      <c r="H1711" s="9">
        <f>INT(F1711/100)</f>
        <v/>
      </c>
      <c r="I1711" t="n">
        <v>327</v>
      </c>
      <c r="J1711" t="n">
        <v>1</v>
      </c>
      <c r="K1711" t="n">
        <v>318</v>
      </c>
      <c r="L1711" t="n">
        <v>1</v>
      </c>
      <c r="M1711" t="n">
        <v>0</v>
      </c>
      <c r="O1711" t="n">
        <v>0</v>
      </c>
      <c r="P1711" t="n">
        <v>73</v>
      </c>
      <c r="Q1711" t="n">
        <v>0</v>
      </c>
      <c r="R1711" t="n">
        <v>0</v>
      </c>
      <c r="S1711" t="n">
        <v>0</v>
      </c>
      <c r="T1711" t="n">
        <v>245</v>
      </c>
    </row>
    <row r="1712">
      <c r="A1712" s="8" t="n">
        <v>46208</v>
      </c>
      <c r="B1712" t="inlineStr">
        <is>
          <t>DL</t>
        </is>
      </c>
      <c r="C1712" s="9">
        <f>_xlfn.XLOOKUP(B1712,Carriers[Code],Carriers[Airline])</f>
        <v/>
      </c>
      <c r="D1712" t="n">
        <v>816</v>
      </c>
      <c r="E1712" t="inlineStr">
        <is>
          <t>SAT</t>
        </is>
      </c>
      <c r="F1712" s="10" t="n">
        <v>900</v>
      </c>
      <c r="G1712" t="inlineStr">
        <is>
          <t>0900-0959</t>
        </is>
      </c>
      <c r="H1712" s="9">
        <f>INT(F1712/100)</f>
        <v/>
      </c>
      <c r="I1712" t="n">
        <v>-5</v>
      </c>
      <c r="J1712" t="n">
        <v>0</v>
      </c>
      <c r="K1712" t="n">
        <v>24</v>
      </c>
      <c r="L1712" t="n">
        <v>1</v>
      </c>
      <c r="M1712" t="n">
        <v>0</v>
      </c>
      <c r="O1712" t="n">
        <v>0</v>
      </c>
      <c r="P1712" t="n">
        <v>0</v>
      </c>
      <c r="Q1712" t="n">
        <v>0</v>
      </c>
      <c r="R1712" t="n">
        <v>24</v>
      </c>
      <c r="S1712" t="n">
        <v>0</v>
      </c>
      <c r="T1712" t="n">
        <v>0</v>
      </c>
    </row>
    <row r="1713">
      <c r="A1713" s="8" t="n">
        <v>46208</v>
      </c>
      <c r="B1713" t="inlineStr">
        <is>
          <t>YX</t>
        </is>
      </c>
      <c r="C1713" s="9">
        <f>_xlfn.XLOOKUP(B1713,Carriers[Code],Carriers[Airline])</f>
        <v/>
      </c>
      <c r="D1713" t="n">
        <v>4708</v>
      </c>
      <c r="E1713" t="inlineStr">
        <is>
          <t>ACK</t>
        </is>
      </c>
      <c r="F1713" s="10" t="n">
        <v>900</v>
      </c>
      <c r="G1713" t="inlineStr">
        <is>
          <t>0900-0959</t>
        </is>
      </c>
      <c r="H1713" s="9">
        <f>INT(F1713/100)</f>
        <v/>
      </c>
      <c r="I1713" t="n">
        <v>-7</v>
      </c>
      <c r="J1713" t="n">
        <v>0</v>
      </c>
      <c r="K1713" t="n">
        <v>-27</v>
      </c>
      <c r="L1713" t="n">
        <v>0</v>
      </c>
      <c r="M1713" t="n">
        <v>0</v>
      </c>
      <c r="O1713" t="n">
        <v>0</v>
      </c>
    </row>
    <row r="1714">
      <c r="A1714" s="8" t="n">
        <v>46208</v>
      </c>
      <c r="B1714" t="inlineStr">
        <is>
          <t>YX</t>
        </is>
      </c>
      <c r="C1714" s="9">
        <f>_xlfn.XLOOKUP(B1714,Carriers[Code],Carriers[Airline])</f>
        <v/>
      </c>
      <c r="D1714" t="n">
        <v>5732</v>
      </c>
      <c r="E1714" t="inlineStr">
        <is>
          <t>LGA</t>
        </is>
      </c>
      <c r="F1714" s="10" t="n">
        <v>900</v>
      </c>
      <c r="G1714" t="inlineStr">
        <is>
          <t>0900-0959</t>
        </is>
      </c>
      <c r="H1714" s="9">
        <f>INT(F1714/100)</f>
        <v/>
      </c>
      <c r="I1714" t="n">
        <v>-5</v>
      </c>
      <c r="J1714" t="n">
        <v>0</v>
      </c>
      <c r="K1714" t="n">
        <v>-4</v>
      </c>
      <c r="L1714" t="n">
        <v>0</v>
      </c>
      <c r="M1714" t="n">
        <v>0</v>
      </c>
      <c r="O1714" t="n">
        <v>0</v>
      </c>
    </row>
    <row r="1715">
      <c r="A1715" s="8" t="n">
        <v>46208</v>
      </c>
      <c r="B1715" t="inlineStr">
        <is>
          <t>AA</t>
        </is>
      </c>
      <c r="C1715" s="9">
        <f>_xlfn.XLOOKUP(B1715,Carriers[Code],Carriers[Airline])</f>
        <v/>
      </c>
      <c r="D1715" t="n">
        <v>479</v>
      </c>
      <c r="E1715" t="inlineStr">
        <is>
          <t>DFW</t>
        </is>
      </c>
      <c r="F1715" s="10" t="n">
        <v>901</v>
      </c>
      <c r="G1715" t="inlineStr">
        <is>
          <t>0900-0959</t>
        </is>
      </c>
      <c r="H1715" s="9">
        <f>INT(F1715/100)</f>
        <v/>
      </c>
      <c r="I1715" t="n">
        <v>3</v>
      </c>
      <c r="J1715" t="n">
        <v>0</v>
      </c>
      <c r="K1715" t="n">
        <v>-19</v>
      </c>
      <c r="L1715" t="n">
        <v>0</v>
      </c>
      <c r="M1715" t="n">
        <v>0</v>
      </c>
      <c r="O1715" t="n">
        <v>0</v>
      </c>
    </row>
    <row r="1716">
      <c r="A1716" s="8" t="n">
        <v>46208</v>
      </c>
      <c r="B1716" t="inlineStr">
        <is>
          <t>B6</t>
        </is>
      </c>
      <c r="C1716" s="9">
        <f>_xlfn.XLOOKUP(B1716,Carriers[Code],Carriers[Airline])</f>
        <v/>
      </c>
      <c r="D1716" t="n">
        <v>267</v>
      </c>
      <c r="E1716" t="inlineStr">
        <is>
          <t>CHS</t>
        </is>
      </c>
      <c r="F1716" s="10" t="n">
        <v>901</v>
      </c>
      <c r="G1716" t="inlineStr">
        <is>
          <t>0900-0959</t>
        </is>
      </c>
      <c r="H1716" s="9">
        <f>INT(F1716/100)</f>
        <v/>
      </c>
      <c r="I1716" t="n">
        <v>-9</v>
      </c>
      <c r="J1716" t="n">
        <v>0</v>
      </c>
      <c r="K1716" t="n">
        <v>-25</v>
      </c>
      <c r="L1716" t="n">
        <v>0</v>
      </c>
      <c r="M1716" t="n">
        <v>0</v>
      </c>
      <c r="O1716" t="n">
        <v>0</v>
      </c>
    </row>
    <row r="1717">
      <c r="A1717" s="8" t="n">
        <v>46208</v>
      </c>
      <c r="B1717" t="inlineStr">
        <is>
          <t>DL</t>
        </is>
      </c>
      <c r="C1717" s="9">
        <f>_xlfn.XLOOKUP(B1717,Carriers[Code],Carriers[Airline])</f>
        <v/>
      </c>
      <c r="D1717" t="n">
        <v>456</v>
      </c>
      <c r="E1717" t="inlineStr">
        <is>
          <t>ATL</t>
        </is>
      </c>
      <c r="F1717" s="10" t="n">
        <v>905</v>
      </c>
      <c r="G1717" t="inlineStr">
        <is>
          <t>0900-0959</t>
        </is>
      </c>
      <c r="H1717" s="9">
        <f>INT(F1717/100)</f>
        <v/>
      </c>
      <c r="I1717" t="n">
        <v>-11</v>
      </c>
      <c r="J1717" t="n">
        <v>0</v>
      </c>
      <c r="K1717" t="n">
        <v>-9</v>
      </c>
      <c r="L1717" t="n">
        <v>0</v>
      </c>
      <c r="M1717" t="n">
        <v>0</v>
      </c>
      <c r="O1717" t="n">
        <v>0</v>
      </c>
    </row>
    <row r="1718">
      <c r="A1718" s="8" t="n">
        <v>46208</v>
      </c>
      <c r="B1718" t="inlineStr">
        <is>
          <t>WN</t>
        </is>
      </c>
      <c r="C1718" s="9">
        <f>_xlfn.XLOOKUP(B1718,Carriers[Code],Carriers[Airline])</f>
        <v/>
      </c>
      <c r="D1718" t="n">
        <v>724</v>
      </c>
      <c r="E1718" t="inlineStr">
        <is>
          <t>BNA</t>
        </is>
      </c>
      <c r="F1718" s="10" t="n">
        <v>905</v>
      </c>
      <c r="G1718" t="inlineStr">
        <is>
          <t>0900-0959</t>
        </is>
      </c>
      <c r="H1718" s="9">
        <f>INT(F1718/100)</f>
        <v/>
      </c>
      <c r="I1718" t="n">
        <v>-5</v>
      </c>
      <c r="J1718" t="n">
        <v>0</v>
      </c>
      <c r="K1718" t="n">
        <v>-11</v>
      </c>
      <c r="L1718" t="n">
        <v>0</v>
      </c>
      <c r="M1718" t="n">
        <v>0</v>
      </c>
      <c r="O1718" t="n">
        <v>0</v>
      </c>
    </row>
    <row r="1719">
      <c r="A1719" s="8" t="n">
        <v>46208</v>
      </c>
      <c r="B1719" t="inlineStr">
        <is>
          <t>YX</t>
        </is>
      </c>
      <c r="C1719" s="9">
        <f>_xlfn.XLOOKUP(B1719,Carriers[Code],Carriers[Airline])</f>
        <v/>
      </c>
      <c r="D1719" t="n">
        <v>5720</v>
      </c>
      <c r="E1719" t="inlineStr">
        <is>
          <t>JFK</t>
        </is>
      </c>
      <c r="F1719" s="10" t="n">
        <v>905</v>
      </c>
      <c r="G1719" t="inlineStr">
        <is>
          <t>0900-0959</t>
        </is>
      </c>
      <c r="H1719" s="9">
        <f>INT(F1719/100)</f>
        <v/>
      </c>
      <c r="I1719" t="n">
        <v>4</v>
      </c>
      <c r="J1719" t="n">
        <v>0</v>
      </c>
      <c r="K1719" t="n">
        <v>-3</v>
      </c>
      <c r="L1719" t="n">
        <v>0</v>
      </c>
      <c r="M1719" t="n">
        <v>0</v>
      </c>
      <c r="O1719" t="n">
        <v>0</v>
      </c>
    </row>
    <row r="1720">
      <c r="A1720" s="8" t="n">
        <v>46208</v>
      </c>
      <c r="B1720" t="inlineStr">
        <is>
          <t>UA</t>
        </is>
      </c>
      <c r="C1720" s="9">
        <f>_xlfn.XLOOKUP(B1720,Carriers[Code],Carriers[Airline])</f>
        <v/>
      </c>
      <c r="D1720" t="n">
        <v>2002</v>
      </c>
      <c r="E1720" t="inlineStr">
        <is>
          <t>SFO</t>
        </is>
      </c>
      <c r="F1720" s="10" t="n">
        <v>907</v>
      </c>
      <c r="G1720" t="inlineStr">
        <is>
          <t>0900-0959</t>
        </is>
      </c>
      <c r="H1720" s="9">
        <f>INT(F1720/100)</f>
        <v/>
      </c>
      <c r="I1720" t="n">
        <v>2</v>
      </c>
      <c r="J1720" t="n">
        <v>0</v>
      </c>
      <c r="K1720" t="n">
        <v>-8</v>
      </c>
      <c r="L1720" t="n">
        <v>0</v>
      </c>
      <c r="M1720" t="n">
        <v>0</v>
      </c>
      <c r="O1720" t="n">
        <v>0</v>
      </c>
    </row>
    <row r="1721">
      <c r="A1721" s="8" t="n">
        <v>46208</v>
      </c>
      <c r="B1721" t="inlineStr">
        <is>
          <t>YX</t>
        </is>
      </c>
      <c r="C1721" s="9">
        <f>_xlfn.XLOOKUP(B1721,Carriers[Code],Carriers[Airline])</f>
        <v/>
      </c>
      <c r="D1721" t="n">
        <v>5809</v>
      </c>
      <c r="E1721" t="inlineStr">
        <is>
          <t>ORF</t>
        </is>
      </c>
      <c r="F1721" s="10" t="n">
        <v>910</v>
      </c>
      <c r="G1721" t="inlineStr">
        <is>
          <t>0900-0959</t>
        </is>
      </c>
      <c r="H1721" s="9">
        <f>INT(F1721/100)</f>
        <v/>
      </c>
      <c r="I1721" t="n">
        <v>3</v>
      </c>
      <c r="J1721" t="n">
        <v>0</v>
      </c>
      <c r="K1721" t="n">
        <v>-13</v>
      </c>
      <c r="L1721" t="n">
        <v>0</v>
      </c>
      <c r="M1721" t="n">
        <v>0</v>
      </c>
      <c r="O1721" t="n">
        <v>0</v>
      </c>
    </row>
    <row r="1722">
      <c r="A1722" s="8" t="n">
        <v>46208</v>
      </c>
      <c r="B1722" t="inlineStr">
        <is>
          <t>B6</t>
        </is>
      </c>
      <c r="C1722" s="9">
        <f>_xlfn.XLOOKUP(B1722,Carriers[Code],Carriers[Airline])</f>
        <v/>
      </c>
      <c r="D1722" t="n">
        <v>791</v>
      </c>
      <c r="E1722" t="inlineStr">
        <is>
          <t>TPA</t>
        </is>
      </c>
      <c r="F1722" s="10" t="n">
        <v>915</v>
      </c>
      <c r="G1722" t="inlineStr">
        <is>
          <t>0900-0959</t>
        </is>
      </c>
      <c r="H1722" s="9">
        <f>INT(F1722/100)</f>
        <v/>
      </c>
      <c r="I1722" t="n">
        <v>69</v>
      </c>
      <c r="J1722" t="n">
        <v>1</v>
      </c>
      <c r="K1722" t="n">
        <v>63</v>
      </c>
      <c r="L1722" t="n">
        <v>1</v>
      </c>
      <c r="M1722" t="n">
        <v>0</v>
      </c>
      <c r="O1722" t="n">
        <v>0</v>
      </c>
      <c r="P1722" t="n">
        <v>8</v>
      </c>
      <c r="Q1722" t="n">
        <v>0</v>
      </c>
      <c r="R1722" t="n">
        <v>0</v>
      </c>
      <c r="S1722" t="n">
        <v>0</v>
      </c>
      <c r="T1722" t="n">
        <v>55</v>
      </c>
    </row>
    <row r="1723">
      <c r="A1723" s="8" t="n">
        <v>46208</v>
      </c>
      <c r="B1723" t="inlineStr">
        <is>
          <t>DL</t>
        </is>
      </c>
      <c r="C1723" s="9">
        <f>_xlfn.XLOOKUP(B1723,Carriers[Code],Carriers[Airline])</f>
        <v/>
      </c>
      <c r="D1723" t="n">
        <v>1748</v>
      </c>
      <c r="E1723" t="inlineStr">
        <is>
          <t>DTW</t>
        </is>
      </c>
      <c r="F1723" s="10" t="n">
        <v>915</v>
      </c>
      <c r="G1723" t="inlineStr">
        <is>
          <t>0900-0959</t>
        </is>
      </c>
      <c r="H1723" s="9">
        <f>INT(F1723/100)</f>
        <v/>
      </c>
      <c r="I1723" t="n">
        <v>29</v>
      </c>
      <c r="J1723" t="n">
        <v>1</v>
      </c>
      <c r="K1723" t="n">
        <v>21</v>
      </c>
      <c r="L1723" t="n">
        <v>1</v>
      </c>
      <c r="M1723" t="n">
        <v>0</v>
      </c>
      <c r="O1723" t="n">
        <v>0</v>
      </c>
      <c r="P1723" t="n">
        <v>21</v>
      </c>
      <c r="Q1723" t="n">
        <v>0</v>
      </c>
      <c r="R1723" t="n">
        <v>0</v>
      </c>
      <c r="S1723" t="n">
        <v>0</v>
      </c>
      <c r="T1723" t="n">
        <v>0</v>
      </c>
    </row>
    <row r="1724">
      <c r="A1724" s="8" t="n">
        <v>46208</v>
      </c>
      <c r="B1724" t="inlineStr">
        <is>
          <t>YX</t>
        </is>
      </c>
      <c r="C1724" s="9">
        <f>_xlfn.XLOOKUP(B1724,Carriers[Code],Carriers[Airline])</f>
        <v/>
      </c>
      <c r="D1724" t="n">
        <v>5693</v>
      </c>
      <c r="E1724" t="inlineStr">
        <is>
          <t>DCA</t>
        </is>
      </c>
      <c r="F1724" s="10" t="n">
        <v>915</v>
      </c>
      <c r="G1724" t="inlineStr">
        <is>
          <t>0900-0959</t>
        </is>
      </c>
      <c r="H1724" s="9">
        <f>INT(F1724/100)</f>
        <v/>
      </c>
      <c r="I1724" t="n">
        <v>-6</v>
      </c>
      <c r="J1724" t="n">
        <v>0</v>
      </c>
      <c r="K1724" t="n">
        <v>-11</v>
      </c>
      <c r="L1724" t="n">
        <v>0</v>
      </c>
      <c r="M1724" t="n">
        <v>0</v>
      </c>
      <c r="O1724" t="n">
        <v>0</v>
      </c>
    </row>
    <row r="1725">
      <c r="A1725" s="8" t="n">
        <v>46208</v>
      </c>
      <c r="B1725" t="inlineStr">
        <is>
          <t>G4</t>
        </is>
      </c>
      <c r="C1725" s="9">
        <f>_xlfn.XLOOKUP(B1725,Carriers[Code],Carriers[Airline])</f>
        <v/>
      </c>
      <c r="D1725" t="n">
        <v>571</v>
      </c>
      <c r="E1725" t="inlineStr">
        <is>
          <t>GRR</t>
        </is>
      </c>
      <c r="F1725" s="10" t="n">
        <v>918</v>
      </c>
      <c r="G1725" t="inlineStr">
        <is>
          <t>0900-0959</t>
        </is>
      </c>
      <c r="H1725" s="9">
        <f>INT(F1725/100)</f>
        <v/>
      </c>
      <c r="I1725" t="n">
        <v>-6</v>
      </c>
      <c r="J1725" t="n">
        <v>0</v>
      </c>
      <c r="K1725" t="n">
        <v>15</v>
      </c>
      <c r="L1725" t="n">
        <v>1</v>
      </c>
      <c r="M1725" t="n">
        <v>0</v>
      </c>
      <c r="O1725" t="n">
        <v>0</v>
      </c>
      <c r="P1725" t="n">
        <v>0</v>
      </c>
      <c r="Q1725" t="n">
        <v>0</v>
      </c>
      <c r="R1725" t="n">
        <v>15</v>
      </c>
      <c r="S1725" t="n">
        <v>0</v>
      </c>
      <c r="T1725" t="n">
        <v>0</v>
      </c>
    </row>
    <row r="1726">
      <c r="A1726" s="8" t="n">
        <v>46208</v>
      </c>
      <c r="B1726" t="inlineStr">
        <is>
          <t>AA</t>
        </is>
      </c>
      <c r="C1726" s="9">
        <f>_xlfn.XLOOKUP(B1726,Carriers[Code],Carriers[Airline])</f>
        <v/>
      </c>
      <c r="D1726" t="n">
        <v>1605</v>
      </c>
      <c r="E1726" t="inlineStr">
        <is>
          <t>DCA</t>
        </is>
      </c>
      <c r="F1726" s="10" t="n">
        <v>919</v>
      </c>
      <c r="G1726" t="inlineStr">
        <is>
          <t>0900-0959</t>
        </is>
      </c>
      <c r="H1726" s="9">
        <f>INT(F1726/100)</f>
        <v/>
      </c>
      <c r="I1726" t="n">
        <v>-3</v>
      </c>
      <c r="J1726" t="n">
        <v>0</v>
      </c>
      <c r="K1726" t="n">
        <v>3</v>
      </c>
      <c r="L1726" t="n">
        <v>0</v>
      </c>
      <c r="M1726" t="n">
        <v>0</v>
      </c>
      <c r="O1726" t="n">
        <v>0</v>
      </c>
    </row>
    <row r="1727">
      <c r="A1727" s="8" t="n">
        <v>46208</v>
      </c>
      <c r="B1727" t="inlineStr">
        <is>
          <t>DL</t>
        </is>
      </c>
      <c r="C1727" s="9">
        <f>_xlfn.XLOOKUP(B1727,Carriers[Code],Carriers[Airline])</f>
        <v/>
      </c>
      <c r="D1727" t="n">
        <v>2160</v>
      </c>
      <c r="E1727" t="inlineStr">
        <is>
          <t>PBI</t>
        </is>
      </c>
      <c r="F1727" s="10" t="n">
        <v>920</v>
      </c>
      <c r="G1727" t="inlineStr">
        <is>
          <t>0900-0959</t>
        </is>
      </c>
      <c r="H1727" s="9">
        <f>INT(F1727/100)</f>
        <v/>
      </c>
      <c r="I1727" t="n">
        <v>-8</v>
      </c>
      <c r="J1727" t="n">
        <v>0</v>
      </c>
      <c r="K1727" t="n">
        <v>-21</v>
      </c>
      <c r="L1727" t="n">
        <v>0</v>
      </c>
      <c r="M1727" t="n">
        <v>0</v>
      </c>
      <c r="O1727" t="n">
        <v>0</v>
      </c>
    </row>
    <row r="1728">
      <c r="A1728" s="8" t="n">
        <v>46208</v>
      </c>
      <c r="B1728" t="inlineStr">
        <is>
          <t>B6</t>
        </is>
      </c>
      <c r="C1728" s="9">
        <f>_xlfn.XLOOKUP(B1728,Carriers[Code],Carriers[Airline])</f>
        <v/>
      </c>
      <c r="D1728" t="n">
        <v>1324</v>
      </c>
      <c r="E1728" t="inlineStr">
        <is>
          <t>MVY</t>
        </is>
      </c>
      <c r="F1728" s="10" t="n">
        <v>921</v>
      </c>
      <c r="G1728" t="inlineStr">
        <is>
          <t>0900-0959</t>
        </is>
      </c>
      <c r="H1728" s="9">
        <f>INT(F1728/100)</f>
        <v/>
      </c>
      <c r="I1728" t="n">
        <v>-9</v>
      </c>
      <c r="J1728" t="n">
        <v>0</v>
      </c>
      <c r="K1728" t="n">
        <v>-12</v>
      </c>
      <c r="L1728" t="n">
        <v>0</v>
      </c>
      <c r="M1728" t="n">
        <v>0</v>
      </c>
      <c r="O1728" t="n">
        <v>0</v>
      </c>
    </row>
    <row r="1729">
      <c r="A1729" s="8" t="n">
        <v>46208</v>
      </c>
      <c r="B1729" t="inlineStr">
        <is>
          <t>AA</t>
        </is>
      </c>
      <c r="C1729" s="9">
        <f>_xlfn.XLOOKUP(B1729,Carriers[Code],Carriers[Airline])</f>
        <v/>
      </c>
      <c r="D1729" t="n">
        <v>3225</v>
      </c>
      <c r="E1729" t="inlineStr">
        <is>
          <t>PHL</t>
        </is>
      </c>
      <c r="F1729" s="10" t="n">
        <v>925</v>
      </c>
      <c r="G1729" t="inlineStr">
        <is>
          <t>0900-0959</t>
        </is>
      </c>
      <c r="H1729" s="9">
        <f>INT(F1729/100)</f>
        <v/>
      </c>
      <c r="I1729" t="n">
        <v>-8</v>
      </c>
      <c r="J1729" t="n">
        <v>0</v>
      </c>
      <c r="K1729" t="n">
        <v>-18</v>
      </c>
      <c r="L1729" t="n">
        <v>0</v>
      </c>
      <c r="M1729" t="n">
        <v>0</v>
      </c>
      <c r="O1729" t="n">
        <v>0</v>
      </c>
    </row>
    <row r="1730">
      <c r="A1730" s="8" t="n">
        <v>46208</v>
      </c>
      <c r="B1730" t="inlineStr">
        <is>
          <t>B6</t>
        </is>
      </c>
      <c r="C1730" s="9">
        <f>_xlfn.XLOOKUP(B1730,Carriers[Code],Carriers[Airline])</f>
        <v/>
      </c>
      <c r="D1730" t="n">
        <v>2033</v>
      </c>
      <c r="E1730" t="inlineStr">
        <is>
          <t>IAH</t>
        </is>
      </c>
      <c r="F1730" s="10" t="n">
        <v>925</v>
      </c>
      <c r="G1730" t="inlineStr">
        <is>
          <t>0900-0959</t>
        </is>
      </c>
      <c r="H1730" s="9">
        <f>INT(F1730/100)</f>
        <v/>
      </c>
      <c r="I1730" t="n">
        <v>-8</v>
      </c>
      <c r="J1730" t="n">
        <v>0</v>
      </c>
      <c r="K1730" t="n">
        <v>-8</v>
      </c>
      <c r="L1730" t="n">
        <v>0</v>
      </c>
      <c r="M1730" t="n">
        <v>0</v>
      </c>
      <c r="O1730" t="n">
        <v>0</v>
      </c>
    </row>
    <row r="1731">
      <c r="A1731" s="8" t="n">
        <v>46208</v>
      </c>
      <c r="B1731" t="inlineStr">
        <is>
          <t>DL</t>
        </is>
      </c>
      <c r="C1731" s="9">
        <f>_xlfn.XLOOKUP(B1731,Carriers[Code],Carriers[Airline])</f>
        <v/>
      </c>
      <c r="D1731" t="n">
        <v>3087</v>
      </c>
      <c r="E1731" t="inlineStr">
        <is>
          <t>MYR</t>
        </is>
      </c>
      <c r="F1731" s="10" t="n">
        <v>925</v>
      </c>
      <c r="G1731" t="inlineStr">
        <is>
          <t>0900-0959</t>
        </is>
      </c>
      <c r="H1731" s="9">
        <f>INT(F1731/100)</f>
        <v/>
      </c>
      <c r="I1731" t="n">
        <v>-5</v>
      </c>
      <c r="J1731" t="n">
        <v>0</v>
      </c>
      <c r="K1731" t="n">
        <v>-19</v>
      </c>
      <c r="L1731" t="n">
        <v>0</v>
      </c>
      <c r="M1731" t="n">
        <v>0</v>
      </c>
      <c r="O1731" t="n">
        <v>0</v>
      </c>
    </row>
    <row r="1732">
      <c r="A1732" s="8" t="n">
        <v>46208</v>
      </c>
      <c r="B1732" t="inlineStr">
        <is>
          <t>UA</t>
        </is>
      </c>
      <c r="C1732" s="9">
        <f>_xlfn.XLOOKUP(B1732,Carriers[Code],Carriers[Airline])</f>
        <v/>
      </c>
      <c r="D1732" t="n">
        <v>2098</v>
      </c>
      <c r="E1732" t="inlineStr">
        <is>
          <t>IAD</t>
        </is>
      </c>
      <c r="F1732" s="10" t="n">
        <v>925</v>
      </c>
      <c r="G1732" t="inlineStr">
        <is>
          <t>0900-0959</t>
        </is>
      </c>
      <c r="H1732" s="9">
        <f>INT(F1732/100)</f>
        <v/>
      </c>
      <c r="I1732" t="n">
        <v>-4</v>
      </c>
      <c r="J1732" t="n">
        <v>0</v>
      </c>
      <c r="K1732" t="n">
        <v>-7</v>
      </c>
      <c r="L1732" t="n">
        <v>0</v>
      </c>
      <c r="M1732" t="n">
        <v>0</v>
      </c>
      <c r="O1732" t="n">
        <v>0</v>
      </c>
    </row>
    <row r="1733">
      <c r="A1733" s="8" t="n">
        <v>46208</v>
      </c>
      <c r="B1733" t="inlineStr">
        <is>
          <t>YX</t>
        </is>
      </c>
      <c r="C1733" s="9">
        <f>_xlfn.XLOOKUP(B1733,Carriers[Code],Carriers[Airline])</f>
        <v/>
      </c>
      <c r="D1733" t="n">
        <v>4635</v>
      </c>
      <c r="E1733" t="inlineStr">
        <is>
          <t>SYR</t>
        </is>
      </c>
      <c r="F1733" s="10" t="n">
        <v>925</v>
      </c>
      <c r="G1733" t="inlineStr">
        <is>
          <t>0900-0959</t>
        </is>
      </c>
      <c r="H1733" s="9">
        <f>INT(F1733/100)</f>
        <v/>
      </c>
      <c r="I1733" t="n">
        <v>-8</v>
      </c>
      <c r="J1733" t="n">
        <v>0</v>
      </c>
      <c r="K1733" t="n">
        <v>12</v>
      </c>
      <c r="L1733" t="n">
        <v>0</v>
      </c>
      <c r="M1733" t="n">
        <v>0</v>
      </c>
      <c r="O1733" t="n">
        <v>0</v>
      </c>
    </row>
    <row r="1734">
      <c r="A1734" s="8" t="n">
        <v>46208</v>
      </c>
      <c r="B1734" t="inlineStr">
        <is>
          <t>YX</t>
        </is>
      </c>
      <c r="C1734" s="9">
        <f>_xlfn.XLOOKUP(B1734,Carriers[Code],Carriers[Airline])</f>
        <v/>
      </c>
      <c r="D1734" t="n">
        <v>5615</v>
      </c>
      <c r="E1734" t="inlineStr">
        <is>
          <t>SDF</t>
        </is>
      </c>
      <c r="F1734" s="10" t="n">
        <v>928</v>
      </c>
      <c r="G1734" t="inlineStr">
        <is>
          <t>0900-0959</t>
        </is>
      </c>
      <c r="H1734" s="9">
        <f>INT(F1734/100)</f>
        <v/>
      </c>
      <c r="I1734" t="n">
        <v>84</v>
      </c>
      <c r="J1734" t="n">
        <v>1</v>
      </c>
      <c r="K1734" t="n">
        <v>81</v>
      </c>
      <c r="L1734" t="n">
        <v>1</v>
      </c>
      <c r="M1734" t="n">
        <v>0</v>
      </c>
      <c r="O1734" t="n">
        <v>0</v>
      </c>
      <c r="P1734" t="n">
        <v>81</v>
      </c>
      <c r="Q1734" t="n">
        <v>0</v>
      </c>
      <c r="R1734" t="n">
        <v>0</v>
      </c>
      <c r="S1734" t="n">
        <v>0</v>
      </c>
      <c r="T1734" t="n">
        <v>0</v>
      </c>
    </row>
    <row r="1735">
      <c r="A1735" s="8" t="n">
        <v>46208</v>
      </c>
      <c r="B1735" t="inlineStr">
        <is>
          <t>B6</t>
        </is>
      </c>
      <c r="C1735" s="9">
        <f>_xlfn.XLOOKUP(B1735,Carriers[Code],Carriers[Airline])</f>
        <v/>
      </c>
      <c r="D1735" t="n">
        <v>2352</v>
      </c>
      <c r="E1735" t="inlineStr">
        <is>
          <t>ACK</t>
        </is>
      </c>
      <c r="F1735" s="10" t="n">
        <v>930</v>
      </c>
      <c r="G1735" t="inlineStr">
        <is>
          <t>0900-0959</t>
        </is>
      </c>
      <c r="H1735" s="9">
        <f>INT(F1735/100)</f>
        <v/>
      </c>
      <c r="I1735" t="n">
        <v>95</v>
      </c>
      <c r="J1735" t="n">
        <v>1</v>
      </c>
      <c r="K1735" t="n">
        <v>85</v>
      </c>
      <c r="L1735" t="n">
        <v>1</v>
      </c>
      <c r="M1735" t="n">
        <v>0</v>
      </c>
      <c r="O1735" t="n">
        <v>0</v>
      </c>
      <c r="P1735" t="n">
        <v>0</v>
      </c>
      <c r="Q1735" t="n">
        <v>0</v>
      </c>
      <c r="R1735" t="n">
        <v>0</v>
      </c>
      <c r="S1735" t="n">
        <v>0</v>
      </c>
      <c r="T1735" t="n">
        <v>85</v>
      </c>
    </row>
    <row r="1736">
      <c r="A1736" s="8" t="n">
        <v>46208</v>
      </c>
      <c r="B1736" t="inlineStr">
        <is>
          <t>B6</t>
        </is>
      </c>
      <c r="C1736" s="9">
        <f>_xlfn.XLOOKUP(B1736,Carriers[Code],Carriers[Airline])</f>
        <v/>
      </c>
      <c r="D1736" t="n">
        <v>861</v>
      </c>
      <c r="E1736" t="inlineStr">
        <is>
          <t>SJU</t>
        </is>
      </c>
      <c r="F1736" s="10" t="n">
        <v>940</v>
      </c>
      <c r="G1736" t="inlineStr">
        <is>
          <t>0900-0959</t>
        </is>
      </c>
      <c r="H1736" s="9">
        <f>INT(F1736/100)</f>
        <v/>
      </c>
      <c r="I1736" t="n">
        <v>4</v>
      </c>
      <c r="J1736" t="n">
        <v>0</v>
      </c>
      <c r="K1736" t="n">
        <v>-8</v>
      </c>
      <c r="L1736" t="n">
        <v>0</v>
      </c>
      <c r="M1736" t="n">
        <v>0</v>
      </c>
      <c r="O1736" t="n">
        <v>0</v>
      </c>
    </row>
    <row r="1737">
      <c r="A1737" s="8" t="n">
        <v>46208</v>
      </c>
      <c r="B1737" t="inlineStr">
        <is>
          <t>UA</t>
        </is>
      </c>
      <c r="C1737" s="9">
        <f>_xlfn.XLOOKUP(B1737,Carriers[Code],Carriers[Airline])</f>
        <v/>
      </c>
      <c r="D1737" t="n">
        <v>662</v>
      </c>
      <c r="E1737" t="inlineStr">
        <is>
          <t>DEN</t>
        </is>
      </c>
      <c r="F1737" s="10" t="n">
        <v>940</v>
      </c>
      <c r="G1737" t="inlineStr">
        <is>
          <t>0900-0959</t>
        </is>
      </c>
      <c r="H1737" s="9">
        <f>INT(F1737/100)</f>
        <v/>
      </c>
      <c r="I1737" t="n">
        <v>-1</v>
      </c>
      <c r="J1737" t="n">
        <v>0</v>
      </c>
      <c r="K1737" t="n">
        <v>-19</v>
      </c>
      <c r="L1737" t="n">
        <v>0</v>
      </c>
      <c r="M1737" t="n">
        <v>0</v>
      </c>
      <c r="O1737" t="n">
        <v>0</v>
      </c>
    </row>
    <row r="1738">
      <c r="A1738" s="8" t="n">
        <v>46208</v>
      </c>
      <c r="B1738" t="inlineStr">
        <is>
          <t>B6</t>
        </is>
      </c>
      <c r="C1738" s="9">
        <f>_xlfn.XLOOKUP(B1738,Carriers[Code],Carriers[Airline])</f>
        <v/>
      </c>
      <c r="D1738" t="n">
        <v>1833</v>
      </c>
      <c r="E1738" t="inlineStr">
        <is>
          <t>SFO</t>
        </is>
      </c>
      <c r="F1738" s="10" t="n">
        <v>950</v>
      </c>
      <c r="G1738" t="inlineStr">
        <is>
          <t>0900-0959</t>
        </is>
      </c>
      <c r="H1738" s="9">
        <f>INT(F1738/100)</f>
        <v/>
      </c>
      <c r="I1738" t="n">
        <v>-4</v>
      </c>
      <c r="J1738" t="n">
        <v>0</v>
      </c>
      <c r="K1738" t="n">
        <v>-31</v>
      </c>
      <c r="L1738" t="n">
        <v>0</v>
      </c>
      <c r="M1738" t="n">
        <v>0</v>
      </c>
      <c r="O1738" t="n">
        <v>0</v>
      </c>
    </row>
    <row r="1739">
      <c r="A1739" s="8" t="n">
        <v>46208</v>
      </c>
      <c r="B1739" t="inlineStr">
        <is>
          <t>UA</t>
        </is>
      </c>
      <c r="C1739" s="9">
        <f>_xlfn.XLOOKUP(B1739,Carriers[Code],Carriers[Airline])</f>
        <v/>
      </c>
      <c r="D1739" t="n">
        <v>1349</v>
      </c>
      <c r="E1739" t="inlineStr">
        <is>
          <t>ORD</t>
        </is>
      </c>
      <c r="F1739" s="10" t="n">
        <v>950</v>
      </c>
      <c r="G1739" t="inlineStr">
        <is>
          <t>0900-0959</t>
        </is>
      </c>
      <c r="H1739" s="9">
        <f>INT(F1739/100)</f>
        <v/>
      </c>
      <c r="I1739" t="n">
        <v>-4</v>
      </c>
      <c r="J1739" t="n">
        <v>0</v>
      </c>
      <c r="K1739" t="n">
        <v>-13</v>
      </c>
      <c r="L1739" t="n">
        <v>0</v>
      </c>
      <c r="M1739" t="n">
        <v>0</v>
      </c>
      <c r="O1739" t="n">
        <v>0</v>
      </c>
    </row>
    <row r="1740">
      <c r="A1740" s="8" t="n">
        <v>46208</v>
      </c>
      <c r="B1740" t="inlineStr">
        <is>
          <t>MQ</t>
        </is>
      </c>
      <c r="C1740" s="9">
        <f>_xlfn.XLOOKUP(B1740,Carriers[Code],Carriers[Airline])</f>
        <v/>
      </c>
      <c r="D1740" t="n">
        <v>4171</v>
      </c>
      <c r="E1740" t="inlineStr">
        <is>
          <t>ROC</t>
        </is>
      </c>
      <c r="F1740" s="10" t="n">
        <v>955</v>
      </c>
      <c r="G1740" t="inlineStr">
        <is>
          <t>0900-0959</t>
        </is>
      </c>
      <c r="H1740" s="9">
        <f>INT(F1740/100)</f>
        <v/>
      </c>
      <c r="I1740" t="n">
        <v>-12</v>
      </c>
      <c r="J1740" t="n">
        <v>0</v>
      </c>
      <c r="K1740" t="n">
        <v>-29</v>
      </c>
      <c r="L1740" t="n">
        <v>0</v>
      </c>
      <c r="M1740" t="n">
        <v>0</v>
      </c>
      <c r="O1740" t="n">
        <v>0</v>
      </c>
    </row>
    <row r="1741">
      <c r="A1741" s="8" t="n">
        <v>46208</v>
      </c>
      <c r="B1741" t="inlineStr">
        <is>
          <t>B6</t>
        </is>
      </c>
      <c r="C1741" s="9">
        <f>_xlfn.XLOOKUP(B1741,Carriers[Code],Carriers[Airline])</f>
        <v/>
      </c>
      <c r="D1741" t="n">
        <v>395</v>
      </c>
      <c r="E1741" t="inlineStr">
        <is>
          <t>PDX</t>
        </is>
      </c>
      <c r="F1741" s="10" t="n">
        <v>1000</v>
      </c>
      <c r="G1741" t="inlineStr">
        <is>
          <t>1000-1059</t>
        </is>
      </c>
      <c r="H1741" s="9">
        <f>INT(F1741/100)</f>
        <v/>
      </c>
      <c r="I1741" t="n">
        <v>-10</v>
      </c>
      <c r="J1741" t="n">
        <v>0</v>
      </c>
      <c r="K1741" t="n">
        <v>-16</v>
      </c>
      <c r="L1741" t="n">
        <v>0</v>
      </c>
      <c r="M1741" t="n">
        <v>0</v>
      </c>
      <c r="O1741" t="n">
        <v>0</v>
      </c>
    </row>
    <row r="1742">
      <c r="A1742" s="8" t="n">
        <v>46208</v>
      </c>
      <c r="B1742" t="inlineStr">
        <is>
          <t>AA</t>
        </is>
      </c>
      <c r="C1742" s="9">
        <f>_xlfn.XLOOKUP(B1742,Carriers[Code],Carriers[Airline])</f>
        <v/>
      </c>
      <c r="D1742" t="n">
        <v>377</v>
      </c>
      <c r="E1742" t="inlineStr">
        <is>
          <t>PHX</t>
        </is>
      </c>
      <c r="F1742" s="10" t="n">
        <v>1004</v>
      </c>
      <c r="G1742" t="inlineStr">
        <is>
          <t>1000-1059</t>
        </is>
      </c>
      <c r="H1742" s="9">
        <f>INT(F1742/100)</f>
        <v/>
      </c>
      <c r="I1742" t="n">
        <v>-3</v>
      </c>
      <c r="J1742" t="n">
        <v>0</v>
      </c>
      <c r="K1742" t="n">
        <v>-30</v>
      </c>
      <c r="L1742" t="n">
        <v>0</v>
      </c>
      <c r="M1742" t="n">
        <v>0</v>
      </c>
      <c r="O1742" t="n">
        <v>0</v>
      </c>
    </row>
    <row r="1743">
      <c r="A1743" s="8" t="n">
        <v>46208</v>
      </c>
      <c r="B1743" t="inlineStr">
        <is>
          <t>F9</t>
        </is>
      </c>
      <c r="C1743" s="9">
        <f>_xlfn.XLOOKUP(B1743,Carriers[Code],Carriers[Airline])</f>
        <v/>
      </c>
      <c r="D1743" t="n">
        <v>1977</v>
      </c>
      <c r="E1743" t="inlineStr">
        <is>
          <t>MCO</t>
        </is>
      </c>
      <c r="F1743" s="10" t="n">
        <v>1004</v>
      </c>
      <c r="G1743" t="inlineStr">
        <is>
          <t>1000-1059</t>
        </is>
      </c>
      <c r="H1743" s="9">
        <f>INT(F1743/100)</f>
        <v/>
      </c>
      <c r="I1743" t="n">
        <v>26</v>
      </c>
      <c r="J1743" t="n">
        <v>1</v>
      </c>
      <c r="K1743" t="n">
        <v>-9</v>
      </c>
      <c r="L1743" t="n">
        <v>0</v>
      </c>
      <c r="M1743" t="n">
        <v>0</v>
      </c>
      <c r="O1743" t="n">
        <v>0</v>
      </c>
    </row>
    <row r="1744">
      <c r="A1744" s="8" t="n">
        <v>46208</v>
      </c>
      <c r="B1744" t="inlineStr">
        <is>
          <t>DL</t>
        </is>
      </c>
      <c r="C1744" s="9">
        <f>_xlfn.XLOOKUP(B1744,Carriers[Code],Carriers[Airline])</f>
        <v/>
      </c>
      <c r="D1744" t="n">
        <v>860</v>
      </c>
      <c r="E1744" t="inlineStr">
        <is>
          <t>SFO</t>
        </is>
      </c>
      <c r="F1744" s="10" t="n">
        <v>1005</v>
      </c>
      <c r="G1744" t="inlineStr">
        <is>
          <t>1000-1059</t>
        </is>
      </c>
      <c r="H1744" s="9">
        <f>INT(F1744/100)</f>
        <v/>
      </c>
      <c r="I1744" t="n">
        <v>-5</v>
      </c>
      <c r="J1744" t="n">
        <v>0</v>
      </c>
      <c r="K1744" t="n">
        <v>-36</v>
      </c>
      <c r="L1744" t="n">
        <v>0</v>
      </c>
      <c r="M1744" t="n">
        <v>0</v>
      </c>
      <c r="O1744" t="n">
        <v>0</v>
      </c>
    </row>
    <row r="1745">
      <c r="A1745" s="8" t="n">
        <v>46208</v>
      </c>
      <c r="B1745" t="inlineStr">
        <is>
          <t>YX</t>
        </is>
      </c>
      <c r="C1745" s="9">
        <f>_xlfn.XLOOKUP(B1745,Carriers[Code],Carriers[Airline])</f>
        <v/>
      </c>
      <c r="D1745" t="n">
        <v>5630</v>
      </c>
      <c r="E1745" t="inlineStr">
        <is>
          <t>CLT</t>
        </is>
      </c>
      <c r="F1745" s="10" t="n">
        <v>1005</v>
      </c>
      <c r="G1745" t="inlineStr">
        <is>
          <t>1000-1059</t>
        </is>
      </c>
      <c r="H1745" s="9">
        <f>INT(F1745/100)</f>
        <v/>
      </c>
      <c r="I1745" t="n">
        <v>-7</v>
      </c>
      <c r="J1745" t="n">
        <v>0</v>
      </c>
      <c r="K1745" t="n">
        <v>-20</v>
      </c>
      <c r="L1745" t="n">
        <v>0</v>
      </c>
      <c r="M1745" t="n">
        <v>0</v>
      </c>
      <c r="O1745" t="n">
        <v>0</v>
      </c>
    </row>
    <row r="1746">
      <c r="A1746" s="8" t="n">
        <v>46208</v>
      </c>
      <c r="B1746" t="inlineStr">
        <is>
          <t>AA</t>
        </is>
      </c>
      <c r="C1746" s="9">
        <f>_xlfn.XLOOKUP(B1746,Carriers[Code],Carriers[Airline])</f>
        <v/>
      </c>
      <c r="D1746" t="n">
        <v>1548</v>
      </c>
      <c r="E1746" t="inlineStr">
        <is>
          <t>CLT</t>
        </is>
      </c>
      <c r="F1746" s="10" t="n">
        <v>1013</v>
      </c>
      <c r="G1746" t="inlineStr">
        <is>
          <t>1000-1059</t>
        </is>
      </c>
      <c r="H1746" s="9">
        <f>INT(F1746/100)</f>
        <v/>
      </c>
      <c r="I1746" t="n">
        <v>96</v>
      </c>
      <c r="J1746" t="n">
        <v>1</v>
      </c>
      <c r="K1746" t="n">
        <v>81</v>
      </c>
      <c r="L1746" t="n">
        <v>1</v>
      </c>
      <c r="M1746" t="n">
        <v>0</v>
      </c>
      <c r="O1746" t="n">
        <v>0</v>
      </c>
      <c r="P1746" t="n">
        <v>0</v>
      </c>
      <c r="Q1746" t="n">
        <v>0</v>
      </c>
      <c r="R1746" t="n">
        <v>0</v>
      </c>
      <c r="S1746" t="n">
        <v>0</v>
      </c>
      <c r="T1746" t="n">
        <v>81</v>
      </c>
    </row>
    <row r="1747">
      <c r="A1747" s="8" t="n">
        <v>46208</v>
      </c>
      <c r="B1747" t="inlineStr">
        <is>
          <t>B6</t>
        </is>
      </c>
      <c r="C1747" s="9">
        <f>_xlfn.XLOOKUP(B1747,Carriers[Code],Carriers[Airline])</f>
        <v/>
      </c>
      <c r="D1747" t="n">
        <v>385</v>
      </c>
      <c r="E1747" t="inlineStr">
        <is>
          <t>PIT</t>
        </is>
      </c>
      <c r="F1747" s="10" t="n">
        <v>1015</v>
      </c>
      <c r="G1747" t="inlineStr">
        <is>
          <t>1000-1059</t>
        </is>
      </c>
      <c r="H1747" s="9">
        <f>INT(F1747/100)</f>
        <v/>
      </c>
      <c r="I1747" t="n">
        <v>44</v>
      </c>
      <c r="J1747" t="n">
        <v>1</v>
      </c>
      <c r="K1747" t="n">
        <v>34</v>
      </c>
      <c r="L1747" t="n">
        <v>1</v>
      </c>
      <c r="M1747" t="n">
        <v>0</v>
      </c>
      <c r="O1747" t="n">
        <v>0</v>
      </c>
      <c r="P1747" t="n">
        <v>0</v>
      </c>
      <c r="Q1747" t="n">
        <v>0</v>
      </c>
      <c r="R1747" t="n">
        <v>0</v>
      </c>
      <c r="S1747" t="n">
        <v>0</v>
      </c>
      <c r="T1747" t="n">
        <v>34</v>
      </c>
    </row>
    <row r="1748">
      <c r="A1748" s="8" t="n">
        <v>46208</v>
      </c>
      <c r="B1748" t="inlineStr">
        <is>
          <t>B6</t>
        </is>
      </c>
      <c r="C1748" s="9">
        <f>_xlfn.XLOOKUP(B1748,Carriers[Code],Carriers[Airline])</f>
        <v/>
      </c>
      <c r="D1748" t="n">
        <v>1055</v>
      </c>
      <c r="E1748" t="inlineStr">
        <is>
          <t>DCA</t>
        </is>
      </c>
      <c r="F1748" s="10" t="n">
        <v>1020</v>
      </c>
      <c r="G1748" t="inlineStr">
        <is>
          <t>1000-1059</t>
        </is>
      </c>
      <c r="H1748" s="9">
        <f>INT(F1748/100)</f>
        <v/>
      </c>
      <c r="I1748" t="n">
        <v>54</v>
      </c>
      <c r="J1748" t="n">
        <v>1</v>
      </c>
      <c r="K1748" t="n">
        <v>50</v>
      </c>
      <c r="L1748" t="n">
        <v>1</v>
      </c>
      <c r="M1748" t="n">
        <v>0</v>
      </c>
      <c r="O1748" t="n">
        <v>0</v>
      </c>
      <c r="P1748" t="n">
        <v>13</v>
      </c>
      <c r="Q1748" t="n">
        <v>0</v>
      </c>
      <c r="R1748" t="n">
        <v>0</v>
      </c>
      <c r="S1748" t="n">
        <v>0</v>
      </c>
      <c r="T1748" t="n">
        <v>37</v>
      </c>
    </row>
    <row r="1749">
      <c r="A1749" s="8" t="n">
        <v>46208</v>
      </c>
      <c r="B1749" t="inlineStr">
        <is>
          <t>DL</t>
        </is>
      </c>
      <c r="C1749" s="9">
        <f>_xlfn.XLOOKUP(B1749,Carriers[Code],Carriers[Airline])</f>
        <v/>
      </c>
      <c r="D1749" t="n">
        <v>385</v>
      </c>
      <c r="E1749" t="inlineStr">
        <is>
          <t>ATL</t>
        </is>
      </c>
      <c r="F1749" s="10" t="n">
        <v>1020</v>
      </c>
      <c r="G1749" t="inlineStr">
        <is>
          <t>1000-1059</t>
        </is>
      </c>
      <c r="H1749" s="9">
        <f>INT(F1749/100)</f>
        <v/>
      </c>
      <c r="I1749" t="n">
        <v>-9</v>
      </c>
      <c r="J1749" t="n">
        <v>0</v>
      </c>
      <c r="K1749" t="n">
        <v>-19</v>
      </c>
      <c r="L1749" t="n">
        <v>0</v>
      </c>
      <c r="M1749" t="n">
        <v>0</v>
      </c>
      <c r="O1749" t="n">
        <v>0</v>
      </c>
    </row>
    <row r="1750">
      <c r="A1750" s="8" t="n">
        <v>46208</v>
      </c>
      <c r="B1750" t="inlineStr">
        <is>
          <t>B6</t>
        </is>
      </c>
      <c r="C1750" s="9">
        <f>_xlfn.XLOOKUP(B1750,Carriers[Code],Carriers[Airline])</f>
        <v/>
      </c>
      <c r="D1750" t="n">
        <v>1807</v>
      </c>
      <c r="E1750" t="inlineStr">
        <is>
          <t>BNA</t>
        </is>
      </c>
      <c r="F1750" s="10" t="n">
        <v>1023</v>
      </c>
      <c r="G1750" t="inlineStr">
        <is>
          <t>1000-1059</t>
        </is>
      </c>
      <c r="H1750" s="9">
        <f>INT(F1750/100)</f>
        <v/>
      </c>
      <c r="I1750" t="n">
        <v>8</v>
      </c>
      <c r="J1750" t="n">
        <v>0</v>
      </c>
      <c r="K1750" t="n">
        <v>-10</v>
      </c>
      <c r="L1750" t="n">
        <v>0</v>
      </c>
      <c r="M1750" t="n">
        <v>0</v>
      </c>
      <c r="O1750" t="n">
        <v>0</v>
      </c>
    </row>
    <row r="1751">
      <c r="A1751" s="8" t="n">
        <v>46208</v>
      </c>
      <c r="B1751" t="inlineStr">
        <is>
          <t>YX</t>
        </is>
      </c>
      <c r="C1751" s="9">
        <f>_xlfn.XLOOKUP(B1751,Carriers[Code],Carriers[Airline])</f>
        <v/>
      </c>
      <c r="D1751" t="n">
        <v>4355</v>
      </c>
      <c r="E1751" t="inlineStr">
        <is>
          <t>DCA</t>
        </is>
      </c>
      <c r="F1751" s="10" t="n">
        <v>1025</v>
      </c>
      <c r="G1751" t="inlineStr">
        <is>
          <t>1000-1059</t>
        </is>
      </c>
      <c r="H1751" s="9">
        <f>INT(F1751/100)</f>
        <v/>
      </c>
      <c r="I1751" t="n">
        <v>-2</v>
      </c>
      <c r="J1751" t="n">
        <v>0</v>
      </c>
      <c r="K1751" t="n">
        <v>-3</v>
      </c>
      <c r="L1751" t="n">
        <v>0</v>
      </c>
      <c r="M1751" t="n">
        <v>0</v>
      </c>
      <c r="O1751" t="n">
        <v>0</v>
      </c>
    </row>
    <row r="1752">
      <c r="A1752" s="8" t="n">
        <v>46208</v>
      </c>
      <c r="B1752" t="inlineStr">
        <is>
          <t>YX</t>
        </is>
      </c>
      <c r="C1752" s="9">
        <f>_xlfn.XLOOKUP(B1752,Carriers[Code],Carriers[Airline])</f>
        <v/>
      </c>
      <c r="D1752" t="n">
        <v>5592</v>
      </c>
      <c r="E1752" t="inlineStr">
        <is>
          <t>DCA</t>
        </is>
      </c>
      <c r="F1752" s="10" t="n">
        <v>1025</v>
      </c>
      <c r="G1752" t="inlineStr">
        <is>
          <t>1000-1059</t>
        </is>
      </c>
      <c r="H1752" s="9">
        <f>INT(F1752/100)</f>
        <v/>
      </c>
      <c r="I1752" t="n">
        <v>-9</v>
      </c>
      <c r="J1752" t="n">
        <v>0</v>
      </c>
      <c r="K1752" t="n">
        <v>-20</v>
      </c>
      <c r="L1752" t="n">
        <v>0</v>
      </c>
      <c r="M1752" t="n">
        <v>0</v>
      </c>
      <c r="O1752" t="n">
        <v>0</v>
      </c>
    </row>
    <row r="1753">
      <c r="A1753" s="8" t="n">
        <v>46208</v>
      </c>
      <c r="B1753" t="inlineStr">
        <is>
          <t>B6</t>
        </is>
      </c>
      <c r="C1753" s="9">
        <f>_xlfn.XLOOKUP(B1753,Carriers[Code],Carriers[Airline])</f>
        <v/>
      </c>
      <c r="D1753" t="n">
        <v>793</v>
      </c>
      <c r="E1753" t="inlineStr">
        <is>
          <t>DEN</t>
        </is>
      </c>
      <c r="F1753" s="10" t="n">
        <v>1028</v>
      </c>
      <c r="G1753" t="inlineStr">
        <is>
          <t>1000-1059</t>
        </is>
      </c>
      <c r="H1753" s="9">
        <f>INT(F1753/100)</f>
        <v/>
      </c>
      <c r="M1753" t="n">
        <v>1</v>
      </c>
      <c r="N1753" t="inlineStr">
        <is>
          <t>A</t>
        </is>
      </c>
      <c r="O1753" t="n">
        <v>0</v>
      </c>
    </row>
    <row r="1754">
      <c r="A1754" s="8" t="n">
        <v>46208</v>
      </c>
      <c r="B1754" t="inlineStr">
        <is>
          <t>AA</t>
        </is>
      </c>
      <c r="C1754" s="9">
        <f>_xlfn.XLOOKUP(B1754,Carriers[Code],Carriers[Airline])</f>
        <v/>
      </c>
      <c r="D1754" t="n">
        <v>3022</v>
      </c>
      <c r="E1754" t="inlineStr">
        <is>
          <t>ORD</t>
        </is>
      </c>
      <c r="F1754" s="10" t="n">
        <v>1029</v>
      </c>
      <c r="G1754" t="inlineStr">
        <is>
          <t>1000-1059</t>
        </is>
      </c>
      <c r="H1754" s="9">
        <f>INT(F1754/100)</f>
        <v/>
      </c>
      <c r="I1754" t="n">
        <v>-8</v>
      </c>
      <c r="J1754" t="n">
        <v>0</v>
      </c>
      <c r="K1754" t="n">
        <v>-25</v>
      </c>
      <c r="L1754" t="n">
        <v>0</v>
      </c>
      <c r="M1754" t="n">
        <v>0</v>
      </c>
      <c r="O1754" t="n">
        <v>0</v>
      </c>
    </row>
    <row r="1755">
      <c r="A1755" s="8" t="n">
        <v>46208</v>
      </c>
      <c r="B1755" t="inlineStr">
        <is>
          <t>AA</t>
        </is>
      </c>
      <c r="C1755" s="9">
        <f>_xlfn.XLOOKUP(B1755,Carriers[Code],Carriers[Airline])</f>
        <v/>
      </c>
      <c r="D1755" t="n">
        <v>1277</v>
      </c>
      <c r="E1755" t="inlineStr">
        <is>
          <t>LAX</t>
        </is>
      </c>
      <c r="F1755" s="10" t="n">
        <v>1030</v>
      </c>
      <c r="G1755" t="inlineStr">
        <is>
          <t>1000-1059</t>
        </is>
      </c>
      <c r="H1755" s="9">
        <f>INT(F1755/100)</f>
        <v/>
      </c>
      <c r="I1755" t="n">
        <v>0</v>
      </c>
      <c r="J1755" t="n">
        <v>0</v>
      </c>
      <c r="K1755" t="n">
        <v>-16</v>
      </c>
      <c r="L1755" t="n">
        <v>0</v>
      </c>
      <c r="M1755" t="n">
        <v>0</v>
      </c>
      <c r="O1755" t="n">
        <v>0</v>
      </c>
    </row>
    <row r="1756">
      <c r="A1756" s="8" t="n">
        <v>46208</v>
      </c>
      <c r="B1756" t="inlineStr">
        <is>
          <t>WN</t>
        </is>
      </c>
      <c r="C1756" s="9">
        <f>_xlfn.XLOOKUP(B1756,Carriers[Code],Carriers[Airline])</f>
        <v/>
      </c>
      <c r="D1756" t="n">
        <v>884</v>
      </c>
      <c r="E1756" t="inlineStr">
        <is>
          <t>AUS</t>
        </is>
      </c>
      <c r="F1756" s="10" t="n">
        <v>1030</v>
      </c>
      <c r="G1756" t="inlineStr">
        <is>
          <t>1000-1059</t>
        </is>
      </c>
      <c r="H1756" s="9">
        <f>INT(F1756/100)</f>
        <v/>
      </c>
      <c r="I1756" t="n">
        <v>10</v>
      </c>
      <c r="J1756" t="n">
        <v>0</v>
      </c>
      <c r="K1756" t="n">
        <v>0</v>
      </c>
      <c r="L1756" t="n">
        <v>0</v>
      </c>
      <c r="M1756" t="n">
        <v>0</v>
      </c>
      <c r="O1756" t="n">
        <v>0</v>
      </c>
    </row>
    <row r="1757">
      <c r="A1757" s="8" t="n">
        <v>46208</v>
      </c>
      <c r="B1757" t="inlineStr">
        <is>
          <t>UA</t>
        </is>
      </c>
      <c r="C1757" s="9">
        <f>_xlfn.XLOOKUP(B1757,Carriers[Code],Carriers[Airline])</f>
        <v/>
      </c>
      <c r="D1757" t="n">
        <v>503</v>
      </c>
      <c r="E1757" t="inlineStr">
        <is>
          <t>ORD</t>
        </is>
      </c>
      <c r="F1757" s="10" t="n">
        <v>1035</v>
      </c>
      <c r="G1757" t="inlineStr">
        <is>
          <t>1000-1059</t>
        </is>
      </c>
      <c r="H1757" s="9">
        <f>INT(F1757/100)</f>
        <v/>
      </c>
      <c r="I1757" t="n">
        <v>-8</v>
      </c>
      <c r="J1757" t="n">
        <v>0</v>
      </c>
      <c r="K1757" t="n">
        <v>-14</v>
      </c>
      <c r="L1757" t="n">
        <v>0</v>
      </c>
      <c r="M1757" t="n">
        <v>0</v>
      </c>
      <c r="O1757" t="n">
        <v>0</v>
      </c>
    </row>
    <row r="1758">
      <c r="A1758" s="8" t="n">
        <v>46208</v>
      </c>
      <c r="B1758" t="inlineStr">
        <is>
          <t>B6</t>
        </is>
      </c>
      <c r="C1758" s="9">
        <f>_xlfn.XLOOKUP(B1758,Carriers[Code],Carriers[Airline])</f>
        <v/>
      </c>
      <c r="D1758" t="n">
        <v>651</v>
      </c>
      <c r="E1758" t="inlineStr">
        <is>
          <t>MCO</t>
        </is>
      </c>
      <c r="F1758" s="10" t="n">
        <v>1037</v>
      </c>
      <c r="G1758" t="inlineStr">
        <is>
          <t>1000-1059</t>
        </is>
      </c>
      <c r="H1758" s="9">
        <f>INT(F1758/100)</f>
        <v/>
      </c>
      <c r="I1758" t="n">
        <v>-9</v>
      </c>
      <c r="J1758" t="n">
        <v>0</v>
      </c>
      <c r="K1758" t="n">
        <v>-15</v>
      </c>
      <c r="L1758" t="n">
        <v>0</v>
      </c>
      <c r="M1758" t="n">
        <v>0</v>
      </c>
      <c r="O1758" t="n">
        <v>0</v>
      </c>
    </row>
    <row r="1759">
      <c r="A1759" s="8" t="n">
        <v>46208</v>
      </c>
      <c r="B1759" t="inlineStr">
        <is>
          <t>B6</t>
        </is>
      </c>
      <c r="C1759" s="9">
        <f>_xlfn.XLOOKUP(B1759,Carriers[Code],Carriers[Airline])</f>
        <v/>
      </c>
      <c r="D1759" t="n">
        <v>401</v>
      </c>
      <c r="E1759" t="inlineStr">
        <is>
          <t>MSY</t>
        </is>
      </c>
      <c r="F1759" s="10" t="n">
        <v>1040</v>
      </c>
      <c r="G1759" t="inlineStr">
        <is>
          <t>1000-1059</t>
        </is>
      </c>
      <c r="H1759" s="9">
        <f>INT(F1759/100)</f>
        <v/>
      </c>
      <c r="M1759" t="n">
        <v>1</v>
      </c>
      <c r="N1759" t="inlineStr">
        <is>
          <t>A</t>
        </is>
      </c>
      <c r="O1759" t="n">
        <v>0</v>
      </c>
    </row>
    <row r="1760">
      <c r="A1760" s="8" t="n">
        <v>46208</v>
      </c>
      <c r="B1760" t="inlineStr">
        <is>
          <t>G4</t>
        </is>
      </c>
      <c r="C1760" s="9">
        <f>_xlfn.XLOOKUP(B1760,Carriers[Code],Carriers[Airline])</f>
        <v/>
      </c>
      <c r="D1760" t="n">
        <v>1407</v>
      </c>
      <c r="E1760" t="inlineStr">
        <is>
          <t>TYS</t>
        </is>
      </c>
      <c r="F1760" s="10" t="n">
        <v>1040</v>
      </c>
      <c r="G1760" t="inlineStr">
        <is>
          <t>1000-1059</t>
        </is>
      </c>
      <c r="H1760" s="9">
        <f>INT(F1760/100)</f>
        <v/>
      </c>
      <c r="I1760" t="n">
        <v>7</v>
      </c>
      <c r="J1760" t="n">
        <v>0</v>
      </c>
      <c r="K1760" t="n">
        <v>21</v>
      </c>
      <c r="L1760" t="n">
        <v>1</v>
      </c>
      <c r="M1760" t="n">
        <v>0</v>
      </c>
      <c r="O1760" t="n">
        <v>0</v>
      </c>
      <c r="P1760" t="n">
        <v>7</v>
      </c>
      <c r="Q1760" t="n">
        <v>0</v>
      </c>
      <c r="R1760" t="n">
        <v>14</v>
      </c>
      <c r="S1760" t="n">
        <v>0</v>
      </c>
      <c r="T1760" t="n">
        <v>0</v>
      </c>
    </row>
    <row r="1761">
      <c r="A1761" s="8" t="n">
        <v>46208</v>
      </c>
      <c r="B1761" t="inlineStr">
        <is>
          <t>AA</t>
        </is>
      </c>
      <c r="C1761" s="9">
        <f>_xlfn.XLOOKUP(B1761,Carriers[Code],Carriers[Airline])</f>
        <v/>
      </c>
      <c r="D1761" t="n">
        <v>2783</v>
      </c>
      <c r="E1761" t="inlineStr">
        <is>
          <t>PHL</t>
        </is>
      </c>
      <c r="F1761" s="10" t="n">
        <v>1049</v>
      </c>
      <c r="G1761" t="inlineStr">
        <is>
          <t>1000-1059</t>
        </is>
      </c>
      <c r="H1761" s="9">
        <f>INT(F1761/100)</f>
        <v/>
      </c>
      <c r="I1761" t="n">
        <v>13</v>
      </c>
      <c r="J1761" t="n">
        <v>0</v>
      </c>
      <c r="K1761" t="n">
        <v>11</v>
      </c>
      <c r="L1761" t="n">
        <v>0</v>
      </c>
      <c r="M1761" t="n">
        <v>0</v>
      </c>
      <c r="O1761" t="n">
        <v>0</v>
      </c>
    </row>
    <row r="1762">
      <c r="A1762" s="8" t="n">
        <v>46208</v>
      </c>
      <c r="B1762" t="inlineStr">
        <is>
          <t>YX</t>
        </is>
      </c>
      <c r="C1762" s="9">
        <f>_xlfn.XLOOKUP(B1762,Carriers[Code],Carriers[Airline])</f>
        <v/>
      </c>
      <c r="D1762" t="n">
        <v>5695</v>
      </c>
      <c r="E1762" t="inlineStr">
        <is>
          <t>ILM</t>
        </is>
      </c>
      <c r="F1762" s="10" t="n">
        <v>1050</v>
      </c>
      <c r="G1762" t="inlineStr">
        <is>
          <t>1000-1059</t>
        </is>
      </c>
      <c r="H1762" s="9">
        <f>INT(F1762/100)</f>
        <v/>
      </c>
      <c r="I1762" t="n">
        <v>-3</v>
      </c>
      <c r="J1762" t="n">
        <v>0</v>
      </c>
      <c r="K1762" t="n">
        <v>-25</v>
      </c>
      <c r="L1762" t="n">
        <v>0</v>
      </c>
      <c r="M1762" t="n">
        <v>0</v>
      </c>
      <c r="O1762" t="n">
        <v>0</v>
      </c>
    </row>
    <row r="1763">
      <c r="A1763" s="8" t="n">
        <v>46208</v>
      </c>
      <c r="B1763" t="inlineStr">
        <is>
          <t>YX</t>
        </is>
      </c>
      <c r="C1763" s="9">
        <f>_xlfn.XLOOKUP(B1763,Carriers[Code],Carriers[Airline])</f>
        <v/>
      </c>
      <c r="D1763" t="n">
        <v>4373</v>
      </c>
      <c r="E1763" t="inlineStr">
        <is>
          <t>LGA</t>
        </is>
      </c>
      <c r="F1763" s="10" t="n">
        <v>1054</v>
      </c>
      <c r="G1763" t="inlineStr">
        <is>
          <t>1000-1059</t>
        </is>
      </c>
      <c r="H1763" s="9">
        <f>INT(F1763/100)</f>
        <v/>
      </c>
      <c r="I1763" t="n">
        <v>140</v>
      </c>
      <c r="J1763" t="n">
        <v>1</v>
      </c>
      <c r="K1763" t="n">
        <v>140</v>
      </c>
      <c r="L1763" t="n">
        <v>1</v>
      </c>
      <c r="M1763" t="n">
        <v>0</v>
      </c>
      <c r="O1763" t="n">
        <v>0</v>
      </c>
      <c r="P1763" t="n">
        <v>5</v>
      </c>
      <c r="Q1763" t="n">
        <v>0</v>
      </c>
      <c r="R1763" t="n">
        <v>0</v>
      </c>
      <c r="S1763" t="n">
        <v>0</v>
      </c>
      <c r="T1763" t="n">
        <v>135</v>
      </c>
    </row>
    <row r="1764">
      <c r="A1764" s="8" t="n">
        <v>46208</v>
      </c>
      <c r="B1764" t="inlineStr">
        <is>
          <t>YX</t>
        </is>
      </c>
      <c r="C1764" s="9">
        <f>_xlfn.XLOOKUP(B1764,Carriers[Code],Carriers[Airline])</f>
        <v/>
      </c>
      <c r="D1764" t="n">
        <v>4516</v>
      </c>
      <c r="E1764" t="inlineStr">
        <is>
          <t>TVC</t>
        </is>
      </c>
      <c r="F1764" s="10" t="n">
        <v>1054</v>
      </c>
      <c r="G1764" t="inlineStr">
        <is>
          <t>1000-1059</t>
        </is>
      </c>
      <c r="H1764" s="9">
        <f>INT(F1764/100)</f>
        <v/>
      </c>
      <c r="I1764" t="n">
        <v>-1</v>
      </c>
      <c r="J1764" t="n">
        <v>0</v>
      </c>
      <c r="K1764" t="n">
        <v>-11</v>
      </c>
      <c r="L1764" t="n">
        <v>0</v>
      </c>
      <c r="M1764" t="n">
        <v>0</v>
      </c>
      <c r="O1764" t="n">
        <v>0</v>
      </c>
    </row>
    <row r="1765">
      <c r="A1765" s="8" t="n">
        <v>46208</v>
      </c>
      <c r="B1765" t="inlineStr">
        <is>
          <t>DL</t>
        </is>
      </c>
      <c r="C1765" s="9">
        <f>_xlfn.XLOOKUP(B1765,Carriers[Code],Carriers[Airline])</f>
        <v/>
      </c>
      <c r="D1765" t="n">
        <v>2004</v>
      </c>
      <c r="E1765" t="inlineStr">
        <is>
          <t>LAX</t>
        </is>
      </c>
      <c r="F1765" s="10" t="n">
        <v>1055</v>
      </c>
      <c r="G1765" t="inlineStr">
        <is>
          <t>1000-1059</t>
        </is>
      </c>
      <c r="H1765" s="9">
        <f>INT(F1765/100)</f>
        <v/>
      </c>
      <c r="I1765" t="n">
        <v>9</v>
      </c>
      <c r="J1765" t="n">
        <v>0</v>
      </c>
      <c r="K1765" t="n">
        <v>-4</v>
      </c>
      <c r="L1765" t="n">
        <v>0</v>
      </c>
      <c r="M1765" t="n">
        <v>0</v>
      </c>
      <c r="O1765" t="n">
        <v>0</v>
      </c>
    </row>
    <row r="1766">
      <c r="A1766" s="8" t="n">
        <v>46208</v>
      </c>
      <c r="B1766" t="inlineStr">
        <is>
          <t>AA</t>
        </is>
      </c>
      <c r="C1766" s="9">
        <f>_xlfn.XLOOKUP(B1766,Carriers[Code],Carriers[Airline])</f>
        <v/>
      </c>
      <c r="D1766" t="n">
        <v>815</v>
      </c>
      <c r="E1766" t="inlineStr">
        <is>
          <t>MIA</t>
        </is>
      </c>
      <c r="F1766" s="10" t="n">
        <v>1056</v>
      </c>
      <c r="G1766" t="inlineStr">
        <is>
          <t>1000-1059</t>
        </is>
      </c>
      <c r="H1766" s="9">
        <f>INT(F1766/100)</f>
        <v/>
      </c>
      <c r="I1766" t="n">
        <v>-1</v>
      </c>
      <c r="J1766" t="n">
        <v>0</v>
      </c>
      <c r="K1766" t="n">
        <v>-19</v>
      </c>
      <c r="L1766" t="n">
        <v>0</v>
      </c>
      <c r="M1766" t="n">
        <v>0</v>
      </c>
      <c r="O1766" t="n">
        <v>0</v>
      </c>
    </row>
    <row r="1767">
      <c r="A1767" s="8" t="n">
        <v>46208</v>
      </c>
      <c r="B1767" t="inlineStr">
        <is>
          <t>UA</t>
        </is>
      </c>
      <c r="C1767" s="9">
        <f>_xlfn.XLOOKUP(B1767,Carriers[Code],Carriers[Airline])</f>
        <v/>
      </c>
      <c r="D1767" t="n">
        <v>2394</v>
      </c>
      <c r="E1767" t="inlineStr">
        <is>
          <t>EWR</t>
        </is>
      </c>
      <c r="F1767" s="10" t="n">
        <v>1058</v>
      </c>
      <c r="G1767" t="inlineStr">
        <is>
          <t>1000-1059</t>
        </is>
      </c>
      <c r="H1767" s="9">
        <f>INT(F1767/100)</f>
        <v/>
      </c>
      <c r="I1767" t="n">
        <v>4</v>
      </c>
      <c r="J1767" t="n">
        <v>0</v>
      </c>
      <c r="K1767" t="n">
        <v>-4</v>
      </c>
      <c r="L1767" t="n">
        <v>0</v>
      </c>
      <c r="M1767" t="n">
        <v>0</v>
      </c>
      <c r="O1767" t="n">
        <v>0</v>
      </c>
    </row>
    <row r="1768">
      <c r="A1768" s="8" t="n">
        <v>46208</v>
      </c>
      <c r="B1768" t="inlineStr">
        <is>
          <t>B6</t>
        </is>
      </c>
      <c r="C1768" s="9">
        <f>_xlfn.XLOOKUP(B1768,Carriers[Code],Carriers[Airline])</f>
        <v/>
      </c>
      <c r="D1768" t="n">
        <v>1487</v>
      </c>
      <c r="E1768" t="inlineStr">
        <is>
          <t>LAX</t>
        </is>
      </c>
      <c r="F1768" s="10" t="n">
        <v>1100</v>
      </c>
      <c r="G1768" t="inlineStr">
        <is>
          <t>1100-1159</t>
        </is>
      </c>
      <c r="H1768" s="9">
        <f>INT(F1768/100)</f>
        <v/>
      </c>
      <c r="I1768" t="n">
        <v>0</v>
      </c>
      <c r="J1768" t="n">
        <v>0</v>
      </c>
      <c r="K1768" t="n">
        <v>-17</v>
      </c>
      <c r="L1768" t="n">
        <v>0</v>
      </c>
      <c r="M1768" t="n">
        <v>0</v>
      </c>
      <c r="O1768" t="n">
        <v>0</v>
      </c>
    </row>
    <row r="1769">
      <c r="A1769" s="8" t="n">
        <v>46208</v>
      </c>
      <c r="B1769" t="inlineStr">
        <is>
          <t>YX</t>
        </is>
      </c>
      <c r="C1769" s="9">
        <f>_xlfn.XLOOKUP(B1769,Carriers[Code],Carriers[Airline])</f>
        <v/>
      </c>
      <c r="D1769" t="n">
        <v>5755</v>
      </c>
      <c r="E1769" t="inlineStr">
        <is>
          <t>LGA</t>
        </is>
      </c>
      <c r="F1769" s="10" t="n">
        <v>1100</v>
      </c>
      <c r="G1769" t="inlineStr">
        <is>
          <t>1100-1159</t>
        </is>
      </c>
      <c r="H1769" s="9">
        <f>INT(F1769/100)</f>
        <v/>
      </c>
      <c r="I1769" t="n">
        <v>312</v>
      </c>
      <c r="J1769" t="n">
        <v>1</v>
      </c>
      <c r="K1769" t="n">
        <v>306</v>
      </c>
      <c r="L1769" t="n">
        <v>1</v>
      </c>
      <c r="M1769" t="n">
        <v>0</v>
      </c>
      <c r="O1769" t="n">
        <v>0</v>
      </c>
      <c r="P1769" t="n">
        <v>306</v>
      </c>
      <c r="Q1769" t="n">
        <v>0</v>
      </c>
      <c r="R1769" t="n">
        <v>0</v>
      </c>
      <c r="S1769" t="n">
        <v>0</v>
      </c>
      <c r="T1769" t="n">
        <v>0</v>
      </c>
    </row>
    <row r="1770">
      <c r="A1770" s="8" t="n">
        <v>46208</v>
      </c>
      <c r="B1770" t="inlineStr">
        <is>
          <t>B6</t>
        </is>
      </c>
      <c r="C1770" s="9">
        <f>_xlfn.XLOOKUP(B1770,Carriers[Code],Carriers[Airline])</f>
        <v/>
      </c>
      <c r="D1770" t="n">
        <v>1215</v>
      </c>
      <c r="E1770" t="inlineStr">
        <is>
          <t>BUF</t>
        </is>
      </c>
      <c r="F1770" s="10" t="n">
        <v>1105</v>
      </c>
      <c r="G1770" t="inlineStr">
        <is>
          <t>1100-1159</t>
        </is>
      </c>
      <c r="H1770" s="9">
        <f>INT(F1770/100)</f>
        <v/>
      </c>
      <c r="I1770" t="n">
        <v>20</v>
      </c>
      <c r="J1770" t="n">
        <v>1</v>
      </c>
      <c r="K1770" t="n">
        <v>12</v>
      </c>
      <c r="L1770" t="n">
        <v>0</v>
      </c>
      <c r="M1770" t="n">
        <v>0</v>
      </c>
      <c r="O1770" t="n">
        <v>0</v>
      </c>
    </row>
    <row r="1771">
      <c r="A1771" s="8" t="n">
        <v>46208</v>
      </c>
      <c r="B1771" t="inlineStr">
        <is>
          <t>B6</t>
        </is>
      </c>
      <c r="C1771" s="9">
        <f>_xlfn.XLOOKUP(B1771,Carriers[Code],Carriers[Airline])</f>
        <v/>
      </c>
      <c r="D1771" t="n">
        <v>1499</v>
      </c>
      <c r="E1771" t="inlineStr">
        <is>
          <t>DAB</t>
        </is>
      </c>
      <c r="F1771" s="10" t="n">
        <v>1114</v>
      </c>
      <c r="G1771" t="inlineStr">
        <is>
          <t>1100-1159</t>
        </is>
      </c>
      <c r="H1771" s="9">
        <f>INT(F1771/100)</f>
        <v/>
      </c>
      <c r="I1771" t="n">
        <v>-5</v>
      </c>
      <c r="J1771" t="n">
        <v>0</v>
      </c>
      <c r="K1771" t="n">
        <v>-21</v>
      </c>
      <c r="L1771" t="n">
        <v>0</v>
      </c>
      <c r="M1771" t="n">
        <v>0</v>
      </c>
      <c r="O1771" t="n">
        <v>0</v>
      </c>
    </row>
    <row r="1772">
      <c r="A1772" s="8" t="n">
        <v>46208</v>
      </c>
      <c r="B1772" t="inlineStr">
        <is>
          <t>DL</t>
        </is>
      </c>
      <c r="C1772" s="9">
        <f>_xlfn.XLOOKUP(B1772,Carriers[Code],Carriers[Airline])</f>
        <v/>
      </c>
      <c r="D1772" t="n">
        <v>464</v>
      </c>
      <c r="E1772" t="inlineStr">
        <is>
          <t>SLC</t>
        </is>
      </c>
      <c r="F1772" s="10" t="n">
        <v>1115</v>
      </c>
      <c r="G1772" t="inlineStr">
        <is>
          <t>1100-1159</t>
        </is>
      </c>
      <c r="H1772" s="9">
        <f>INT(F1772/100)</f>
        <v/>
      </c>
      <c r="I1772" t="n">
        <v>-7</v>
      </c>
      <c r="J1772" t="n">
        <v>0</v>
      </c>
      <c r="K1772" t="n">
        <v>-5</v>
      </c>
      <c r="L1772" t="n">
        <v>0</v>
      </c>
      <c r="M1772" t="n">
        <v>0</v>
      </c>
      <c r="O1772" t="n">
        <v>0</v>
      </c>
    </row>
    <row r="1773">
      <c r="A1773" s="8" t="n">
        <v>46208</v>
      </c>
      <c r="B1773" t="inlineStr">
        <is>
          <t>AA</t>
        </is>
      </c>
      <c r="C1773" s="9">
        <f>_xlfn.XLOOKUP(B1773,Carriers[Code],Carriers[Airline])</f>
        <v/>
      </c>
      <c r="D1773" t="n">
        <v>3161</v>
      </c>
      <c r="E1773" t="inlineStr">
        <is>
          <t>CLT</t>
        </is>
      </c>
      <c r="F1773" s="10" t="n">
        <v>1120</v>
      </c>
      <c r="G1773" t="inlineStr">
        <is>
          <t>1100-1159</t>
        </is>
      </c>
      <c r="H1773" s="9">
        <f>INT(F1773/100)</f>
        <v/>
      </c>
      <c r="I1773" t="n">
        <v>-6</v>
      </c>
      <c r="J1773" t="n">
        <v>0</v>
      </c>
      <c r="K1773" t="n">
        <v>-22</v>
      </c>
      <c r="L1773" t="n">
        <v>0</v>
      </c>
      <c r="M1773" t="n">
        <v>0</v>
      </c>
      <c r="O1773" t="n">
        <v>0</v>
      </c>
    </row>
    <row r="1774">
      <c r="A1774" s="8" t="n">
        <v>46208</v>
      </c>
      <c r="B1774" t="inlineStr">
        <is>
          <t>DL</t>
        </is>
      </c>
      <c r="C1774" s="9">
        <f>_xlfn.XLOOKUP(B1774,Carriers[Code],Carriers[Airline])</f>
        <v/>
      </c>
      <c r="D1774" t="n">
        <v>1398</v>
      </c>
      <c r="E1774" t="inlineStr">
        <is>
          <t>MSY</t>
        </is>
      </c>
      <c r="F1774" s="10" t="n">
        <v>1120</v>
      </c>
      <c r="G1774" t="inlineStr">
        <is>
          <t>1100-1159</t>
        </is>
      </c>
      <c r="H1774" s="9">
        <f>INT(F1774/100)</f>
        <v/>
      </c>
      <c r="I1774" t="n">
        <v>-9</v>
      </c>
      <c r="J1774" t="n">
        <v>0</v>
      </c>
      <c r="K1774" t="n">
        <v>-16</v>
      </c>
      <c r="L1774" t="n">
        <v>0</v>
      </c>
      <c r="M1774" t="n">
        <v>0</v>
      </c>
      <c r="O1774" t="n">
        <v>0</v>
      </c>
    </row>
    <row r="1775">
      <c r="A1775" s="8" t="n">
        <v>46208</v>
      </c>
      <c r="B1775" t="inlineStr">
        <is>
          <t>DL</t>
        </is>
      </c>
      <c r="C1775" s="9">
        <f>_xlfn.XLOOKUP(B1775,Carriers[Code],Carriers[Airline])</f>
        <v/>
      </c>
      <c r="D1775" t="n">
        <v>332</v>
      </c>
      <c r="E1775" t="inlineStr">
        <is>
          <t>SEA</t>
        </is>
      </c>
      <c r="F1775" s="10" t="n">
        <v>1130</v>
      </c>
      <c r="G1775" t="inlineStr">
        <is>
          <t>1100-1159</t>
        </is>
      </c>
      <c r="H1775" s="9">
        <f>INT(F1775/100)</f>
        <v/>
      </c>
      <c r="I1775" t="n">
        <v>-4</v>
      </c>
      <c r="J1775" t="n">
        <v>0</v>
      </c>
      <c r="K1775" t="n">
        <v>-18</v>
      </c>
      <c r="L1775" t="n">
        <v>0</v>
      </c>
      <c r="M1775" t="n">
        <v>0</v>
      </c>
      <c r="O1775" t="n">
        <v>0</v>
      </c>
    </row>
    <row r="1776">
      <c r="A1776" s="8" t="n">
        <v>46208</v>
      </c>
      <c r="B1776" t="inlineStr">
        <is>
          <t>YX</t>
        </is>
      </c>
      <c r="C1776" s="9">
        <f>_xlfn.XLOOKUP(B1776,Carriers[Code],Carriers[Airline])</f>
        <v/>
      </c>
      <c r="D1776" t="n">
        <v>4738</v>
      </c>
      <c r="E1776" t="inlineStr">
        <is>
          <t>ILM</t>
        </is>
      </c>
      <c r="F1776" s="10" t="n">
        <v>1130</v>
      </c>
      <c r="G1776" t="inlineStr">
        <is>
          <t>1100-1159</t>
        </is>
      </c>
      <c r="H1776" s="9">
        <f>INT(F1776/100)</f>
        <v/>
      </c>
      <c r="I1776" t="n">
        <v>79</v>
      </c>
      <c r="J1776" t="n">
        <v>1</v>
      </c>
      <c r="K1776" t="n">
        <v>67</v>
      </c>
      <c r="L1776" t="n">
        <v>1</v>
      </c>
      <c r="M1776" t="n">
        <v>0</v>
      </c>
      <c r="O1776" t="n">
        <v>0</v>
      </c>
      <c r="P1776" t="n">
        <v>3</v>
      </c>
      <c r="Q1776" t="n">
        <v>0</v>
      </c>
      <c r="R1776" t="n">
        <v>0</v>
      </c>
      <c r="S1776" t="n">
        <v>0</v>
      </c>
      <c r="T1776" t="n">
        <v>64</v>
      </c>
    </row>
    <row r="1777">
      <c r="A1777" s="8" t="n">
        <v>46208</v>
      </c>
      <c r="B1777" t="inlineStr">
        <is>
          <t>UA</t>
        </is>
      </c>
      <c r="C1777" s="9">
        <f>_xlfn.XLOOKUP(B1777,Carriers[Code],Carriers[Airline])</f>
        <v/>
      </c>
      <c r="D1777" t="n">
        <v>1074</v>
      </c>
      <c r="E1777" t="inlineStr">
        <is>
          <t>SFO</t>
        </is>
      </c>
      <c r="F1777" s="10" t="n">
        <v>1135</v>
      </c>
      <c r="G1777" t="inlineStr">
        <is>
          <t>1100-1159</t>
        </is>
      </c>
      <c r="H1777" s="9">
        <f>INT(F1777/100)</f>
        <v/>
      </c>
      <c r="I1777" t="n">
        <v>3</v>
      </c>
      <c r="J1777" t="n">
        <v>0</v>
      </c>
      <c r="K1777" t="n">
        <v>-7</v>
      </c>
      <c r="L1777" t="n">
        <v>0</v>
      </c>
      <c r="M1777" t="n">
        <v>0</v>
      </c>
      <c r="O1777" t="n">
        <v>0</v>
      </c>
    </row>
    <row r="1778">
      <c r="A1778" s="8" t="n">
        <v>46208</v>
      </c>
      <c r="B1778" t="inlineStr">
        <is>
          <t>WN</t>
        </is>
      </c>
      <c r="C1778" s="9">
        <f>_xlfn.XLOOKUP(B1778,Carriers[Code],Carriers[Airline])</f>
        <v/>
      </c>
      <c r="D1778" t="n">
        <v>2640</v>
      </c>
      <c r="E1778" t="inlineStr">
        <is>
          <t>BWI</t>
        </is>
      </c>
      <c r="F1778" s="10" t="n">
        <v>1135</v>
      </c>
      <c r="G1778" t="inlineStr">
        <is>
          <t>1100-1159</t>
        </is>
      </c>
      <c r="H1778" s="9">
        <f>INT(F1778/100)</f>
        <v/>
      </c>
      <c r="I1778" t="n">
        <v>16</v>
      </c>
      <c r="J1778" t="n">
        <v>1</v>
      </c>
      <c r="K1778" t="n">
        <v>-1</v>
      </c>
      <c r="L1778" t="n">
        <v>0</v>
      </c>
      <c r="M1778" t="n">
        <v>0</v>
      </c>
      <c r="O1778" t="n">
        <v>0</v>
      </c>
    </row>
    <row r="1779">
      <c r="A1779" s="8" t="n">
        <v>46208</v>
      </c>
      <c r="B1779" t="inlineStr">
        <is>
          <t>B6</t>
        </is>
      </c>
      <c r="C1779" s="9">
        <f>_xlfn.XLOOKUP(B1779,Carriers[Code],Carriers[Airline])</f>
        <v/>
      </c>
      <c r="D1779" t="n">
        <v>2283</v>
      </c>
      <c r="E1779" t="inlineStr">
        <is>
          <t>RDU</t>
        </is>
      </c>
      <c r="F1779" s="10" t="n">
        <v>1138</v>
      </c>
      <c r="G1779" t="inlineStr">
        <is>
          <t>1100-1159</t>
        </is>
      </c>
      <c r="H1779" s="9">
        <f>INT(F1779/100)</f>
        <v/>
      </c>
      <c r="M1779" t="n">
        <v>1</v>
      </c>
      <c r="N1779" t="inlineStr">
        <is>
          <t>A</t>
        </is>
      </c>
      <c r="O1779" t="n">
        <v>0</v>
      </c>
    </row>
    <row r="1780">
      <c r="A1780" s="8" t="n">
        <v>46208</v>
      </c>
      <c r="B1780" t="inlineStr">
        <is>
          <t>YX</t>
        </is>
      </c>
      <c r="C1780" s="9">
        <f>_xlfn.XLOOKUP(B1780,Carriers[Code],Carriers[Airline])</f>
        <v/>
      </c>
      <c r="D1780" t="n">
        <v>5803</v>
      </c>
      <c r="E1780" t="inlineStr">
        <is>
          <t>SAV</t>
        </is>
      </c>
      <c r="F1780" s="10" t="n">
        <v>1145</v>
      </c>
      <c r="G1780" t="inlineStr">
        <is>
          <t>1100-1159</t>
        </is>
      </c>
      <c r="H1780" s="9">
        <f>INT(F1780/100)</f>
        <v/>
      </c>
      <c r="I1780" t="n">
        <v>-9</v>
      </c>
      <c r="J1780" t="n">
        <v>0</v>
      </c>
      <c r="K1780" t="n">
        <v>-26</v>
      </c>
      <c r="L1780" t="n">
        <v>0</v>
      </c>
      <c r="M1780" t="n">
        <v>0</v>
      </c>
      <c r="O1780" t="n">
        <v>0</v>
      </c>
    </row>
    <row r="1781">
      <c r="A1781" s="8" t="n">
        <v>46208</v>
      </c>
      <c r="B1781" t="inlineStr">
        <is>
          <t>DL</t>
        </is>
      </c>
      <c r="C1781" s="9">
        <f>_xlfn.XLOOKUP(B1781,Carriers[Code],Carriers[Airline])</f>
        <v/>
      </c>
      <c r="D1781" t="n">
        <v>1103</v>
      </c>
      <c r="E1781" t="inlineStr">
        <is>
          <t>MSP</t>
        </is>
      </c>
      <c r="F1781" s="10" t="n">
        <v>1150</v>
      </c>
      <c r="G1781" t="inlineStr">
        <is>
          <t>1100-1159</t>
        </is>
      </c>
      <c r="H1781" s="9">
        <f>INT(F1781/100)</f>
        <v/>
      </c>
      <c r="I1781" t="n">
        <v>-5</v>
      </c>
      <c r="J1781" t="n">
        <v>0</v>
      </c>
      <c r="K1781" t="n">
        <v>-17</v>
      </c>
      <c r="L1781" t="n">
        <v>0</v>
      </c>
      <c r="M1781" t="n">
        <v>0</v>
      </c>
      <c r="O1781" t="n">
        <v>0</v>
      </c>
    </row>
    <row r="1782">
      <c r="A1782" s="8" t="n">
        <v>46208</v>
      </c>
      <c r="B1782" t="inlineStr">
        <is>
          <t>DL</t>
        </is>
      </c>
      <c r="C1782" s="9">
        <f>_xlfn.XLOOKUP(B1782,Carriers[Code],Carriers[Airline])</f>
        <v/>
      </c>
      <c r="D1782" t="n">
        <v>2785</v>
      </c>
      <c r="E1782" t="inlineStr">
        <is>
          <t>CHS</t>
        </is>
      </c>
      <c r="F1782" s="10" t="n">
        <v>1150</v>
      </c>
      <c r="G1782" t="inlineStr">
        <is>
          <t>1100-1159</t>
        </is>
      </c>
      <c r="H1782" s="9">
        <f>INT(F1782/100)</f>
        <v/>
      </c>
      <c r="I1782" t="n">
        <v>-9</v>
      </c>
      <c r="J1782" t="n">
        <v>0</v>
      </c>
      <c r="M1782" t="n">
        <v>0</v>
      </c>
      <c r="O1782" t="n">
        <v>1</v>
      </c>
    </row>
    <row r="1783">
      <c r="A1783" s="8" t="n">
        <v>46208</v>
      </c>
      <c r="B1783" t="inlineStr">
        <is>
          <t>F9</t>
        </is>
      </c>
      <c r="C1783" s="9">
        <f>_xlfn.XLOOKUP(B1783,Carriers[Code],Carriers[Airline])</f>
        <v/>
      </c>
      <c r="D1783" t="n">
        <v>3511</v>
      </c>
      <c r="E1783" t="inlineStr">
        <is>
          <t>ATL</t>
        </is>
      </c>
      <c r="F1783" s="10" t="n">
        <v>1152</v>
      </c>
      <c r="G1783" t="inlineStr">
        <is>
          <t>1100-1159</t>
        </is>
      </c>
      <c r="H1783" s="9">
        <f>INT(F1783/100)</f>
        <v/>
      </c>
      <c r="I1783" t="n">
        <v>-2</v>
      </c>
      <c r="J1783" t="n">
        <v>0</v>
      </c>
      <c r="K1783" t="n">
        <v>8</v>
      </c>
      <c r="L1783" t="n">
        <v>0</v>
      </c>
      <c r="M1783" t="n">
        <v>0</v>
      </c>
      <c r="O1783" t="n">
        <v>0</v>
      </c>
    </row>
    <row r="1784">
      <c r="A1784" s="8" t="n">
        <v>46208</v>
      </c>
      <c r="B1784" t="inlineStr">
        <is>
          <t>YX</t>
        </is>
      </c>
      <c r="C1784" s="9">
        <f>_xlfn.XLOOKUP(B1784,Carriers[Code],Carriers[Airline])</f>
        <v/>
      </c>
      <c r="D1784" t="n">
        <v>4349</v>
      </c>
      <c r="E1784" t="inlineStr">
        <is>
          <t>DCA</t>
        </is>
      </c>
      <c r="F1784" s="10" t="n">
        <v>1152</v>
      </c>
      <c r="G1784" t="inlineStr">
        <is>
          <t>1100-1159</t>
        </is>
      </c>
      <c r="H1784" s="9">
        <f>INT(F1784/100)</f>
        <v/>
      </c>
      <c r="I1784" t="n">
        <v>18</v>
      </c>
      <c r="J1784" t="n">
        <v>1</v>
      </c>
      <c r="K1784" t="n">
        <v>10</v>
      </c>
      <c r="L1784" t="n">
        <v>0</v>
      </c>
      <c r="M1784" t="n">
        <v>0</v>
      </c>
      <c r="O1784" t="n">
        <v>0</v>
      </c>
    </row>
    <row r="1785">
      <c r="A1785" s="8" t="n">
        <v>46208</v>
      </c>
      <c r="B1785" t="inlineStr">
        <is>
          <t>B6</t>
        </is>
      </c>
      <c r="C1785" s="9">
        <f>_xlfn.XLOOKUP(B1785,Carriers[Code],Carriers[Airline])</f>
        <v/>
      </c>
      <c r="D1785" t="n">
        <v>837</v>
      </c>
      <c r="E1785" t="inlineStr">
        <is>
          <t>DTW</t>
        </is>
      </c>
      <c r="F1785" s="10" t="n">
        <v>1153</v>
      </c>
      <c r="G1785" t="inlineStr">
        <is>
          <t>1100-1159</t>
        </is>
      </c>
      <c r="H1785" s="9">
        <f>INT(F1785/100)</f>
        <v/>
      </c>
      <c r="I1785" t="n">
        <v>2</v>
      </c>
      <c r="J1785" t="n">
        <v>0</v>
      </c>
      <c r="K1785" t="n">
        <v>2</v>
      </c>
      <c r="L1785" t="n">
        <v>0</v>
      </c>
      <c r="M1785" t="n">
        <v>0</v>
      </c>
      <c r="O1785" t="n">
        <v>0</v>
      </c>
    </row>
    <row r="1786">
      <c r="A1786" s="8" t="n">
        <v>46208</v>
      </c>
      <c r="B1786" t="inlineStr">
        <is>
          <t>YX</t>
        </is>
      </c>
      <c r="C1786" s="9">
        <f>_xlfn.XLOOKUP(B1786,Carriers[Code],Carriers[Airline])</f>
        <v/>
      </c>
      <c r="D1786" t="n">
        <v>4760</v>
      </c>
      <c r="E1786" t="inlineStr">
        <is>
          <t>CVG</t>
        </is>
      </c>
      <c r="F1786" s="10" t="n">
        <v>1155</v>
      </c>
      <c r="G1786" t="inlineStr">
        <is>
          <t>1100-1159</t>
        </is>
      </c>
      <c r="H1786" s="9">
        <f>INT(F1786/100)</f>
        <v/>
      </c>
      <c r="I1786" t="n">
        <v>5</v>
      </c>
      <c r="J1786" t="n">
        <v>0</v>
      </c>
      <c r="K1786" t="n">
        <v>-15</v>
      </c>
      <c r="L1786" t="n">
        <v>0</v>
      </c>
      <c r="M1786" t="n">
        <v>0</v>
      </c>
      <c r="O1786" t="n">
        <v>0</v>
      </c>
    </row>
    <row r="1787">
      <c r="A1787" s="8" t="n">
        <v>46208</v>
      </c>
      <c r="B1787" t="inlineStr">
        <is>
          <t>AA</t>
        </is>
      </c>
      <c r="C1787" s="9">
        <f>_xlfn.XLOOKUP(B1787,Carriers[Code],Carriers[Airline])</f>
        <v/>
      </c>
      <c r="D1787" t="n">
        <v>1610</v>
      </c>
      <c r="E1787" t="inlineStr">
        <is>
          <t>ORD</t>
        </is>
      </c>
      <c r="F1787" s="10" t="n">
        <v>1200</v>
      </c>
      <c r="G1787" t="inlineStr">
        <is>
          <t>1200-1259</t>
        </is>
      </c>
      <c r="H1787" s="9">
        <f>INT(F1787/100)</f>
        <v/>
      </c>
      <c r="I1787" t="n">
        <v>1</v>
      </c>
      <c r="J1787" t="n">
        <v>0</v>
      </c>
      <c r="K1787" t="n">
        <v>-10</v>
      </c>
      <c r="L1787" t="n">
        <v>0</v>
      </c>
      <c r="M1787" t="n">
        <v>0</v>
      </c>
      <c r="O1787" t="n">
        <v>0</v>
      </c>
    </row>
    <row r="1788">
      <c r="A1788" s="8" t="n">
        <v>46208</v>
      </c>
      <c r="B1788" t="inlineStr">
        <is>
          <t>YX</t>
        </is>
      </c>
      <c r="C1788" s="9">
        <f>_xlfn.XLOOKUP(B1788,Carriers[Code],Carriers[Airline])</f>
        <v/>
      </c>
      <c r="D1788" t="n">
        <v>5854</v>
      </c>
      <c r="E1788" t="inlineStr">
        <is>
          <t>LGA</t>
        </is>
      </c>
      <c r="F1788" s="10" t="n">
        <v>1200</v>
      </c>
      <c r="G1788" t="inlineStr">
        <is>
          <t>1200-1259</t>
        </is>
      </c>
      <c r="H1788" s="9">
        <f>INT(F1788/100)</f>
        <v/>
      </c>
      <c r="I1788" t="n">
        <v>-3</v>
      </c>
      <c r="J1788" t="n">
        <v>0</v>
      </c>
      <c r="K1788" t="n">
        <v>-14</v>
      </c>
      <c r="L1788" t="n">
        <v>0</v>
      </c>
      <c r="M1788" t="n">
        <v>0</v>
      </c>
      <c r="O1788" t="n">
        <v>0</v>
      </c>
    </row>
    <row r="1789">
      <c r="A1789" s="8" t="n">
        <v>46208</v>
      </c>
      <c r="B1789" t="inlineStr">
        <is>
          <t>DL</t>
        </is>
      </c>
      <c r="C1789" s="9">
        <f>_xlfn.XLOOKUP(B1789,Carriers[Code],Carriers[Airline])</f>
        <v/>
      </c>
      <c r="D1789" t="n">
        <v>303</v>
      </c>
      <c r="E1789" t="inlineStr">
        <is>
          <t>DFW</t>
        </is>
      </c>
      <c r="F1789" s="10" t="n">
        <v>1205</v>
      </c>
      <c r="G1789" t="inlineStr">
        <is>
          <t>1200-1259</t>
        </is>
      </c>
      <c r="H1789" s="9">
        <f>INT(F1789/100)</f>
        <v/>
      </c>
      <c r="I1789" t="n">
        <v>43</v>
      </c>
      <c r="J1789" t="n">
        <v>1</v>
      </c>
      <c r="K1789" t="n">
        <v>44</v>
      </c>
      <c r="L1789" t="n">
        <v>1</v>
      </c>
      <c r="M1789" t="n">
        <v>0</v>
      </c>
      <c r="O1789" t="n">
        <v>0</v>
      </c>
      <c r="P1789" t="n">
        <v>0</v>
      </c>
      <c r="Q1789" t="n">
        <v>0</v>
      </c>
      <c r="R1789" t="n">
        <v>1</v>
      </c>
      <c r="S1789" t="n">
        <v>0</v>
      </c>
      <c r="T1789" t="n">
        <v>43</v>
      </c>
    </row>
    <row r="1790">
      <c r="A1790" s="8" t="n">
        <v>46208</v>
      </c>
      <c r="B1790" t="inlineStr">
        <is>
          <t>G4</t>
        </is>
      </c>
      <c r="C1790" s="9">
        <f>_xlfn.XLOOKUP(B1790,Carriers[Code],Carriers[Airline])</f>
        <v/>
      </c>
      <c r="D1790" t="n">
        <v>456</v>
      </c>
      <c r="E1790" t="inlineStr">
        <is>
          <t>DSM</t>
        </is>
      </c>
      <c r="F1790" s="10" t="n">
        <v>1206</v>
      </c>
      <c r="G1790" t="inlineStr">
        <is>
          <t>1200-1259</t>
        </is>
      </c>
      <c r="H1790" s="9">
        <f>INT(F1790/100)</f>
        <v/>
      </c>
      <c r="I1790" t="n">
        <v>92</v>
      </c>
      <c r="J1790" t="n">
        <v>1</v>
      </c>
      <c r="K1790" t="n">
        <v>88</v>
      </c>
      <c r="L1790" t="n">
        <v>1</v>
      </c>
      <c r="M1790" t="n">
        <v>0</v>
      </c>
      <c r="O1790" t="n">
        <v>0</v>
      </c>
      <c r="P1790" t="n">
        <v>0</v>
      </c>
      <c r="Q1790" t="n">
        <v>88</v>
      </c>
      <c r="R1790" t="n">
        <v>0</v>
      </c>
      <c r="S1790" t="n">
        <v>0</v>
      </c>
      <c r="T1790" t="n">
        <v>0</v>
      </c>
    </row>
    <row r="1791">
      <c r="A1791" s="8" t="n">
        <v>46208</v>
      </c>
      <c r="B1791" t="inlineStr">
        <is>
          <t>B6</t>
        </is>
      </c>
      <c r="C1791" s="9">
        <f>_xlfn.XLOOKUP(B1791,Carriers[Code],Carriers[Airline])</f>
        <v/>
      </c>
      <c r="D1791" t="n">
        <v>51</v>
      </c>
      <c r="E1791" t="inlineStr">
        <is>
          <t>MCO</t>
        </is>
      </c>
      <c r="F1791" s="10" t="n">
        <v>1210</v>
      </c>
      <c r="G1791" t="inlineStr">
        <is>
          <t>1200-1259</t>
        </is>
      </c>
      <c r="H1791" s="9">
        <f>INT(F1791/100)</f>
        <v/>
      </c>
      <c r="I1791" t="n">
        <v>17</v>
      </c>
      <c r="J1791" t="n">
        <v>1</v>
      </c>
      <c r="K1791" t="n">
        <v>3</v>
      </c>
      <c r="L1791" t="n">
        <v>0</v>
      </c>
      <c r="M1791" t="n">
        <v>0</v>
      </c>
      <c r="O1791" t="n">
        <v>0</v>
      </c>
    </row>
    <row r="1792">
      <c r="A1792" s="8" t="n">
        <v>46208</v>
      </c>
      <c r="B1792" t="inlineStr">
        <is>
          <t>B6</t>
        </is>
      </c>
      <c r="C1792" s="9">
        <f>_xlfn.XLOOKUP(B1792,Carriers[Code],Carriers[Airline])</f>
        <v/>
      </c>
      <c r="D1792" t="n">
        <v>1352</v>
      </c>
      <c r="E1792" t="inlineStr">
        <is>
          <t>ACK</t>
        </is>
      </c>
      <c r="F1792" s="10" t="n">
        <v>1212</v>
      </c>
      <c r="G1792" t="inlineStr">
        <is>
          <t>1200-1259</t>
        </is>
      </c>
      <c r="H1792" s="9">
        <f>INT(F1792/100)</f>
        <v/>
      </c>
      <c r="I1792" t="n">
        <v>22</v>
      </c>
      <c r="J1792" t="n">
        <v>1</v>
      </c>
      <c r="K1792" t="n">
        <v>21</v>
      </c>
      <c r="L1792" t="n">
        <v>1</v>
      </c>
      <c r="M1792" t="n">
        <v>0</v>
      </c>
      <c r="O1792" t="n">
        <v>0</v>
      </c>
      <c r="P1792" t="n">
        <v>0</v>
      </c>
      <c r="Q1792" t="n">
        <v>0</v>
      </c>
      <c r="R1792" t="n">
        <v>21</v>
      </c>
      <c r="S1792" t="n">
        <v>0</v>
      </c>
      <c r="T1792" t="n">
        <v>0</v>
      </c>
    </row>
    <row r="1793">
      <c r="A1793" s="8" t="n">
        <v>46208</v>
      </c>
      <c r="B1793" t="inlineStr">
        <is>
          <t>UA</t>
        </is>
      </c>
      <c r="C1793" s="9">
        <f>_xlfn.XLOOKUP(B1793,Carriers[Code],Carriers[Airline])</f>
        <v/>
      </c>
      <c r="D1793" t="n">
        <v>414</v>
      </c>
      <c r="E1793" t="inlineStr">
        <is>
          <t>DEN</t>
        </is>
      </c>
      <c r="F1793" s="10" t="n">
        <v>1222</v>
      </c>
      <c r="G1793" t="inlineStr">
        <is>
          <t>1200-1259</t>
        </is>
      </c>
      <c r="H1793" s="9">
        <f>INT(F1793/100)</f>
        <v/>
      </c>
      <c r="I1793" t="n">
        <v>15</v>
      </c>
      <c r="J1793" t="n">
        <v>1</v>
      </c>
      <c r="K1793" t="n">
        <v>-4</v>
      </c>
      <c r="L1793" t="n">
        <v>0</v>
      </c>
      <c r="M1793" t="n">
        <v>0</v>
      </c>
      <c r="O1793" t="n">
        <v>0</v>
      </c>
    </row>
    <row r="1794">
      <c r="A1794" s="8" t="n">
        <v>46208</v>
      </c>
      <c r="B1794" t="inlineStr">
        <is>
          <t>YX</t>
        </is>
      </c>
      <c r="C1794" s="9">
        <f>_xlfn.XLOOKUP(B1794,Carriers[Code],Carriers[Airline])</f>
        <v/>
      </c>
      <c r="D1794" t="n">
        <v>4366</v>
      </c>
      <c r="E1794" t="inlineStr">
        <is>
          <t>JFK</t>
        </is>
      </c>
      <c r="F1794" s="10" t="n">
        <v>1226</v>
      </c>
      <c r="G1794" t="inlineStr">
        <is>
          <t>1200-1259</t>
        </is>
      </c>
      <c r="H1794" s="9">
        <f>INT(F1794/100)</f>
        <v/>
      </c>
      <c r="I1794" t="n">
        <v>65</v>
      </c>
      <c r="J1794" t="n">
        <v>1</v>
      </c>
      <c r="K1794" t="n">
        <v>83</v>
      </c>
      <c r="L1794" t="n">
        <v>1</v>
      </c>
      <c r="M1794" t="n">
        <v>0</v>
      </c>
      <c r="O1794" t="n">
        <v>0</v>
      </c>
      <c r="P1794" t="n">
        <v>3</v>
      </c>
      <c r="Q1794" t="n">
        <v>0</v>
      </c>
      <c r="R1794" t="n">
        <v>18</v>
      </c>
      <c r="S1794" t="n">
        <v>0</v>
      </c>
      <c r="T1794" t="n">
        <v>62</v>
      </c>
    </row>
    <row r="1795">
      <c r="A1795" s="8" t="n">
        <v>46208</v>
      </c>
      <c r="B1795" t="inlineStr">
        <is>
          <t>B6</t>
        </is>
      </c>
      <c r="C1795" s="9">
        <f>_xlfn.XLOOKUP(B1795,Carriers[Code],Carriers[Airline])</f>
        <v/>
      </c>
      <c r="D1795" t="n">
        <v>269</v>
      </c>
      <c r="E1795" t="inlineStr">
        <is>
          <t>FLL</t>
        </is>
      </c>
      <c r="F1795" s="10" t="n">
        <v>1230</v>
      </c>
      <c r="G1795" t="inlineStr">
        <is>
          <t>1200-1259</t>
        </is>
      </c>
      <c r="H1795" s="9">
        <f>INT(F1795/100)</f>
        <v/>
      </c>
      <c r="I1795" t="n">
        <v>106</v>
      </c>
      <c r="J1795" t="n">
        <v>1</v>
      </c>
      <c r="K1795" t="n">
        <v>99</v>
      </c>
      <c r="L1795" t="n">
        <v>1</v>
      </c>
      <c r="M1795" t="n">
        <v>0</v>
      </c>
      <c r="O1795" t="n">
        <v>0</v>
      </c>
      <c r="P1795" t="n">
        <v>99</v>
      </c>
      <c r="Q1795" t="n">
        <v>0</v>
      </c>
      <c r="R1795" t="n">
        <v>0</v>
      </c>
      <c r="S1795" t="n">
        <v>0</v>
      </c>
      <c r="T1795" t="n">
        <v>0</v>
      </c>
    </row>
    <row r="1796">
      <c r="A1796" s="8" t="n">
        <v>46208</v>
      </c>
      <c r="B1796" t="inlineStr">
        <is>
          <t>DL</t>
        </is>
      </c>
      <c r="C1796" s="9">
        <f>_xlfn.XLOOKUP(B1796,Carriers[Code],Carriers[Airline])</f>
        <v/>
      </c>
      <c r="D1796" t="n">
        <v>2779</v>
      </c>
      <c r="E1796" t="inlineStr">
        <is>
          <t>ATL</t>
        </is>
      </c>
      <c r="F1796" s="10" t="n">
        <v>1230</v>
      </c>
      <c r="G1796" t="inlineStr">
        <is>
          <t>1200-1259</t>
        </is>
      </c>
      <c r="H1796" s="9">
        <f>INT(F1796/100)</f>
        <v/>
      </c>
      <c r="I1796" t="n">
        <v>-1</v>
      </c>
      <c r="J1796" t="n">
        <v>0</v>
      </c>
      <c r="K1796" t="n">
        <v>-15</v>
      </c>
      <c r="L1796" t="n">
        <v>0</v>
      </c>
      <c r="M1796" t="n">
        <v>0</v>
      </c>
      <c r="O1796" t="n">
        <v>0</v>
      </c>
    </row>
    <row r="1797">
      <c r="A1797" s="8" t="n">
        <v>46208</v>
      </c>
      <c r="B1797" t="inlineStr">
        <is>
          <t>UA</t>
        </is>
      </c>
      <c r="C1797" s="9">
        <f>_xlfn.XLOOKUP(B1797,Carriers[Code],Carriers[Airline])</f>
        <v/>
      </c>
      <c r="D1797" t="n">
        <v>1732</v>
      </c>
      <c r="E1797" t="inlineStr">
        <is>
          <t>ORD</t>
        </is>
      </c>
      <c r="F1797" s="10" t="n">
        <v>1230</v>
      </c>
      <c r="G1797" t="inlineStr">
        <is>
          <t>1200-1259</t>
        </is>
      </c>
      <c r="H1797" s="9">
        <f>INT(F1797/100)</f>
        <v/>
      </c>
      <c r="I1797" t="n">
        <v>-6</v>
      </c>
      <c r="J1797" t="n">
        <v>0</v>
      </c>
      <c r="K1797" t="n">
        <v>-21</v>
      </c>
      <c r="L1797" t="n">
        <v>0</v>
      </c>
      <c r="M1797" t="n">
        <v>0</v>
      </c>
      <c r="O1797" t="n">
        <v>0</v>
      </c>
    </row>
    <row r="1798">
      <c r="A1798" s="8" t="n">
        <v>46208</v>
      </c>
      <c r="B1798" t="inlineStr">
        <is>
          <t>YX</t>
        </is>
      </c>
      <c r="C1798" s="9">
        <f>_xlfn.XLOOKUP(B1798,Carriers[Code],Carriers[Airline])</f>
        <v/>
      </c>
      <c r="D1798" t="n">
        <v>5857</v>
      </c>
      <c r="E1798" t="inlineStr">
        <is>
          <t>DCA</t>
        </is>
      </c>
      <c r="F1798" s="10" t="n">
        <v>1230</v>
      </c>
      <c r="G1798" t="inlineStr">
        <is>
          <t>1200-1259</t>
        </is>
      </c>
      <c r="H1798" s="9">
        <f>INT(F1798/100)</f>
        <v/>
      </c>
      <c r="I1798" t="n">
        <v>7</v>
      </c>
      <c r="J1798" t="n">
        <v>0</v>
      </c>
      <c r="K1798" t="n">
        <v>27</v>
      </c>
      <c r="L1798" t="n">
        <v>1</v>
      </c>
      <c r="M1798" t="n">
        <v>0</v>
      </c>
      <c r="O1798" t="n">
        <v>0</v>
      </c>
      <c r="P1798" t="n">
        <v>7</v>
      </c>
      <c r="Q1798" t="n">
        <v>0</v>
      </c>
      <c r="R1798" t="n">
        <v>20</v>
      </c>
      <c r="S1798" t="n">
        <v>0</v>
      </c>
      <c r="T1798" t="n">
        <v>0</v>
      </c>
    </row>
    <row r="1799">
      <c r="A1799" s="8" t="n">
        <v>46208</v>
      </c>
      <c r="B1799" t="inlineStr">
        <is>
          <t>WN</t>
        </is>
      </c>
      <c r="C1799" s="9">
        <f>_xlfn.XLOOKUP(B1799,Carriers[Code],Carriers[Airline])</f>
        <v/>
      </c>
      <c r="D1799" t="n">
        <v>1221</v>
      </c>
      <c r="E1799" t="inlineStr">
        <is>
          <t>DEN</t>
        </is>
      </c>
      <c r="F1799" s="10" t="n">
        <v>1235</v>
      </c>
      <c r="G1799" t="inlineStr">
        <is>
          <t>1200-1259</t>
        </is>
      </c>
      <c r="H1799" s="9">
        <f>INT(F1799/100)</f>
        <v/>
      </c>
      <c r="I1799" t="n">
        <v>21</v>
      </c>
      <c r="J1799" t="n">
        <v>1</v>
      </c>
      <c r="K1799" t="n">
        <v>23</v>
      </c>
      <c r="L1799" t="n">
        <v>1</v>
      </c>
      <c r="M1799" t="n">
        <v>0</v>
      </c>
      <c r="O1799" t="n">
        <v>0</v>
      </c>
      <c r="P1799" t="n">
        <v>14</v>
      </c>
      <c r="Q1799" t="n">
        <v>0</v>
      </c>
      <c r="R1799" t="n">
        <v>2</v>
      </c>
      <c r="S1799" t="n">
        <v>0</v>
      </c>
      <c r="T1799" t="n">
        <v>7</v>
      </c>
    </row>
    <row r="1800">
      <c r="A1800" s="8" t="n">
        <v>46208</v>
      </c>
      <c r="B1800" t="inlineStr">
        <is>
          <t>YX</t>
        </is>
      </c>
      <c r="C1800" s="9">
        <f>_xlfn.XLOOKUP(B1800,Carriers[Code],Carriers[Airline])</f>
        <v/>
      </c>
      <c r="D1800" t="n">
        <v>3413</v>
      </c>
      <c r="E1800" t="inlineStr">
        <is>
          <t>IAD</t>
        </is>
      </c>
      <c r="F1800" s="10" t="n">
        <v>1235</v>
      </c>
      <c r="G1800" t="inlineStr">
        <is>
          <t>1200-1259</t>
        </is>
      </c>
      <c r="H1800" s="9">
        <f>INT(F1800/100)</f>
        <v/>
      </c>
      <c r="I1800" t="n">
        <v>-6</v>
      </c>
      <c r="J1800" t="n">
        <v>0</v>
      </c>
      <c r="K1800" t="n">
        <v>-35</v>
      </c>
      <c r="L1800" t="n">
        <v>0</v>
      </c>
      <c r="M1800" t="n">
        <v>0</v>
      </c>
      <c r="O1800" t="n">
        <v>0</v>
      </c>
    </row>
    <row r="1801">
      <c r="A1801" s="8" t="n">
        <v>46208</v>
      </c>
      <c r="B1801" t="inlineStr">
        <is>
          <t>YX</t>
        </is>
      </c>
      <c r="C1801" s="9">
        <f>_xlfn.XLOOKUP(B1801,Carriers[Code],Carriers[Airline])</f>
        <v/>
      </c>
      <c r="D1801" t="n">
        <v>5706</v>
      </c>
      <c r="E1801" t="inlineStr">
        <is>
          <t>PHL</t>
        </is>
      </c>
      <c r="F1801" s="10" t="n">
        <v>1235</v>
      </c>
      <c r="G1801" t="inlineStr">
        <is>
          <t>1200-1259</t>
        </is>
      </c>
      <c r="H1801" s="9">
        <f>INT(F1801/100)</f>
        <v/>
      </c>
      <c r="I1801" t="n">
        <v>-4</v>
      </c>
      <c r="J1801" t="n">
        <v>0</v>
      </c>
      <c r="K1801" t="n">
        <v>-13</v>
      </c>
      <c r="L1801" t="n">
        <v>0</v>
      </c>
      <c r="M1801" t="n">
        <v>0</v>
      </c>
      <c r="O1801" t="n">
        <v>0</v>
      </c>
    </row>
    <row r="1802">
      <c r="A1802" s="8" t="n">
        <v>46208</v>
      </c>
      <c r="B1802" t="inlineStr">
        <is>
          <t>AA</t>
        </is>
      </c>
      <c r="C1802" s="9">
        <f>_xlfn.XLOOKUP(B1802,Carriers[Code],Carriers[Airline])</f>
        <v/>
      </c>
      <c r="D1802" t="n">
        <v>1583</v>
      </c>
      <c r="E1802" t="inlineStr">
        <is>
          <t>DFW</t>
        </is>
      </c>
      <c r="F1802" s="10" t="n">
        <v>1238</v>
      </c>
      <c r="G1802" t="inlineStr">
        <is>
          <t>1200-1259</t>
        </is>
      </c>
      <c r="H1802" s="9">
        <f>INT(F1802/100)</f>
        <v/>
      </c>
      <c r="I1802" t="n">
        <v>-2</v>
      </c>
      <c r="J1802" t="n">
        <v>0</v>
      </c>
      <c r="K1802" t="n">
        <v>-30</v>
      </c>
      <c r="L1802" t="n">
        <v>0</v>
      </c>
      <c r="M1802" t="n">
        <v>0</v>
      </c>
      <c r="O1802" t="n">
        <v>0</v>
      </c>
    </row>
    <row r="1803">
      <c r="A1803" s="8" t="n">
        <v>46208</v>
      </c>
      <c r="B1803" t="inlineStr">
        <is>
          <t>AA</t>
        </is>
      </c>
      <c r="C1803" s="9">
        <f>_xlfn.XLOOKUP(B1803,Carriers[Code],Carriers[Airline])</f>
        <v/>
      </c>
      <c r="D1803" t="n">
        <v>3043</v>
      </c>
      <c r="E1803" t="inlineStr">
        <is>
          <t>PHL</t>
        </is>
      </c>
      <c r="F1803" s="10" t="n">
        <v>1238</v>
      </c>
      <c r="G1803" t="inlineStr">
        <is>
          <t>1200-1259</t>
        </is>
      </c>
      <c r="H1803" s="9">
        <f>INT(F1803/100)</f>
        <v/>
      </c>
      <c r="I1803" t="n">
        <v>-2</v>
      </c>
      <c r="J1803" t="n">
        <v>0</v>
      </c>
      <c r="K1803" t="n">
        <v>-19</v>
      </c>
      <c r="L1803" t="n">
        <v>0</v>
      </c>
      <c r="M1803" t="n">
        <v>0</v>
      </c>
      <c r="O1803" t="n">
        <v>0</v>
      </c>
    </row>
    <row r="1804">
      <c r="A1804" s="8" t="n">
        <v>46208</v>
      </c>
      <c r="B1804" t="inlineStr">
        <is>
          <t>MQ</t>
        </is>
      </c>
      <c r="C1804" s="9">
        <f>_xlfn.XLOOKUP(B1804,Carriers[Code],Carriers[Airline])</f>
        <v/>
      </c>
      <c r="D1804" t="n">
        <v>3470</v>
      </c>
      <c r="E1804" t="inlineStr">
        <is>
          <t>CMH</t>
        </is>
      </c>
      <c r="F1804" s="10" t="n">
        <v>1240</v>
      </c>
      <c r="G1804" t="inlineStr">
        <is>
          <t>1200-1259</t>
        </is>
      </c>
      <c r="H1804" s="9">
        <f>INT(F1804/100)</f>
        <v/>
      </c>
      <c r="I1804" t="n">
        <v>-12</v>
      </c>
      <c r="J1804" t="n">
        <v>0</v>
      </c>
      <c r="K1804" t="n">
        <v>-34</v>
      </c>
      <c r="L1804" t="n">
        <v>0</v>
      </c>
      <c r="M1804" t="n">
        <v>0</v>
      </c>
      <c r="O1804" t="n">
        <v>0</v>
      </c>
    </row>
    <row r="1805">
      <c r="A1805" s="8" t="n">
        <v>46208</v>
      </c>
      <c r="B1805" t="inlineStr">
        <is>
          <t>B6</t>
        </is>
      </c>
      <c r="C1805" s="9">
        <f>_xlfn.XLOOKUP(B1805,Carriers[Code],Carriers[Airline])</f>
        <v/>
      </c>
      <c r="D1805" t="n">
        <v>717</v>
      </c>
      <c r="E1805" t="inlineStr">
        <is>
          <t>JFK</t>
        </is>
      </c>
      <c r="F1805" s="10" t="n">
        <v>1242</v>
      </c>
      <c r="G1805" t="inlineStr">
        <is>
          <t>1200-1259</t>
        </is>
      </c>
      <c r="H1805" s="9">
        <f>INT(F1805/100)</f>
        <v/>
      </c>
      <c r="I1805" t="n">
        <v>32</v>
      </c>
      <c r="J1805" t="n">
        <v>1</v>
      </c>
      <c r="K1805" t="n">
        <v>30</v>
      </c>
      <c r="L1805" t="n">
        <v>1</v>
      </c>
      <c r="M1805" t="n">
        <v>0</v>
      </c>
      <c r="O1805" t="n">
        <v>0</v>
      </c>
      <c r="P1805" t="n">
        <v>30</v>
      </c>
      <c r="Q1805" t="n">
        <v>0</v>
      </c>
      <c r="R1805" t="n">
        <v>0</v>
      </c>
      <c r="S1805" t="n">
        <v>0</v>
      </c>
      <c r="T1805" t="n">
        <v>0</v>
      </c>
    </row>
    <row r="1806">
      <c r="A1806" s="8" t="n">
        <v>46208</v>
      </c>
      <c r="B1806" t="inlineStr">
        <is>
          <t>B6</t>
        </is>
      </c>
      <c r="C1806" s="9">
        <f>_xlfn.XLOOKUP(B1806,Carriers[Code],Carriers[Airline])</f>
        <v/>
      </c>
      <c r="D1806" t="n">
        <v>1781</v>
      </c>
      <c r="E1806" t="inlineStr">
        <is>
          <t>VPS</t>
        </is>
      </c>
      <c r="F1806" s="10" t="n">
        <v>1245</v>
      </c>
      <c r="G1806" t="inlineStr">
        <is>
          <t>1200-1259</t>
        </is>
      </c>
      <c r="H1806" s="9">
        <f>INT(F1806/100)</f>
        <v/>
      </c>
      <c r="I1806" t="n">
        <v>13</v>
      </c>
      <c r="J1806" t="n">
        <v>0</v>
      </c>
      <c r="K1806" t="n">
        <v>-5</v>
      </c>
      <c r="L1806" t="n">
        <v>0</v>
      </c>
      <c r="M1806" t="n">
        <v>0</v>
      </c>
      <c r="O1806" t="n">
        <v>0</v>
      </c>
    </row>
    <row r="1807">
      <c r="A1807" s="8" t="n">
        <v>46208</v>
      </c>
      <c r="B1807" t="inlineStr">
        <is>
          <t>WN</t>
        </is>
      </c>
      <c r="C1807" s="9">
        <f>_xlfn.XLOOKUP(B1807,Carriers[Code],Carriers[Airline])</f>
        <v/>
      </c>
      <c r="D1807" t="n">
        <v>746</v>
      </c>
      <c r="E1807" t="inlineStr">
        <is>
          <t>MDW</t>
        </is>
      </c>
      <c r="F1807" s="10" t="n">
        <v>1255</v>
      </c>
      <c r="G1807" t="inlineStr">
        <is>
          <t>1200-1259</t>
        </is>
      </c>
      <c r="H1807" s="9">
        <f>INT(F1807/100)</f>
        <v/>
      </c>
      <c r="I1807" t="n">
        <v>-7</v>
      </c>
      <c r="J1807" t="n">
        <v>0</v>
      </c>
      <c r="K1807" t="n">
        <v>-10</v>
      </c>
      <c r="L1807" t="n">
        <v>0</v>
      </c>
      <c r="M1807" t="n">
        <v>0</v>
      </c>
      <c r="O1807" t="n">
        <v>0</v>
      </c>
    </row>
    <row r="1808">
      <c r="A1808" s="8" t="n">
        <v>46208</v>
      </c>
      <c r="B1808" t="inlineStr">
        <is>
          <t>YX</t>
        </is>
      </c>
      <c r="C1808" s="9">
        <f>_xlfn.XLOOKUP(B1808,Carriers[Code],Carriers[Airline])</f>
        <v/>
      </c>
      <c r="D1808" t="n">
        <v>5731</v>
      </c>
      <c r="E1808" t="inlineStr">
        <is>
          <t>PIT</t>
        </is>
      </c>
      <c r="F1808" s="10" t="n">
        <v>1255</v>
      </c>
      <c r="G1808" t="inlineStr">
        <is>
          <t>1200-1259</t>
        </is>
      </c>
      <c r="H1808" s="9">
        <f>INT(F1808/100)</f>
        <v/>
      </c>
      <c r="I1808" t="n">
        <v>11</v>
      </c>
      <c r="J1808" t="n">
        <v>0</v>
      </c>
      <c r="K1808" t="n">
        <v>-6</v>
      </c>
      <c r="L1808" t="n">
        <v>0</v>
      </c>
      <c r="M1808" t="n">
        <v>0</v>
      </c>
      <c r="O1808" t="n">
        <v>0</v>
      </c>
    </row>
    <row r="1809">
      <c r="A1809" s="8" t="n">
        <v>46208</v>
      </c>
      <c r="B1809" t="inlineStr">
        <is>
          <t>B6</t>
        </is>
      </c>
      <c r="C1809" s="9">
        <f>_xlfn.XLOOKUP(B1809,Carriers[Code],Carriers[Airline])</f>
        <v/>
      </c>
      <c r="D1809" t="n">
        <v>933</v>
      </c>
      <c r="E1809" t="inlineStr">
        <is>
          <t>IAH</t>
        </is>
      </c>
      <c r="F1809" s="10" t="n">
        <v>1259</v>
      </c>
      <c r="G1809" t="inlineStr">
        <is>
          <t>1200-1259</t>
        </is>
      </c>
      <c r="H1809" s="9">
        <f>INT(F1809/100)</f>
        <v/>
      </c>
      <c r="I1809" t="n">
        <v>60</v>
      </c>
      <c r="J1809" t="n">
        <v>1</v>
      </c>
      <c r="K1809" t="n">
        <v>77</v>
      </c>
      <c r="L1809" t="n">
        <v>1</v>
      </c>
      <c r="M1809" t="n">
        <v>0</v>
      </c>
      <c r="O1809" t="n">
        <v>0</v>
      </c>
      <c r="P1809" t="n">
        <v>6</v>
      </c>
      <c r="Q1809" t="n">
        <v>0</v>
      </c>
      <c r="R1809" t="n">
        <v>17</v>
      </c>
      <c r="S1809" t="n">
        <v>0</v>
      </c>
      <c r="T1809" t="n">
        <v>54</v>
      </c>
    </row>
    <row r="1810">
      <c r="A1810" s="8" t="n">
        <v>46208</v>
      </c>
      <c r="B1810" t="inlineStr">
        <is>
          <t>AA</t>
        </is>
      </c>
      <c r="C1810" s="9">
        <f>_xlfn.XLOOKUP(B1810,Carriers[Code],Carriers[Airline])</f>
        <v/>
      </c>
      <c r="D1810" t="n">
        <v>1057</v>
      </c>
      <c r="E1810" t="inlineStr">
        <is>
          <t>PHX</t>
        </is>
      </c>
      <c r="F1810" s="10" t="n">
        <v>1300</v>
      </c>
      <c r="G1810" t="inlineStr">
        <is>
          <t>1300-1359</t>
        </is>
      </c>
      <c r="H1810" s="9">
        <f>INT(F1810/100)</f>
        <v/>
      </c>
      <c r="I1810" t="n">
        <v>9</v>
      </c>
      <c r="J1810" t="n">
        <v>0</v>
      </c>
      <c r="K1810" t="n">
        <v>-19</v>
      </c>
      <c r="L1810" t="n">
        <v>0</v>
      </c>
      <c r="M1810" t="n">
        <v>0</v>
      </c>
      <c r="O1810" t="n">
        <v>0</v>
      </c>
    </row>
    <row r="1811">
      <c r="A1811" s="8" t="n">
        <v>46208</v>
      </c>
      <c r="B1811" t="inlineStr">
        <is>
          <t>DL</t>
        </is>
      </c>
      <c r="C1811" s="9">
        <f>_xlfn.XLOOKUP(B1811,Carriers[Code],Carriers[Airline])</f>
        <v/>
      </c>
      <c r="D1811" t="n">
        <v>2283</v>
      </c>
      <c r="E1811" t="inlineStr">
        <is>
          <t>RDU</t>
        </is>
      </c>
      <c r="F1811" s="10" t="n">
        <v>1300</v>
      </c>
      <c r="G1811" t="inlineStr">
        <is>
          <t>1300-1359</t>
        </is>
      </c>
      <c r="H1811" s="9">
        <f>INT(F1811/100)</f>
        <v/>
      </c>
      <c r="I1811" t="n">
        <v>107</v>
      </c>
      <c r="J1811" t="n">
        <v>1</v>
      </c>
      <c r="M1811" t="n">
        <v>0</v>
      </c>
      <c r="O1811" t="n">
        <v>1</v>
      </c>
    </row>
    <row r="1812">
      <c r="A1812" s="8" t="n">
        <v>46208</v>
      </c>
      <c r="B1812" t="inlineStr">
        <is>
          <t>YX</t>
        </is>
      </c>
      <c r="C1812" s="9">
        <f>_xlfn.XLOOKUP(B1812,Carriers[Code],Carriers[Airline])</f>
        <v/>
      </c>
      <c r="D1812" t="n">
        <v>5748</v>
      </c>
      <c r="E1812" t="inlineStr">
        <is>
          <t>LGA</t>
        </is>
      </c>
      <c r="F1812" s="10" t="n">
        <v>1300</v>
      </c>
      <c r="G1812" t="inlineStr">
        <is>
          <t>1300-1359</t>
        </is>
      </c>
      <c r="H1812" s="9">
        <f>INT(F1812/100)</f>
        <v/>
      </c>
      <c r="I1812" t="n">
        <v>8</v>
      </c>
      <c r="J1812" t="n">
        <v>0</v>
      </c>
      <c r="K1812" t="n">
        <v>4</v>
      </c>
      <c r="L1812" t="n">
        <v>0</v>
      </c>
      <c r="M1812" t="n">
        <v>0</v>
      </c>
      <c r="O1812" t="n">
        <v>0</v>
      </c>
    </row>
    <row r="1813">
      <c r="A1813" s="8" t="n">
        <v>46208</v>
      </c>
      <c r="B1813" t="inlineStr">
        <is>
          <t>YX</t>
        </is>
      </c>
      <c r="C1813" s="9">
        <f>_xlfn.XLOOKUP(B1813,Carriers[Code],Carriers[Airline])</f>
        <v/>
      </c>
      <c r="D1813" t="n">
        <v>4367</v>
      </c>
      <c r="E1813" t="inlineStr">
        <is>
          <t>LGA</t>
        </is>
      </c>
      <c r="F1813" s="10" t="n">
        <v>1303</v>
      </c>
      <c r="G1813" t="inlineStr">
        <is>
          <t>1300-1359</t>
        </is>
      </c>
      <c r="H1813" s="9">
        <f>INT(F1813/100)</f>
        <v/>
      </c>
      <c r="I1813" t="n">
        <v>-3</v>
      </c>
      <c r="J1813" t="n">
        <v>0</v>
      </c>
      <c r="K1813" t="n">
        <v>-6</v>
      </c>
      <c r="L1813" t="n">
        <v>0</v>
      </c>
      <c r="M1813" t="n">
        <v>0</v>
      </c>
      <c r="O1813" t="n">
        <v>0</v>
      </c>
    </row>
    <row r="1814">
      <c r="A1814" s="8" t="n">
        <v>46208</v>
      </c>
      <c r="B1814" t="inlineStr">
        <is>
          <t>B6</t>
        </is>
      </c>
      <c r="C1814" s="9">
        <f>_xlfn.XLOOKUP(B1814,Carriers[Code],Carriers[Airline])</f>
        <v/>
      </c>
      <c r="D1814" t="n">
        <v>855</v>
      </c>
      <c r="E1814" t="inlineStr">
        <is>
          <t>DCA</t>
        </is>
      </c>
      <c r="F1814" s="10" t="n">
        <v>1305</v>
      </c>
      <c r="G1814" t="inlineStr">
        <is>
          <t>1300-1359</t>
        </is>
      </c>
      <c r="H1814" s="9">
        <f>INT(F1814/100)</f>
        <v/>
      </c>
      <c r="I1814" t="n">
        <v>1</v>
      </c>
      <c r="J1814" t="n">
        <v>0</v>
      </c>
      <c r="K1814" t="n">
        <v>27</v>
      </c>
      <c r="L1814" t="n">
        <v>1</v>
      </c>
      <c r="M1814" t="n">
        <v>0</v>
      </c>
      <c r="O1814" t="n">
        <v>0</v>
      </c>
      <c r="P1814" t="n">
        <v>0</v>
      </c>
      <c r="Q1814" t="n">
        <v>0</v>
      </c>
      <c r="R1814" t="n">
        <v>27</v>
      </c>
      <c r="S1814" t="n">
        <v>0</v>
      </c>
      <c r="T1814" t="n">
        <v>0</v>
      </c>
    </row>
    <row r="1815">
      <c r="A1815" s="8" t="n">
        <v>46208</v>
      </c>
      <c r="B1815" t="inlineStr">
        <is>
          <t>YX</t>
        </is>
      </c>
      <c r="C1815" s="9">
        <f>_xlfn.XLOOKUP(B1815,Carriers[Code],Carriers[Airline])</f>
        <v/>
      </c>
      <c r="D1815" t="n">
        <v>5603</v>
      </c>
      <c r="E1815" t="inlineStr">
        <is>
          <t>MSN</t>
        </is>
      </c>
      <c r="F1815" s="10" t="n">
        <v>1308</v>
      </c>
      <c r="G1815" t="inlineStr">
        <is>
          <t>1300-1359</t>
        </is>
      </c>
      <c r="H1815" s="9">
        <f>INT(F1815/100)</f>
        <v/>
      </c>
      <c r="I1815" t="n">
        <v>41</v>
      </c>
      <c r="J1815" t="n">
        <v>1</v>
      </c>
      <c r="K1815" t="n">
        <v>37</v>
      </c>
      <c r="L1815" t="n">
        <v>1</v>
      </c>
      <c r="M1815" t="n">
        <v>0</v>
      </c>
      <c r="O1815" t="n">
        <v>0</v>
      </c>
      <c r="P1815" t="n">
        <v>37</v>
      </c>
      <c r="Q1815" t="n">
        <v>0</v>
      </c>
      <c r="R1815" t="n">
        <v>0</v>
      </c>
      <c r="S1815" t="n">
        <v>0</v>
      </c>
      <c r="T1815" t="n">
        <v>0</v>
      </c>
    </row>
    <row r="1816">
      <c r="A1816" s="8" t="n">
        <v>46208</v>
      </c>
      <c r="B1816" t="inlineStr">
        <is>
          <t>DL</t>
        </is>
      </c>
      <c r="C1816" s="9">
        <f>_xlfn.XLOOKUP(B1816,Carriers[Code],Carriers[Airline])</f>
        <v/>
      </c>
      <c r="D1816" t="n">
        <v>2222</v>
      </c>
      <c r="E1816" t="inlineStr">
        <is>
          <t>DTW</t>
        </is>
      </c>
      <c r="F1816" s="10" t="n">
        <v>1310</v>
      </c>
      <c r="G1816" t="inlineStr">
        <is>
          <t>1300-1359</t>
        </is>
      </c>
      <c r="H1816" s="9">
        <f>INT(F1816/100)</f>
        <v/>
      </c>
      <c r="I1816" t="n">
        <v>89</v>
      </c>
      <c r="J1816" t="n">
        <v>1</v>
      </c>
      <c r="K1816" t="n">
        <v>78</v>
      </c>
      <c r="L1816" t="n">
        <v>1</v>
      </c>
      <c r="M1816" t="n">
        <v>0</v>
      </c>
      <c r="O1816" t="n">
        <v>0</v>
      </c>
      <c r="P1816" t="n">
        <v>1</v>
      </c>
      <c r="Q1816" t="n">
        <v>0</v>
      </c>
      <c r="R1816" t="n">
        <v>0</v>
      </c>
      <c r="S1816" t="n">
        <v>0</v>
      </c>
      <c r="T1816" t="n">
        <v>77</v>
      </c>
    </row>
    <row r="1817">
      <c r="A1817" s="8" t="n">
        <v>46208</v>
      </c>
      <c r="B1817" t="inlineStr">
        <is>
          <t>YX</t>
        </is>
      </c>
      <c r="C1817" s="9">
        <f>_xlfn.XLOOKUP(B1817,Carriers[Code],Carriers[Airline])</f>
        <v/>
      </c>
      <c r="D1817" t="n">
        <v>4386</v>
      </c>
      <c r="E1817" t="inlineStr">
        <is>
          <t>ORD</t>
        </is>
      </c>
      <c r="F1817" s="10" t="n">
        <v>1315</v>
      </c>
      <c r="G1817" t="inlineStr">
        <is>
          <t>1300-1359</t>
        </is>
      </c>
      <c r="H1817" s="9">
        <f>INT(F1817/100)</f>
        <v/>
      </c>
      <c r="I1817" t="n">
        <v>7</v>
      </c>
      <c r="J1817" t="n">
        <v>0</v>
      </c>
      <c r="K1817" t="n">
        <v>20</v>
      </c>
      <c r="L1817" t="n">
        <v>1</v>
      </c>
      <c r="M1817" t="n">
        <v>0</v>
      </c>
      <c r="O1817" t="n">
        <v>0</v>
      </c>
      <c r="P1817" t="n">
        <v>0</v>
      </c>
      <c r="Q1817" t="n">
        <v>0</v>
      </c>
      <c r="R1817" t="n">
        <v>13</v>
      </c>
      <c r="S1817" t="n">
        <v>0</v>
      </c>
      <c r="T1817" t="n">
        <v>7</v>
      </c>
    </row>
    <row r="1818">
      <c r="A1818" s="8" t="n">
        <v>46208</v>
      </c>
      <c r="B1818" t="inlineStr">
        <is>
          <t>B6</t>
        </is>
      </c>
      <c r="C1818" s="9">
        <f>_xlfn.XLOOKUP(B1818,Carriers[Code],Carriers[Airline])</f>
        <v/>
      </c>
      <c r="D1818" t="n">
        <v>2251</v>
      </c>
      <c r="E1818" t="inlineStr">
        <is>
          <t>MCO</t>
        </is>
      </c>
      <c r="F1818" s="10" t="n">
        <v>1328</v>
      </c>
      <c r="G1818" t="inlineStr">
        <is>
          <t>1300-1359</t>
        </is>
      </c>
      <c r="H1818" s="9">
        <f>INT(F1818/100)</f>
        <v/>
      </c>
      <c r="M1818" t="n">
        <v>1</v>
      </c>
      <c r="N1818" t="inlineStr">
        <is>
          <t>C</t>
        </is>
      </c>
      <c r="O1818" t="n">
        <v>0</v>
      </c>
    </row>
    <row r="1819">
      <c r="A1819" s="8" t="n">
        <v>46208</v>
      </c>
      <c r="B1819" t="inlineStr">
        <is>
          <t>B6</t>
        </is>
      </c>
      <c r="C1819" s="9">
        <f>_xlfn.XLOOKUP(B1819,Carriers[Code],Carriers[Airline])</f>
        <v/>
      </c>
      <c r="D1819" t="n">
        <v>641</v>
      </c>
      <c r="E1819" t="inlineStr">
        <is>
          <t>CLE</t>
        </is>
      </c>
      <c r="F1819" s="10" t="n">
        <v>1330</v>
      </c>
      <c r="G1819" t="inlineStr">
        <is>
          <t>1300-1359</t>
        </is>
      </c>
      <c r="H1819" s="9">
        <f>INT(F1819/100)</f>
        <v/>
      </c>
      <c r="M1819" t="n">
        <v>1</v>
      </c>
      <c r="N1819" t="inlineStr">
        <is>
          <t>A</t>
        </is>
      </c>
      <c r="O1819" t="n">
        <v>0</v>
      </c>
    </row>
    <row r="1820">
      <c r="A1820" s="8" t="n">
        <v>46208</v>
      </c>
      <c r="B1820" t="inlineStr">
        <is>
          <t>DL</t>
        </is>
      </c>
      <c r="C1820" s="9">
        <f>_xlfn.XLOOKUP(B1820,Carriers[Code],Carriers[Airline])</f>
        <v/>
      </c>
      <c r="D1820" t="n">
        <v>314</v>
      </c>
      <c r="E1820" t="inlineStr">
        <is>
          <t>MCI</t>
        </is>
      </c>
      <c r="F1820" s="10" t="n">
        <v>1330</v>
      </c>
      <c r="G1820" t="inlineStr">
        <is>
          <t>1300-1359</t>
        </is>
      </c>
      <c r="H1820" s="9">
        <f>INT(F1820/100)</f>
        <v/>
      </c>
      <c r="I1820" t="n">
        <v>0</v>
      </c>
      <c r="J1820" t="n">
        <v>0</v>
      </c>
      <c r="K1820" t="n">
        <v>11</v>
      </c>
      <c r="L1820" t="n">
        <v>0</v>
      </c>
      <c r="M1820" t="n">
        <v>0</v>
      </c>
      <c r="O1820" t="n">
        <v>0</v>
      </c>
    </row>
    <row r="1821">
      <c r="A1821" s="8" t="n">
        <v>46208</v>
      </c>
      <c r="B1821" t="inlineStr">
        <is>
          <t>YX</t>
        </is>
      </c>
      <c r="C1821" s="9">
        <f>_xlfn.XLOOKUP(B1821,Carriers[Code],Carriers[Airline])</f>
        <v/>
      </c>
      <c r="D1821" t="n">
        <v>4440</v>
      </c>
      <c r="E1821" t="inlineStr">
        <is>
          <t>BUF</t>
        </is>
      </c>
      <c r="F1821" s="10" t="n">
        <v>1335</v>
      </c>
      <c r="G1821" t="inlineStr">
        <is>
          <t>1300-1359</t>
        </is>
      </c>
      <c r="H1821" s="9">
        <f>INT(F1821/100)</f>
        <v/>
      </c>
      <c r="I1821" t="n">
        <v>-5</v>
      </c>
      <c r="J1821" t="n">
        <v>0</v>
      </c>
      <c r="K1821" t="n">
        <v>-24</v>
      </c>
      <c r="L1821" t="n">
        <v>0</v>
      </c>
      <c r="M1821" t="n">
        <v>0</v>
      </c>
      <c r="O1821" t="n">
        <v>0</v>
      </c>
    </row>
    <row r="1822">
      <c r="A1822" s="8" t="n">
        <v>46208</v>
      </c>
      <c r="B1822" t="inlineStr">
        <is>
          <t>YX</t>
        </is>
      </c>
      <c r="C1822" s="9">
        <f>_xlfn.XLOOKUP(B1822,Carriers[Code],Carriers[Airline])</f>
        <v/>
      </c>
      <c r="D1822" t="n">
        <v>5808</v>
      </c>
      <c r="E1822" t="inlineStr">
        <is>
          <t>JFK</t>
        </is>
      </c>
      <c r="F1822" s="10" t="n">
        <v>1335</v>
      </c>
      <c r="G1822" t="inlineStr">
        <is>
          <t>1300-1359</t>
        </is>
      </c>
      <c r="H1822" s="9">
        <f>INT(F1822/100)</f>
        <v/>
      </c>
      <c r="M1822" t="n">
        <v>1</v>
      </c>
      <c r="N1822" t="inlineStr">
        <is>
          <t>B</t>
        </is>
      </c>
      <c r="O1822" t="n">
        <v>0</v>
      </c>
    </row>
    <row r="1823">
      <c r="A1823" s="8" t="n">
        <v>46208</v>
      </c>
      <c r="B1823" t="inlineStr">
        <is>
          <t>UA</t>
        </is>
      </c>
      <c r="C1823" s="9">
        <f>_xlfn.XLOOKUP(B1823,Carriers[Code],Carriers[Airline])</f>
        <v/>
      </c>
      <c r="D1823" t="n">
        <v>1976</v>
      </c>
      <c r="E1823" t="inlineStr">
        <is>
          <t>IAH</t>
        </is>
      </c>
      <c r="F1823" s="10" t="n">
        <v>1337</v>
      </c>
      <c r="G1823" t="inlineStr">
        <is>
          <t>1300-1359</t>
        </is>
      </c>
      <c r="H1823" s="9">
        <f>INT(F1823/100)</f>
        <v/>
      </c>
      <c r="I1823" t="n">
        <v>-8</v>
      </c>
      <c r="J1823" t="n">
        <v>0</v>
      </c>
      <c r="K1823" t="n">
        <v>-38</v>
      </c>
      <c r="L1823" t="n">
        <v>0</v>
      </c>
      <c r="M1823" t="n">
        <v>0</v>
      </c>
      <c r="O1823" t="n">
        <v>0</v>
      </c>
    </row>
    <row r="1824">
      <c r="A1824" s="8" t="n">
        <v>46208</v>
      </c>
      <c r="B1824" t="inlineStr">
        <is>
          <t>AA</t>
        </is>
      </c>
      <c r="C1824" s="9">
        <f>_xlfn.XLOOKUP(B1824,Carriers[Code],Carriers[Airline])</f>
        <v/>
      </c>
      <c r="D1824" t="n">
        <v>1589</v>
      </c>
      <c r="E1824" t="inlineStr">
        <is>
          <t>MIA</t>
        </is>
      </c>
      <c r="F1824" s="10" t="n">
        <v>1342</v>
      </c>
      <c r="G1824" t="inlineStr">
        <is>
          <t>1300-1359</t>
        </is>
      </c>
      <c r="H1824" s="9">
        <f>INT(F1824/100)</f>
        <v/>
      </c>
      <c r="I1824" t="n">
        <v>9</v>
      </c>
      <c r="J1824" t="n">
        <v>0</v>
      </c>
      <c r="K1824" t="n">
        <v>-19</v>
      </c>
      <c r="L1824" t="n">
        <v>0</v>
      </c>
      <c r="M1824" t="n">
        <v>0</v>
      </c>
      <c r="O1824" t="n">
        <v>0</v>
      </c>
    </row>
    <row r="1825">
      <c r="A1825" s="8" t="n">
        <v>46208</v>
      </c>
      <c r="B1825" t="inlineStr">
        <is>
          <t>B6</t>
        </is>
      </c>
      <c r="C1825" s="9">
        <f>_xlfn.XLOOKUP(B1825,Carriers[Code],Carriers[Airline])</f>
        <v/>
      </c>
      <c r="D1825" t="n">
        <v>639</v>
      </c>
      <c r="E1825" t="inlineStr">
        <is>
          <t>AUS</t>
        </is>
      </c>
      <c r="F1825" s="10" t="n">
        <v>1344</v>
      </c>
      <c r="G1825" t="inlineStr">
        <is>
          <t>1300-1359</t>
        </is>
      </c>
      <c r="H1825" s="9">
        <f>INT(F1825/100)</f>
        <v/>
      </c>
      <c r="I1825" t="n">
        <v>21</v>
      </c>
      <c r="J1825" t="n">
        <v>1</v>
      </c>
      <c r="K1825" t="n">
        <v>10</v>
      </c>
      <c r="L1825" t="n">
        <v>0</v>
      </c>
      <c r="M1825" t="n">
        <v>0</v>
      </c>
      <c r="O1825" t="n">
        <v>0</v>
      </c>
    </row>
    <row r="1826">
      <c r="A1826" s="8" t="n">
        <v>46208</v>
      </c>
      <c r="B1826" t="inlineStr">
        <is>
          <t>B6</t>
        </is>
      </c>
      <c r="C1826" s="9">
        <f>_xlfn.XLOOKUP(B1826,Carriers[Code],Carriers[Airline])</f>
        <v/>
      </c>
      <c r="D1826" t="n">
        <v>1293</v>
      </c>
      <c r="E1826" t="inlineStr">
        <is>
          <t>ILM</t>
        </is>
      </c>
      <c r="F1826" s="10" t="n">
        <v>1347</v>
      </c>
      <c r="G1826" t="inlineStr">
        <is>
          <t>1300-1359</t>
        </is>
      </c>
      <c r="H1826" s="9">
        <f>INT(F1826/100)</f>
        <v/>
      </c>
      <c r="I1826" t="n">
        <v>35</v>
      </c>
      <c r="J1826" t="n">
        <v>1</v>
      </c>
      <c r="K1826" t="n">
        <v>45</v>
      </c>
      <c r="L1826" t="n">
        <v>1</v>
      </c>
      <c r="M1826" t="n">
        <v>0</v>
      </c>
      <c r="O1826" t="n">
        <v>0</v>
      </c>
      <c r="P1826" t="n">
        <v>13</v>
      </c>
      <c r="Q1826" t="n">
        <v>0</v>
      </c>
      <c r="R1826" t="n">
        <v>10</v>
      </c>
      <c r="S1826" t="n">
        <v>0</v>
      </c>
      <c r="T1826" t="n">
        <v>22</v>
      </c>
    </row>
    <row r="1827">
      <c r="A1827" s="8" t="n">
        <v>46208</v>
      </c>
      <c r="B1827" t="inlineStr">
        <is>
          <t>MQ</t>
        </is>
      </c>
      <c r="C1827" s="9">
        <f>_xlfn.XLOOKUP(B1827,Carriers[Code],Carriers[Airline])</f>
        <v/>
      </c>
      <c r="D1827" t="n">
        <v>3711</v>
      </c>
      <c r="E1827" t="inlineStr">
        <is>
          <t>ORD</t>
        </is>
      </c>
      <c r="F1827" s="10" t="n">
        <v>1354</v>
      </c>
      <c r="G1827" t="inlineStr">
        <is>
          <t>1300-1359</t>
        </is>
      </c>
      <c r="H1827" s="9">
        <f>INT(F1827/100)</f>
        <v/>
      </c>
      <c r="I1827" t="n">
        <v>-6</v>
      </c>
      <c r="J1827" t="n">
        <v>0</v>
      </c>
      <c r="K1827" t="n">
        <v>-16</v>
      </c>
      <c r="L1827" t="n">
        <v>0</v>
      </c>
      <c r="M1827" t="n">
        <v>0</v>
      </c>
      <c r="O1827" t="n">
        <v>0</v>
      </c>
    </row>
    <row r="1828">
      <c r="A1828" s="8" t="n">
        <v>46208</v>
      </c>
      <c r="B1828" t="inlineStr">
        <is>
          <t>DL</t>
        </is>
      </c>
      <c r="C1828" s="9">
        <f>_xlfn.XLOOKUP(B1828,Carriers[Code],Carriers[Airline])</f>
        <v/>
      </c>
      <c r="D1828" t="n">
        <v>322</v>
      </c>
      <c r="E1828" t="inlineStr">
        <is>
          <t>ATL</t>
        </is>
      </c>
      <c r="F1828" s="10" t="n">
        <v>1355</v>
      </c>
      <c r="G1828" t="inlineStr">
        <is>
          <t>1300-1359</t>
        </is>
      </c>
      <c r="H1828" s="9">
        <f>INT(F1828/100)</f>
        <v/>
      </c>
      <c r="I1828" t="n">
        <v>-5</v>
      </c>
      <c r="J1828" t="n">
        <v>0</v>
      </c>
      <c r="K1828" t="n">
        <v>-19</v>
      </c>
      <c r="L1828" t="n">
        <v>0</v>
      </c>
      <c r="M1828" t="n">
        <v>0</v>
      </c>
      <c r="O1828" t="n">
        <v>0</v>
      </c>
    </row>
    <row r="1829">
      <c r="A1829" s="8" t="n">
        <v>46208</v>
      </c>
      <c r="B1829" t="inlineStr">
        <is>
          <t>YX</t>
        </is>
      </c>
      <c r="C1829" s="9">
        <f>_xlfn.XLOOKUP(B1829,Carriers[Code],Carriers[Airline])</f>
        <v/>
      </c>
      <c r="D1829" t="n">
        <v>4636</v>
      </c>
      <c r="E1829" t="inlineStr">
        <is>
          <t>IND</t>
        </is>
      </c>
      <c r="F1829" s="10" t="n">
        <v>1358</v>
      </c>
      <c r="G1829" t="inlineStr">
        <is>
          <t>1300-1359</t>
        </is>
      </c>
      <c r="H1829" s="9">
        <f>INT(F1829/100)</f>
        <v/>
      </c>
      <c r="I1829" t="n">
        <v>-1</v>
      </c>
      <c r="J1829" t="n">
        <v>0</v>
      </c>
      <c r="K1829" t="n">
        <v>-12</v>
      </c>
      <c r="L1829" t="n">
        <v>0</v>
      </c>
      <c r="M1829" t="n">
        <v>0</v>
      </c>
      <c r="O1829" t="n">
        <v>0</v>
      </c>
    </row>
    <row r="1830">
      <c r="A1830" s="8" t="n">
        <v>46208</v>
      </c>
      <c r="B1830" t="inlineStr">
        <is>
          <t>MQ</t>
        </is>
      </c>
      <c r="C1830" s="9">
        <f>_xlfn.XLOOKUP(B1830,Carriers[Code],Carriers[Airline])</f>
        <v/>
      </c>
      <c r="D1830" t="n">
        <v>3438</v>
      </c>
      <c r="E1830" t="inlineStr">
        <is>
          <t>SDF</t>
        </is>
      </c>
      <c r="F1830" s="10" t="n">
        <v>1359</v>
      </c>
      <c r="G1830" t="inlineStr">
        <is>
          <t>1300-1359</t>
        </is>
      </c>
      <c r="H1830" s="9">
        <f>INT(F1830/100)</f>
        <v/>
      </c>
      <c r="I1830" t="n">
        <v>41</v>
      </c>
      <c r="J1830" t="n">
        <v>1</v>
      </c>
      <c r="K1830" t="n">
        <v>35</v>
      </c>
      <c r="L1830" t="n">
        <v>1</v>
      </c>
      <c r="M1830" t="n">
        <v>0</v>
      </c>
      <c r="O1830" t="n">
        <v>0</v>
      </c>
      <c r="P1830" t="n">
        <v>3</v>
      </c>
      <c r="Q1830" t="n">
        <v>0</v>
      </c>
      <c r="R1830" t="n">
        <v>0</v>
      </c>
      <c r="S1830" t="n">
        <v>0</v>
      </c>
      <c r="T1830" t="n">
        <v>32</v>
      </c>
    </row>
    <row r="1831">
      <c r="A1831" s="8" t="n">
        <v>46208</v>
      </c>
      <c r="B1831" t="inlineStr">
        <is>
          <t>YX</t>
        </is>
      </c>
      <c r="C1831" s="9">
        <f>_xlfn.XLOOKUP(B1831,Carriers[Code],Carriers[Airline])</f>
        <v/>
      </c>
      <c r="D1831" t="n">
        <v>5627</v>
      </c>
      <c r="E1831" t="inlineStr">
        <is>
          <t>IND</t>
        </is>
      </c>
      <c r="F1831" s="10" t="n">
        <v>1359</v>
      </c>
      <c r="G1831" t="inlineStr">
        <is>
          <t>1300-1359</t>
        </is>
      </c>
      <c r="H1831" s="9">
        <f>INT(F1831/100)</f>
        <v/>
      </c>
      <c r="I1831" t="n">
        <v>11</v>
      </c>
      <c r="J1831" t="n">
        <v>0</v>
      </c>
      <c r="K1831" t="n">
        <v>-2</v>
      </c>
      <c r="L1831" t="n">
        <v>0</v>
      </c>
      <c r="M1831" t="n">
        <v>0</v>
      </c>
      <c r="O1831" t="n">
        <v>0</v>
      </c>
    </row>
    <row r="1832">
      <c r="A1832" s="8" t="n">
        <v>46208</v>
      </c>
      <c r="B1832" t="inlineStr">
        <is>
          <t>DL</t>
        </is>
      </c>
      <c r="C1832" s="9">
        <f>_xlfn.XLOOKUP(B1832,Carriers[Code],Carriers[Airline])</f>
        <v/>
      </c>
      <c r="D1832" t="n">
        <v>2646</v>
      </c>
      <c r="E1832" t="inlineStr">
        <is>
          <t>ORD</t>
        </is>
      </c>
      <c r="F1832" s="10" t="n">
        <v>1400</v>
      </c>
      <c r="G1832" t="inlineStr">
        <is>
          <t>1400-1459</t>
        </is>
      </c>
      <c r="H1832" s="9">
        <f>INT(F1832/100)</f>
        <v/>
      </c>
      <c r="I1832" t="n">
        <v>-8</v>
      </c>
      <c r="J1832" t="n">
        <v>0</v>
      </c>
      <c r="K1832" t="n">
        <v>-11</v>
      </c>
      <c r="L1832" t="n">
        <v>0</v>
      </c>
      <c r="M1832" t="n">
        <v>0</v>
      </c>
      <c r="O1832" t="n">
        <v>0</v>
      </c>
    </row>
    <row r="1833">
      <c r="A1833" s="8" t="n">
        <v>46208</v>
      </c>
      <c r="B1833" t="inlineStr">
        <is>
          <t>YX</t>
        </is>
      </c>
      <c r="C1833" s="9">
        <f>_xlfn.XLOOKUP(B1833,Carriers[Code],Carriers[Airline])</f>
        <v/>
      </c>
      <c r="D1833" t="n">
        <v>5821</v>
      </c>
      <c r="E1833" t="inlineStr">
        <is>
          <t>TVC</t>
        </is>
      </c>
      <c r="F1833" s="10" t="n">
        <v>1405</v>
      </c>
      <c r="G1833" t="inlineStr">
        <is>
          <t>1400-1459</t>
        </is>
      </c>
      <c r="H1833" s="9">
        <f>INT(F1833/100)</f>
        <v/>
      </c>
      <c r="I1833" t="n">
        <v>-9</v>
      </c>
      <c r="J1833" t="n">
        <v>0</v>
      </c>
      <c r="K1833" t="n">
        <v>-3</v>
      </c>
      <c r="L1833" t="n">
        <v>0</v>
      </c>
      <c r="M1833" t="n">
        <v>0</v>
      </c>
      <c r="O1833" t="n">
        <v>0</v>
      </c>
    </row>
    <row r="1834">
      <c r="A1834" s="8" t="n">
        <v>46208</v>
      </c>
      <c r="B1834" t="inlineStr">
        <is>
          <t>YX</t>
        </is>
      </c>
      <c r="C1834" s="9">
        <f>_xlfn.XLOOKUP(B1834,Carriers[Code],Carriers[Airline])</f>
        <v/>
      </c>
      <c r="D1834" t="n">
        <v>5789</v>
      </c>
      <c r="E1834" t="inlineStr">
        <is>
          <t>CVG</t>
        </is>
      </c>
      <c r="F1834" s="10" t="n">
        <v>1413</v>
      </c>
      <c r="G1834" t="inlineStr">
        <is>
          <t>1400-1459</t>
        </is>
      </c>
      <c r="H1834" s="9">
        <f>INT(F1834/100)</f>
        <v/>
      </c>
      <c r="I1834" t="n">
        <v>-3</v>
      </c>
      <c r="J1834" t="n">
        <v>0</v>
      </c>
      <c r="K1834" t="n">
        <v>-11</v>
      </c>
      <c r="L1834" t="n">
        <v>0</v>
      </c>
      <c r="M1834" t="n">
        <v>0</v>
      </c>
      <c r="O1834" t="n">
        <v>0</v>
      </c>
    </row>
    <row r="1835">
      <c r="A1835" s="8" t="n">
        <v>46208</v>
      </c>
      <c r="B1835" t="inlineStr">
        <is>
          <t>UA</t>
        </is>
      </c>
      <c r="C1835" s="9">
        <f>_xlfn.XLOOKUP(B1835,Carriers[Code],Carriers[Airline])</f>
        <v/>
      </c>
      <c r="D1835" t="n">
        <v>721</v>
      </c>
      <c r="E1835" t="inlineStr">
        <is>
          <t>IAD</t>
        </is>
      </c>
      <c r="F1835" s="10" t="n">
        <v>1415</v>
      </c>
      <c r="G1835" t="inlineStr">
        <is>
          <t>1400-1459</t>
        </is>
      </c>
      <c r="H1835" s="9">
        <f>INT(F1835/100)</f>
        <v/>
      </c>
      <c r="I1835" t="n">
        <v>-4</v>
      </c>
      <c r="J1835" t="n">
        <v>0</v>
      </c>
      <c r="K1835" t="n">
        <v>-1</v>
      </c>
      <c r="L1835" t="n">
        <v>0</v>
      </c>
      <c r="M1835" t="n">
        <v>0</v>
      </c>
      <c r="O1835" t="n">
        <v>0</v>
      </c>
    </row>
    <row r="1836">
      <c r="A1836" s="8" t="n">
        <v>46208</v>
      </c>
      <c r="B1836" t="inlineStr">
        <is>
          <t>WN</t>
        </is>
      </c>
      <c r="C1836" s="9">
        <f>_xlfn.XLOOKUP(B1836,Carriers[Code],Carriers[Airline])</f>
        <v/>
      </c>
      <c r="D1836" t="n">
        <v>4917</v>
      </c>
      <c r="E1836" t="inlineStr">
        <is>
          <t>STL</t>
        </is>
      </c>
      <c r="F1836" s="10" t="n">
        <v>1415</v>
      </c>
      <c r="G1836" t="inlineStr">
        <is>
          <t>1400-1459</t>
        </is>
      </c>
      <c r="H1836" s="9">
        <f>INT(F1836/100)</f>
        <v/>
      </c>
      <c r="I1836" t="n">
        <v>11</v>
      </c>
      <c r="J1836" t="n">
        <v>0</v>
      </c>
      <c r="K1836" t="n">
        <v>14</v>
      </c>
      <c r="L1836" t="n">
        <v>0</v>
      </c>
      <c r="M1836" t="n">
        <v>0</v>
      </c>
      <c r="O1836" t="n">
        <v>0</v>
      </c>
    </row>
    <row r="1837">
      <c r="A1837" s="8" t="n">
        <v>46208</v>
      </c>
      <c r="B1837" t="inlineStr">
        <is>
          <t>YX</t>
        </is>
      </c>
      <c r="C1837" s="9">
        <f>_xlfn.XLOOKUP(B1837,Carriers[Code],Carriers[Airline])</f>
        <v/>
      </c>
      <c r="D1837" t="n">
        <v>5837</v>
      </c>
      <c r="E1837" t="inlineStr">
        <is>
          <t>CLT</t>
        </is>
      </c>
      <c r="F1837" s="10" t="n">
        <v>1420</v>
      </c>
      <c r="G1837" t="inlineStr">
        <is>
          <t>1400-1459</t>
        </is>
      </c>
      <c r="H1837" s="9">
        <f>INT(F1837/100)</f>
        <v/>
      </c>
      <c r="I1837" t="n">
        <v>67</v>
      </c>
      <c r="J1837" t="n">
        <v>1</v>
      </c>
      <c r="K1837" t="n">
        <v>69</v>
      </c>
      <c r="L1837" t="n">
        <v>1</v>
      </c>
      <c r="M1837" t="n">
        <v>0</v>
      </c>
      <c r="O1837" t="n">
        <v>0</v>
      </c>
      <c r="P1837" t="n">
        <v>67</v>
      </c>
      <c r="Q1837" t="n">
        <v>0</v>
      </c>
      <c r="R1837" t="n">
        <v>2</v>
      </c>
      <c r="S1837" t="n">
        <v>0</v>
      </c>
      <c r="T1837" t="n">
        <v>0</v>
      </c>
    </row>
    <row r="1838">
      <c r="A1838" s="8" t="n">
        <v>46208</v>
      </c>
      <c r="B1838" t="inlineStr">
        <is>
          <t>YX</t>
        </is>
      </c>
      <c r="C1838" s="9">
        <f>_xlfn.XLOOKUP(B1838,Carriers[Code],Carriers[Airline])</f>
        <v/>
      </c>
      <c r="D1838" t="n">
        <v>5682</v>
      </c>
      <c r="E1838" t="inlineStr">
        <is>
          <t>DCA</t>
        </is>
      </c>
      <c r="F1838" s="10" t="n">
        <v>1425</v>
      </c>
      <c r="G1838" t="inlineStr">
        <is>
          <t>1400-1459</t>
        </is>
      </c>
      <c r="H1838" s="9">
        <f>INT(F1838/100)</f>
        <v/>
      </c>
      <c r="I1838" t="n">
        <v>-2</v>
      </c>
      <c r="J1838" t="n">
        <v>0</v>
      </c>
      <c r="K1838" t="n">
        <v>49</v>
      </c>
      <c r="L1838" t="n">
        <v>1</v>
      </c>
      <c r="M1838" t="n">
        <v>0</v>
      </c>
      <c r="O1838" t="n">
        <v>0</v>
      </c>
      <c r="P1838" t="n">
        <v>0</v>
      </c>
      <c r="Q1838" t="n">
        <v>0</v>
      </c>
      <c r="R1838" t="n">
        <v>49</v>
      </c>
      <c r="S1838" t="n">
        <v>0</v>
      </c>
      <c r="T1838" t="n">
        <v>0</v>
      </c>
    </row>
    <row r="1839">
      <c r="A1839" s="8" t="n">
        <v>46208</v>
      </c>
      <c r="B1839" t="inlineStr">
        <is>
          <t>AA</t>
        </is>
      </c>
      <c r="C1839" s="9">
        <f>_xlfn.XLOOKUP(B1839,Carriers[Code],Carriers[Airline])</f>
        <v/>
      </c>
      <c r="D1839" t="n">
        <v>1611</v>
      </c>
      <c r="E1839" t="inlineStr">
        <is>
          <t>CLT</t>
        </is>
      </c>
      <c r="F1839" s="10" t="n">
        <v>1426</v>
      </c>
      <c r="G1839" t="inlineStr">
        <is>
          <t>1400-1459</t>
        </is>
      </c>
      <c r="H1839" s="9">
        <f>INT(F1839/100)</f>
        <v/>
      </c>
      <c r="I1839" t="n">
        <v>-2</v>
      </c>
      <c r="J1839" t="n">
        <v>0</v>
      </c>
      <c r="K1839" t="n">
        <v>9</v>
      </c>
      <c r="L1839" t="n">
        <v>0</v>
      </c>
      <c r="M1839" t="n">
        <v>0</v>
      </c>
      <c r="O1839" t="n">
        <v>0</v>
      </c>
    </row>
    <row r="1840">
      <c r="A1840" s="8" t="n">
        <v>46208</v>
      </c>
      <c r="B1840" t="inlineStr">
        <is>
          <t>AA</t>
        </is>
      </c>
      <c r="C1840" s="9">
        <f>_xlfn.XLOOKUP(B1840,Carriers[Code],Carriers[Airline])</f>
        <v/>
      </c>
      <c r="D1840" t="n">
        <v>820</v>
      </c>
      <c r="E1840" t="inlineStr">
        <is>
          <t>DFW</t>
        </is>
      </c>
      <c r="F1840" s="10" t="n">
        <v>1427</v>
      </c>
      <c r="G1840" t="inlineStr">
        <is>
          <t>1400-1459</t>
        </is>
      </c>
      <c r="H1840" s="9">
        <f>INT(F1840/100)</f>
        <v/>
      </c>
      <c r="I1840" t="n">
        <v>3</v>
      </c>
      <c r="J1840" t="n">
        <v>0</v>
      </c>
      <c r="K1840" t="n">
        <v>-22</v>
      </c>
      <c r="L1840" t="n">
        <v>0</v>
      </c>
      <c r="M1840" t="n">
        <v>0</v>
      </c>
      <c r="O1840" t="n">
        <v>0</v>
      </c>
    </row>
    <row r="1841">
      <c r="A1841" s="8" t="n">
        <v>46208</v>
      </c>
      <c r="B1841" t="inlineStr">
        <is>
          <t>WN</t>
        </is>
      </c>
      <c r="C1841" s="9">
        <f>_xlfn.XLOOKUP(B1841,Carriers[Code],Carriers[Airline])</f>
        <v/>
      </c>
      <c r="D1841" t="n">
        <v>2342</v>
      </c>
      <c r="E1841" t="inlineStr">
        <is>
          <t>BWI</t>
        </is>
      </c>
      <c r="F1841" s="10" t="n">
        <v>1430</v>
      </c>
      <c r="G1841" t="inlineStr">
        <is>
          <t>1400-1459</t>
        </is>
      </c>
      <c r="H1841" s="9">
        <f>INT(F1841/100)</f>
        <v/>
      </c>
      <c r="I1841" t="n">
        <v>2</v>
      </c>
      <c r="J1841" t="n">
        <v>0</v>
      </c>
      <c r="K1841" t="n">
        <v>-13</v>
      </c>
      <c r="L1841" t="n">
        <v>0</v>
      </c>
      <c r="M1841" t="n">
        <v>0</v>
      </c>
      <c r="O1841" t="n">
        <v>0</v>
      </c>
    </row>
    <row r="1842">
      <c r="A1842" s="8" t="n">
        <v>46208</v>
      </c>
      <c r="B1842" t="inlineStr">
        <is>
          <t>YX</t>
        </is>
      </c>
      <c r="C1842" s="9">
        <f>_xlfn.XLOOKUP(B1842,Carriers[Code],Carriers[Airline])</f>
        <v/>
      </c>
      <c r="D1842" t="n">
        <v>4375</v>
      </c>
      <c r="E1842" t="inlineStr">
        <is>
          <t>LGA</t>
        </is>
      </c>
      <c r="F1842" s="10" t="n">
        <v>1430</v>
      </c>
      <c r="G1842" t="inlineStr">
        <is>
          <t>1400-1459</t>
        </is>
      </c>
      <c r="H1842" s="9">
        <f>INT(F1842/100)</f>
        <v/>
      </c>
      <c r="I1842" t="n">
        <v>6</v>
      </c>
      <c r="J1842" t="n">
        <v>0</v>
      </c>
      <c r="K1842" t="n">
        <v>14</v>
      </c>
      <c r="L1842" t="n">
        <v>0</v>
      </c>
      <c r="M1842" t="n">
        <v>0</v>
      </c>
      <c r="O1842" t="n">
        <v>0</v>
      </c>
    </row>
    <row r="1843">
      <c r="A1843" s="8" t="n">
        <v>46208</v>
      </c>
      <c r="B1843" t="inlineStr">
        <is>
          <t>B6</t>
        </is>
      </c>
      <c r="C1843" s="9">
        <f>_xlfn.XLOOKUP(B1843,Carriers[Code],Carriers[Airline])</f>
        <v/>
      </c>
      <c r="D1843" t="n">
        <v>897</v>
      </c>
      <c r="E1843" t="inlineStr">
        <is>
          <t>ATL</t>
        </is>
      </c>
      <c r="F1843" s="10" t="n">
        <v>1438</v>
      </c>
      <c r="G1843" t="inlineStr">
        <is>
          <t>1400-1459</t>
        </is>
      </c>
      <c r="H1843" s="9">
        <f>INT(F1843/100)</f>
        <v/>
      </c>
      <c r="I1843" t="n">
        <v>0</v>
      </c>
      <c r="J1843" t="n">
        <v>0</v>
      </c>
      <c r="K1843" t="n">
        <v>-5</v>
      </c>
      <c r="L1843" t="n">
        <v>0</v>
      </c>
      <c r="M1843" t="n">
        <v>0</v>
      </c>
      <c r="O1843" t="n">
        <v>0</v>
      </c>
    </row>
    <row r="1844">
      <c r="A1844" s="8" t="n">
        <v>46208</v>
      </c>
      <c r="B1844" t="inlineStr">
        <is>
          <t>YX</t>
        </is>
      </c>
      <c r="C1844" s="9">
        <f>_xlfn.XLOOKUP(B1844,Carriers[Code],Carriers[Airline])</f>
        <v/>
      </c>
      <c r="D1844" t="n">
        <v>5653</v>
      </c>
      <c r="E1844" t="inlineStr">
        <is>
          <t>CMH</t>
        </is>
      </c>
      <c r="F1844" s="10" t="n">
        <v>1438</v>
      </c>
      <c r="G1844" t="inlineStr">
        <is>
          <t>1400-1459</t>
        </is>
      </c>
      <c r="H1844" s="9">
        <f>INT(F1844/100)</f>
        <v/>
      </c>
      <c r="I1844" t="n">
        <v>-7</v>
      </c>
      <c r="J1844" t="n">
        <v>0</v>
      </c>
      <c r="K1844" t="n">
        <v>-4</v>
      </c>
      <c r="L1844" t="n">
        <v>0</v>
      </c>
      <c r="M1844" t="n">
        <v>0</v>
      </c>
      <c r="O1844" t="n">
        <v>0</v>
      </c>
    </row>
    <row r="1845">
      <c r="A1845" s="8" t="n">
        <v>46208</v>
      </c>
      <c r="B1845" t="inlineStr">
        <is>
          <t>DL</t>
        </is>
      </c>
      <c r="C1845" s="9">
        <f>_xlfn.XLOOKUP(B1845,Carriers[Code],Carriers[Airline])</f>
        <v/>
      </c>
      <c r="D1845" t="n">
        <v>2677</v>
      </c>
      <c r="E1845" t="inlineStr">
        <is>
          <t>BNA</t>
        </is>
      </c>
      <c r="F1845" s="10" t="n">
        <v>1446</v>
      </c>
      <c r="G1845" t="inlineStr">
        <is>
          <t>1400-1459</t>
        </is>
      </c>
      <c r="H1845" s="9">
        <f>INT(F1845/100)</f>
        <v/>
      </c>
      <c r="I1845" t="n">
        <v>-1</v>
      </c>
      <c r="J1845" t="n">
        <v>0</v>
      </c>
      <c r="K1845" t="n">
        <v>-14</v>
      </c>
      <c r="L1845" t="n">
        <v>0</v>
      </c>
      <c r="M1845" t="n">
        <v>0</v>
      </c>
      <c r="O1845" t="n">
        <v>0</v>
      </c>
    </row>
    <row r="1846">
      <c r="A1846" s="8" t="n">
        <v>46208</v>
      </c>
      <c r="B1846" t="inlineStr">
        <is>
          <t>YX</t>
        </is>
      </c>
      <c r="C1846" s="9">
        <f>_xlfn.XLOOKUP(B1846,Carriers[Code],Carriers[Airline])</f>
        <v/>
      </c>
      <c r="D1846" t="n">
        <v>5641</v>
      </c>
      <c r="E1846" t="inlineStr">
        <is>
          <t>CLE</t>
        </is>
      </c>
      <c r="F1846" s="10" t="n">
        <v>1454</v>
      </c>
      <c r="G1846" t="inlineStr">
        <is>
          <t>1400-1459</t>
        </is>
      </c>
      <c r="H1846" s="9">
        <f>INT(F1846/100)</f>
        <v/>
      </c>
      <c r="I1846" t="n">
        <v>-7</v>
      </c>
      <c r="J1846" t="n">
        <v>0</v>
      </c>
      <c r="K1846" t="n">
        <v>-10</v>
      </c>
      <c r="L1846" t="n">
        <v>0</v>
      </c>
      <c r="M1846" t="n">
        <v>0</v>
      </c>
      <c r="O1846" t="n">
        <v>0</v>
      </c>
    </row>
    <row r="1847">
      <c r="A1847" s="8" t="n">
        <v>46208</v>
      </c>
      <c r="B1847" t="inlineStr">
        <is>
          <t>DL</t>
        </is>
      </c>
      <c r="C1847" s="9">
        <f>_xlfn.XLOOKUP(B1847,Carriers[Code],Carriers[Airline])</f>
        <v/>
      </c>
      <c r="D1847" t="n">
        <v>1127</v>
      </c>
      <c r="E1847" t="inlineStr">
        <is>
          <t>MSP</t>
        </is>
      </c>
      <c r="F1847" s="10" t="n">
        <v>1455</v>
      </c>
      <c r="G1847" t="inlineStr">
        <is>
          <t>1400-1459</t>
        </is>
      </c>
      <c r="H1847" s="9">
        <f>INT(F1847/100)</f>
        <v/>
      </c>
      <c r="I1847" t="n">
        <v>-6</v>
      </c>
      <c r="J1847" t="n">
        <v>0</v>
      </c>
      <c r="K1847" t="n">
        <v>0</v>
      </c>
      <c r="L1847" t="n">
        <v>0</v>
      </c>
      <c r="M1847" t="n">
        <v>0</v>
      </c>
      <c r="O1847" t="n">
        <v>0</v>
      </c>
    </row>
    <row r="1848">
      <c r="A1848" s="8" t="n">
        <v>46208</v>
      </c>
      <c r="B1848" t="inlineStr">
        <is>
          <t>YX</t>
        </is>
      </c>
      <c r="C1848" s="9">
        <f>_xlfn.XLOOKUP(B1848,Carriers[Code],Carriers[Airline])</f>
        <v/>
      </c>
      <c r="D1848" t="n">
        <v>5736</v>
      </c>
      <c r="E1848" t="inlineStr">
        <is>
          <t>LGA</t>
        </is>
      </c>
      <c r="F1848" s="10" t="n">
        <v>1500</v>
      </c>
      <c r="G1848" t="inlineStr">
        <is>
          <t>1500-1559</t>
        </is>
      </c>
      <c r="H1848" s="9">
        <f>INT(F1848/100)</f>
        <v/>
      </c>
      <c r="I1848" t="n">
        <v>0</v>
      </c>
      <c r="J1848" t="n">
        <v>0</v>
      </c>
      <c r="K1848" t="n">
        <v>-19</v>
      </c>
      <c r="L1848" t="n">
        <v>0</v>
      </c>
      <c r="M1848" t="n">
        <v>0</v>
      </c>
      <c r="O1848" t="n">
        <v>0</v>
      </c>
    </row>
    <row r="1849">
      <c r="A1849" s="8" t="n">
        <v>46208</v>
      </c>
      <c r="B1849" t="inlineStr">
        <is>
          <t>AA</t>
        </is>
      </c>
      <c r="C1849" s="9">
        <f>_xlfn.XLOOKUP(B1849,Carriers[Code],Carriers[Airline])</f>
        <v/>
      </c>
      <c r="D1849" t="n">
        <v>2882</v>
      </c>
      <c r="E1849" t="inlineStr">
        <is>
          <t>PHL</t>
        </is>
      </c>
      <c r="F1849" s="10" t="n">
        <v>1503</v>
      </c>
      <c r="G1849" t="inlineStr">
        <is>
          <t>1500-1559</t>
        </is>
      </c>
      <c r="H1849" s="9">
        <f>INT(F1849/100)</f>
        <v/>
      </c>
      <c r="I1849" t="n">
        <v>-8</v>
      </c>
      <c r="J1849" t="n">
        <v>0</v>
      </c>
      <c r="K1849" t="n">
        <v>-15</v>
      </c>
      <c r="L1849" t="n">
        <v>0</v>
      </c>
      <c r="M1849" t="n">
        <v>0</v>
      </c>
      <c r="O1849" t="n">
        <v>0</v>
      </c>
    </row>
    <row r="1850">
      <c r="A1850" s="8" t="n">
        <v>46208</v>
      </c>
      <c r="B1850" t="inlineStr">
        <is>
          <t>YX</t>
        </is>
      </c>
      <c r="C1850" s="9">
        <f>_xlfn.XLOOKUP(B1850,Carriers[Code],Carriers[Airline])</f>
        <v/>
      </c>
      <c r="D1850" t="n">
        <v>3456</v>
      </c>
      <c r="E1850" t="inlineStr">
        <is>
          <t>EWR</t>
        </is>
      </c>
      <c r="F1850" s="10" t="n">
        <v>1505</v>
      </c>
      <c r="G1850" t="inlineStr">
        <is>
          <t>1500-1559</t>
        </is>
      </c>
      <c r="H1850" s="9">
        <f>INT(F1850/100)</f>
        <v/>
      </c>
      <c r="I1850" t="n">
        <v>30</v>
      </c>
      <c r="J1850" t="n">
        <v>1</v>
      </c>
      <c r="K1850" t="n">
        <v>29</v>
      </c>
      <c r="L1850" t="n">
        <v>1</v>
      </c>
      <c r="M1850" t="n">
        <v>0</v>
      </c>
      <c r="O1850" t="n">
        <v>0</v>
      </c>
      <c r="P1850" t="n">
        <v>29</v>
      </c>
      <c r="Q1850" t="n">
        <v>0</v>
      </c>
      <c r="R1850" t="n">
        <v>0</v>
      </c>
      <c r="S1850" t="n">
        <v>0</v>
      </c>
      <c r="T1850" t="n">
        <v>0</v>
      </c>
    </row>
    <row r="1851">
      <c r="A1851" s="8" t="n">
        <v>46208</v>
      </c>
      <c r="B1851" t="inlineStr">
        <is>
          <t>B6</t>
        </is>
      </c>
      <c r="C1851" s="9">
        <f>_xlfn.XLOOKUP(B1851,Carriers[Code],Carriers[Airline])</f>
        <v/>
      </c>
      <c r="D1851" t="n">
        <v>551</v>
      </c>
      <c r="E1851" t="inlineStr">
        <is>
          <t>MCO</t>
        </is>
      </c>
      <c r="F1851" s="10" t="n">
        <v>1507</v>
      </c>
      <c r="G1851" t="inlineStr">
        <is>
          <t>1500-1559</t>
        </is>
      </c>
      <c r="H1851" s="9">
        <f>INT(F1851/100)</f>
        <v/>
      </c>
      <c r="I1851" t="n">
        <v>9</v>
      </c>
      <c r="J1851" t="n">
        <v>0</v>
      </c>
      <c r="K1851" t="n">
        <v>-9</v>
      </c>
      <c r="L1851" t="n">
        <v>0</v>
      </c>
      <c r="M1851" t="n">
        <v>0</v>
      </c>
      <c r="O1851" t="n">
        <v>0</v>
      </c>
    </row>
    <row r="1852">
      <c r="A1852" s="8" t="n">
        <v>46208</v>
      </c>
      <c r="B1852" t="inlineStr">
        <is>
          <t>DL</t>
        </is>
      </c>
      <c r="C1852" s="9">
        <f>_xlfn.XLOOKUP(B1852,Carriers[Code],Carriers[Airline])</f>
        <v/>
      </c>
      <c r="D1852" t="n">
        <v>2196</v>
      </c>
      <c r="E1852" t="inlineStr">
        <is>
          <t>FLL</t>
        </is>
      </c>
      <c r="F1852" s="10" t="n">
        <v>1507</v>
      </c>
      <c r="G1852" t="inlineStr">
        <is>
          <t>1500-1559</t>
        </is>
      </c>
      <c r="H1852" s="9">
        <f>INT(F1852/100)</f>
        <v/>
      </c>
      <c r="I1852" t="n">
        <v>12</v>
      </c>
      <c r="J1852" t="n">
        <v>0</v>
      </c>
      <c r="K1852" t="n">
        <v>1</v>
      </c>
      <c r="L1852" t="n">
        <v>0</v>
      </c>
      <c r="M1852" t="n">
        <v>0</v>
      </c>
      <c r="O1852" t="n">
        <v>0</v>
      </c>
    </row>
    <row r="1853">
      <c r="A1853" s="8" t="n">
        <v>46208</v>
      </c>
      <c r="B1853" t="inlineStr">
        <is>
          <t>UA</t>
        </is>
      </c>
      <c r="C1853" s="9">
        <f>_xlfn.XLOOKUP(B1853,Carriers[Code],Carriers[Airline])</f>
        <v/>
      </c>
      <c r="D1853" t="n">
        <v>2297</v>
      </c>
      <c r="E1853" t="inlineStr">
        <is>
          <t>DEN</t>
        </is>
      </c>
      <c r="F1853" s="10" t="n">
        <v>1510</v>
      </c>
      <c r="G1853" t="inlineStr">
        <is>
          <t>1500-1559</t>
        </is>
      </c>
      <c r="H1853" s="9">
        <f>INT(F1853/100)</f>
        <v/>
      </c>
      <c r="I1853" t="n">
        <v>-8</v>
      </c>
      <c r="J1853" t="n">
        <v>0</v>
      </c>
      <c r="K1853" t="n">
        <v>-5</v>
      </c>
      <c r="L1853" t="n">
        <v>0</v>
      </c>
      <c r="M1853" t="n">
        <v>0</v>
      </c>
      <c r="O1853" t="n">
        <v>0</v>
      </c>
    </row>
    <row r="1854">
      <c r="A1854" s="8" t="n">
        <v>46208</v>
      </c>
      <c r="B1854" t="inlineStr">
        <is>
          <t>WN</t>
        </is>
      </c>
      <c r="C1854" s="9">
        <f>_xlfn.XLOOKUP(B1854,Carriers[Code],Carriers[Airline])</f>
        <v/>
      </c>
      <c r="D1854" t="n">
        <v>725</v>
      </c>
      <c r="E1854" t="inlineStr">
        <is>
          <t>BNA</t>
        </is>
      </c>
      <c r="F1854" s="10" t="n">
        <v>1510</v>
      </c>
      <c r="G1854" t="inlineStr">
        <is>
          <t>1500-1559</t>
        </is>
      </c>
      <c r="H1854" s="9">
        <f>INT(F1854/100)</f>
        <v/>
      </c>
      <c r="I1854" t="n">
        <v>25</v>
      </c>
      <c r="J1854" t="n">
        <v>1</v>
      </c>
      <c r="K1854" t="n">
        <v>5</v>
      </c>
      <c r="L1854" t="n">
        <v>0</v>
      </c>
      <c r="M1854" t="n">
        <v>0</v>
      </c>
      <c r="O1854" t="n">
        <v>0</v>
      </c>
    </row>
    <row r="1855">
      <c r="A1855" s="8" t="n">
        <v>46208</v>
      </c>
      <c r="B1855" t="inlineStr">
        <is>
          <t>UA</t>
        </is>
      </c>
      <c r="C1855" s="9">
        <f>_xlfn.XLOOKUP(B1855,Carriers[Code],Carriers[Airline])</f>
        <v/>
      </c>
      <c r="D1855" t="n">
        <v>1475</v>
      </c>
      <c r="E1855" t="inlineStr">
        <is>
          <t>ORD</t>
        </is>
      </c>
      <c r="F1855" s="10" t="n">
        <v>1513</v>
      </c>
      <c r="G1855" t="inlineStr">
        <is>
          <t>1500-1559</t>
        </is>
      </c>
      <c r="H1855" s="9">
        <f>INT(F1855/100)</f>
        <v/>
      </c>
      <c r="I1855" t="n">
        <v>4</v>
      </c>
      <c r="J1855" t="n">
        <v>0</v>
      </c>
      <c r="K1855" t="n">
        <v>30</v>
      </c>
      <c r="L1855" t="n">
        <v>1</v>
      </c>
      <c r="M1855" t="n">
        <v>0</v>
      </c>
      <c r="O1855" t="n">
        <v>0</v>
      </c>
      <c r="P1855" t="n">
        <v>0</v>
      </c>
      <c r="Q1855" t="n">
        <v>0</v>
      </c>
      <c r="R1855" t="n">
        <v>30</v>
      </c>
      <c r="S1855" t="n">
        <v>0</v>
      </c>
      <c r="T1855" t="n">
        <v>0</v>
      </c>
    </row>
    <row r="1856">
      <c r="A1856" s="8" t="n">
        <v>46208</v>
      </c>
      <c r="B1856" t="inlineStr">
        <is>
          <t>AA</t>
        </is>
      </c>
      <c r="C1856" s="9">
        <f>_xlfn.XLOOKUP(B1856,Carriers[Code],Carriers[Airline])</f>
        <v/>
      </c>
      <c r="D1856" t="n">
        <v>1565</v>
      </c>
      <c r="E1856" t="inlineStr">
        <is>
          <t>MIA</t>
        </is>
      </c>
      <c r="F1856" s="10" t="n">
        <v>1515</v>
      </c>
      <c r="G1856" t="inlineStr">
        <is>
          <t>1500-1559</t>
        </is>
      </c>
      <c r="H1856" s="9">
        <f>INT(F1856/100)</f>
        <v/>
      </c>
      <c r="I1856" t="n">
        <v>9</v>
      </c>
      <c r="J1856" t="n">
        <v>0</v>
      </c>
      <c r="K1856" t="n">
        <v>-14</v>
      </c>
      <c r="L1856" t="n">
        <v>0</v>
      </c>
      <c r="M1856" t="n">
        <v>0</v>
      </c>
      <c r="O1856" t="n">
        <v>0</v>
      </c>
    </row>
    <row r="1857">
      <c r="A1857" s="8" t="n">
        <v>46208</v>
      </c>
      <c r="B1857" t="inlineStr">
        <is>
          <t>YX</t>
        </is>
      </c>
      <c r="C1857" s="9">
        <f>_xlfn.XLOOKUP(B1857,Carriers[Code],Carriers[Airline])</f>
        <v/>
      </c>
      <c r="D1857" t="n">
        <v>5858</v>
      </c>
      <c r="E1857" t="inlineStr">
        <is>
          <t>ORF</t>
        </is>
      </c>
      <c r="F1857" s="10" t="n">
        <v>1515</v>
      </c>
      <c r="G1857" t="inlineStr">
        <is>
          <t>1500-1559</t>
        </is>
      </c>
      <c r="H1857" s="9">
        <f>INT(F1857/100)</f>
        <v/>
      </c>
      <c r="I1857" t="n">
        <v>7</v>
      </c>
      <c r="J1857" t="n">
        <v>0</v>
      </c>
      <c r="K1857" t="n">
        <v>2</v>
      </c>
      <c r="L1857" t="n">
        <v>0</v>
      </c>
      <c r="M1857" t="n">
        <v>0</v>
      </c>
      <c r="O1857" t="n">
        <v>0</v>
      </c>
    </row>
    <row r="1858">
      <c r="A1858" s="8" t="n">
        <v>46208</v>
      </c>
      <c r="B1858" t="inlineStr">
        <is>
          <t>B6</t>
        </is>
      </c>
      <c r="C1858" s="9">
        <f>_xlfn.XLOOKUP(B1858,Carriers[Code],Carriers[Airline])</f>
        <v/>
      </c>
      <c r="D1858" t="n">
        <v>2467</v>
      </c>
      <c r="E1858" t="inlineStr">
        <is>
          <t>CHS</t>
        </is>
      </c>
      <c r="F1858" s="10" t="n">
        <v>1517</v>
      </c>
      <c r="G1858" t="inlineStr">
        <is>
          <t>1500-1559</t>
        </is>
      </c>
      <c r="H1858" s="9">
        <f>INT(F1858/100)</f>
        <v/>
      </c>
      <c r="I1858" t="n">
        <v>1</v>
      </c>
      <c r="J1858" t="n">
        <v>0</v>
      </c>
      <c r="K1858" t="n">
        <v>-10</v>
      </c>
      <c r="L1858" t="n">
        <v>0</v>
      </c>
      <c r="M1858" t="n">
        <v>0</v>
      </c>
      <c r="O1858" t="n">
        <v>0</v>
      </c>
    </row>
    <row r="1859">
      <c r="A1859" s="8" t="n">
        <v>46208</v>
      </c>
      <c r="B1859" t="inlineStr">
        <is>
          <t>DL</t>
        </is>
      </c>
      <c r="C1859" s="9">
        <f>_xlfn.XLOOKUP(B1859,Carriers[Code],Carriers[Airline])</f>
        <v/>
      </c>
      <c r="D1859" t="n">
        <v>776</v>
      </c>
      <c r="E1859" t="inlineStr">
        <is>
          <t>MIA</t>
        </is>
      </c>
      <c r="F1859" s="10" t="n">
        <v>1518</v>
      </c>
      <c r="G1859" t="inlineStr">
        <is>
          <t>1500-1559</t>
        </is>
      </c>
      <c r="H1859" s="9">
        <f>INT(F1859/100)</f>
        <v/>
      </c>
      <c r="I1859" t="n">
        <v>-5</v>
      </c>
      <c r="J1859" t="n">
        <v>0</v>
      </c>
      <c r="K1859" t="n">
        <v>-15</v>
      </c>
      <c r="L1859" t="n">
        <v>0</v>
      </c>
      <c r="M1859" t="n">
        <v>0</v>
      </c>
      <c r="O1859" t="n">
        <v>0</v>
      </c>
    </row>
    <row r="1860">
      <c r="A1860" s="8" t="n">
        <v>46208</v>
      </c>
      <c r="B1860" t="inlineStr">
        <is>
          <t>YX</t>
        </is>
      </c>
      <c r="C1860" s="9">
        <f>_xlfn.XLOOKUP(B1860,Carriers[Code],Carriers[Airline])</f>
        <v/>
      </c>
      <c r="D1860" t="n">
        <v>4380</v>
      </c>
      <c r="E1860" t="inlineStr">
        <is>
          <t>DCA</t>
        </is>
      </c>
      <c r="F1860" s="10" t="n">
        <v>1519</v>
      </c>
      <c r="G1860" t="inlineStr">
        <is>
          <t>1500-1559</t>
        </is>
      </c>
      <c r="H1860" s="9">
        <f>INT(F1860/100)</f>
        <v/>
      </c>
      <c r="I1860" t="n">
        <v>-2</v>
      </c>
      <c r="J1860" t="n">
        <v>0</v>
      </c>
      <c r="K1860" t="n">
        <v>-23</v>
      </c>
      <c r="L1860" t="n">
        <v>0</v>
      </c>
      <c r="M1860" t="n">
        <v>0</v>
      </c>
      <c r="O1860" t="n">
        <v>0</v>
      </c>
    </row>
    <row r="1861">
      <c r="A1861" s="8" t="n">
        <v>46208</v>
      </c>
      <c r="B1861" t="inlineStr">
        <is>
          <t>DL</t>
        </is>
      </c>
      <c r="C1861" s="9">
        <f>_xlfn.XLOOKUP(B1861,Carriers[Code],Carriers[Airline])</f>
        <v/>
      </c>
      <c r="D1861" t="n">
        <v>2887</v>
      </c>
      <c r="E1861" t="inlineStr">
        <is>
          <t>MCO</t>
        </is>
      </c>
      <c r="F1861" s="10" t="n">
        <v>1529</v>
      </c>
      <c r="G1861" t="inlineStr">
        <is>
          <t>1500-1559</t>
        </is>
      </c>
      <c r="H1861" s="9">
        <f>INT(F1861/100)</f>
        <v/>
      </c>
      <c r="I1861" t="n">
        <v>36</v>
      </c>
      <c r="J1861" t="n">
        <v>1</v>
      </c>
      <c r="K1861" t="n">
        <v>10</v>
      </c>
      <c r="L1861" t="n">
        <v>0</v>
      </c>
      <c r="M1861" t="n">
        <v>0</v>
      </c>
      <c r="O1861" t="n">
        <v>0</v>
      </c>
    </row>
    <row r="1862">
      <c r="A1862" s="8" t="n">
        <v>46208</v>
      </c>
      <c r="B1862" t="inlineStr">
        <is>
          <t>DL</t>
        </is>
      </c>
      <c r="C1862" s="9">
        <f>_xlfn.XLOOKUP(B1862,Carriers[Code],Carriers[Airline])</f>
        <v/>
      </c>
      <c r="D1862" t="n">
        <v>1439</v>
      </c>
      <c r="E1862" t="inlineStr">
        <is>
          <t>TPA</t>
        </is>
      </c>
      <c r="F1862" s="10" t="n">
        <v>1532</v>
      </c>
      <c r="G1862" t="inlineStr">
        <is>
          <t>1500-1559</t>
        </is>
      </c>
      <c r="H1862" s="9">
        <f>INT(F1862/100)</f>
        <v/>
      </c>
      <c r="I1862" t="n">
        <v>-1</v>
      </c>
      <c r="J1862" t="n">
        <v>0</v>
      </c>
      <c r="K1862" t="n">
        <v>-15</v>
      </c>
      <c r="L1862" t="n">
        <v>0</v>
      </c>
      <c r="M1862" t="n">
        <v>0</v>
      </c>
      <c r="O1862" t="n">
        <v>0</v>
      </c>
    </row>
    <row r="1863">
      <c r="A1863" s="8" t="n">
        <v>46208</v>
      </c>
      <c r="B1863" t="inlineStr">
        <is>
          <t>YX</t>
        </is>
      </c>
      <c r="C1863" s="9">
        <f>_xlfn.XLOOKUP(B1863,Carriers[Code],Carriers[Airline])</f>
        <v/>
      </c>
      <c r="D1863" t="n">
        <v>5657</v>
      </c>
      <c r="E1863" t="inlineStr">
        <is>
          <t>JAX</t>
        </is>
      </c>
      <c r="F1863" s="10" t="n">
        <v>1534</v>
      </c>
      <c r="G1863" t="inlineStr">
        <is>
          <t>1500-1559</t>
        </is>
      </c>
      <c r="H1863" s="9">
        <f>INT(F1863/100)</f>
        <v/>
      </c>
      <c r="I1863" t="n">
        <v>-7</v>
      </c>
      <c r="J1863" t="n">
        <v>0</v>
      </c>
      <c r="K1863" t="n">
        <v>-18</v>
      </c>
      <c r="L1863" t="n">
        <v>0</v>
      </c>
      <c r="M1863" t="n">
        <v>0</v>
      </c>
      <c r="O1863" t="n">
        <v>0</v>
      </c>
    </row>
    <row r="1864">
      <c r="A1864" s="8" t="n">
        <v>46208</v>
      </c>
      <c r="B1864" t="inlineStr">
        <is>
          <t>B6</t>
        </is>
      </c>
      <c r="C1864" s="9">
        <f>_xlfn.XLOOKUP(B1864,Carriers[Code],Carriers[Airline])</f>
        <v/>
      </c>
      <c r="D1864" t="n">
        <v>781</v>
      </c>
      <c r="E1864" t="inlineStr">
        <is>
          <t>RIC</t>
        </is>
      </c>
      <c r="F1864" s="10" t="n">
        <v>1536</v>
      </c>
      <c r="G1864" t="inlineStr">
        <is>
          <t>1500-1559</t>
        </is>
      </c>
      <c r="H1864" s="9">
        <f>INT(F1864/100)</f>
        <v/>
      </c>
      <c r="I1864" t="n">
        <v>102</v>
      </c>
      <c r="J1864" t="n">
        <v>1</v>
      </c>
      <c r="K1864" t="n">
        <v>88</v>
      </c>
      <c r="L1864" t="n">
        <v>1</v>
      </c>
      <c r="M1864" t="n">
        <v>0</v>
      </c>
      <c r="O1864" t="n">
        <v>0</v>
      </c>
      <c r="P1864" t="n">
        <v>11</v>
      </c>
      <c r="Q1864" t="n">
        <v>0</v>
      </c>
      <c r="R1864" t="n">
        <v>0</v>
      </c>
      <c r="S1864" t="n">
        <v>0</v>
      </c>
      <c r="T1864" t="n">
        <v>77</v>
      </c>
    </row>
    <row r="1865">
      <c r="A1865" s="8" t="n">
        <v>46208</v>
      </c>
      <c r="B1865" t="inlineStr">
        <is>
          <t>B6</t>
        </is>
      </c>
      <c r="C1865" s="9">
        <f>_xlfn.XLOOKUP(B1865,Carriers[Code],Carriers[Airline])</f>
        <v/>
      </c>
      <c r="D1865" t="n">
        <v>1813</v>
      </c>
      <c r="E1865" t="inlineStr">
        <is>
          <t>ORF</t>
        </is>
      </c>
      <c r="F1865" s="10" t="n">
        <v>1536</v>
      </c>
      <c r="G1865" t="inlineStr">
        <is>
          <t>1500-1559</t>
        </is>
      </c>
      <c r="H1865" s="9">
        <f>INT(F1865/100)</f>
        <v/>
      </c>
      <c r="I1865" t="n">
        <v>92</v>
      </c>
      <c r="J1865" t="n">
        <v>1</v>
      </c>
      <c r="K1865" t="n">
        <v>73</v>
      </c>
      <c r="L1865" t="n">
        <v>1</v>
      </c>
      <c r="M1865" t="n">
        <v>0</v>
      </c>
      <c r="O1865" t="n">
        <v>0</v>
      </c>
      <c r="P1865" t="n">
        <v>73</v>
      </c>
      <c r="Q1865" t="n">
        <v>0</v>
      </c>
      <c r="R1865" t="n">
        <v>0</v>
      </c>
      <c r="S1865" t="n">
        <v>0</v>
      </c>
      <c r="T1865" t="n">
        <v>0</v>
      </c>
    </row>
    <row r="1866">
      <c r="A1866" s="8" t="n">
        <v>46208</v>
      </c>
      <c r="B1866" t="inlineStr">
        <is>
          <t>B6</t>
        </is>
      </c>
      <c r="C1866" s="9">
        <f>_xlfn.XLOOKUP(B1866,Carriers[Code],Carriers[Airline])</f>
        <v/>
      </c>
      <c r="D1866" t="n">
        <v>2321</v>
      </c>
      <c r="E1866" t="inlineStr">
        <is>
          <t>PBI</t>
        </is>
      </c>
      <c r="F1866" s="10" t="n">
        <v>1539</v>
      </c>
      <c r="G1866" t="inlineStr">
        <is>
          <t>1500-1559</t>
        </is>
      </c>
      <c r="H1866" s="9">
        <f>INT(F1866/100)</f>
        <v/>
      </c>
      <c r="I1866" t="n">
        <v>19</v>
      </c>
      <c r="J1866" t="n">
        <v>1</v>
      </c>
      <c r="K1866" t="n">
        <v>-2</v>
      </c>
      <c r="L1866" t="n">
        <v>0</v>
      </c>
      <c r="M1866" t="n">
        <v>0</v>
      </c>
      <c r="O1866" t="n">
        <v>0</v>
      </c>
    </row>
    <row r="1867">
      <c r="A1867" s="8" t="n">
        <v>46208</v>
      </c>
      <c r="B1867" t="inlineStr">
        <is>
          <t>DL</t>
        </is>
      </c>
      <c r="C1867" s="9">
        <f>_xlfn.XLOOKUP(B1867,Carriers[Code],Carriers[Airline])</f>
        <v/>
      </c>
      <c r="D1867" t="n">
        <v>2889</v>
      </c>
      <c r="E1867" t="inlineStr">
        <is>
          <t>SEA</t>
        </is>
      </c>
      <c r="F1867" s="10" t="n">
        <v>1540</v>
      </c>
      <c r="G1867" t="inlineStr">
        <is>
          <t>1500-1559</t>
        </is>
      </c>
      <c r="H1867" s="9">
        <f>INT(F1867/100)</f>
        <v/>
      </c>
      <c r="I1867" t="n">
        <v>-5</v>
      </c>
      <c r="J1867" t="n">
        <v>0</v>
      </c>
      <c r="K1867" t="n">
        <v>-14</v>
      </c>
      <c r="L1867" t="n">
        <v>0</v>
      </c>
      <c r="M1867" t="n">
        <v>0</v>
      </c>
      <c r="O1867" t="n">
        <v>0</v>
      </c>
    </row>
    <row r="1868">
      <c r="A1868" s="8" t="n">
        <v>46208</v>
      </c>
      <c r="B1868" t="inlineStr">
        <is>
          <t>B6</t>
        </is>
      </c>
      <c r="C1868" s="9">
        <f>_xlfn.XLOOKUP(B1868,Carriers[Code],Carriers[Airline])</f>
        <v/>
      </c>
      <c r="D1868" t="n">
        <v>2065</v>
      </c>
      <c r="E1868" t="inlineStr">
        <is>
          <t>RSW</t>
        </is>
      </c>
      <c r="F1868" s="10" t="n">
        <v>1542</v>
      </c>
      <c r="G1868" t="inlineStr">
        <is>
          <t>1500-1559</t>
        </is>
      </c>
      <c r="H1868" s="9">
        <f>INT(F1868/100)</f>
        <v/>
      </c>
      <c r="I1868" t="n">
        <v>35</v>
      </c>
      <c r="J1868" t="n">
        <v>1</v>
      </c>
      <c r="K1868" t="n">
        <v>23</v>
      </c>
      <c r="L1868" t="n">
        <v>1</v>
      </c>
      <c r="M1868" t="n">
        <v>0</v>
      </c>
      <c r="O1868" t="n">
        <v>0</v>
      </c>
      <c r="P1868" t="n">
        <v>16</v>
      </c>
      <c r="Q1868" t="n">
        <v>0</v>
      </c>
      <c r="R1868" t="n">
        <v>0</v>
      </c>
      <c r="S1868" t="n">
        <v>0</v>
      </c>
      <c r="T1868" t="n">
        <v>7</v>
      </c>
    </row>
    <row r="1869">
      <c r="A1869" s="8" t="n">
        <v>46208</v>
      </c>
      <c r="B1869" t="inlineStr">
        <is>
          <t>YX</t>
        </is>
      </c>
      <c r="C1869" s="9">
        <f>_xlfn.XLOOKUP(B1869,Carriers[Code],Carriers[Airline])</f>
        <v/>
      </c>
      <c r="D1869" t="n">
        <v>5689</v>
      </c>
      <c r="E1869" t="inlineStr">
        <is>
          <t>DCA</t>
        </is>
      </c>
      <c r="F1869" s="10" t="n">
        <v>1545</v>
      </c>
      <c r="G1869" t="inlineStr">
        <is>
          <t>1500-1559</t>
        </is>
      </c>
      <c r="H1869" s="9">
        <f>INT(F1869/100)</f>
        <v/>
      </c>
      <c r="I1869" t="n">
        <v>-2</v>
      </c>
      <c r="J1869" t="n">
        <v>0</v>
      </c>
      <c r="K1869" t="n">
        <v>-22</v>
      </c>
      <c r="L1869" t="n">
        <v>0</v>
      </c>
      <c r="M1869" t="n">
        <v>0</v>
      </c>
      <c r="O1869" t="n">
        <v>0</v>
      </c>
    </row>
    <row r="1870">
      <c r="A1870" s="8" t="n">
        <v>46208</v>
      </c>
      <c r="B1870" t="inlineStr">
        <is>
          <t>B6</t>
        </is>
      </c>
      <c r="C1870" s="9">
        <f>_xlfn.XLOOKUP(B1870,Carriers[Code],Carriers[Airline])</f>
        <v/>
      </c>
      <c r="D1870" t="n">
        <v>487</v>
      </c>
      <c r="E1870" t="inlineStr">
        <is>
          <t>LAX</t>
        </is>
      </c>
      <c r="F1870" s="10" t="n">
        <v>1547</v>
      </c>
      <c r="G1870" t="inlineStr">
        <is>
          <t>1500-1559</t>
        </is>
      </c>
      <c r="H1870" s="9">
        <f>INT(F1870/100)</f>
        <v/>
      </c>
      <c r="M1870" t="n">
        <v>1</v>
      </c>
      <c r="N1870" t="inlineStr">
        <is>
          <t>C</t>
        </is>
      </c>
      <c r="O1870" t="n">
        <v>0</v>
      </c>
    </row>
    <row r="1871">
      <c r="A1871" s="8" t="n">
        <v>46208</v>
      </c>
      <c r="B1871" t="inlineStr">
        <is>
          <t>B6</t>
        </is>
      </c>
      <c r="C1871" s="9">
        <f>_xlfn.XLOOKUP(B1871,Carriers[Code],Carriers[Airline])</f>
        <v/>
      </c>
      <c r="D1871" t="n">
        <v>1237</v>
      </c>
      <c r="E1871" t="inlineStr">
        <is>
          <t>DTW</t>
        </is>
      </c>
      <c r="F1871" s="10" t="n">
        <v>1547</v>
      </c>
      <c r="G1871" t="inlineStr">
        <is>
          <t>1500-1559</t>
        </is>
      </c>
      <c r="H1871" s="9">
        <f>INT(F1871/100)</f>
        <v/>
      </c>
      <c r="I1871" t="n">
        <v>28</v>
      </c>
      <c r="J1871" t="n">
        <v>1</v>
      </c>
      <c r="K1871" t="n">
        <v>22</v>
      </c>
      <c r="L1871" t="n">
        <v>1</v>
      </c>
      <c r="M1871" t="n">
        <v>0</v>
      </c>
      <c r="O1871" t="n">
        <v>0</v>
      </c>
      <c r="P1871" t="n">
        <v>0</v>
      </c>
      <c r="Q1871" t="n">
        <v>0</v>
      </c>
      <c r="R1871" t="n">
        <v>20</v>
      </c>
      <c r="S1871" t="n">
        <v>0</v>
      </c>
      <c r="T1871" t="n">
        <v>2</v>
      </c>
    </row>
    <row r="1872">
      <c r="A1872" s="8" t="n">
        <v>46208</v>
      </c>
      <c r="B1872" t="inlineStr">
        <is>
          <t>AA</t>
        </is>
      </c>
      <c r="C1872" s="9">
        <f>_xlfn.XLOOKUP(B1872,Carriers[Code],Carriers[Airline])</f>
        <v/>
      </c>
      <c r="D1872" t="n">
        <v>1563</v>
      </c>
      <c r="E1872" t="inlineStr">
        <is>
          <t>ORD</t>
        </is>
      </c>
      <c r="F1872" s="10" t="n">
        <v>1549</v>
      </c>
      <c r="G1872" t="inlineStr">
        <is>
          <t>1500-1559</t>
        </is>
      </c>
      <c r="H1872" s="9">
        <f>INT(F1872/100)</f>
        <v/>
      </c>
      <c r="I1872" t="n">
        <v>2</v>
      </c>
      <c r="J1872" t="n">
        <v>0</v>
      </c>
      <c r="K1872" t="n">
        <v>21</v>
      </c>
      <c r="L1872" t="n">
        <v>1</v>
      </c>
      <c r="M1872" t="n">
        <v>0</v>
      </c>
      <c r="O1872" t="n">
        <v>0</v>
      </c>
      <c r="P1872" t="n">
        <v>2</v>
      </c>
      <c r="Q1872" t="n">
        <v>0</v>
      </c>
      <c r="R1872" t="n">
        <v>19</v>
      </c>
      <c r="S1872" t="n">
        <v>0</v>
      </c>
      <c r="T1872" t="n">
        <v>0</v>
      </c>
    </row>
    <row r="1873">
      <c r="A1873" s="8" t="n">
        <v>46208</v>
      </c>
      <c r="B1873" t="inlineStr">
        <is>
          <t>YX</t>
        </is>
      </c>
      <c r="C1873" s="9">
        <f>_xlfn.XLOOKUP(B1873,Carriers[Code],Carriers[Airline])</f>
        <v/>
      </c>
      <c r="D1873" t="n">
        <v>5644</v>
      </c>
      <c r="E1873" t="inlineStr">
        <is>
          <t>BWI</t>
        </is>
      </c>
      <c r="F1873" s="10" t="n">
        <v>1550</v>
      </c>
      <c r="G1873" t="inlineStr">
        <is>
          <t>1500-1559</t>
        </is>
      </c>
      <c r="H1873" s="9">
        <f>INT(F1873/100)</f>
        <v/>
      </c>
      <c r="I1873" t="n">
        <v>-7</v>
      </c>
      <c r="J1873" t="n">
        <v>0</v>
      </c>
      <c r="K1873" t="n">
        <v>13</v>
      </c>
      <c r="L1873" t="n">
        <v>0</v>
      </c>
      <c r="M1873" t="n">
        <v>0</v>
      </c>
      <c r="O1873" t="n">
        <v>0</v>
      </c>
    </row>
    <row r="1874">
      <c r="A1874" s="8" t="n">
        <v>46208</v>
      </c>
      <c r="B1874" t="inlineStr">
        <is>
          <t>B6</t>
        </is>
      </c>
      <c r="C1874" s="9">
        <f>_xlfn.XLOOKUP(B1874,Carriers[Code],Carriers[Airline])</f>
        <v/>
      </c>
      <c r="D1874" t="n">
        <v>233</v>
      </c>
      <c r="E1874" t="inlineStr">
        <is>
          <t>SFO</t>
        </is>
      </c>
      <c r="F1874" s="10" t="n">
        <v>1551</v>
      </c>
      <c r="G1874" t="inlineStr">
        <is>
          <t>1500-1559</t>
        </is>
      </c>
      <c r="H1874" s="9">
        <f>INT(F1874/100)</f>
        <v/>
      </c>
      <c r="I1874" t="n">
        <v>48</v>
      </c>
      <c r="J1874" t="n">
        <v>1</v>
      </c>
      <c r="K1874" t="n">
        <v>89</v>
      </c>
      <c r="L1874" t="n">
        <v>1</v>
      </c>
      <c r="M1874" t="n">
        <v>0</v>
      </c>
      <c r="O1874" t="n">
        <v>0</v>
      </c>
      <c r="P1874" t="n">
        <v>0</v>
      </c>
      <c r="Q1874" t="n">
        <v>0</v>
      </c>
      <c r="R1874" t="n">
        <v>89</v>
      </c>
      <c r="S1874" t="n">
        <v>0</v>
      </c>
      <c r="T1874" t="n">
        <v>0</v>
      </c>
    </row>
    <row r="1875">
      <c r="A1875" s="8" t="n">
        <v>46208</v>
      </c>
      <c r="B1875" t="inlineStr">
        <is>
          <t>UA</t>
        </is>
      </c>
      <c r="C1875" s="9">
        <f>_xlfn.XLOOKUP(B1875,Carriers[Code],Carriers[Airline])</f>
        <v/>
      </c>
      <c r="D1875" t="n">
        <v>1183</v>
      </c>
      <c r="E1875" t="inlineStr">
        <is>
          <t>IAH</t>
        </is>
      </c>
      <c r="F1875" s="10" t="n">
        <v>1554</v>
      </c>
      <c r="G1875" t="inlineStr">
        <is>
          <t>1500-1559</t>
        </is>
      </c>
      <c r="H1875" s="9">
        <f>INT(F1875/100)</f>
        <v/>
      </c>
      <c r="I1875" t="n">
        <v>-4</v>
      </c>
      <c r="J1875" t="n">
        <v>0</v>
      </c>
      <c r="K1875" t="n">
        <v>-1</v>
      </c>
      <c r="L1875" t="n">
        <v>0</v>
      </c>
      <c r="M1875" t="n">
        <v>0</v>
      </c>
      <c r="O1875" t="n">
        <v>0</v>
      </c>
    </row>
    <row r="1876">
      <c r="A1876" s="8" t="n">
        <v>46208</v>
      </c>
      <c r="B1876" t="inlineStr">
        <is>
          <t>DL</t>
        </is>
      </c>
      <c r="C1876" s="9">
        <f>_xlfn.XLOOKUP(B1876,Carriers[Code],Carriers[Airline])</f>
        <v/>
      </c>
      <c r="D1876" t="n">
        <v>2305</v>
      </c>
      <c r="E1876" t="inlineStr">
        <is>
          <t>DFW</t>
        </is>
      </c>
      <c r="F1876" s="10" t="n">
        <v>1600</v>
      </c>
      <c r="G1876" t="inlineStr">
        <is>
          <t>1600-1659</t>
        </is>
      </c>
      <c r="H1876" s="9">
        <f>INT(F1876/100)</f>
        <v/>
      </c>
      <c r="I1876" t="n">
        <v>-7</v>
      </c>
      <c r="J1876" t="n">
        <v>0</v>
      </c>
      <c r="K1876" t="n">
        <v>-23</v>
      </c>
      <c r="L1876" t="n">
        <v>0</v>
      </c>
      <c r="M1876" t="n">
        <v>0</v>
      </c>
      <c r="O1876" t="n">
        <v>0</v>
      </c>
    </row>
    <row r="1877">
      <c r="A1877" s="8" t="n">
        <v>46208</v>
      </c>
      <c r="B1877" t="inlineStr">
        <is>
          <t>YX</t>
        </is>
      </c>
      <c r="C1877" s="9">
        <f>_xlfn.XLOOKUP(B1877,Carriers[Code],Carriers[Airline])</f>
        <v/>
      </c>
      <c r="D1877" t="n">
        <v>5726</v>
      </c>
      <c r="E1877" t="inlineStr">
        <is>
          <t>LGA</t>
        </is>
      </c>
      <c r="F1877" s="10" t="n">
        <v>1600</v>
      </c>
      <c r="G1877" t="inlineStr">
        <is>
          <t>1600-1659</t>
        </is>
      </c>
      <c r="H1877" s="9">
        <f>INT(F1877/100)</f>
        <v/>
      </c>
      <c r="M1877" t="n">
        <v>1</v>
      </c>
      <c r="N1877" t="inlineStr">
        <is>
          <t>B</t>
        </is>
      </c>
      <c r="O1877" t="n">
        <v>0</v>
      </c>
    </row>
    <row r="1878">
      <c r="A1878" s="8" t="n">
        <v>46208</v>
      </c>
      <c r="B1878" t="inlineStr">
        <is>
          <t>B6</t>
        </is>
      </c>
      <c r="C1878" s="9">
        <f>_xlfn.XLOOKUP(B1878,Carriers[Code],Carriers[Airline])</f>
        <v/>
      </c>
      <c r="D1878" t="n">
        <v>1355</v>
      </c>
      <c r="E1878" t="inlineStr">
        <is>
          <t>DCA</t>
        </is>
      </c>
      <c r="F1878" s="10" t="n">
        <v>1601</v>
      </c>
      <c r="G1878" t="inlineStr">
        <is>
          <t>1600-1659</t>
        </is>
      </c>
      <c r="H1878" s="9">
        <f>INT(F1878/100)</f>
        <v/>
      </c>
      <c r="I1878" t="n">
        <v>20</v>
      </c>
      <c r="J1878" t="n">
        <v>1</v>
      </c>
      <c r="K1878" t="n">
        <v>32</v>
      </c>
      <c r="L1878" t="n">
        <v>1</v>
      </c>
      <c r="M1878" t="n">
        <v>0</v>
      </c>
      <c r="O1878" t="n">
        <v>0</v>
      </c>
      <c r="P1878" t="n">
        <v>9</v>
      </c>
      <c r="Q1878" t="n">
        <v>0</v>
      </c>
      <c r="R1878" t="n">
        <v>12</v>
      </c>
      <c r="S1878" t="n">
        <v>0</v>
      </c>
      <c r="T1878" t="n">
        <v>11</v>
      </c>
    </row>
    <row r="1879">
      <c r="A1879" s="8" t="n">
        <v>46208</v>
      </c>
      <c r="B1879" t="inlineStr">
        <is>
          <t>AA</t>
        </is>
      </c>
      <c r="C1879" s="9">
        <f>_xlfn.XLOOKUP(B1879,Carriers[Code],Carriers[Airline])</f>
        <v/>
      </c>
      <c r="D1879" t="n">
        <v>1595</v>
      </c>
      <c r="E1879" t="inlineStr">
        <is>
          <t>DFW</t>
        </is>
      </c>
      <c r="F1879" s="10" t="n">
        <v>1606</v>
      </c>
      <c r="G1879" t="inlineStr">
        <is>
          <t>1600-1659</t>
        </is>
      </c>
      <c r="H1879" s="9">
        <f>INT(F1879/100)</f>
        <v/>
      </c>
      <c r="I1879" t="n">
        <v>-2</v>
      </c>
      <c r="J1879" t="n">
        <v>0</v>
      </c>
      <c r="K1879" t="n">
        <v>-18</v>
      </c>
      <c r="L1879" t="n">
        <v>0</v>
      </c>
      <c r="M1879" t="n">
        <v>0</v>
      </c>
      <c r="O1879" t="n">
        <v>0</v>
      </c>
    </row>
    <row r="1880">
      <c r="A1880" s="8" t="n">
        <v>46208</v>
      </c>
      <c r="B1880" t="inlineStr">
        <is>
          <t>YX</t>
        </is>
      </c>
      <c r="C1880" s="9">
        <f>_xlfn.XLOOKUP(B1880,Carriers[Code],Carriers[Airline])</f>
        <v/>
      </c>
      <c r="D1880" t="n">
        <v>5665</v>
      </c>
      <c r="E1880" t="inlineStr">
        <is>
          <t>RIC</t>
        </is>
      </c>
      <c r="F1880" s="10" t="n">
        <v>1606</v>
      </c>
      <c r="G1880" t="inlineStr">
        <is>
          <t>1600-1659</t>
        </is>
      </c>
      <c r="H1880" s="9">
        <f>INT(F1880/100)</f>
        <v/>
      </c>
      <c r="I1880" t="n">
        <v>-2</v>
      </c>
      <c r="J1880" t="n">
        <v>0</v>
      </c>
      <c r="M1880" t="n">
        <v>0</v>
      </c>
      <c r="O1880" t="n">
        <v>1</v>
      </c>
    </row>
    <row r="1881">
      <c r="A1881" s="8" t="n">
        <v>46208</v>
      </c>
      <c r="B1881" t="inlineStr">
        <is>
          <t>B6</t>
        </is>
      </c>
      <c r="C1881" s="9">
        <f>_xlfn.XLOOKUP(B1881,Carriers[Code],Carriers[Airline])</f>
        <v/>
      </c>
      <c r="D1881" t="n">
        <v>1263</v>
      </c>
      <c r="E1881" t="inlineStr">
        <is>
          <t>TVC</t>
        </is>
      </c>
      <c r="F1881" s="10" t="n">
        <v>1608</v>
      </c>
      <c r="G1881" t="inlineStr">
        <is>
          <t>1600-1659</t>
        </is>
      </c>
      <c r="H1881" s="9">
        <f>INT(F1881/100)</f>
        <v/>
      </c>
      <c r="I1881" t="n">
        <v>7</v>
      </c>
      <c r="J1881" t="n">
        <v>0</v>
      </c>
      <c r="K1881" t="n">
        <v>3</v>
      </c>
      <c r="L1881" t="n">
        <v>0</v>
      </c>
      <c r="M1881" t="n">
        <v>0</v>
      </c>
      <c r="O1881" t="n">
        <v>0</v>
      </c>
    </row>
    <row r="1882">
      <c r="A1882" s="8" t="n">
        <v>46208</v>
      </c>
      <c r="B1882" t="inlineStr">
        <is>
          <t>YX</t>
        </is>
      </c>
      <c r="C1882" s="9">
        <f>_xlfn.XLOOKUP(B1882,Carriers[Code],Carriers[Airline])</f>
        <v/>
      </c>
      <c r="D1882" t="n">
        <v>5680</v>
      </c>
      <c r="E1882" t="inlineStr">
        <is>
          <t>PIT</t>
        </is>
      </c>
      <c r="F1882" s="10" t="n">
        <v>1611</v>
      </c>
      <c r="G1882" t="inlineStr">
        <is>
          <t>1600-1659</t>
        </is>
      </c>
      <c r="H1882" s="9">
        <f>INT(F1882/100)</f>
        <v/>
      </c>
      <c r="I1882" t="n">
        <v>-4</v>
      </c>
      <c r="J1882" t="n">
        <v>0</v>
      </c>
      <c r="K1882" t="n">
        <v>10</v>
      </c>
      <c r="L1882" t="n">
        <v>0</v>
      </c>
      <c r="M1882" t="n">
        <v>0</v>
      </c>
      <c r="O1882" t="n">
        <v>0</v>
      </c>
    </row>
    <row r="1883">
      <c r="A1883" s="8" t="n">
        <v>46208</v>
      </c>
      <c r="B1883" t="inlineStr">
        <is>
          <t>UA</t>
        </is>
      </c>
      <c r="C1883" s="9">
        <f>_xlfn.XLOOKUP(B1883,Carriers[Code],Carriers[Airline])</f>
        <v/>
      </c>
      <c r="D1883" t="n">
        <v>512</v>
      </c>
      <c r="E1883" t="inlineStr">
        <is>
          <t>SFO</t>
        </is>
      </c>
      <c r="F1883" s="10" t="n">
        <v>1615</v>
      </c>
      <c r="G1883" t="inlineStr">
        <is>
          <t>1600-1659</t>
        </is>
      </c>
      <c r="H1883" s="9">
        <f>INT(F1883/100)</f>
        <v/>
      </c>
      <c r="I1883" t="n">
        <v>-3</v>
      </c>
      <c r="J1883" t="n">
        <v>0</v>
      </c>
      <c r="K1883" t="n">
        <v>-14</v>
      </c>
      <c r="L1883" t="n">
        <v>0</v>
      </c>
      <c r="M1883" t="n">
        <v>0</v>
      </c>
      <c r="O1883" t="n">
        <v>0</v>
      </c>
    </row>
    <row r="1884">
      <c r="A1884" s="8" t="n">
        <v>46208</v>
      </c>
      <c r="B1884" t="inlineStr">
        <is>
          <t>B6</t>
        </is>
      </c>
      <c r="C1884" s="9">
        <f>_xlfn.XLOOKUP(B1884,Carriers[Code],Carriers[Airline])</f>
        <v/>
      </c>
      <c r="D1884" t="n">
        <v>391</v>
      </c>
      <c r="E1884" t="inlineStr">
        <is>
          <t>TPA</t>
        </is>
      </c>
      <c r="F1884" s="10" t="n">
        <v>1619</v>
      </c>
      <c r="G1884" t="inlineStr">
        <is>
          <t>1600-1659</t>
        </is>
      </c>
      <c r="H1884" s="9">
        <f>INT(F1884/100)</f>
        <v/>
      </c>
      <c r="I1884" t="n">
        <v>124</v>
      </c>
      <c r="J1884" t="n">
        <v>1</v>
      </c>
      <c r="K1884" t="n">
        <v>110</v>
      </c>
      <c r="L1884" t="n">
        <v>1</v>
      </c>
      <c r="M1884" t="n">
        <v>0</v>
      </c>
      <c r="O1884" t="n">
        <v>0</v>
      </c>
      <c r="P1884" t="n">
        <v>0</v>
      </c>
      <c r="Q1884" t="n">
        <v>0</v>
      </c>
      <c r="R1884" t="n">
        <v>32</v>
      </c>
      <c r="S1884" t="n">
        <v>0</v>
      </c>
      <c r="T1884" t="n">
        <v>78</v>
      </c>
    </row>
    <row r="1885">
      <c r="A1885" s="8" t="n">
        <v>46208</v>
      </c>
      <c r="B1885" t="inlineStr">
        <is>
          <t>B6</t>
        </is>
      </c>
      <c r="C1885" s="9">
        <f>_xlfn.XLOOKUP(B1885,Carriers[Code],Carriers[Airline])</f>
        <v/>
      </c>
      <c r="D1885" t="n">
        <v>319</v>
      </c>
      <c r="E1885" t="inlineStr">
        <is>
          <t>SAN</t>
        </is>
      </c>
      <c r="F1885" s="10" t="n">
        <v>1620</v>
      </c>
      <c r="G1885" t="inlineStr">
        <is>
          <t>1600-1659</t>
        </is>
      </c>
      <c r="H1885" s="9">
        <f>INT(F1885/100)</f>
        <v/>
      </c>
      <c r="I1885" t="n">
        <v>-5</v>
      </c>
      <c r="J1885" t="n">
        <v>0</v>
      </c>
      <c r="K1885" t="n">
        <v>-29</v>
      </c>
      <c r="L1885" t="n">
        <v>0</v>
      </c>
      <c r="M1885" t="n">
        <v>0</v>
      </c>
      <c r="O1885" t="n">
        <v>0</v>
      </c>
    </row>
    <row r="1886">
      <c r="A1886" s="8" t="n">
        <v>46208</v>
      </c>
      <c r="B1886" t="inlineStr">
        <is>
          <t>DL</t>
        </is>
      </c>
      <c r="C1886" s="9">
        <f>_xlfn.XLOOKUP(B1886,Carriers[Code],Carriers[Airline])</f>
        <v/>
      </c>
      <c r="D1886" t="n">
        <v>318</v>
      </c>
      <c r="E1886" t="inlineStr">
        <is>
          <t>LAX</t>
        </is>
      </c>
      <c r="F1886" s="10" t="n">
        <v>1625</v>
      </c>
      <c r="G1886" t="inlineStr">
        <is>
          <t>1600-1659</t>
        </is>
      </c>
      <c r="H1886" s="9">
        <f>INT(F1886/100)</f>
        <v/>
      </c>
      <c r="I1886" t="n">
        <v>-6</v>
      </c>
      <c r="J1886" t="n">
        <v>0</v>
      </c>
      <c r="K1886" t="n">
        <v>-20</v>
      </c>
      <c r="L1886" t="n">
        <v>0</v>
      </c>
      <c r="M1886" t="n">
        <v>0</v>
      </c>
      <c r="O1886" t="n">
        <v>0</v>
      </c>
    </row>
    <row r="1887">
      <c r="A1887" s="8" t="n">
        <v>46208</v>
      </c>
      <c r="B1887" t="inlineStr">
        <is>
          <t>WN</t>
        </is>
      </c>
      <c r="C1887" s="9">
        <f>_xlfn.XLOOKUP(B1887,Carriers[Code],Carriers[Airline])</f>
        <v/>
      </c>
      <c r="D1887" t="n">
        <v>749</v>
      </c>
      <c r="E1887" t="inlineStr">
        <is>
          <t>SAN</t>
        </is>
      </c>
      <c r="F1887" s="10" t="n">
        <v>1625</v>
      </c>
      <c r="G1887" t="inlineStr">
        <is>
          <t>1600-1659</t>
        </is>
      </c>
      <c r="H1887" s="9">
        <f>INT(F1887/100)</f>
        <v/>
      </c>
      <c r="I1887" t="n">
        <v>0</v>
      </c>
      <c r="J1887" t="n">
        <v>0</v>
      </c>
      <c r="K1887" t="n">
        <v>-17</v>
      </c>
      <c r="L1887" t="n">
        <v>0</v>
      </c>
      <c r="M1887" t="n">
        <v>0</v>
      </c>
      <c r="O1887" t="n">
        <v>0</v>
      </c>
    </row>
    <row r="1888">
      <c r="A1888" s="8" t="n">
        <v>46208</v>
      </c>
      <c r="B1888" t="inlineStr">
        <is>
          <t>AS</t>
        </is>
      </c>
      <c r="C1888" s="9">
        <f>_xlfn.XLOOKUP(B1888,Carriers[Code],Carriers[Airline])</f>
        <v/>
      </c>
      <c r="D1888" t="n">
        <v>389</v>
      </c>
      <c r="E1888" t="inlineStr">
        <is>
          <t>SAN</t>
        </is>
      </c>
      <c r="F1888" s="10" t="n">
        <v>1633</v>
      </c>
      <c r="G1888" t="inlineStr">
        <is>
          <t>1600-1659</t>
        </is>
      </c>
      <c r="H1888" s="9">
        <f>INT(F1888/100)</f>
        <v/>
      </c>
      <c r="I1888" t="n">
        <v>11</v>
      </c>
      <c r="J1888" t="n">
        <v>0</v>
      </c>
      <c r="K1888" t="n">
        <v>14</v>
      </c>
      <c r="L1888" t="n">
        <v>0</v>
      </c>
      <c r="M1888" t="n">
        <v>0</v>
      </c>
      <c r="O1888" t="n">
        <v>0</v>
      </c>
    </row>
    <row r="1889">
      <c r="A1889" s="8" t="n">
        <v>46208</v>
      </c>
      <c r="B1889" t="inlineStr">
        <is>
          <t>DL</t>
        </is>
      </c>
      <c r="C1889" s="9">
        <f>_xlfn.XLOOKUP(B1889,Carriers[Code],Carriers[Airline])</f>
        <v/>
      </c>
      <c r="D1889" t="n">
        <v>2782</v>
      </c>
      <c r="E1889" t="inlineStr">
        <is>
          <t>RDU</t>
        </is>
      </c>
      <c r="F1889" s="10" t="n">
        <v>1635</v>
      </c>
      <c r="G1889" t="inlineStr">
        <is>
          <t>1600-1659</t>
        </is>
      </c>
      <c r="H1889" s="9">
        <f>INT(F1889/100)</f>
        <v/>
      </c>
      <c r="I1889" t="n">
        <v>0</v>
      </c>
      <c r="J1889" t="n">
        <v>0</v>
      </c>
      <c r="K1889" t="n">
        <v>104</v>
      </c>
      <c r="L1889" t="n">
        <v>1</v>
      </c>
      <c r="M1889" t="n">
        <v>0</v>
      </c>
      <c r="O1889" t="n">
        <v>0</v>
      </c>
      <c r="P1889" t="n">
        <v>0</v>
      </c>
      <c r="Q1889" t="n">
        <v>0</v>
      </c>
      <c r="R1889" t="n">
        <v>104</v>
      </c>
      <c r="S1889" t="n">
        <v>0</v>
      </c>
      <c r="T1889" t="n">
        <v>0</v>
      </c>
    </row>
    <row r="1890">
      <c r="A1890" s="8" t="n">
        <v>46208</v>
      </c>
      <c r="B1890" t="inlineStr">
        <is>
          <t>B6</t>
        </is>
      </c>
      <c r="C1890" s="9">
        <f>_xlfn.XLOOKUP(B1890,Carriers[Code],Carriers[Airline])</f>
        <v/>
      </c>
      <c r="D1890" t="n">
        <v>317</v>
      </c>
      <c r="E1890" t="inlineStr">
        <is>
          <t>JFK</t>
        </is>
      </c>
      <c r="F1890" s="10" t="n">
        <v>1640</v>
      </c>
      <c r="G1890" t="inlineStr">
        <is>
          <t>1600-1659</t>
        </is>
      </c>
      <c r="H1890" s="9">
        <f>INT(F1890/100)</f>
        <v/>
      </c>
      <c r="M1890" t="n">
        <v>1</v>
      </c>
      <c r="N1890" t="inlineStr">
        <is>
          <t>C</t>
        </is>
      </c>
      <c r="O1890" t="n">
        <v>0</v>
      </c>
    </row>
    <row r="1891">
      <c r="A1891" s="8" t="n">
        <v>46208</v>
      </c>
      <c r="B1891" t="inlineStr">
        <is>
          <t>YX</t>
        </is>
      </c>
      <c r="C1891" s="9">
        <f>_xlfn.XLOOKUP(B1891,Carriers[Code],Carriers[Airline])</f>
        <v/>
      </c>
      <c r="D1891" t="n">
        <v>4709</v>
      </c>
      <c r="E1891" t="inlineStr">
        <is>
          <t>ROC</t>
        </is>
      </c>
      <c r="F1891" s="10" t="n">
        <v>1640</v>
      </c>
      <c r="G1891" t="inlineStr">
        <is>
          <t>1600-1659</t>
        </is>
      </c>
      <c r="H1891" s="9">
        <f>INT(F1891/100)</f>
        <v/>
      </c>
      <c r="I1891" t="n">
        <v>-10</v>
      </c>
      <c r="J1891" t="n">
        <v>0</v>
      </c>
      <c r="K1891" t="n">
        <v>-33</v>
      </c>
      <c r="L1891" t="n">
        <v>0</v>
      </c>
      <c r="M1891" t="n">
        <v>0</v>
      </c>
      <c r="O1891" t="n">
        <v>0</v>
      </c>
    </row>
    <row r="1892">
      <c r="A1892" s="8" t="n">
        <v>46208</v>
      </c>
      <c r="B1892" t="inlineStr">
        <is>
          <t>DL</t>
        </is>
      </c>
      <c r="C1892" s="9">
        <f>_xlfn.XLOOKUP(B1892,Carriers[Code],Carriers[Airline])</f>
        <v/>
      </c>
      <c r="D1892" t="n">
        <v>399</v>
      </c>
      <c r="E1892" t="inlineStr">
        <is>
          <t>ATL</t>
        </is>
      </c>
      <c r="F1892" s="10" t="n">
        <v>1643</v>
      </c>
      <c r="G1892" t="inlineStr">
        <is>
          <t>1600-1659</t>
        </is>
      </c>
      <c r="H1892" s="9">
        <f>INT(F1892/100)</f>
        <v/>
      </c>
      <c r="I1892" t="n">
        <v>-4</v>
      </c>
      <c r="J1892" t="n">
        <v>0</v>
      </c>
      <c r="K1892" t="n">
        <v>16</v>
      </c>
      <c r="L1892" t="n">
        <v>1</v>
      </c>
      <c r="M1892" t="n">
        <v>0</v>
      </c>
      <c r="O1892" t="n">
        <v>0</v>
      </c>
      <c r="P1892" t="n">
        <v>0</v>
      </c>
      <c r="Q1892" t="n">
        <v>0</v>
      </c>
      <c r="R1892" t="n">
        <v>16</v>
      </c>
      <c r="S1892" t="n">
        <v>0</v>
      </c>
      <c r="T1892" t="n">
        <v>0</v>
      </c>
    </row>
    <row r="1893">
      <c r="A1893" s="8" t="n">
        <v>46208</v>
      </c>
      <c r="B1893" t="inlineStr">
        <is>
          <t>WN</t>
        </is>
      </c>
      <c r="C1893" s="9">
        <f>_xlfn.XLOOKUP(B1893,Carriers[Code],Carriers[Airline])</f>
        <v/>
      </c>
      <c r="D1893" t="n">
        <v>2777</v>
      </c>
      <c r="E1893" t="inlineStr">
        <is>
          <t>MDW</t>
        </is>
      </c>
      <c r="F1893" s="10" t="n">
        <v>1645</v>
      </c>
      <c r="G1893" t="inlineStr">
        <is>
          <t>1600-1659</t>
        </is>
      </c>
      <c r="H1893" s="9">
        <f>INT(F1893/100)</f>
        <v/>
      </c>
      <c r="I1893" t="n">
        <v>-2</v>
      </c>
      <c r="J1893" t="n">
        <v>0</v>
      </c>
      <c r="K1893" t="n">
        <v>-23</v>
      </c>
      <c r="L1893" t="n">
        <v>0</v>
      </c>
      <c r="M1893" t="n">
        <v>0</v>
      </c>
      <c r="O1893" t="n">
        <v>0</v>
      </c>
    </row>
    <row r="1894">
      <c r="A1894" s="8" t="n">
        <v>46208</v>
      </c>
      <c r="B1894" t="inlineStr">
        <is>
          <t>YX</t>
        </is>
      </c>
      <c r="C1894" s="9">
        <f>_xlfn.XLOOKUP(B1894,Carriers[Code],Carriers[Airline])</f>
        <v/>
      </c>
      <c r="D1894" t="n">
        <v>5619</v>
      </c>
      <c r="E1894" t="inlineStr">
        <is>
          <t>MKE</t>
        </is>
      </c>
      <c r="F1894" s="10" t="n">
        <v>1645</v>
      </c>
      <c r="G1894" t="inlineStr">
        <is>
          <t>1600-1659</t>
        </is>
      </c>
      <c r="H1894" s="9">
        <f>INT(F1894/100)</f>
        <v/>
      </c>
      <c r="I1894" t="n">
        <v>-7</v>
      </c>
      <c r="J1894" t="n">
        <v>0</v>
      </c>
      <c r="K1894" t="n">
        <v>-22</v>
      </c>
      <c r="L1894" t="n">
        <v>0</v>
      </c>
      <c r="M1894" t="n">
        <v>0</v>
      </c>
      <c r="O1894" t="n">
        <v>0</v>
      </c>
    </row>
    <row r="1895">
      <c r="A1895" s="8" t="n">
        <v>46208</v>
      </c>
      <c r="B1895" t="inlineStr">
        <is>
          <t>AA</t>
        </is>
      </c>
      <c r="C1895" s="9">
        <f>_xlfn.XLOOKUP(B1895,Carriers[Code],Carriers[Airline])</f>
        <v/>
      </c>
      <c r="D1895" t="n">
        <v>1573</v>
      </c>
      <c r="E1895" t="inlineStr">
        <is>
          <t>CLT</t>
        </is>
      </c>
      <c r="F1895" s="10" t="n">
        <v>1646</v>
      </c>
      <c r="G1895" t="inlineStr">
        <is>
          <t>1600-1659</t>
        </is>
      </c>
      <c r="H1895" s="9">
        <f>INT(F1895/100)</f>
        <v/>
      </c>
      <c r="I1895" t="n">
        <v>5</v>
      </c>
      <c r="J1895" t="n">
        <v>0</v>
      </c>
      <c r="K1895" t="n">
        <v>-11</v>
      </c>
      <c r="L1895" t="n">
        <v>0</v>
      </c>
      <c r="M1895" t="n">
        <v>0</v>
      </c>
      <c r="O1895" t="n">
        <v>0</v>
      </c>
    </row>
    <row r="1896">
      <c r="A1896" s="8" t="n">
        <v>46208</v>
      </c>
      <c r="B1896" t="inlineStr">
        <is>
          <t>DL</t>
        </is>
      </c>
      <c r="C1896" s="9">
        <f>_xlfn.XLOOKUP(B1896,Carriers[Code],Carriers[Airline])</f>
        <v/>
      </c>
      <c r="D1896" t="n">
        <v>1655</v>
      </c>
      <c r="E1896" t="inlineStr">
        <is>
          <t>SFO</t>
        </is>
      </c>
      <c r="F1896" s="10" t="n">
        <v>1655</v>
      </c>
      <c r="G1896" t="inlineStr">
        <is>
          <t>1600-1659</t>
        </is>
      </c>
      <c r="H1896" s="9">
        <f>INT(F1896/100)</f>
        <v/>
      </c>
      <c r="I1896" t="n">
        <v>10</v>
      </c>
      <c r="J1896" t="n">
        <v>0</v>
      </c>
      <c r="K1896" t="n">
        <v>9</v>
      </c>
      <c r="L1896" t="n">
        <v>0</v>
      </c>
      <c r="M1896" t="n">
        <v>0</v>
      </c>
      <c r="O1896" t="n">
        <v>0</v>
      </c>
    </row>
    <row r="1897">
      <c r="A1897" s="8" t="n">
        <v>46208</v>
      </c>
      <c r="B1897" t="inlineStr">
        <is>
          <t>UA</t>
        </is>
      </c>
      <c r="C1897" s="9">
        <f>_xlfn.XLOOKUP(B1897,Carriers[Code],Carriers[Airline])</f>
        <v/>
      </c>
      <c r="D1897" t="n">
        <v>800</v>
      </c>
      <c r="E1897" t="inlineStr">
        <is>
          <t>DEN</t>
        </is>
      </c>
      <c r="F1897" s="10" t="n">
        <v>1657</v>
      </c>
      <c r="G1897" t="inlineStr">
        <is>
          <t>1600-1659</t>
        </is>
      </c>
      <c r="H1897" s="9">
        <f>INT(F1897/100)</f>
        <v/>
      </c>
      <c r="I1897" t="n">
        <v>-1</v>
      </c>
      <c r="J1897" t="n">
        <v>0</v>
      </c>
      <c r="K1897" t="n">
        <v>18</v>
      </c>
      <c r="L1897" t="n">
        <v>1</v>
      </c>
      <c r="M1897" t="n">
        <v>0</v>
      </c>
      <c r="O1897" t="n">
        <v>0</v>
      </c>
      <c r="P1897" t="n">
        <v>0</v>
      </c>
      <c r="Q1897" t="n">
        <v>0</v>
      </c>
      <c r="R1897" t="n">
        <v>18</v>
      </c>
      <c r="S1897" t="n">
        <v>0</v>
      </c>
      <c r="T1897" t="n">
        <v>0</v>
      </c>
    </row>
    <row r="1898">
      <c r="A1898" s="8" t="n">
        <v>46208</v>
      </c>
      <c r="B1898" t="inlineStr">
        <is>
          <t>UA</t>
        </is>
      </c>
      <c r="C1898" s="9">
        <f>_xlfn.XLOOKUP(B1898,Carriers[Code],Carriers[Airline])</f>
        <v/>
      </c>
      <c r="D1898" t="n">
        <v>2040</v>
      </c>
      <c r="E1898" t="inlineStr">
        <is>
          <t>ORD</t>
        </is>
      </c>
      <c r="F1898" s="10" t="n">
        <v>1700</v>
      </c>
      <c r="G1898" t="inlineStr">
        <is>
          <t>1700-1759</t>
        </is>
      </c>
      <c r="H1898" s="9">
        <f>INT(F1898/100)</f>
        <v/>
      </c>
      <c r="I1898" t="n">
        <v>14</v>
      </c>
      <c r="J1898" t="n">
        <v>0</v>
      </c>
      <c r="K1898" t="n">
        <v>46</v>
      </c>
      <c r="L1898" t="n">
        <v>1</v>
      </c>
      <c r="M1898" t="n">
        <v>0</v>
      </c>
      <c r="O1898" t="n">
        <v>0</v>
      </c>
      <c r="P1898" t="n">
        <v>14</v>
      </c>
      <c r="Q1898" t="n">
        <v>0</v>
      </c>
      <c r="R1898" t="n">
        <v>32</v>
      </c>
      <c r="S1898" t="n">
        <v>0</v>
      </c>
      <c r="T1898" t="n">
        <v>0</v>
      </c>
    </row>
    <row r="1899">
      <c r="A1899" s="8" t="n">
        <v>46208</v>
      </c>
      <c r="B1899" t="inlineStr">
        <is>
          <t>YX</t>
        </is>
      </c>
      <c r="C1899" s="9">
        <f>_xlfn.XLOOKUP(B1899,Carriers[Code],Carriers[Airline])</f>
        <v/>
      </c>
      <c r="D1899" t="n">
        <v>4585</v>
      </c>
      <c r="E1899" t="inlineStr">
        <is>
          <t>IND</t>
        </is>
      </c>
      <c r="F1899" s="10" t="n">
        <v>1700</v>
      </c>
      <c r="G1899" t="inlineStr">
        <is>
          <t>1700-1759</t>
        </is>
      </c>
      <c r="H1899" s="9">
        <f>INT(F1899/100)</f>
        <v/>
      </c>
      <c r="I1899" t="n">
        <v>40</v>
      </c>
      <c r="J1899" t="n">
        <v>1</v>
      </c>
      <c r="K1899" t="n">
        <v>38</v>
      </c>
      <c r="L1899" t="n">
        <v>1</v>
      </c>
      <c r="M1899" t="n">
        <v>0</v>
      </c>
      <c r="O1899" t="n">
        <v>0</v>
      </c>
      <c r="P1899" t="n">
        <v>4</v>
      </c>
      <c r="Q1899" t="n">
        <v>0</v>
      </c>
      <c r="R1899" t="n">
        <v>0</v>
      </c>
      <c r="S1899" t="n">
        <v>0</v>
      </c>
      <c r="T1899" t="n">
        <v>34</v>
      </c>
    </row>
    <row r="1900">
      <c r="A1900" s="8" t="n">
        <v>46208</v>
      </c>
      <c r="B1900" t="inlineStr">
        <is>
          <t>YX</t>
        </is>
      </c>
      <c r="C1900" s="9">
        <f>_xlfn.XLOOKUP(B1900,Carriers[Code],Carriers[Airline])</f>
        <v/>
      </c>
      <c r="D1900" t="n">
        <v>5616</v>
      </c>
      <c r="E1900" t="inlineStr">
        <is>
          <t>IND</t>
        </is>
      </c>
      <c r="F1900" s="10" t="n">
        <v>1700</v>
      </c>
      <c r="G1900" t="inlineStr">
        <is>
          <t>1700-1759</t>
        </is>
      </c>
      <c r="H1900" s="9">
        <f>INT(F1900/100)</f>
        <v/>
      </c>
      <c r="I1900" t="n">
        <v>-7</v>
      </c>
      <c r="J1900" t="n">
        <v>0</v>
      </c>
      <c r="K1900" t="n">
        <v>-14</v>
      </c>
      <c r="L1900" t="n">
        <v>0</v>
      </c>
      <c r="M1900" t="n">
        <v>0</v>
      </c>
      <c r="O1900" t="n">
        <v>0</v>
      </c>
    </row>
    <row r="1901">
      <c r="A1901" s="8" t="n">
        <v>46208</v>
      </c>
      <c r="B1901" t="inlineStr">
        <is>
          <t>YX</t>
        </is>
      </c>
      <c r="C1901" s="9">
        <f>_xlfn.XLOOKUP(B1901,Carriers[Code],Carriers[Airline])</f>
        <v/>
      </c>
      <c r="D1901" t="n">
        <v>5721</v>
      </c>
      <c r="E1901" t="inlineStr">
        <is>
          <t>LGA</t>
        </is>
      </c>
      <c r="F1901" s="10" t="n">
        <v>1700</v>
      </c>
      <c r="G1901" t="inlineStr">
        <is>
          <t>1700-1759</t>
        </is>
      </c>
      <c r="H1901" s="9">
        <f>INT(F1901/100)</f>
        <v/>
      </c>
      <c r="I1901" t="n">
        <v>-2</v>
      </c>
      <c r="J1901" t="n">
        <v>0</v>
      </c>
      <c r="K1901" t="n">
        <v>-3</v>
      </c>
      <c r="L1901" t="n">
        <v>0</v>
      </c>
      <c r="M1901" t="n">
        <v>0</v>
      </c>
      <c r="O1901" t="n">
        <v>0</v>
      </c>
    </row>
    <row r="1902">
      <c r="A1902" s="8" t="n">
        <v>46208</v>
      </c>
      <c r="B1902" t="inlineStr">
        <is>
          <t>AA</t>
        </is>
      </c>
      <c r="C1902" s="9">
        <f>_xlfn.XLOOKUP(B1902,Carriers[Code],Carriers[Airline])</f>
        <v/>
      </c>
      <c r="D1902" t="n">
        <v>3309</v>
      </c>
      <c r="E1902" t="inlineStr">
        <is>
          <t>PHL</t>
        </is>
      </c>
      <c r="F1902" s="10" t="n">
        <v>1705</v>
      </c>
      <c r="G1902" t="inlineStr">
        <is>
          <t>1700-1759</t>
        </is>
      </c>
      <c r="H1902" s="9">
        <f>INT(F1902/100)</f>
        <v/>
      </c>
      <c r="I1902" t="n">
        <v>14</v>
      </c>
      <c r="J1902" t="n">
        <v>0</v>
      </c>
      <c r="K1902" t="n">
        <v>30</v>
      </c>
      <c r="L1902" t="n">
        <v>1</v>
      </c>
      <c r="M1902" t="n">
        <v>0</v>
      </c>
      <c r="O1902" t="n">
        <v>0</v>
      </c>
      <c r="P1902" t="n">
        <v>0</v>
      </c>
      <c r="Q1902" t="n">
        <v>0</v>
      </c>
      <c r="R1902" t="n">
        <v>30</v>
      </c>
      <c r="S1902" t="n">
        <v>0</v>
      </c>
      <c r="T1902" t="n">
        <v>0</v>
      </c>
    </row>
    <row r="1903">
      <c r="A1903" s="8" t="n">
        <v>46208</v>
      </c>
      <c r="B1903" t="inlineStr">
        <is>
          <t>YX</t>
        </is>
      </c>
      <c r="C1903" s="9">
        <f>_xlfn.XLOOKUP(B1903,Carriers[Code],Carriers[Airline])</f>
        <v/>
      </c>
      <c r="D1903" t="n">
        <v>5814</v>
      </c>
      <c r="E1903" t="inlineStr">
        <is>
          <t>JFK</t>
        </is>
      </c>
      <c r="F1903" s="10" t="n">
        <v>1705</v>
      </c>
      <c r="G1903" t="inlineStr">
        <is>
          <t>1700-1759</t>
        </is>
      </c>
      <c r="H1903" s="9">
        <f>INT(F1903/100)</f>
        <v/>
      </c>
      <c r="M1903" t="n">
        <v>1</v>
      </c>
      <c r="N1903" t="inlineStr">
        <is>
          <t>A</t>
        </is>
      </c>
      <c r="O1903" t="n">
        <v>0</v>
      </c>
    </row>
    <row r="1904">
      <c r="A1904" s="8" t="n">
        <v>46208</v>
      </c>
      <c r="B1904" t="inlineStr">
        <is>
          <t>AA</t>
        </is>
      </c>
      <c r="C1904" s="9">
        <f>_xlfn.XLOOKUP(B1904,Carriers[Code],Carriers[Airline])</f>
        <v/>
      </c>
      <c r="D1904" t="n">
        <v>3313</v>
      </c>
      <c r="E1904" t="inlineStr">
        <is>
          <t>PHX</t>
        </is>
      </c>
      <c r="F1904" s="10" t="n">
        <v>1707</v>
      </c>
      <c r="G1904" t="inlineStr">
        <is>
          <t>1700-1759</t>
        </is>
      </c>
      <c r="H1904" s="9">
        <f>INT(F1904/100)</f>
        <v/>
      </c>
      <c r="I1904" t="n">
        <v>28</v>
      </c>
      <c r="J1904" t="n">
        <v>1</v>
      </c>
      <c r="K1904" t="n">
        <v>0</v>
      </c>
      <c r="L1904" t="n">
        <v>0</v>
      </c>
      <c r="M1904" t="n">
        <v>0</v>
      </c>
      <c r="O1904" t="n">
        <v>0</v>
      </c>
    </row>
    <row r="1905">
      <c r="A1905" s="8" t="n">
        <v>46208</v>
      </c>
      <c r="B1905" t="inlineStr">
        <is>
          <t>AS</t>
        </is>
      </c>
      <c r="C1905" s="9">
        <f>_xlfn.XLOOKUP(B1905,Carriers[Code],Carriers[Airline])</f>
        <v/>
      </c>
      <c r="D1905" t="n">
        <v>1319</v>
      </c>
      <c r="E1905" t="inlineStr">
        <is>
          <t>PDX</t>
        </is>
      </c>
      <c r="F1905" s="10" t="n">
        <v>1710</v>
      </c>
      <c r="G1905" t="inlineStr">
        <is>
          <t>1700-1759</t>
        </is>
      </c>
      <c r="H1905" s="9">
        <f>INT(F1905/100)</f>
        <v/>
      </c>
      <c r="I1905" t="n">
        <v>18</v>
      </c>
      <c r="J1905" t="n">
        <v>1</v>
      </c>
      <c r="K1905" t="n">
        <v>31</v>
      </c>
      <c r="L1905" t="n">
        <v>1</v>
      </c>
      <c r="M1905" t="n">
        <v>0</v>
      </c>
      <c r="O1905" t="n">
        <v>0</v>
      </c>
      <c r="P1905" t="n">
        <v>0</v>
      </c>
      <c r="Q1905" t="n">
        <v>0</v>
      </c>
      <c r="R1905" t="n">
        <v>13</v>
      </c>
      <c r="S1905" t="n">
        <v>0</v>
      </c>
      <c r="T1905" t="n">
        <v>18</v>
      </c>
    </row>
    <row r="1906">
      <c r="A1906" s="8" t="n">
        <v>46208</v>
      </c>
      <c r="B1906" t="inlineStr">
        <is>
          <t>DL</t>
        </is>
      </c>
      <c r="C1906" s="9">
        <f>_xlfn.XLOOKUP(B1906,Carriers[Code],Carriers[Airline])</f>
        <v/>
      </c>
      <c r="D1906" t="n">
        <v>571</v>
      </c>
      <c r="E1906" t="inlineStr">
        <is>
          <t>SAN</t>
        </is>
      </c>
      <c r="F1906" s="10" t="n">
        <v>1710</v>
      </c>
      <c r="G1906" t="inlineStr">
        <is>
          <t>1700-1759</t>
        </is>
      </c>
      <c r="H1906" s="9">
        <f>INT(F1906/100)</f>
        <v/>
      </c>
      <c r="I1906" t="n">
        <v>-5</v>
      </c>
      <c r="J1906" t="n">
        <v>0</v>
      </c>
      <c r="K1906" t="n">
        <v>-30</v>
      </c>
      <c r="L1906" t="n">
        <v>0</v>
      </c>
      <c r="M1906" t="n">
        <v>0</v>
      </c>
      <c r="O1906" t="n">
        <v>0</v>
      </c>
    </row>
    <row r="1907">
      <c r="A1907" s="8" t="n">
        <v>46208</v>
      </c>
      <c r="B1907" t="inlineStr">
        <is>
          <t>YX</t>
        </is>
      </c>
      <c r="C1907" s="9">
        <f>_xlfn.XLOOKUP(B1907,Carriers[Code],Carriers[Airline])</f>
        <v/>
      </c>
      <c r="D1907" t="n">
        <v>4678</v>
      </c>
      <c r="E1907" t="inlineStr">
        <is>
          <t>STL</t>
        </is>
      </c>
      <c r="F1907" s="10" t="n">
        <v>1710</v>
      </c>
      <c r="G1907" t="inlineStr">
        <is>
          <t>1700-1759</t>
        </is>
      </c>
      <c r="H1907" s="9">
        <f>INT(F1907/100)</f>
        <v/>
      </c>
      <c r="I1907" t="n">
        <v>74</v>
      </c>
      <c r="J1907" t="n">
        <v>1</v>
      </c>
      <c r="K1907" t="n">
        <v>130</v>
      </c>
      <c r="L1907" t="n">
        <v>1</v>
      </c>
      <c r="M1907" t="n">
        <v>0</v>
      </c>
      <c r="O1907" t="n">
        <v>0</v>
      </c>
      <c r="P1907" t="n">
        <v>19</v>
      </c>
      <c r="Q1907" t="n">
        <v>0</v>
      </c>
      <c r="R1907" t="n">
        <v>56</v>
      </c>
      <c r="S1907" t="n">
        <v>0</v>
      </c>
      <c r="T1907" t="n">
        <v>55</v>
      </c>
    </row>
    <row r="1908">
      <c r="A1908" s="8" t="n">
        <v>46208</v>
      </c>
      <c r="B1908" t="inlineStr">
        <is>
          <t>DL</t>
        </is>
      </c>
      <c r="C1908" s="9">
        <f>_xlfn.XLOOKUP(B1908,Carriers[Code],Carriers[Airline])</f>
        <v/>
      </c>
      <c r="D1908" t="n">
        <v>1432</v>
      </c>
      <c r="E1908" t="inlineStr">
        <is>
          <t>DTW</t>
        </is>
      </c>
      <c r="F1908" s="10" t="n">
        <v>1715</v>
      </c>
      <c r="G1908" t="inlineStr">
        <is>
          <t>1700-1759</t>
        </is>
      </c>
      <c r="H1908" s="9">
        <f>INT(F1908/100)</f>
        <v/>
      </c>
      <c r="I1908" t="n">
        <v>43</v>
      </c>
      <c r="J1908" t="n">
        <v>1</v>
      </c>
      <c r="K1908" t="n">
        <v>80</v>
      </c>
      <c r="L1908" t="n">
        <v>1</v>
      </c>
      <c r="M1908" t="n">
        <v>0</v>
      </c>
      <c r="O1908" t="n">
        <v>0</v>
      </c>
      <c r="P1908" t="n">
        <v>0</v>
      </c>
      <c r="Q1908" t="n">
        <v>0</v>
      </c>
      <c r="R1908" t="n">
        <v>37</v>
      </c>
      <c r="S1908" t="n">
        <v>0</v>
      </c>
      <c r="T1908" t="n">
        <v>43</v>
      </c>
    </row>
    <row r="1909">
      <c r="A1909" s="8" t="n">
        <v>46208</v>
      </c>
      <c r="B1909" t="inlineStr">
        <is>
          <t>YX</t>
        </is>
      </c>
      <c r="C1909" s="9">
        <f>_xlfn.XLOOKUP(B1909,Carriers[Code],Carriers[Airline])</f>
        <v/>
      </c>
      <c r="D1909" t="n">
        <v>5620</v>
      </c>
      <c r="E1909" t="inlineStr">
        <is>
          <t>CVG</t>
        </is>
      </c>
      <c r="F1909" s="10" t="n">
        <v>1716</v>
      </c>
      <c r="G1909" t="inlineStr">
        <is>
          <t>1700-1759</t>
        </is>
      </c>
      <c r="H1909" s="9">
        <f>INT(F1909/100)</f>
        <v/>
      </c>
      <c r="I1909" t="n">
        <v>-9</v>
      </c>
      <c r="J1909" t="n">
        <v>0</v>
      </c>
      <c r="K1909" t="n">
        <v>-16</v>
      </c>
      <c r="L1909" t="n">
        <v>0</v>
      </c>
      <c r="M1909" t="n">
        <v>0</v>
      </c>
      <c r="O1909" t="n">
        <v>0</v>
      </c>
    </row>
    <row r="1910">
      <c r="A1910" s="8" t="n">
        <v>46208</v>
      </c>
      <c r="B1910" t="inlineStr">
        <is>
          <t>B6</t>
        </is>
      </c>
      <c r="C1910" s="9">
        <f>_xlfn.XLOOKUP(B1910,Carriers[Code],Carriers[Airline])</f>
        <v/>
      </c>
      <c r="D1910" t="n">
        <v>509</v>
      </c>
      <c r="E1910" t="inlineStr">
        <is>
          <t>JAX</t>
        </is>
      </c>
      <c r="F1910" s="10" t="n">
        <v>1720</v>
      </c>
      <c r="G1910" t="inlineStr">
        <is>
          <t>1700-1759</t>
        </is>
      </c>
      <c r="H1910" s="9">
        <f>INT(F1910/100)</f>
        <v/>
      </c>
      <c r="M1910" t="n">
        <v>1</v>
      </c>
      <c r="N1910" t="inlineStr">
        <is>
          <t>C</t>
        </is>
      </c>
      <c r="O1910" t="n">
        <v>0</v>
      </c>
    </row>
    <row r="1911">
      <c r="A1911" s="8" t="n">
        <v>46208</v>
      </c>
      <c r="B1911" t="inlineStr">
        <is>
          <t>B6</t>
        </is>
      </c>
      <c r="C1911" s="9">
        <f>_xlfn.XLOOKUP(B1911,Carriers[Code],Carriers[Airline])</f>
        <v/>
      </c>
      <c r="D1911" t="n">
        <v>733</v>
      </c>
      <c r="E1911" t="inlineStr">
        <is>
          <t>SFO</t>
        </is>
      </c>
      <c r="F1911" s="10" t="n">
        <v>1720</v>
      </c>
      <c r="G1911" t="inlineStr">
        <is>
          <t>1700-1759</t>
        </is>
      </c>
      <c r="H1911" s="9">
        <f>INT(F1911/100)</f>
        <v/>
      </c>
      <c r="I1911" t="n">
        <v>106</v>
      </c>
      <c r="J1911" t="n">
        <v>1</v>
      </c>
      <c r="K1911" t="n">
        <v>135</v>
      </c>
      <c r="L1911" t="n">
        <v>1</v>
      </c>
      <c r="M1911" t="n">
        <v>0</v>
      </c>
      <c r="O1911" t="n">
        <v>0</v>
      </c>
      <c r="P1911" t="n">
        <v>0</v>
      </c>
      <c r="Q1911" t="n">
        <v>0</v>
      </c>
      <c r="R1911" t="n">
        <v>129</v>
      </c>
      <c r="S1911" t="n">
        <v>0</v>
      </c>
      <c r="T1911" t="n">
        <v>6</v>
      </c>
    </row>
    <row r="1912">
      <c r="A1912" s="8" t="n">
        <v>46208</v>
      </c>
      <c r="B1912" t="inlineStr">
        <is>
          <t>B6</t>
        </is>
      </c>
      <c r="C1912" s="9">
        <f>_xlfn.XLOOKUP(B1912,Carriers[Code],Carriers[Airline])</f>
        <v/>
      </c>
      <c r="D1912" t="n">
        <v>811</v>
      </c>
      <c r="E1912" t="inlineStr">
        <is>
          <t>ORD</t>
        </is>
      </c>
      <c r="F1912" s="10" t="n">
        <v>1720</v>
      </c>
      <c r="G1912" t="inlineStr">
        <is>
          <t>1700-1759</t>
        </is>
      </c>
      <c r="H1912" s="9">
        <f>INT(F1912/100)</f>
        <v/>
      </c>
      <c r="I1912" t="n">
        <v>-3</v>
      </c>
      <c r="J1912" t="n">
        <v>0</v>
      </c>
      <c r="K1912" t="n">
        <v>27</v>
      </c>
      <c r="L1912" t="n">
        <v>1</v>
      </c>
      <c r="M1912" t="n">
        <v>0</v>
      </c>
      <c r="O1912" t="n">
        <v>0</v>
      </c>
      <c r="P1912" t="n">
        <v>0</v>
      </c>
      <c r="Q1912" t="n">
        <v>0</v>
      </c>
      <c r="R1912" t="n">
        <v>27</v>
      </c>
      <c r="S1912" t="n">
        <v>0</v>
      </c>
      <c r="T1912" t="n">
        <v>0</v>
      </c>
    </row>
    <row r="1913">
      <c r="A1913" s="8" t="n">
        <v>46208</v>
      </c>
      <c r="B1913" t="inlineStr">
        <is>
          <t>WN</t>
        </is>
      </c>
      <c r="C1913" s="9">
        <f>_xlfn.XLOOKUP(B1913,Carriers[Code],Carriers[Airline])</f>
        <v/>
      </c>
      <c r="D1913" t="n">
        <v>742</v>
      </c>
      <c r="E1913" t="inlineStr">
        <is>
          <t>DEN</t>
        </is>
      </c>
      <c r="F1913" s="10" t="n">
        <v>1720</v>
      </c>
      <c r="G1913" t="inlineStr">
        <is>
          <t>1700-1759</t>
        </is>
      </c>
      <c r="H1913" s="9">
        <f>INT(F1913/100)</f>
        <v/>
      </c>
      <c r="I1913" t="n">
        <v>17</v>
      </c>
      <c r="J1913" t="n">
        <v>1</v>
      </c>
      <c r="K1913" t="n">
        <v>29</v>
      </c>
      <c r="L1913" t="n">
        <v>1</v>
      </c>
      <c r="M1913" t="n">
        <v>0</v>
      </c>
      <c r="O1913" t="n">
        <v>0</v>
      </c>
      <c r="P1913" t="n">
        <v>11</v>
      </c>
      <c r="Q1913" t="n">
        <v>0</v>
      </c>
      <c r="R1913" t="n">
        <v>12</v>
      </c>
      <c r="S1913" t="n">
        <v>0</v>
      </c>
      <c r="T1913" t="n">
        <v>6</v>
      </c>
    </row>
    <row r="1914">
      <c r="A1914" s="8" t="n">
        <v>46208</v>
      </c>
      <c r="B1914" t="inlineStr">
        <is>
          <t>AA</t>
        </is>
      </c>
      <c r="C1914" s="9">
        <f>_xlfn.XLOOKUP(B1914,Carriers[Code],Carriers[Airline])</f>
        <v/>
      </c>
      <c r="D1914" t="n">
        <v>1557</v>
      </c>
      <c r="E1914" t="inlineStr">
        <is>
          <t>DCA</t>
        </is>
      </c>
      <c r="F1914" s="10" t="n">
        <v>1723</v>
      </c>
      <c r="G1914" t="inlineStr">
        <is>
          <t>1700-1759</t>
        </is>
      </c>
      <c r="H1914" s="9">
        <f>INT(F1914/100)</f>
        <v/>
      </c>
      <c r="I1914" t="n">
        <v>0</v>
      </c>
      <c r="J1914" t="n">
        <v>0</v>
      </c>
      <c r="K1914" t="n">
        <v>-12</v>
      </c>
      <c r="L1914" t="n">
        <v>0</v>
      </c>
      <c r="M1914" t="n">
        <v>0</v>
      </c>
      <c r="O1914" t="n">
        <v>0</v>
      </c>
    </row>
    <row r="1915">
      <c r="A1915" s="8" t="n">
        <v>46208</v>
      </c>
      <c r="B1915" t="inlineStr">
        <is>
          <t>WN</t>
        </is>
      </c>
      <c r="C1915" s="9">
        <f>_xlfn.XLOOKUP(B1915,Carriers[Code],Carriers[Airline])</f>
        <v/>
      </c>
      <c r="D1915" t="n">
        <v>426</v>
      </c>
      <c r="E1915" t="inlineStr">
        <is>
          <t>BWI</t>
        </is>
      </c>
      <c r="F1915" s="10" t="n">
        <v>1725</v>
      </c>
      <c r="G1915" t="inlineStr">
        <is>
          <t>1700-1759</t>
        </is>
      </c>
      <c r="H1915" s="9">
        <f>INT(F1915/100)</f>
        <v/>
      </c>
      <c r="I1915" t="n">
        <v>8</v>
      </c>
      <c r="J1915" t="n">
        <v>0</v>
      </c>
      <c r="K1915" t="n">
        <v>-10</v>
      </c>
      <c r="L1915" t="n">
        <v>0</v>
      </c>
      <c r="M1915" t="n">
        <v>0</v>
      </c>
      <c r="O1915" t="n">
        <v>0</v>
      </c>
    </row>
    <row r="1916">
      <c r="A1916" s="8" t="n">
        <v>46208</v>
      </c>
      <c r="B1916" t="inlineStr">
        <is>
          <t>B6</t>
        </is>
      </c>
      <c r="C1916" s="9">
        <f>_xlfn.XLOOKUP(B1916,Carriers[Code],Carriers[Airline])</f>
        <v/>
      </c>
      <c r="D1916" t="n">
        <v>451</v>
      </c>
      <c r="E1916" t="inlineStr">
        <is>
          <t>MCO</t>
        </is>
      </c>
      <c r="F1916" s="10" t="n">
        <v>1729</v>
      </c>
      <c r="G1916" t="inlineStr">
        <is>
          <t>1700-1759</t>
        </is>
      </c>
      <c r="H1916" s="9">
        <f>INT(F1916/100)</f>
        <v/>
      </c>
      <c r="I1916" t="n">
        <v>3</v>
      </c>
      <c r="J1916" t="n">
        <v>0</v>
      </c>
      <c r="K1916" t="n">
        <v>-15</v>
      </c>
      <c r="L1916" t="n">
        <v>0</v>
      </c>
      <c r="M1916" t="n">
        <v>0</v>
      </c>
      <c r="O1916" t="n">
        <v>0</v>
      </c>
    </row>
    <row r="1917">
      <c r="A1917" s="8" t="n">
        <v>46208</v>
      </c>
      <c r="B1917" t="inlineStr">
        <is>
          <t>B6</t>
        </is>
      </c>
      <c r="C1917" s="9">
        <f>_xlfn.XLOOKUP(B1917,Carriers[Code],Carriers[Airline])</f>
        <v/>
      </c>
      <c r="D1917" t="n">
        <v>2185</v>
      </c>
      <c r="E1917" t="inlineStr">
        <is>
          <t>PIT</t>
        </is>
      </c>
      <c r="F1917" s="10" t="n">
        <v>1729</v>
      </c>
      <c r="G1917" t="inlineStr">
        <is>
          <t>1700-1759</t>
        </is>
      </c>
      <c r="H1917" s="9">
        <f>INT(F1917/100)</f>
        <v/>
      </c>
      <c r="I1917" t="n">
        <v>17</v>
      </c>
      <c r="J1917" t="n">
        <v>1</v>
      </c>
      <c r="K1917" t="n">
        <v>16</v>
      </c>
      <c r="L1917" t="n">
        <v>1</v>
      </c>
      <c r="M1917" t="n">
        <v>0</v>
      </c>
      <c r="O1917" t="n">
        <v>0</v>
      </c>
      <c r="P1917" t="n">
        <v>16</v>
      </c>
      <c r="Q1917" t="n">
        <v>0</v>
      </c>
      <c r="R1917" t="n">
        <v>0</v>
      </c>
      <c r="S1917" t="n">
        <v>0</v>
      </c>
      <c r="T1917" t="n">
        <v>0</v>
      </c>
    </row>
    <row r="1918">
      <c r="A1918" s="8" t="n">
        <v>46208</v>
      </c>
      <c r="B1918" t="inlineStr">
        <is>
          <t>AA</t>
        </is>
      </c>
      <c r="C1918" s="9">
        <f>_xlfn.XLOOKUP(B1918,Carriers[Code],Carriers[Airline])</f>
        <v/>
      </c>
      <c r="D1918" t="n">
        <v>1578</v>
      </c>
      <c r="E1918" t="inlineStr">
        <is>
          <t>LAX</t>
        </is>
      </c>
      <c r="F1918" s="10" t="n">
        <v>1733</v>
      </c>
      <c r="G1918" t="inlineStr">
        <is>
          <t>1700-1759</t>
        </is>
      </c>
      <c r="H1918" s="9">
        <f>INT(F1918/100)</f>
        <v/>
      </c>
      <c r="M1918" t="n">
        <v>1</v>
      </c>
      <c r="N1918" t="inlineStr">
        <is>
          <t>A</t>
        </is>
      </c>
      <c r="O1918" t="n">
        <v>0</v>
      </c>
    </row>
    <row r="1919">
      <c r="A1919" s="8" t="n">
        <v>46208</v>
      </c>
      <c r="B1919" t="inlineStr">
        <is>
          <t>B6</t>
        </is>
      </c>
      <c r="C1919" s="9">
        <f>_xlfn.XLOOKUP(B1919,Carriers[Code],Carriers[Airline])</f>
        <v/>
      </c>
      <c r="D1919" t="n">
        <v>507</v>
      </c>
      <c r="E1919" t="inlineStr">
        <is>
          <t>BNA</t>
        </is>
      </c>
      <c r="F1919" s="10" t="n">
        <v>1733</v>
      </c>
      <c r="G1919" t="inlineStr">
        <is>
          <t>1700-1759</t>
        </is>
      </c>
      <c r="H1919" s="9">
        <f>INT(F1919/100)</f>
        <v/>
      </c>
      <c r="I1919" t="n">
        <v>54</v>
      </c>
      <c r="J1919" t="n">
        <v>1</v>
      </c>
      <c r="K1919" t="n">
        <v>48</v>
      </c>
      <c r="L1919" t="n">
        <v>1</v>
      </c>
      <c r="M1919" t="n">
        <v>0</v>
      </c>
      <c r="O1919" t="n">
        <v>0</v>
      </c>
      <c r="P1919" t="n">
        <v>0</v>
      </c>
      <c r="Q1919" t="n">
        <v>0</v>
      </c>
      <c r="R1919" t="n">
        <v>0</v>
      </c>
      <c r="S1919" t="n">
        <v>0</v>
      </c>
      <c r="T1919" t="n">
        <v>48</v>
      </c>
    </row>
    <row r="1920">
      <c r="A1920" s="8" t="n">
        <v>46208</v>
      </c>
      <c r="B1920" t="inlineStr">
        <is>
          <t>UA</t>
        </is>
      </c>
      <c r="C1920" s="9">
        <f>_xlfn.XLOOKUP(B1920,Carriers[Code],Carriers[Airline])</f>
        <v/>
      </c>
      <c r="D1920" t="n">
        <v>1392</v>
      </c>
      <c r="E1920" t="inlineStr">
        <is>
          <t>IAH</t>
        </is>
      </c>
      <c r="F1920" s="10" t="n">
        <v>1735</v>
      </c>
      <c r="G1920" t="inlineStr">
        <is>
          <t>1700-1759</t>
        </is>
      </c>
      <c r="H1920" s="9">
        <f>INT(F1920/100)</f>
        <v/>
      </c>
      <c r="I1920" t="n">
        <v>-1</v>
      </c>
      <c r="J1920" t="n">
        <v>0</v>
      </c>
      <c r="K1920" t="n">
        <v>30</v>
      </c>
      <c r="L1920" t="n">
        <v>1</v>
      </c>
      <c r="M1920" t="n">
        <v>0</v>
      </c>
      <c r="O1920" t="n">
        <v>0</v>
      </c>
      <c r="P1920" t="n">
        <v>0</v>
      </c>
      <c r="Q1920" t="n">
        <v>0</v>
      </c>
      <c r="R1920" t="n">
        <v>30</v>
      </c>
      <c r="S1920" t="n">
        <v>0</v>
      </c>
      <c r="T1920" t="n">
        <v>0</v>
      </c>
    </row>
    <row r="1921">
      <c r="A1921" s="8" t="n">
        <v>46208</v>
      </c>
      <c r="B1921" t="inlineStr">
        <is>
          <t>AA</t>
        </is>
      </c>
      <c r="C1921" s="9">
        <f>_xlfn.XLOOKUP(B1921,Carriers[Code],Carriers[Airline])</f>
        <v/>
      </c>
      <c r="D1921" t="n">
        <v>1592</v>
      </c>
      <c r="E1921" t="inlineStr">
        <is>
          <t>ORD</t>
        </is>
      </c>
      <c r="F1921" s="10" t="n">
        <v>1738</v>
      </c>
      <c r="G1921" t="inlineStr">
        <is>
          <t>1700-1759</t>
        </is>
      </c>
      <c r="H1921" s="9">
        <f>INT(F1921/100)</f>
        <v/>
      </c>
      <c r="I1921" t="n">
        <v>43</v>
      </c>
      <c r="J1921" t="n">
        <v>1</v>
      </c>
      <c r="K1921" t="n">
        <v>91</v>
      </c>
      <c r="L1921" t="n">
        <v>1</v>
      </c>
      <c r="M1921" t="n">
        <v>0</v>
      </c>
      <c r="O1921" t="n">
        <v>0</v>
      </c>
      <c r="P1921" t="n">
        <v>7</v>
      </c>
      <c r="Q1921" t="n">
        <v>0</v>
      </c>
      <c r="R1921" t="n">
        <v>48</v>
      </c>
      <c r="S1921" t="n">
        <v>0</v>
      </c>
      <c r="T1921" t="n">
        <v>36</v>
      </c>
    </row>
    <row r="1922">
      <c r="A1922" s="8" t="n">
        <v>46208</v>
      </c>
      <c r="B1922" t="inlineStr">
        <is>
          <t>B6</t>
        </is>
      </c>
      <c r="C1922" s="9">
        <f>_xlfn.XLOOKUP(B1922,Carriers[Code],Carriers[Airline])</f>
        <v/>
      </c>
      <c r="D1922" t="n">
        <v>1115</v>
      </c>
      <c r="E1922" t="inlineStr">
        <is>
          <t>BUF</t>
        </is>
      </c>
      <c r="F1922" s="10" t="n">
        <v>1740</v>
      </c>
      <c r="G1922" t="inlineStr">
        <is>
          <t>1700-1759</t>
        </is>
      </c>
      <c r="H1922" s="9">
        <f>INT(F1922/100)</f>
        <v/>
      </c>
      <c r="I1922" t="n">
        <v>8</v>
      </c>
      <c r="J1922" t="n">
        <v>0</v>
      </c>
      <c r="K1922" t="n">
        <v>1</v>
      </c>
      <c r="L1922" t="n">
        <v>0</v>
      </c>
      <c r="M1922" t="n">
        <v>0</v>
      </c>
      <c r="O1922" t="n">
        <v>0</v>
      </c>
    </row>
    <row r="1923">
      <c r="A1923" s="8" t="n">
        <v>46208</v>
      </c>
      <c r="B1923" t="inlineStr">
        <is>
          <t>UA</t>
        </is>
      </c>
      <c r="C1923" s="9">
        <f>_xlfn.XLOOKUP(B1923,Carriers[Code],Carriers[Airline])</f>
        <v/>
      </c>
      <c r="D1923" t="n">
        <v>1647</v>
      </c>
      <c r="E1923" t="inlineStr">
        <is>
          <t>EWR</t>
        </is>
      </c>
      <c r="F1923" s="10" t="n">
        <v>1744</v>
      </c>
      <c r="G1923" t="inlineStr">
        <is>
          <t>1700-1759</t>
        </is>
      </c>
      <c r="H1923" s="9">
        <f>INT(F1923/100)</f>
        <v/>
      </c>
      <c r="I1923" t="n">
        <v>47</v>
      </c>
      <c r="J1923" t="n">
        <v>1</v>
      </c>
      <c r="K1923" t="n">
        <v>27</v>
      </c>
      <c r="L1923" t="n">
        <v>1</v>
      </c>
      <c r="M1923" t="n">
        <v>0</v>
      </c>
      <c r="O1923" t="n">
        <v>0</v>
      </c>
      <c r="P1923" t="n">
        <v>0</v>
      </c>
      <c r="Q1923" t="n">
        <v>0</v>
      </c>
      <c r="R1923" t="n">
        <v>27</v>
      </c>
      <c r="S1923" t="n">
        <v>0</v>
      </c>
      <c r="T1923" t="n">
        <v>0</v>
      </c>
    </row>
    <row r="1924">
      <c r="A1924" s="8" t="n">
        <v>46208</v>
      </c>
      <c r="B1924" t="inlineStr">
        <is>
          <t>WN</t>
        </is>
      </c>
      <c r="C1924" s="9">
        <f>_xlfn.XLOOKUP(B1924,Carriers[Code],Carriers[Airline])</f>
        <v/>
      </c>
      <c r="D1924" t="n">
        <v>737</v>
      </c>
      <c r="E1924" t="inlineStr">
        <is>
          <t>DAL</t>
        </is>
      </c>
      <c r="F1924" s="10" t="n">
        <v>1745</v>
      </c>
      <c r="G1924" t="inlineStr">
        <is>
          <t>1700-1759</t>
        </is>
      </c>
      <c r="H1924" s="9">
        <f>INT(F1924/100)</f>
        <v/>
      </c>
      <c r="I1924" t="n">
        <v>12</v>
      </c>
      <c r="J1924" t="n">
        <v>0</v>
      </c>
      <c r="K1924" t="n">
        <v>103</v>
      </c>
      <c r="L1924" t="n">
        <v>1</v>
      </c>
      <c r="M1924" t="n">
        <v>0</v>
      </c>
      <c r="O1924" t="n">
        <v>0</v>
      </c>
      <c r="P1924" t="n">
        <v>12</v>
      </c>
      <c r="Q1924" t="n">
        <v>0</v>
      </c>
      <c r="R1924" t="n">
        <v>91</v>
      </c>
      <c r="S1924" t="n">
        <v>0</v>
      </c>
      <c r="T1924" t="n">
        <v>0</v>
      </c>
    </row>
    <row r="1925">
      <c r="A1925" s="8" t="n">
        <v>46208</v>
      </c>
      <c r="B1925" t="inlineStr">
        <is>
          <t>B6</t>
        </is>
      </c>
      <c r="C1925" s="9">
        <f>_xlfn.XLOOKUP(B1925,Carriers[Code],Carriers[Airline])</f>
        <v/>
      </c>
      <c r="D1925" t="n">
        <v>1387</v>
      </c>
      <c r="E1925" t="inlineStr">
        <is>
          <t>LAX</t>
        </is>
      </c>
      <c r="F1925" s="10" t="n">
        <v>1750</v>
      </c>
      <c r="G1925" t="inlineStr">
        <is>
          <t>1700-1759</t>
        </is>
      </c>
      <c r="H1925" s="9">
        <f>INT(F1925/100)</f>
        <v/>
      </c>
      <c r="I1925" t="n">
        <v>20</v>
      </c>
      <c r="J1925" t="n">
        <v>1</v>
      </c>
      <c r="K1925" t="n">
        <v>73</v>
      </c>
      <c r="L1925" t="n">
        <v>1</v>
      </c>
      <c r="M1925" t="n">
        <v>0</v>
      </c>
      <c r="O1925" t="n">
        <v>0</v>
      </c>
      <c r="P1925" t="n">
        <v>20</v>
      </c>
      <c r="Q1925" t="n">
        <v>0</v>
      </c>
      <c r="R1925" t="n">
        <v>53</v>
      </c>
      <c r="S1925" t="n">
        <v>0</v>
      </c>
      <c r="T1925" t="n">
        <v>0</v>
      </c>
    </row>
    <row r="1926">
      <c r="A1926" s="8" t="n">
        <v>46208</v>
      </c>
      <c r="B1926" t="inlineStr">
        <is>
          <t>DL</t>
        </is>
      </c>
      <c r="C1926" s="9">
        <f>_xlfn.XLOOKUP(B1926,Carriers[Code],Carriers[Airline])</f>
        <v/>
      </c>
      <c r="D1926" t="n">
        <v>1098</v>
      </c>
      <c r="E1926" t="inlineStr">
        <is>
          <t>MSP</t>
        </is>
      </c>
      <c r="F1926" s="10" t="n">
        <v>1750</v>
      </c>
      <c r="G1926" t="inlineStr">
        <is>
          <t>1700-1759</t>
        </is>
      </c>
      <c r="H1926" s="9">
        <f>INT(F1926/100)</f>
        <v/>
      </c>
      <c r="I1926" t="n">
        <v>0</v>
      </c>
      <c r="J1926" t="n">
        <v>0</v>
      </c>
      <c r="K1926" t="n">
        <v>45</v>
      </c>
      <c r="L1926" t="n">
        <v>1</v>
      </c>
      <c r="M1926" t="n">
        <v>0</v>
      </c>
      <c r="O1926" t="n">
        <v>0</v>
      </c>
      <c r="P1926" t="n">
        <v>0</v>
      </c>
      <c r="Q1926" t="n">
        <v>0</v>
      </c>
      <c r="R1926" t="n">
        <v>45</v>
      </c>
      <c r="S1926" t="n">
        <v>0</v>
      </c>
      <c r="T1926" t="n">
        <v>0</v>
      </c>
    </row>
    <row r="1927">
      <c r="A1927" s="8" t="n">
        <v>46208</v>
      </c>
      <c r="B1927" t="inlineStr">
        <is>
          <t>YX</t>
        </is>
      </c>
      <c r="C1927" s="9">
        <f>_xlfn.XLOOKUP(B1927,Carriers[Code],Carriers[Airline])</f>
        <v/>
      </c>
      <c r="D1927" t="n">
        <v>5667</v>
      </c>
      <c r="E1927" t="inlineStr">
        <is>
          <t>DCA</t>
        </is>
      </c>
      <c r="F1927" s="10" t="n">
        <v>1750</v>
      </c>
      <c r="G1927" t="inlineStr">
        <is>
          <t>1700-1759</t>
        </is>
      </c>
      <c r="H1927" s="9">
        <f>INT(F1927/100)</f>
        <v/>
      </c>
      <c r="I1927" t="n">
        <v>28</v>
      </c>
      <c r="J1927" t="n">
        <v>1</v>
      </c>
      <c r="K1927" t="n">
        <v>9</v>
      </c>
      <c r="L1927" t="n">
        <v>0</v>
      </c>
      <c r="M1927" t="n">
        <v>0</v>
      </c>
      <c r="O1927" t="n">
        <v>0</v>
      </c>
    </row>
    <row r="1928">
      <c r="A1928" s="8" t="n">
        <v>46208</v>
      </c>
      <c r="B1928" t="inlineStr">
        <is>
          <t>YX</t>
        </is>
      </c>
      <c r="C1928" s="9">
        <f>_xlfn.XLOOKUP(B1928,Carriers[Code],Carriers[Airline])</f>
        <v/>
      </c>
      <c r="D1928" t="n">
        <v>4632</v>
      </c>
      <c r="E1928" t="inlineStr">
        <is>
          <t>LGA</t>
        </is>
      </c>
      <c r="F1928" s="10" t="n">
        <v>1751</v>
      </c>
      <c r="G1928" t="inlineStr">
        <is>
          <t>1700-1759</t>
        </is>
      </c>
      <c r="H1928" s="9">
        <f>INT(F1928/100)</f>
        <v/>
      </c>
      <c r="I1928" t="n">
        <v>74</v>
      </c>
      <c r="J1928" t="n">
        <v>1</v>
      </c>
      <c r="K1928" t="n">
        <v>65</v>
      </c>
      <c r="L1928" t="n">
        <v>1</v>
      </c>
      <c r="M1928" t="n">
        <v>0</v>
      </c>
      <c r="O1928" t="n">
        <v>0</v>
      </c>
      <c r="P1928" t="n">
        <v>0</v>
      </c>
      <c r="Q1928" t="n">
        <v>0</v>
      </c>
      <c r="R1928" t="n">
        <v>65</v>
      </c>
      <c r="S1928" t="n">
        <v>0</v>
      </c>
      <c r="T1928" t="n">
        <v>0</v>
      </c>
    </row>
    <row r="1929">
      <c r="A1929" s="8" t="n">
        <v>46208</v>
      </c>
      <c r="B1929" t="inlineStr">
        <is>
          <t>AA</t>
        </is>
      </c>
      <c r="C1929" s="9">
        <f>_xlfn.XLOOKUP(B1929,Carriers[Code],Carriers[Airline])</f>
        <v/>
      </c>
      <c r="D1929" t="n">
        <v>1577</v>
      </c>
      <c r="E1929" t="inlineStr">
        <is>
          <t>DFW</t>
        </is>
      </c>
      <c r="F1929" s="10" t="n">
        <v>1752</v>
      </c>
      <c r="G1929" t="inlineStr">
        <is>
          <t>1700-1759</t>
        </is>
      </c>
      <c r="H1929" s="9">
        <f>INT(F1929/100)</f>
        <v/>
      </c>
      <c r="I1929" t="n">
        <v>2</v>
      </c>
      <c r="J1929" t="n">
        <v>0</v>
      </c>
      <c r="K1929" t="n">
        <v>-28</v>
      </c>
      <c r="L1929" t="n">
        <v>0</v>
      </c>
      <c r="M1929" t="n">
        <v>0</v>
      </c>
      <c r="O1929" t="n">
        <v>0</v>
      </c>
    </row>
    <row r="1930">
      <c r="A1930" s="8" t="n">
        <v>46208</v>
      </c>
      <c r="B1930" t="inlineStr">
        <is>
          <t>AA</t>
        </is>
      </c>
      <c r="C1930" s="9">
        <f>_xlfn.XLOOKUP(B1930,Carriers[Code],Carriers[Airline])</f>
        <v/>
      </c>
      <c r="D1930" t="n">
        <v>1562</v>
      </c>
      <c r="E1930" t="inlineStr">
        <is>
          <t>MIA</t>
        </is>
      </c>
      <c r="F1930" s="10" t="n">
        <v>1755</v>
      </c>
      <c r="G1930" t="inlineStr">
        <is>
          <t>1700-1759</t>
        </is>
      </c>
      <c r="H1930" s="9">
        <f>INT(F1930/100)</f>
        <v/>
      </c>
      <c r="I1930" t="n">
        <v>301</v>
      </c>
      <c r="J1930" t="n">
        <v>1</v>
      </c>
      <c r="K1930" t="n">
        <v>269</v>
      </c>
      <c r="L1930" t="n">
        <v>1</v>
      </c>
      <c r="M1930" t="n">
        <v>0</v>
      </c>
      <c r="O1930" t="n">
        <v>0</v>
      </c>
      <c r="P1930" t="n">
        <v>93</v>
      </c>
      <c r="Q1930" t="n">
        <v>0</v>
      </c>
      <c r="R1930" t="n">
        <v>0</v>
      </c>
      <c r="S1930" t="n">
        <v>0</v>
      </c>
      <c r="T1930" t="n">
        <v>176</v>
      </c>
    </row>
    <row r="1931">
      <c r="A1931" s="8" t="n">
        <v>46208</v>
      </c>
      <c r="B1931" t="inlineStr">
        <is>
          <t>DL</t>
        </is>
      </c>
      <c r="C1931" s="9">
        <f>_xlfn.XLOOKUP(B1931,Carriers[Code],Carriers[Airline])</f>
        <v/>
      </c>
      <c r="D1931" t="n">
        <v>514</v>
      </c>
      <c r="E1931" t="inlineStr">
        <is>
          <t>PHX</t>
        </is>
      </c>
      <c r="F1931" s="10" t="n">
        <v>1755</v>
      </c>
      <c r="G1931" t="inlineStr">
        <is>
          <t>1700-1759</t>
        </is>
      </c>
      <c r="H1931" s="9">
        <f>INT(F1931/100)</f>
        <v/>
      </c>
      <c r="I1931" t="n">
        <v>3</v>
      </c>
      <c r="J1931" t="n">
        <v>0</v>
      </c>
      <c r="K1931" t="n">
        <v>77</v>
      </c>
      <c r="L1931" t="n">
        <v>1</v>
      </c>
      <c r="M1931" t="n">
        <v>0</v>
      </c>
      <c r="O1931" t="n">
        <v>0</v>
      </c>
      <c r="P1931" t="n">
        <v>0</v>
      </c>
      <c r="Q1931" t="n">
        <v>0</v>
      </c>
      <c r="R1931" t="n">
        <v>77</v>
      </c>
      <c r="S1931" t="n">
        <v>0</v>
      </c>
      <c r="T1931" t="n">
        <v>0</v>
      </c>
    </row>
    <row r="1932">
      <c r="A1932" s="8" t="n">
        <v>46208</v>
      </c>
      <c r="B1932" t="inlineStr">
        <is>
          <t>AS</t>
        </is>
      </c>
      <c r="C1932" s="9">
        <f>_xlfn.XLOOKUP(B1932,Carriers[Code],Carriers[Airline])</f>
        <v/>
      </c>
      <c r="D1932" t="n">
        <v>304</v>
      </c>
      <c r="E1932" t="inlineStr">
        <is>
          <t>SEA</t>
        </is>
      </c>
      <c r="F1932" s="10" t="n">
        <v>1756</v>
      </c>
      <c r="G1932" t="inlineStr">
        <is>
          <t>1700-1759</t>
        </is>
      </c>
      <c r="H1932" s="9">
        <f>INT(F1932/100)</f>
        <v/>
      </c>
      <c r="I1932" t="n">
        <v>48</v>
      </c>
      <c r="J1932" t="n">
        <v>1</v>
      </c>
      <c r="K1932" t="n">
        <v>54</v>
      </c>
      <c r="L1932" t="n">
        <v>1</v>
      </c>
      <c r="M1932" t="n">
        <v>0</v>
      </c>
      <c r="O1932" t="n">
        <v>0</v>
      </c>
      <c r="P1932" t="n">
        <v>48</v>
      </c>
      <c r="Q1932" t="n">
        <v>0</v>
      </c>
      <c r="R1932" t="n">
        <v>6</v>
      </c>
      <c r="S1932" t="n">
        <v>0</v>
      </c>
      <c r="T1932" t="n">
        <v>0</v>
      </c>
    </row>
    <row r="1933">
      <c r="A1933" s="8" t="n">
        <v>46208</v>
      </c>
      <c r="B1933" t="inlineStr">
        <is>
          <t>DL</t>
        </is>
      </c>
      <c r="C1933" s="9">
        <f>_xlfn.XLOOKUP(B1933,Carriers[Code],Carriers[Airline])</f>
        <v/>
      </c>
      <c r="D1933" t="n">
        <v>2464</v>
      </c>
      <c r="E1933" t="inlineStr">
        <is>
          <t>ATL</t>
        </is>
      </c>
      <c r="F1933" s="10" t="n">
        <v>1756</v>
      </c>
      <c r="G1933" t="inlineStr">
        <is>
          <t>1700-1759</t>
        </is>
      </c>
      <c r="H1933" s="9">
        <f>INT(F1933/100)</f>
        <v/>
      </c>
      <c r="I1933" t="n">
        <v>1</v>
      </c>
      <c r="J1933" t="n">
        <v>0</v>
      </c>
      <c r="K1933" t="n">
        <v>-8</v>
      </c>
      <c r="L1933" t="n">
        <v>0</v>
      </c>
      <c r="M1933" t="n">
        <v>0</v>
      </c>
      <c r="O1933" t="n">
        <v>0</v>
      </c>
    </row>
    <row r="1934">
      <c r="A1934" s="8" t="n">
        <v>46208</v>
      </c>
      <c r="B1934" t="inlineStr">
        <is>
          <t>B6</t>
        </is>
      </c>
      <c r="C1934" s="9">
        <f>_xlfn.XLOOKUP(B1934,Carriers[Code],Carriers[Airline])</f>
        <v/>
      </c>
      <c r="D1934" t="n">
        <v>349</v>
      </c>
      <c r="E1934" t="inlineStr">
        <is>
          <t>SAV</t>
        </is>
      </c>
      <c r="F1934" s="10" t="n">
        <v>1757</v>
      </c>
      <c r="G1934" t="inlineStr">
        <is>
          <t>1700-1759</t>
        </is>
      </c>
      <c r="H1934" s="9">
        <f>INT(F1934/100)</f>
        <v/>
      </c>
      <c r="I1934" t="n">
        <v>64</v>
      </c>
      <c r="J1934" t="n">
        <v>1</v>
      </c>
      <c r="K1934" t="n">
        <v>55</v>
      </c>
      <c r="L1934" t="n">
        <v>1</v>
      </c>
      <c r="M1934" t="n">
        <v>0</v>
      </c>
      <c r="O1934" t="n">
        <v>0</v>
      </c>
      <c r="P1934" t="n">
        <v>55</v>
      </c>
      <c r="Q1934" t="n">
        <v>0</v>
      </c>
      <c r="R1934" t="n">
        <v>0</v>
      </c>
      <c r="S1934" t="n">
        <v>0</v>
      </c>
      <c r="T1934" t="n">
        <v>0</v>
      </c>
    </row>
    <row r="1935">
      <c r="A1935" s="8" t="n">
        <v>46208</v>
      </c>
      <c r="B1935" t="inlineStr">
        <is>
          <t>AA</t>
        </is>
      </c>
      <c r="C1935" s="9">
        <f>_xlfn.XLOOKUP(B1935,Carriers[Code],Carriers[Airline])</f>
        <v/>
      </c>
      <c r="D1935" t="n">
        <v>2835</v>
      </c>
      <c r="E1935" t="inlineStr">
        <is>
          <t>PHL</t>
        </is>
      </c>
      <c r="F1935" s="10" t="n">
        <v>1800</v>
      </c>
      <c r="G1935" t="inlineStr">
        <is>
          <t>1800-1859</t>
        </is>
      </c>
      <c r="H1935" s="9">
        <f>INT(F1935/100)</f>
        <v/>
      </c>
      <c r="I1935" t="n">
        <v>-5</v>
      </c>
      <c r="J1935" t="n">
        <v>0</v>
      </c>
      <c r="K1935" t="n">
        <v>3</v>
      </c>
      <c r="L1935" t="n">
        <v>0</v>
      </c>
      <c r="M1935" t="n">
        <v>0</v>
      </c>
      <c r="O1935" t="n">
        <v>0</v>
      </c>
    </row>
    <row r="1936">
      <c r="A1936" s="8" t="n">
        <v>46208</v>
      </c>
      <c r="B1936" t="inlineStr">
        <is>
          <t>YX</t>
        </is>
      </c>
      <c r="C1936" s="9">
        <f>_xlfn.XLOOKUP(B1936,Carriers[Code],Carriers[Airline])</f>
        <v/>
      </c>
      <c r="D1936" t="n">
        <v>4390</v>
      </c>
      <c r="E1936" t="inlineStr">
        <is>
          <t>JFK</t>
        </is>
      </c>
      <c r="F1936" s="10" t="n">
        <v>1800</v>
      </c>
      <c r="G1936" t="inlineStr">
        <is>
          <t>1800-1859</t>
        </is>
      </c>
      <c r="H1936" s="9">
        <f>INT(F1936/100)</f>
        <v/>
      </c>
      <c r="I1936" t="n">
        <v>129</v>
      </c>
      <c r="J1936" t="n">
        <v>1</v>
      </c>
      <c r="K1936" t="n">
        <v>149</v>
      </c>
      <c r="L1936" t="n">
        <v>1</v>
      </c>
      <c r="M1936" t="n">
        <v>0</v>
      </c>
      <c r="O1936" t="n">
        <v>0</v>
      </c>
      <c r="P1936" t="n">
        <v>0</v>
      </c>
      <c r="Q1936" t="n">
        <v>0</v>
      </c>
      <c r="R1936" t="n">
        <v>149</v>
      </c>
      <c r="S1936" t="n">
        <v>0</v>
      </c>
      <c r="T1936" t="n">
        <v>0</v>
      </c>
    </row>
    <row r="1937">
      <c r="A1937" s="8" t="n">
        <v>46208</v>
      </c>
      <c r="B1937" t="inlineStr">
        <is>
          <t>YX</t>
        </is>
      </c>
      <c r="C1937" s="9">
        <f>_xlfn.XLOOKUP(B1937,Carriers[Code],Carriers[Airline])</f>
        <v/>
      </c>
      <c r="D1937" t="n">
        <v>5831</v>
      </c>
      <c r="E1937" t="inlineStr">
        <is>
          <t>LGA</t>
        </is>
      </c>
      <c r="F1937" s="10" t="n">
        <v>1800</v>
      </c>
      <c r="G1937" t="inlineStr">
        <is>
          <t>1800-1859</t>
        </is>
      </c>
      <c r="H1937" s="9">
        <f>INT(F1937/100)</f>
        <v/>
      </c>
      <c r="I1937" t="n">
        <v>17</v>
      </c>
      <c r="J1937" t="n">
        <v>1</v>
      </c>
      <c r="K1937" t="n">
        <v>19</v>
      </c>
      <c r="L1937" t="n">
        <v>1</v>
      </c>
      <c r="M1937" t="n">
        <v>0</v>
      </c>
      <c r="O1937" t="n">
        <v>0</v>
      </c>
      <c r="P1937" t="n">
        <v>17</v>
      </c>
      <c r="Q1937" t="n">
        <v>0</v>
      </c>
      <c r="R1937" t="n">
        <v>2</v>
      </c>
      <c r="S1937" t="n">
        <v>0</v>
      </c>
      <c r="T1937" t="n">
        <v>0</v>
      </c>
    </row>
    <row r="1938">
      <c r="A1938" s="8" t="n">
        <v>46208</v>
      </c>
      <c r="B1938" t="inlineStr">
        <is>
          <t>YX</t>
        </is>
      </c>
      <c r="C1938" s="9">
        <f>_xlfn.XLOOKUP(B1938,Carriers[Code],Carriers[Airline])</f>
        <v/>
      </c>
      <c r="D1938" t="n">
        <v>3543</v>
      </c>
      <c r="E1938" t="inlineStr">
        <is>
          <t>IAD</t>
        </is>
      </c>
      <c r="F1938" s="10" t="n">
        <v>1805</v>
      </c>
      <c r="G1938" t="inlineStr">
        <is>
          <t>1800-1859</t>
        </is>
      </c>
      <c r="H1938" s="9">
        <f>INT(F1938/100)</f>
        <v/>
      </c>
      <c r="I1938" t="n">
        <v>-2</v>
      </c>
      <c r="J1938" t="n">
        <v>0</v>
      </c>
      <c r="K1938" t="n">
        <v>-30</v>
      </c>
      <c r="L1938" t="n">
        <v>0</v>
      </c>
      <c r="M1938" t="n">
        <v>0</v>
      </c>
      <c r="O1938" t="n">
        <v>0</v>
      </c>
    </row>
    <row r="1939">
      <c r="A1939" s="8" t="n">
        <v>46208</v>
      </c>
      <c r="B1939" t="inlineStr">
        <is>
          <t>YX</t>
        </is>
      </c>
      <c r="C1939" s="9">
        <f>_xlfn.XLOOKUP(B1939,Carriers[Code],Carriers[Airline])</f>
        <v/>
      </c>
      <c r="D1939" t="n">
        <v>4641</v>
      </c>
      <c r="E1939" t="inlineStr">
        <is>
          <t>CMH</t>
        </is>
      </c>
      <c r="F1939" s="10" t="n">
        <v>1806</v>
      </c>
      <c r="G1939" t="inlineStr">
        <is>
          <t>1800-1859</t>
        </is>
      </c>
      <c r="H1939" s="9">
        <f>INT(F1939/100)</f>
        <v/>
      </c>
      <c r="I1939" t="n">
        <v>-9</v>
      </c>
      <c r="J1939" t="n">
        <v>0</v>
      </c>
      <c r="K1939" t="n">
        <v>-19</v>
      </c>
      <c r="L1939" t="n">
        <v>0</v>
      </c>
      <c r="M1939" t="n">
        <v>0</v>
      </c>
      <c r="O1939" t="n">
        <v>0</v>
      </c>
    </row>
    <row r="1940">
      <c r="A1940" s="8" t="n">
        <v>46208</v>
      </c>
      <c r="B1940" t="inlineStr">
        <is>
          <t>UA</t>
        </is>
      </c>
      <c r="C1940" s="9">
        <f>_xlfn.XLOOKUP(B1940,Carriers[Code],Carriers[Airline])</f>
        <v/>
      </c>
      <c r="D1940" t="n">
        <v>2400</v>
      </c>
      <c r="E1940" t="inlineStr">
        <is>
          <t>SFO</t>
        </is>
      </c>
      <c r="F1940" s="10" t="n">
        <v>1810</v>
      </c>
      <c r="G1940" t="inlineStr">
        <is>
          <t>1800-1859</t>
        </is>
      </c>
      <c r="H1940" s="9">
        <f>INT(F1940/100)</f>
        <v/>
      </c>
      <c r="I1940" t="n">
        <v>-5</v>
      </c>
      <c r="J1940" t="n">
        <v>0</v>
      </c>
      <c r="K1940" t="n">
        <v>25</v>
      </c>
      <c r="L1940" t="n">
        <v>1</v>
      </c>
      <c r="M1940" t="n">
        <v>0</v>
      </c>
      <c r="O1940" t="n">
        <v>0</v>
      </c>
      <c r="P1940" t="n">
        <v>0</v>
      </c>
      <c r="Q1940" t="n">
        <v>0</v>
      </c>
      <c r="R1940" t="n">
        <v>25</v>
      </c>
      <c r="S1940" t="n">
        <v>0</v>
      </c>
      <c r="T1940" t="n">
        <v>0</v>
      </c>
    </row>
    <row r="1941">
      <c r="A1941" s="8" t="n">
        <v>46208</v>
      </c>
      <c r="B1941" t="inlineStr">
        <is>
          <t>B6</t>
        </is>
      </c>
      <c r="C1941" s="9">
        <f>_xlfn.XLOOKUP(B1941,Carriers[Code],Carriers[Airline])</f>
        <v/>
      </c>
      <c r="D1941" t="n">
        <v>1955</v>
      </c>
      <c r="E1941" t="inlineStr">
        <is>
          <t>DCA</t>
        </is>
      </c>
      <c r="F1941" s="10" t="n">
        <v>1812</v>
      </c>
      <c r="G1941" t="inlineStr">
        <is>
          <t>1800-1859</t>
        </is>
      </c>
      <c r="H1941" s="9">
        <f>INT(F1941/100)</f>
        <v/>
      </c>
      <c r="M1941" t="n">
        <v>1</v>
      </c>
      <c r="N1941" t="inlineStr">
        <is>
          <t>C</t>
        </is>
      </c>
      <c r="O1941" t="n">
        <v>0</v>
      </c>
    </row>
    <row r="1942">
      <c r="A1942" s="8" t="n">
        <v>46208</v>
      </c>
      <c r="B1942" t="inlineStr">
        <is>
          <t>YX</t>
        </is>
      </c>
      <c r="C1942" s="9">
        <f>_xlfn.XLOOKUP(B1942,Carriers[Code],Carriers[Airline])</f>
        <v/>
      </c>
      <c r="D1942" t="n">
        <v>5718</v>
      </c>
      <c r="E1942" t="inlineStr">
        <is>
          <t>EWR</t>
        </is>
      </c>
      <c r="F1942" s="10" t="n">
        <v>1818</v>
      </c>
      <c r="G1942" t="inlineStr">
        <is>
          <t>1800-1859</t>
        </is>
      </c>
      <c r="H1942" s="9">
        <f>INT(F1942/100)</f>
        <v/>
      </c>
      <c r="M1942" t="n">
        <v>1</v>
      </c>
      <c r="N1942" t="inlineStr">
        <is>
          <t>B</t>
        </is>
      </c>
      <c r="O1942" t="n">
        <v>0</v>
      </c>
    </row>
    <row r="1943">
      <c r="A1943" s="8" t="n">
        <v>46208</v>
      </c>
      <c r="B1943" t="inlineStr">
        <is>
          <t>MQ</t>
        </is>
      </c>
      <c r="C1943" s="9">
        <f>_xlfn.XLOOKUP(B1943,Carriers[Code],Carriers[Airline])</f>
        <v/>
      </c>
      <c r="D1943" t="n">
        <v>3408</v>
      </c>
      <c r="E1943" t="inlineStr">
        <is>
          <t>CVG</t>
        </is>
      </c>
      <c r="F1943" s="10" t="n">
        <v>1820</v>
      </c>
      <c r="G1943" t="inlineStr">
        <is>
          <t>1800-1859</t>
        </is>
      </c>
      <c r="H1943" s="9">
        <f>INT(F1943/100)</f>
        <v/>
      </c>
      <c r="I1943" t="n">
        <v>-5</v>
      </c>
      <c r="J1943" t="n">
        <v>0</v>
      </c>
      <c r="K1943" t="n">
        <v>-6</v>
      </c>
      <c r="L1943" t="n">
        <v>0</v>
      </c>
      <c r="M1943" t="n">
        <v>0</v>
      </c>
      <c r="O1943" t="n">
        <v>0</v>
      </c>
    </row>
    <row r="1944">
      <c r="A1944" s="8" t="n">
        <v>46208</v>
      </c>
      <c r="B1944" t="inlineStr">
        <is>
          <t>YX</t>
        </is>
      </c>
      <c r="C1944" s="9">
        <f>_xlfn.XLOOKUP(B1944,Carriers[Code],Carriers[Airline])</f>
        <v/>
      </c>
      <c r="D1944" t="n">
        <v>5714</v>
      </c>
      <c r="E1944" t="inlineStr">
        <is>
          <t>PHL</t>
        </is>
      </c>
      <c r="F1944" s="10" t="n">
        <v>1825</v>
      </c>
      <c r="G1944" t="inlineStr">
        <is>
          <t>1800-1859</t>
        </is>
      </c>
      <c r="H1944" s="9">
        <f>INT(F1944/100)</f>
        <v/>
      </c>
      <c r="I1944" t="n">
        <v>24</v>
      </c>
      <c r="J1944" t="n">
        <v>1</v>
      </c>
      <c r="K1944" t="n">
        <v>124</v>
      </c>
      <c r="L1944" t="n">
        <v>1</v>
      </c>
      <c r="M1944" t="n">
        <v>0</v>
      </c>
      <c r="O1944" t="n">
        <v>0</v>
      </c>
      <c r="P1944" t="n">
        <v>0</v>
      </c>
      <c r="Q1944" t="n">
        <v>0</v>
      </c>
      <c r="R1944" t="n">
        <v>124</v>
      </c>
      <c r="S1944" t="n">
        <v>0</v>
      </c>
      <c r="T1944" t="n">
        <v>0</v>
      </c>
    </row>
    <row r="1945">
      <c r="A1945" s="8" t="n">
        <v>46208</v>
      </c>
      <c r="B1945" t="inlineStr">
        <is>
          <t>AA</t>
        </is>
      </c>
      <c r="C1945" s="9">
        <f>_xlfn.XLOOKUP(B1945,Carriers[Code],Carriers[Airline])</f>
        <v/>
      </c>
      <c r="D1945" t="n">
        <v>1554</v>
      </c>
      <c r="E1945" t="inlineStr">
        <is>
          <t>ORD</t>
        </is>
      </c>
      <c r="F1945" s="10" t="n">
        <v>1830</v>
      </c>
      <c r="G1945" t="inlineStr">
        <is>
          <t>1800-1859</t>
        </is>
      </c>
      <c r="H1945" s="9">
        <f>INT(F1945/100)</f>
        <v/>
      </c>
      <c r="I1945" t="n">
        <v>24</v>
      </c>
      <c r="J1945" t="n">
        <v>1</v>
      </c>
      <c r="K1945" t="n">
        <v>35</v>
      </c>
      <c r="L1945" t="n">
        <v>1</v>
      </c>
      <c r="M1945" t="n">
        <v>0</v>
      </c>
      <c r="O1945" t="n">
        <v>0</v>
      </c>
      <c r="P1945" t="n">
        <v>24</v>
      </c>
      <c r="Q1945" t="n">
        <v>0</v>
      </c>
      <c r="R1945" t="n">
        <v>11</v>
      </c>
      <c r="S1945" t="n">
        <v>0</v>
      </c>
      <c r="T1945" t="n">
        <v>0</v>
      </c>
    </row>
    <row r="1946">
      <c r="A1946" s="8" t="n">
        <v>46208</v>
      </c>
      <c r="B1946" t="inlineStr">
        <is>
          <t>UA</t>
        </is>
      </c>
      <c r="C1946" s="9">
        <f>_xlfn.XLOOKUP(B1946,Carriers[Code],Carriers[Airline])</f>
        <v/>
      </c>
      <c r="D1946" t="n">
        <v>639</v>
      </c>
      <c r="E1946" t="inlineStr">
        <is>
          <t>LAX</t>
        </is>
      </c>
      <c r="F1946" s="10" t="n">
        <v>1836</v>
      </c>
      <c r="G1946" t="inlineStr">
        <is>
          <t>1800-1859</t>
        </is>
      </c>
      <c r="H1946" s="9">
        <f>INT(F1946/100)</f>
        <v/>
      </c>
      <c r="I1946" t="n">
        <v>0</v>
      </c>
      <c r="J1946" t="n">
        <v>0</v>
      </c>
      <c r="K1946" t="n">
        <v>78</v>
      </c>
      <c r="L1946" t="n">
        <v>1</v>
      </c>
      <c r="M1946" t="n">
        <v>0</v>
      </c>
      <c r="O1946" t="n">
        <v>0</v>
      </c>
      <c r="P1946" t="n">
        <v>0</v>
      </c>
      <c r="Q1946" t="n">
        <v>0</v>
      </c>
      <c r="R1946" t="n">
        <v>78</v>
      </c>
      <c r="S1946" t="n">
        <v>0</v>
      </c>
      <c r="T1946" t="n">
        <v>0</v>
      </c>
    </row>
    <row r="1947">
      <c r="A1947" s="8" t="n">
        <v>46208</v>
      </c>
      <c r="B1947" t="inlineStr">
        <is>
          <t>UA</t>
        </is>
      </c>
      <c r="C1947" s="9">
        <f>_xlfn.XLOOKUP(B1947,Carriers[Code],Carriers[Airline])</f>
        <v/>
      </c>
      <c r="D1947" t="n">
        <v>1015</v>
      </c>
      <c r="E1947" t="inlineStr">
        <is>
          <t>ORD</t>
        </is>
      </c>
      <c r="F1947" s="10" t="n">
        <v>1843</v>
      </c>
      <c r="G1947" t="inlineStr">
        <is>
          <t>1800-1859</t>
        </is>
      </c>
      <c r="H1947" s="9">
        <f>INT(F1947/100)</f>
        <v/>
      </c>
      <c r="I1947" t="n">
        <v>-2</v>
      </c>
      <c r="J1947" t="n">
        <v>0</v>
      </c>
      <c r="K1947" t="n">
        <v>53</v>
      </c>
      <c r="L1947" t="n">
        <v>1</v>
      </c>
      <c r="M1947" t="n">
        <v>0</v>
      </c>
      <c r="O1947" t="n">
        <v>0</v>
      </c>
      <c r="P1947" t="n">
        <v>0</v>
      </c>
      <c r="Q1947" t="n">
        <v>0</v>
      </c>
      <c r="R1947" t="n">
        <v>53</v>
      </c>
      <c r="S1947" t="n">
        <v>0</v>
      </c>
      <c r="T1947" t="n">
        <v>0</v>
      </c>
    </row>
    <row r="1948">
      <c r="A1948" s="8" t="n">
        <v>46208</v>
      </c>
      <c r="B1948" t="inlineStr">
        <is>
          <t>B6</t>
        </is>
      </c>
      <c r="C1948" s="9">
        <f>_xlfn.XLOOKUP(B1948,Carriers[Code],Carriers[Airline])</f>
        <v/>
      </c>
      <c r="D1948" t="n">
        <v>2269</v>
      </c>
      <c r="E1948" t="inlineStr">
        <is>
          <t>FLL</t>
        </is>
      </c>
      <c r="F1948" s="10" t="n">
        <v>1850</v>
      </c>
      <c r="G1948" t="inlineStr">
        <is>
          <t>1800-1859</t>
        </is>
      </c>
      <c r="H1948" s="9">
        <f>INT(F1948/100)</f>
        <v/>
      </c>
      <c r="I1948" t="n">
        <v>44</v>
      </c>
      <c r="J1948" t="n">
        <v>1</v>
      </c>
      <c r="K1948" t="n">
        <v>12</v>
      </c>
      <c r="L1948" t="n">
        <v>0</v>
      </c>
      <c r="M1948" t="n">
        <v>0</v>
      </c>
      <c r="O1948" t="n">
        <v>0</v>
      </c>
    </row>
    <row r="1949">
      <c r="A1949" s="8" t="n">
        <v>46208</v>
      </c>
      <c r="B1949" t="inlineStr">
        <is>
          <t>DL</t>
        </is>
      </c>
      <c r="C1949" s="9">
        <f>_xlfn.XLOOKUP(B1949,Carriers[Code],Carriers[Airline])</f>
        <v/>
      </c>
      <c r="D1949" t="n">
        <v>445</v>
      </c>
      <c r="E1949" t="inlineStr">
        <is>
          <t>SLC</t>
        </is>
      </c>
      <c r="F1949" s="10" t="n">
        <v>1850</v>
      </c>
      <c r="G1949" t="inlineStr">
        <is>
          <t>1800-1859</t>
        </is>
      </c>
      <c r="H1949" s="9">
        <f>INT(F1949/100)</f>
        <v/>
      </c>
      <c r="I1949" t="n">
        <v>14</v>
      </c>
      <c r="J1949" t="n">
        <v>0</v>
      </c>
      <c r="K1949" t="n">
        <v>-4</v>
      </c>
      <c r="L1949" t="n">
        <v>0</v>
      </c>
      <c r="M1949" t="n">
        <v>0</v>
      </c>
      <c r="O1949" t="n">
        <v>0</v>
      </c>
    </row>
    <row r="1950">
      <c r="A1950" s="8" t="n">
        <v>46208</v>
      </c>
      <c r="B1950" t="inlineStr">
        <is>
          <t>DL</t>
        </is>
      </c>
      <c r="C1950" s="9">
        <f>_xlfn.XLOOKUP(B1950,Carriers[Code],Carriers[Airline])</f>
        <v/>
      </c>
      <c r="D1950" t="n">
        <v>817</v>
      </c>
      <c r="E1950" t="inlineStr">
        <is>
          <t>RDU</t>
        </is>
      </c>
      <c r="F1950" s="10" t="n">
        <v>1850</v>
      </c>
      <c r="G1950" t="inlineStr">
        <is>
          <t>1800-1859</t>
        </is>
      </c>
      <c r="H1950" s="9">
        <f>INT(F1950/100)</f>
        <v/>
      </c>
      <c r="M1950" t="n">
        <v>1</v>
      </c>
      <c r="N1950" t="inlineStr">
        <is>
          <t>C</t>
        </is>
      </c>
      <c r="O1950" t="n">
        <v>0</v>
      </c>
    </row>
    <row r="1951">
      <c r="A1951" s="8" t="n">
        <v>46208</v>
      </c>
      <c r="B1951" t="inlineStr">
        <is>
          <t>WN</t>
        </is>
      </c>
      <c r="C1951" s="9">
        <f>_xlfn.XLOOKUP(B1951,Carriers[Code],Carriers[Airline])</f>
        <v/>
      </c>
      <c r="D1951" t="n">
        <v>754</v>
      </c>
      <c r="E1951" t="inlineStr">
        <is>
          <t>STL</t>
        </is>
      </c>
      <c r="F1951" s="10" t="n">
        <v>1850</v>
      </c>
      <c r="G1951" t="inlineStr">
        <is>
          <t>1800-1859</t>
        </is>
      </c>
      <c r="H1951" s="9">
        <f>INT(F1951/100)</f>
        <v/>
      </c>
      <c r="I1951" t="n">
        <v>170</v>
      </c>
      <c r="J1951" t="n">
        <v>1</v>
      </c>
      <c r="K1951" t="n">
        <v>153</v>
      </c>
      <c r="L1951" t="n">
        <v>1</v>
      </c>
      <c r="M1951" t="n">
        <v>0</v>
      </c>
      <c r="O1951" t="n">
        <v>0</v>
      </c>
      <c r="P1951" t="n">
        <v>58</v>
      </c>
      <c r="Q1951" t="n">
        <v>0</v>
      </c>
      <c r="R1951" t="n">
        <v>0</v>
      </c>
      <c r="S1951" t="n">
        <v>0</v>
      </c>
      <c r="T1951" t="n">
        <v>95</v>
      </c>
    </row>
    <row r="1952">
      <c r="A1952" s="8" t="n">
        <v>46208</v>
      </c>
      <c r="B1952" t="inlineStr">
        <is>
          <t>AA</t>
        </is>
      </c>
      <c r="C1952" s="9">
        <f>_xlfn.XLOOKUP(B1952,Carriers[Code],Carriers[Airline])</f>
        <v/>
      </c>
      <c r="D1952" t="n">
        <v>1552</v>
      </c>
      <c r="E1952" t="inlineStr">
        <is>
          <t>CLT</t>
        </is>
      </c>
      <c r="F1952" s="10" t="n">
        <v>1855</v>
      </c>
      <c r="G1952" t="inlineStr">
        <is>
          <t>1800-1859</t>
        </is>
      </c>
      <c r="H1952" s="9">
        <f>INT(F1952/100)</f>
        <v/>
      </c>
      <c r="I1952" t="n">
        <v>92</v>
      </c>
      <c r="J1952" t="n">
        <v>1</v>
      </c>
      <c r="K1952" t="n">
        <v>59</v>
      </c>
      <c r="L1952" t="n">
        <v>1</v>
      </c>
      <c r="M1952" t="n">
        <v>0</v>
      </c>
      <c r="O1952" t="n">
        <v>0</v>
      </c>
      <c r="P1952" t="n">
        <v>20</v>
      </c>
      <c r="Q1952" t="n">
        <v>0</v>
      </c>
      <c r="R1952" t="n">
        <v>0</v>
      </c>
      <c r="S1952" t="n">
        <v>0</v>
      </c>
      <c r="T1952" t="n">
        <v>39</v>
      </c>
    </row>
    <row r="1953">
      <c r="A1953" s="8" t="n">
        <v>46208</v>
      </c>
      <c r="B1953" t="inlineStr">
        <is>
          <t>B6</t>
        </is>
      </c>
      <c r="C1953" s="9">
        <f>_xlfn.XLOOKUP(B1953,Carriers[Code],Carriers[Airline])</f>
        <v/>
      </c>
      <c r="D1953" t="n">
        <v>1633</v>
      </c>
      <c r="E1953" t="inlineStr">
        <is>
          <t>SFO</t>
        </is>
      </c>
      <c r="F1953" s="10" t="n">
        <v>1855</v>
      </c>
      <c r="G1953" t="inlineStr">
        <is>
          <t>1800-1859</t>
        </is>
      </c>
      <c r="H1953" s="9">
        <f>INT(F1953/100)</f>
        <v/>
      </c>
      <c r="I1953" t="n">
        <v>79</v>
      </c>
      <c r="J1953" t="n">
        <v>1</v>
      </c>
      <c r="K1953" t="n">
        <v>71</v>
      </c>
      <c r="L1953" t="n">
        <v>1</v>
      </c>
      <c r="M1953" t="n">
        <v>0</v>
      </c>
      <c r="O1953" t="n">
        <v>0</v>
      </c>
      <c r="P1953" t="n">
        <v>0</v>
      </c>
      <c r="Q1953" t="n">
        <v>0</v>
      </c>
      <c r="R1953" t="n">
        <v>71</v>
      </c>
      <c r="S1953" t="n">
        <v>0</v>
      </c>
      <c r="T1953" t="n">
        <v>0</v>
      </c>
    </row>
    <row r="1954">
      <c r="A1954" s="8" t="n">
        <v>46208</v>
      </c>
      <c r="B1954" t="inlineStr">
        <is>
          <t>B6</t>
        </is>
      </c>
      <c r="C1954" s="9">
        <f>_xlfn.XLOOKUP(B1954,Carriers[Code],Carriers[Airline])</f>
        <v/>
      </c>
      <c r="D1954" t="n">
        <v>2459</v>
      </c>
      <c r="E1954" t="inlineStr">
        <is>
          <t>PHL</t>
        </is>
      </c>
      <c r="F1954" s="10" t="n">
        <v>1855</v>
      </c>
      <c r="G1954" t="inlineStr">
        <is>
          <t>1800-1859</t>
        </is>
      </c>
      <c r="H1954" s="9">
        <f>INT(F1954/100)</f>
        <v/>
      </c>
      <c r="M1954" t="n">
        <v>1</v>
      </c>
      <c r="N1954" t="inlineStr">
        <is>
          <t>A</t>
        </is>
      </c>
      <c r="O1954" t="n">
        <v>0</v>
      </c>
    </row>
    <row r="1955">
      <c r="A1955" s="8" t="n">
        <v>46208</v>
      </c>
      <c r="B1955" t="inlineStr">
        <is>
          <t>YX</t>
        </is>
      </c>
      <c r="C1955" s="9">
        <f>_xlfn.XLOOKUP(B1955,Carriers[Code],Carriers[Airline])</f>
        <v/>
      </c>
      <c r="D1955" t="n">
        <v>5716</v>
      </c>
      <c r="E1955" t="inlineStr">
        <is>
          <t>LGA</t>
        </is>
      </c>
      <c r="F1955" s="10" t="n">
        <v>1900</v>
      </c>
      <c r="G1955" t="inlineStr">
        <is>
          <t>1900-1959</t>
        </is>
      </c>
      <c r="H1955" s="9">
        <f>INT(F1955/100)</f>
        <v/>
      </c>
      <c r="M1955" t="n">
        <v>1</v>
      </c>
      <c r="N1955" t="inlineStr">
        <is>
          <t>A</t>
        </is>
      </c>
      <c r="O1955" t="n">
        <v>0</v>
      </c>
    </row>
    <row r="1956">
      <c r="A1956" s="8" t="n">
        <v>46208</v>
      </c>
      <c r="B1956" t="inlineStr">
        <is>
          <t>B6</t>
        </is>
      </c>
      <c r="C1956" s="9">
        <f>_xlfn.XLOOKUP(B1956,Carriers[Code],Carriers[Airline])</f>
        <v/>
      </c>
      <c r="D1956" t="n">
        <v>817</v>
      </c>
      <c r="E1956" t="inlineStr">
        <is>
          <t>JFK</t>
        </is>
      </c>
      <c r="F1956" s="10" t="n">
        <v>1905</v>
      </c>
      <c r="G1956" t="inlineStr">
        <is>
          <t>1900-1959</t>
        </is>
      </c>
      <c r="H1956" s="9">
        <f>INT(F1956/100)</f>
        <v/>
      </c>
      <c r="M1956" t="n">
        <v>1</v>
      </c>
      <c r="N1956" t="inlineStr">
        <is>
          <t>C</t>
        </is>
      </c>
      <c r="O1956" t="n">
        <v>0</v>
      </c>
    </row>
    <row r="1957">
      <c r="A1957" s="8" t="n">
        <v>46208</v>
      </c>
      <c r="B1957" t="inlineStr">
        <is>
          <t>WN</t>
        </is>
      </c>
      <c r="C1957" s="9">
        <f>_xlfn.XLOOKUP(B1957,Carriers[Code],Carriers[Airline])</f>
        <v/>
      </c>
      <c r="D1957" t="n">
        <v>3287</v>
      </c>
      <c r="E1957" t="inlineStr">
        <is>
          <t>MDW</t>
        </is>
      </c>
      <c r="F1957" s="10" t="n">
        <v>1905</v>
      </c>
      <c r="G1957" t="inlineStr">
        <is>
          <t>1900-1959</t>
        </is>
      </c>
      <c r="H1957" s="9">
        <f>INT(F1957/100)</f>
        <v/>
      </c>
      <c r="I1957" t="n">
        <v>106</v>
      </c>
      <c r="J1957" t="n">
        <v>1</v>
      </c>
      <c r="K1957" t="n">
        <v>88</v>
      </c>
      <c r="L1957" t="n">
        <v>1</v>
      </c>
      <c r="M1957" t="n">
        <v>0</v>
      </c>
      <c r="O1957" t="n">
        <v>0</v>
      </c>
      <c r="P1957" t="n">
        <v>0</v>
      </c>
      <c r="Q1957" t="n">
        <v>0</v>
      </c>
      <c r="R1957" t="n">
        <v>61</v>
      </c>
      <c r="S1957" t="n">
        <v>0</v>
      </c>
      <c r="T1957" t="n">
        <v>27</v>
      </c>
    </row>
    <row r="1958">
      <c r="A1958" s="8" t="n">
        <v>46208</v>
      </c>
      <c r="B1958" t="inlineStr">
        <is>
          <t>DL</t>
        </is>
      </c>
      <c r="C1958" s="9">
        <f>_xlfn.XLOOKUP(B1958,Carriers[Code],Carriers[Airline])</f>
        <v/>
      </c>
      <c r="D1958" t="n">
        <v>973</v>
      </c>
      <c r="E1958" t="inlineStr">
        <is>
          <t>ATL</t>
        </is>
      </c>
      <c r="F1958" s="10" t="n">
        <v>1915</v>
      </c>
      <c r="G1958" t="inlineStr">
        <is>
          <t>1900-1959</t>
        </is>
      </c>
      <c r="H1958" s="9">
        <f>INT(F1958/100)</f>
        <v/>
      </c>
      <c r="I1958" t="n">
        <v>96</v>
      </c>
      <c r="J1958" t="n">
        <v>1</v>
      </c>
      <c r="K1958" t="n">
        <v>72</v>
      </c>
      <c r="L1958" t="n">
        <v>1</v>
      </c>
      <c r="M1958" t="n">
        <v>0</v>
      </c>
      <c r="O1958" t="n">
        <v>0</v>
      </c>
      <c r="P1958" t="n">
        <v>0</v>
      </c>
      <c r="Q1958" t="n">
        <v>0</v>
      </c>
      <c r="R1958" t="n">
        <v>41</v>
      </c>
      <c r="S1958" t="n">
        <v>0</v>
      </c>
      <c r="T1958" t="n">
        <v>31</v>
      </c>
    </row>
    <row r="1959">
      <c r="A1959" s="8" t="n">
        <v>46208</v>
      </c>
      <c r="B1959" t="inlineStr">
        <is>
          <t>B6</t>
        </is>
      </c>
      <c r="C1959" s="9">
        <f>_xlfn.XLOOKUP(B1959,Carriers[Code],Carriers[Airline])</f>
        <v/>
      </c>
      <c r="D1959" t="n">
        <v>95</v>
      </c>
      <c r="E1959" t="inlineStr">
        <is>
          <t>PDX</t>
        </is>
      </c>
      <c r="F1959" s="10" t="n">
        <v>1919</v>
      </c>
      <c r="G1959" t="inlineStr">
        <is>
          <t>1900-1959</t>
        </is>
      </c>
      <c r="H1959" s="9">
        <f>INT(F1959/100)</f>
        <v/>
      </c>
      <c r="I1959" t="n">
        <v>79</v>
      </c>
      <c r="J1959" t="n">
        <v>1</v>
      </c>
      <c r="K1959" t="n">
        <v>79</v>
      </c>
      <c r="L1959" t="n">
        <v>1</v>
      </c>
      <c r="M1959" t="n">
        <v>0</v>
      </c>
      <c r="O1959" t="n">
        <v>0</v>
      </c>
      <c r="P1959" t="n">
        <v>0</v>
      </c>
      <c r="Q1959" t="n">
        <v>0</v>
      </c>
      <c r="R1959" t="n">
        <v>79</v>
      </c>
      <c r="S1959" t="n">
        <v>0</v>
      </c>
      <c r="T1959" t="n">
        <v>0</v>
      </c>
    </row>
    <row r="1960">
      <c r="A1960" s="8" t="n">
        <v>46208</v>
      </c>
      <c r="B1960" t="inlineStr">
        <is>
          <t>DL</t>
        </is>
      </c>
      <c r="C1960" s="9">
        <f>_xlfn.XLOOKUP(B1960,Carriers[Code],Carriers[Airline])</f>
        <v/>
      </c>
      <c r="D1960" t="n">
        <v>2586</v>
      </c>
      <c r="E1960" t="inlineStr">
        <is>
          <t>BNA</t>
        </is>
      </c>
      <c r="F1960" s="10" t="n">
        <v>1920</v>
      </c>
      <c r="G1960" t="inlineStr">
        <is>
          <t>1900-1959</t>
        </is>
      </c>
      <c r="H1960" s="9">
        <f>INT(F1960/100)</f>
        <v/>
      </c>
      <c r="M1960" t="n">
        <v>1</v>
      </c>
      <c r="N1960" t="inlineStr">
        <is>
          <t>A</t>
        </is>
      </c>
      <c r="O1960" t="n">
        <v>0</v>
      </c>
    </row>
    <row r="1961">
      <c r="A1961" s="8" t="n">
        <v>46208</v>
      </c>
      <c r="B1961" t="inlineStr">
        <is>
          <t>YX</t>
        </is>
      </c>
      <c r="C1961" s="9">
        <f>_xlfn.XLOOKUP(B1961,Carriers[Code],Carriers[Airline])</f>
        <v/>
      </c>
      <c r="D1961" t="n">
        <v>5629</v>
      </c>
      <c r="E1961" t="inlineStr">
        <is>
          <t>CMH</t>
        </is>
      </c>
      <c r="F1961" s="10" t="n">
        <v>1920</v>
      </c>
      <c r="G1961" t="inlineStr">
        <is>
          <t>1900-1959</t>
        </is>
      </c>
      <c r="H1961" s="9">
        <f>INT(F1961/100)</f>
        <v/>
      </c>
      <c r="I1961" t="n">
        <v>102</v>
      </c>
      <c r="J1961" t="n">
        <v>1</v>
      </c>
      <c r="K1961" t="n">
        <v>89</v>
      </c>
      <c r="L1961" t="n">
        <v>1</v>
      </c>
      <c r="M1961" t="n">
        <v>0</v>
      </c>
      <c r="O1961" t="n">
        <v>0</v>
      </c>
      <c r="P1961" t="n">
        <v>0</v>
      </c>
      <c r="Q1961" t="n">
        <v>89</v>
      </c>
      <c r="R1961" t="n">
        <v>0</v>
      </c>
      <c r="S1961" t="n">
        <v>0</v>
      </c>
      <c r="T1961" t="n">
        <v>0</v>
      </c>
    </row>
    <row r="1962">
      <c r="A1962" s="8" t="n">
        <v>46208</v>
      </c>
      <c r="B1962" t="inlineStr">
        <is>
          <t>B6</t>
        </is>
      </c>
      <c r="C1962" s="9">
        <f>_xlfn.XLOOKUP(B1962,Carriers[Code],Carriers[Airline])</f>
        <v/>
      </c>
      <c r="D1962" t="n">
        <v>197</v>
      </c>
      <c r="E1962" t="inlineStr">
        <is>
          <t>SEA</t>
        </is>
      </c>
      <c r="F1962" s="10" t="n">
        <v>1924</v>
      </c>
      <c r="G1962" t="inlineStr">
        <is>
          <t>1900-1959</t>
        </is>
      </c>
      <c r="H1962" s="9">
        <f>INT(F1962/100)</f>
        <v/>
      </c>
      <c r="I1962" t="n">
        <v>260</v>
      </c>
      <c r="J1962" t="n">
        <v>1</v>
      </c>
      <c r="K1962" t="n">
        <v>232</v>
      </c>
      <c r="L1962" t="n">
        <v>1</v>
      </c>
      <c r="M1962" t="n">
        <v>0</v>
      </c>
      <c r="O1962" t="n">
        <v>0</v>
      </c>
      <c r="P1962" t="n">
        <v>0</v>
      </c>
      <c r="Q1962" t="n">
        <v>0</v>
      </c>
      <c r="R1962" t="n">
        <v>200</v>
      </c>
      <c r="S1962" t="n">
        <v>0</v>
      </c>
      <c r="T1962" t="n">
        <v>32</v>
      </c>
    </row>
    <row r="1963">
      <c r="A1963" s="8" t="n">
        <v>46208</v>
      </c>
      <c r="B1963" t="inlineStr">
        <is>
          <t>DL</t>
        </is>
      </c>
      <c r="C1963" s="9">
        <f>_xlfn.XLOOKUP(B1963,Carriers[Code],Carriers[Airline])</f>
        <v/>
      </c>
      <c r="D1963" t="n">
        <v>324</v>
      </c>
      <c r="E1963" t="inlineStr">
        <is>
          <t>SEA</t>
        </is>
      </c>
      <c r="F1963" s="10" t="n">
        <v>1925</v>
      </c>
      <c r="G1963" t="inlineStr">
        <is>
          <t>1900-1959</t>
        </is>
      </c>
      <c r="H1963" s="9">
        <f>INT(F1963/100)</f>
        <v/>
      </c>
      <c r="M1963" t="n">
        <v>1</v>
      </c>
      <c r="N1963" t="inlineStr">
        <is>
          <t>C</t>
        </is>
      </c>
      <c r="O1963" t="n">
        <v>0</v>
      </c>
    </row>
    <row r="1964">
      <c r="A1964" s="8" t="n">
        <v>46208</v>
      </c>
      <c r="B1964" t="inlineStr">
        <is>
          <t>AA</t>
        </is>
      </c>
      <c r="C1964" s="9">
        <f>_xlfn.XLOOKUP(B1964,Carriers[Code],Carriers[Airline])</f>
        <v/>
      </c>
      <c r="D1964" t="n">
        <v>852</v>
      </c>
      <c r="E1964" t="inlineStr">
        <is>
          <t>DCA</t>
        </is>
      </c>
      <c r="F1964" s="10" t="n">
        <v>1927</v>
      </c>
      <c r="G1964" t="inlineStr">
        <is>
          <t>1900-1959</t>
        </is>
      </c>
      <c r="H1964" s="9">
        <f>INT(F1964/100)</f>
        <v/>
      </c>
      <c r="M1964" t="n">
        <v>1</v>
      </c>
      <c r="N1964" t="inlineStr">
        <is>
          <t>B</t>
        </is>
      </c>
      <c r="O1964" t="n">
        <v>0</v>
      </c>
    </row>
    <row r="1965">
      <c r="A1965" s="8" t="n">
        <v>46208</v>
      </c>
      <c r="B1965" t="inlineStr">
        <is>
          <t>UA</t>
        </is>
      </c>
      <c r="C1965" s="9">
        <f>_xlfn.XLOOKUP(B1965,Carriers[Code],Carriers[Airline])</f>
        <v/>
      </c>
      <c r="D1965" t="n">
        <v>2136</v>
      </c>
      <c r="E1965" t="inlineStr">
        <is>
          <t>IAD</t>
        </is>
      </c>
      <c r="F1965" s="10" t="n">
        <v>1927</v>
      </c>
      <c r="G1965" t="inlineStr">
        <is>
          <t>1900-1959</t>
        </is>
      </c>
      <c r="H1965" s="9">
        <f>INT(F1965/100)</f>
        <v/>
      </c>
      <c r="I1965" t="n">
        <v>435</v>
      </c>
      <c r="J1965" t="n">
        <v>1</v>
      </c>
      <c r="K1965" t="n">
        <v>410</v>
      </c>
      <c r="L1965" t="n">
        <v>1</v>
      </c>
      <c r="M1965" t="n">
        <v>0</v>
      </c>
      <c r="O1965" t="n">
        <v>0</v>
      </c>
      <c r="P1965" t="n">
        <v>0</v>
      </c>
      <c r="Q1965" t="n">
        <v>0</v>
      </c>
      <c r="R1965" t="n">
        <v>410</v>
      </c>
      <c r="S1965" t="n">
        <v>0</v>
      </c>
      <c r="T1965" t="n">
        <v>0</v>
      </c>
    </row>
    <row r="1966">
      <c r="A1966" s="8" t="n">
        <v>46208</v>
      </c>
      <c r="B1966" t="inlineStr">
        <is>
          <t>DL</t>
        </is>
      </c>
      <c r="C1966" s="9">
        <f>_xlfn.XLOOKUP(B1966,Carriers[Code],Carriers[Airline])</f>
        <v/>
      </c>
      <c r="D1966" t="n">
        <v>2234</v>
      </c>
      <c r="E1966" t="inlineStr">
        <is>
          <t>TPA</t>
        </is>
      </c>
      <c r="F1966" s="10" t="n">
        <v>1930</v>
      </c>
      <c r="G1966" t="inlineStr">
        <is>
          <t>1900-1959</t>
        </is>
      </c>
      <c r="H1966" s="9">
        <f>INT(F1966/100)</f>
        <v/>
      </c>
      <c r="I1966" t="n">
        <v>63</v>
      </c>
      <c r="J1966" t="n">
        <v>1</v>
      </c>
      <c r="K1966" t="n">
        <v>46</v>
      </c>
      <c r="L1966" t="n">
        <v>1</v>
      </c>
      <c r="M1966" t="n">
        <v>0</v>
      </c>
      <c r="O1966" t="n">
        <v>0</v>
      </c>
      <c r="P1966" t="n">
        <v>46</v>
      </c>
      <c r="Q1966" t="n">
        <v>0</v>
      </c>
      <c r="R1966" t="n">
        <v>0</v>
      </c>
      <c r="S1966" t="n">
        <v>0</v>
      </c>
      <c r="T1966" t="n">
        <v>0</v>
      </c>
    </row>
    <row r="1967">
      <c r="A1967" s="8" t="n">
        <v>46208</v>
      </c>
      <c r="B1967" t="inlineStr">
        <is>
          <t>B6</t>
        </is>
      </c>
      <c r="C1967" s="9">
        <f>_xlfn.XLOOKUP(B1967,Carriers[Code],Carriers[Airline])</f>
        <v/>
      </c>
      <c r="D1967" t="n">
        <v>247</v>
      </c>
      <c r="E1967" t="inlineStr">
        <is>
          <t>SLC</t>
        </is>
      </c>
      <c r="F1967" s="10" t="n">
        <v>1931</v>
      </c>
      <c r="G1967" t="inlineStr">
        <is>
          <t>1900-1959</t>
        </is>
      </c>
      <c r="H1967" s="9">
        <f>INT(F1967/100)</f>
        <v/>
      </c>
      <c r="M1967" t="n">
        <v>1</v>
      </c>
      <c r="N1967" t="inlineStr">
        <is>
          <t>B</t>
        </is>
      </c>
      <c r="O1967" t="n">
        <v>0</v>
      </c>
    </row>
    <row r="1968">
      <c r="A1968" s="8" t="n">
        <v>46208</v>
      </c>
      <c r="B1968" t="inlineStr">
        <is>
          <t>AA</t>
        </is>
      </c>
      <c r="C1968" s="9">
        <f>_xlfn.XLOOKUP(B1968,Carriers[Code],Carriers[Airline])</f>
        <v/>
      </c>
      <c r="D1968" t="n">
        <v>1691</v>
      </c>
      <c r="E1968" t="inlineStr">
        <is>
          <t>LAX</t>
        </is>
      </c>
      <c r="F1968" s="10" t="n">
        <v>1935</v>
      </c>
      <c r="G1968" t="inlineStr">
        <is>
          <t>1900-1959</t>
        </is>
      </c>
      <c r="H1968" s="9">
        <f>INT(F1968/100)</f>
        <v/>
      </c>
      <c r="I1968" t="n">
        <v>881</v>
      </c>
      <c r="J1968" t="n">
        <v>1</v>
      </c>
      <c r="K1968" t="n">
        <v>888</v>
      </c>
      <c r="L1968" t="n">
        <v>1</v>
      </c>
      <c r="M1968" t="n">
        <v>0</v>
      </c>
      <c r="O1968" t="n">
        <v>0</v>
      </c>
      <c r="P1968" t="n">
        <v>881</v>
      </c>
      <c r="Q1968" t="n">
        <v>0</v>
      </c>
      <c r="R1968" t="n">
        <v>7</v>
      </c>
      <c r="S1968" t="n">
        <v>0</v>
      </c>
      <c r="T1968" t="n">
        <v>0</v>
      </c>
    </row>
    <row r="1969">
      <c r="A1969" s="8" t="n">
        <v>46208</v>
      </c>
      <c r="B1969" t="inlineStr">
        <is>
          <t>AA</t>
        </is>
      </c>
      <c r="C1969" s="9">
        <f>_xlfn.XLOOKUP(B1969,Carriers[Code],Carriers[Airline])</f>
        <v/>
      </c>
      <c r="D1969" t="n">
        <v>1147</v>
      </c>
      <c r="E1969" t="inlineStr">
        <is>
          <t>PHL</t>
        </is>
      </c>
      <c r="F1969" s="10" t="n">
        <v>1937</v>
      </c>
      <c r="G1969" t="inlineStr">
        <is>
          <t>1900-1959</t>
        </is>
      </c>
      <c r="H1969" s="9">
        <f>INT(F1969/100)</f>
        <v/>
      </c>
      <c r="M1969" t="n">
        <v>1</v>
      </c>
      <c r="N1969" t="inlineStr">
        <is>
          <t>B</t>
        </is>
      </c>
      <c r="O1969" t="n">
        <v>0</v>
      </c>
    </row>
    <row r="1970">
      <c r="A1970" s="8" t="n">
        <v>46208</v>
      </c>
      <c r="B1970" t="inlineStr">
        <is>
          <t>YX</t>
        </is>
      </c>
      <c r="C1970" s="9">
        <f>_xlfn.XLOOKUP(B1970,Carriers[Code],Carriers[Airline])</f>
        <v/>
      </c>
      <c r="D1970" t="n">
        <v>5807</v>
      </c>
      <c r="E1970" t="inlineStr">
        <is>
          <t>CLT</t>
        </is>
      </c>
      <c r="F1970" s="10" t="n">
        <v>1940</v>
      </c>
      <c r="G1970" t="inlineStr">
        <is>
          <t>1900-1959</t>
        </is>
      </c>
      <c r="H1970" s="9">
        <f>INT(F1970/100)</f>
        <v/>
      </c>
      <c r="M1970" t="n">
        <v>1</v>
      </c>
      <c r="N1970" t="inlineStr">
        <is>
          <t>C</t>
        </is>
      </c>
      <c r="O1970" t="n">
        <v>0</v>
      </c>
    </row>
    <row r="1971">
      <c r="A1971" s="8" t="n">
        <v>46208</v>
      </c>
      <c r="B1971" t="inlineStr">
        <is>
          <t>AS</t>
        </is>
      </c>
      <c r="C1971" s="9">
        <f>_xlfn.XLOOKUP(B1971,Carriers[Code],Carriers[Airline])</f>
        <v/>
      </c>
      <c r="D1971" t="n">
        <v>1337</v>
      </c>
      <c r="E1971" t="inlineStr">
        <is>
          <t>SEA</t>
        </is>
      </c>
      <c r="F1971" s="10" t="n">
        <v>1944</v>
      </c>
      <c r="G1971" t="inlineStr">
        <is>
          <t>1900-1959</t>
        </is>
      </c>
      <c r="H1971" s="9">
        <f>INT(F1971/100)</f>
        <v/>
      </c>
      <c r="I1971" t="n">
        <v>158</v>
      </c>
      <c r="J1971" t="n">
        <v>1</v>
      </c>
      <c r="K1971" t="n">
        <v>141</v>
      </c>
      <c r="L1971" t="n">
        <v>1</v>
      </c>
      <c r="M1971" t="n">
        <v>0</v>
      </c>
      <c r="O1971" t="n">
        <v>0</v>
      </c>
      <c r="P1971" t="n">
        <v>0</v>
      </c>
      <c r="Q1971" t="n">
        <v>0</v>
      </c>
      <c r="R1971" t="n">
        <v>141</v>
      </c>
      <c r="S1971" t="n">
        <v>0</v>
      </c>
      <c r="T1971" t="n">
        <v>0</v>
      </c>
    </row>
    <row r="1972">
      <c r="A1972" s="8" t="n">
        <v>46208</v>
      </c>
      <c r="B1972" t="inlineStr">
        <is>
          <t>B6</t>
        </is>
      </c>
      <c r="C1972" s="9">
        <f>_xlfn.XLOOKUP(B1972,Carriers[Code],Carriers[Airline])</f>
        <v/>
      </c>
      <c r="D1972" t="n">
        <v>1897</v>
      </c>
      <c r="E1972" t="inlineStr">
        <is>
          <t>ATL</t>
        </is>
      </c>
      <c r="F1972" s="10" t="n">
        <v>1945</v>
      </c>
      <c r="G1972" t="inlineStr">
        <is>
          <t>1900-1959</t>
        </is>
      </c>
      <c r="H1972" s="9">
        <f>INT(F1972/100)</f>
        <v/>
      </c>
      <c r="I1972" t="n">
        <v>276</v>
      </c>
      <c r="J1972" t="n">
        <v>1</v>
      </c>
      <c r="K1972" t="n">
        <v>269</v>
      </c>
      <c r="L1972" t="n">
        <v>1</v>
      </c>
      <c r="M1972" t="n">
        <v>0</v>
      </c>
      <c r="O1972" t="n">
        <v>0</v>
      </c>
      <c r="P1972" t="n">
        <v>0</v>
      </c>
      <c r="Q1972" t="n">
        <v>0</v>
      </c>
      <c r="R1972" t="n">
        <v>153</v>
      </c>
      <c r="S1972" t="n">
        <v>0</v>
      </c>
      <c r="T1972" t="n">
        <v>116</v>
      </c>
    </row>
    <row r="1973">
      <c r="A1973" s="8" t="n">
        <v>46208</v>
      </c>
      <c r="B1973" t="inlineStr">
        <is>
          <t>DL</t>
        </is>
      </c>
      <c r="C1973" s="9">
        <f>_xlfn.XLOOKUP(B1973,Carriers[Code],Carriers[Airline])</f>
        <v/>
      </c>
      <c r="D1973" t="n">
        <v>1677</v>
      </c>
      <c r="E1973" t="inlineStr">
        <is>
          <t>AUS</t>
        </is>
      </c>
      <c r="F1973" s="10" t="n">
        <v>1945</v>
      </c>
      <c r="G1973" t="inlineStr">
        <is>
          <t>1900-1959</t>
        </is>
      </c>
      <c r="H1973" s="9">
        <f>INT(F1973/100)</f>
        <v/>
      </c>
      <c r="I1973" t="n">
        <v>140</v>
      </c>
      <c r="J1973" t="n">
        <v>1</v>
      </c>
      <c r="K1973" t="n">
        <v>132</v>
      </c>
      <c r="L1973" t="n">
        <v>1</v>
      </c>
      <c r="M1973" t="n">
        <v>0</v>
      </c>
      <c r="O1973" t="n">
        <v>0</v>
      </c>
      <c r="P1973" t="n">
        <v>132</v>
      </c>
      <c r="Q1973" t="n">
        <v>0</v>
      </c>
      <c r="R1973" t="n">
        <v>0</v>
      </c>
      <c r="S1973" t="n">
        <v>0</v>
      </c>
      <c r="T1973" t="n">
        <v>0</v>
      </c>
    </row>
    <row r="1974">
      <c r="A1974" s="8" t="n">
        <v>46208</v>
      </c>
      <c r="B1974" t="inlineStr">
        <is>
          <t>B6</t>
        </is>
      </c>
      <c r="C1974" s="9">
        <f>_xlfn.XLOOKUP(B1974,Carriers[Code],Carriers[Airline])</f>
        <v/>
      </c>
      <c r="D1974" t="n">
        <v>777</v>
      </c>
      <c r="E1974" t="inlineStr">
        <is>
          <t>LAS</t>
        </is>
      </c>
      <c r="F1974" s="10" t="n">
        <v>1959</v>
      </c>
      <c r="G1974" t="inlineStr">
        <is>
          <t>1900-1959</t>
        </is>
      </c>
      <c r="H1974" s="9">
        <f>INT(F1974/100)</f>
        <v/>
      </c>
      <c r="I1974" t="n">
        <v>194</v>
      </c>
      <c r="J1974" t="n">
        <v>1</v>
      </c>
      <c r="K1974" t="n">
        <v>160</v>
      </c>
      <c r="L1974" t="n">
        <v>1</v>
      </c>
      <c r="M1974" t="n">
        <v>0</v>
      </c>
      <c r="O1974" t="n">
        <v>0</v>
      </c>
      <c r="P1974" t="n">
        <v>0</v>
      </c>
      <c r="Q1974" t="n">
        <v>0</v>
      </c>
      <c r="R1974" t="n">
        <v>160</v>
      </c>
      <c r="S1974" t="n">
        <v>0</v>
      </c>
      <c r="T1974" t="n">
        <v>0</v>
      </c>
    </row>
    <row r="1975">
      <c r="A1975" s="8" t="n">
        <v>46208</v>
      </c>
      <c r="B1975" t="inlineStr">
        <is>
          <t>B6</t>
        </is>
      </c>
      <c r="C1975" s="9">
        <f>_xlfn.XLOOKUP(B1975,Carriers[Code],Carriers[Airline])</f>
        <v/>
      </c>
      <c r="D1975" t="n">
        <v>993</v>
      </c>
      <c r="E1975" t="inlineStr">
        <is>
          <t>DEN</t>
        </is>
      </c>
      <c r="F1975" s="10" t="n">
        <v>1959</v>
      </c>
      <c r="G1975" t="inlineStr">
        <is>
          <t>1900-1959</t>
        </is>
      </c>
      <c r="H1975" s="9">
        <f>INT(F1975/100)</f>
        <v/>
      </c>
      <c r="I1975" t="n">
        <v>72</v>
      </c>
      <c r="J1975" t="n">
        <v>1</v>
      </c>
      <c r="K1975" t="n">
        <v>45</v>
      </c>
      <c r="L1975" t="n">
        <v>1</v>
      </c>
      <c r="M1975" t="n">
        <v>0</v>
      </c>
      <c r="O1975" t="n">
        <v>0</v>
      </c>
      <c r="P1975" t="n">
        <v>0</v>
      </c>
      <c r="Q1975" t="n">
        <v>0</v>
      </c>
      <c r="R1975" t="n">
        <v>34</v>
      </c>
      <c r="S1975" t="n">
        <v>0</v>
      </c>
      <c r="T1975" t="n">
        <v>11</v>
      </c>
    </row>
    <row r="1976">
      <c r="A1976" s="8" t="n">
        <v>46208</v>
      </c>
      <c r="B1976" t="inlineStr">
        <is>
          <t>WN</t>
        </is>
      </c>
      <c r="C1976" s="9">
        <f>_xlfn.XLOOKUP(B1976,Carriers[Code],Carriers[Airline])</f>
        <v/>
      </c>
      <c r="D1976" t="n">
        <v>2338</v>
      </c>
      <c r="E1976" t="inlineStr">
        <is>
          <t>BNA</t>
        </is>
      </c>
      <c r="F1976" s="10" t="n">
        <v>2000</v>
      </c>
      <c r="G1976" t="inlineStr">
        <is>
          <t>2000-2059</t>
        </is>
      </c>
      <c r="H1976" s="9">
        <f>INT(F1976/100)</f>
        <v/>
      </c>
      <c r="I1976" t="n">
        <v>51</v>
      </c>
      <c r="J1976" t="n">
        <v>1</v>
      </c>
      <c r="K1976" t="n">
        <v>61</v>
      </c>
      <c r="L1976" t="n">
        <v>1</v>
      </c>
      <c r="M1976" t="n">
        <v>0</v>
      </c>
      <c r="O1976" t="n">
        <v>0</v>
      </c>
      <c r="P1976" t="n">
        <v>31</v>
      </c>
      <c r="Q1976" t="n">
        <v>0</v>
      </c>
      <c r="R1976" t="n">
        <v>10</v>
      </c>
      <c r="S1976" t="n">
        <v>0</v>
      </c>
      <c r="T1976" t="n">
        <v>20</v>
      </c>
    </row>
    <row r="1977">
      <c r="A1977" s="8" t="n">
        <v>46208</v>
      </c>
      <c r="B1977" t="inlineStr">
        <is>
          <t>YX</t>
        </is>
      </c>
      <c r="C1977" s="9">
        <f>_xlfn.XLOOKUP(B1977,Carriers[Code],Carriers[Airline])</f>
        <v/>
      </c>
      <c r="D1977" t="n">
        <v>5849</v>
      </c>
      <c r="E1977" t="inlineStr">
        <is>
          <t>LGA</t>
        </is>
      </c>
      <c r="F1977" s="10" t="n">
        <v>2000</v>
      </c>
      <c r="G1977" t="inlineStr">
        <is>
          <t>2000-2059</t>
        </is>
      </c>
      <c r="H1977" s="9">
        <f>INT(F1977/100)</f>
        <v/>
      </c>
      <c r="M1977" t="n">
        <v>1</v>
      </c>
      <c r="N1977" t="inlineStr">
        <is>
          <t>C</t>
        </is>
      </c>
      <c r="O1977" t="n">
        <v>0</v>
      </c>
    </row>
    <row r="1978">
      <c r="A1978" s="8" t="n">
        <v>46208</v>
      </c>
      <c r="B1978" t="inlineStr">
        <is>
          <t>B6</t>
        </is>
      </c>
      <c r="C1978" s="9">
        <f>_xlfn.XLOOKUP(B1978,Carriers[Code],Carriers[Airline])</f>
        <v/>
      </c>
      <c r="D1978" t="n">
        <v>1117</v>
      </c>
      <c r="E1978" t="inlineStr">
        <is>
          <t>JFK</t>
        </is>
      </c>
      <c r="F1978" s="10" t="n">
        <v>2003</v>
      </c>
      <c r="G1978" t="inlineStr">
        <is>
          <t>2000-2059</t>
        </is>
      </c>
      <c r="H1978" s="9">
        <f>INT(F1978/100)</f>
        <v/>
      </c>
      <c r="I1978" t="n">
        <v>48</v>
      </c>
      <c r="J1978" t="n">
        <v>1</v>
      </c>
      <c r="K1978" t="n">
        <v>38</v>
      </c>
      <c r="L1978" t="n">
        <v>1</v>
      </c>
      <c r="M1978" t="n">
        <v>0</v>
      </c>
      <c r="O1978" t="n">
        <v>0</v>
      </c>
      <c r="P1978" t="n">
        <v>0</v>
      </c>
      <c r="Q1978" t="n">
        <v>0</v>
      </c>
      <c r="R1978" t="n">
        <v>21</v>
      </c>
      <c r="S1978" t="n">
        <v>0</v>
      </c>
      <c r="T1978" t="n">
        <v>17</v>
      </c>
    </row>
    <row r="1979">
      <c r="A1979" s="8" t="n">
        <v>46208</v>
      </c>
      <c r="B1979" t="inlineStr">
        <is>
          <t>YX</t>
        </is>
      </c>
      <c r="C1979" s="9">
        <f>_xlfn.XLOOKUP(B1979,Carriers[Code],Carriers[Airline])</f>
        <v/>
      </c>
      <c r="D1979" t="n">
        <v>4616</v>
      </c>
      <c r="E1979" t="inlineStr">
        <is>
          <t>BUF</t>
        </is>
      </c>
      <c r="F1979" s="10" t="n">
        <v>2005</v>
      </c>
      <c r="G1979" t="inlineStr">
        <is>
          <t>2000-2059</t>
        </is>
      </c>
      <c r="H1979" s="9">
        <f>INT(F1979/100)</f>
        <v/>
      </c>
      <c r="I1979" t="n">
        <v>176</v>
      </c>
      <c r="J1979" t="n">
        <v>1</v>
      </c>
      <c r="K1979" t="n">
        <v>182</v>
      </c>
      <c r="L1979" t="n">
        <v>1</v>
      </c>
      <c r="M1979" t="n">
        <v>0</v>
      </c>
      <c r="O1979" t="n">
        <v>0</v>
      </c>
      <c r="P1979" t="n">
        <v>176</v>
      </c>
      <c r="Q1979" t="n">
        <v>0</v>
      </c>
      <c r="R1979" t="n">
        <v>6</v>
      </c>
      <c r="S1979" t="n">
        <v>0</v>
      </c>
      <c r="T1979" t="n">
        <v>0</v>
      </c>
    </row>
    <row r="1980">
      <c r="A1980" s="8" t="n">
        <v>46208</v>
      </c>
      <c r="B1980" t="inlineStr">
        <is>
          <t>YX</t>
        </is>
      </c>
      <c r="C1980" s="9">
        <f>_xlfn.XLOOKUP(B1980,Carriers[Code],Carriers[Airline])</f>
        <v/>
      </c>
      <c r="D1980" t="n">
        <v>5679</v>
      </c>
      <c r="E1980" t="inlineStr">
        <is>
          <t>PIT</t>
        </is>
      </c>
      <c r="F1980" s="10" t="n">
        <v>2010</v>
      </c>
      <c r="G1980" t="inlineStr">
        <is>
          <t>2000-2059</t>
        </is>
      </c>
      <c r="H1980" s="9">
        <f>INT(F1980/100)</f>
        <v/>
      </c>
      <c r="I1980" t="n">
        <v>225</v>
      </c>
      <c r="J1980" t="n">
        <v>1</v>
      </c>
      <c r="K1980" t="n">
        <v>230</v>
      </c>
      <c r="L1980" t="n">
        <v>1</v>
      </c>
      <c r="M1980" t="n">
        <v>0</v>
      </c>
      <c r="O1980" t="n">
        <v>0</v>
      </c>
      <c r="P1980" t="n">
        <v>18</v>
      </c>
      <c r="Q1980" t="n">
        <v>207</v>
      </c>
      <c r="R1980" t="n">
        <v>5</v>
      </c>
      <c r="S1980" t="n">
        <v>0</v>
      </c>
      <c r="T1980" t="n">
        <v>0</v>
      </c>
    </row>
    <row r="1981">
      <c r="A1981" s="8" t="n">
        <v>46208</v>
      </c>
      <c r="B1981" t="inlineStr">
        <is>
          <t>B6</t>
        </is>
      </c>
      <c r="C1981" s="9">
        <f>_xlfn.XLOOKUP(B1981,Carriers[Code],Carriers[Airline])</f>
        <v/>
      </c>
      <c r="D1981" t="n">
        <v>455</v>
      </c>
      <c r="E1981" t="inlineStr">
        <is>
          <t>DCA</t>
        </is>
      </c>
      <c r="F1981" s="10" t="n">
        <v>2011</v>
      </c>
      <c r="G1981" t="inlineStr">
        <is>
          <t>2000-2059</t>
        </is>
      </c>
      <c r="H1981" s="9">
        <f>INT(F1981/100)</f>
        <v/>
      </c>
      <c r="M1981" t="n">
        <v>1</v>
      </c>
      <c r="N1981" t="inlineStr">
        <is>
          <t>C</t>
        </is>
      </c>
      <c r="O1981" t="n">
        <v>0</v>
      </c>
    </row>
    <row r="1982">
      <c r="A1982" s="8" t="n">
        <v>46208</v>
      </c>
      <c r="B1982" t="inlineStr">
        <is>
          <t>DL</t>
        </is>
      </c>
      <c r="C1982" s="9">
        <f>_xlfn.XLOOKUP(B1982,Carriers[Code],Carriers[Airline])</f>
        <v/>
      </c>
      <c r="D1982" t="n">
        <v>1513</v>
      </c>
      <c r="E1982" t="inlineStr">
        <is>
          <t>MCO</t>
        </is>
      </c>
      <c r="F1982" s="10" t="n">
        <v>2015</v>
      </c>
      <c r="G1982" t="inlineStr">
        <is>
          <t>2000-2059</t>
        </is>
      </c>
      <c r="H1982" s="9">
        <f>INT(F1982/100)</f>
        <v/>
      </c>
      <c r="I1982" t="n">
        <v>173</v>
      </c>
      <c r="J1982" t="n">
        <v>1</v>
      </c>
      <c r="K1982" t="n">
        <v>147</v>
      </c>
      <c r="L1982" t="n">
        <v>1</v>
      </c>
      <c r="M1982" t="n">
        <v>0</v>
      </c>
      <c r="O1982" t="n">
        <v>0</v>
      </c>
      <c r="P1982" t="n">
        <v>35</v>
      </c>
      <c r="Q1982" t="n">
        <v>0</v>
      </c>
      <c r="R1982" t="n">
        <v>0</v>
      </c>
      <c r="S1982" t="n">
        <v>0</v>
      </c>
      <c r="T1982" t="n">
        <v>112</v>
      </c>
    </row>
    <row r="1983">
      <c r="A1983" s="8" t="n">
        <v>46208</v>
      </c>
      <c r="B1983" t="inlineStr">
        <is>
          <t>WN</t>
        </is>
      </c>
      <c r="C1983" s="9">
        <f>_xlfn.XLOOKUP(B1983,Carriers[Code],Carriers[Airline])</f>
        <v/>
      </c>
      <c r="D1983" t="n">
        <v>1898</v>
      </c>
      <c r="E1983" t="inlineStr">
        <is>
          <t>BWI</t>
        </is>
      </c>
      <c r="F1983" s="10" t="n">
        <v>2015</v>
      </c>
      <c r="G1983" t="inlineStr">
        <is>
          <t>2000-2059</t>
        </is>
      </c>
      <c r="H1983" s="9">
        <f>INT(F1983/100)</f>
        <v/>
      </c>
      <c r="I1983" t="n">
        <v>92</v>
      </c>
      <c r="J1983" t="n">
        <v>1</v>
      </c>
      <c r="M1983" t="n">
        <v>1</v>
      </c>
      <c r="N1983" t="inlineStr">
        <is>
          <t>B</t>
        </is>
      </c>
      <c r="O1983" t="n">
        <v>0</v>
      </c>
    </row>
    <row r="1984">
      <c r="A1984" s="8" t="n">
        <v>46208</v>
      </c>
      <c r="B1984" t="inlineStr">
        <is>
          <t>UA</t>
        </is>
      </c>
      <c r="C1984" s="9">
        <f>_xlfn.XLOOKUP(B1984,Carriers[Code],Carriers[Airline])</f>
        <v/>
      </c>
      <c r="D1984" t="n">
        <v>2107</v>
      </c>
      <c r="E1984" t="inlineStr">
        <is>
          <t>SFO</t>
        </is>
      </c>
      <c r="F1984" s="10" t="n">
        <v>2020</v>
      </c>
      <c r="G1984" t="inlineStr">
        <is>
          <t>2000-2059</t>
        </is>
      </c>
      <c r="H1984" s="9">
        <f>INT(F1984/100)</f>
        <v/>
      </c>
      <c r="I1984" t="n">
        <v>159</v>
      </c>
      <c r="J1984" t="n">
        <v>1</v>
      </c>
      <c r="M1984" t="n">
        <v>0</v>
      </c>
      <c r="O1984" t="n">
        <v>1</v>
      </c>
    </row>
    <row r="1985">
      <c r="A1985" s="8" t="n">
        <v>46208</v>
      </c>
      <c r="B1985" t="inlineStr">
        <is>
          <t>MQ</t>
        </is>
      </c>
      <c r="C1985" s="9">
        <f>_xlfn.XLOOKUP(B1985,Carriers[Code],Carriers[Airline])</f>
        <v/>
      </c>
      <c r="D1985" t="n">
        <v>4047</v>
      </c>
      <c r="E1985" t="inlineStr">
        <is>
          <t>DCA</t>
        </is>
      </c>
      <c r="F1985" s="10" t="n">
        <v>2022</v>
      </c>
      <c r="G1985" t="inlineStr">
        <is>
          <t>2000-2059</t>
        </is>
      </c>
      <c r="H1985" s="9">
        <f>INT(F1985/100)</f>
        <v/>
      </c>
      <c r="M1985" t="n">
        <v>1</v>
      </c>
      <c r="N1985" t="inlineStr">
        <is>
          <t>B</t>
        </is>
      </c>
      <c r="O1985" t="n">
        <v>0</v>
      </c>
    </row>
    <row r="1986">
      <c r="A1986" s="8" t="n">
        <v>46208</v>
      </c>
      <c r="B1986" t="inlineStr">
        <is>
          <t>YX</t>
        </is>
      </c>
      <c r="C1986" s="9">
        <f>_xlfn.XLOOKUP(B1986,Carriers[Code],Carriers[Airline])</f>
        <v/>
      </c>
      <c r="D1986" t="n">
        <v>4692</v>
      </c>
      <c r="E1986" t="inlineStr">
        <is>
          <t>MSN</t>
        </is>
      </c>
      <c r="F1986" s="10" t="n">
        <v>2023</v>
      </c>
      <c r="G1986" t="inlineStr">
        <is>
          <t>2000-2059</t>
        </is>
      </c>
      <c r="H1986" s="9">
        <f>INT(F1986/100)</f>
        <v/>
      </c>
      <c r="I1986" t="n">
        <v>125</v>
      </c>
      <c r="J1986" t="n">
        <v>1</v>
      </c>
      <c r="K1986" t="n">
        <v>118</v>
      </c>
      <c r="L1986" t="n">
        <v>1</v>
      </c>
      <c r="M1986" t="n">
        <v>0</v>
      </c>
      <c r="O1986" t="n">
        <v>0</v>
      </c>
      <c r="P1986" t="n">
        <v>118</v>
      </c>
      <c r="Q1986" t="n">
        <v>0</v>
      </c>
      <c r="R1986" t="n">
        <v>0</v>
      </c>
      <c r="S1986" t="n">
        <v>0</v>
      </c>
      <c r="T1986" t="n">
        <v>0</v>
      </c>
    </row>
    <row r="1987">
      <c r="A1987" s="8" t="n">
        <v>46208</v>
      </c>
      <c r="B1987" t="inlineStr">
        <is>
          <t>B6</t>
        </is>
      </c>
      <c r="C1987" s="9">
        <f>_xlfn.XLOOKUP(B1987,Carriers[Code],Carriers[Airline])</f>
        <v/>
      </c>
      <c r="D1987" t="n">
        <v>251</v>
      </c>
      <c r="E1987" t="inlineStr">
        <is>
          <t>MCO</t>
        </is>
      </c>
      <c r="F1987" s="10" t="n">
        <v>2025</v>
      </c>
      <c r="G1987" t="inlineStr">
        <is>
          <t>2000-2059</t>
        </is>
      </c>
      <c r="H1987" s="9">
        <f>INT(F1987/100)</f>
        <v/>
      </c>
      <c r="I1987" t="n">
        <v>172</v>
      </c>
      <c r="J1987" t="n">
        <v>1</v>
      </c>
      <c r="K1987" t="n">
        <v>148</v>
      </c>
      <c r="L1987" t="n">
        <v>1</v>
      </c>
      <c r="M1987" t="n">
        <v>0</v>
      </c>
      <c r="O1987" t="n">
        <v>0</v>
      </c>
      <c r="P1987" t="n">
        <v>0</v>
      </c>
      <c r="Q1987" t="n">
        <v>0</v>
      </c>
      <c r="R1987" t="n">
        <v>148</v>
      </c>
      <c r="S1987" t="n">
        <v>0</v>
      </c>
      <c r="T1987" t="n">
        <v>0</v>
      </c>
    </row>
    <row r="1988">
      <c r="A1988" s="8" t="n">
        <v>46208</v>
      </c>
      <c r="B1988" t="inlineStr">
        <is>
          <t>B6</t>
        </is>
      </c>
      <c r="C1988" s="9">
        <f>_xlfn.XLOOKUP(B1988,Carriers[Code],Carriers[Airline])</f>
        <v/>
      </c>
      <c r="D1988" t="n">
        <v>1337</v>
      </c>
      <c r="E1988" t="inlineStr">
        <is>
          <t>DTW</t>
        </is>
      </c>
      <c r="F1988" s="10" t="n">
        <v>2025</v>
      </c>
      <c r="G1988" t="inlineStr">
        <is>
          <t>2000-2059</t>
        </is>
      </c>
      <c r="H1988" s="9">
        <f>INT(F1988/100)</f>
        <v/>
      </c>
      <c r="M1988" t="n">
        <v>1</v>
      </c>
      <c r="N1988" t="inlineStr">
        <is>
          <t>C</t>
        </is>
      </c>
      <c r="O1988" t="n">
        <v>0</v>
      </c>
    </row>
    <row r="1989">
      <c r="A1989" s="8" t="n">
        <v>46208</v>
      </c>
      <c r="B1989" t="inlineStr">
        <is>
          <t>YX</t>
        </is>
      </c>
      <c r="C1989" s="9">
        <f>_xlfn.XLOOKUP(B1989,Carriers[Code],Carriers[Airline])</f>
        <v/>
      </c>
      <c r="D1989" t="n">
        <v>5666</v>
      </c>
      <c r="E1989" t="inlineStr">
        <is>
          <t>DCA</t>
        </is>
      </c>
      <c r="F1989" s="10" t="n">
        <v>2025</v>
      </c>
      <c r="G1989" t="inlineStr">
        <is>
          <t>2000-2059</t>
        </is>
      </c>
      <c r="H1989" s="9">
        <f>INT(F1989/100)</f>
        <v/>
      </c>
      <c r="M1989" t="n">
        <v>1</v>
      </c>
      <c r="N1989" t="inlineStr">
        <is>
          <t>C</t>
        </is>
      </c>
      <c r="O1989" t="n">
        <v>0</v>
      </c>
    </row>
    <row r="1990">
      <c r="A1990" s="8" t="n">
        <v>46208</v>
      </c>
      <c r="B1990" t="inlineStr">
        <is>
          <t>YX</t>
        </is>
      </c>
      <c r="C1990" s="9">
        <f>_xlfn.XLOOKUP(B1990,Carriers[Code],Carriers[Airline])</f>
        <v/>
      </c>
      <c r="D1990" t="n">
        <v>3719</v>
      </c>
      <c r="E1990" t="inlineStr">
        <is>
          <t>EWR</t>
        </is>
      </c>
      <c r="F1990" s="10" t="n">
        <v>2026</v>
      </c>
      <c r="G1990" t="inlineStr">
        <is>
          <t>2000-2059</t>
        </is>
      </c>
      <c r="H1990" s="9">
        <f>INT(F1990/100)</f>
        <v/>
      </c>
      <c r="I1990" t="n">
        <v>316</v>
      </c>
      <c r="J1990" t="n">
        <v>1</v>
      </c>
      <c r="K1990" t="n">
        <v>274</v>
      </c>
      <c r="L1990" t="n">
        <v>1</v>
      </c>
      <c r="M1990" t="n">
        <v>0</v>
      </c>
      <c r="O1990" t="n">
        <v>0</v>
      </c>
      <c r="P1990" t="n">
        <v>0</v>
      </c>
      <c r="Q1990" t="n">
        <v>0</v>
      </c>
      <c r="R1990" t="n">
        <v>274</v>
      </c>
      <c r="S1990" t="n">
        <v>0</v>
      </c>
      <c r="T1990" t="n">
        <v>0</v>
      </c>
    </row>
    <row r="1991">
      <c r="A1991" s="8" t="n">
        <v>46208</v>
      </c>
      <c r="B1991" t="inlineStr">
        <is>
          <t>UA</t>
        </is>
      </c>
      <c r="C1991" s="9">
        <f>_xlfn.XLOOKUP(B1991,Carriers[Code],Carriers[Airline])</f>
        <v/>
      </c>
      <c r="D1991" t="n">
        <v>2229</v>
      </c>
      <c r="E1991" t="inlineStr">
        <is>
          <t>ORD</t>
        </is>
      </c>
      <c r="F1991" s="10" t="n">
        <v>2030</v>
      </c>
      <c r="G1991" t="inlineStr">
        <is>
          <t>2000-2059</t>
        </is>
      </c>
      <c r="H1991" s="9">
        <f>INT(F1991/100)</f>
        <v/>
      </c>
      <c r="I1991" t="n">
        <v>19</v>
      </c>
      <c r="J1991" t="n">
        <v>1</v>
      </c>
      <c r="K1991" t="n">
        <v>6</v>
      </c>
      <c r="L1991" t="n">
        <v>0</v>
      </c>
      <c r="M1991" t="n">
        <v>0</v>
      </c>
      <c r="O1991" t="n">
        <v>0</v>
      </c>
    </row>
    <row r="1992">
      <c r="A1992" s="8" t="n">
        <v>46208</v>
      </c>
      <c r="B1992" t="inlineStr">
        <is>
          <t>YX</t>
        </is>
      </c>
      <c r="C1992" s="9">
        <f>_xlfn.XLOOKUP(B1992,Carriers[Code],Carriers[Airline])</f>
        <v/>
      </c>
      <c r="D1992" t="n">
        <v>5593</v>
      </c>
      <c r="E1992" t="inlineStr">
        <is>
          <t>JAX</t>
        </is>
      </c>
      <c r="F1992" s="10" t="n">
        <v>2030</v>
      </c>
      <c r="G1992" t="inlineStr">
        <is>
          <t>2000-2059</t>
        </is>
      </c>
      <c r="H1992" s="9">
        <f>INT(F1992/100)</f>
        <v/>
      </c>
      <c r="I1992" t="n">
        <v>197</v>
      </c>
      <c r="J1992" t="n">
        <v>1</v>
      </c>
      <c r="K1992" t="n">
        <v>182</v>
      </c>
      <c r="L1992" t="n">
        <v>1</v>
      </c>
      <c r="M1992" t="n">
        <v>0</v>
      </c>
      <c r="O1992" t="n">
        <v>0</v>
      </c>
      <c r="P1992" t="n">
        <v>0</v>
      </c>
      <c r="Q1992" t="n">
        <v>182</v>
      </c>
      <c r="R1992" t="n">
        <v>0</v>
      </c>
      <c r="S1992" t="n">
        <v>0</v>
      </c>
      <c r="T1992" t="n">
        <v>0</v>
      </c>
    </row>
    <row r="1993">
      <c r="A1993" s="8" t="n">
        <v>46208</v>
      </c>
      <c r="B1993" t="inlineStr">
        <is>
          <t>DL</t>
        </is>
      </c>
      <c r="C1993" s="9">
        <f>_xlfn.XLOOKUP(B1993,Carriers[Code],Carriers[Airline])</f>
        <v/>
      </c>
      <c r="D1993" t="n">
        <v>321</v>
      </c>
      <c r="E1993" t="inlineStr">
        <is>
          <t>LAX</t>
        </is>
      </c>
      <c r="F1993" s="10" t="n">
        <v>2035</v>
      </c>
      <c r="G1993" t="inlineStr">
        <is>
          <t>2000-2059</t>
        </is>
      </c>
      <c r="H1993" s="9">
        <f>INT(F1993/100)</f>
        <v/>
      </c>
      <c r="I1993" t="n">
        <v>160</v>
      </c>
      <c r="J1993" t="n">
        <v>1</v>
      </c>
      <c r="K1993" t="n">
        <v>136</v>
      </c>
      <c r="L1993" t="n">
        <v>1</v>
      </c>
      <c r="M1993" t="n">
        <v>0</v>
      </c>
      <c r="O1993" t="n">
        <v>0</v>
      </c>
      <c r="P1993" t="n">
        <v>116</v>
      </c>
      <c r="Q1993" t="n">
        <v>0</v>
      </c>
      <c r="R1993" t="n">
        <v>0</v>
      </c>
      <c r="S1993" t="n">
        <v>0</v>
      </c>
      <c r="T1993" t="n">
        <v>20</v>
      </c>
    </row>
    <row r="1994">
      <c r="A1994" s="8" t="n">
        <v>46208</v>
      </c>
      <c r="B1994" t="inlineStr">
        <is>
          <t>YX</t>
        </is>
      </c>
      <c r="C1994" s="9">
        <f>_xlfn.XLOOKUP(B1994,Carriers[Code],Carriers[Airline])</f>
        <v/>
      </c>
      <c r="D1994" t="n">
        <v>4397</v>
      </c>
      <c r="E1994" t="inlineStr">
        <is>
          <t>LGA</t>
        </is>
      </c>
      <c r="F1994" s="10" t="n">
        <v>2035</v>
      </c>
      <c r="G1994" t="inlineStr">
        <is>
          <t>2000-2059</t>
        </is>
      </c>
      <c r="H1994" s="9">
        <f>INT(F1994/100)</f>
        <v/>
      </c>
      <c r="M1994" t="n">
        <v>1</v>
      </c>
      <c r="N1994" t="inlineStr">
        <is>
          <t>B</t>
        </is>
      </c>
      <c r="O1994" t="n">
        <v>0</v>
      </c>
    </row>
    <row r="1995">
      <c r="A1995" s="8" t="n">
        <v>46208</v>
      </c>
      <c r="B1995" t="inlineStr">
        <is>
          <t>YX</t>
        </is>
      </c>
      <c r="C1995" s="9">
        <f>_xlfn.XLOOKUP(B1995,Carriers[Code],Carriers[Airline])</f>
        <v/>
      </c>
      <c r="D1995" t="n">
        <v>5851</v>
      </c>
      <c r="E1995" t="inlineStr">
        <is>
          <t>BWI</t>
        </is>
      </c>
      <c r="F1995" s="10" t="n">
        <v>2035</v>
      </c>
      <c r="G1995" t="inlineStr">
        <is>
          <t>2000-2059</t>
        </is>
      </c>
      <c r="H1995" s="9">
        <f>INT(F1995/100)</f>
        <v/>
      </c>
      <c r="M1995" t="n">
        <v>1</v>
      </c>
      <c r="N1995" t="inlineStr">
        <is>
          <t>C</t>
        </is>
      </c>
      <c r="O1995" t="n">
        <v>0</v>
      </c>
    </row>
    <row r="1996">
      <c r="A1996" s="8" t="n">
        <v>46208</v>
      </c>
      <c r="B1996" t="inlineStr">
        <is>
          <t>UA</t>
        </is>
      </c>
      <c r="C1996" s="9">
        <f>_xlfn.XLOOKUP(B1996,Carriers[Code],Carriers[Airline])</f>
        <v/>
      </c>
      <c r="D1996" t="n">
        <v>2433</v>
      </c>
      <c r="E1996" t="inlineStr">
        <is>
          <t>DEN</t>
        </is>
      </c>
      <c r="F1996" s="10" t="n">
        <v>2039</v>
      </c>
      <c r="G1996" t="inlineStr">
        <is>
          <t>2000-2059</t>
        </is>
      </c>
      <c r="H1996" s="9">
        <f>INT(F1996/100)</f>
        <v/>
      </c>
      <c r="I1996" t="n">
        <v>200</v>
      </c>
      <c r="J1996" t="n">
        <v>1</v>
      </c>
      <c r="K1996" t="n">
        <v>157</v>
      </c>
      <c r="L1996" t="n">
        <v>1</v>
      </c>
      <c r="M1996" t="n">
        <v>0</v>
      </c>
      <c r="O1996" t="n">
        <v>0</v>
      </c>
      <c r="P1996" t="n">
        <v>111</v>
      </c>
      <c r="Q1996" t="n">
        <v>0</v>
      </c>
      <c r="R1996" t="n">
        <v>0</v>
      </c>
      <c r="S1996" t="n">
        <v>0</v>
      </c>
      <c r="T1996" t="n">
        <v>46</v>
      </c>
    </row>
    <row r="1997">
      <c r="A1997" s="8" t="n">
        <v>46208</v>
      </c>
      <c r="B1997" t="inlineStr">
        <is>
          <t>YX</t>
        </is>
      </c>
      <c r="C1997" s="9">
        <f>_xlfn.XLOOKUP(B1997,Carriers[Code],Carriers[Airline])</f>
        <v/>
      </c>
      <c r="D1997" t="n">
        <v>5610</v>
      </c>
      <c r="E1997" t="inlineStr">
        <is>
          <t>PHL</t>
        </is>
      </c>
      <c r="F1997" s="10" t="n">
        <v>2040</v>
      </c>
      <c r="G1997" t="inlineStr">
        <is>
          <t>2000-2059</t>
        </is>
      </c>
      <c r="H1997" s="9">
        <f>INT(F1997/100)</f>
        <v/>
      </c>
      <c r="M1997" t="n">
        <v>1</v>
      </c>
      <c r="N1997" t="inlineStr">
        <is>
          <t>C</t>
        </is>
      </c>
      <c r="O1997" t="n">
        <v>0</v>
      </c>
    </row>
    <row r="1998">
      <c r="A1998" s="8" t="n">
        <v>46208</v>
      </c>
      <c r="B1998" t="inlineStr">
        <is>
          <t>B6</t>
        </is>
      </c>
      <c r="C1998" s="9">
        <f>_xlfn.XLOOKUP(B1998,Carriers[Code],Carriers[Airline])</f>
        <v/>
      </c>
      <c r="D1998" t="n">
        <v>387</v>
      </c>
      <c r="E1998" t="inlineStr">
        <is>
          <t>LAX</t>
        </is>
      </c>
      <c r="F1998" s="10" t="n">
        <v>2041</v>
      </c>
      <c r="G1998" t="inlineStr">
        <is>
          <t>2000-2059</t>
        </is>
      </c>
      <c r="H1998" s="9">
        <f>INT(F1998/100)</f>
        <v/>
      </c>
      <c r="I1998" t="n">
        <v>220</v>
      </c>
      <c r="J1998" t="n">
        <v>1</v>
      </c>
      <c r="K1998" t="n">
        <v>199</v>
      </c>
      <c r="L1998" t="n">
        <v>1</v>
      </c>
      <c r="M1998" t="n">
        <v>0</v>
      </c>
      <c r="O1998" t="n">
        <v>0</v>
      </c>
      <c r="P1998" t="n">
        <v>0</v>
      </c>
      <c r="Q1998" t="n">
        <v>0</v>
      </c>
      <c r="R1998" t="n">
        <v>199</v>
      </c>
      <c r="S1998" t="n">
        <v>0</v>
      </c>
      <c r="T1998" t="n">
        <v>0</v>
      </c>
    </row>
    <row r="1999">
      <c r="A1999" s="8" t="n">
        <v>46208</v>
      </c>
      <c r="B1999" t="inlineStr">
        <is>
          <t>DL</t>
        </is>
      </c>
      <c r="C1999" s="9">
        <f>_xlfn.XLOOKUP(B1999,Carriers[Code],Carriers[Airline])</f>
        <v/>
      </c>
      <c r="D1999" t="n">
        <v>2804</v>
      </c>
      <c r="E1999" t="inlineStr">
        <is>
          <t>ORD</t>
        </is>
      </c>
      <c r="F1999" s="10" t="n">
        <v>2045</v>
      </c>
      <c r="G1999" t="inlineStr">
        <is>
          <t>2000-2059</t>
        </is>
      </c>
      <c r="H1999" s="9">
        <f>INT(F1999/100)</f>
        <v/>
      </c>
      <c r="I1999" t="n">
        <v>169</v>
      </c>
      <c r="J1999" t="n">
        <v>1</v>
      </c>
      <c r="K1999" t="n">
        <v>169</v>
      </c>
      <c r="L1999" t="n">
        <v>1</v>
      </c>
      <c r="M1999" t="n">
        <v>0</v>
      </c>
      <c r="O1999" t="n">
        <v>0</v>
      </c>
      <c r="P1999" t="n">
        <v>116</v>
      </c>
      <c r="Q1999" t="n">
        <v>0</v>
      </c>
      <c r="R1999" t="n">
        <v>0</v>
      </c>
      <c r="S1999" t="n">
        <v>0</v>
      </c>
      <c r="T1999" t="n">
        <v>53</v>
      </c>
    </row>
    <row r="2000">
      <c r="A2000" s="8" t="n">
        <v>46208</v>
      </c>
      <c r="B2000" t="inlineStr">
        <is>
          <t>YX</t>
        </is>
      </c>
      <c r="C2000" s="9">
        <f>_xlfn.XLOOKUP(B2000,Carriers[Code],Carriers[Airline])</f>
        <v/>
      </c>
      <c r="D2000" t="n">
        <v>5655</v>
      </c>
      <c r="E2000" t="inlineStr">
        <is>
          <t>CLE</t>
        </is>
      </c>
      <c r="F2000" s="10" t="n">
        <v>2045</v>
      </c>
      <c r="G2000" t="inlineStr">
        <is>
          <t>2000-2059</t>
        </is>
      </c>
      <c r="H2000" s="9">
        <f>INT(F2000/100)</f>
        <v/>
      </c>
      <c r="I2000" t="n">
        <v>177</v>
      </c>
      <c r="J2000" t="n">
        <v>1</v>
      </c>
      <c r="K2000" t="n">
        <v>162</v>
      </c>
      <c r="L2000" t="n">
        <v>1</v>
      </c>
      <c r="M2000" t="n">
        <v>0</v>
      </c>
      <c r="O2000" t="n">
        <v>0</v>
      </c>
      <c r="P2000" t="n">
        <v>0</v>
      </c>
      <c r="Q2000" t="n">
        <v>162</v>
      </c>
      <c r="R2000" t="n">
        <v>0</v>
      </c>
      <c r="S2000" t="n">
        <v>0</v>
      </c>
      <c r="T2000" t="n">
        <v>0</v>
      </c>
    </row>
    <row r="2001">
      <c r="A2001" s="8" t="n">
        <v>46208</v>
      </c>
      <c r="B2001" t="inlineStr">
        <is>
          <t>B6</t>
        </is>
      </c>
      <c r="C2001" s="9">
        <f>_xlfn.XLOOKUP(B2001,Carriers[Code],Carriers[Airline])</f>
        <v/>
      </c>
      <c r="D2001" t="n">
        <v>591</v>
      </c>
      <c r="E2001" t="inlineStr">
        <is>
          <t>TPA</t>
        </is>
      </c>
      <c r="F2001" s="10" t="n">
        <v>2050</v>
      </c>
      <c r="G2001" t="inlineStr">
        <is>
          <t>2000-2059</t>
        </is>
      </c>
      <c r="H2001" s="9">
        <f>INT(F2001/100)</f>
        <v/>
      </c>
      <c r="I2001" t="n">
        <v>224</v>
      </c>
      <c r="J2001" t="n">
        <v>1</v>
      </c>
      <c r="K2001" t="n">
        <v>208</v>
      </c>
      <c r="L2001" t="n">
        <v>1</v>
      </c>
      <c r="M2001" t="n">
        <v>0</v>
      </c>
      <c r="O2001" t="n">
        <v>0</v>
      </c>
      <c r="P2001" t="n">
        <v>0</v>
      </c>
      <c r="Q2001" t="n">
        <v>0</v>
      </c>
      <c r="R2001" t="n">
        <v>208</v>
      </c>
      <c r="S2001" t="n">
        <v>0</v>
      </c>
      <c r="T2001" t="n">
        <v>0</v>
      </c>
    </row>
    <row r="2002">
      <c r="A2002" s="8" t="n">
        <v>46208</v>
      </c>
      <c r="B2002" t="inlineStr">
        <is>
          <t>YX</t>
        </is>
      </c>
      <c r="C2002" s="9">
        <f>_xlfn.XLOOKUP(B2002,Carriers[Code],Carriers[Airline])</f>
        <v/>
      </c>
      <c r="D2002" t="n">
        <v>5801</v>
      </c>
      <c r="E2002" t="inlineStr">
        <is>
          <t>CVG</t>
        </is>
      </c>
      <c r="F2002" s="10" t="n">
        <v>2050</v>
      </c>
      <c r="G2002" t="inlineStr">
        <is>
          <t>2000-2059</t>
        </is>
      </c>
      <c r="H2002" s="9">
        <f>INT(F2002/100)</f>
        <v/>
      </c>
      <c r="M2002" t="n">
        <v>1</v>
      </c>
      <c r="N2002" t="inlineStr">
        <is>
          <t>C</t>
        </is>
      </c>
      <c r="O2002" t="n">
        <v>0</v>
      </c>
    </row>
    <row r="2003">
      <c r="A2003" s="8" t="n">
        <v>46208</v>
      </c>
      <c r="B2003" t="inlineStr">
        <is>
          <t>B6</t>
        </is>
      </c>
      <c r="C2003" s="9">
        <f>_xlfn.XLOOKUP(B2003,Carriers[Code],Carriers[Airline])</f>
        <v/>
      </c>
      <c r="D2003" t="n">
        <v>1785</v>
      </c>
      <c r="E2003" t="inlineStr">
        <is>
          <t>PIT</t>
        </is>
      </c>
      <c r="F2003" s="10" t="n">
        <v>2052</v>
      </c>
      <c r="G2003" t="inlineStr">
        <is>
          <t>2000-2059</t>
        </is>
      </c>
      <c r="H2003" s="9">
        <f>INT(F2003/100)</f>
        <v/>
      </c>
      <c r="M2003" t="n">
        <v>1</v>
      </c>
      <c r="N2003" t="inlineStr">
        <is>
          <t>C</t>
        </is>
      </c>
      <c r="O2003" t="n">
        <v>0</v>
      </c>
    </row>
    <row r="2004">
      <c r="A2004" s="8" t="n">
        <v>46208</v>
      </c>
      <c r="B2004" t="inlineStr">
        <is>
          <t>B6</t>
        </is>
      </c>
      <c r="C2004" s="9">
        <f>_xlfn.XLOOKUP(B2004,Carriers[Code],Carriers[Airline])</f>
        <v/>
      </c>
      <c r="D2004" t="n">
        <v>206</v>
      </c>
      <c r="E2004" t="inlineStr">
        <is>
          <t>PQI</t>
        </is>
      </c>
      <c r="F2004" s="10" t="n">
        <v>2055</v>
      </c>
      <c r="G2004" t="inlineStr">
        <is>
          <t>2000-2059</t>
        </is>
      </c>
      <c r="H2004" s="9">
        <f>INT(F2004/100)</f>
        <v/>
      </c>
      <c r="I2004" t="n">
        <v>219</v>
      </c>
      <c r="J2004" t="n">
        <v>1</v>
      </c>
      <c r="K2004" t="n">
        <v>206</v>
      </c>
      <c r="L2004" t="n">
        <v>1</v>
      </c>
      <c r="M2004" t="n">
        <v>0</v>
      </c>
      <c r="O2004" t="n">
        <v>0</v>
      </c>
      <c r="P2004" t="n">
        <v>0</v>
      </c>
      <c r="Q2004" t="n">
        <v>0</v>
      </c>
      <c r="R2004" t="n">
        <v>157</v>
      </c>
      <c r="S2004" t="n">
        <v>0</v>
      </c>
      <c r="T2004" t="n">
        <v>49</v>
      </c>
    </row>
    <row r="2005">
      <c r="A2005" s="8" t="n">
        <v>46208</v>
      </c>
      <c r="B2005" t="inlineStr">
        <is>
          <t>B6</t>
        </is>
      </c>
      <c r="C2005" s="9">
        <f>_xlfn.XLOOKUP(B2005,Carriers[Code],Carriers[Airline])</f>
        <v/>
      </c>
      <c r="D2005" t="n">
        <v>413</v>
      </c>
      <c r="E2005" t="inlineStr">
        <is>
          <t>SFO</t>
        </is>
      </c>
      <c r="F2005" s="10" t="n">
        <v>2055</v>
      </c>
      <c r="G2005" t="inlineStr">
        <is>
          <t>2000-2059</t>
        </is>
      </c>
      <c r="H2005" s="9">
        <f>INT(F2005/100)</f>
        <v/>
      </c>
      <c r="I2005" t="n">
        <v>144</v>
      </c>
      <c r="J2005" t="n">
        <v>1</v>
      </c>
      <c r="K2005" t="n">
        <v>137</v>
      </c>
      <c r="L2005" t="n">
        <v>1</v>
      </c>
      <c r="M2005" t="n">
        <v>0</v>
      </c>
      <c r="O2005" t="n">
        <v>0</v>
      </c>
      <c r="P2005" t="n">
        <v>0</v>
      </c>
      <c r="Q2005" t="n">
        <v>0</v>
      </c>
      <c r="R2005" t="n">
        <v>137</v>
      </c>
      <c r="S2005" t="n">
        <v>0</v>
      </c>
      <c r="T2005" t="n">
        <v>0</v>
      </c>
    </row>
    <row r="2006">
      <c r="A2006" s="8" t="n">
        <v>46208</v>
      </c>
      <c r="B2006" t="inlineStr">
        <is>
          <t>YX</t>
        </is>
      </c>
      <c r="C2006" s="9">
        <f>_xlfn.XLOOKUP(B2006,Carriers[Code],Carriers[Airline])</f>
        <v/>
      </c>
      <c r="D2006" t="n">
        <v>5609</v>
      </c>
      <c r="E2006" t="inlineStr">
        <is>
          <t>LGA</t>
        </is>
      </c>
      <c r="F2006" s="10" t="n">
        <v>2100</v>
      </c>
      <c r="G2006" t="inlineStr">
        <is>
          <t>2100-2159</t>
        </is>
      </c>
      <c r="H2006" s="9">
        <f>INT(F2006/100)</f>
        <v/>
      </c>
      <c r="M2006" t="n">
        <v>1</v>
      </c>
      <c r="N2006" t="inlineStr">
        <is>
          <t>B</t>
        </is>
      </c>
      <c r="O2006" t="n">
        <v>0</v>
      </c>
    </row>
    <row r="2007">
      <c r="A2007" s="8" t="n">
        <v>46208</v>
      </c>
      <c r="B2007" t="inlineStr">
        <is>
          <t>DL</t>
        </is>
      </c>
      <c r="C2007" s="9">
        <f>_xlfn.XLOOKUP(B2007,Carriers[Code],Carriers[Airline])</f>
        <v/>
      </c>
      <c r="D2007" t="n">
        <v>2896</v>
      </c>
      <c r="E2007" t="inlineStr">
        <is>
          <t>DTW</t>
        </is>
      </c>
      <c r="F2007" s="10" t="n">
        <v>2105</v>
      </c>
      <c r="G2007" t="inlineStr">
        <is>
          <t>2100-2159</t>
        </is>
      </c>
      <c r="H2007" s="9">
        <f>INT(F2007/100)</f>
        <v/>
      </c>
      <c r="I2007" t="n">
        <v>116</v>
      </c>
      <c r="J2007" t="n">
        <v>1</v>
      </c>
      <c r="K2007" t="n">
        <v>104</v>
      </c>
      <c r="L2007" t="n">
        <v>1</v>
      </c>
      <c r="M2007" t="n">
        <v>0</v>
      </c>
      <c r="O2007" t="n">
        <v>0</v>
      </c>
      <c r="P2007" t="n">
        <v>44</v>
      </c>
      <c r="Q2007" t="n">
        <v>0</v>
      </c>
      <c r="R2007" t="n">
        <v>0</v>
      </c>
      <c r="S2007" t="n">
        <v>0</v>
      </c>
      <c r="T2007" t="n">
        <v>60</v>
      </c>
    </row>
    <row r="2008">
      <c r="A2008" s="8" t="n">
        <v>46208</v>
      </c>
      <c r="B2008" t="inlineStr">
        <is>
          <t>B6</t>
        </is>
      </c>
      <c r="C2008" s="9">
        <f>_xlfn.XLOOKUP(B2008,Carriers[Code],Carriers[Airline])</f>
        <v/>
      </c>
      <c r="D2008" t="n">
        <v>2783</v>
      </c>
      <c r="E2008" t="inlineStr">
        <is>
          <t>RDU</t>
        </is>
      </c>
      <c r="F2008" s="10" t="n">
        <v>2110</v>
      </c>
      <c r="G2008" t="inlineStr">
        <is>
          <t>2100-2159</t>
        </is>
      </c>
      <c r="H2008" s="9">
        <f>INT(F2008/100)</f>
        <v/>
      </c>
      <c r="I2008" t="n">
        <v>176</v>
      </c>
      <c r="J2008" t="n">
        <v>1</v>
      </c>
      <c r="K2008" t="n">
        <v>162</v>
      </c>
      <c r="L2008" t="n">
        <v>1</v>
      </c>
      <c r="M2008" t="n">
        <v>0</v>
      </c>
      <c r="O2008" t="n">
        <v>0</v>
      </c>
      <c r="P2008" t="n">
        <v>0</v>
      </c>
      <c r="Q2008" t="n">
        <v>0</v>
      </c>
      <c r="R2008" t="n">
        <v>162</v>
      </c>
      <c r="S2008" t="n">
        <v>0</v>
      </c>
      <c r="T2008" t="n">
        <v>0</v>
      </c>
    </row>
    <row r="2009">
      <c r="A2009" s="8" t="n">
        <v>46208</v>
      </c>
      <c r="B2009" t="inlineStr">
        <is>
          <t>YX</t>
        </is>
      </c>
      <c r="C2009" s="9">
        <f>_xlfn.XLOOKUP(B2009,Carriers[Code],Carriers[Airline])</f>
        <v/>
      </c>
      <c r="D2009" t="n">
        <v>4715</v>
      </c>
      <c r="E2009" t="inlineStr">
        <is>
          <t>MDT</t>
        </is>
      </c>
      <c r="F2009" s="10" t="n">
        <v>2115</v>
      </c>
      <c r="G2009" t="inlineStr">
        <is>
          <t>2100-2159</t>
        </is>
      </c>
      <c r="H2009" s="9">
        <f>INT(F2009/100)</f>
        <v/>
      </c>
      <c r="I2009" t="n">
        <v>75</v>
      </c>
      <c r="J2009" t="n">
        <v>1</v>
      </c>
      <c r="K2009" t="n">
        <v>73</v>
      </c>
      <c r="L2009" t="n">
        <v>1</v>
      </c>
      <c r="M2009" t="n">
        <v>0</v>
      </c>
      <c r="O2009" t="n">
        <v>0</v>
      </c>
      <c r="P2009" t="n">
        <v>73</v>
      </c>
      <c r="Q2009" t="n">
        <v>0</v>
      </c>
      <c r="R2009" t="n">
        <v>0</v>
      </c>
      <c r="S2009" t="n">
        <v>0</v>
      </c>
      <c r="T2009" t="n">
        <v>0</v>
      </c>
    </row>
    <row r="2010">
      <c r="A2010" s="8" t="n">
        <v>46208</v>
      </c>
      <c r="B2010" t="inlineStr">
        <is>
          <t>YX</t>
        </is>
      </c>
      <c r="C2010" s="9">
        <f>_xlfn.XLOOKUP(B2010,Carriers[Code],Carriers[Airline])</f>
        <v/>
      </c>
      <c r="D2010" t="n">
        <v>5594</v>
      </c>
      <c r="E2010" t="inlineStr">
        <is>
          <t>MEM</t>
        </is>
      </c>
      <c r="F2010" s="10" t="n">
        <v>2115</v>
      </c>
      <c r="G2010" t="inlineStr">
        <is>
          <t>2100-2159</t>
        </is>
      </c>
      <c r="H2010" s="9">
        <f>INT(F2010/100)</f>
        <v/>
      </c>
      <c r="M2010" t="n">
        <v>1</v>
      </c>
      <c r="N2010" t="inlineStr">
        <is>
          <t>C</t>
        </is>
      </c>
      <c r="O2010" t="n">
        <v>0</v>
      </c>
    </row>
    <row r="2011">
      <c r="A2011" s="8" t="n">
        <v>46208</v>
      </c>
      <c r="B2011" t="inlineStr">
        <is>
          <t>YX</t>
        </is>
      </c>
      <c r="C2011" s="9">
        <f>_xlfn.XLOOKUP(B2011,Carriers[Code],Carriers[Airline])</f>
        <v/>
      </c>
      <c r="D2011" t="n">
        <v>4662</v>
      </c>
      <c r="E2011" t="inlineStr">
        <is>
          <t>ROC</t>
        </is>
      </c>
      <c r="F2011" s="10" t="n">
        <v>2129</v>
      </c>
      <c r="G2011" t="inlineStr">
        <is>
          <t>2100-2159</t>
        </is>
      </c>
      <c r="H2011" s="9">
        <f>INT(F2011/100)</f>
        <v/>
      </c>
      <c r="M2011" t="n">
        <v>1</v>
      </c>
      <c r="N2011" t="inlineStr">
        <is>
          <t>B</t>
        </is>
      </c>
      <c r="O2011" t="n">
        <v>0</v>
      </c>
    </row>
    <row r="2012">
      <c r="A2012" s="8" t="n">
        <v>46208</v>
      </c>
      <c r="B2012" t="inlineStr">
        <is>
          <t>YX</t>
        </is>
      </c>
      <c r="C2012" s="9">
        <f>_xlfn.XLOOKUP(B2012,Carriers[Code],Carriers[Airline])</f>
        <v/>
      </c>
      <c r="D2012" t="n">
        <v>5702</v>
      </c>
      <c r="E2012" t="inlineStr">
        <is>
          <t>JFK</t>
        </is>
      </c>
      <c r="F2012" s="10" t="n">
        <v>2129</v>
      </c>
      <c r="G2012" t="inlineStr">
        <is>
          <t>2100-2159</t>
        </is>
      </c>
      <c r="H2012" s="9">
        <f>INT(F2012/100)</f>
        <v/>
      </c>
      <c r="M2012" t="n">
        <v>1</v>
      </c>
      <c r="N2012" t="inlineStr">
        <is>
          <t>C</t>
        </is>
      </c>
      <c r="O2012" t="n">
        <v>0</v>
      </c>
    </row>
    <row r="2013">
      <c r="A2013" s="8" t="n">
        <v>46208</v>
      </c>
      <c r="B2013" t="inlineStr">
        <is>
          <t>WN</t>
        </is>
      </c>
      <c r="C2013" s="9">
        <f>_xlfn.XLOOKUP(B2013,Carriers[Code],Carriers[Airline])</f>
        <v/>
      </c>
      <c r="D2013" t="n">
        <v>736</v>
      </c>
      <c r="E2013" t="inlineStr">
        <is>
          <t>BWI</t>
        </is>
      </c>
      <c r="F2013" s="10" t="n">
        <v>2140</v>
      </c>
      <c r="G2013" t="inlineStr">
        <is>
          <t>2100-2159</t>
        </is>
      </c>
      <c r="H2013" s="9">
        <f>INT(F2013/100)</f>
        <v/>
      </c>
      <c r="M2013" t="n">
        <v>1</v>
      </c>
      <c r="N2013" t="inlineStr">
        <is>
          <t>C</t>
        </is>
      </c>
      <c r="O2013" t="n">
        <v>0</v>
      </c>
    </row>
    <row r="2014">
      <c r="A2014" s="8" t="n">
        <v>46208</v>
      </c>
      <c r="B2014" t="inlineStr">
        <is>
          <t>B6</t>
        </is>
      </c>
      <c r="C2014" s="9">
        <f>_xlfn.XLOOKUP(B2014,Carriers[Code],Carriers[Airline])</f>
        <v/>
      </c>
      <c r="D2014" t="n">
        <v>561</v>
      </c>
      <c r="E2014" t="inlineStr">
        <is>
          <t>SJU</t>
        </is>
      </c>
      <c r="F2014" s="10" t="n">
        <v>2144</v>
      </c>
      <c r="G2014" t="inlineStr">
        <is>
          <t>2100-2159</t>
        </is>
      </c>
      <c r="H2014" s="9">
        <f>INT(F2014/100)</f>
        <v/>
      </c>
      <c r="I2014" t="n">
        <v>163</v>
      </c>
      <c r="J2014" t="n">
        <v>1</v>
      </c>
      <c r="K2014" t="n">
        <v>148</v>
      </c>
      <c r="L2014" t="n">
        <v>1</v>
      </c>
      <c r="M2014" t="n">
        <v>0</v>
      </c>
      <c r="O2014" t="n">
        <v>0</v>
      </c>
      <c r="P2014" t="n">
        <v>0</v>
      </c>
      <c r="Q2014" t="n">
        <v>0</v>
      </c>
      <c r="R2014" t="n">
        <v>127</v>
      </c>
      <c r="S2014" t="n">
        <v>0</v>
      </c>
      <c r="T2014" t="n">
        <v>21</v>
      </c>
    </row>
    <row r="2015">
      <c r="A2015" s="8" t="n">
        <v>46208</v>
      </c>
      <c r="B2015" t="inlineStr">
        <is>
          <t>YX</t>
        </is>
      </c>
      <c r="C2015" s="9">
        <f>_xlfn.XLOOKUP(B2015,Carriers[Code],Carriers[Airline])</f>
        <v/>
      </c>
      <c r="D2015" t="n">
        <v>5676</v>
      </c>
      <c r="E2015" t="inlineStr">
        <is>
          <t>RIC</t>
        </is>
      </c>
      <c r="F2015" s="10" t="n">
        <v>2145</v>
      </c>
      <c r="G2015" t="inlineStr">
        <is>
          <t>2100-2159</t>
        </is>
      </c>
      <c r="H2015" s="9">
        <f>INT(F2015/100)</f>
        <v/>
      </c>
      <c r="I2015" t="n">
        <v>199</v>
      </c>
      <c r="J2015" t="n">
        <v>1</v>
      </c>
      <c r="M2015" t="n">
        <v>0</v>
      </c>
      <c r="O2015" t="n">
        <v>1</v>
      </c>
    </row>
    <row r="2016">
      <c r="A2016" s="8" t="n">
        <v>46208</v>
      </c>
      <c r="B2016" t="inlineStr">
        <is>
          <t>B6</t>
        </is>
      </c>
      <c r="C2016" s="9">
        <f>_xlfn.XLOOKUP(B2016,Carriers[Code],Carriers[Airline])</f>
        <v/>
      </c>
      <c r="D2016" t="n">
        <v>845</v>
      </c>
      <c r="E2016" t="inlineStr">
        <is>
          <t>SYR</t>
        </is>
      </c>
      <c r="F2016" s="10" t="n">
        <v>2146</v>
      </c>
      <c r="G2016" t="inlineStr">
        <is>
          <t>2100-2159</t>
        </is>
      </c>
      <c r="H2016" s="9">
        <f>INT(F2016/100)</f>
        <v/>
      </c>
      <c r="I2016" t="n">
        <v>17</v>
      </c>
      <c r="J2016" t="n">
        <v>1</v>
      </c>
      <c r="K2016" t="n">
        <v>8</v>
      </c>
      <c r="L2016" t="n">
        <v>0</v>
      </c>
      <c r="M2016" t="n">
        <v>0</v>
      </c>
      <c r="O2016" t="n">
        <v>0</v>
      </c>
    </row>
    <row r="2017">
      <c r="A2017" s="8" t="n">
        <v>46208</v>
      </c>
      <c r="B2017" t="inlineStr">
        <is>
          <t>YX</t>
        </is>
      </c>
      <c r="C2017" s="9">
        <f>_xlfn.XLOOKUP(B2017,Carriers[Code],Carriers[Airline])</f>
        <v/>
      </c>
      <c r="D2017" t="n">
        <v>5704</v>
      </c>
      <c r="E2017" t="inlineStr">
        <is>
          <t>DCA</t>
        </is>
      </c>
      <c r="F2017" s="10" t="n">
        <v>2150</v>
      </c>
      <c r="G2017" t="inlineStr">
        <is>
          <t>2100-2159</t>
        </is>
      </c>
      <c r="H2017" s="9">
        <f>INT(F2017/100)</f>
        <v/>
      </c>
      <c r="M2017" t="n">
        <v>1</v>
      </c>
      <c r="N2017" t="inlineStr">
        <is>
          <t>C</t>
        </is>
      </c>
      <c r="O2017" t="n">
        <v>0</v>
      </c>
    </row>
    <row r="2018">
      <c r="A2018" s="8" t="n">
        <v>46208</v>
      </c>
      <c r="B2018" t="inlineStr">
        <is>
          <t>B6</t>
        </is>
      </c>
      <c r="C2018" s="9">
        <f>_xlfn.XLOOKUP(B2018,Carriers[Code],Carriers[Airline])</f>
        <v/>
      </c>
      <c r="D2018" t="n">
        <v>2421</v>
      </c>
      <c r="E2018" t="inlineStr">
        <is>
          <t>PBI</t>
        </is>
      </c>
      <c r="F2018" s="10" t="n">
        <v>2159</v>
      </c>
      <c r="G2018" t="inlineStr">
        <is>
          <t>2100-2159</t>
        </is>
      </c>
      <c r="H2018" s="9">
        <f>INT(F2018/100)</f>
        <v/>
      </c>
      <c r="M2018" t="n">
        <v>1</v>
      </c>
      <c r="N2018" t="inlineStr">
        <is>
          <t>B</t>
        </is>
      </c>
      <c r="O2018" t="n">
        <v>0</v>
      </c>
    </row>
    <row r="2019">
      <c r="A2019" s="8" t="n">
        <v>46208</v>
      </c>
      <c r="B2019" t="inlineStr">
        <is>
          <t>YX</t>
        </is>
      </c>
      <c r="C2019" s="9">
        <f>_xlfn.XLOOKUP(B2019,Carriers[Code],Carriers[Airline])</f>
        <v/>
      </c>
      <c r="D2019" t="n">
        <v>5840</v>
      </c>
      <c r="E2019" t="inlineStr">
        <is>
          <t>LGA</t>
        </is>
      </c>
      <c r="F2019" s="10" t="n">
        <v>2200</v>
      </c>
      <c r="G2019" t="inlineStr">
        <is>
          <t>2200-2259</t>
        </is>
      </c>
      <c r="H2019" s="9">
        <f>INT(F2019/100)</f>
        <v/>
      </c>
      <c r="M2019" t="n">
        <v>1</v>
      </c>
      <c r="N2019" t="inlineStr">
        <is>
          <t>C</t>
        </is>
      </c>
      <c r="O2019" t="n">
        <v>0</v>
      </c>
    </row>
    <row r="2020">
      <c r="A2020" s="8" t="n">
        <v>46208</v>
      </c>
      <c r="B2020" t="inlineStr">
        <is>
          <t>WN</t>
        </is>
      </c>
      <c r="C2020" s="9">
        <f>_xlfn.XLOOKUP(B2020,Carriers[Code],Carriers[Airline])</f>
        <v/>
      </c>
      <c r="D2020" t="n">
        <v>585</v>
      </c>
      <c r="E2020" t="inlineStr">
        <is>
          <t>MDW</t>
        </is>
      </c>
      <c r="F2020" s="10" t="n">
        <v>2205</v>
      </c>
      <c r="G2020" t="inlineStr">
        <is>
          <t>2200-2259</t>
        </is>
      </c>
      <c r="H2020" s="9">
        <f>INT(F2020/100)</f>
        <v/>
      </c>
      <c r="I2020" t="n">
        <v>76</v>
      </c>
      <c r="J2020" t="n">
        <v>1</v>
      </c>
      <c r="K2020" t="n">
        <v>53</v>
      </c>
      <c r="L2020" t="n">
        <v>1</v>
      </c>
      <c r="M2020" t="n">
        <v>0</v>
      </c>
      <c r="O2020" t="n">
        <v>0</v>
      </c>
      <c r="P2020" t="n">
        <v>16</v>
      </c>
      <c r="Q2020" t="n">
        <v>0</v>
      </c>
      <c r="R2020" t="n">
        <v>0</v>
      </c>
      <c r="S2020" t="n">
        <v>0</v>
      </c>
      <c r="T2020" t="n">
        <v>37</v>
      </c>
    </row>
    <row r="2021">
      <c r="A2021" s="8" t="n">
        <v>46208</v>
      </c>
      <c r="B2021" t="inlineStr">
        <is>
          <t>YX</t>
        </is>
      </c>
      <c r="C2021" s="9">
        <f>_xlfn.XLOOKUP(B2021,Carriers[Code],Carriers[Airline])</f>
        <v/>
      </c>
      <c r="D2021" t="n">
        <v>4535</v>
      </c>
      <c r="E2021" t="inlineStr">
        <is>
          <t>DCA</t>
        </is>
      </c>
      <c r="F2021" s="10" t="n">
        <v>2205</v>
      </c>
      <c r="G2021" t="inlineStr">
        <is>
          <t>2200-2259</t>
        </is>
      </c>
      <c r="H2021" s="9">
        <f>INT(F2021/100)</f>
        <v/>
      </c>
      <c r="M2021" t="n">
        <v>1</v>
      </c>
      <c r="N2021" t="inlineStr">
        <is>
          <t>B</t>
        </is>
      </c>
      <c r="O2021" t="n">
        <v>0</v>
      </c>
    </row>
    <row r="2022">
      <c r="A2022" s="8" t="n">
        <v>46208</v>
      </c>
      <c r="B2022" t="inlineStr">
        <is>
          <t>B6</t>
        </is>
      </c>
      <c r="C2022" s="9">
        <f>_xlfn.XLOOKUP(B2022,Carriers[Code],Carriers[Airline])</f>
        <v/>
      </c>
      <c r="D2022" t="n">
        <v>715</v>
      </c>
      <c r="E2022" t="inlineStr">
        <is>
          <t>BUF</t>
        </is>
      </c>
      <c r="F2022" s="10" t="n">
        <v>2215</v>
      </c>
      <c r="G2022" t="inlineStr">
        <is>
          <t>2200-2259</t>
        </is>
      </c>
      <c r="H2022" s="9">
        <f>INT(F2022/100)</f>
        <v/>
      </c>
      <c r="I2022" t="n">
        <v>50</v>
      </c>
      <c r="J2022" t="n">
        <v>1</v>
      </c>
      <c r="K2022" t="n">
        <v>50</v>
      </c>
      <c r="L2022" t="n">
        <v>1</v>
      </c>
      <c r="M2022" t="n">
        <v>0</v>
      </c>
      <c r="O2022" t="n">
        <v>0</v>
      </c>
      <c r="P2022" t="n">
        <v>0</v>
      </c>
      <c r="Q2022" t="n">
        <v>0</v>
      </c>
      <c r="R2022" t="n">
        <v>50</v>
      </c>
      <c r="S2022" t="n">
        <v>0</v>
      </c>
      <c r="T2022" t="n">
        <v>0</v>
      </c>
    </row>
    <row r="2023">
      <c r="A2023" s="8" t="n">
        <v>46209</v>
      </c>
      <c r="B2023" t="inlineStr">
        <is>
          <t>AA</t>
        </is>
      </c>
      <c r="C2023" s="9">
        <f>_xlfn.XLOOKUP(B2023,Carriers[Code],Carriers[Airline])</f>
        <v/>
      </c>
      <c r="D2023" t="n">
        <v>1418</v>
      </c>
      <c r="E2023" t="inlineStr">
        <is>
          <t>MIA</t>
        </is>
      </c>
      <c r="F2023" s="10" t="n">
        <v>510</v>
      </c>
      <c r="G2023" t="inlineStr">
        <is>
          <t>0001-0559</t>
        </is>
      </c>
      <c r="H2023" s="9">
        <f>INT(F2023/100)</f>
        <v/>
      </c>
      <c r="I2023" t="n">
        <v>4</v>
      </c>
      <c r="J2023" t="n">
        <v>0</v>
      </c>
      <c r="K2023" t="n">
        <v>-12</v>
      </c>
      <c r="L2023" t="n">
        <v>0</v>
      </c>
      <c r="M2023" t="n">
        <v>0</v>
      </c>
      <c r="O2023" t="n">
        <v>0</v>
      </c>
    </row>
    <row r="2024">
      <c r="A2024" s="8" t="n">
        <v>46209</v>
      </c>
      <c r="B2024" t="inlineStr">
        <is>
          <t>AA</t>
        </is>
      </c>
      <c r="C2024" s="9">
        <f>_xlfn.XLOOKUP(B2024,Carriers[Code],Carriers[Airline])</f>
        <v/>
      </c>
      <c r="D2024" t="n">
        <v>3324</v>
      </c>
      <c r="E2024" t="inlineStr">
        <is>
          <t>ORD</t>
        </is>
      </c>
      <c r="F2024" s="10" t="n">
        <v>510</v>
      </c>
      <c r="G2024" t="inlineStr">
        <is>
          <t>0001-0559</t>
        </is>
      </c>
      <c r="H2024" s="9">
        <f>INT(F2024/100)</f>
        <v/>
      </c>
      <c r="I2024" t="n">
        <v>-10</v>
      </c>
      <c r="J2024" t="n">
        <v>0</v>
      </c>
      <c r="K2024" t="n">
        <v>-31</v>
      </c>
      <c r="L2024" t="n">
        <v>0</v>
      </c>
      <c r="M2024" t="n">
        <v>0</v>
      </c>
      <c r="O2024" t="n">
        <v>0</v>
      </c>
    </row>
    <row r="2025">
      <c r="A2025" s="8" t="n">
        <v>46209</v>
      </c>
      <c r="B2025" t="inlineStr">
        <is>
          <t>B6</t>
        </is>
      </c>
      <c r="C2025" s="9">
        <f>_xlfn.XLOOKUP(B2025,Carriers[Code],Carriers[Airline])</f>
        <v/>
      </c>
      <c r="D2025" t="n">
        <v>917</v>
      </c>
      <c r="E2025" t="inlineStr">
        <is>
          <t>JFK</t>
        </is>
      </c>
      <c r="F2025" s="10" t="n">
        <v>515</v>
      </c>
      <c r="G2025" t="inlineStr">
        <is>
          <t>0001-0559</t>
        </is>
      </c>
      <c r="H2025" s="9">
        <f>INT(F2025/100)</f>
        <v/>
      </c>
      <c r="M2025" t="n">
        <v>1</v>
      </c>
      <c r="N2025" t="inlineStr">
        <is>
          <t>B</t>
        </is>
      </c>
      <c r="O2025" t="n">
        <v>0</v>
      </c>
    </row>
    <row r="2026">
      <c r="A2026" s="8" t="n">
        <v>46209</v>
      </c>
      <c r="B2026" t="inlineStr">
        <is>
          <t>WN</t>
        </is>
      </c>
      <c r="C2026" s="9">
        <f>_xlfn.XLOOKUP(B2026,Carriers[Code],Carriers[Airline])</f>
        <v/>
      </c>
      <c r="D2026" t="n">
        <v>3239</v>
      </c>
      <c r="E2026" t="inlineStr">
        <is>
          <t>MDW</t>
        </is>
      </c>
      <c r="F2026" s="10" t="n">
        <v>525</v>
      </c>
      <c r="G2026" t="inlineStr">
        <is>
          <t>0001-0559</t>
        </is>
      </c>
      <c r="H2026" s="9">
        <f>INT(F2026/100)</f>
        <v/>
      </c>
      <c r="I2026" t="n">
        <v>-2</v>
      </c>
      <c r="J2026" t="n">
        <v>0</v>
      </c>
      <c r="K2026" t="n">
        <v>-8</v>
      </c>
      <c r="L2026" t="n">
        <v>0</v>
      </c>
      <c r="M2026" t="n">
        <v>0</v>
      </c>
      <c r="O2026" t="n">
        <v>0</v>
      </c>
    </row>
    <row r="2027">
      <c r="A2027" s="8" t="n">
        <v>46209</v>
      </c>
      <c r="B2027" t="inlineStr">
        <is>
          <t>DL</t>
        </is>
      </c>
      <c r="C2027" s="9">
        <f>_xlfn.XLOOKUP(B2027,Carriers[Code],Carriers[Airline])</f>
        <v/>
      </c>
      <c r="D2027" t="n">
        <v>1019</v>
      </c>
      <c r="E2027" t="inlineStr">
        <is>
          <t>DTW</t>
        </is>
      </c>
      <c r="F2027" s="10" t="n">
        <v>530</v>
      </c>
      <c r="G2027" t="inlineStr">
        <is>
          <t>0001-0559</t>
        </is>
      </c>
      <c r="H2027" s="9">
        <f>INT(F2027/100)</f>
        <v/>
      </c>
      <c r="M2027" t="n">
        <v>1</v>
      </c>
      <c r="N2027" t="inlineStr">
        <is>
          <t>C</t>
        </is>
      </c>
      <c r="O2027" t="n">
        <v>0</v>
      </c>
    </row>
    <row r="2028">
      <c r="A2028" s="8" t="n">
        <v>46209</v>
      </c>
      <c r="B2028" t="inlineStr">
        <is>
          <t>DL</t>
        </is>
      </c>
      <c r="C2028" s="9">
        <f>_xlfn.XLOOKUP(B2028,Carriers[Code],Carriers[Airline])</f>
        <v/>
      </c>
      <c r="D2028" t="n">
        <v>2242</v>
      </c>
      <c r="E2028" t="inlineStr">
        <is>
          <t>ATL</t>
        </is>
      </c>
      <c r="F2028" s="10" t="n">
        <v>530</v>
      </c>
      <c r="G2028" t="inlineStr">
        <is>
          <t>0001-0559</t>
        </is>
      </c>
      <c r="H2028" s="9">
        <f>INT(F2028/100)</f>
        <v/>
      </c>
      <c r="M2028" t="n">
        <v>1</v>
      </c>
      <c r="N2028" t="inlineStr">
        <is>
          <t>C</t>
        </is>
      </c>
      <c r="O2028" t="n">
        <v>0</v>
      </c>
    </row>
    <row r="2029">
      <c r="A2029" s="8" t="n">
        <v>46209</v>
      </c>
      <c r="B2029" t="inlineStr">
        <is>
          <t>WN</t>
        </is>
      </c>
      <c r="C2029" s="9">
        <f>_xlfn.XLOOKUP(B2029,Carriers[Code],Carriers[Airline])</f>
        <v/>
      </c>
      <c r="D2029" t="n">
        <v>752</v>
      </c>
      <c r="E2029" t="inlineStr">
        <is>
          <t>STL</t>
        </is>
      </c>
      <c r="F2029" s="10" t="n">
        <v>535</v>
      </c>
      <c r="G2029" t="inlineStr">
        <is>
          <t>0001-0559</t>
        </is>
      </c>
      <c r="H2029" s="9">
        <f>INT(F2029/100)</f>
        <v/>
      </c>
      <c r="I2029" t="n">
        <v>-2</v>
      </c>
      <c r="J2029" t="n">
        <v>0</v>
      </c>
      <c r="K2029" t="n">
        <v>-8</v>
      </c>
      <c r="L2029" t="n">
        <v>0</v>
      </c>
      <c r="M2029" t="n">
        <v>0</v>
      </c>
      <c r="O2029" t="n">
        <v>0</v>
      </c>
    </row>
    <row r="2030">
      <c r="A2030" s="8" t="n">
        <v>46209</v>
      </c>
      <c r="B2030" t="inlineStr">
        <is>
          <t>UA</t>
        </is>
      </c>
      <c r="C2030" s="9">
        <f>_xlfn.XLOOKUP(B2030,Carriers[Code],Carriers[Airline])</f>
        <v/>
      </c>
      <c r="D2030" t="n">
        <v>1734</v>
      </c>
      <c r="E2030" t="inlineStr">
        <is>
          <t>IAD</t>
        </is>
      </c>
      <c r="F2030" s="10" t="n">
        <v>545</v>
      </c>
      <c r="G2030" t="inlineStr">
        <is>
          <t>0001-0559</t>
        </is>
      </c>
      <c r="H2030" s="9">
        <f>INT(F2030/100)</f>
        <v/>
      </c>
      <c r="I2030" t="n">
        <v>-5</v>
      </c>
      <c r="J2030" t="n">
        <v>0</v>
      </c>
      <c r="K2030" t="n">
        <v>-11</v>
      </c>
      <c r="L2030" t="n">
        <v>0</v>
      </c>
      <c r="M2030" t="n">
        <v>0</v>
      </c>
      <c r="O2030" t="n">
        <v>0</v>
      </c>
    </row>
    <row r="2031">
      <c r="A2031" s="8" t="n">
        <v>46209</v>
      </c>
      <c r="B2031" t="inlineStr">
        <is>
          <t>WN</t>
        </is>
      </c>
      <c r="C2031" s="9">
        <f>_xlfn.XLOOKUP(B2031,Carriers[Code],Carriers[Airline])</f>
        <v/>
      </c>
      <c r="D2031" t="n">
        <v>727</v>
      </c>
      <c r="E2031" t="inlineStr">
        <is>
          <t>BWI</t>
        </is>
      </c>
      <c r="F2031" s="10" t="n">
        <v>545</v>
      </c>
      <c r="G2031" t="inlineStr">
        <is>
          <t>0001-0559</t>
        </is>
      </c>
      <c r="H2031" s="9">
        <f>INT(F2031/100)</f>
        <v/>
      </c>
      <c r="I2031" t="n">
        <v>14</v>
      </c>
      <c r="J2031" t="n">
        <v>0</v>
      </c>
      <c r="K2031" t="n">
        <v>4</v>
      </c>
      <c r="L2031" t="n">
        <v>0</v>
      </c>
      <c r="M2031" t="n">
        <v>0</v>
      </c>
      <c r="O2031" t="n">
        <v>0</v>
      </c>
    </row>
    <row r="2032">
      <c r="A2032" s="8" t="n">
        <v>46209</v>
      </c>
      <c r="B2032" t="inlineStr">
        <is>
          <t>UA</t>
        </is>
      </c>
      <c r="C2032" s="9">
        <f>_xlfn.XLOOKUP(B2032,Carriers[Code],Carriers[Airline])</f>
        <v/>
      </c>
      <c r="D2032" t="n">
        <v>1409</v>
      </c>
      <c r="E2032" t="inlineStr">
        <is>
          <t>IAH</t>
        </is>
      </c>
      <c r="F2032" s="10" t="n">
        <v>547</v>
      </c>
      <c r="G2032" t="inlineStr">
        <is>
          <t>0001-0559</t>
        </is>
      </c>
      <c r="H2032" s="9">
        <f>INT(F2032/100)</f>
        <v/>
      </c>
      <c r="I2032" t="n">
        <v>-1</v>
      </c>
      <c r="J2032" t="n">
        <v>0</v>
      </c>
      <c r="K2032" t="n">
        <v>-9</v>
      </c>
      <c r="L2032" t="n">
        <v>0</v>
      </c>
      <c r="M2032" t="n">
        <v>0</v>
      </c>
      <c r="O2032" t="n">
        <v>0</v>
      </c>
    </row>
    <row r="2033">
      <c r="A2033" s="8" t="n">
        <v>46209</v>
      </c>
      <c r="B2033" t="inlineStr">
        <is>
          <t>DL</t>
        </is>
      </c>
      <c r="C2033" s="9">
        <f>_xlfn.XLOOKUP(B2033,Carriers[Code],Carriers[Airline])</f>
        <v/>
      </c>
      <c r="D2033" t="n">
        <v>2303</v>
      </c>
      <c r="E2033" t="inlineStr">
        <is>
          <t>MSP</t>
        </is>
      </c>
      <c r="F2033" s="10" t="n">
        <v>555</v>
      </c>
      <c r="G2033" t="inlineStr">
        <is>
          <t>0001-0559</t>
        </is>
      </c>
      <c r="H2033" s="9">
        <f>INT(F2033/100)</f>
        <v/>
      </c>
      <c r="I2033" t="n">
        <v>-6</v>
      </c>
      <c r="J2033" t="n">
        <v>0</v>
      </c>
      <c r="K2033" t="n">
        <v>-17</v>
      </c>
      <c r="L2033" t="n">
        <v>0</v>
      </c>
      <c r="M2033" t="n">
        <v>0</v>
      </c>
      <c r="O2033" t="n">
        <v>0</v>
      </c>
    </row>
    <row r="2034">
      <c r="A2034" s="8" t="n">
        <v>46209</v>
      </c>
      <c r="B2034" t="inlineStr">
        <is>
          <t>AA</t>
        </is>
      </c>
      <c r="C2034" s="9">
        <f>_xlfn.XLOOKUP(B2034,Carriers[Code],Carriers[Airline])</f>
        <v/>
      </c>
      <c r="D2034" t="n">
        <v>873</v>
      </c>
      <c r="E2034" t="inlineStr">
        <is>
          <t>MIA</t>
        </is>
      </c>
      <c r="F2034" s="10" t="n">
        <v>600</v>
      </c>
      <c r="G2034" t="inlineStr">
        <is>
          <t>0600-0659</t>
        </is>
      </c>
      <c r="H2034" s="9">
        <f>INT(F2034/100)</f>
        <v/>
      </c>
      <c r="I2034" t="n">
        <v>0</v>
      </c>
      <c r="J2034" t="n">
        <v>0</v>
      </c>
      <c r="K2034" t="n">
        <v>-17</v>
      </c>
      <c r="L2034" t="n">
        <v>0</v>
      </c>
      <c r="M2034" t="n">
        <v>0</v>
      </c>
      <c r="O2034" t="n">
        <v>0</v>
      </c>
    </row>
    <row r="2035">
      <c r="A2035" s="8" t="n">
        <v>46209</v>
      </c>
      <c r="B2035" t="inlineStr">
        <is>
          <t>AA</t>
        </is>
      </c>
      <c r="C2035" s="9">
        <f>_xlfn.XLOOKUP(B2035,Carriers[Code],Carriers[Airline])</f>
        <v/>
      </c>
      <c r="D2035" t="n">
        <v>2159</v>
      </c>
      <c r="E2035" t="inlineStr">
        <is>
          <t>DCA</t>
        </is>
      </c>
      <c r="F2035" s="10" t="n">
        <v>600</v>
      </c>
      <c r="G2035" t="inlineStr">
        <is>
          <t>0600-0659</t>
        </is>
      </c>
      <c r="H2035" s="9">
        <f>INT(F2035/100)</f>
        <v/>
      </c>
      <c r="I2035" t="n">
        <v>-9</v>
      </c>
      <c r="J2035" t="n">
        <v>0</v>
      </c>
      <c r="K2035" t="n">
        <v>-28</v>
      </c>
      <c r="L2035" t="n">
        <v>0</v>
      </c>
      <c r="M2035" t="n">
        <v>0</v>
      </c>
      <c r="O2035" t="n">
        <v>0</v>
      </c>
    </row>
    <row r="2036">
      <c r="A2036" s="8" t="n">
        <v>46209</v>
      </c>
      <c r="B2036" t="inlineStr">
        <is>
          <t>AA</t>
        </is>
      </c>
      <c r="C2036" s="9">
        <f>_xlfn.XLOOKUP(B2036,Carriers[Code],Carriers[Airline])</f>
        <v/>
      </c>
      <c r="D2036" t="n">
        <v>2527</v>
      </c>
      <c r="E2036" t="inlineStr">
        <is>
          <t>DFW</t>
        </is>
      </c>
      <c r="F2036" s="10" t="n">
        <v>600</v>
      </c>
      <c r="G2036" t="inlineStr">
        <is>
          <t>0600-0659</t>
        </is>
      </c>
      <c r="H2036" s="9">
        <f>INT(F2036/100)</f>
        <v/>
      </c>
      <c r="I2036" t="n">
        <v>-1</v>
      </c>
      <c r="J2036" t="n">
        <v>0</v>
      </c>
      <c r="K2036" t="n">
        <v>-24</v>
      </c>
      <c r="L2036" t="n">
        <v>0</v>
      </c>
      <c r="M2036" t="n">
        <v>0</v>
      </c>
      <c r="O2036" t="n">
        <v>0</v>
      </c>
    </row>
    <row r="2037">
      <c r="A2037" s="8" t="n">
        <v>46209</v>
      </c>
      <c r="B2037" t="inlineStr">
        <is>
          <t>B6</t>
        </is>
      </c>
      <c r="C2037" s="9">
        <f>_xlfn.XLOOKUP(B2037,Carriers[Code],Carriers[Airline])</f>
        <v/>
      </c>
      <c r="D2037" t="n">
        <v>287</v>
      </c>
      <c r="E2037" t="inlineStr">
        <is>
          <t>LAX</t>
        </is>
      </c>
      <c r="F2037" s="10" t="n">
        <v>600</v>
      </c>
      <c r="G2037" t="inlineStr">
        <is>
          <t>0600-0659</t>
        </is>
      </c>
      <c r="H2037" s="9">
        <f>INT(F2037/100)</f>
        <v/>
      </c>
      <c r="I2037" t="n">
        <v>47</v>
      </c>
      <c r="J2037" t="n">
        <v>1</v>
      </c>
      <c r="K2037" t="n">
        <v>25</v>
      </c>
      <c r="L2037" t="n">
        <v>1</v>
      </c>
      <c r="M2037" t="n">
        <v>0</v>
      </c>
      <c r="O2037" t="n">
        <v>0</v>
      </c>
      <c r="P2037" t="n">
        <v>0</v>
      </c>
      <c r="Q2037" t="n">
        <v>25</v>
      </c>
      <c r="R2037" t="n">
        <v>0</v>
      </c>
      <c r="S2037" t="n">
        <v>0</v>
      </c>
      <c r="T2037" t="n">
        <v>0</v>
      </c>
    </row>
    <row r="2038">
      <c r="A2038" s="8" t="n">
        <v>46209</v>
      </c>
      <c r="B2038" t="inlineStr">
        <is>
          <t>B6</t>
        </is>
      </c>
      <c r="C2038" s="9">
        <f>_xlfn.XLOOKUP(B2038,Carriers[Code],Carriers[Airline])</f>
        <v/>
      </c>
      <c r="D2038" t="n">
        <v>1207</v>
      </c>
      <c r="E2038" t="inlineStr">
        <is>
          <t>BNA</t>
        </is>
      </c>
      <c r="F2038" s="10" t="n">
        <v>600</v>
      </c>
      <c r="G2038" t="inlineStr">
        <is>
          <t>0600-0659</t>
        </is>
      </c>
      <c r="H2038" s="9">
        <f>INT(F2038/100)</f>
        <v/>
      </c>
      <c r="I2038" t="n">
        <v>3</v>
      </c>
      <c r="J2038" t="n">
        <v>0</v>
      </c>
      <c r="K2038" t="n">
        <v>3</v>
      </c>
      <c r="L2038" t="n">
        <v>0</v>
      </c>
      <c r="M2038" t="n">
        <v>0</v>
      </c>
      <c r="O2038" t="n">
        <v>0</v>
      </c>
    </row>
    <row r="2039">
      <c r="A2039" s="8" t="n">
        <v>46209</v>
      </c>
      <c r="B2039" t="inlineStr">
        <is>
          <t>B6</t>
        </is>
      </c>
      <c r="C2039" s="9">
        <f>_xlfn.XLOOKUP(B2039,Carriers[Code],Carriers[Airline])</f>
        <v/>
      </c>
      <c r="D2039" t="n">
        <v>1439</v>
      </c>
      <c r="E2039" t="inlineStr">
        <is>
          <t>AUS</t>
        </is>
      </c>
      <c r="F2039" s="10" t="n">
        <v>600</v>
      </c>
      <c r="G2039" t="inlineStr">
        <is>
          <t>0600-0659</t>
        </is>
      </c>
      <c r="H2039" s="9">
        <f>INT(F2039/100)</f>
        <v/>
      </c>
      <c r="I2039" t="n">
        <v>-7</v>
      </c>
      <c r="J2039" t="n">
        <v>0</v>
      </c>
      <c r="K2039" t="n">
        <v>-19</v>
      </c>
      <c r="L2039" t="n">
        <v>0</v>
      </c>
      <c r="M2039" t="n">
        <v>0</v>
      </c>
      <c r="O2039" t="n">
        <v>0</v>
      </c>
    </row>
    <row r="2040">
      <c r="A2040" s="8" t="n">
        <v>46209</v>
      </c>
      <c r="B2040" t="inlineStr">
        <is>
          <t>UA</t>
        </is>
      </c>
      <c r="C2040" s="9">
        <f>_xlfn.XLOOKUP(B2040,Carriers[Code],Carriers[Airline])</f>
        <v/>
      </c>
      <c r="D2040" t="n">
        <v>1414</v>
      </c>
      <c r="E2040" t="inlineStr">
        <is>
          <t>ORD</t>
        </is>
      </c>
      <c r="F2040" s="10" t="n">
        <v>600</v>
      </c>
      <c r="G2040" t="inlineStr">
        <is>
          <t>0600-0659</t>
        </is>
      </c>
      <c r="H2040" s="9">
        <f>INT(F2040/100)</f>
        <v/>
      </c>
      <c r="I2040" t="n">
        <v>-8</v>
      </c>
      <c r="J2040" t="n">
        <v>0</v>
      </c>
      <c r="K2040" t="n">
        <v>-13</v>
      </c>
      <c r="L2040" t="n">
        <v>0</v>
      </c>
      <c r="M2040" t="n">
        <v>0</v>
      </c>
      <c r="O2040" t="n">
        <v>0</v>
      </c>
    </row>
    <row r="2041">
      <c r="A2041" s="8" t="n">
        <v>46209</v>
      </c>
      <c r="B2041" t="inlineStr">
        <is>
          <t>UA</t>
        </is>
      </c>
      <c r="C2041" s="9">
        <f>_xlfn.XLOOKUP(B2041,Carriers[Code],Carriers[Airline])</f>
        <v/>
      </c>
      <c r="D2041" t="n">
        <v>2441</v>
      </c>
      <c r="E2041" t="inlineStr">
        <is>
          <t>SFO</t>
        </is>
      </c>
      <c r="F2041" s="10" t="n">
        <v>600</v>
      </c>
      <c r="G2041" t="inlineStr">
        <is>
          <t>0600-0659</t>
        </is>
      </c>
      <c r="H2041" s="9">
        <f>INT(F2041/100)</f>
        <v/>
      </c>
      <c r="I2041" t="n">
        <v>-5</v>
      </c>
      <c r="J2041" t="n">
        <v>0</v>
      </c>
      <c r="K2041" t="n">
        <v>-18</v>
      </c>
      <c r="L2041" t="n">
        <v>0</v>
      </c>
      <c r="M2041" t="n">
        <v>0</v>
      </c>
      <c r="O2041" t="n">
        <v>0</v>
      </c>
    </row>
    <row r="2042">
      <c r="A2042" s="8" t="n">
        <v>46209</v>
      </c>
      <c r="B2042" t="inlineStr">
        <is>
          <t>YX</t>
        </is>
      </c>
      <c r="C2042" s="9">
        <f>_xlfn.XLOOKUP(B2042,Carriers[Code],Carriers[Airline])</f>
        <v/>
      </c>
      <c r="D2042" t="n">
        <v>4424</v>
      </c>
      <c r="E2042" t="inlineStr">
        <is>
          <t>LGA</t>
        </is>
      </c>
      <c r="F2042" s="10" t="n">
        <v>600</v>
      </c>
      <c r="G2042" t="inlineStr">
        <is>
          <t>0600-0659</t>
        </is>
      </c>
      <c r="H2042" s="9">
        <f>INT(F2042/100)</f>
        <v/>
      </c>
      <c r="I2042" t="n">
        <v>183</v>
      </c>
      <c r="J2042" t="n">
        <v>1</v>
      </c>
      <c r="K2042" t="n">
        <v>192</v>
      </c>
      <c r="L2042" t="n">
        <v>1</v>
      </c>
      <c r="M2042" t="n">
        <v>0</v>
      </c>
      <c r="O2042" t="n">
        <v>0</v>
      </c>
      <c r="P2042" t="n">
        <v>183</v>
      </c>
      <c r="Q2042" t="n">
        <v>0</v>
      </c>
      <c r="R2042" t="n">
        <v>9</v>
      </c>
      <c r="S2042" t="n">
        <v>0</v>
      </c>
      <c r="T2042" t="n">
        <v>0</v>
      </c>
    </row>
    <row r="2043">
      <c r="A2043" s="8" t="n">
        <v>46209</v>
      </c>
      <c r="B2043" t="inlineStr">
        <is>
          <t>YX</t>
        </is>
      </c>
      <c r="C2043" s="9">
        <f>_xlfn.XLOOKUP(B2043,Carriers[Code],Carriers[Airline])</f>
        <v/>
      </c>
      <c r="D2043" t="n">
        <v>5687</v>
      </c>
      <c r="E2043" t="inlineStr">
        <is>
          <t>DCA</t>
        </is>
      </c>
      <c r="F2043" s="10" t="n">
        <v>600</v>
      </c>
      <c r="G2043" t="inlineStr">
        <is>
          <t>0600-0659</t>
        </is>
      </c>
      <c r="H2043" s="9">
        <f>INT(F2043/100)</f>
        <v/>
      </c>
      <c r="M2043" t="n">
        <v>1</v>
      </c>
      <c r="N2043" t="inlineStr">
        <is>
          <t>B</t>
        </is>
      </c>
      <c r="O2043" t="n">
        <v>0</v>
      </c>
    </row>
    <row r="2044">
      <c r="A2044" s="8" t="n">
        <v>46209</v>
      </c>
      <c r="B2044" t="inlineStr">
        <is>
          <t>YX</t>
        </is>
      </c>
      <c r="C2044" s="9">
        <f>_xlfn.XLOOKUP(B2044,Carriers[Code],Carriers[Airline])</f>
        <v/>
      </c>
      <c r="D2044" t="n">
        <v>5836</v>
      </c>
      <c r="E2044" t="inlineStr">
        <is>
          <t>LGA</t>
        </is>
      </c>
      <c r="F2044" s="10" t="n">
        <v>600</v>
      </c>
      <c r="G2044" t="inlineStr">
        <is>
          <t>0600-0659</t>
        </is>
      </c>
      <c r="H2044" s="9">
        <f>INT(F2044/100)</f>
        <v/>
      </c>
      <c r="I2044" t="n">
        <v>3</v>
      </c>
      <c r="J2044" t="n">
        <v>0</v>
      </c>
      <c r="K2044" t="n">
        <v>3</v>
      </c>
      <c r="L2044" t="n">
        <v>0</v>
      </c>
      <c r="M2044" t="n">
        <v>0</v>
      </c>
      <c r="O2044" t="n">
        <v>0</v>
      </c>
    </row>
    <row r="2045">
      <c r="A2045" s="8" t="n">
        <v>46209</v>
      </c>
      <c r="B2045" t="inlineStr">
        <is>
          <t>AA</t>
        </is>
      </c>
      <c r="C2045" s="9">
        <f>_xlfn.XLOOKUP(B2045,Carriers[Code],Carriers[Airline])</f>
        <v/>
      </c>
      <c r="D2045" t="n">
        <v>1146</v>
      </c>
      <c r="E2045" t="inlineStr">
        <is>
          <t>PHL</t>
        </is>
      </c>
      <c r="F2045" s="10" t="n">
        <v>601</v>
      </c>
      <c r="G2045" t="inlineStr">
        <is>
          <t>0600-0659</t>
        </is>
      </c>
      <c r="H2045" s="9">
        <f>INT(F2045/100)</f>
        <v/>
      </c>
      <c r="M2045" t="n">
        <v>1</v>
      </c>
      <c r="N2045" t="inlineStr">
        <is>
          <t>B</t>
        </is>
      </c>
      <c r="O2045" t="n">
        <v>0</v>
      </c>
    </row>
    <row r="2046">
      <c r="A2046" s="8" t="n">
        <v>46209</v>
      </c>
      <c r="B2046" t="inlineStr">
        <is>
          <t>YX</t>
        </is>
      </c>
      <c r="C2046" s="9">
        <f>_xlfn.XLOOKUP(B2046,Carriers[Code],Carriers[Airline])</f>
        <v/>
      </c>
      <c r="D2046" t="n">
        <v>4401</v>
      </c>
      <c r="E2046" t="inlineStr">
        <is>
          <t>JFK</t>
        </is>
      </c>
      <c r="F2046" s="10" t="n">
        <v>601</v>
      </c>
      <c r="G2046" t="inlineStr">
        <is>
          <t>0600-0659</t>
        </is>
      </c>
      <c r="H2046" s="9">
        <f>INT(F2046/100)</f>
        <v/>
      </c>
      <c r="I2046" t="n">
        <v>15</v>
      </c>
      <c r="J2046" t="n">
        <v>1</v>
      </c>
      <c r="K2046" t="n">
        <v>-7</v>
      </c>
      <c r="L2046" t="n">
        <v>0</v>
      </c>
      <c r="M2046" t="n">
        <v>0</v>
      </c>
      <c r="O2046" t="n">
        <v>0</v>
      </c>
    </row>
    <row r="2047">
      <c r="A2047" s="8" t="n">
        <v>46209</v>
      </c>
      <c r="B2047" t="inlineStr">
        <is>
          <t>AS</t>
        </is>
      </c>
      <c r="C2047" s="9">
        <f>_xlfn.XLOOKUP(B2047,Carriers[Code],Carriers[Airline])</f>
        <v/>
      </c>
      <c r="D2047" t="n">
        <v>311</v>
      </c>
      <c r="E2047" t="inlineStr">
        <is>
          <t>PDX</t>
        </is>
      </c>
      <c r="F2047" s="10" t="n">
        <v>603</v>
      </c>
      <c r="G2047" t="inlineStr">
        <is>
          <t>0600-0659</t>
        </is>
      </c>
      <c r="H2047" s="9">
        <f>INT(F2047/100)</f>
        <v/>
      </c>
      <c r="I2047" t="n">
        <v>5</v>
      </c>
      <c r="J2047" t="n">
        <v>0</v>
      </c>
      <c r="K2047" t="n">
        <v>-20</v>
      </c>
      <c r="L2047" t="n">
        <v>0</v>
      </c>
      <c r="M2047" t="n">
        <v>0</v>
      </c>
      <c r="O2047" t="n">
        <v>0</v>
      </c>
    </row>
    <row r="2048">
      <c r="A2048" s="8" t="n">
        <v>46209</v>
      </c>
      <c r="B2048" t="inlineStr">
        <is>
          <t>AA</t>
        </is>
      </c>
      <c r="C2048" s="9">
        <f>_xlfn.XLOOKUP(B2048,Carriers[Code],Carriers[Airline])</f>
        <v/>
      </c>
      <c r="D2048" t="n">
        <v>418</v>
      </c>
      <c r="E2048" t="inlineStr">
        <is>
          <t>CLT</t>
        </is>
      </c>
      <c r="F2048" s="10" t="n">
        <v>605</v>
      </c>
      <c r="G2048" t="inlineStr">
        <is>
          <t>0600-0659</t>
        </is>
      </c>
      <c r="H2048" s="9">
        <f>INT(F2048/100)</f>
        <v/>
      </c>
      <c r="I2048" t="n">
        <v>-4</v>
      </c>
      <c r="J2048" t="n">
        <v>0</v>
      </c>
      <c r="K2048" t="n">
        <v>-18</v>
      </c>
      <c r="L2048" t="n">
        <v>0</v>
      </c>
      <c r="M2048" t="n">
        <v>0</v>
      </c>
      <c r="O2048" t="n">
        <v>0</v>
      </c>
    </row>
    <row r="2049">
      <c r="A2049" s="8" t="n">
        <v>46209</v>
      </c>
      <c r="B2049" t="inlineStr">
        <is>
          <t>B6</t>
        </is>
      </c>
      <c r="C2049" s="9">
        <f>_xlfn.XLOOKUP(B2049,Carriers[Code],Carriers[Airline])</f>
        <v/>
      </c>
      <c r="D2049" t="n">
        <v>619</v>
      </c>
      <c r="E2049" t="inlineStr">
        <is>
          <t>SAN</t>
        </is>
      </c>
      <c r="F2049" s="10" t="n">
        <v>605</v>
      </c>
      <c r="G2049" t="inlineStr">
        <is>
          <t>0600-0659</t>
        </is>
      </c>
      <c r="H2049" s="9">
        <f>INT(F2049/100)</f>
        <v/>
      </c>
      <c r="I2049" t="n">
        <v>-9</v>
      </c>
      <c r="J2049" t="n">
        <v>0</v>
      </c>
      <c r="K2049" t="n">
        <v>-34</v>
      </c>
      <c r="L2049" t="n">
        <v>0</v>
      </c>
      <c r="M2049" t="n">
        <v>0</v>
      </c>
      <c r="O2049" t="n">
        <v>0</v>
      </c>
    </row>
    <row r="2050">
      <c r="A2050" s="8" t="n">
        <v>46209</v>
      </c>
      <c r="B2050" t="inlineStr">
        <is>
          <t>DL</t>
        </is>
      </c>
      <c r="C2050" s="9">
        <f>_xlfn.XLOOKUP(B2050,Carriers[Code],Carriers[Airline])</f>
        <v/>
      </c>
      <c r="D2050" t="n">
        <v>859</v>
      </c>
      <c r="E2050" t="inlineStr">
        <is>
          <t>SLC</t>
        </is>
      </c>
      <c r="F2050" s="10" t="n">
        <v>605</v>
      </c>
      <c r="G2050" t="inlineStr">
        <is>
          <t>0600-0659</t>
        </is>
      </c>
      <c r="H2050" s="9">
        <f>INT(F2050/100)</f>
        <v/>
      </c>
      <c r="I2050" t="n">
        <v>-2</v>
      </c>
      <c r="J2050" t="n">
        <v>0</v>
      </c>
      <c r="K2050" t="n">
        <v>-13</v>
      </c>
      <c r="L2050" t="n">
        <v>0</v>
      </c>
      <c r="M2050" t="n">
        <v>0</v>
      </c>
      <c r="O2050" t="n">
        <v>0</v>
      </c>
    </row>
    <row r="2051">
      <c r="A2051" s="8" t="n">
        <v>46209</v>
      </c>
      <c r="B2051" t="inlineStr">
        <is>
          <t>UA</t>
        </is>
      </c>
      <c r="C2051" s="9">
        <f>_xlfn.XLOOKUP(B2051,Carriers[Code],Carriers[Airline])</f>
        <v/>
      </c>
      <c r="D2051" t="n">
        <v>1833</v>
      </c>
      <c r="E2051" t="inlineStr">
        <is>
          <t>EWR</t>
        </is>
      </c>
      <c r="F2051" s="10" t="n">
        <v>605</v>
      </c>
      <c r="G2051" t="inlineStr">
        <is>
          <t>0600-0659</t>
        </is>
      </c>
      <c r="H2051" s="9">
        <f>INT(F2051/100)</f>
        <v/>
      </c>
      <c r="I2051" t="n">
        <v>-3</v>
      </c>
      <c r="J2051" t="n">
        <v>0</v>
      </c>
      <c r="K2051" t="n">
        <v>-10</v>
      </c>
      <c r="L2051" t="n">
        <v>0</v>
      </c>
      <c r="M2051" t="n">
        <v>0</v>
      </c>
      <c r="O2051" t="n">
        <v>0</v>
      </c>
    </row>
    <row r="2052">
      <c r="A2052" s="8" t="n">
        <v>46209</v>
      </c>
      <c r="B2052" t="inlineStr">
        <is>
          <t>DL</t>
        </is>
      </c>
      <c r="C2052" s="9">
        <f>_xlfn.XLOOKUP(B2052,Carriers[Code],Carriers[Airline])</f>
        <v/>
      </c>
      <c r="D2052" t="n">
        <v>2611</v>
      </c>
      <c r="E2052" t="inlineStr">
        <is>
          <t>JFK</t>
        </is>
      </c>
      <c r="F2052" s="10" t="n">
        <v>606</v>
      </c>
      <c r="G2052" t="inlineStr">
        <is>
          <t>0600-0659</t>
        </is>
      </c>
      <c r="H2052" s="9">
        <f>INT(F2052/100)</f>
        <v/>
      </c>
      <c r="M2052" t="n">
        <v>1</v>
      </c>
      <c r="N2052" t="inlineStr">
        <is>
          <t>A</t>
        </is>
      </c>
      <c r="O2052" t="n">
        <v>0</v>
      </c>
    </row>
    <row r="2053">
      <c r="A2053" s="8" t="n">
        <v>46209</v>
      </c>
      <c r="B2053" t="inlineStr">
        <is>
          <t>B6</t>
        </is>
      </c>
      <c r="C2053" s="9">
        <f>_xlfn.XLOOKUP(B2053,Carriers[Code],Carriers[Airline])</f>
        <v/>
      </c>
      <c r="D2053" t="n">
        <v>761</v>
      </c>
      <c r="E2053" t="inlineStr">
        <is>
          <t>SJU</t>
        </is>
      </c>
      <c r="F2053" s="10" t="n">
        <v>610</v>
      </c>
      <c r="G2053" t="inlineStr">
        <is>
          <t>0600-0659</t>
        </is>
      </c>
      <c r="H2053" s="9">
        <f>INT(F2053/100)</f>
        <v/>
      </c>
      <c r="I2053" t="n">
        <v>2</v>
      </c>
      <c r="J2053" t="n">
        <v>0</v>
      </c>
      <c r="K2053" t="n">
        <v>7</v>
      </c>
      <c r="L2053" t="n">
        <v>0</v>
      </c>
      <c r="M2053" t="n">
        <v>0</v>
      </c>
      <c r="O2053" t="n">
        <v>0</v>
      </c>
    </row>
    <row r="2054">
      <c r="A2054" s="8" t="n">
        <v>46209</v>
      </c>
      <c r="B2054" t="inlineStr">
        <is>
          <t>B6</t>
        </is>
      </c>
      <c r="C2054" s="9">
        <f>_xlfn.XLOOKUP(B2054,Carriers[Code],Carriers[Airline])</f>
        <v/>
      </c>
      <c r="D2054" t="n">
        <v>1285</v>
      </c>
      <c r="E2054" t="inlineStr">
        <is>
          <t>PIT</t>
        </is>
      </c>
      <c r="F2054" s="10" t="n">
        <v>610</v>
      </c>
      <c r="G2054" t="inlineStr">
        <is>
          <t>0600-0659</t>
        </is>
      </c>
      <c r="H2054" s="9">
        <f>INT(F2054/100)</f>
        <v/>
      </c>
      <c r="I2054" t="n">
        <v>-6</v>
      </c>
      <c r="J2054" t="n">
        <v>0</v>
      </c>
      <c r="K2054" t="n">
        <v>-14</v>
      </c>
      <c r="L2054" t="n">
        <v>0</v>
      </c>
      <c r="M2054" t="n">
        <v>0</v>
      </c>
      <c r="O2054" t="n">
        <v>0</v>
      </c>
    </row>
    <row r="2055">
      <c r="A2055" s="8" t="n">
        <v>46209</v>
      </c>
      <c r="B2055" t="inlineStr">
        <is>
          <t>DL</t>
        </is>
      </c>
      <c r="C2055" s="9">
        <f>_xlfn.XLOOKUP(B2055,Carriers[Code],Carriers[Airline])</f>
        <v/>
      </c>
      <c r="D2055" t="n">
        <v>675</v>
      </c>
      <c r="E2055" t="inlineStr">
        <is>
          <t>MCI</t>
        </is>
      </c>
      <c r="F2055" s="10" t="n">
        <v>610</v>
      </c>
      <c r="G2055" t="inlineStr">
        <is>
          <t>0600-0659</t>
        </is>
      </c>
      <c r="H2055" s="9">
        <f>INT(F2055/100)</f>
        <v/>
      </c>
      <c r="I2055" t="n">
        <v>-8</v>
      </c>
      <c r="J2055" t="n">
        <v>0</v>
      </c>
      <c r="K2055" t="n">
        <v>-12</v>
      </c>
      <c r="L2055" t="n">
        <v>0</v>
      </c>
      <c r="M2055" t="n">
        <v>0</v>
      </c>
      <c r="O2055" t="n">
        <v>0</v>
      </c>
    </row>
    <row r="2056">
      <c r="A2056" s="8" t="n">
        <v>46209</v>
      </c>
      <c r="B2056" t="inlineStr">
        <is>
          <t>B6</t>
        </is>
      </c>
      <c r="C2056" s="9">
        <f>_xlfn.XLOOKUP(B2056,Carriers[Code],Carriers[Airline])</f>
        <v/>
      </c>
      <c r="D2056" t="n">
        <v>1159</v>
      </c>
      <c r="E2056" t="inlineStr">
        <is>
          <t>PHL</t>
        </is>
      </c>
      <c r="F2056" s="10" t="n">
        <v>615</v>
      </c>
      <c r="G2056" t="inlineStr">
        <is>
          <t>0600-0659</t>
        </is>
      </c>
      <c r="H2056" s="9">
        <f>INT(F2056/100)</f>
        <v/>
      </c>
      <c r="I2056" t="n">
        <v>-3</v>
      </c>
      <c r="J2056" t="n">
        <v>0</v>
      </c>
      <c r="K2056" t="n">
        <v>-9</v>
      </c>
      <c r="L2056" t="n">
        <v>0</v>
      </c>
      <c r="M2056" t="n">
        <v>0</v>
      </c>
      <c r="O2056" t="n">
        <v>0</v>
      </c>
    </row>
    <row r="2057">
      <c r="A2057" s="8" t="n">
        <v>46209</v>
      </c>
      <c r="B2057" t="inlineStr">
        <is>
          <t>B6</t>
        </is>
      </c>
      <c r="C2057" s="9">
        <f>_xlfn.XLOOKUP(B2057,Carriers[Code],Carriers[Airline])</f>
        <v/>
      </c>
      <c r="D2057" t="n">
        <v>2255</v>
      </c>
      <c r="E2057" t="inlineStr">
        <is>
          <t>DCA</t>
        </is>
      </c>
      <c r="F2057" s="10" t="n">
        <v>615</v>
      </c>
      <c r="G2057" t="inlineStr">
        <is>
          <t>0600-0659</t>
        </is>
      </c>
      <c r="H2057" s="9">
        <f>INT(F2057/100)</f>
        <v/>
      </c>
      <c r="I2057" t="n">
        <v>-4</v>
      </c>
      <c r="J2057" t="n">
        <v>0</v>
      </c>
      <c r="K2057" t="n">
        <v>-14</v>
      </c>
      <c r="L2057" t="n">
        <v>0</v>
      </c>
      <c r="M2057" t="n">
        <v>0</v>
      </c>
      <c r="O2057" t="n">
        <v>0</v>
      </c>
    </row>
    <row r="2058">
      <c r="A2058" s="8" t="n">
        <v>46209</v>
      </c>
      <c r="B2058" t="inlineStr">
        <is>
          <t>B6</t>
        </is>
      </c>
      <c r="C2058" s="9">
        <f>_xlfn.XLOOKUP(B2058,Carriers[Code],Carriers[Airline])</f>
        <v/>
      </c>
      <c r="D2058" t="n">
        <v>569</v>
      </c>
      <c r="E2058" t="inlineStr">
        <is>
          <t>FLL</t>
        </is>
      </c>
      <c r="F2058" s="10" t="n">
        <v>620</v>
      </c>
      <c r="G2058" t="inlineStr">
        <is>
          <t>0600-0659</t>
        </is>
      </c>
      <c r="H2058" s="9">
        <f>INT(F2058/100)</f>
        <v/>
      </c>
      <c r="I2058" t="n">
        <v>12</v>
      </c>
      <c r="J2058" t="n">
        <v>0</v>
      </c>
      <c r="K2058" t="n">
        <v>-1</v>
      </c>
      <c r="L2058" t="n">
        <v>0</v>
      </c>
      <c r="M2058" t="n">
        <v>0</v>
      </c>
      <c r="O2058" t="n">
        <v>0</v>
      </c>
    </row>
    <row r="2059">
      <c r="A2059" s="8" t="n">
        <v>46209</v>
      </c>
      <c r="B2059" t="inlineStr">
        <is>
          <t>DL</t>
        </is>
      </c>
      <c r="C2059" s="9">
        <f>_xlfn.XLOOKUP(B2059,Carriers[Code],Carriers[Airline])</f>
        <v/>
      </c>
      <c r="D2059" t="n">
        <v>479</v>
      </c>
      <c r="E2059" t="inlineStr">
        <is>
          <t>LAX</t>
        </is>
      </c>
      <c r="F2059" s="10" t="n">
        <v>620</v>
      </c>
      <c r="G2059" t="inlineStr">
        <is>
          <t>0600-0659</t>
        </is>
      </c>
      <c r="H2059" s="9">
        <f>INT(F2059/100)</f>
        <v/>
      </c>
      <c r="I2059" t="n">
        <v>-6</v>
      </c>
      <c r="J2059" t="n">
        <v>0</v>
      </c>
      <c r="K2059" t="n">
        <v>-19</v>
      </c>
      <c r="L2059" t="n">
        <v>0</v>
      </c>
      <c r="M2059" t="n">
        <v>0</v>
      </c>
      <c r="O2059" t="n">
        <v>0</v>
      </c>
    </row>
    <row r="2060">
      <c r="A2060" s="8" t="n">
        <v>46209</v>
      </c>
      <c r="B2060" t="inlineStr">
        <is>
          <t>DL</t>
        </is>
      </c>
      <c r="C2060" s="9">
        <f>_xlfn.XLOOKUP(B2060,Carriers[Code],Carriers[Airline])</f>
        <v/>
      </c>
      <c r="D2060" t="n">
        <v>2066</v>
      </c>
      <c r="E2060" t="inlineStr">
        <is>
          <t>RDU</t>
        </is>
      </c>
      <c r="F2060" s="10" t="n">
        <v>620</v>
      </c>
      <c r="G2060" t="inlineStr">
        <is>
          <t>0600-0659</t>
        </is>
      </c>
      <c r="H2060" s="9">
        <f>INT(F2060/100)</f>
        <v/>
      </c>
      <c r="I2060" t="n">
        <v>-2</v>
      </c>
      <c r="J2060" t="n">
        <v>0</v>
      </c>
      <c r="K2060" t="n">
        <v>-7</v>
      </c>
      <c r="L2060" t="n">
        <v>0</v>
      </c>
      <c r="M2060" t="n">
        <v>0</v>
      </c>
      <c r="O2060" t="n">
        <v>0</v>
      </c>
    </row>
    <row r="2061">
      <c r="A2061" s="8" t="n">
        <v>46209</v>
      </c>
      <c r="B2061" t="inlineStr">
        <is>
          <t>UA</t>
        </is>
      </c>
      <c r="C2061" s="9">
        <f>_xlfn.XLOOKUP(B2061,Carriers[Code],Carriers[Airline])</f>
        <v/>
      </c>
      <c r="D2061" t="n">
        <v>360</v>
      </c>
      <c r="E2061" t="inlineStr">
        <is>
          <t>LAX</t>
        </is>
      </c>
      <c r="F2061" s="10" t="n">
        <v>621</v>
      </c>
      <c r="G2061" t="inlineStr">
        <is>
          <t>0600-0659</t>
        </is>
      </c>
      <c r="H2061" s="9">
        <f>INT(F2061/100)</f>
        <v/>
      </c>
      <c r="I2061" t="n">
        <v>3</v>
      </c>
      <c r="J2061" t="n">
        <v>0</v>
      </c>
      <c r="K2061" t="n">
        <v>-1</v>
      </c>
      <c r="L2061" t="n">
        <v>0</v>
      </c>
      <c r="M2061" t="n">
        <v>0</v>
      </c>
      <c r="O2061" t="n">
        <v>0</v>
      </c>
    </row>
    <row r="2062">
      <c r="A2062" s="8" t="n">
        <v>46209</v>
      </c>
      <c r="B2062" t="inlineStr">
        <is>
          <t>B6</t>
        </is>
      </c>
      <c r="C2062" s="9">
        <f>_xlfn.XLOOKUP(B2062,Carriers[Code],Carriers[Airline])</f>
        <v/>
      </c>
      <c r="D2062" t="n">
        <v>891</v>
      </c>
      <c r="E2062" t="inlineStr">
        <is>
          <t>TPA</t>
        </is>
      </c>
      <c r="F2062" s="10" t="n">
        <v>625</v>
      </c>
      <c r="G2062" t="inlineStr">
        <is>
          <t>0600-0659</t>
        </is>
      </c>
      <c r="H2062" s="9">
        <f>INT(F2062/100)</f>
        <v/>
      </c>
      <c r="I2062" t="n">
        <v>-4</v>
      </c>
      <c r="J2062" t="n">
        <v>0</v>
      </c>
      <c r="K2062" t="n">
        <v>-19</v>
      </c>
      <c r="L2062" t="n">
        <v>0</v>
      </c>
      <c r="M2062" t="n">
        <v>0</v>
      </c>
      <c r="O2062" t="n">
        <v>0</v>
      </c>
    </row>
    <row r="2063">
      <c r="A2063" s="8" t="n">
        <v>46209</v>
      </c>
      <c r="B2063" t="inlineStr">
        <is>
          <t>WN</t>
        </is>
      </c>
      <c r="C2063" s="9">
        <f>_xlfn.XLOOKUP(B2063,Carriers[Code],Carriers[Airline])</f>
        <v/>
      </c>
      <c r="D2063" t="n">
        <v>4156</v>
      </c>
      <c r="E2063" t="inlineStr">
        <is>
          <t>DEN</t>
        </is>
      </c>
      <c r="F2063" s="10" t="n">
        <v>625</v>
      </c>
      <c r="G2063" t="inlineStr">
        <is>
          <t>0600-0659</t>
        </is>
      </c>
      <c r="H2063" s="9">
        <f>INT(F2063/100)</f>
        <v/>
      </c>
      <c r="I2063" t="n">
        <v>-1</v>
      </c>
      <c r="J2063" t="n">
        <v>0</v>
      </c>
      <c r="K2063" t="n">
        <v>-11</v>
      </c>
      <c r="L2063" t="n">
        <v>0</v>
      </c>
      <c r="M2063" t="n">
        <v>0</v>
      </c>
      <c r="O2063" t="n">
        <v>0</v>
      </c>
    </row>
    <row r="2064">
      <c r="A2064" s="8" t="n">
        <v>46209</v>
      </c>
      <c r="B2064" t="inlineStr">
        <is>
          <t>YX</t>
        </is>
      </c>
      <c r="C2064" s="9">
        <f>_xlfn.XLOOKUP(B2064,Carriers[Code],Carriers[Airline])</f>
        <v/>
      </c>
      <c r="D2064" t="n">
        <v>5626</v>
      </c>
      <c r="E2064" t="inlineStr">
        <is>
          <t>CLT</t>
        </is>
      </c>
      <c r="F2064" s="10" t="n">
        <v>625</v>
      </c>
      <c r="G2064" t="inlineStr">
        <is>
          <t>0600-0659</t>
        </is>
      </c>
      <c r="H2064" s="9">
        <f>INT(F2064/100)</f>
        <v/>
      </c>
      <c r="I2064" t="n">
        <v>-2</v>
      </c>
      <c r="J2064" t="n">
        <v>0</v>
      </c>
      <c r="K2064" t="n">
        <v>-11</v>
      </c>
      <c r="L2064" t="n">
        <v>0</v>
      </c>
      <c r="M2064" t="n">
        <v>0</v>
      </c>
      <c r="O2064" t="n">
        <v>0</v>
      </c>
    </row>
    <row r="2065">
      <c r="A2065" s="8" t="n">
        <v>46209</v>
      </c>
      <c r="B2065" t="inlineStr">
        <is>
          <t>YX</t>
        </is>
      </c>
      <c r="C2065" s="9">
        <f>_xlfn.XLOOKUP(B2065,Carriers[Code],Carriers[Airline])</f>
        <v/>
      </c>
      <c r="D2065" t="n">
        <v>5764</v>
      </c>
      <c r="E2065" t="inlineStr">
        <is>
          <t>EWR</t>
        </is>
      </c>
      <c r="F2065" s="10" t="n">
        <v>625</v>
      </c>
      <c r="G2065" t="inlineStr">
        <is>
          <t>0600-0659</t>
        </is>
      </c>
      <c r="H2065" s="9">
        <f>INT(F2065/100)</f>
        <v/>
      </c>
      <c r="I2065" t="n">
        <v>4</v>
      </c>
      <c r="J2065" t="n">
        <v>0</v>
      </c>
      <c r="K2065" t="n">
        <v>5</v>
      </c>
      <c r="L2065" t="n">
        <v>0</v>
      </c>
      <c r="M2065" t="n">
        <v>0</v>
      </c>
      <c r="O2065" t="n">
        <v>0</v>
      </c>
    </row>
    <row r="2066">
      <c r="A2066" s="8" t="n">
        <v>46209</v>
      </c>
      <c r="B2066" t="inlineStr">
        <is>
          <t>B6</t>
        </is>
      </c>
      <c r="C2066" s="9">
        <f>_xlfn.XLOOKUP(B2066,Carriers[Code],Carriers[Airline])</f>
        <v/>
      </c>
      <c r="D2066" t="n">
        <v>1883</v>
      </c>
      <c r="E2066" t="inlineStr">
        <is>
          <t>RDU</t>
        </is>
      </c>
      <c r="F2066" s="10" t="n">
        <v>630</v>
      </c>
      <c r="G2066" t="inlineStr">
        <is>
          <t>0600-0659</t>
        </is>
      </c>
      <c r="H2066" s="9">
        <f>INT(F2066/100)</f>
        <v/>
      </c>
      <c r="I2066" t="n">
        <v>4</v>
      </c>
      <c r="J2066" t="n">
        <v>0</v>
      </c>
      <c r="K2066" t="n">
        <v>2</v>
      </c>
      <c r="L2066" t="n">
        <v>0</v>
      </c>
      <c r="M2066" t="n">
        <v>0</v>
      </c>
      <c r="O2066" t="n">
        <v>0</v>
      </c>
    </row>
    <row r="2067">
      <c r="A2067" s="8" t="n">
        <v>46209</v>
      </c>
      <c r="B2067" t="inlineStr">
        <is>
          <t>DL</t>
        </is>
      </c>
      <c r="C2067" s="9">
        <f>_xlfn.XLOOKUP(B2067,Carriers[Code],Carriers[Airline])</f>
        <v/>
      </c>
      <c r="D2067" t="n">
        <v>1410</v>
      </c>
      <c r="E2067" t="inlineStr">
        <is>
          <t>AUS</t>
        </is>
      </c>
      <c r="F2067" s="10" t="n">
        <v>630</v>
      </c>
      <c r="G2067" t="inlineStr">
        <is>
          <t>0600-0659</t>
        </is>
      </c>
      <c r="H2067" s="9">
        <f>INT(F2067/100)</f>
        <v/>
      </c>
      <c r="I2067" t="n">
        <v>-4</v>
      </c>
      <c r="J2067" t="n">
        <v>0</v>
      </c>
      <c r="K2067" t="n">
        <v>-4</v>
      </c>
      <c r="L2067" t="n">
        <v>0</v>
      </c>
      <c r="M2067" t="n">
        <v>0</v>
      </c>
      <c r="O2067" t="n">
        <v>0</v>
      </c>
    </row>
    <row r="2068">
      <c r="A2068" s="8" t="n">
        <v>46209</v>
      </c>
      <c r="B2068" t="inlineStr">
        <is>
          <t>B6</t>
        </is>
      </c>
      <c r="C2068" s="9">
        <f>_xlfn.XLOOKUP(B2068,Carriers[Code],Carriers[Airline])</f>
        <v/>
      </c>
      <c r="D2068" t="n">
        <v>1333</v>
      </c>
      <c r="E2068" t="inlineStr">
        <is>
          <t>SFO</t>
        </is>
      </c>
      <c r="F2068" s="10" t="n">
        <v>635</v>
      </c>
      <c r="G2068" t="inlineStr">
        <is>
          <t>0600-0659</t>
        </is>
      </c>
      <c r="H2068" s="9">
        <f>INT(F2068/100)</f>
        <v/>
      </c>
      <c r="I2068" t="n">
        <v>-5</v>
      </c>
      <c r="J2068" t="n">
        <v>0</v>
      </c>
      <c r="K2068" t="n">
        <v>-14</v>
      </c>
      <c r="L2068" t="n">
        <v>0</v>
      </c>
      <c r="M2068" t="n">
        <v>0</v>
      </c>
      <c r="O2068" t="n">
        <v>0</v>
      </c>
    </row>
    <row r="2069">
      <c r="A2069" s="8" t="n">
        <v>46209</v>
      </c>
      <c r="B2069" t="inlineStr">
        <is>
          <t>YX</t>
        </is>
      </c>
      <c r="C2069" s="9">
        <f>_xlfn.XLOOKUP(B2069,Carriers[Code],Carriers[Airline])</f>
        <v/>
      </c>
      <c r="D2069" t="n">
        <v>5703</v>
      </c>
      <c r="E2069" t="inlineStr">
        <is>
          <t>BWI</t>
        </is>
      </c>
      <c r="F2069" s="10" t="n">
        <v>635</v>
      </c>
      <c r="G2069" t="inlineStr">
        <is>
          <t>0600-0659</t>
        </is>
      </c>
      <c r="H2069" s="9">
        <f>INT(F2069/100)</f>
        <v/>
      </c>
      <c r="I2069" t="n">
        <v>4</v>
      </c>
      <c r="J2069" t="n">
        <v>0</v>
      </c>
      <c r="K2069" t="n">
        <v>-14</v>
      </c>
      <c r="L2069" t="n">
        <v>0</v>
      </c>
      <c r="M2069" t="n">
        <v>0</v>
      </c>
      <c r="O2069" t="n">
        <v>0</v>
      </c>
    </row>
    <row r="2070">
      <c r="A2070" s="8" t="n">
        <v>46209</v>
      </c>
      <c r="B2070" t="inlineStr">
        <is>
          <t>B6</t>
        </is>
      </c>
      <c r="C2070" s="9">
        <f>_xlfn.XLOOKUP(B2070,Carriers[Code],Carriers[Airline])</f>
        <v/>
      </c>
      <c r="D2070" t="n">
        <v>165</v>
      </c>
      <c r="E2070" t="inlineStr">
        <is>
          <t>RSW</t>
        </is>
      </c>
      <c r="F2070" s="10" t="n">
        <v>645</v>
      </c>
      <c r="G2070" t="inlineStr">
        <is>
          <t>0600-0659</t>
        </is>
      </c>
      <c r="H2070" s="9">
        <f>INT(F2070/100)</f>
        <v/>
      </c>
      <c r="I2070" t="n">
        <v>-10</v>
      </c>
      <c r="J2070" t="n">
        <v>0</v>
      </c>
      <c r="K2070" t="n">
        <v>-19</v>
      </c>
      <c r="L2070" t="n">
        <v>0</v>
      </c>
      <c r="M2070" t="n">
        <v>0</v>
      </c>
      <c r="O2070" t="n">
        <v>0</v>
      </c>
    </row>
    <row r="2071">
      <c r="A2071" s="8" t="n">
        <v>46209</v>
      </c>
      <c r="B2071" t="inlineStr">
        <is>
          <t>DL</t>
        </is>
      </c>
      <c r="C2071" s="9">
        <f>_xlfn.XLOOKUP(B2071,Carriers[Code],Carriers[Airline])</f>
        <v/>
      </c>
      <c r="D2071" t="n">
        <v>695</v>
      </c>
      <c r="E2071" t="inlineStr">
        <is>
          <t>ATL</t>
        </is>
      </c>
      <c r="F2071" s="10" t="n">
        <v>650</v>
      </c>
      <c r="G2071" t="inlineStr">
        <is>
          <t>0600-0659</t>
        </is>
      </c>
      <c r="H2071" s="9">
        <f>INT(F2071/100)</f>
        <v/>
      </c>
      <c r="I2071" t="n">
        <v>32</v>
      </c>
      <c r="J2071" t="n">
        <v>1</v>
      </c>
      <c r="K2071" t="n">
        <v>25</v>
      </c>
      <c r="L2071" t="n">
        <v>1</v>
      </c>
      <c r="M2071" t="n">
        <v>0</v>
      </c>
      <c r="O2071" t="n">
        <v>0</v>
      </c>
      <c r="P2071" t="n">
        <v>25</v>
      </c>
      <c r="Q2071" t="n">
        <v>0</v>
      </c>
      <c r="R2071" t="n">
        <v>0</v>
      </c>
      <c r="S2071" t="n">
        <v>0</v>
      </c>
      <c r="T2071" t="n">
        <v>0</v>
      </c>
    </row>
    <row r="2072">
      <c r="A2072" s="8" t="n">
        <v>46209</v>
      </c>
      <c r="B2072" t="inlineStr">
        <is>
          <t>YX</t>
        </is>
      </c>
      <c r="C2072" s="9">
        <f>_xlfn.XLOOKUP(B2072,Carriers[Code],Carriers[Airline])</f>
        <v/>
      </c>
      <c r="D2072" t="n">
        <v>5845</v>
      </c>
      <c r="E2072" t="inlineStr">
        <is>
          <t>PHL</t>
        </is>
      </c>
      <c r="F2072" s="10" t="n">
        <v>650</v>
      </c>
      <c r="G2072" t="inlineStr">
        <is>
          <t>0600-0659</t>
        </is>
      </c>
      <c r="H2072" s="9">
        <f>INT(F2072/100)</f>
        <v/>
      </c>
      <c r="I2072" t="n">
        <v>-1</v>
      </c>
      <c r="J2072" t="n">
        <v>0</v>
      </c>
      <c r="K2072" t="n">
        <v>-6</v>
      </c>
      <c r="L2072" t="n">
        <v>0</v>
      </c>
      <c r="M2072" t="n">
        <v>0</v>
      </c>
      <c r="O2072" t="n">
        <v>0</v>
      </c>
    </row>
    <row r="2073">
      <c r="A2073" s="8" t="n">
        <v>46209</v>
      </c>
      <c r="B2073" t="inlineStr">
        <is>
          <t>AA</t>
        </is>
      </c>
      <c r="C2073" s="9">
        <f>_xlfn.XLOOKUP(B2073,Carriers[Code],Carriers[Airline])</f>
        <v/>
      </c>
      <c r="D2073" t="n">
        <v>1462</v>
      </c>
      <c r="E2073" t="inlineStr">
        <is>
          <t>CLT</t>
        </is>
      </c>
      <c r="F2073" s="10" t="n">
        <v>700</v>
      </c>
      <c r="G2073" t="inlineStr">
        <is>
          <t>0700-0759</t>
        </is>
      </c>
      <c r="H2073" s="9">
        <f>INT(F2073/100)</f>
        <v/>
      </c>
      <c r="I2073" t="n">
        <v>-2</v>
      </c>
      <c r="J2073" t="n">
        <v>0</v>
      </c>
      <c r="K2073" t="n">
        <v>-26</v>
      </c>
      <c r="L2073" t="n">
        <v>0</v>
      </c>
      <c r="M2073" t="n">
        <v>0</v>
      </c>
      <c r="O2073" t="n">
        <v>0</v>
      </c>
    </row>
    <row r="2074">
      <c r="A2074" s="8" t="n">
        <v>46209</v>
      </c>
      <c r="B2074" t="inlineStr">
        <is>
          <t>AA</t>
        </is>
      </c>
      <c r="C2074" s="9">
        <f>_xlfn.XLOOKUP(B2074,Carriers[Code],Carriers[Airline])</f>
        <v/>
      </c>
      <c r="D2074" t="n">
        <v>1509</v>
      </c>
      <c r="E2074" t="inlineStr">
        <is>
          <t>ORD</t>
        </is>
      </c>
      <c r="F2074" s="10" t="n">
        <v>700</v>
      </c>
      <c r="G2074" t="inlineStr">
        <is>
          <t>0700-0759</t>
        </is>
      </c>
      <c r="H2074" s="9">
        <f>INT(F2074/100)</f>
        <v/>
      </c>
      <c r="I2074" t="n">
        <v>-2</v>
      </c>
      <c r="J2074" t="n">
        <v>0</v>
      </c>
      <c r="K2074" t="n">
        <v>-17</v>
      </c>
      <c r="L2074" t="n">
        <v>0</v>
      </c>
      <c r="M2074" t="n">
        <v>0</v>
      </c>
      <c r="O2074" t="n">
        <v>0</v>
      </c>
    </row>
    <row r="2075">
      <c r="A2075" s="8" t="n">
        <v>46209</v>
      </c>
      <c r="B2075" t="inlineStr">
        <is>
          <t>AA</t>
        </is>
      </c>
      <c r="C2075" s="9">
        <f>_xlfn.XLOOKUP(B2075,Carriers[Code],Carriers[Airline])</f>
        <v/>
      </c>
      <c r="D2075" t="n">
        <v>2315</v>
      </c>
      <c r="E2075" t="inlineStr">
        <is>
          <t>PHX</t>
        </is>
      </c>
      <c r="F2075" s="10" t="n">
        <v>700</v>
      </c>
      <c r="G2075" t="inlineStr">
        <is>
          <t>0700-0759</t>
        </is>
      </c>
      <c r="H2075" s="9">
        <f>INT(F2075/100)</f>
        <v/>
      </c>
      <c r="I2075" t="n">
        <v>-4</v>
      </c>
      <c r="J2075" t="n">
        <v>0</v>
      </c>
      <c r="K2075" t="n">
        <v>-29</v>
      </c>
      <c r="L2075" t="n">
        <v>0</v>
      </c>
      <c r="M2075" t="n">
        <v>0</v>
      </c>
      <c r="O2075" t="n">
        <v>0</v>
      </c>
    </row>
    <row r="2076">
      <c r="A2076" s="8" t="n">
        <v>46209</v>
      </c>
      <c r="B2076" t="inlineStr">
        <is>
          <t>AA</t>
        </is>
      </c>
      <c r="C2076" s="9">
        <f>_xlfn.XLOOKUP(B2076,Carriers[Code],Carriers[Airline])</f>
        <v/>
      </c>
      <c r="D2076" t="n">
        <v>2455</v>
      </c>
      <c r="E2076" t="inlineStr">
        <is>
          <t>LAX</t>
        </is>
      </c>
      <c r="F2076" s="10" t="n">
        <v>700</v>
      </c>
      <c r="G2076" t="inlineStr">
        <is>
          <t>0700-0759</t>
        </is>
      </c>
      <c r="H2076" s="9">
        <f>INT(F2076/100)</f>
        <v/>
      </c>
      <c r="I2076" t="n">
        <v>-8</v>
      </c>
      <c r="J2076" t="n">
        <v>0</v>
      </c>
      <c r="K2076" t="n">
        <v>11</v>
      </c>
      <c r="L2076" t="n">
        <v>0</v>
      </c>
      <c r="M2076" t="n">
        <v>0</v>
      </c>
      <c r="O2076" t="n">
        <v>0</v>
      </c>
    </row>
    <row r="2077">
      <c r="A2077" s="8" t="n">
        <v>46209</v>
      </c>
      <c r="B2077" t="inlineStr">
        <is>
          <t>AA</t>
        </is>
      </c>
      <c r="C2077" s="9">
        <f>_xlfn.XLOOKUP(B2077,Carriers[Code],Carriers[Airline])</f>
        <v/>
      </c>
      <c r="D2077" t="n">
        <v>2555</v>
      </c>
      <c r="E2077" t="inlineStr">
        <is>
          <t>DFW</t>
        </is>
      </c>
      <c r="F2077" s="10" t="n">
        <v>700</v>
      </c>
      <c r="G2077" t="inlineStr">
        <is>
          <t>0700-0759</t>
        </is>
      </c>
      <c r="H2077" s="9">
        <f>INT(F2077/100)</f>
        <v/>
      </c>
      <c r="I2077" t="n">
        <v>27</v>
      </c>
      <c r="J2077" t="n">
        <v>1</v>
      </c>
      <c r="K2077" t="n">
        <v>-2</v>
      </c>
      <c r="L2077" t="n">
        <v>0</v>
      </c>
      <c r="M2077" t="n">
        <v>0</v>
      </c>
      <c r="O2077" t="n">
        <v>0</v>
      </c>
    </row>
    <row r="2078">
      <c r="A2078" s="8" t="n">
        <v>46209</v>
      </c>
      <c r="B2078" t="inlineStr">
        <is>
          <t>B6</t>
        </is>
      </c>
      <c r="C2078" s="9">
        <f>_xlfn.XLOOKUP(B2078,Carriers[Code],Carriers[Airline])</f>
        <v/>
      </c>
      <c r="D2078" t="n">
        <v>493</v>
      </c>
      <c r="E2078" t="inlineStr">
        <is>
          <t>DEN</t>
        </is>
      </c>
      <c r="F2078" s="10" t="n">
        <v>700</v>
      </c>
      <c r="G2078" t="inlineStr">
        <is>
          <t>0700-0759</t>
        </is>
      </c>
      <c r="H2078" s="9">
        <f>INT(F2078/100)</f>
        <v/>
      </c>
      <c r="I2078" t="n">
        <v>89</v>
      </c>
      <c r="J2078" t="n">
        <v>1</v>
      </c>
      <c r="K2078" t="n">
        <v>64</v>
      </c>
      <c r="L2078" t="n">
        <v>1</v>
      </c>
      <c r="M2078" t="n">
        <v>0</v>
      </c>
      <c r="O2078" t="n">
        <v>0</v>
      </c>
      <c r="P2078" t="n">
        <v>64</v>
      </c>
      <c r="Q2078" t="n">
        <v>0</v>
      </c>
      <c r="R2078" t="n">
        <v>0</v>
      </c>
      <c r="S2078" t="n">
        <v>0</v>
      </c>
      <c r="T2078" t="n">
        <v>0</v>
      </c>
    </row>
    <row r="2079">
      <c r="A2079" s="8" t="n">
        <v>46209</v>
      </c>
      <c r="B2079" t="inlineStr">
        <is>
          <t>B6</t>
        </is>
      </c>
      <c r="C2079" s="9">
        <f>_xlfn.XLOOKUP(B2079,Carriers[Code],Carriers[Airline])</f>
        <v/>
      </c>
      <c r="D2079" t="n">
        <v>687</v>
      </c>
      <c r="E2079" t="inlineStr">
        <is>
          <t>LAX</t>
        </is>
      </c>
      <c r="F2079" s="10" t="n">
        <v>700</v>
      </c>
      <c r="G2079" t="inlineStr">
        <is>
          <t>0700-0759</t>
        </is>
      </c>
      <c r="H2079" s="9">
        <f>INT(F2079/100)</f>
        <v/>
      </c>
      <c r="I2079" t="n">
        <v>0</v>
      </c>
      <c r="J2079" t="n">
        <v>0</v>
      </c>
      <c r="K2079" t="n">
        <v>-11</v>
      </c>
      <c r="L2079" t="n">
        <v>0</v>
      </c>
      <c r="M2079" t="n">
        <v>0</v>
      </c>
      <c r="O2079" t="n">
        <v>0</v>
      </c>
    </row>
    <row r="2080">
      <c r="A2080" s="8" t="n">
        <v>46209</v>
      </c>
      <c r="B2080" t="inlineStr">
        <is>
          <t>B6</t>
        </is>
      </c>
      <c r="C2080" s="9">
        <f>_xlfn.XLOOKUP(B2080,Carriers[Code],Carriers[Airline])</f>
        <v/>
      </c>
      <c r="D2080" t="n">
        <v>1281</v>
      </c>
      <c r="E2080" t="inlineStr">
        <is>
          <t>RIC</t>
        </is>
      </c>
      <c r="F2080" s="10" t="n">
        <v>700</v>
      </c>
      <c r="G2080" t="inlineStr">
        <is>
          <t>0700-0759</t>
        </is>
      </c>
      <c r="H2080" s="9">
        <f>INT(F2080/100)</f>
        <v/>
      </c>
      <c r="M2080" t="n">
        <v>1</v>
      </c>
      <c r="N2080" t="inlineStr">
        <is>
          <t>C</t>
        </is>
      </c>
      <c r="O2080" t="n">
        <v>0</v>
      </c>
    </row>
    <row r="2081">
      <c r="A2081" s="8" t="n">
        <v>46209</v>
      </c>
      <c r="B2081" t="inlineStr">
        <is>
          <t>DL</t>
        </is>
      </c>
      <c r="C2081" s="9">
        <f>_xlfn.XLOOKUP(B2081,Carriers[Code],Carriers[Airline])</f>
        <v/>
      </c>
      <c r="D2081" t="n">
        <v>2706</v>
      </c>
      <c r="E2081" t="inlineStr">
        <is>
          <t>TPA</t>
        </is>
      </c>
      <c r="F2081" s="10" t="n">
        <v>700</v>
      </c>
      <c r="G2081" t="inlineStr">
        <is>
          <t>0700-0759</t>
        </is>
      </c>
      <c r="H2081" s="9">
        <f>INT(F2081/100)</f>
        <v/>
      </c>
      <c r="I2081" t="n">
        <v>2</v>
      </c>
      <c r="J2081" t="n">
        <v>0</v>
      </c>
      <c r="K2081" t="n">
        <v>16</v>
      </c>
      <c r="L2081" t="n">
        <v>1</v>
      </c>
      <c r="M2081" t="n">
        <v>0</v>
      </c>
      <c r="O2081" t="n">
        <v>0</v>
      </c>
      <c r="P2081" t="n">
        <v>0</v>
      </c>
      <c r="Q2081" t="n">
        <v>0</v>
      </c>
      <c r="R2081" t="n">
        <v>16</v>
      </c>
      <c r="S2081" t="n">
        <v>0</v>
      </c>
      <c r="T2081" t="n">
        <v>0</v>
      </c>
    </row>
    <row r="2082">
      <c r="A2082" s="8" t="n">
        <v>46209</v>
      </c>
      <c r="B2082" t="inlineStr">
        <is>
          <t>DL</t>
        </is>
      </c>
      <c r="C2082" s="9">
        <f>_xlfn.XLOOKUP(B2082,Carriers[Code],Carriers[Airline])</f>
        <v/>
      </c>
      <c r="D2082" t="n">
        <v>2770</v>
      </c>
      <c r="E2082" t="inlineStr">
        <is>
          <t>LGA</t>
        </is>
      </c>
      <c r="F2082" s="10" t="n">
        <v>700</v>
      </c>
      <c r="G2082" t="inlineStr">
        <is>
          <t>0700-0759</t>
        </is>
      </c>
      <c r="H2082" s="9">
        <f>INT(F2082/100)</f>
        <v/>
      </c>
      <c r="M2082" t="n">
        <v>1</v>
      </c>
      <c r="N2082" t="inlineStr">
        <is>
          <t>B</t>
        </is>
      </c>
      <c r="O2082" t="n">
        <v>0</v>
      </c>
    </row>
    <row r="2083">
      <c r="A2083" s="8" t="n">
        <v>46209</v>
      </c>
      <c r="B2083" t="inlineStr">
        <is>
          <t>MQ</t>
        </is>
      </c>
      <c r="C2083" s="9">
        <f>_xlfn.XLOOKUP(B2083,Carriers[Code],Carriers[Airline])</f>
        <v/>
      </c>
      <c r="D2083" t="n">
        <v>3814</v>
      </c>
      <c r="E2083" t="inlineStr">
        <is>
          <t>STL</t>
        </is>
      </c>
      <c r="F2083" s="10" t="n">
        <v>700</v>
      </c>
      <c r="G2083" t="inlineStr">
        <is>
          <t>0700-0759</t>
        </is>
      </c>
      <c r="H2083" s="9">
        <f>INT(F2083/100)</f>
        <v/>
      </c>
      <c r="I2083" t="n">
        <v>-3</v>
      </c>
      <c r="J2083" t="n">
        <v>0</v>
      </c>
      <c r="K2083" t="n">
        <v>-18</v>
      </c>
      <c r="L2083" t="n">
        <v>0</v>
      </c>
      <c r="M2083" t="n">
        <v>0</v>
      </c>
      <c r="O2083" t="n">
        <v>0</v>
      </c>
    </row>
    <row r="2084">
      <c r="A2084" s="8" t="n">
        <v>46209</v>
      </c>
      <c r="B2084" t="inlineStr">
        <is>
          <t>YX</t>
        </is>
      </c>
      <c r="C2084" s="9">
        <f>_xlfn.XLOOKUP(B2084,Carriers[Code],Carriers[Airline])</f>
        <v/>
      </c>
      <c r="D2084" t="n">
        <v>4435</v>
      </c>
      <c r="E2084" t="inlineStr">
        <is>
          <t>IND</t>
        </is>
      </c>
      <c r="F2084" s="10" t="n">
        <v>700</v>
      </c>
      <c r="G2084" t="inlineStr">
        <is>
          <t>0700-0759</t>
        </is>
      </c>
      <c r="H2084" s="9">
        <f>INT(F2084/100)</f>
        <v/>
      </c>
      <c r="M2084" t="n">
        <v>1</v>
      </c>
      <c r="N2084" t="inlineStr">
        <is>
          <t>B</t>
        </is>
      </c>
      <c r="O2084" t="n">
        <v>0</v>
      </c>
    </row>
    <row r="2085">
      <c r="A2085" s="8" t="n">
        <v>46209</v>
      </c>
      <c r="B2085" t="inlineStr">
        <is>
          <t>YX</t>
        </is>
      </c>
      <c r="C2085" s="9">
        <f>_xlfn.XLOOKUP(B2085,Carriers[Code],Carriers[Airline])</f>
        <v/>
      </c>
      <c r="D2085" t="n">
        <v>4505</v>
      </c>
      <c r="E2085" t="inlineStr">
        <is>
          <t>DCA</t>
        </is>
      </c>
      <c r="F2085" s="10" t="n">
        <v>700</v>
      </c>
      <c r="G2085" t="inlineStr">
        <is>
          <t>0700-0759</t>
        </is>
      </c>
      <c r="H2085" s="9">
        <f>INT(F2085/100)</f>
        <v/>
      </c>
      <c r="M2085" t="n">
        <v>1</v>
      </c>
      <c r="N2085" t="inlineStr">
        <is>
          <t>B</t>
        </is>
      </c>
      <c r="O2085" t="n">
        <v>0</v>
      </c>
    </row>
    <row r="2086">
      <c r="A2086" s="8" t="n">
        <v>46209</v>
      </c>
      <c r="B2086" t="inlineStr">
        <is>
          <t>AS</t>
        </is>
      </c>
      <c r="C2086" s="9">
        <f>_xlfn.XLOOKUP(B2086,Carriers[Code],Carriers[Airline])</f>
        <v/>
      </c>
      <c r="D2086" t="n">
        <v>459</v>
      </c>
      <c r="E2086" t="inlineStr">
        <is>
          <t>SEA</t>
        </is>
      </c>
      <c r="F2086" s="10" t="n">
        <v>703</v>
      </c>
      <c r="G2086" t="inlineStr">
        <is>
          <t>0700-0759</t>
        </is>
      </c>
      <c r="H2086" s="9">
        <f>INT(F2086/100)</f>
        <v/>
      </c>
      <c r="I2086" t="n">
        <v>-4</v>
      </c>
      <c r="J2086" t="n">
        <v>0</v>
      </c>
      <c r="K2086" t="n">
        <v>-25</v>
      </c>
      <c r="L2086" t="n">
        <v>0</v>
      </c>
      <c r="M2086" t="n">
        <v>0</v>
      </c>
      <c r="O2086" t="n">
        <v>0</v>
      </c>
    </row>
    <row r="2087">
      <c r="A2087" s="8" t="n">
        <v>46209</v>
      </c>
      <c r="B2087" t="inlineStr">
        <is>
          <t>YX</t>
        </is>
      </c>
      <c r="C2087" s="9">
        <f>_xlfn.XLOOKUP(B2087,Carriers[Code],Carriers[Airline])</f>
        <v/>
      </c>
      <c r="D2087" t="n">
        <v>4396</v>
      </c>
      <c r="E2087" t="inlineStr">
        <is>
          <t>LGA</t>
        </is>
      </c>
      <c r="F2087" s="10" t="n">
        <v>704</v>
      </c>
      <c r="G2087" t="inlineStr">
        <is>
          <t>0700-0759</t>
        </is>
      </c>
      <c r="H2087" s="9">
        <f>INT(F2087/100)</f>
        <v/>
      </c>
      <c r="I2087" t="n">
        <v>-2</v>
      </c>
      <c r="J2087" t="n">
        <v>0</v>
      </c>
      <c r="K2087" t="n">
        <v>-9</v>
      </c>
      <c r="L2087" t="n">
        <v>0</v>
      </c>
      <c r="M2087" t="n">
        <v>0</v>
      </c>
      <c r="O2087" t="n">
        <v>0</v>
      </c>
    </row>
    <row r="2088">
      <c r="A2088" s="8" t="n">
        <v>46209</v>
      </c>
      <c r="B2088" t="inlineStr">
        <is>
          <t>DL</t>
        </is>
      </c>
      <c r="C2088" s="9">
        <f>_xlfn.XLOOKUP(B2088,Carriers[Code],Carriers[Airline])</f>
        <v/>
      </c>
      <c r="D2088" t="n">
        <v>1580</v>
      </c>
      <c r="E2088" t="inlineStr">
        <is>
          <t>MCO</t>
        </is>
      </c>
      <c r="F2088" s="10" t="n">
        <v>705</v>
      </c>
      <c r="G2088" t="inlineStr">
        <is>
          <t>0700-0759</t>
        </is>
      </c>
      <c r="H2088" s="9">
        <f>INT(F2088/100)</f>
        <v/>
      </c>
      <c r="I2088" t="n">
        <v>-6</v>
      </c>
      <c r="J2088" t="n">
        <v>0</v>
      </c>
      <c r="K2088" t="n">
        <v>-16</v>
      </c>
      <c r="L2088" t="n">
        <v>0</v>
      </c>
      <c r="M2088" t="n">
        <v>0</v>
      </c>
      <c r="O2088" t="n">
        <v>0</v>
      </c>
    </row>
    <row r="2089">
      <c r="A2089" s="8" t="n">
        <v>46209</v>
      </c>
      <c r="B2089" t="inlineStr">
        <is>
          <t>B6</t>
        </is>
      </c>
      <c r="C2089" s="9">
        <f>_xlfn.XLOOKUP(B2089,Carriers[Code],Carriers[Airline])</f>
        <v/>
      </c>
      <c r="D2089" t="n">
        <v>397</v>
      </c>
      <c r="E2089" t="inlineStr">
        <is>
          <t>SEA</t>
        </is>
      </c>
      <c r="F2089" s="10" t="n">
        <v>710</v>
      </c>
      <c r="G2089" t="inlineStr">
        <is>
          <t>0700-0759</t>
        </is>
      </c>
      <c r="H2089" s="9">
        <f>INT(F2089/100)</f>
        <v/>
      </c>
      <c r="I2089" t="n">
        <v>1</v>
      </c>
      <c r="J2089" t="n">
        <v>0</v>
      </c>
      <c r="K2089" t="n">
        <v>-17</v>
      </c>
      <c r="L2089" t="n">
        <v>0</v>
      </c>
      <c r="M2089" t="n">
        <v>0</v>
      </c>
      <c r="O2089" t="n">
        <v>0</v>
      </c>
    </row>
    <row r="2090">
      <c r="A2090" s="8" t="n">
        <v>46209</v>
      </c>
      <c r="B2090" t="inlineStr">
        <is>
          <t>B6</t>
        </is>
      </c>
      <c r="C2090" s="9">
        <f>_xlfn.XLOOKUP(B2090,Carriers[Code],Carriers[Airline])</f>
        <v/>
      </c>
      <c r="D2090" t="n">
        <v>2229</v>
      </c>
      <c r="E2090" t="inlineStr">
        <is>
          <t>MKE</t>
        </is>
      </c>
      <c r="F2090" s="10" t="n">
        <v>710</v>
      </c>
      <c r="G2090" t="inlineStr">
        <is>
          <t>0700-0759</t>
        </is>
      </c>
      <c r="H2090" s="9">
        <f>INT(F2090/100)</f>
        <v/>
      </c>
      <c r="I2090" t="n">
        <v>-11</v>
      </c>
      <c r="J2090" t="n">
        <v>0</v>
      </c>
      <c r="K2090" t="n">
        <v>-22</v>
      </c>
      <c r="L2090" t="n">
        <v>0</v>
      </c>
      <c r="M2090" t="n">
        <v>0</v>
      </c>
      <c r="O2090" t="n">
        <v>0</v>
      </c>
    </row>
    <row r="2091">
      <c r="A2091" s="8" t="n">
        <v>46209</v>
      </c>
      <c r="B2091" t="inlineStr">
        <is>
          <t>B6</t>
        </is>
      </c>
      <c r="C2091" s="9">
        <f>_xlfn.XLOOKUP(B2091,Carriers[Code],Carriers[Airline])</f>
        <v/>
      </c>
      <c r="D2091" t="n">
        <v>2041</v>
      </c>
      <c r="E2091" t="inlineStr">
        <is>
          <t>CLE</t>
        </is>
      </c>
      <c r="F2091" s="10" t="n">
        <v>715</v>
      </c>
      <c r="G2091" t="inlineStr">
        <is>
          <t>0700-0759</t>
        </is>
      </c>
      <c r="H2091" s="9">
        <f>INT(F2091/100)</f>
        <v/>
      </c>
      <c r="I2091" t="n">
        <v>-4</v>
      </c>
      <c r="J2091" t="n">
        <v>0</v>
      </c>
      <c r="K2091" t="n">
        <v>-17</v>
      </c>
      <c r="L2091" t="n">
        <v>0</v>
      </c>
      <c r="M2091" t="n">
        <v>0</v>
      </c>
      <c r="O2091" t="n">
        <v>0</v>
      </c>
    </row>
    <row r="2092">
      <c r="A2092" s="8" t="n">
        <v>46209</v>
      </c>
      <c r="B2092" t="inlineStr">
        <is>
          <t>DL</t>
        </is>
      </c>
      <c r="C2092" s="9">
        <f>_xlfn.XLOOKUP(B2092,Carriers[Code],Carriers[Airline])</f>
        <v/>
      </c>
      <c r="D2092" t="n">
        <v>760</v>
      </c>
      <c r="E2092" t="inlineStr">
        <is>
          <t>DFW</t>
        </is>
      </c>
      <c r="F2092" s="10" t="n">
        <v>715</v>
      </c>
      <c r="G2092" t="inlineStr">
        <is>
          <t>0700-0759</t>
        </is>
      </c>
      <c r="H2092" s="9">
        <f>INT(F2092/100)</f>
        <v/>
      </c>
      <c r="M2092" t="n">
        <v>1</v>
      </c>
      <c r="N2092" t="inlineStr">
        <is>
          <t>A</t>
        </is>
      </c>
      <c r="O2092" t="n">
        <v>0</v>
      </c>
    </row>
    <row r="2093">
      <c r="A2093" s="8" t="n">
        <v>46209</v>
      </c>
      <c r="B2093" t="inlineStr">
        <is>
          <t>DL</t>
        </is>
      </c>
      <c r="C2093" s="9">
        <f>_xlfn.XLOOKUP(B2093,Carriers[Code],Carriers[Airline])</f>
        <v/>
      </c>
      <c r="D2093" t="n">
        <v>1138</v>
      </c>
      <c r="E2093" t="inlineStr">
        <is>
          <t>MSP</t>
        </is>
      </c>
      <c r="F2093" s="10" t="n">
        <v>715</v>
      </c>
      <c r="G2093" t="inlineStr">
        <is>
          <t>0700-0759</t>
        </is>
      </c>
      <c r="H2093" s="9">
        <f>INT(F2093/100)</f>
        <v/>
      </c>
      <c r="M2093" t="n">
        <v>1</v>
      </c>
      <c r="N2093" t="inlineStr">
        <is>
          <t>C</t>
        </is>
      </c>
      <c r="O2093" t="n">
        <v>0</v>
      </c>
    </row>
    <row r="2094">
      <c r="A2094" s="8" t="n">
        <v>46209</v>
      </c>
      <c r="B2094" t="inlineStr">
        <is>
          <t>UA</t>
        </is>
      </c>
      <c r="C2094" s="9">
        <f>_xlfn.XLOOKUP(B2094,Carriers[Code],Carriers[Airline])</f>
        <v/>
      </c>
      <c r="D2094" t="n">
        <v>2631</v>
      </c>
      <c r="E2094" t="inlineStr">
        <is>
          <t>ORD</t>
        </is>
      </c>
      <c r="F2094" s="10" t="n">
        <v>719</v>
      </c>
      <c r="G2094" t="inlineStr">
        <is>
          <t>0700-0759</t>
        </is>
      </c>
      <c r="H2094" s="9">
        <f>INT(F2094/100)</f>
        <v/>
      </c>
      <c r="I2094" t="n">
        <v>-7</v>
      </c>
      <c r="J2094" t="n">
        <v>0</v>
      </c>
      <c r="K2094" t="n">
        <v>-15</v>
      </c>
      <c r="L2094" t="n">
        <v>0</v>
      </c>
      <c r="M2094" t="n">
        <v>0</v>
      </c>
      <c r="O2094" t="n">
        <v>0</v>
      </c>
    </row>
    <row r="2095">
      <c r="A2095" s="8" t="n">
        <v>46209</v>
      </c>
      <c r="B2095" t="inlineStr">
        <is>
          <t>B6</t>
        </is>
      </c>
      <c r="C2095" s="9">
        <f>_xlfn.XLOOKUP(B2095,Carriers[Code],Carriers[Airline])</f>
        <v/>
      </c>
      <c r="D2095" t="n">
        <v>109</v>
      </c>
      <c r="E2095" t="inlineStr">
        <is>
          <t>JAX</t>
        </is>
      </c>
      <c r="F2095" s="10" t="n">
        <v>720</v>
      </c>
      <c r="G2095" t="inlineStr">
        <is>
          <t>0700-0759</t>
        </is>
      </c>
      <c r="H2095" s="9">
        <f>INT(F2095/100)</f>
        <v/>
      </c>
      <c r="I2095" t="n">
        <v>1</v>
      </c>
      <c r="J2095" t="n">
        <v>0</v>
      </c>
      <c r="K2095" t="n">
        <v>-9</v>
      </c>
      <c r="L2095" t="n">
        <v>0</v>
      </c>
      <c r="M2095" t="n">
        <v>0</v>
      </c>
      <c r="O2095" t="n">
        <v>0</v>
      </c>
    </row>
    <row r="2096">
      <c r="A2096" s="8" t="n">
        <v>46209</v>
      </c>
      <c r="B2096" t="inlineStr">
        <is>
          <t>DL</t>
        </is>
      </c>
      <c r="C2096" s="9">
        <f>_xlfn.XLOOKUP(B2096,Carriers[Code],Carriers[Airline])</f>
        <v/>
      </c>
      <c r="D2096" t="n">
        <v>977</v>
      </c>
      <c r="E2096" t="inlineStr">
        <is>
          <t>SFO</t>
        </is>
      </c>
      <c r="F2096" s="10" t="n">
        <v>720</v>
      </c>
      <c r="G2096" t="inlineStr">
        <is>
          <t>0700-0759</t>
        </is>
      </c>
      <c r="H2096" s="9">
        <f>INT(F2096/100)</f>
        <v/>
      </c>
      <c r="I2096" t="n">
        <v>11</v>
      </c>
      <c r="J2096" t="n">
        <v>0</v>
      </c>
      <c r="K2096" t="n">
        <v>-11</v>
      </c>
      <c r="L2096" t="n">
        <v>0</v>
      </c>
      <c r="M2096" t="n">
        <v>0</v>
      </c>
      <c r="O2096" t="n">
        <v>0</v>
      </c>
    </row>
    <row r="2097">
      <c r="A2097" s="8" t="n">
        <v>46209</v>
      </c>
      <c r="B2097" t="inlineStr">
        <is>
          <t>DL</t>
        </is>
      </c>
      <c r="C2097" s="9">
        <f>_xlfn.XLOOKUP(B2097,Carriers[Code],Carriers[Airline])</f>
        <v/>
      </c>
      <c r="D2097" t="n">
        <v>1399</v>
      </c>
      <c r="E2097" t="inlineStr">
        <is>
          <t>MIA</t>
        </is>
      </c>
      <c r="F2097" s="10" t="n">
        <v>720</v>
      </c>
      <c r="G2097" t="inlineStr">
        <is>
          <t>0700-0759</t>
        </is>
      </c>
      <c r="H2097" s="9">
        <f>INT(F2097/100)</f>
        <v/>
      </c>
      <c r="I2097" t="n">
        <v>347</v>
      </c>
      <c r="J2097" t="n">
        <v>1</v>
      </c>
      <c r="K2097" t="n">
        <v>335</v>
      </c>
      <c r="L2097" t="n">
        <v>1</v>
      </c>
      <c r="M2097" t="n">
        <v>0</v>
      </c>
      <c r="O2097" t="n">
        <v>0</v>
      </c>
      <c r="P2097" t="n">
        <v>335</v>
      </c>
      <c r="Q2097" t="n">
        <v>0</v>
      </c>
      <c r="R2097" t="n">
        <v>0</v>
      </c>
      <c r="S2097" t="n">
        <v>0</v>
      </c>
      <c r="T2097" t="n">
        <v>0</v>
      </c>
    </row>
    <row r="2098">
      <c r="A2098" s="8" t="n">
        <v>46209</v>
      </c>
      <c r="B2098" t="inlineStr">
        <is>
          <t>B6</t>
        </is>
      </c>
      <c r="C2098" s="9">
        <f>_xlfn.XLOOKUP(B2098,Carriers[Code],Carriers[Airline])</f>
        <v/>
      </c>
      <c r="D2098" t="n">
        <v>249</v>
      </c>
      <c r="E2098" t="inlineStr">
        <is>
          <t>SAV</t>
        </is>
      </c>
      <c r="F2098" s="10" t="n">
        <v>725</v>
      </c>
      <c r="G2098" t="inlineStr">
        <is>
          <t>0700-0759</t>
        </is>
      </c>
      <c r="H2098" s="9">
        <f>INT(F2098/100)</f>
        <v/>
      </c>
      <c r="I2098" t="n">
        <v>28</v>
      </c>
      <c r="J2098" t="n">
        <v>1</v>
      </c>
      <c r="K2098" t="n">
        <v>10</v>
      </c>
      <c r="L2098" t="n">
        <v>0</v>
      </c>
      <c r="M2098" t="n">
        <v>0</v>
      </c>
      <c r="O2098" t="n">
        <v>0</v>
      </c>
    </row>
    <row r="2099">
      <c r="A2099" s="8" t="n">
        <v>46209</v>
      </c>
      <c r="B2099" t="inlineStr">
        <is>
          <t>UA</t>
        </is>
      </c>
      <c r="C2099" s="9">
        <f>_xlfn.XLOOKUP(B2099,Carriers[Code],Carriers[Airline])</f>
        <v/>
      </c>
      <c r="D2099" t="n">
        <v>226</v>
      </c>
      <c r="E2099" t="inlineStr">
        <is>
          <t>IAH</t>
        </is>
      </c>
      <c r="F2099" s="10" t="n">
        <v>725</v>
      </c>
      <c r="G2099" t="inlineStr">
        <is>
          <t>0700-0759</t>
        </is>
      </c>
      <c r="H2099" s="9">
        <f>INT(F2099/100)</f>
        <v/>
      </c>
      <c r="I2099" t="n">
        <v>-1</v>
      </c>
      <c r="J2099" t="n">
        <v>0</v>
      </c>
      <c r="K2099" t="n">
        <v>-24</v>
      </c>
      <c r="L2099" t="n">
        <v>0</v>
      </c>
      <c r="M2099" t="n">
        <v>0</v>
      </c>
      <c r="O2099" t="n">
        <v>0</v>
      </c>
    </row>
    <row r="2100">
      <c r="A2100" s="8" t="n">
        <v>46209</v>
      </c>
      <c r="B2100" t="inlineStr">
        <is>
          <t>YX</t>
        </is>
      </c>
      <c r="C2100" s="9">
        <f>_xlfn.XLOOKUP(B2100,Carriers[Code],Carriers[Airline])</f>
        <v/>
      </c>
      <c r="D2100" t="n">
        <v>5692</v>
      </c>
      <c r="E2100" t="inlineStr">
        <is>
          <t>DCA</t>
        </is>
      </c>
      <c r="F2100" s="10" t="n">
        <v>725</v>
      </c>
      <c r="G2100" t="inlineStr">
        <is>
          <t>0700-0759</t>
        </is>
      </c>
      <c r="H2100" s="9">
        <f>INT(F2100/100)</f>
        <v/>
      </c>
      <c r="I2100" t="n">
        <v>8</v>
      </c>
      <c r="J2100" t="n">
        <v>0</v>
      </c>
      <c r="K2100" t="n">
        <v>0</v>
      </c>
      <c r="L2100" t="n">
        <v>0</v>
      </c>
      <c r="M2100" t="n">
        <v>0</v>
      </c>
      <c r="O2100" t="n">
        <v>0</v>
      </c>
    </row>
    <row r="2101">
      <c r="A2101" s="8" t="n">
        <v>46209</v>
      </c>
      <c r="B2101" t="inlineStr">
        <is>
          <t>UA</t>
        </is>
      </c>
      <c r="C2101" s="9">
        <f>_xlfn.XLOOKUP(B2101,Carriers[Code],Carriers[Airline])</f>
        <v/>
      </c>
      <c r="D2101" t="n">
        <v>323</v>
      </c>
      <c r="E2101" t="inlineStr">
        <is>
          <t>SFO</t>
        </is>
      </c>
      <c r="F2101" s="10" t="n">
        <v>728</v>
      </c>
      <c r="G2101" t="inlineStr">
        <is>
          <t>0700-0759</t>
        </is>
      </c>
      <c r="H2101" s="9">
        <f>INT(F2101/100)</f>
        <v/>
      </c>
      <c r="I2101" t="n">
        <v>43</v>
      </c>
      <c r="J2101" t="n">
        <v>1</v>
      </c>
      <c r="K2101" t="n">
        <v>14</v>
      </c>
      <c r="L2101" t="n">
        <v>0</v>
      </c>
      <c r="M2101" t="n">
        <v>0</v>
      </c>
      <c r="O2101" t="n">
        <v>0</v>
      </c>
    </row>
    <row r="2102">
      <c r="A2102" s="8" t="n">
        <v>46209</v>
      </c>
      <c r="B2102" t="inlineStr">
        <is>
          <t>DL</t>
        </is>
      </c>
      <c r="C2102" s="9">
        <f>_xlfn.XLOOKUP(B2102,Carriers[Code],Carriers[Airline])</f>
        <v/>
      </c>
      <c r="D2102" t="n">
        <v>2570</v>
      </c>
      <c r="E2102" t="inlineStr">
        <is>
          <t>ORD</t>
        </is>
      </c>
      <c r="F2102" s="10" t="n">
        <v>730</v>
      </c>
      <c r="G2102" t="inlineStr">
        <is>
          <t>0700-0759</t>
        </is>
      </c>
      <c r="H2102" s="9">
        <f>INT(F2102/100)</f>
        <v/>
      </c>
      <c r="I2102" t="n">
        <v>-5</v>
      </c>
      <c r="J2102" t="n">
        <v>0</v>
      </c>
      <c r="K2102" t="n">
        <v>-22</v>
      </c>
      <c r="L2102" t="n">
        <v>0</v>
      </c>
      <c r="M2102" t="n">
        <v>0</v>
      </c>
      <c r="O2102" t="n">
        <v>0</v>
      </c>
    </row>
    <row r="2103">
      <c r="A2103" s="8" t="n">
        <v>46209</v>
      </c>
      <c r="B2103" t="inlineStr">
        <is>
          <t>WN</t>
        </is>
      </c>
      <c r="C2103" s="9">
        <f>_xlfn.XLOOKUP(B2103,Carriers[Code],Carriers[Airline])</f>
        <v/>
      </c>
      <c r="D2103" t="n">
        <v>745</v>
      </c>
      <c r="E2103" t="inlineStr">
        <is>
          <t>MDW</t>
        </is>
      </c>
      <c r="F2103" s="10" t="n">
        <v>730</v>
      </c>
      <c r="G2103" t="inlineStr">
        <is>
          <t>0700-0759</t>
        </is>
      </c>
      <c r="H2103" s="9">
        <f>INT(F2103/100)</f>
        <v/>
      </c>
      <c r="I2103" t="n">
        <v>27</v>
      </c>
      <c r="J2103" t="n">
        <v>1</v>
      </c>
      <c r="K2103" t="n">
        <v>16</v>
      </c>
      <c r="L2103" t="n">
        <v>1</v>
      </c>
      <c r="M2103" t="n">
        <v>0</v>
      </c>
      <c r="O2103" t="n">
        <v>0</v>
      </c>
      <c r="P2103" t="n">
        <v>16</v>
      </c>
      <c r="Q2103" t="n">
        <v>0</v>
      </c>
      <c r="R2103" t="n">
        <v>0</v>
      </c>
      <c r="S2103" t="n">
        <v>0</v>
      </c>
      <c r="T2103" t="n">
        <v>0</v>
      </c>
    </row>
    <row r="2104">
      <c r="A2104" s="8" t="n">
        <v>46209</v>
      </c>
      <c r="B2104" t="inlineStr">
        <is>
          <t>DL</t>
        </is>
      </c>
      <c r="C2104" s="9">
        <f>_xlfn.XLOOKUP(B2104,Carriers[Code],Carriers[Airline])</f>
        <v/>
      </c>
      <c r="D2104" t="n">
        <v>2474</v>
      </c>
      <c r="E2104" t="inlineStr">
        <is>
          <t>RSW</t>
        </is>
      </c>
      <c r="F2104" s="10" t="n">
        <v>732</v>
      </c>
      <c r="G2104" t="inlineStr">
        <is>
          <t>0700-0759</t>
        </is>
      </c>
      <c r="H2104" s="9">
        <f>INT(F2104/100)</f>
        <v/>
      </c>
      <c r="I2104" t="n">
        <v>-5</v>
      </c>
      <c r="J2104" t="n">
        <v>0</v>
      </c>
      <c r="K2104" t="n">
        <v>-19</v>
      </c>
      <c r="L2104" t="n">
        <v>0</v>
      </c>
      <c r="M2104" t="n">
        <v>0</v>
      </c>
      <c r="O2104" t="n">
        <v>0</v>
      </c>
    </row>
    <row r="2105">
      <c r="A2105" s="8" t="n">
        <v>46209</v>
      </c>
      <c r="B2105" t="inlineStr">
        <is>
          <t>YX</t>
        </is>
      </c>
      <c r="C2105" s="9">
        <f>_xlfn.XLOOKUP(B2105,Carriers[Code],Carriers[Airline])</f>
        <v/>
      </c>
      <c r="D2105" t="n">
        <v>5628</v>
      </c>
      <c r="E2105" t="inlineStr">
        <is>
          <t>IND</t>
        </is>
      </c>
      <c r="F2105" s="10" t="n">
        <v>735</v>
      </c>
      <c r="G2105" t="inlineStr">
        <is>
          <t>0700-0759</t>
        </is>
      </c>
      <c r="H2105" s="9">
        <f>INT(F2105/100)</f>
        <v/>
      </c>
      <c r="I2105" t="n">
        <v>-5</v>
      </c>
      <c r="J2105" t="n">
        <v>0</v>
      </c>
      <c r="K2105" t="n">
        <v>-18</v>
      </c>
      <c r="L2105" t="n">
        <v>0</v>
      </c>
      <c r="M2105" t="n">
        <v>0</v>
      </c>
      <c r="O2105" t="n">
        <v>0</v>
      </c>
    </row>
    <row r="2106">
      <c r="A2106" s="8" t="n">
        <v>46209</v>
      </c>
      <c r="B2106" t="inlineStr">
        <is>
          <t>DL</t>
        </is>
      </c>
      <c r="C2106" s="9">
        <f>_xlfn.XLOOKUP(B2106,Carriers[Code],Carriers[Airline])</f>
        <v/>
      </c>
      <c r="D2106" t="n">
        <v>384</v>
      </c>
      <c r="E2106" t="inlineStr">
        <is>
          <t>SEA</t>
        </is>
      </c>
      <c r="F2106" s="10" t="n">
        <v>745</v>
      </c>
      <c r="G2106" t="inlineStr">
        <is>
          <t>0700-0759</t>
        </is>
      </c>
      <c r="H2106" s="9">
        <f>INT(F2106/100)</f>
        <v/>
      </c>
      <c r="I2106" t="n">
        <v>-5</v>
      </c>
      <c r="J2106" t="n">
        <v>0</v>
      </c>
      <c r="K2106" t="n">
        <v>7</v>
      </c>
      <c r="L2106" t="n">
        <v>0</v>
      </c>
      <c r="M2106" t="n">
        <v>0</v>
      </c>
      <c r="O2106" t="n">
        <v>0</v>
      </c>
    </row>
    <row r="2107">
      <c r="A2107" s="8" t="n">
        <v>46209</v>
      </c>
      <c r="B2107" t="inlineStr">
        <is>
          <t>DL</t>
        </is>
      </c>
      <c r="C2107" s="9">
        <f>_xlfn.XLOOKUP(B2107,Carriers[Code],Carriers[Airline])</f>
        <v/>
      </c>
      <c r="D2107" t="n">
        <v>499</v>
      </c>
      <c r="E2107" t="inlineStr">
        <is>
          <t>DEN</t>
        </is>
      </c>
      <c r="F2107" s="10" t="n">
        <v>745</v>
      </c>
      <c r="G2107" t="inlineStr">
        <is>
          <t>0700-0759</t>
        </is>
      </c>
      <c r="H2107" s="9">
        <f>INT(F2107/100)</f>
        <v/>
      </c>
      <c r="I2107" t="n">
        <v>2</v>
      </c>
      <c r="J2107" t="n">
        <v>0</v>
      </c>
      <c r="K2107" t="n">
        <v>-3</v>
      </c>
      <c r="L2107" t="n">
        <v>0</v>
      </c>
      <c r="M2107" t="n">
        <v>0</v>
      </c>
      <c r="O2107" t="n">
        <v>0</v>
      </c>
    </row>
    <row r="2108">
      <c r="A2108" s="8" t="n">
        <v>46209</v>
      </c>
      <c r="B2108" t="inlineStr">
        <is>
          <t>UA</t>
        </is>
      </c>
      <c r="C2108" s="9">
        <f>_xlfn.XLOOKUP(B2108,Carriers[Code],Carriers[Airline])</f>
        <v/>
      </c>
      <c r="D2108" t="n">
        <v>647</v>
      </c>
      <c r="E2108" t="inlineStr">
        <is>
          <t>DEN</t>
        </is>
      </c>
      <c r="F2108" s="10" t="n">
        <v>745</v>
      </c>
      <c r="G2108" t="inlineStr">
        <is>
          <t>0700-0759</t>
        </is>
      </c>
      <c r="H2108" s="9">
        <f>INT(F2108/100)</f>
        <v/>
      </c>
      <c r="I2108" t="n">
        <v>-6</v>
      </c>
      <c r="J2108" t="n">
        <v>0</v>
      </c>
      <c r="K2108" t="n">
        <v>-14</v>
      </c>
      <c r="L2108" t="n">
        <v>0</v>
      </c>
      <c r="M2108" t="n">
        <v>0</v>
      </c>
      <c r="O2108" t="n">
        <v>0</v>
      </c>
    </row>
    <row r="2109">
      <c r="A2109" s="8" t="n">
        <v>46209</v>
      </c>
      <c r="B2109" t="inlineStr">
        <is>
          <t>DL</t>
        </is>
      </c>
      <c r="C2109" s="9">
        <f>_xlfn.XLOOKUP(B2109,Carriers[Code],Carriers[Airline])</f>
        <v/>
      </c>
      <c r="D2109" t="n">
        <v>497</v>
      </c>
      <c r="E2109" t="inlineStr">
        <is>
          <t>LAS</t>
        </is>
      </c>
      <c r="F2109" s="10" t="n">
        <v>750</v>
      </c>
      <c r="G2109" t="inlineStr">
        <is>
          <t>0700-0759</t>
        </is>
      </c>
      <c r="H2109" s="9">
        <f>INT(F2109/100)</f>
        <v/>
      </c>
      <c r="I2109" t="n">
        <v>19</v>
      </c>
      <c r="J2109" t="n">
        <v>1</v>
      </c>
      <c r="K2109" t="n">
        <v>-6</v>
      </c>
      <c r="L2109" t="n">
        <v>0</v>
      </c>
      <c r="M2109" t="n">
        <v>0</v>
      </c>
      <c r="O2109" t="n">
        <v>0</v>
      </c>
    </row>
    <row r="2110">
      <c r="A2110" s="8" t="n">
        <v>46209</v>
      </c>
      <c r="B2110" t="inlineStr">
        <is>
          <t>WN</t>
        </is>
      </c>
      <c r="C2110" s="9">
        <f>_xlfn.XLOOKUP(B2110,Carriers[Code],Carriers[Airline])</f>
        <v/>
      </c>
      <c r="D2110" t="n">
        <v>375</v>
      </c>
      <c r="E2110" t="inlineStr">
        <is>
          <t>AUS</t>
        </is>
      </c>
      <c r="F2110" s="10" t="n">
        <v>755</v>
      </c>
      <c r="G2110" t="inlineStr">
        <is>
          <t>0700-0759</t>
        </is>
      </c>
      <c r="H2110" s="9">
        <f>INT(F2110/100)</f>
        <v/>
      </c>
      <c r="I2110" t="n">
        <v>1</v>
      </c>
      <c r="J2110" t="n">
        <v>0</v>
      </c>
      <c r="K2110" t="n">
        <v>-18</v>
      </c>
      <c r="L2110" t="n">
        <v>0</v>
      </c>
      <c r="M2110" t="n">
        <v>0</v>
      </c>
      <c r="O2110" t="n">
        <v>0</v>
      </c>
    </row>
    <row r="2111">
      <c r="A2111" s="8" t="n">
        <v>46209</v>
      </c>
      <c r="B2111" t="inlineStr">
        <is>
          <t>AA</t>
        </is>
      </c>
      <c r="C2111" s="9">
        <f>_xlfn.XLOOKUP(B2111,Carriers[Code],Carriers[Airline])</f>
        <v/>
      </c>
      <c r="D2111" t="n">
        <v>1259</v>
      </c>
      <c r="E2111" t="inlineStr">
        <is>
          <t>MIA</t>
        </is>
      </c>
      <c r="F2111" s="10" t="n">
        <v>800</v>
      </c>
      <c r="G2111" t="inlineStr">
        <is>
          <t>0800-0859</t>
        </is>
      </c>
      <c r="H2111" s="9">
        <f>INT(F2111/100)</f>
        <v/>
      </c>
      <c r="I2111" t="n">
        <v>-5</v>
      </c>
      <c r="J2111" t="n">
        <v>0</v>
      </c>
      <c r="K2111" t="n">
        <v>-22</v>
      </c>
      <c r="L2111" t="n">
        <v>0</v>
      </c>
      <c r="M2111" t="n">
        <v>0</v>
      </c>
      <c r="O2111" t="n">
        <v>0</v>
      </c>
    </row>
    <row r="2112">
      <c r="A2112" s="8" t="n">
        <v>46209</v>
      </c>
      <c r="B2112" t="inlineStr">
        <is>
          <t>B6</t>
        </is>
      </c>
      <c r="C2112" s="9">
        <f>_xlfn.XLOOKUP(B2112,Carriers[Code],Carriers[Airline])</f>
        <v/>
      </c>
      <c r="D2112" t="n">
        <v>833</v>
      </c>
      <c r="E2112" t="inlineStr">
        <is>
          <t>SFO</t>
        </is>
      </c>
      <c r="F2112" s="10" t="n">
        <v>800</v>
      </c>
      <c r="G2112" t="inlineStr">
        <is>
          <t>0800-0859</t>
        </is>
      </c>
      <c r="H2112" s="9">
        <f>INT(F2112/100)</f>
        <v/>
      </c>
      <c r="I2112" t="n">
        <v>-8</v>
      </c>
      <c r="J2112" t="n">
        <v>0</v>
      </c>
      <c r="K2112" t="n">
        <v>-35</v>
      </c>
      <c r="L2112" t="n">
        <v>0</v>
      </c>
      <c r="M2112" t="n">
        <v>0</v>
      </c>
      <c r="O2112" t="n">
        <v>0</v>
      </c>
    </row>
    <row r="2113">
      <c r="A2113" s="8" t="n">
        <v>46209</v>
      </c>
      <c r="B2113" t="inlineStr">
        <is>
          <t>DL</t>
        </is>
      </c>
      <c r="C2113" s="9">
        <f>_xlfn.XLOOKUP(B2113,Carriers[Code],Carriers[Airline])</f>
        <v/>
      </c>
      <c r="D2113" t="n">
        <v>1401</v>
      </c>
      <c r="E2113" t="inlineStr">
        <is>
          <t>FLL</t>
        </is>
      </c>
      <c r="F2113" s="10" t="n">
        <v>800</v>
      </c>
      <c r="G2113" t="inlineStr">
        <is>
          <t>0800-0859</t>
        </is>
      </c>
      <c r="H2113" s="9">
        <f>INT(F2113/100)</f>
        <v/>
      </c>
      <c r="I2113" t="n">
        <v>-6</v>
      </c>
      <c r="J2113" t="n">
        <v>0</v>
      </c>
      <c r="K2113" t="n">
        <v>-17</v>
      </c>
      <c r="L2113" t="n">
        <v>0</v>
      </c>
      <c r="M2113" t="n">
        <v>0</v>
      </c>
      <c r="O2113" t="n">
        <v>0</v>
      </c>
    </row>
    <row r="2114">
      <c r="A2114" s="8" t="n">
        <v>46209</v>
      </c>
      <c r="B2114" t="inlineStr">
        <is>
          <t>UA</t>
        </is>
      </c>
      <c r="C2114" s="9">
        <f>_xlfn.XLOOKUP(B2114,Carriers[Code],Carriers[Airline])</f>
        <v/>
      </c>
      <c r="D2114" t="n">
        <v>570</v>
      </c>
      <c r="E2114" t="inlineStr">
        <is>
          <t>EWR</t>
        </is>
      </c>
      <c r="F2114" s="10" t="n">
        <v>800</v>
      </c>
      <c r="G2114" t="inlineStr">
        <is>
          <t>0800-0859</t>
        </is>
      </c>
      <c r="H2114" s="9">
        <f>INT(F2114/100)</f>
        <v/>
      </c>
      <c r="I2114" t="n">
        <v>0</v>
      </c>
      <c r="J2114" t="n">
        <v>0</v>
      </c>
      <c r="K2114" t="n">
        <v>1</v>
      </c>
      <c r="L2114" t="n">
        <v>0</v>
      </c>
      <c r="M2114" t="n">
        <v>0</v>
      </c>
      <c r="O2114" t="n">
        <v>0</v>
      </c>
    </row>
    <row r="2115">
      <c r="A2115" s="8" t="n">
        <v>46209</v>
      </c>
      <c r="B2115" t="inlineStr">
        <is>
          <t>YX</t>
        </is>
      </c>
      <c r="C2115" s="9">
        <f>_xlfn.XLOOKUP(B2115,Carriers[Code],Carriers[Airline])</f>
        <v/>
      </c>
      <c r="D2115" t="n">
        <v>5735</v>
      </c>
      <c r="E2115" t="inlineStr">
        <is>
          <t>LGA</t>
        </is>
      </c>
      <c r="F2115" s="10" t="n">
        <v>800</v>
      </c>
      <c r="G2115" t="inlineStr">
        <is>
          <t>0800-0859</t>
        </is>
      </c>
      <c r="H2115" s="9">
        <f>INT(F2115/100)</f>
        <v/>
      </c>
      <c r="M2115" t="n">
        <v>1</v>
      </c>
      <c r="N2115" t="inlineStr">
        <is>
          <t>B</t>
        </is>
      </c>
      <c r="O2115" t="n">
        <v>0</v>
      </c>
    </row>
    <row r="2116">
      <c r="A2116" s="8" t="n">
        <v>46209</v>
      </c>
      <c r="B2116" t="inlineStr">
        <is>
          <t>AA</t>
        </is>
      </c>
      <c r="C2116" s="9">
        <f>_xlfn.XLOOKUP(B2116,Carriers[Code],Carriers[Airline])</f>
        <v/>
      </c>
      <c r="D2116" t="n">
        <v>701</v>
      </c>
      <c r="E2116" t="inlineStr">
        <is>
          <t>DFW</t>
        </is>
      </c>
      <c r="F2116" s="10" t="n">
        <v>801</v>
      </c>
      <c r="G2116" t="inlineStr">
        <is>
          <t>0800-0859</t>
        </is>
      </c>
      <c r="H2116" s="9">
        <f>INT(F2116/100)</f>
        <v/>
      </c>
      <c r="I2116" t="n">
        <v>-5</v>
      </c>
      <c r="J2116" t="n">
        <v>0</v>
      </c>
      <c r="K2116" t="n">
        <v>-26</v>
      </c>
      <c r="L2116" t="n">
        <v>0</v>
      </c>
      <c r="M2116" t="n">
        <v>0</v>
      </c>
      <c r="O2116" t="n">
        <v>0</v>
      </c>
    </row>
    <row r="2117">
      <c r="A2117" s="8" t="n">
        <v>46209</v>
      </c>
      <c r="B2117" t="inlineStr">
        <is>
          <t>AA</t>
        </is>
      </c>
      <c r="C2117" s="9">
        <f>_xlfn.XLOOKUP(B2117,Carriers[Code],Carriers[Airline])</f>
        <v/>
      </c>
      <c r="D2117" t="n">
        <v>2764</v>
      </c>
      <c r="E2117" t="inlineStr">
        <is>
          <t>PHL</t>
        </is>
      </c>
      <c r="F2117" s="10" t="n">
        <v>803</v>
      </c>
      <c r="G2117" t="inlineStr">
        <is>
          <t>0800-0859</t>
        </is>
      </c>
      <c r="H2117" s="9">
        <f>INT(F2117/100)</f>
        <v/>
      </c>
      <c r="I2117" t="n">
        <v>-3</v>
      </c>
      <c r="J2117" t="n">
        <v>0</v>
      </c>
      <c r="K2117" t="n">
        <v>-17</v>
      </c>
      <c r="L2117" t="n">
        <v>0</v>
      </c>
      <c r="M2117" t="n">
        <v>0</v>
      </c>
      <c r="O2117" t="n">
        <v>0</v>
      </c>
    </row>
    <row r="2118">
      <c r="A2118" s="8" t="n">
        <v>46209</v>
      </c>
      <c r="B2118" t="inlineStr">
        <is>
          <t>AA</t>
        </is>
      </c>
      <c r="C2118" s="9">
        <f>_xlfn.XLOOKUP(B2118,Carriers[Code],Carriers[Airline])</f>
        <v/>
      </c>
      <c r="D2118" t="n">
        <v>2715</v>
      </c>
      <c r="E2118" t="inlineStr">
        <is>
          <t>CLT</t>
        </is>
      </c>
      <c r="F2118" s="10" t="n">
        <v>805</v>
      </c>
      <c r="G2118" t="inlineStr">
        <is>
          <t>0800-0859</t>
        </is>
      </c>
      <c r="H2118" s="9">
        <f>INT(F2118/100)</f>
        <v/>
      </c>
      <c r="I2118" t="n">
        <v>-3</v>
      </c>
      <c r="J2118" t="n">
        <v>0</v>
      </c>
      <c r="K2118" t="n">
        <v>-23</v>
      </c>
      <c r="L2118" t="n">
        <v>0</v>
      </c>
      <c r="M2118" t="n">
        <v>0</v>
      </c>
      <c r="O2118" t="n">
        <v>0</v>
      </c>
    </row>
    <row r="2119">
      <c r="A2119" s="8" t="n">
        <v>46209</v>
      </c>
      <c r="B2119" t="inlineStr">
        <is>
          <t>B6</t>
        </is>
      </c>
      <c r="C2119" s="9">
        <f>_xlfn.XLOOKUP(B2119,Carriers[Code],Carriers[Airline])</f>
        <v/>
      </c>
      <c r="D2119" t="n">
        <v>351</v>
      </c>
      <c r="E2119" t="inlineStr">
        <is>
          <t>MCO</t>
        </is>
      </c>
      <c r="F2119" s="10" t="n">
        <v>805</v>
      </c>
      <c r="G2119" t="inlineStr">
        <is>
          <t>0800-0859</t>
        </is>
      </c>
      <c r="H2119" s="9">
        <f>INT(F2119/100)</f>
        <v/>
      </c>
      <c r="I2119" t="n">
        <v>34</v>
      </c>
      <c r="J2119" t="n">
        <v>1</v>
      </c>
      <c r="K2119" t="n">
        <v>15</v>
      </c>
      <c r="L2119" t="n">
        <v>1</v>
      </c>
      <c r="M2119" t="n">
        <v>0</v>
      </c>
      <c r="O2119" t="n">
        <v>0</v>
      </c>
      <c r="P2119" t="n">
        <v>15</v>
      </c>
      <c r="Q2119" t="n">
        <v>0</v>
      </c>
      <c r="R2119" t="n">
        <v>0</v>
      </c>
      <c r="S2119" t="n">
        <v>0</v>
      </c>
      <c r="T2119" t="n">
        <v>0</v>
      </c>
    </row>
    <row r="2120">
      <c r="A2120" s="8" t="n">
        <v>46209</v>
      </c>
      <c r="B2120" t="inlineStr">
        <is>
          <t>DL</t>
        </is>
      </c>
      <c r="C2120" s="9">
        <f>_xlfn.XLOOKUP(B2120,Carriers[Code],Carriers[Airline])</f>
        <v/>
      </c>
      <c r="D2120" t="n">
        <v>923</v>
      </c>
      <c r="E2120" t="inlineStr">
        <is>
          <t>ATL</t>
        </is>
      </c>
      <c r="F2120" s="10" t="n">
        <v>805</v>
      </c>
      <c r="G2120" t="inlineStr">
        <is>
          <t>0800-0859</t>
        </is>
      </c>
      <c r="H2120" s="9">
        <f>INT(F2120/100)</f>
        <v/>
      </c>
      <c r="M2120" t="n">
        <v>1</v>
      </c>
      <c r="N2120" t="inlineStr">
        <is>
          <t>C</t>
        </is>
      </c>
      <c r="O2120" t="n">
        <v>0</v>
      </c>
    </row>
    <row r="2121">
      <c r="A2121" s="8" t="n">
        <v>46209</v>
      </c>
      <c r="B2121" t="inlineStr">
        <is>
          <t>YX</t>
        </is>
      </c>
      <c r="C2121" s="9">
        <f>_xlfn.XLOOKUP(B2121,Carriers[Code],Carriers[Airline])</f>
        <v/>
      </c>
      <c r="D2121" t="n">
        <v>4377</v>
      </c>
      <c r="E2121" t="inlineStr">
        <is>
          <t>LGA</t>
        </is>
      </c>
      <c r="F2121" s="10" t="n">
        <v>806</v>
      </c>
      <c r="G2121" t="inlineStr">
        <is>
          <t>0800-0859</t>
        </is>
      </c>
      <c r="H2121" s="9">
        <f>INT(F2121/100)</f>
        <v/>
      </c>
      <c r="M2121" t="n">
        <v>1</v>
      </c>
      <c r="N2121" t="inlineStr">
        <is>
          <t>B</t>
        </is>
      </c>
      <c r="O2121" t="n">
        <v>0</v>
      </c>
    </row>
    <row r="2122">
      <c r="A2122" s="8" t="n">
        <v>46209</v>
      </c>
      <c r="B2122" t="inlineStr">
        <is>
          <t>YX</t>
        </is>
      </c>
      <c r="C2122" s="9">
        <f>_xlfn.XLOOKUP(B2122,Carriers[Code],Carriers[Airline])</f>
        <v/>
      </c>
      <c r="D2122" t="n">
        <v>4399</v>
      </c>
      <c r="E2122" t="inlineStr">
        <is>
          <t>CMH</t>
        </is>
      </c>
      <c r="F2122" s="10" t="n">
        <v>809</v>
      </c>
      <c r="G2122" t="inlineStr">
        <is>
          <t>0800-0859</t>
        </is>
      </c>
      <c r="H2122" s="9">
        <f>INT(F2122/100)</f>
        <v/>
      </c>
      <c r="I2122" t="n">
        <v>133</v>
      </c>
      <c r="J2122" t="n">
        <v>1</v>
      </c>
      <c r="K2122" t="n">
        <v>132</v>
      </c>
      <c r="L2122" t="n">
        <v>1</v>
      </c>
      <c r="M2122" t="n">
        <v>0</v>
      </c>
      <c r="O2122" t="n">
        <v>0</v>
      </c>
      <c r="P2122" t="n">
        <v>132</v>
      </c>
      <c r="Q2122" t="n">
        <v>0</v>
      </c>
      <c r="R2122" t="n">
        <v>0</v>
      </c>
      <c r="S2122" t="n">
        <v>0</v>
      </c>
      <c r="T2122" t="n">
        <v>0</v>
      </c>
    </row>
    <row r="2123">
      <c r="A2123" s="8" t="n">
        <v>46209</v>
      </c>
      <c r="B2123" t="inlineStr">
        <is>
          <t>YX</t>
        </is>
      </c>
      <c r="C2123" s="9">
        <f>_xlfn.XLOOKUP(B2123,Carriers[Code],Carriers[Airline])</f>
        <v/>
      </c>
      <c r="D2123" t="n">
        <v>5654</v>
      </c>
      <c r="E2123" t="inlineStr">
        <is>
          <t>CMH</t>
        </is>
      </c>
      <c r="F2123" s="10" t="n">
        <v>809</v>
      </c>
      <c r="G2123" t="inlineStr">
        <is>
          <t>0800-0859</t>
        </is>
      </c>
      <c r="H2123" s="9">
        <f>INT(F2123/100)</f>
        <v/>
      </c>
      <c r="M2123" t="n">
        <v>1</v>
      </c>
      <c r="N2123" t="inlineStr">
        <is>
          <t>B</t>
        </is>
      </c>
      <c r="O2123" t="n">
        <v>0</v>
      </c>
    </row>
    <row r="2124">
      <c r="A2124" s="8" t="n">
        <v>46209</v>
      </c>
      <c r="B2124" t="inlineStr">
        <is>
          <t>B6</t>
        </is>
      </c>
      <c r="C2124" s="9">
        <f>_xlfn.XLOOKUP(B2124,Carriers[Code],Carriers[Airline])</f>
        <v/>
      </c>
      <c r="D2124" t="n">
        <v>311</v>
      </c>
      <c r="E2124" t="inlineStr">
        <is>
          <t>ORD</t>
        </is>
      </c>
      <c r="F2124" s="10" t="n">
        <v>810</v>
      </c>
      <c r="G2124" t="inlineStr">
        <is>
          <t>0800-0859</t>
        </is>
      </c>
      <c r="H2124" s="9">
        <f>INT(F2124/100)</f>
        <v/>
      </c>
      <c r="M2124" t="n">
        <v>1</v>
      </c>
      <c r="N2124" t="inlineStr">
        <is>
          <t>B</t>
        </is>
      </c>
      <c r="O2124" t="n">
        <v>0</v>
      </c>
    </row>
    <row r="2125">
      <c r="A2125" s="8" t="n">
        <v>46209</v>
      </c>
      <c r="B2125" t="inlineStr">
        <is>
          <t>B6</t>
        </is>
      </c>
      <c r="C2125" s="9">
        <f>_xlfn.XLOOKUP(B2125,Carriers[Code],Carriers[Airline])</f>
        <v/>
      </c>
      <c r="D2125" t="n">
        <v>1177</v>
      </c>
      <c r="E2125" t="inlineStr">
        <is>
          <t>LAS</t>
        </is>
      </c>
      <c r="F2125" s="10" t="n">
        <v>815</v>
      </c>
      <c r="G2125" t="inlineStr">
        <is>
          <t>0800-0859</t>
        </is>
      </c>
      <c r="H2125" s="9">
        <f>INT(F2125/100)</f>
        <v/>
      </c>
      <c r="I2125" t="n">
        <v>-2</v>
      </c>
      <c r="J2125" t="n">
        <v>0</v>
      </c>
      <c r="K2125" t="n">
        <v>-36</v>
      </c>
      <c r="L2125" t="n">
        <v>0</v>
      </c>
      <c r="M2125" t="n">
        <v>0</v>
      </c>
      <c r="O2125" t="n">
        <v>0</v>
      </c>
    </row>
    <row r="2126">
      <c r="A2126" s="8" t="n">
        <v>46209</v>
      </c>
      <c r="B2126" t="inlineStr">
        <is>
          <t>DL</t>
        </is>
      </c>
      <c r="C2126" s="9">
        <f>_xlfn.XLOOKUP(B2126,Carriers[Code],Carriers[Airline])</f>
        <v/>
      </c>
      <c r="D2126" t="n">
        <v>1308</v>
      </c>
      <c r="E2126" t="inlineStr">
        <is>
          <t>MSP</t>
        </is>
      </c>
      <c r="F2126" s="10" t="n">
        <v>815</v>
      </c>
      <c r="G2126" t="inlineStr">
        <is>
          <t>0800-0859</t>
        </is>
      </c>
      <c r="H2126" s="9">
        <f>INT(F2126/100)</f>
        <v/>
      </c>
      <c r="M2126" t="n">
        <v>1</v>
      </c>
      <c r="N2126" t="inlineStr">
        <is>
          <t>C</t>
        </is>
      </c>
      <c r="O2126" t="n">
        <v>0</v>
      </c>
    </row>
    <row r="2127">
      <c r="A2127" s="8" t="n">
        <v>46209</v>
      </c>
      <c r="B2127" t="inlineStr">
        <is>
          <t>UA</t>
        </is>
      </c>
      <c r="C2127" s="9">
        <f>_xlfn.XLOOKUP(B2127,Carriers[Code],Carriers[Airline])</f>
        <v/>
      </c>
      <c r="D2127" t="n">
        <v>1834</v>
      </c>
      <c r="E2127" t="inlineStr">
        <is>
          <t>ORD</t>
        </is>
      </c>
      <c r="F2127" s="10" t="n">
        <v>815</v>
      </c>
      <c r="G2127" t="inlineStr">
        <is>
          <t>0800-0859</t>
        </is>
      </c>
      <c r="H2127" s="9">
        <f>INT(F2127/100)</f>
        <v/>
      </c>
      <c r="I2127" t="n">
        <v>-5</v>
      </c>
      <c r="J2127" t="n">
        <v>0</v>
      </c>
      <c r="K2127" t="n">
        <v>-26</v>
      </c>
      <c r="L2127" t="n">
        <v>0</v>
      </c>
      <c r="M2127" t="n">
        <v>0</v>
      </c>
      <c r="O2127" t="n">
        <v>0</v>
      </c>
    </row>
    <row r="2128">
      <c r="A2128" s="8" t="n">
        <v>46209</v>
      </c>
      <c r="B2128" t="inlineStr">
        <is>
          <t>YX</t>
        </is>
      </c>
      <c r="C2128" s="9">
        <f>_xlfn.XLOOKUP(B2128,Carriers[Code],Carriers[Airline])</f>
        <v/>
      </c>
      <c r="D2128" t="n">
        <v>5678</v>
      </c>
      <c r="E2128" t="inlineStr">
        <is>
          <t>PIT</t>
        </is>
      </c>
      <c r="F2128" s="10" t="n">
        <v>815</v>
      </c>
      <c r="G2128" t="inlineStr">
        <is>
          <t>0800-0859</t>
        </is>
      </c>
      <c r="H2128" s="9">
        <f>INT(F2128/100)</f>
        <v/>
      </c>
      <c r="I2128" t="n">
        <v>0</v>
      </c>
      <c r="J2128" t="n">
        <v>0</v>
      </c>
      <c r="K2128" t="n">
        <v>-2</v>
      </c>
      <c r="L2128" t="n">
        <v>0</v>
      </c>
      <c r="M2128" t="n">
        <v>0</v>
      </c>
      <c r="O2128" t="n">
        <v>0</v>
      </c>
    </row>
    <row r="2129">
      <c r="A2129" s="8" t="n">
        <v>46209</v>
      </c>
      <c r="B2129" t="inlineStr">
        <is>
          <t>AA</t>
        </is>
      </c>
      <c r="C2129" s="9">
        <f>_xlfn.XLOOKUP(B2129,Carriers[Code],Carriers[Airline])</f>
        <v/>
      </c>
      <c r="D2129" t="n">
        <v>1550</v>
      </c>
      <c r="E2129" t="inlineStr">
        <is>
          <t>DCA</t>
        </is>
      </c>
      <c r="F2129" s="10" t="n">
        <v>819</v>
      </c>
      <c r="G2129" t="inlineStr">
        <is>
          <t>0800-0859</t>
        </is>
      </c>
      <c r="H2129" s="9">
        <f>INT(F2129/100)</f>
        <v/>
      </c>
      <c r="I2129" t="n">
        <v>-8</v>
      </c>
      <c r="J2129" t="n">
        <v>0</v>
      </c>
      <c r="K2129" t="n">
        <v>-18</v>
      </c>
      <c r="L2129" t="n">
        <v>0</v>
      </c>
      <c r="M2129" t="n">
        <v>0</v>
      </c>
      <c r="O2129" t="n">
        <v>0</v>
      </c>
    </row>
    <row r="2130">
      <c r="A2130" s="8" t="n">
        <v>46209</v>
      </c>
      <c r="B2130" t="inlineStr">
        <is>
          <t>B6</t>
        </is>
      </c>
      <c r="C2130" s="9">
        <f>_xlfn.XLOOKUP(B2130,Carriers[Code],Carriers[Airline])</f>
        <v/>
      </c>
      <c r="D2130" t="n">
        <v>669</v>
      </c>
      <c r="E2130" t="inlineStr">
        <is>
          <t>FLL</t>
        </is>
      </c>
      <c r="F2130" s="10" t="n">
        <v>820</v>
      </c>
      <c r="G2130" t="inlineStr">
        <is>
          <t>0800-0859</t>
        </is>
      </c>
      <c r="H2130" s="9">
        <f>INT(F2130/100)</f>
        <v/>
      </c>
      <c r="M2130" t="n">
        <v>1</v>
      </c>
      <c r="N2130" t="inlineStr">
        <is>
          <t>C</t>
        </is>
      </c>
      <c r="O2130" t="n">
        <v>0</v>
      </c>
    </row>
    <row r="2131">
      <c r="A2131" s="8" t="n">
        <v>46209</v>
      </c>
      <c r="B2131" t="inlineStr">
        <is>
          <t>YX</t>
        </is>
      </c>
      <c r="C2131" s="9">
        <f>_xlfn.XLOOKUP(B2131,Carriers[Code],Carriers[Airline])</f>
        <v/>
      </c>
      <c r="D2131" t="n">
        <v>5674</v>
      </c>
      <c r="E2131" t="inlineStr">
        <is>
          <t>CLE</t>
        </is>
      </c>
      <c r="F2131" s="10" t="n">
        <v>825</v>
      </c>
      <c r="G2131" t="inlineStr">
        <is>
          <t>0800-0859</t>
        </is>
      </c>
      <c r="H2131" s="9">
        <f>INT(F2131/100)</f>
        <v/>
      </c>
      <c r="I2131" t="n">
        <v>-5</v>
      </c>
      <c r="J2131" t="n">
        <v>0</v>
      </c>
      <c r="K2131" t="n">
        <v>0</v>
      </c>
      <c r="L2131" t="n">
        <v>0</v>
      </c>
      <c r="M2131" t="n">
        <v>0</v>
      </c>
      <c r="O2131" t="n">
        <v>0</v>
      </c>
    </row>
    <row r="2132">
      <c r="A2132" s="8" t="n">
        <v>46209</v>
      </c>
      <c r="B2132" t="inlineStr">
        <is>
          <t>AS</t>
        </is>
      </c>
      <c r="C2132" s="9">
        <f>_xlfn.XLOOKUP(B2132,Carriers[Code],Carriers[Airline])</f>
        <v/>
      </c>
      <c r="D2132" t="n">
        <v>256</v>
      </c>
      <c r="E2132" t="inlineStr">
        <is>
          <t>SAN</t>
        </is>
      </c>
      <c r="F2132" s="10" t="n">
        <v>828</v>
      </c>
      <c r="G2132" t="inlineStr">
        <is>
          <t>0800-0859</t>
        </is>
      </c>
      <c r="H2132" s="9">
        <f>INT(F2132/100)</f>
        <v/>
      </c>
      <c r="I2132" t="n">
        <v>7</v>
      </c>
      <c r="J2132" t="n">
        <v>0</v>
      </c>
      <c r="K2132" t="n">
        <v>-24</v>
      </c>
      <c r="L2132" t="n">
        <v>0</v>
      </c>
      <c r="M2132" t="n">
        <v>0</v>
      </c>
      <c r="O2132" t="n">
        <v>0</v>
      </c>
    </row>
    <row r="2133">
      <c r="A2133" s="8" t="n">
        <v>46209</v>
      </c>
      <c r="B2133" t="inlineStr">
        <is>
          <t>B6</t>
        </is>
      </c>
      <c r="C2133" s="9">
        <f>_xlfn.XLOOKUP(B2133,Carriers[Code],Carriers[Airline])</f>
        <v/>
      </c>
      <c r="D2133" t="n">
        <v>2355</v>
      </c>
      <c r="E2133" t="inlineStr">
        <is>
          <t>DCA</t>
        </is>
      </c>
      <c r="F2133" s="10" t="n">
        <v>829</v>
      </c>
      <c r="G2133" t="inlineStr">
        <is>
          <t>0800-0859</t>
        </is>
      </c>
      <c r="H2133" s="9">
        <f>INT(F2133/100)</f>
        <v/>
      </c>
      <c r="M2133" t="n">
        <v>1</v>
      </c>
      <c r="N2133" t="inlineStr">
        <is>
          <t>B</t>
        </is>
      </c>
      <c r="O2133" t="n">
        <v>0</v>
      </c>
    </row>
    <row r="2134">
      <c r="A2134" s="8" t="n">
        <v>46209</v>
      </c>
      <c r="B2134" t="inlineStr">
        <is>
          <t>B6</t>
        </is>
      </c>
      <c r="C2134" s="9">
        <f>_xlfn.XLOOKUP(B2134,Carriers[Code],Carriers[Airline])</f>
        <v/>
      </c>
      <c r="D2134" t="n">
        <v>1097</v>
      </c>
      <c r="E2134" t="inlineStr">
        <is>
          <t>ATL</t>
        </is>
      </c>
      <c r="F2134" s="10" t="n">
        <v>830</v>
      </c>
      <c r="G2134" t="inlineStr">
        <is>
          <t>0800-0859</t>
        </is>
      </c>
      <c r="H2134" s="9">
        <f>INT(F2134/100)</f>
        <v/>
      </c>
      <c r="M2134" t="n">
        <v>1</v>
      </c>
      <c r="N2134" t="inlineStr">
        <is>
          <t>A</t>
        </is>
      </c>
      <c r="O2134" t="n">
        <v>0</v>
      </c>
    </row>
    <row r="2135">
      <c r="A2135" s="8" t="n">
        <v>46209</v>
      </c>
      <c r="B2135" t="inlineStr">
        <is>
          <t>DL</t>
        </is>
      </c>
      <c r="C2135" s="9">
        <f>_xlfn.XLOOKUP(B2135,Carriers[Code],Carriers[Airline])</f>
        <v/>
      </c>
      <c r="D2135" t="n">
        <v>2141</v>
      </c>
      <c r="E2135" t="inlineStr">
        <is>
          <t>BNA</t>
        </is>
      </c>
      <c r="F2135" s="10" t="n">
        <v>830</v>
      </c>
      <c r="G2135" t="inlineStr">
        <is>
          <t>0800-0859</t>
        </is>
      </c>
      <c r="H2135" s="9">
        <f>INT(F2135/100)</f>
        <v/>
      </c>
      <c r="I2135" t="n">
        <v>-5</v>
      </c>
      <c r="J2135" t="n">
        <v>0</v>
      </c>
      <c r="K2135" t="n">
        <v>-7</v>
      </c>
      <c r="L2135" t="n">
        <v>0</v>
      </c>
      <c r="M2135" t="n">
        <v>0</v>
      </c>
      <c r="O2135" t="n">
        <v>0</v>
      </c>
    </row>
    <row r="2136">
      <c r="A2136" s="8" t="n">
        <v>46209</v>
      </c>
      <c r="B2136" t="inlineStr">
        <is>
          <t>YX</t>
        </is>
      </c>
      <c r="C2136" s="9">
        <f>_xlfn.XLOOKUP(B2136,Carriers[Code],Carriers[Airline])</f>
        <v/>
      </c>
      <c r="D2136" t="n">
        <v>4635</v>
      </c>
      <c r="E2136" t="inlineStr">
        <is>
          <t>SYR</t>
        </is>
      </c>
      <c r="F2136" s="10" t="n">
        <v>836</v>
      </c>
      <c r="G2136" t="inlineStr">
        <is>
          <t>0800-0859</t>
        </is>
      </c>
      <c r="H2136" s="9">
        <f>INT(F2136/100)</f>
        <v/>
      </c>
      <c r="I2136" t="n">
        <v>-6</v>
      </c>
      <c r="J2136" t="n">
        <v>0</v>
      </c>
      <c r="K2136" t="n">
        <v>-22</v>
      </c>
      <c r="L2136" t="n">
        <v>0</v>
      </c>
      <c r="M2136" t="n">
        <v>0</v>
      </c>
      <c r="O2136" t="n">
        <v>0</v>
      </c>
    </row>
    <row r="2137">
      <c r="A2137" s="8" t="n">
        <v>46209</v>
      </c>
      <c r="B2137" t="inlineStr">
        <is>
          <t>B6</t>
        </is>
      </c>
      <c r="C2137" s="9">
        <f>_xlfn.XLOOKUP(B2137,Carriers[Code],Carriers[Airline])</f>
        <v/>
      </c>
      <c r="D2137" t="n">
        <v>1017</v>
      </c>
      <c r="E2137" t="inlineStr">
        <is>
          <t>JFK</t>
        </is>
      </c>
      <c r="F2137" s="10" t="n">
        <v>841</v>
      </c>
      <c r="G2137" t="inlineStr">
        <is>
          <t>0800-0859</t>
        </is>
      </c>
      <c r="H2137" s="9">
        <f>INT(F2137/100)</f>
        <v/>
      </c>
      <c r="I2137" t="n">
        <v>12</v>
      </c>
      <c r="J2137" t="n">
        <v>0</v>
      </c>
      <c r="K2137" t="n">
        <v>13</v>
      </c>
      <c r="L2137" t="n">
        <v>0</v>
      </c>
      <c r="M2137" t="n">
        <v>0</v>
      </c>
      <c r="O2137" t="n">
        <v>0</v>
      </c>
    </row>
    <row r="2138">
      <c r="A2138" s="8" t="n">
        <v>46209</v>
      </c>
      <c r="B2138" t="inlineStr">
        <is>
          <t>F9</t>
        </is>
      </c>
      <c r="C2138" s="9">
        <f>_xlfn.XLOOKUP(B2138,Carriers[Code],Carriers[Airline])</f>
        <v/>
      </c>
      <c r="D2138" t="n">
        <v>3057</v>
      </c>
      <c r="E2138" t="inlineStr">
        <is>
          <t>RDU</t>
        </is>
      </c>
      <c r="F2138" s="10" t="n">
        <v>841</v>
      </c>
      <c r="G2138" t="inlineStr">
        <is>
          <t>0800-0859</t>
        </is>
      </c>
      <c r="H2138" s="9">
        <f>INT(F2138/100)</f>
        <v/>
      </c>
      <c r="I2138" t="n">
        <v>118</v>
      </c>
      <c r="J2138" t="n">
        <v>1</v>
      </c>
      <c r="K2138" t="n">
        <v>112</v>
      </c>
      <c r="L2138" t="n">
        <v>1</v>
      </c>
      <c r="M2138" t="n">
        <v>0</v>
      </c>
      <c r="O2138" t="n">
        <v>0</v>
      </c>
      <c r="P2138" t="n">
        <v>0</v>
      </c>
      <c r="Q2138" t="n">
        <v>0</v>
      </c>
      <c r="R2138" t="n">
        <v>11</v>
      </c>
      <c r="S2138" t="n">
        <v>0</v>
      </c>
      <c r="T2138" t="n">
        <v>101</v>
      </c>
    </row>
    <row r="2139">
      <c r="A2139" s="8" t="n">
        <v>46209</v>
      </c>
      <c r="B2139" t="inlineStr">
        <is>
          <t>B6</t>
        </is>
      </c>
      <c r="C2139" s="9">
        <f>_xlfn.XLOOKUP(B2139,Carriers[Code],Carriers[Airline])</f>
        <v/>
      </c>
      <c r="D2139" t="n">
        <v>257</v>
      </c>
      <c r="E2139" t="inlineStr">
        <is>
          <t>BZN</t>
        </is>
      </c>
      <c r="F2139" s="10" t="n">
        <v>843</v>
      </c>
      <c r="G2139" t="inlineStr">
        <is>
          <t>0800-0859</t>
        </is>
      </c>
      <c r="H2139" s="9">
        <f>INT(F2139/100)</f>
        <v/>
      </c>
      <c r="I2139" t="n">
        <v>249</v>
      </c>
      <c r="J2139" t="n">
        <v>1</v>
      </c>
      <c r="K2139" t="n">
        <v>246</v>
      </c>
      <c r="L2139" t="n">
        <v>1</v>
      </c>
      <c r="M2139" t="n">
        <v>0</v>
      </c>
      <c r="O2139" t="n">
        <v>0</v>
      </c>
      <c r="P2139" t="n">
        <v>3</v>
      </c>
      <c r="Q2139" t="n">
        <v>0</v>
      </c>
      <c r="R2139" t="n">
        <v>0</v>
      </c>
      <c r="S2139" t="n">
        <v>0</v>
      </c>
      <c r="T2139" t="n">
        <v>243</v>
      </c>
    </row>
    <row r="2140">
      <c r="A2140" s="8" t="n">
        <v>46209</v>
      </c>
      <c r="B2140" t="inlineStr">
        <is>
          <t>YX</t>
        </is>
      </c>
      <c r="C2140" s="9">
        <f>_xlfn.XLOOKUP(B2140,Carriers[Code],Carriers[Airline])</f>
        <v/>
      </c>
      <c r="D2140" t="n">
        <v>5601</v>
      </c>
      <c r="E2140" t="inlineStr">
        <is>
          <t>CVG</t>
        </is>
      </c>
      <c r="F2140" s="10" t="n">
        <v>845</v>
      </c>
      <c r="G2140" t="inlineStr">
        <is>
          <t>0800-0859</t>
        </is>
      </c>
      <c r="H2140" s="9">
        <f>INT(F2140/100)</f>
        <v/>
      </c>
      <c r="M2140" t="n">
        <v>1</v>
      </c>
      <c r="N2140" t="inlineStr">
        <is>
          <t>B</t>
        </is>
      </c>
      <c r="O2140" t="n">
        <v>0</v>
      </c>
    </row>
    <row r="2141">
      <c r="A2141" s="8" t="n">
        <v>46209</v>
      </c>
      <c r="B2141" t="inlineStr">
        <is>
          <t>B6</t>
        </is>
      </c>
      <c r="C2141" s="9">
        <f>_xlfn.XLOOKUP(B2141,Carriers[Code],Carriers[Airline])</f>
        <v/>
      </c>
      <c r="D2141" t="n">
        <v>219</v>
      </c>
      <c r="E2141" t="inlineStr">
        <is>
          <t>SAN</t>
        </is>
      </c>
      <c r="F2141" s="10" t="n">
        <v>850</v>
      </c>
      <c r="G2141" t="inlineStr">
        <is>
          <t>0800-0859</t>
        </is>
      </c>
      <c r="H2141" s="9">
        <f>INT(F2141/100)</f>
        <v/>
      </c>
      <c r="I2141" t="n">
        <v>0</v>
      </c>
      <c r="J2141" t="n">
        <v>0</v>
      </c>
      <c r="K2141" t="n">
        <v>-23</v>
      </c>
      <c r="L2141" t="n">
        <v>0</v>
      </c>
      <c r="M2141" t="n">
        <v>0</v>
      </c>
      <c r="O2141" t="n">
        <v>0</v>
      </c>
    </row>
    <row r="2142">
      <c r="A2142" s="8" t="n">
        <v>46209</v>
      </c>
      <c r="B2142" t="inlineStr">
        <is>
          <t>DL</t>
        </is>
      </c>
      <c r="C2142" s="9">
        <f>_xlfn.XLOOKUP(B2142,Carriers[Code],Carriers[Airline])</f>
        <v/>
      </c>
      <c r="D2142" t="n">
        <v>1780</v>
      </c>
      <c r="E2142" t="inlineStr">
        <is>
          <t>SJU</t>
        </is>
      </c>
      <c r="F2142" s="10" t="n">
        <v>850</v>
      </c>
      <c r="G2142" t="inlineStr">
        <is>
          <t>0800-0859</t>
        </is>
      </c>
      <c r="H2142" s="9">
        <f>INT(F2142/100)</f>
        <v/>
      </c>
      <c r="I2142" t="n">
        <v>6</v>
      </c>
      <c r="J2142" t="n">
        <v>0</v>
      </c>
      <c r="K2142" t="n">
        <v>-1</v>
      </c>
      <c r="L2142" t="n">
        <v>0</v>
      </c>
      <c r="M2142" t="n">
        <v>0</v>
      </c>
      <c r="O2142" t="n">
        <v>0</v>
      </c>
    </row>
    <row r="2143">
      <c r="A2143" s="8" t="n">
        <v>46209</v>
      </c>
      <c r="B2143" t="inlineStr">
        <is>
          <t>B6</t>
        </is>
      </c>
      <c r="C2143" s="9">
        <f>_xlfn.XLOOKUP(B2143,Carriers[Code],Carriers[Airline])</f>
        <v/>
      </c>
      <c r="D2143" t="n">
        <v>1231</v>
      </c>
      <c r="E2143" t="inlineStr">
        <is>
          <t>VRB</t>
        </is>
      </c>
      <c r="F2143" s="10" t="n">
        <v>855</v>
      </c>
      <c r="G2143" t="inlineStr">
        <is>
          <t>0800-0859</t>
        </is>
      </c>
      <c r="H2143" s="9">
        <f>INT(F2143/100)</f>
        <v/>
      </c>
      <c r="I2143" t="n">
        <v>89</v>
      </c>
      <c r="J2143" t="n">
        <v>1</v>
      </c>
      <c r="K2143" t="n">
        <v>64</v>
      </c>
      <c r="L2143" t="n">
        <v>1</v>
      </c>
      <c r="M2143" t="n">
        <v>0</v>
      </c>
      <c r="O2143" t="n">
        <v>0</v>
      </c>
      <c r="P2143" t="n">
        <v>19</v>
      </c>
      <c r="Q2143" t="n">
        <v>0</v>
      </c>
      <c r="R2143" t="n">
        <v>0</v>
      </c>
      <c r="S2143" t="n">
        <v>0</v>
      </c>
      <c r="T2143" t="n">
        <v>45</v>
      </c>
    </row>
    <row r="2144">
      <c r="A2144" s="8" t="n">
        <v>46209</v>
      </c>
      <c r="B2144" t="inlineStr">
        <is>
          <t>WN</t>
        </is>
      </c>
      <c r="C2144" s="9">
        <f>_xlfn.XLOOKUP(B2144,Carriers[Code],Carriers[Airline])</f>
        <v/>
      </c>
      <c r="D2144" t="n">
        <v>732</v>
      </c>
      <c r="E2144" t="inlineStr">
        <is>
          <t>BWI</t>
        </is>
      </c>
      <c r="F2144" s="10" t="n">
        <v>855</v>
      </c>
      <c r="G2144" t="inlineStr">
        <is>
          <t>0800-0859</t>
        </is>
      </c>
      <c r="H2144" s="9">
        <f>INT(F2144/100)</f>
        <v/>
      </c>
      <c r="I2144" t="n">
        <v>-2</v>
      </c>
      <c r="J2144" t="n">
        <v>0</v>
      </c>
      <c r="K2144" t="n">
        <v>-22</v>
      </c>
      <c r="L2144" t="n">
        <v>0</v>
      </c>
      <c r="M2144" t="n">
        <v>0</v>
      </c>
      <c r="O2144" t="n">
        <v>0</v>
      </c>
    </row>
    <row r="2145">
      <c r="A2145" s="8" t="n">
        <v>46209</v>
      </c>
      <c r="B2145" t="inlineStr">
        <is>
          <t>YX</t>
        </is>
      </c>
      <c r="C2145" s="9">
        <f>_xlfn.XLOOKUP(B2145,Carriers[Code],Carriers[Airline])</f>
        <v/>
      </c>
      <c r="D2145" t="n">
        <v>5597</v>
      </c>
      <c r="E2145" t="inlineStr">
        <is>
          <t>JAX</t>
        </is>
      </c>
      <c r="F2145" s="10" t="n">
        <v>855</v>
      </c>
      <c r="G2145" t="inlineStr">
        <is>
          <t>0800-0859</t>
        </is>
      </c>
      <c r="H2145" s="9">
        <f>INT(F2145/100)</f>
        <v/>
      </c>
      <c r="I2145" t="n">
        <v>108</v>
      </c>
      <c r="J2145" t="n">
        <v>1</v>
      </c>
      <c r="K2145" t="n">
        <v>133</v>
      </c>
      <c r="L2145" t="n">
        <v>1</v>
      </c>
      <c r="M2145" t="n">
        <v>0</v>
      </c>
      <c r="O2145" t="n">
        <v>0</v>
      </c>
      <c r="P2145" t="n">
        <v>108</v>
      </c>
      <c r="Q2145" t="n">
        <v>0</v>
      </c>
      <c r="R2145" t="n">
        <v>25</v>
      </c>
      <c r="S2145" t="n">
        <v>0</v>
      </c>
      <c r="T2145" t="n">
        <v>0</v>
      </c>
    </row>
    <row r="2146">
      <c r="A2146" s="8" t="n">
        <v>46209</v>
      </c>
      <c r="B2146" t="inlineStr">
        <is>
          <t>YX</t>
        </is>
      </c>
      <c r="C2146" s="9">
        <f>_xlfn.XLOOKUP(B2146,Carriers[Code],Carriers[Airline])</f>
        <v/>
      </c>
      <c r="D2146" t="n">
        <v>5622</v>
      </c>
      <c r="E2146" t="inlineStr">
        <is>
          <t>RIC</t>
        </is>
      </c>
      <c r="F2146" s="10" t="n">
        <v>855</v>
      </c>
      <c r="G2146" t="inlineStr">
        <is>
          <t>0800-0859</t>
        </is>
      </c>
      <c r="H2146" s="9">
        <f>INT(F2146/100)</f>
        <v/>
      </c>
      <c r="I2146" t="n">
        <v>-8</v>
      </c>
      <c r="J2146" t="n">
        <v>0</v>
      </c>
      <c r="K2146" t="n">
        <v>-21</v>
      </c>
      <c r="L2146" t="n">
        <v>0</v>
      </c>
      <c r="M2146" t="n">
        <v>0</v>
      </c>
      <c r="O2146" t="n">
        <v>0</v>
      </c>
    </row>
    <row r="2147">
      <c r="A2147" s="8" t="n">
        <v>46209</v>
      </c>
      <c r="B2147" t="inlineStr">
        <is>
          <t>AA</t>
        </is>
      </c>
      <c r="C2147" s="9">
        <f>_xlfn.XLOOKUP(B2147,Carriers[Code],Carriers[Airline])</f>
        <v/>
      </c>
      <c r="D2147" t="n">
        <v>1239</v>
      </c>
      <c r="E2147" t="inlineStr">
        <is>
          <t>ORD</t>
        </is>
      </c>
      <c r="F2147" s="10" t="n">
        <v>858</v>
      </c>
      <c r="G2147" t="inlineStr">
        <is>
          <t>0800-0859</t>
        </is>
      </c>
      <c r="H2147" s="9">
        <f>INT(F2147/100)</f>
        <v/>
      </c>
      <c r="I2147" t="n">
        <v>-3</v>
      </c>
      <c r="J2147" t="n">
        <v>0</v>
      </c>
      <c r="K2147" t="n">
        <v>-8</v>
      </c>
      <c r="L2147" t="n">
        <v>0</v>
      </c>
      <c r="M2147" t="n">
        <v>0</v>
      </c>
      <c r="O2147" t="n">
        <v>0</v>
      </c>
    </row>
    <row r="2148">
      <c r="A2148" s="8" t="n">
        <v>46209</v>
      </c>
      <c r="B2148" t="inlineStr">
        <is>
          <t>AA</t>
        </is>
      </c>
      <c r="C2148" s="9">
        <f>_xlfn.XLOOKUP(B2148,Carriers[Code],Carriers[Airline])</f>
        <v/>
      </c>
      <c r="D2148" t="n">
        <v>2735</v>
      </c>
      <c r="E2148" t="inlineStr">
        <is>
          <t>MCO</t>
        </is>
      </c>
      <c r="F2148" s="10" t="n">
        <v>900</v>
      </c>
      <c r="G2148" t="inlineStr">
        <is>
          <t>0900-0959</t>
        </is>
      </c>
      <c r="H2148" s="9">
        <f>INT(F2148/100)</f>
        <v/>
      </c>
      <c r="I2148" t="n">
        <v>-11</v>
      </c>
      <c r="J2148" t="n">
        <v>0</v>
      </c>
      <c r="K2148" t="n">
        <v>-32</v>
      </c>
      <c r="L2148" t="n">
        <v>0</v>
      </c>
      <c r="M2148" t="n">
        <v>0</v>
      </c>
      <c r="O2148" t="n">
        <v>0</v>
      </c>
    </row>
    <row r="2149">
      <c r="A2149" s="8" t="n">
        <v>46209</v>
      </c>
      <c r="B2149" t="inlineStr">
        <is>
          <t>AS</t>
        </is>
      </c>
      <c r="C2149" s="9">
        <f>_xlfn.XLOOKUP(B2149,Carriers[Code],Carriers[Airline])</f>
        <v/>
      </c>
      <c r="D2149" t="n">
        <v>338</v>
      </c>
      <c r="E2149" t="inlineStr">
        <is>
          <t>SEA</t>
        </is>
      </c>
      <c r="F2149" s="10" t="n">
        <v>900</v>
      </c>
      <c r="G2149" t="inlineStr">
        <is>
          <t>0900-0959</t>
        </is>
      </c>
      <c r="H2149" s="9">
        <f>INT(F2149/100)</f>
        <v/>
      </c>
      <c r="I2149" t="n">
        <v>-3</v>
      </c>
      <c r="J2149" t="n">
        <v>0</v>
      </c>
      <c r="K2149" t="n">
        <v>-13</v>
      </c>
      <c r="L2149" t="n">
        <v>0</v>
      </c>
      <c r="M2149" t="n">
        <v>0</v>
      </c>
      <c r="O2149" t="n">
        <v>0</v>
      </c>
    </row>
    <row r="2150">
      <c r="A2150" s="8" t="n">
        <v>46209</v>
      </c>
      <c r="B2150" t="inlineStr">
        <is>
          <t>B6</t>
        </is>
      </c>
      <c r="C2150" s="9">
        <f>_xlfn.XLOOKUP(B2150,Carriers[Code],Carriers[Airline])</f>
        <v/>
      </c>
      <c r="D2150" t="n">
        <v>21</v>
      </c>
      <c r="E2150" t="inlineStr">
        <is>
          <t>PBI</t>
        </is>
      </c>
      <c r="F2150" s="10" t="n">
        <v>900</v>
      </c>
      <c r="G2150" t="inlineStr">
        <is>
          <t>0900-0959</t>
        </is>
      </c>
      <c r="H2150" s="9">
        <f>INT(F2150/100)</f>
        <v/>
      </c>
      <c r="I2150" t="n">
        <v>63</v>
      </c>
      <c r="J2150" t="n">
        <v>1</v>
      </c>
      <c r="K2150" t="n">
        <v>43</v>
      </c>
      <c r="L2150" t="n">
        <v>1</v>
      </c>
      <c r="M2150" t="n">
        <v>0</v>
      </c>
      <c r="O2150" t="n">
        <v>0</v>
      </c>
      <c r="P2150" t="n">
        <v>43</v>
      </c>
      <c r="Q2150" t="n">
        <v>0</v>
      </c>
      <c r="R2150" t="n">
        <v>0</v>
      </c>
      <c r="S2150" t="n">
        <v>0</v>
      </c>
      <c r="T2150" t="n">
        <v>0</v>
      </c>
    </row>
    <row r="2151">
      <c r="A2151" s="8" t="n">
        <v>46209</v>
      </c>
      <c r="B2151" t="inlineStr">
        <is>
          <t>DL</t>
        </is>
      </c>
      <c r="C2151" s="9">
        <f>_xlfn.XLOOKUP(B2151,Carriers[Code],Carriers[Airline])</f>
        <v/>
      </c>
      <c r="D2151" t="n">
        <v>816</v>
      </c>
      <c r="E2151" t="inlineStr">
        <is>
          <t>SAT</t>
        </is>
      </c>
      <c r="F2151" s="10" t="n">
        <v>900</v>
      </c>
      <c r="G2151" t="inlineStr">
        <is>
          <t>0900-0959</t>
        </is>
      </c>
      <c r="H2151" s="9">
        <f>INT(F2151/100)</f>
        <v/>
      </c>
      <c r="I2151" t="n">
        <v>211</v>
      </c>
      <c r="J2151" t="n">
        <v>1</v>
      </c>
      <c r="K2151" t="n">
        <v>217</v>
      </c>
      <c r="L2151" t="n">
        <v>1</v>
      </c>
      <c r="M2151" t="n">
        <v>0</v>
      </c>
      <c r="O2151" t="n">
        <v>0</v>
      </c>
      <c r="P2151" t="n">
        <v>12</v>
      </c>
      <c r="Q2151" t="n">
        <v>0</v>
      </c>
      <c r="R2151" t="n">
        <v>6</v>
      </c>
      <c r="S2151" t="n">
        <v>0</v>
      </c>
      <c r="T2151" t="n">
        <v>199</v>
      </c>
    </row>
    <row r="2152">
      <c r="A2152" s="8" t="n">
        <v>46209</v>
      </c>
      <c r="B2152" t="inlineStr">
        <is>
          <t>YX</t>
        </is>
      </c>
      <c r="C2152" s="9">
        <f>_xlfn.XLOOKUP(B2152,Carriers[Code],Carriers[Airline])</f>
        <v/>
      </c>
      <c r="D2152" t="n">
        <v>5732</v>
      </c>
      <c r="E2152" t="inlineStr">
        <is>
          <t>LGA</t>
        </is>
      </c>
      <c r="F2152" s="10" t="n">
        <v>900</v>
      </c>
      <c r="G2152" t="inlineStr">
        <is>
          <t>0900-0959</t>
        </is>
      </c>
      <c r="H2152" s="9">
        <f>INT(F2152/100)</f>
        <v/>
      </c>
      <c r="I2152" t="n">
        <v>0</v>
      </c>
      <c r="J2152" t="n">
        <v>0</v>
      </c>
      <c r="K2152" t="n">
        <v>-1</v>
      </c>
      <c r="L2152" t="n">
        <v>0</v>
      </c>
      <c r="M2152" t="n">
        <v>0</v>
      </c>
      <c r="O2152" t="n">
        <v>0</v>
      </c>
    </row>
    <row r="2153">
      <c r="A2153" s="8" t="n">
        <v>46209</v>
      </c>
      <c r="B2153" t="inlineStr">
        <is>
          <t>AA</t>
        </is>
      </c>
      <c r="C2153" s="9">
        <f>_xlfn.XLOOKUP(B2153,Carriers[Code],Carriers[Airline])</f>
        <v/>
      </c>
      <c r="D2153" t="n">
        <v>479</v>
      </c>
      <c r="E2153" t="inlineStr">
        <is>
          <t>DFW</t>
        </is>
      </c>
      <c r="F2153" s="10" t="n">
        <v>901</v>
      </c>
      <c r="G2153" t="inlineStr">
        <is>
          <t>0900-0959</t>
        </is>
      </c>
      <c r="H2153" s="9">
        <f>INT(F2153/100)</f>
        <v/>
      </c>
      <c r="I2153" t="n">
        <v>-5</v>
      </c>
      <c r="J2153" t="n">
        <v>0</v>
      </c>
      <c r="K2153" t="n">
        <v>-27</v>
      </c>
      <c r="L2153" t="n">
        <v>0</v>
      </c>
      <c r="M2153" t="n">
        <v>0</v>
      </c>
      <c r="O2153" t="n">
        <v>0</v>
      </c>
    </row>
    <row r="2154">
      <c r="A2154" s="8" t="n">
        <v>46209</v>
      </c>
      <c r="B2154" t="inlineStr">
        <is>
          <t>DL</t>
        </is>
      </c>
      <c r="C2154" s="9">
        <f>_xlfn.XLOOKUP(B2154,Carriers[Code],Carriers[Airline])</f>
        <v/>
      </c>
      <c r="D2154" t="n">
        <v>456</v>
      </c>
      <c r="E2154" t="inlineStr">
        <is>
          <t>ATL</t>
        </is>
      </c>
      <c r="F2154" s="10" t="n">
        <v>905</v>
      </c>
      <c r="G2154" t="inlineStr">
        <is>
          <t>0900-0959</t>
        </is>
      </c>
      <c r="H2154" s="9">
        <f>INT(F2154/100)</f>
        <v/>
      </c>
      <c r="I2154" t="n">
        <v>-5</v>
      </c>
      <c r="J2154" t="n">
        <v>0</v>
      </c>
      <c r="K2154" t="n">
        <v>-1</v>
      </c>
      <c r="L2154" t="n">
        <v>0</v>
      </c>
      <c r="M2154" t="n">
        <v>0</v>
      </c>
      <c r="O2154" t="n">
        <v>0</v>
      </c>
    </row>
    <row r="2155">
      <c r="A2155" s="8" t="n">
        <v>46209</v>
      </c>
      <c r="B2155" t="inlineStr">
        <is>
          <t>YX</t>
        </is>
      </c>
      <c r="C2155" s="9">
        <f>_xlfn.XLOOKUP(B2155,Carriers[Code],Carriers[Airline])</f>
        <v/>
      </c>
      <c r="D2155" t="n">
        <v>5720</v>
      </c>
      <c r="E2155" t="inlineStr">
        <is>
          <t>JFK</t>
        </is>
      </c>
      <c r="F2155" s="10" t="n">
        <v>905</v>
      </c>
      <c r="G2155" t="inlineStr">
        <is>
          <t>0900-0959</t>
        </is>
      </c>
      <c r="H2155" s="9">
        <f>INT(F2155/100)</f>
        <v/>
      </c>
      <c r="I2155" t="n">
        <v>-2</v>
      </c>
      <c r="J2155" t="n">
        <v>0</v>
      </c>
      <c r="K2155" t="n">
        <v>17</v>
      </c>
      <c r="L2155" t="n">
        <v>1</v>
      </c>
      <c r="M2155" t="n">
        <v>0</v>
      </c>
      <c r="O2155" t="n">
        <v>0</v>
      </c>
      <c r="P2155" t="n">
        <v>0</v>
      </c>
      <c r="Q2155" t="n">
        <v>0</v>
      </c>
      <c r="R2155" t="n">
        <v>17</v>
      </c>
      <c r="S2155" t="n">
        <v>0</v>
      </c>
      <c r="T2155" t="n">
        <v>0</v>
      </c>
    </row>
    <row r="2156">
      <c r="A2156" s="8" t="n">
        <v>46209</v>
      </c>
      <c r="B2156" t="inlineStr">
        <is>
          <t>UA</t>
        </is>
      </c>
      <c r="C2156" s="9">
        <f>_xlfn.XLOOKUP(B2156,Carriers[Code],Carriers[Airline])</f>
        <v/>
      </c>
      <c r="D2156" t="n">
        <v>2002</v>
      </c>
      <c r="E2156" t="inlineStr">
        <is>
          <t>SFO</t>
        </is>
      </c>
      <c r="F2156" s="10" t="n">
        <v>907</v>
      </c>
      <c r="G2156" t="inlineStr">
        <is>
          <t>0900-0959</t>
        </is>
      </c>
      <c r="H2156" s="9">
        <f>INT(F2156/100)</f>
        <v/>
      </c>
      <c r="I2156" t="n">
        <v>7</v>
      </c>
      <c r="J2156" t="n">
        <v>0</v>
      </c>
      <c r="K2156" t="n">
        <v>5</v>
      </c>
      <c r="L2156" t="n">
        <v>0</v>
      </c>
      <c r="M2156" t="n">
        <v>0</v>
      </c>
      <c r="O2156" t="n">
        <v>0</v>
      </c>
    </row>
    <row r="2157">
      <c r="A2157" s="8" t="n">
        <v>46209</v>
      </c>
      <c r="B2157" t="inlineStr">
        <is>
          <t>YX</t>
        </is>
      </c>
      <c r="C2157" s="9">
        <f>_xlfn.XLOOKUP(B2157,Carriers[Code],Carriers[Airline])</f>
        <v/>
      </c>
      <c r="D2157" t="n">
        <v>5614</v>
      </c>
      <c r="E2157" t="inlineStr">
        <is>
          <t>MKE</t>
        </is>
      </c>
      <c r="F2157" s="10" t="n">
        <v>910</v>
      </c>
      <c r="G2157" t="inlineStr">
        <is>
          <t>0900-0959</t>
        </is>
      </c>
      <c r="H2157" s="9">
        <f>INT(F2157/100)</f>
        <v/>
      </c>
      <c r="I2157" t="n">
        <v>-7</v>
      </c>
      <c r="J2157" t="n">
        <v>0</v>
      </c>
      <c r="K2157" t="n">
        <v>-20</v>
      </c>
      <c r="L2157" t="n">
        <v>0</v>
      </c>
      <c r="M2157" t="n">
        <v>0</v>
      </c>
      <c r="O2157" t="n">
        <v>0</v>
      </c>
    </row>
    <row r="2158">
      <c r="A2158" s="8" t="n">
        <v>46209</v>
      </c>
      <c r="B2158" t="inlineStr">
        <is>
          <t>B6</t>
        </is>
      </c>
      <c r="C2158" s="9">
        <f>_xlfn.XLOOKUP(B2158,Carriers[Code],Carriers[Airline])</f>
        <v/>
      </c>
      <c r="D2158" t="n">
        <v>791</v>
      </c>
      <c r="E2158" t="inlineStr">
        <is>
          <t>TPA</t>
        </is>
      </c>
      <c r="F2158" s="10" t="n">
        <v>914</v>
      </c>
      <c r="G2158" t="inlineStr">
        <is>
          <t>0900-0959</t>
        </is>
      </c>
      <c r="H2158" s="9">
        <f>INT(F2158/100)</f>
        <v/>
      </c>
      <c r="I2158" t="n">
        <v>68</v>
      </c>
      <c r="J2158" t="n">
        <v>1</v>
      </c>
      <c r="K2158" t="n">
        <v>62</v>
      </c>
      <c r="L2158" t="n">
        <v>1</v>
      </c>
      <c r="M2158" t="n">
        <v>0</v>
      </c>
      <c r="O2158" t="n">
        <v>0</v>
      </c>
      <c r="P2158" t="n">
        <v>9</v>
      </c>
      <c r="Q2158" t="n">
        <v>0</v>
      </c>
      <c r="R2158" t="n">
        <v>0</v>
      </c>
      <c r="S2158" t="n">
        <v>0</v>
      </c>
      <c r="T2158" t="n">
        <v>53</v>
      </c>
    </row>
    <row r="2159">
      <c r="A2159" s="8" t="n">
        <v>46209</v>
      </c>
      <c r="B2159" t="inlineStr">
        <is>
          <t>B6</t>
        </is>
      </c>
      <c r="C2159" s="9">
        <f>_xlfn.XLOOKUP(B2159,Carriers[Code],Carriers[Airline])</f>
        <v/>
      </c>
      <c r="D2159" t="n">
        <v>2033</v>
      </c>
      <c r="E2159" t="inlineStr">
        <is>
          <t>IAH</t>
        </is>
      </c>
      <c r="F2159" s="10" t="n">
        <v>915</v>
      </c>
      <c r="G2159" t="inlineStr">
        <is>
          <t>0900-0959</t>
        </is>
      </c>
      <c r="H2159" s="9">
        <f>INT(F2159/100)</f>
        <v/>
      </c>
      <c r="I2159" t="n">
        <v>132</v>
      </c>
      <c r="J2159" t="n">
        <v>1</v>
      </c>
      <c r="K2159" t="n">
        <v>219</v>
      </c>
      <c r="L2159" t="n">
        <v>1</v>
      </c>
      <c r="M2159" t="n">
        <v>0</v>
      </c>
      <c r="O2159" t="n">
        <v>0</v>
      </c>
      <c r="P2159" t="n">
        <v>132</v>
      </c>
      <c r="Q2159" t="n">
        <v>0</v>
      </c>
      <c r="R2159" t="n">
        <v>87</v>
      </c>
      <c r="S2159" t="n">
        <v>0</v>
      </c>
      <c r="T2159" t="n">
        <v>0</v>
      </c>
    </row>
    <row r="2160">
      <c r="A2160" s="8" t="n">
        <v>46209</v>
      </c>
      <c r="B2160" t="inlineStr">
        <is>
          <t>DL</t>
        </is>
      </c>
      <c r="C2160" s="9">
        <f>_xlfn.XLOOKUP(B2160,Carriers[Code],Carriers[Airline])</f>
        <v/>
      </c>
      <c r="D2160" t="n">
        <v>1748</v>
      </c>
      <c r="E2160" t="inlineStr">
        <is>
          <t>DTW</t>
        </is>
      </c>
      <c r="F2160" s="10" t="n">
        <v>915</v>
      </c>
      <c r="G2160" t="inlineStr">
        <is>
          <t>0900-0959</t>
        </is>
      </c>
      <c r="H2160" s="9">
        <f>INT(F2160/100)</f>
        <v/>
      </c>
      <c r="I2160" t="n">
        <v>15</v>
      </c>
      <c r="J2160" t="n">
        <v>1</v>
      </c>
      <c r="K2160" t="n">
        <v>13</v>
      </c>
      <c r="L2160" t="n">
        <v>0</v>
      </c>
      <c r="M2160" t="n">
        <v>0</v>
      </c>
      <c r="O2160" t="n">
        <v>0</v>
      </c>
    </row>
    <row r="2161">
      <c r="A2161" s="8" t="n">
        <v>46209</v>
      </c>
      <c r="B2161" t="inlineStr">
        <is>
          <t>YX</t>
        </is>
      </c>
      <c r="C2161" s="9">
        <f>_xlfn.XLOOKUP(B2161,Carriers[Code],Carriers[Airline])</f>
        <v/>
      </c>
      <c r="D2161" t="n">
        <v>5693</v>
      </c>
      <c r="E2161" t="inlineStr">
        <is>
          <t>DCA</t>
        </is>
      </c>
      <c r="F2161" s="10" t="n">
        <v>915</v>
      </c>
      <c r="G2161" t="inlineStr">
        <is>
          <t>0900-0959</t>
        </is>
      </c>
      <c r="H2161" s="9">
        <f>INT(F2161/100)</f>
        <v/>
      </c>
      <c r="I2161" t="n">
        <v>22</v>
      </c>
      <c r="J2161" t="n">
        <v>1</v>
      </c>
      <c r="K2161" t="n">
        <v>50</v>
      </c>
      <c r="L2161" t="n">
        <v>1</v>
      </c>
      <c r="M2161" t="n">
        <v>0</v>
      </c>
      <c r="O2161" t="n">
        <v>0</v>
      </c>
      <c r="P2161" t="n">
        <v>22</v>
      </c>
      <c r="Q2161" t="n">
        <v>0</v>
      </c>
      <c r="R2161" t="n">
        <v>28</v>
      </c>
      <c r="S2161" t="n">
        <v>0</v>
      </c>
      <c r="T2161" t="n">
        <v>0</v>
      </c>
    </row>
    <row r="2162">
      <c r="A2162" s="8" t="n">
        <v>46209</v>
      </c>
      <c r="B2162" t="inlineStr">
        <is>
          <t>AA</t>
        </is>
      </c>
      <c r="C2162" s="9">
        <f>_xlfn.XLOOKUP(B2162,Carriers[Code],Carriers[Airline])</f>
        <v/>
      </c>
      <c r="D2162" t="n">
        <v>1605</v>
      </c>
      <c r="E2162" t="inlineStr">
        <is>
          <t>DCA</t>
        </is>
      </c>
      <c r="F2162" s="10" t="n">
        <v>918</v>
      </c>
      <c r="G2162" t="inlineStr">
        <is>
          <t>0900-0959</t>
        </is>
      </c>
      <c r="H2162" s="9">
        <f>INT(F2162/100)</f>
        <v/>
      </c>
      <c r="I2162" t="n">
        <v>-6</v>
      </c>
      <c r="J2162" t="n">
        <v>0</v>
      </c>
      <c r="K2162" t="n">
        <v>-9</v>
      </c>
      <c r="L2162" t="n">
        <v>0</v>
      </c>
      <c r="M2162" t="n">
        <v>0</v>
      </c>
      <c r="O2162" t="n">
        <v>0</v>
      </c>
    </row>
    <row r="2163">
      <c r="A2163" s="8" t="n">
        <v>46209</v>
      </c>
      <c r="B2163" t="inlineStr">
        <is>
          <t>DL</t>
        </is>
      </c>
      <c r="C2163" s="9">
        <f>_xlfn.XLOOKUP(B2163,Carriers[Code],Carriers[Airline])</f>
        <v/>
      </c>
      <c r="D2163" t="n">
        <v>2160</v>
      </c>
      <c r="E2163" t="inlineStr">
        <is>
          <t>PBI</t>
        </is>
      </c>
      <c r="F2163" s="10" t="n">
        <v>920</v>
      </c>
      <c r="G2163" t="inlineStr">
        <is>
          <t>0900-0959</t>
        </is>
      </c>
      <c r="H2163" s="9">
        <f>INT(F2163/100)</f>
        <v/>
      </c>
      <c r="M2163" t="n">
        <v>1</v>
      </c>
      <c r="N2163" t="inlineStr">
        <is>
          <t>A</t>
        </is>
      </c>
      <c r="O2163" t="n">
        <v>0</v>
      </c>
    </row>
    <row r="2164">
      <c r="A2164" s="8" t="n">
        <v>46209</v>
      </c>
      <c r="B2164" t="inlineStr">
        <is>
          <t>YX</t>
        </is>
      </c>
      <c r="C2164" s="9">
        <f>_xlfn.XLOOKUP(B2164,Carriers[Code],Carriers[Airline])</f>
        <v/>
      </c>
      <c r="D2164" t="n">
        <v>5809</v>
      </c>
      <c r="E2164" t="inlineStr">
        <is>
          <t>ORF</t>
        </is>
      </c>
      <c r="F2164" s="10" t="n">
        <v>920</v>
      </c>
      <c r="G2164" t="inlineStr">
        <is>
          <t>0900-0959</t>
        </is>
      </c>
      <c r="H2164" s="9">
        <f>INT(F2164/100)</f>
        <v/>
      </c>
      <c r="I2164" t="n">
        <v>-5</v>
      </c>
      <c r="J2164" t="n">
        <v>0</v>
      </c>
      <c r="K2164" t="n">
        <v>-18</v>
      </c>
      <c r="L2164" t="n">
        <v>0</v>
      </c>
      <c r="M2164" t="n">
        <v>0</v>
      </c>
      <c r="O2164" t="n">
        <v>0</v>
      </c>
    </row>
    <row r="2165">
      <c r="A2165" s="8" t="n">
        <v>46209</v>
      </c>
      <c r="B2165" t="inlineStr">
        <is>
          <t>B6</t>
        </is>
      </c>
      <c r="C2165" s="9">
        <f>_xlfn.XLOOKUP(B2165,Carriers[Code],Carriers[Airline])</f>
        <v/>
      </c>
      <c r="D2165" t="n">
        <v>1324</v>
      </c>
      <c r="E2165" t="inlineStr">
        <is>
          <t>MVY</t>
        </is>
      </c>
      <c r="F2165" s="10" t="n">
        <v>921</v>
      </c>
      <c r="G2165" t="inlineStr">
        <is>
          <t>0900-0959</t>
        </is>
      </c>
      <c r="H2165" s="9">
        <f>INT(F2165/100)</f>
        <v/>
      </c>
      <c r="I2165" t="n">
        <v>-9</v>
      </c>
      <c r="J2165" t="n">
        <v>0</v>
      </c>
      <c r="K2165" t="n">
        <v>-15</v>
      </c>
      <c r="L2165" t="n">
        <v>0</v>
      </c>
      <c r="M2165" t="n">
        <v>0</v>
      </c>
      <c r="O2165" t="n">
        <v>0</v>
      </c>
    </row>
    <row r="2166">
      <c r="A2166" s="8" t="n">
        <v>46209</v>
      </c>
      <c r="B2166" t="inlineStr">
        <is>
          <t>YX</t>
        </is>
      </c>
      <c r="C2166" s="9">
        <f>_xlfn.XLOOKUP(B2166,Carriers[Code],Carriers[Airline])</f>
        <v/>
      </c>
      <c r="D2166" t="n">
        <v>4666</v>
      </c>
      <c r="E2166" t="inlineStr">
        <is>
          <t>BUF</t>
        </is>
      </c>
      <c r="F2166" s="10" t="n">
        <v>921</v>
      </c>
      <c r="G2166" t="inlineStr">
        <is>
          <t>0900-0959</t>
        </is>
      </c>
      <c r="H2166" s="9">
        <f>INT(F2166/100)</f>
        <v/>
      </c>
      <c r="I2166" t="n">
        <v>-4</v>
      </c>
      <c r="J2166" t="n">
        <v>0</v>
      </c>
      <c r="K2166" t="n">
        <v>-24</v>
      </c>
      <c r="L2166" t="n">
        <v>0</v>
      </c>
      <c r="M2166" t="n">
        <v>0</v>
      </c>
      <c r="O2166" t="n">
        <v>0</v>
      </c>
    </row>
    <row r="2167">
      <c r="A2167" s="8" t="n">
        <v>46209</v>
      </c>
      <c r="B2167" t="inlineStr">
        <is>
          <t>UA</t>
        </is>
      </c>
      <c r="C2167" s="9">
        <f>_xlfn.XLOOKUP(B2167,Carriers[Code],Carriers[Airline])</f>
        <v/>
      </c>
      <c r="D2167" t="n">
        <v>2098</v>
      </c>
      <c r="E2167" t="inlineStr">
        <is>
          <t>IAD</t>
        </is>
      </c>
      <c r="F2167" s="10" t="n">
        <v>925</v>
      </c>
      <c r="G2167" t="inlineStr">
        <is>
          <t>0900-0959</t>
        </is>
      </c>
      <c r="H2167" s="9">
        <f>INT(F2167/100)</f>
        <v/>
      </c>
      <c r="I2167" t="n">
        <v>-2</v>
      </c>
      <c r="J2167" t="n">
        <v>0</v>
      </c>
      <c r="K2167" t="n">
        <v>-14</v>
      </c>
      <c r="L2167" t="n">
        <v>0</v>
      </c>
      <c r="M2167" t="n">
        <v>0</v>
      </c>
      <c r="O2167" t="n">
        <v>0</v>
      </c>
    </row>
    <row r="2168">
      <c r="A2168" s="8" t="n">
        <v>46209</v>
      </c>
      <c r="B2168" t="inlineStr">
        <is>
          <t>YX</t>
        </is>
      </c>
      <c r="C2168" s="9">
        <f>_xlfn.XLOOKUP(B2168,Carriers[Code],Carriers[Airline])</f>
        <v/>
      </c>
      <c r="D2168" t="n">
        <v>5615</v>
      </c>
      <c r="E2168" t="inlineStr">
        <is>
          <t>SDF</t>
        </is>
      </c>
      <c r="F2168" s="10" t="n">
        <v>928</v>
      </c>
      <c r="G2168" t="inlineStr">
        <is>
          <t>0900-0959</t>
        </is>
      </c>
      <c r="H2168" s="9">
        <f>INT(F2168/100)</f>
        <v/>
      </c>
      <c r="I2168" t="n">
        <v>-2</v>
      </c>
      <c r="J2168" t="n">
        <v>0</v>
      </c>
      <c r="K2168" t="n">
        <v>-10</v>
      </c>
      <c r="L2168" t="n">
        <v>0</v>
      </c>
      <c r="M2168" t="n">
        <v>0</v>
      </c>
      <c r="O2168" t="n">
        <v>0</v>
      </c>
    </row>
    <row r="2169">
      <c r="A2169" s="8" t="n">
        <v>46209</v>
      </c>
      <c r="B2169" t="inlineStr">
        <is>
          <t>UA</t>
        </is>
      </c>
      <c r="C2169" s="9">
        <f>_xlfn.XLOOKUP(B2169,Carriers[Code],Carriers[Airline])</f>
        <v/>
      </c>
      <c r="D2169" t="n">
        <v>1307</v>
      </c>
      <c r="E2169" t="inlineStr">
        <is>
          <t>EWR</t>
        </is>
      </c>
      <c r="F2169" s="10" t="n">
        <v>930</v>
      </c>
      <c r="G2169" t="inlineStr">
        <is>
          <t>0900-0959</t>
        </is>
      </c>
      <c r="H2169" s="9">
        <f>INT(F2169/100)</f>
        <v/>
      </c>
      <c r="I2169" t="n">
        <v>31</v>
      </c>
      <c r="J2169" t="n">
        <v>1</v>
      </c>
      <c r="K2169" t="n">
        <v>21</v>
      </c>
      <c r="L2169" t="n">
        <v>1</v>
      </c>
      <c r="M2169" t="n">
        <v>0</v>
      </c>
      <c r="O2169" t="n">
        <v>0</v>
      </c>
      <c r="P2169" t="n">
        <v>12</v>
      </c>
      <c r="Q2169" t="n">
        <v>0</v>
      </c>
      <c r="R2169" t="n">
        <v>0</v>
      </c>
      <c r="S2169" t="n">
        <v>0</v>
      </c>
      <c r="T2169" t="n">
        <v>9</v>
      </c>
    </row>
    <row r="2170">
      <c r="A2170" s="8" t="n">
        <v>46209</v>
      </c>
      <c r="B2170" t="inlineStr">
        <is>
          <t>B6</t>
        </is>
      </c>
      <c r="C2170" s="9">
        <f>_xlfn.XLOOKUP(B2170,Carriers[Code],Carriers[Airline])</f>
        <v/>
      </c>
      <c r="D2170" t="n">
        <v>2352</v>
      </c>
      <c r="E2170" t="inlineStr">
        <is>
          <t>ACK</t>
        </is>
      </c>
      <c r="F2170" s="10" t="n">
        <v>934</v>
      </c>
      <c r="G2170" t="inlineStr">
        <is>
          <t>0900-0959</t>
        </is>
      </c>
      <c r="H2170" s="9">
        <f>INT(F2170/100)</f>
        <v/>
      </c>
      <c r="I2170" t="n">
        <v>-8</v>
      </c>
      <c r="J2170" t="n">
        <v>0</v>
      </c>
      <c r="K2170" t="n">
        <v>-12</v>
      </c>
      <c r="L2170" t="n">
        <v>0</v>
      </c>
      <c r="M2170" t="n">
        <v>0</v>
      </c>
      <c r="O2170" t="n">
        <v>0</v>
      </c>
    </row>
    <row r="2171">
      <c r="A2171" s="8" t="n">
        <v>46209</v>
      </c>
      <c r="B2171" t="inlineStr">
        <is>
          <t>YX</t>
        </is>
      </c>
      <c r="C2171" s="9">
        <f>_xlfn.XLOOKUP(B2171,Carriers[Code],Carriers[Airline])</f>
        <v/>
      </c>
      <c r="D2171" t="n">
        <v>4708</v>
      </c>
      <c r="E2171" t="inlineStr">
        <is>
          <t>ACK</t>
        </is>
      </c>
      <c r="F2171" s="10" t="n">
        <v>935</v>
      </c>
      <c r="G2171" t="inlineStr">
        <is>
          <t>0900-0959</t>
        </is>
      </c>
      <c r="H2171" s="9">
        <f>INT(F2171/100)</f>
        <v/>
      </c>
      <c r="I2171" t="n">
        <v>-12</v>
      </c>
      <c r="J2171" t="n">
        <v>0</v>
      </c>
      <c r="K2171" t="n">
        <v>-41</v>
      </c>
      <c r="L2171" t="n">
        <v>0</v>
      </c>
      <c r="M2171" t="n">
        <v>0</v>
      </c>
      <c r="O2171" t="n">
        <v>0</v>
      </c>
    </row>
    <row r="2172">
      <c r="A2172" s="8" t="n">
        <v>46209</v>
      </c>
      <c r="B2172" t="inlineStr">
        <is>
          <t>AA</t>
        </is>
      </c>
      <c r="C2172" s="9">
        <f>_xlfn.XLOOKUP(B2172,Carriers[Code],Carriers[Airline])</f>
        <v/>
      </c>
      <c r="D2172" t="n">
        <v>3225</v>
      </c>
      <c r="E2172" t="inlineStr">
        <is>
          <t>PHL</t>
        </is>
      </c>
      <c r="F2172" s="10" t="n">
        <v>937</v>
      </c>
      <c r="G2172" t="inlineStr">
        <is>
          <t>0900-0959</t>
        </is>
      </c>
      <c r="H2172" s="9">
        <f>INT(F2172/100)</f>
        <v/>
      </c>
      <c r="M2172" t="n">
        <v>1</v>
      </c>
      <c r="N2172" t="inlineStr">
        <is>
          <t>B</t>
        </is>
      </c>
      <c r="O2172" t="n">
        <v>0</v>
      </c>
    </row>
    <row r="2173">
      <c r="A2173" s="8" t="n">
        <v>46209</v>
      </c>
      <c r="B2173" t="inlineStr">
        <is>
          <t>B6</t>
        </is>
      </c>
      <c r="C2173" s="9">
        <f>_xlfn.XLOOKUP(B2173,Carriers[Code],Carriers[Airline])</f>
        <v/>
      </c>
      <c r="D2173" t="n">
        <v>861</v>
      </c>
      <c r="E2173" t="inlineStr">
        <is>
          <t>SJU</t>
        </is>
      </c>
      <c r="F2173" s="10" t="n">
        <v>940</v>
      </c>
      <c r="G2173" t="inlineStr">
        <is>
          <t>0900-0959</t>
        </is>
      </c>
      <c r="H2173" s="9">
        <f>INT(F2173/100)</f>
        <v/>
      </c>
      <c r="I2173" t="n">
        <v>4</v>
      </c>
      <c r="J2173" t="n">
        <v>0</v>
      </c>
      <c r="K2173" t="n">
        <v>-12</v>
      </c>
      <c r="L2173" t="n">
        <v>0</v>
      </c>
      <c r="M2173" t="n">
        <v>0</v>
      </c>
      <c r="O2173" t="n">
        <v>0</v>
      </c>
    </row>
    <row r="2174">
      <c r="A2174" s="8" t="n">
        <v>46209</v>
      </c>
      <c r="B2174" t="inlineStr">
        <is>
          <t>UA</t>
        </is>
      </c>
      <c r="C2174" s="9">
        <f>_xlfn.XLOOKUP(B2174,Carriers[Code],Carriers[Airline])</f>
        <v/>
      </c>
      <c r="D2174" t="n">
        <v>662</v>
      </c>
      <c r="E2174" t="inlineStr">
        <is>
          <t>DEN</t>
        </is>
      </c>
      <c r="F2174" s="10" t="n">
        <v>940</v>
      </c>
      <c r="G2174" t="inlineStr">
        <is>
          <t>0900-0959</t>
        </is>
      </c>
      <c r="H2174" s="9">
        <f>INT(F2174/100)</f>
        <v/>
      </c>
      <c r="I2174" t="n">
        <v>-9</v>
      </c>
      <c r="J2174" t="n">
        <v>0</v>
      </c>
      <c r="K2174" t="n">
        <v>-30</v>
      </c>
      <c r="L2174" t="n">
        <v>0</v>
      </c>
      <c r="M2174" t="n">
        <v>0</v>
      </c>
      <c r="O2174" t="n">
        <v>0</v>
      </c>
    </row>
    <row r="2175">
      <c r="A2175" s="8" t="n">
        <v>46209</v>
      </c>
      <c r="B2175" t="inlineStr">
        <is>
          <t>B6</t>
        </is>
      </c>
      <c r="C2175" s="9">
        <f>_xlfn.XLOOKUP(B2175,Carriers[Code],Carriers[Airline])</f>
        <v/>
      </c>
      <c r="D2175" t="n">
        <v>1833</v>
      </c>
      <c r="E2175" t="inlineStr">
        <is>
          <t>SFO</t>
        </is>
      </c>
      <c r="F2175" s="10" t="n">
        <v>950</v>
      </c>
      <c r="G2175" t="inlineStr">
        <is>
          <t>0900-0959</t>
        </is>
      </c>
      <c r="H2175" s="9">
        <f>INT(F2175/100)</f>
        <v/>
      </c>
      <c r="I2175" t="n">
        <v>78</v>
      </c>
      <c r="J2175" t="n">
        <v>1</v>
      </c>
      <c r="K2175" t="n">
        <v>78</v>
      </c>
      <c r="L2175" t="n">
        <v>1</v>
      </c>
      <c r="M2175" t="n">
        <v>0</v>
      </c>
      <c r="O2175" t="n">
        <v>0</v>
      </c>
      <c r="P2175" t="n">
        <v>0</v>
      </c>
      <c r="Q2175" t="n">
        <v>0</v>
      </c>
      <c r="R2175" t="n">
        <v>33</v>
      </c>
      <c r="S2175" t="n">
        <v>0</v>
      </c>
      <c r="T2175" t="n">
        <v>45</v>
      </c>
    </row>
    <row r="2176">
      <c r="A2176" s="8" t="n">
        <v>46209</v>
      </c>
      <c r="B2176" t="inlineStr">
        <is>
          <t>UA</t>
        </is>
      </c>
      <c r="C2176" s="9">
        <f>_xlfn.XLOOKUP(B2176,Carriers[Code],Carriers[Airline])</f>
        <v/>
      </c>
      <c r="D2176" t="n">
        <v>1349</v>
      </c>
      <c r="E2176" t="inlineStr">
        <is>
          <t>ORD</t>
        </is>
      </c>
      <c r="F2176" s="10" t="n">
        <v>950</v>
      </c>
      <c r="G2176" t="inlineStr">
        <is>
          <t>0900-0959</t>
        </is>
      </c>
      <c r="H2176" s="9">
        <f>INT(F2176/100)</f>
        <v/>
      </c>
      <c r="I2176" t="n">
        <v>-1</v>
      </c>
      <c r="J2176" t="n">
        <v>0</v>
      </c>
      <c r="K2176" t="n">
        <v>-18</v>
      </c>
      <c r="L2176" t="n">
        <v>0</v>
      </c>
      <c r="M2176" t="n">
        <v>0</v>
      </c>
      <c r="O2176" t="n">
        <v>0</v>
      </c>
    </row>
    <row r="2177">
      <c r="A2177" s="8" t="n">
        <v>46209</v>
      </c>
      <c r="B2177" t="inlineStr">
        <is>
          <t>B6</t>
        </is>
      </c>
      <c r="C2177" s="9">
        <f>_xlfn.XLOOKUP(B2177,Carriers[Code],Carriers[Airline])</f>
        <v/>
      </c>
      <c r="D2177" t="n">
        <v>395</v>
      </c>
      <c r="E2177" t="inlineStr">
        <is>
          <t>PDX</t>
        </is>
      </c>
      <c r="F2177" s="10" t="n">
        <v>955</v>
      </c>
      <c r="G2177" t="inlineStr">
        <is>
          <t>0900-0959</t>
        </is>
      </c>
      <c r="H2177" s="9">
        <f>INT(F2177/100)</f>
        <v/>
      </c>
      <c r="I2177" t="n">
        <v>1</v>
      </c>
      <c r="J2177" t="n">
        <v>0</v>
      </c>
      <c r="K2177" t="n">
        <v>-21</v>
      </c>
      <c r="L2177" t="n">
        <v>0</v>
      </c>
      <c r="M2177" t="n">
        <v>0</v>
      </c>
      <c r="O2177" t="n">
        <v>0</v>
      </c>
    </row>
    <row r="2178">
      <c r="A2178" s="8" t="n">
        <v>46209</v>
      </c>
      <c r="B2178" t="inlineStr">
        <is>
          <t>MQ</t>
        </is>
      </c>
      <c r="C2178" s="9">
        <f>_xlfn.XLOOKUP(B2178,Carriers[Code],Carriers[Airline])</f>
        <v/>
      </c>
      <c r="D2178" t="n">
        <v>4171</v>
      </c>
      <c r="E2178" t="inlineStr">
        <is>
          <t>ROC</t>
        </is>
      </c>
      <c r="F2178" s="10" t="n">
        <v>955</v>
      </c>
      <c r="G2178" t="inlineStr">
        <is>
          <t>0900-0959</t>
        </is>
      </c>
      <c r="H2178" s="9">
        <f>INT(F2178/100)</f>
        <v/>
      </c>
      <c r="I2178" t="n">
        <v>-1</v>
      </c>
      <c r="J2178" t="n">
        <v>0</v>
      </c>
      <c r="K2178" t="n">
        <v>-2</v>
      </c>
      <c r="L2178" t="n">
        <v>0</v>
      </c>
      <c r="M2178" t="n">
        <v>0</v>
      </c>
      <c r="O2178" t="n">
        <v>0</v>
      </c>
    </row>
    <row r="2179">
      <c r="A2179" s="8" t="n">
        <v>46209</v>
      </c>
      <c r="B2179" t="inlineStr">
        <is>
          <t>B6</t>
        </is>
      </c>
      <c r="C2179" s="9">
        <f>_xlfn.XLOOKUP(B2179,Carriers[Code],Carriers[Airline])</f>
        <v/>
      </c>
      <c r="D2179" t="n">
        <v>651</v>
      </c>
      <c r="E2179" t="inlineStr">
        <is>
          <t>MCO</t>
        </is>
      </c>
      <c r="F2179" s="10" t="n">
        <v>1000</v>
      </c>
      <c r="G2179" t="inlineStr">
        <is>
          <t>1000-1059</t>
        </is>
      </c>
      <c r="H2179" s="9">
        <f>INT(F2179/100)</f>
        <v/>
      </c>
      <c r="I2179" t="n">
        <v>15</v>
      </c>
      <c r="J2179" t="n">
        <v>1</v>
      </c>
      <c r="K2179" t="n">
        <v>7</v>
      </c>
      <c r="L2179" t="n">
        <v>0</v>
      </c>
      <c r="M2179" t="n">
        <v>0</v>
      </c>
      <c r="O2179" t="n">
        <v>0</v>
      </c>
    </row>
    <row r="2180">
      <c r="A2180" s="8" t="n">
        <v>46209</v>
      </c>
      <c r="B2180" t="inlineStr">
        <is>
          <t>DL</t>
        </is>
      </c>
      <c r="C2180" s="9">
        <f>_xlfn.XLOOKUP(B2180,Carriers[Code],Carriers[Airline])</f>
        <v/>
      </c>
      <c r="D2180" t="n">
        <v>2118</v>
      </c>
      <c r="E2180" t="inlineStr">
        <is>
          <t>RDU</t>
        </is>
      </c>
      <c r="F2180" s="10" t="n">
        <v>1000</v>
      </c>
      <c r="G2180" t="inlineStr">
        <is>
          <t>1000-1059</t>
        </is>
      </c>
      <c r="H2180" s="9">
        <f>INT(F2180/100)</f>
        <v/>
      </c>
      <c r="M2180" t="n">
        <v>1</v>
      </c>
      <c r="N2180" t="inlineStr">
        <is>
          <t>C</t>
        </is>
      </c>
      <c r="O2180" t="n">
        <v>0</v>
      </c>
    </row>
    <row r="2181">
      <c r="A2181" s="8" t="n">
        <v>46209</v>
      </c>
      <c r="B2181" t="inlineStr">
        <is>
          <t>YX</t>
        </is>
      </c>
      <c r="C2181" s="9">
        <f>_xlfn.XLOOKUP(B2181,Carriers[Code],Carriers[Airline])</f>
        <v/>
      </c>
      <c r="D2181" t="n">
        <v>5744</v>
      </c>
      <c r="E2181" t="inlineStr">
        <is>
          <t>LGA</t>
        </is>
      </c>
      <c r="F2181" s="10" t="n">
        <v>1000</v>
      </c>
      <c r="G2181" t="inlineStr">
        <is>
          <t>1000-1059</t>
        </is>
      </c>
      <c r="H2181" s="9">
        <f>INT(F2181/100)</f>
        <v/>
      </c>
      <c r="I2181" t="n">
        <v>5</v>
      </c>
      <c r="J2181" t="n">
        <v>0</v>
      </c>
      <c r="K2181" t="n">
        <v>2</v>
      </c>
      <c r="L2181" t="n">
        <v>0</v>
      </c>
      <c r="M2181" t="n">
        <v>0</v>
      </c>
      <c r="O2181" t="n">
        <v>0</v>
      </c>
    </row>
    <row r="2182">
      <c r="A2182" s="8" t="n">
        <v>46209</v>
      </c>
      <c r="B2182" t="inlineStr">
        <is>
          <t>AA</t>
        </is>
      </c>
      <c r="C2182" s="9">
        <f>_xlfn.XLOOKUP(B2182,Carriers[Code],Carriers[Airline])</f>
        <v/>
      </c>
      <c r="D2182" t="n">
        <v>377</v>
      </c>
      <c r="E2182" t="inlineStr">
        <is>
          <t>PHX</t>
        </is>
      </c>
      <c r="F2182" s="10" t="n">
        <v>1004</v>
      </c>
      <c r="G2182" t="inlineStr">
        <is>
          <t>1000-1059</t>
        </is>
      </c>
      <c r="H2182" s="9">
        <f>INT(F2182/100)</f>
        <v/>
      </c>
      <c r="I2182" t="n">
        <v>-4</v>
      </c>
      <c r="J2182" t="n">
        <v>0</v>
      </c>
      <c r="K2182" t="n">
        <v>-7</v>
      </c>
      <c r="L2182" t="n">
        <v>0</v>
      </c>
      <c r="M2182" t="n">
        <v>0</v>
      </c>
      <c r="O2182" t="n">
        <v>0</v>
      </c>
    </row>
    <row r="2183">
      <c r="A2183" s="8" t="n">
        <v>46209</v>
      </c>
      <c r="B2183" t="inlineStr">
        <is>
          <t>F9</t>
        </is>
      </c>
      <c r="C2183" s="9">
        <f>_xlfn.XLOOKUP(B2183,Carriers[Code],Carriers[Airline])</f>
        <v/>
      </c>
      <c r="D2183" t="n">
        <v>1977</v>
      </c>
      <c r="E2183" t="inlineStr">
        <is>
          <t>MCO</t>
        </is>
      </c>
      <c r="F2183" s="10" t="n">
        <v>1004</v>
      </c>
      <c r="G2183" t="inlineStr">
        <is>
          <t>1000-1059</t>
        </is>
      </c>
      <c r="H2183" s="9">
        <f>INT(F2183/100)</f>
        <v/>
      </c>
      <c r="I2183" t="n">
        <v>4</v>
      </c>
      <c r="J2183" t="n">
        <v>0</v>
      </c>
      <c r="K2183" t="n">
        <v>-32</v>
      </c>
      <c r="L2183" t="n">
        <v>0</v>
      </c>
      <c r="M2183" t="n">
        <v>0</v>
      </c>
      <c r="O2183" t="n">
        <v>0</v>
      </c>
    </row>
    <row r="2184">
      <c r="A2184" s="8" t="n">
        <v>46209</v>
      </c>
      <c r="B2184" t="inlineStr">
        <is>
          <t>G4</t>
        </is>
      </c>
      <c r="C2184" s="9">
        <f>_xlfn.XLOOKUP(B2184,Carriers[Code],Carriers[Airline])</f>
        <v/>
      </c>
      <c r="D2184" t="n">
        <v>233</v>
      </c>
      <c r="E2184" t="inlineStr">
        <is>
          <t>AVL</t>
        </is>
      </c>
      <c r="F2184" s="10" t="n">
        <v>1004</v>
      </c>
      <c r="G2184" t="inlineStr">
        <is>
          <t>1000-1059</t>
        </is>
      </c>
      <c r="H2184" s="9">
        <f>INT(F2184/100)</f>
        <v/>
      </c>
      <c r="I2184" t="n">
        <v>4</v>
      </c>
      <c r="J2184" t="n">
        <v>0</v>
      </c>
      <c r="K2184" t="n">
        <v>-8</v>
      </c>
      <c r="L2184" t="n">
        <v>0</v>
      </c>
      <c r="M2184" t="n">
        <v>0</v>
      </c>
      <c r="O2184" t="n">
        <v>0</v>
      </c>
    </row>
    <row r="2185">
      <c r="A2185" s="8" t="n">
        <v>46209</v>
      </c>
      <c r="B2185" t="inlineStr">
        <is>
          <t>DL</t>
        </is>
      </c>
      <c r="C2185" s="9">
        <f>_xlfn.XLOOKUP(B2185,Carriers[Code],Carriers[Airline])</f>
        <v/>
      </c>
      <c r="D2185" t="n">
        <v>860</v>
      </c>
      <c r="E2185" t="inlineStr">
        <is>
          <t>SFO</t>
        </is>
      </c>
      <c r="F2185" s="10" t="n">
        <v>1005</v>
      </c>
      <c r="G2185" t="inlineStr">
        <is>
          <t>1000-1059</t>
        </is>
      </c>
      <c r="H2185" s="9">
        <f>INT(F2185/100)</f>
        <v/>
      </c>
      <c r="I2185" t="n">
        <v>36</v>
      </c>
      <c r="J2185" t="n">
        <v>1</v>
      </c>
      <c r="K2185" t="n">
        <v>25</v>
      </c>
      <c r="L2185" t="n">
        <v>1</v>
      </c>
      <c r="M2185" t="n">
        <v>0</v>
      </c>
      <c r="O2185" t="n">
        <v>0</v>
      </c>
      <c r="P2185" t="n">
        <v>0</v>
      </c>
      <c r="Q2185" t="n">
        <v>0</v>
      </c>
      <c r="R2185" t="n">
        <v>25</v>
      </c>
      <c r="S2185" t="n">
        <v>0</v>
      </c>
      <c r="T2185" t="n">
        <v>0</v>
      </c>
    </row>
    <row r="2186">
      <c r="A2186" s="8" t="n">
        <v>46209</v>
      </c>
      <c r="B2186" t="inlineStr">
        <is>
          <t>YX</t>
        </is>
      </c>
      <c r="C2186" s="9">
        <f>_xlfn.XLOOKUP(B2186,Carriers[Code],Carriers[Airline])</f>
        <v/>
      </c>
      <c r="D2186" t="n">
        <v>5630</v>
      </c>
      <c r="E2186" t="inlineStr">
        <is>
          <t>CLT</t>
        </is>
      </c>
      <c r="F2186" s="10" t="n">
        <v>1005</v>
      </c>
      <c r="G2186" t="inlineStr">
        <is>
          <t>1000-1059</t>
        </is>
      </c>
      <c r="H2186" s="9">
        <f>INT(F2186/100)</f>
        <v/>
      </c>
      <c r="I2186" t="n">
        <v>3</v>
      </c>
      <c r="J2186" t="n">
        <v>0</v>
      </c>
      <c r="K2186" t="n">
        <v>-11</v>
      </c>
      <c r="L2186" t="n">
        <v>0</v>
      </c>
      <c r="M2186" t="n">
        <v>0</v>
      </c>
      <c r="O2186" t="n">
        <v>0</v>
      </c>
    </row>
    <row r="2187">
      <c r="A2187" s="8" t="n">
        <v>46209</v>
      </c>
      <c r="B2187" t="inlineStr">
        <is>
          <t>YX</t>
        </is>
      </c>
      <c r="C2187" s="9">
        <f>_xlfn.XLOOKUP(B2187,Carriers[Code],Carriers[Airline])</f>
        <v/>
      </c>
      <c r="D2187" t="n">
        <v>4516</v>
      </c>
      <c r="E2187" t="inlineStr">
        <is>
          <t>TVC</t>
        </is>
      </c>
      <c r="F2187" s="10" t="n">
        <v>1010</v>
      </c>
      <c r="G2187" t="inlineStr">
        <is>
          <t>1000-1059</t>
        </is>
      </c>
      <c r="H2187" s="9">
        <f>INT(F2187/100)</f>
        <v/>
      </c>
      <c r="M2187" t="n">
        <v>1</v>
      </c>
      <c r="N2187" t="inlineStr">
        <is>
          <t>B</t>
        </is>
      </c>
      <c r="O2187" t="n">
        <v>0</v>
      </c>
    </row>
    <row r="2188">
      <c r="A2188" s="8" t="n">
        <v>46209</v>
      </c>
      <c r="B2188" t="inlineStr">
        <is>
          <t>AA</t>
        </is>
      </c>
      <c r="C2188" s="9">
        <f>_xlfn.XLOOKUP(B2188,Carriers[Code],Carriers[Airline])</f>
        <v/>
      </c>
      <c r="D2188" t="n">
        <v>1548</v>
      </c>
      <c r="E2188" t="inlineStr">
        <is>
          <t>CLT</t>
        </is>
      </c>
      <c r="F2188" s="10" t="n">
        <v>1013</v>
      </c>
      <c r="G2188" t="inlineStr">
        <is>
          <t>1000-1059</t>
        </is>
      </c>
      <c r="H2188" s="9">
        <f>INT(F2188/100)</f>
        <v/>
      </c>
      <c r="I2188" t="n">
        <v>-4</v>
      </c>
      <c r="J2188" t="n">
        <v>0</v>
      </c>
      <c r="K2188" t="n">
        <v>-30</v>
      </c>
      <c r="L2188" t="n">
        <v>0</v>
      </c>
      <c r="M2188" t="n">
        <v>0</v>
      </c>
      <c r="O2188" t="n">
        <v>0</v>
      </c>
    </row>
    <row r="2189">
      <c r="A2189" s="8" t="n">
        <v>46209</v>
      </c>
      <c r="B2189" t="inlineStr">
        <is>
          <t>B6</t>
        </is>
      </c>
      <c r="C2189" s="9">
        <f>_xlfn.XLOOKUP(B2189,Carriers[Code],Carriers[Airline])</f>
        <v/>
      </c>
      <c r="D2189" t="n">
        <v>385</v>
      </c>
      <c r="E2189" t="inlineStr">
        <is>
          <t>PIT</t>
        </is>
      </c>
      <c r="F2189" s="10" t="n">
        <v>1016</v>
      </c>
      <c r="G2189" t="inlineStr">
        <is>
          <t>1000-1059</t>
        </is>
      </c>
      <c r="H2189" s="9">
        <f>INT(F2189/100)</f>
        <v/>
      </c>
      <c r="I2189" t="n">
        <v>22</v>
      </c>
      <c r="J2189" t="n">
        <v>1</v>
      </c>
      <c r="K2189" t="n">
        <v>17</v>
      </c>
      <c r="L2189" t="n">
        <v>1</v>
      </c>
      <c r="M2189" t="n">
        <v>0</v>
      </c>
      <c r="O2189" t="n">
        <v>0</v>
      </c>
      <c r="P2189" t="n">
        <v>2</v>
      </c>
      <c r="Q2189" t="n">
        <v>0</v>
      </c>
      <c r="R2189" t="n">
        <v>0</v>
      </c>
      <c r="S2189" t="n">
        <v>0</v>
      </c>
      <c r="T2189" t="n">
        <v>15</v>
      </c>
    </row>
    <row r="2190">
      <c r="A2190" s="8" t="n">
        <v>46209</v>
      </c>
      <c r="B2190" t="inlineStr">
        <is>
          <t>B6</t>
        </is>
      </c>
      <c r="C2190" s="9">
        <f>_xlfn.XLOOKUP(B2190,Carriers[Code],Carriers[Airline])</f>
        <v/>
      </c>
      <c r="D2190" t="n">
        <v>1055</v>
      </c>
      <c r="E2190" t="inlineStr">
        <is>
          <t>DCA</t>
        </is>
      </c>
      <c r="F2190" s="10" t="n">
        <v>1020</v>
      </c>
      <c r="G2190" t="inlineStr">
        <is>
          <t>1000-1059</t>
        </is>
      </c>
      <c r="H2190" s="9">
        <f>INT(F2190/100)</f>
        <v/>
      </c>
      <c r="I2190" t="n">
        <v>25</v>
      </c>
      <c r="J2190" t="n">
        <v>1</v>
      </c>
      <c r="K2190" t="n">
        <v>12</v>
      </c>
      <c r="L2190" t="n">
        <v>0</v>
      </c>
      <c r="M2190" t="n">
        <v>0</v>
      </c>
      <c r="O2190" t="n">
        <v>0</v>
      </c>
    </row>
    <row r="2191">
      <c r="A2191" s="8" t="n">
        <v>46209</v>
      </c>
      <c r="B2191" t="inlineStr">
        <is>
          <t>DL</t>
        </is>
      </c>
      <c r="C2191" s="9">
        <f>_xlfn.XLOOKUP(B2191,Carriers[Code],Carriers[Airline])</f>
        <v/>
      </c>
      <c r="D2191" t="n">
        <v>385</v>
      </c>
      <c r="E2191" t="inlineStr">
        <is>
          <t>ATL</t>
        </is>
      </c>
      <c r="F2191" s="10" t="n">
        <v>1020</v>
      </c>
      <c r="G2191" t="inlineStr">
        <is>
          <t>1000-1059</t>
        </is>
      </c>
      <c r="H2191" s="9">
        <f>INT(F2191/100)</f>
        <v/>
      </c>
      <c r="I2191" t="n">
        <v>-1</v>
      </c>
      <c r="J2191" t="n">
        <v>0</v>
      </c>
      <c r="K2191" t="n">
        <v>-17</v>
      </c>
      <c r="L2191" t="n">
        <v>0</v>
      </c>
      <c r="M2191" t="n">
        <v>0</v>
      </c>
      <c r="O2191" t="n">
        <v>0</v>
      </c>
    </row>
    <row r="2192">
      <c r="A2192" s="8" t="n">
        <v>46209</v>
      </c>
      <c r="B2192" t="inlineStr">
        <is>
          <t>YX</t>
        </is>
      </c>
      <c r="C2192" s="9">
        <f>_xlfn.XLOOKUP(B2192,Carriers[Code],Carriers[Airline])</f>
        <v/>
      </c>
      <c r="D2192" t="n">
        <v>5592</v>
      </c>
      <c r="E2192" t="inlineStr">
        <is>
          <t>DCA</t>
        </is>
      </c>
      <c r="F2192" s="10" t="n">
        <v>1025</v>
      </c>
      <c r="G2192" t="inlineStr">
        <is>
          <t>1000-1059</t>
        </is>
      </c>
      <c r="H2192" s="9">
        <f>INT(F2192/100)</f>
        <v/>
      </c>
      <c r="I2192" t="n">
        <v>165</v>
      </c>
      <c r="J2192" t="n">
        <v>1</v>
      </c>
      <c r="K2192" t="n">
        <v>220</v>
      </c>
      <c r="L2192" t="n">
        <v>1</v>
      </c>
      <c r="M2192" t="n">
        <v>0</v>
      </c>
      <c r="O2192" t="n">
        <v>0</v>
      </c>
      <c r="P2192" t="n">
        <v>145</v>
      </c>
      <c r="Q2192" t="n">
        <v>0</v>
      </c>
      <c r="R2192" t="n">
        <v>75</v>
      </c>
      <c r="S2192" t="n">
        <v>0</v>
      </c>
      <c r="T2192" t="n">
        <v>0</v>
      </c>
    </row>
    <row r="2193">
      <c r="A2193" s="8" t="n">
        <v>46209</v>
      </c>
      <c r="B2193" t="inlineStr">
        <is>
          <t>AA</t>
        </is>
      </c>
      <c r="C2193" s="9">
        <f>_xlfn.XLOOKUP(B2193,Carriers[Code],Carriers[Airline])</f>
        <v/>
      </c>
      <c r="D2193" t="n">
        <v>1277</v>
      </c>
      <c r="E2193" t="inlineStr">
        <is>
          <t>LAX</t>
        </is>
      </c>
      <c r="F2193" s="10" t="n">
        <v>1030</v>
      </c>
      <c r="G2193" t="inlineStr">
        <is>
          <t>1000-1059</t>
        </is>
      </c>
      <c r="H2193" s="9">
        <f>INT(F2193/100)</f>
        <v/>
      </c>
      <c r="I2193" t="n">
        <v>41</v>
      </c>
      <c r="J2193" t="n">
        <v>1</v>
      </c>
      <c r="K2193" t="n">
        <v>6</v>
      </c>
      <c r="L2193" t="n">
        <v>0</v>
      </c>
      <c r="M2193" t="n">
        <v>0</v>
      </c>
      <c r="O2193" t="n">
        <v>0</v>
      </c>
    </row>
    <row r="2194">
      <c r="A2194" s="8" t="n">
        <v>46209</v>
      </c>
      <c r="B2194" t="inlineStr">
        <is>
          <t>AA</t>
        </is>
      </c>
      <c r="C2194" s="9">
        <f>_xlfn.XLOOKUP(B2194,Carriers[Code],Carriers[Airline])</f>
        <v/>
      </c>
      <c r="D2194" t="n">
        <v>3022</v>
      </c>
      <c r="E2194" t="inlineStr">
        <is>
          <t>ORD</t>
        </is>
      </c>
      <c r="F2194" s="10" t="n">
        <v>1030</v>
      </c>
      <c r="G2194" t="inlineStr">
        <is>
          <t>1000-1059</t>
        </is>
      </c>
      <c r="H2194" s="9">
        <f>INT(F2194/100)</f>
        <v/>
      </c>
      <c r="I2194" t="n">
        <v>-7</v>
      </c>
      <c r="J2194" t="n">
        <v>0</v>
      </c>
      <c r="K2194" t="n">
        <v>-26</v>
      </c>
      <c r="L2194" t="n">
        <v>0</v>
      </c>
      <c r="M2194" t="n">
        <v>0</v>
      </c>
      <c r="O2194" t="n">
        <v>0</v>
      </c>
    </row>
    <row r="2195">
      <c r="A2195" s="8" t="n">
        <v>46209</v>
      </c>
      <c r="B2195" t="inlineStr">
        <is>
          <t>WN</t>
        </is>
      </c>
      <c r="C2195" s="9">
        <f>_xlfn.XLOOKUP(B2195,Carriers[Code],Carriers[Airline])</f>
        <v/>
      </c>
      <c r="D2195" t="n">
        <v>724</v>
      </c>
      <c r="E2195" t="inlineStr">
        <is>
          <t>BNA</t>
        </is>
      </c>
      <c r="F2195" s="10" t="n">
        <v>1030</v>
      </c>
      <c r="G2195" t="inlineStr">
        <is>
          <t>1000-1059</t>
        </is>
      </c>
      <c r="H2195" s="9">
        <f>INT(F2195/100)</f>
        <v/>
      </c>
      <c r="I2195" t="n">
        <v>5</v>
      </c>
      <c r="J2195" t="n">
        <v>0</v>
      </c>
      <c r="K2195" t="n">
        <v>-8</v>
      </c>
      <c r="L2195" t="n">
        <v>0</v>
      </c>
      <c r="M2195" t="n">
        <v>0</v>
      </c>
      <c r="O2195" t="n">
        <v>0</v>
      </c>
    </row>
    <row r="2196">
      <c r="A2196" s="8" t="n">
        <v>46209</v>
      </c>
      <c r="B2196" t="inlineStr">
        <is>
          <t>B6</t>
        </is>
      </c>
      <c r="C2196" s="9">
        <f>_xlfn.XLOOKUP(B2196,Carriers[Code],Carriers[Airline])</f>
        <v/>
      </c>
      <c r="D2196" t="n">
        <v>1499</v>
      </c>
      <c r="E2196" t="inlineStr">
        <is>
          <t>DAB</t>
        </is>
      </c>
      <c r="F2196" s="10" t="n">
        <v>1035</v>
      </c>
      <c r="G2196" t="inlineStr">
        <is>
          <t>1000-1059</t>
        </is>
      </c>
      <c r="H2196" s="9">
        <f>INT(F2196/100)</f>
        <v/>
      </c>
      <c r="I2196" t="n">
        <v>3</v>
      </c>
      <c r="J2196" t="n">
        <v>0</v>
      </c>
      <c r="K2196" t="n">
        <v>-10</v>
      </c>
      <c r="L2196" t="n">
        <v>0</v>
      </c>
      <c r="M2196" t="n">
        <v>0</v>
      </c>
      <c r="O2196" t="n">
        <v>0</v>
      </c>
    </row>
    <row r="2197">
      <c r="A2197" s="8" t="n">
        <v>46209</v>
      </c>
      <c r="B2197" t="inlineStr">
        <is>
          <t>UA</t>
        </is>
      </c>
      <c r="C2197" s="9">
        <f>_xlfn.XLOOKUP(B2197,Carriers[Code],Carriers[Airline])</f>
        <v/>
      </c>
      <c r="D2197" t="n">
        <v>503</v>
      </c>
      <c r="E2197" t="inlineStr">
        <is>
          <t>ORD</t>
        </is>
      </c>
      <c r="F2197" s="10" t="n">
        <v>1035</v>
      </c>
      <c r="G2197" t="inlineStr">
        <is>
          <t>1000-1059</t>
        </is>
      </c>
      <c r="H2197" s="9">
        <f>INT(F2197/100)</f>
        <v/>
      </c>
      <c r="I2197" t="n">
        <v>0</v>
      </c>
      <c r="J2197" t="n">
        <v>0</v>
      </c>
      <c r="K2197" t="n">
        <v>-19</v>
      </c>
      <c r="L2197" t="n">
        <v>0</v>
      </c>
      <c r="M2197" t="n">
        <v>0</v>
      </c>
      <c r="O2197" t="n">
        <v>0</v>
      </c>
    </row>
    <row r="2198">
      <c r="A2198" s="8" t="n">
        <v>46209</v>
      </c>
      <c r="B2198" t="inlineStr">
        <is>
          <t>B6</t>
        </is>
      </c>
      <c r="C2198" s="9">
        <f>_xlfn.XLOOKUP(B2198,Carriers[Code],Carriers[Airline])</f>
        <v/>
      </c>
      <c r="D2198" t="n">
        <v>267</v>
      </c>
      <c r="E2198" t="inlineStr">
        <is>
          <t>CHS</t>
        </is>
      </c>
      <c r="F2198" s="10" t="n">
        <v>1040</v>
      </c>
      <c r="G2198" t="inlineStr">
        <is>
          <t>1000-1059</t>
        </is>
      </c>
      <c r="H2198" s="9">
        <f>INT(F2198/100)</f>
        <v/>
      </c>
      <c r="I2198" t="n">
        <v>3</v>
      </c>
      <c r="J2198" t="n">
        <v>0</v>
      </c>
      <c r="K2198" t="n">
        <v>-20</v>
      </c>
      <c r="L2198" t="n">
        <v>0</v>
      </c>
      <c r="M2198" t="n">
        <v>0</v>
      </c>
      <c r="O2198" t="n">
        <v>0</v>
      </c>
    </row>
    <row r="2199">
      <c r="A2199" s="8" t="n">
        <v>46209</v>
      </c>
      <c r="B2199" t="inlineStr">
        <is>
          <t>AA</t>
        </is>
      </c>
      <c r="C2199" s="9">
        <f>_xlfn.XLOOKUP(B2199,Carriers[Code],Carriers[Airline])</f>
        <v/>
      </c>
      <c r="D2199" t="n">
        <v>2783</v>
      </c>
      <c r="E2199" t="inlineStr">
        <is>
          <t>PHL</t>
        </is>
      </c>
      <c r="F2199" s="10" t="n">
        <v>1049</v>
      </c>
      <c r="G2199" t="inlineStr">
        <is>
          <t>1000-1059</t>
        </is>
      </c>
      <c r="H2199" s="9">
        <f>INT(F2199/100)</f>
        <v/>
      </c>
      <c r="I2199" t="n">
        <v>1</v>
      </c>
      <c r="J2199" t="n">
        <v>0</v>
      </c>
      <c r="K2199" t="n">
        <v>25</v>
      </c>
      <c r="L2199" t="n">
        <v>1</v>
      </c>
      <c r="M2199" t="n">
        <v>0</v>
      </c>
      <c r="O2199" t="n">
        <v>0</v>
      </c>
      <c r="P2199" t="n">
        <v>1</v>
      </c>
      <c r="Q2199" t="n">
        <v>0</v>
      </c>
      <c r="R2199" t="n">
        <v>24</v>
      </c>
      <c r="S2199" t="n">
        <v>0</v>
      </c>
      <c r="T2199" t="n">
        <v>0</v>
      </c>
    </row>
    <row r="2200">
      <c r="A2200" s="8" t="n">
        <v>46209</v>
      </c>
      <c r="B2200" t="inlineStr">
        <is>
          <t>YX</t>
        </is>
      </c>
      <c r="C2200" s="9">
        <f>_xlfn.XLOOKUP(B2200,Carriers[Code],Carriers[Airline])</f>
        <v/>
      </c>
      <c r="D2200" t="n">
        <v>5805</v>
      </c>
      <c r="E2200" t="inlineStr">
        <is>
          <t>PHL</t>
        </is>
      </c>
      <c r="F2200" s="10" t="n">
        <v>1050</v>
      </c>
      <c r="G2200" t="inlineStr">
        <is>
          <t>1000-1059</t>
        </is>
      </c>
      <c r="H2200" s="9">
        <f>INT(F2200/100)</f>
        <v/>
      </c>
      <c r="I2200" t="n">
        <v>18</v>
      </c>
      <c r="J2200" t="n">
        <v>1</v>
      </c>
      <c r="K2200" t="n">
        <v>31</v>
      </c>
      <c r="L2200" t="n">
        <v>1</v>
      </c>
      <c r="M2200" t="n">
        <v>0</v>
      </c>
      <c r="O2200" t="n">
        <v>0</v>
      </c>
      <c r="P2200" t="n">
        <v>4</v>
      </c>
      <c r="Q2200" t="n">
        <v>0</v>
      </c>
      <c r="R2200" t="n">
        <v>13</v>
      </c>
      <c r="S2200" t="n">
        <v>0</v>
      </c>
      <c r="T2200" t="n">
        <v>14</v>
      </c>
    </row>
    <row r="2201">
      <c r="A2201" s="8" t="n">
        <v>46209</v>
      </c>
      <c r="B2201" t="inlineStr">
        <is>
          <t>AA</t>
        </is>
      </c>
      <c r="C2201" s="9">
        <f>_xlfn.XLOOKUP(B2201,Carriers[Code],Carriers[Airline])</f>
        <v/>
      </c>
      <c r="D2201" t="n">
        <v>1556</v>
      </c>
      <c r="E2201" t="inlineStr">
        <is>
          <t>DCA</t>
        </is>
      </c>
      <c r="F2201" s="10" t="n">
        <v>1051</v>
      </c>
      <c r="G2201" t="inlineStr">
        <is>
          <t>1000-1059</t>
        </is>
      </c>
      <c r="H2201" s="9">
        <f>INT(F2201/100)</f>
        <v/>
      </c>
      <c r="I2201" t="n">
        <v>-9</v>
      </c>
      <c r="J2201" t="n">
        <v>0</v>
      </c>
      <c r="K2201" t="n">
        <v>-15</v>
      </c>
      <c r="L2201" t="n">
        <v>0</v>
      </c>
      <c r="M2201" t="n">
        <v>0</v>
      </c>
      <c r="O2201" t="n">
        <v>0</v>
      </c>
    </row>
    <row r="2202">
      <c r="A2202" s="8" t="n">
        <v>46209</v>
      </c>
      <c r="B2202" t="inlineStr">
        <is>
          <t>DL</t>
        </is>
      </c>
      <c r="C2202" s="9">
        <f>_xlfn.XLOOKUP(B2202,Carriers[Code],Carriers[Airline])</f>
        <v/>
      </c>
      <c r="D2202" t="n">
        <v>2004</v>
      </c>
      <c r="E2202" t="inlineStr">
        <is>
          <t>LAX</t>
        </is>
      </c>
      <c r="F2202" s="10" t="n">
        <v>1055</v>
      </c>
      <c r="G2202" t="inlineStr">
        <is>
          <t>1000-1059</t>
        </is>
      </c>
      <c r="H2202" s="9">
        <f>INT(F2202/100)</f>
        <v/>
      </c>
      <c r="I2202" t="n">
        <v>5</v>
      </c>
      <c r="J2202" t="n">
        <v>0</v>
      </c>
      <c r="K2202" t="n">
        <v>13</v>
      </c>
      <c r="L2202" t="n">
        <v>0</v>
      </c>
      <c r="M2202" t="n">
        <v>0</v>
      </c>
      <c r="O2202" t="n">
        <v>0</v>
      </c>
    </row>
    <row r="2203">
      <c r="A2203" s="8" t="n">
        <v>46209</v>
      </c>
      <c r="B2203" t="inlineStr">
        <is>
          <t>YX</t>
        </is>
      </c>
      <c r="C2203" s="9">
        <f>_xlfn.XLOOKUP(B2203,Carriers[Code],Carriers[Airline])</f>
        <v/>
      </c>
      <c r="D2203" t="n">
        <v>4373</v>
      </c>
      <c r="E2203" t="inlineStr">
        <is>
          <t>LGA</t>
        </is>
      </c>
      <c r="F2203" s="10" t="n">
        <v>1055</v>
      </c>
      <c r="G2203" t="inlineStr">
        <is>
          <t>1000-1059</t>
        </is>
      </c>
      <c r="H2203" s="9">
        <f>INT(F2203/100)</f>
        <v/>
      </c>
      <c r="I2203" t="n">
        <v>70</v>
      </c>
      <c r="J2203" t="n">
        <v>1</v>
      </c>
      <c r="K2203" t="n">
        <v>88</v>
      </c>
      <c r="L2203" t="n">
        <v>1</v>
      </c>
      <c r="M2203" t="n">
        <v>0</v>
      </c>
      <c r="O2203" t="n">
        <v>0</v>
      </c>
      <c r="P2203" t="n">
        <v>0</v>
      </c>
      <c r="Q2203" t="n">
        <v>0</v>
      </c>
      <c r="R2203" t="n">
        <v>18</v>
      </c>
      <c r="S2203" t="n">
        <v>0</v>
      </c>
      <c r="T2203" t="n">
        <v>70</v>
      </c>
    </row>
    <row r="2204">
      <c r="A2204" s="8" t="n">
        <v>46209</v>
      </c>
      <c r="B2204" t="inlineStr">
        <is>
          <t>AA</t>
        </is>
      </c>
      <c r="C2204" s="9">
        <f>_xlfn.XLOOKUP(B2204,Carriers[Code],Carriers[Airline])</f>
        <v/>
      </c>
      <c r="D2204" t="n">
        <v>815</v>
      </c>
      <c r="E2204" t="inlineStr">
        <is>
          <t>MIA</t>
        </is>
      </c>
      <c r="F2204" s="10" t="n">
        <v>1056</v>
      </c>
      <c r="G2204" t="inlineStr">
        <is>
          <t>1000-1059</t>
        </is>
      </c>
      <c r="H2204" s="9">
        <f>INT(F2204/100)</f>
        <v/>
      </c>
      <c r="I2204" t="n">
        <v>-5</v>
      </c>
      <c r="J2204" t="n">
        <v>0</v>
      </c>
      <c r="K2204" t="n">
        <v>-6</v>
      </c>
      <c r="L2204" t="n">
        <v>0</v>
      </c>
      <c r="M2204" t="n">
        <v>0</v>
      </c>
      <c r="O2204" t="n">
        <v>0</v>
      </c>
    </row>
    <row r="2205">
      <c r="A2205" s="8" t="n">
        <v>46209</v>
      </c>
      <c r="B2205" t="inlineStr">
        <is>
          <t>UA</t>
        </is>
      </c>
      <c r="C2205" s="9">
        <f>_xlfn.XLOOKUP(B2205,Carriers[Code],Carriers[Airline])</f>
        <v/>
      </c>
      <c r="D2205" t="n">
        <v>2394</v>
      </c>
      <c r="E2205" t="inlineStr">
        <is>
          <t>EWR</t>
        </is>
      </c>
      <c r="F2205" s="10" t="n">
        <v>1058</v>
      </c>
      <c r="G2205" t="inlineStr">
        <is>
          <t>1000-1059</t>
        </is>
      </c>
      <c r="H2205" s="9">
        <f>INT(F2205/100)</f>
        <v/>
      </c>
      <c r="I2205" t="n">
        <v>67</v>
      </c>
      <c r="J2205" t="n">
        <v>1</v>
      </c>
      <c r="K2205" t="n">
        <v>71</v>
      </c>
      <c r="L2205" t="n">
        <v>1</v>
      </c>
      <c r="M2205" t="n">
        <v>0</v>
      </c>
      <c r="O2205" t="n">
        <v>0</v>
      </c>
      <c r="P2205" t="n">
        <v>0</v>
      </c>
      <c r="Q2205" t="n">
        <v>0</v>
      </c>
      <c r="R2205" t="n">
        <v>71</v>
      </c>
      <c r="S2205" t="n">
        <v>0</v>
      </c>
      <c r="T2205" t="n">
        <v>0</v>
      </c>
    </row>
    <row r="2206">
      <c r="A2206" s="8" t="n">
        <v>46209</v>
      </c>
      <c r="B2206" t="inlineStr">
        <is>
          <t>B6</t>
        </is>
      </c>
      <c r="C2206" s="9">
        <f>_xlfn.XLOOKUP(B2206,Carriers[Code],Carriers[Airline])</f>
        <v/>
      </c>
      <c r="D2206" t="n">
        <v>1487</v>
      </c>
      <c r="E2206" t="inlineStr">
        <is>
          <t>LAX</t>
        </is>
      </c>
      <c r="F2206" s="10" t="n">
        <v>1100</v>
      </c>
      <c r="G2206" t="inlineStr">
        <is>
          <t>1100-1159</t>
        </is>
      </c>
      <c r="H2206" s="9">
        <f>INT(F2206/100)</f>
        <v/>
      </c>
      <c r="I2206" t="n">
        <v>22</v>
      </c>
      <c r="J2206" t="n">
        <v>1</v>
      </c>
      <c r="K2206" t="n">
        <v>19</v>
      </c>
      <c r="L2206" t="n">
        <v>1</v>
      </c>
      <c r="M2206" t="n">
        <v>0</v>
      </c>
      <c r="O2206" t="n">
        <v>0</v>
      </c>
      <c r="P2206" t="n">
        <v>19</v>
      </c>
      <c r="Q2206" t="n">
        <v>0</v>
      </c>
      <c r="R2206" t="n">
        <v>0</v>
      </c>
      <c r="S2206" t="n">
        <v>0</v>
      </c>
      <c r="T2206" t="n">
        <v>0</v>
      </c>
    </row>
    <row r="2207">
      <c r="A2207" s="8" t="n">
        <v>46209</v>
      </c>
      <c r="B2207" t="inlineStr">
        <is>
          <t>YX</t>
        </is>
      </c>
      <c r="C2207" s="9">
        <f>_xlfn.XLOOKUP(B2207,Carriers[Code],Carriers[Airline])</f>
        <v/>
      </c>
      <c r="D2207" t="n">
        <v>5755</v>
      </c>
      <c r="E2207" t="inlineStr">
        <is>
          <t>LGA</t>
        </is>
      </c>
      <c r="F2207" s="10" t="n">
        <v>1100</v>
      </c>
      <c r="G2207" t="inlineStr">
        <is>
          <t>1100-1159</t>
        </is>
      </c>
      <c r="H2207" s="9">
        <f>INT(F2207/100)</f>
        <v/>
      </c>
      <c r="I2207" t="n">
        <v>4</v>
      </c>
      <c r="J2207" t="n">
        <v>0</v>
      </c>
      <c r="K2207" t="n">
        <v>1</v>
      </c>
      <c r="L2207" t="n">
        <v>0</v>
      </c>
      <c r="M2207" t="n">
        <v>0</v>
      </c>
      <c r="O2207" t="n">
        <v>0</v>
      </c>
    </row>
    <row r="2208">
      <c r="A2208" s="8" t="n">
        <v>46209</v>
      </c>
      <c r="B2208" t="inlineStr">
        <is>
          <t>B6</t>
        </is>
      </c>
      <c r="C2208" s="9">
        <f>_xlfn.XLOOKUP(B2208,Carriers[Code],Carriers[Airline])</f>
        <v/>
      </c>
      <c r="D2208" t="n">
        <v>1215</v>
      </c>
      <c r="E2208" t="inlineStr">
        <is>
          <t>BUF</t>
        </is>
      </c>
      <c r="F2208" s="10" t="n">
        <v>1105</v>
      </c>
      <c r="G2208" t="inlineStr">
        <is>
          <t>1100-1159</t>
        </is>
      </c>
      <c r="H2208" s="9">
        <f>INT(F2208/100)</f>
        <v/>
      </c>
      <c r="I2208" t="n">
        <v>-12</v>
      </c>
      <c r="J2208" t="n">
        <v>0</v>
      </c>
      <c r="K2208" t="n">
        <v>-20</v>
      </c>
      <c r="L2208" t="n">
        <v>0</v>
      </c>
      <c r="M2208" t="n">
        <v>0</v>
      </c>
      <c r="O2208" t="n">
        <v>0</v>
      </c>
    </row>
    <row r="2209">
      <c r="A2209" s="8" t="n">
        <v>46209</v>
      </c>
      <c r="B2209" t="inlineStr">
        <is>
          <t>YX</t>
        </is>
      </c>
      <c r="C2209" s="9">
        <f>_xlfn.XLOOKUP(B2209,Carriers[Code],Carriers[Airline])</f>
        <v/>
      </c>
      <c r="D2209" t="n">
        <v>5668</v>
      </c>
      <c r="E2209" t="inlineStr">
        <is>
          <t>BWI</t>
        </is>
      </c>
      <c r="F2209" s="10" t="n">
        <v>1109</v>
      </c>
      <c r="G2209" t="inlineStr">
        <is>
          <t>1100-1159</t>
        </is>
      </c>
      <c r="H2209" s="9">
        <f>INT(F2209/100)</f>
        <v/>
      </c>
      <c r="I2209" t="n">
        <v>87</v>
      </c>
      <c r="J2209" t="n">
        <v>1</v>
      </c>
      <c r="K2209" t="n">
        <v>92</v>
      </c>
      <c r="L2209" t="n">
        <v>1</v>
      </c>
      <c r="M2209" t="n">
        <v>0</v>
      </c>
      <c r="O2209" t="n">
        <v>0</v>
      </c>
      <c r="P2209" t="n">
        <v>51</v>
      </c>
      <c r="Q2209" t="n">
        <v>0</v>
      </c>
      <c r="R2209" t="n">
        <v>41</v>
      </c>
      <c r="S2209" t="n">
        <v>0</v>
      </c>
      <c r="T2209" t="n">
        <v>0</v>
      </c>
    </row>
    <row r="2210">
      <c r="A2210" s="8" t="n">
        <v>46209</v>
      </c>
      <c r="B2210" t="inlineStr">
        <is>
          <t>B6</t>
        </is>
      </c>
      <c r="C2210" s="9">
        <f>_xlfn.XLOOKUP(B2210,Carriers[Code],Carriers[Airline])</f>
        <v/>
      </c>
      <c r="D2210" t="n">
        <v>401</v>
      </c>
      <c r="E2210" t="inlineStr">
        <is>
          <t>MSY</t>
        </is>
      </c>
      <c r="F2210" s="10" t="n">
        <v>1115</v>
      </c>
      <c r="G2210" t="inlineStr">
        <is>
          <t>1100-1159</t>
        </is>
      </c>
      <c r="H2210" s="9">
        <f>INT(F2210/100)</f>
        <v/>
      </c>
      <c r="I2210" t="n">
        <v>64</v>
      </c>
      <c r="J2210" t="n">
        <v>1</v>
      </c>
      <c r="K2210" t="n">
        <v>56</v>
      </c>
      <c r="L2210" t="n">
        <v>1</v>
      </c>
      <c r="M2210" t="n">
        <v>0</v>
      </c>
      <c r="O2210" t="n">
        <v>0</v>
      </c>
      <c r="P2210" t="n">
        <v>12</v>
      </c>
      <c r="Q2210" t="n">
        <v>0</v>
      </c>
      <c r="R2210" t="n">
        <v>0</v>
      </c>
      <c r="S2210" t="n">
        <v>0</v>
      </c>
      <c r="T2210" t="n">
        <v>44</v>
      </c>
    </row>
    <row r="2211">
      <c r="A2211" s="8" t="n">
        <v>46209</v>
      </c>
      <c r="B2211" t="inlineStr">
        <is>
          <t>DL</t>
        </is>
      </c>
      <c r="C2211" s="9">
        <f>_xlfn.XLOOKUP(B2211,Carriers[Code],Carriers[Airline])</f>
        <v/>
      </c>
      <c r="D2211" t="n">
        <v>464</v>
      </c>
      <c r="E2211" t="inlineStr">
        <is>
          <t>SLC</t>
        </is>
      </c>
      <c r="F2211" s="10" t="n">
        <v>1115</v>
      </c>
      <c r="G2211" t="inlineStr">
        <is>
          <t>1100-1159</t>
        </is>
      </c>
      <c r="H2211" s="9">
        <f>INT(F2211/100)</f>
        <v/>
      </c>
      <c r="I2211" t="n">
        <v>-4</v>
      </c>
      <c r="J2211" t="n">
        <v>0</v>
      </c>
      <c r="K2211" t="n">
        <v>-12</v>
      </c>
      <c r="L2211" t="n">
        <v>0</v>
      </c>
      <c r="M2211" t="n">
        <v>0</v>
      </c>
      <c r="O2211" t="n">
        <v>0</v>
      </c>
    </row>
    <row r="2212">
      <c r="A2212" s="8" t="n">
        <v>46209</v>
      </c>
      <c r="B2212" t="inlineStr">
        <is>
          <t>AA</t>
        </is>
      </c>
      <c r="C2212" s="9">
        <f>_xlfn.XLOOKUP(B2212,Carriers[Code],Carriers[Airline])</f>
        <v/>
      </c>
      <c r="D2212" t="n">
        <v>3161</v>
      </c>
      <c r="E2212" t="inlineStr">
        <is>
          <t>CLT</t>
        </is>
      </c>
      <c r="F2212" s="10" t="n">
        <v>1120</v>
      </c>
      <c r="G2212" t="inlineStr">
        <is>
          <t>1100-1159</t>
        </is>
      </c>
      <c r="H2212" s="9">
        <f>INT(F2212/100)</f>
        <v/>
      </c>
      <c r="I2212" t="n">
        <v>-6</v>
      </c>
      <c r="J2212" t="n">
        <v>0</v>
      </c>
      <c r="K2212" t="n">
        <v>-12</v>
      </c>
      <c r="L2212" t="n">
        <v>0</v>
      </c>
      <c r="M2212" t="n">
        <v>0</v>
      </c>
      <c r="O2212" t="n">
        <v>0</v>
      </c>
    </row>
    <row r="2213">
      <c r="A2213" s="8" t="n">
        <v>46209</v>
      </c>
      <c r="B2213" t="inlineStr">
        <is>
          <t>B6</t>
        </is>
      </c>
      <c r="C2213" s="9">
        <f>_xlfn.XLOOKUP(B2213,Carriers[Code],Carriers[Airline])</f>
        <v/>
      </c>
      <c r="D2213" t="n">
        <v>793</v>
      </c>
      <c r="E2213" t="inlineStr">
        <is>
          <t>DEN</t>
        </is>
      </c>
      <c r="F2213" s="10" t="n">
        <v>1120</v>
      </c>
      <c r="G2213" t="inlineStr">
        <is>
          <t>1100-1159</t>
        </is>
      </c>
      <c r="H2213" s="9">
        <f>INT(F2213/100)</f>
        <v/>
      </c>
      <c r="I2213" t="n">
        <v>132</v>
      </c>
      <c r="J2213" t="n">
        <v>1</v>
      </c>
      <c r="K2213" t="n">
        <v>119</v>
      </c>
      <c r="L2213" t="n">
        <v>1</v>
      </c>
      <c r="M2213" t="n">
        <v>0</v>
      </c>
      <c r="O2213" t="n">
        <v>0</v>
      </c>
      <c r="P2213" t="n">
        <v>14</v>
      </c>
      <c r="Q2213" t="n">
        <v>0</v>
      </c>
      <c r="R2213" t="n">
        <v>0</v>
      </c>
      <c r="S2213" t="n">
        <v>0</v>
      </c>
      <c r="T2213" t="n">
        <v>105</v>
      </c>
    </row>
    <row r="2214">
      <c r="A2214" s="8" t="n">
        <v>46209</v>
      </c>
      <c r="B2214" t="inlineStr">
        <is>
          <t>DL</t>
        </is>
      </c>
      <c r="C2214" s="9">
        <f>_xlfn.XLOOKUP(B2214,Carriers[Code],Carriers[Airline])</f>
        <v/>
      </c>
      <c r="D2214" t="n">
        <v>1398</v>
      </c>
      <c r="E2214" t="inlineStr">
        <is>
          <t>MSY</t>
        </is>
      </c>
      <c r="F2214" s="10" t="n">
        <v>1120</v>
      </c>
      <c r="G2214" t="inlineStr">
        <is>
          <t>1100-1159</t>
        </is>
      </c>
      <c r="H2214" s="9">
        <f>INT(F2214/100)</f>
        <v/>
      </c>
      <c r="I2214" t="n">
        <v>93</v>
      </c>
      <c r="J2214" t="n">
        <v>1</v>
      </c>
      <c r="K2214" t="n">
        <v>91</v>
      </c>
      <c r="L2214" t="n">
        <v>1</v>
      </c>
      <c r="M2214" t="n">
        <v>0</v>
      </c>
      <c r="O2214" t="n">
        <v>0</v>
      </c>
      <c r="P2214" t="n">
        <v>91</v>
      </c>
      <c r="Q2214" t="n">
        <v>0</v>
      </c>
      <c r="R2214" t="n">
        <v>0</v>
      </c>
      <c r="S2214" t="n">
        <v>0</v>
      </c>
      <c r="T2214" t="n">
        <v>0</v>
      </c>
    </row>
    <row r="2215">
      <c r="A2215" s="8" t="n">
        <v>46209</v>
      </c>
      <c r="B2215" t="inlineStr">
        <is>
          <t>YX</t>
        </is>
      </c>
      <c r="C2215" s="9">
        <f>_xlfn.XLOOKUP(B2215,Carriers[Code],Carriers[Airline])</f>
        <v/>
      </c>
      <c r="D2215" t="n">
        <v>5803</v>
      </c>
      <c r="E2215" t="inlineStr">
        <is>
          <t>SAV</t>
        </is>
      </c>
      <c r="F2215" s="10" t="n">
        <v>1125</v>
      </c>
      <c r="G2215" t="inlineStr">
        <is>
          <t>1100-1159</t>
        </is>
      </c>
      <c r="H2215" s="9">
        <f>INT(F2215/100)</f>
        <v/>
      </c>
      <c r="I2215" t="n">
        <v>-7</v>
      </c>
      <c r="J2215" t="n">
        <v>0</v>
      </c>
      <c r="K2215" t="n">
        <v>-11</v>
      </c>
      <c r="L2215" t="n">
        <v>0</v>
      </c>
      <c r="M2215" t="n">
        <v>0</v>
      </c>
      <c r="O2215" t="n">
        <v>0</v>
      </c>
    </row>
    <row r="2216">
      <c r="A2216" s="8" t="n">
        <v>46209</v>
      </c>
      <c r="B2216" t="inlineStr">
        <is>
          <t>DL</t>
        </is>
      </c>
      <c r="C2216" s="9">
        <f>_xlfn.XLOOKUP(B2216,Carriers[Code],Carriers[Airline])</f>
        <v/>
      </c>
      <c r="D2216" t="n">
        <v>332</v>
      </c>
      <c r="E2216" t="inlineStr">
        <is>
          <t>SEA</t>
        </is>
      </c>
      <c r="F2216" s="10" t="n">
        <v>1130</v>
      </c>
      <c r="G2216" t="inlineStr">
        <is>
          <t>1100-1159</t>
        </is>
      </c>
      <c r="H2216" s="9">
        <f>INT(F2216/100)</f>
        <v/>
      </c>
      <c r="I2216" t="n">
        <v>-1</v>
      </c>
      <c r="J2216" t="n">
        <v>0</v>
      </c>
      <c r="K2216" t="n">
        <v>-18</v>
      </c>
      <c r="L2216" t="n">
        <v>0</v>
      </c>
      <c r="M2216" t="n">
        <v>0</v>
      </c>
      <c r="O2216" t="n">
        <v>0</v>
      </c>
    </row>
    <row r="2217">
      <c r="A2217" s="8" t="n">
        <v>46209</v>
      </c>
      <c r="B2217" t="inlineStr">
        <is>
          <t>YX</t>
        </is>
      </c>
      <c r="C2217" s="9">
        <f>_xlfn.XLOOKUP(B2217,Carriers[Code],Carriers[Airline])</f>
        <v/>
      </c>
      <c r="D2217" t="n">
        <v>4349</v>
      </c>
      <c r="E2217" t="inlineStr">
        <is>
          <t>DCA</t>
        </is>
      </c>
      <c r="F2217" s="10" t="n">
        <v>1133</v>
      </c>
      <c r="G2217" t="inlineStr">
        <is>
          <t>1100-1159</t>
        </is>
      </c>
      <c r="H2217" s="9">
        <f>INT(F2217/100)</f>
        <v/>
      </c>
      <c r="I2217" t="n">
        <v>-8</v>
      </c>
      <c r="J2217" t="n">
        <v>0</v>
      </c>
      <c r="K2217" t="n">
        <v>-24</v>
      </c>
      <c r="L2217" t="n">
        <v>0</v>
      </c>
      <c r="M2217" t="n">
        <v>0</v>
      </c>
      <c r="O2217" t="n">
        <v>0</v>
      </c>
    </row>
    <row r="2218">
      <c r="A2218" s="8" t="n">
        <v>46209</v>
      </c>
      <c r="B2218" t="inlineStr">
        <is>
          <t>G4</t>
        </is>
      </c>
      <c r="C2218" s="9">
        <f>_xlfn.XLOOKUP(B2218,Carriers[Code],Carriers[Airline])</f>
        <v/>
      </c>
      <c r="D2218" t="n">
        <v>594</v>
      </c>
      <c r="E2218" t="inlineStr">
        <is>
          <t>IND</t>
        </is>
      </c>
      <c r="F2218" s="10" t="n">
        <v>1134</v>
      </c>
      <c r="G2218" t="inlineStr">
        <is>
          <t>1100-1159</t>
        </is>
      </c>
      <c r="H2218" s="9">
        <f>INT(F2218/100)</f>
        <v/>
      </c>
      <c r="I2218" t="n">
        <v>7</v>
      </c>
      <c r="J2218" t="n">
        <v>0</v>
      </c>
      <c r="K2218" t="n">
        <v>2</v>
      </c>
      <c r="L2218" t="n">
        <v>0</v>
      </c>
      <c r="M2218" t="n">
        <v>0</v>
      </c>
      <c r="O2218" t="n">
        <v>0</v>
      </c>
    </row>
    <row r="2219">
      <c r="A2219" s="8" t="n">
        <v>46209</v>
      </c>
      <c r="B2219" t="inlineStr">
        <is>
          <t>UA</t>
        </is>
      </c>
      <c r="C2219" s="9">
        <f>_xlfn.XLOOKUP(B2219,Carriers[Code],Carriers[Airline])</f>
        <v/>
      </c>
      <c r="D2219" t="n">
        <v>1074</v>
      </c>
      <c r="E2219" t="inlineStr">
        <is>
          <t>SFO</t>
        </is>
      </c>
      <c r="F2219" s="10" t="n">
        <v>1135</v>
      </c>
      <c r="G2219" t="inlineStr">
        <is>
          <t>1100-1159</t>
        </is>
      </c>
      <c r="H2219" s="9">
        <f>INT(F2219/100)</f>
        <v/>
      </c>
      <c r="I2219" t="n">
        <v>37</v>
      </c>
      <c r="J2219" t="n">
        <v>1</v>
      </c>
      <c r="K2219" t="n">
        <v>24</v>
      </c>
      <c r="L2219" t="n">
        <v>1</v>
      </c>
      <c r="M2219" t="n">
        <v>0</v>
      </c>
      <c r="O2219" t="n">
        <v>0</v>
      </c>
      <c r="P2219" t="n">
        <v>0</v>
      </c>
      <c r="Q2219" t="n">
        <v>0</v>
      </c>
      <c r="R2219" t="n">
        <v>24</v>
      </c>
      <c r="S2219" t="n">
        <v>0</v>
      </c>
      <c r="T2219" t="n">
        <v>0</v>
      </c>
    </row>
    <row r="2220">
      <c r="A2220" s="8" t="n">
        <v>46209</v>
      </c>
      <c r="B2220" t="inlineStr">
        <is>
          <t>WN</t>
        </is>
      </c>
      <c r="C2220" s="9">
        <f>_xlfn.XLOOKUP(B2220,Carriers[Code],Carriers[Airline])</f>
        <v/>
      </c>
      <c r="D2220" t="n">
        <v>4208</v>
      </c>
      <c r="E2220" t="inlineStr">
        <is>
          <t>DEN</t>
        </is>
      </c>
      <c r="F2220" s="10" t="n">
        <v>1135</v>
      </c>
      <c r="G2220" t="inlineStr">
        <is>
          <t>1100-1159</t>
        </is>
      </c>
      <c r="H2220" s="9">
        <f>INT(F2220/100)</f>
        <v/>
      </c>
      <c r="I2220" t="n">
        <v>7</v>
      </c>
      <c r="J2220" t="n">
        <v>0</v>
      </c>
      <c r="K2220" t="n">
        <v>-9</v>
      </c>
      <c r="L2220" t="n">
        <v>0</v>
      </c>
      <c r="M2220" t="n">
        <v>0</v>
      </c>
      <c r="O2220" t="n">
        <v>0</v>
      </c>
    </row>
    <row r="2221">
      <c r="A2221" s="8" t="n">
        <v>46209</v>
      </c>
      <c r="B2221" t="inlineStr">
        <is>
          <t>B6</t>
        </is>
      </c>
      <c r="C2221" s="9">
        <f>_xlfn.XLOOKUP(B2221,Carriers[Code],Carriers[Airline])</f>
        <v/>
      </c>
      <c r="D2221" t="n">
        <v>2283</v>
      </c>
      <c r="E2221" t="inlineStr">
        <is>
          <t>RDU</t>
        </is>
      </c>
      <c r="F2221" s="10" t="n">
        <v>1139</v>
      </c>
      <c r="G2221" t="inlineStr">
        <is>
          <t>1100-1159</t>
        </is>
      </c>
      <c r="H2221" s="9">
        <f>INT(F2221/100)</f>
        <v/>
      </c>
      <c r="I2221" t="n">
        <v>32</v>
      </c>
      <c r="J2221" t="n">
        <v>1</v>
      </c>
      <c r="K2221" t="n">
        <v>36</v>
      </c>
      <c r="L2221" t="n">
        <v>1</v>
      </c>
      <c r="M2221" t="n">
        <v>0</v>
      </c>
      <c r="O2221" t="n">
        <v>0</v>
      </c>
      <c r="P2221" t="n">
        <v>12</v>
      </c>
      <c r="Q2221" t="n">
        <v>0</v>
      </c>
      <c r="R2221" t="n">
        <v>4</v>
      </c>
      <c r="S2221" t="n">
        <v>0</v>
      </c>
      <c r="T2221" t="n">
        <v>20</v>
      </c>
    </row>
    <row r="2222">
      <c r="A2222" s="8" t="n">
        <v>46209</v>
      </c>
      <c r="B2222" t="inlineStr">
        <is>
          <t>YX</t>
        </is>
      </c>
      <c r="C2222" s="9">
        <f>_xlfn.XLOOKUP(B2222,Carriers[Code],Carriers[Airline])</f>
        <v/>
      </c>
      <c r="D2222" t="n">
        <v>5598</v>
      </c>
      <c r="E2222" t="inlineStr">
        <is>
          <t>CVG</t>
        </is>
      </c>
      <c r="F2222" s="10" t="n">
        <v>1140</v>
      </c>
      <c r="G2222" t="inlineStr">
        <is>
          <t>1100-1159</t>
        </is>
      </c>
      <c r="H2222" s="9">
        <f>INT(F2222/100)</f>
        <v/>
      </c>
      <c r="I2222" t="n">
        <v>3</v>
      </c>
      <c r="J2222" t="n">
        <v>0</v>
      </c>
      <c r="K2222" t="n">
        <v>-11</v>
      </c>
      <c r="L2222" t="n">
        <v>0</v>
      </c>
      <c r="M2222" t="n">
        <v>0</v>
      </c>
      <c r="O2222" t="n">
        <v>0</v>
      </c>
    </row>
    <row r="2223">
      <c r="A2223" s="8" t="n">
        <v>46209</v>
      </c>
      <c r="B2223" t="inlineStr">
        <is>
          <t>B6</t>
        </is>
      </c>
      <c r="C2223" s="9">
        <f>_xlfn.XLOOKUP(B2223,Carriers[Code],Carriers[Airline])</f>
        <v/>
      </c>
      <c r="D2223" t="n">
        <v>837</v>
      </c>
      <c r="E2223" t="inlineStr">
        <is>
          <t>DTW</t>
        </is>
      </c>
      <c r="F2223" s="10" t="n">
        <v>1143</v>
      </c>
      <c r="G2223" t="inlineStr">
        <is>
          <t>1100-1159</t>
        </is>
      </c>
      <c r="H2223" s="9">
        <f>INT(F2223/100)</f>
        <v/>
      </c>
      <c r="I2223" t="n">
        <v>-3</v>
      </c>
      <c r="J2223" t="n">
        <v>0</v>
      </c>
      <c r="K2223" t="n">
        <v>-10</v>
      </c>
      <c r="L2223" t="n">
        <v>0</v>
      </c>
      <c r="M2223" t="n">
        <v>0</v>
      </c>
      <c r="O2223" t="n">
        <v>0</v>
      </c>
    </row>
    <row r="2224">
      <c r="A2224" s="8" t="n">
        <v>46209</v>
      </c>
      <c r="B2224" t="inlineStr">
        <is>
          <t>B6</t>
        </is>
      </c>
      <c r="C2224" s="9">
        <f>_xlfn.XLOOKUP(B2224,Carriers[Code],Carriers[Airline])</f>
        <v/>
      </c>
      <c r="D2224" t="n">
        <v>1807</v>
      </c>
      <c r="E2224" t="inlineStr">
        <is>
          <t>BNA</t>
        </is>
      </c>
      <c r="F2224" s="10" t="n">
        <v>1145</v>
      </c>
      <c r="G2224" t="inlineStr">
        <is>
          <t>1100-1159</t>
        </is>
      </c>
      <c r="H2224" s="9">
        <f>INT(F2224/100)</f>
        <v/>
      </c>
      <c r="I2224" t="n">
        <v>55</v>
      </c>
      <c r="J2224" t="n">
        <v>1</v>
      </c>
      <c r="K2224" t="n">
        <v>35</v>
      </c>
      <c r="L2224" t="n">
        <v>1</v>
      </c>
      <c r="M2224" t="n">
        <v>0</v>
      </c>
      <c r="O2224" t="n">
        <v>0</v>
      </c>
      <c r="P2224" t="n">
        <v>35</v>
      </c>
      <c r="Q2224" t="n">
        <v>0</v>
      </c>
      <c r="R2224" t="n">
        <v>0</v>
      </c>
      <c r="S2224" t="n">
        <v>0</v>
      </c>
      <c r="T2224" t="n">
        <v>0</v>
      </c>
    </row>
    <row r="2225">
      <c r="A2225" s="8" t="n">
        <v>46209</v>
      </c>
      <c r="B2225" t="inlineStr">
        <is>
          <t>YX</t>
        </is>
      </c>
      <c r="C2225" s="9">
        <f>_xlfn.XLOOKUP(B2225,Carriers[Code],Carriers[Airline])</f>
        <v/>
      </c>
      <c r="D2225" t="n">
        <v>5731</v>
      </c>
      <c r="E2225" t="inlineStr">
        <is>
          <t>PIT</t>
        </is>
      </c>
      <c r="F2225" s="10" t="n">
        <v>1145</v>
      </c>
      <c r="G2225" t="inlineStr">
        <is>
          <t>1100-1159</t>
        </is>
      </c>
      <c r="H2225" s="9">
        <f>INT(F2225/100)</f>
        <v/>
      </c>
      <c r="I2225" t="n">
        <v>6</v>
      </c>
      <c r="J2225" t="n">
        <v>0</v>
      </c>
      <c r="K2225" t="n">
        <v>15</v>
      </c>
      <c r="L2225" t="n">
        <v>1</v>
      </c>
      <c r="M2225" t="n">
        <v>0</v>
      </c>
      <c r="O2225" t="n">
        <v>0</v>
      </c>
      <c r="P2225" t="n">
        <v>0</v>
      </c>
      <c r="Q2225" t="n">
        <v>0</v>
      </c>
      <c r="R2225" t="n">
        <v>9</v>
      </c>
      <c r="S2225" t="n">
        <v>0</v>
      </c>
      <c r="T2225" t="n">
        <v>6</v>
      </c>
    </row>
    <row r="2226">
      <c r="A2226" s="8" t="n">
        <v>46209</v>
      </c>
      <c r="B2226" t="inlineStr">
        <is>
          <t>DL</t>
        </is>
      </c>
      <c r="C2226" s="9">
        <f>_xlfn.XLOOKUP(B2226,Carriers[Code],Carriers[Airline])</f>
        <v/>
      </c>
      <c r="D2226" t="n">
        <v>1103</v>
      </c>
      <c r="E2226" t="inlineStr">
        <is>
          <t>MSP</t>
        </is>
      </c>
      <c r="F2226" s="10" t="n">
        <v>1150</v>
      </c>
      <c r="G2226" t="inlineStr">
        <is>
          <t>1100-1159</t>
        </is>
      </c>
      <c r="H2226" s="9">
        <f>INT(F2226/100)</f>
        <v/>
      </c>
      <c r="I2226" t="n">
        <v>-2</v>
      </c>
      <c r="J2226" t="n">
        <v>0</v>
      </c>
      <c r="K2226" t="n">
        <v>-18</v>
      </c>
      <c r="L2226" t="n">
        <v>0</v>
      </c>
      <c r="M2226" t="n">
        <v>0</v>
      </c>
      <c r="O2226" t="n">
        <v>0</v>
      </c>
    </row>
    <row r="2227">
      <c r="A2227" s="8" t="n">
        <v>46209</v>
      </c>
      <c r="B2227" t="inlineStr">
        <is>
          <t>DL</t>
        </is>
      </c>
      <c r="C2227" s="9">
        <f>_xlfn.XLOOKUP(B2227,Carriers[Code],Carriers[Airline])</f>
        <v/>
      </c>
      <c r="D2227" t="n">
        <v>2785</v>
      </c>
      <c r="E2227" t="inlineStr">
        <is>
          <t>CHS</t>
        </is>
      </c>
      <c r="F2227" s="10" t="n">
        <v>1150</v>
      </c>
      <c r="G2227" t="inlineStr">
        <is>
          <t>1100-1159</t>
        </is>
      </c>
      <c r="H2227" s="9">
        <f>INT(F2227/100)</f>
        <v/>
      </c>
      <c r="I2227" t="n">
        <v>25</v>
      </c>
      <c r="J2227" t="n">
        <v>1</v>
      </c>
      <c r="K2227" t="n">
        <v>14</v>
      </c>
      <c r="L2227" t="n">
        <v>0</v>
      </c>
      <c r="M2227" t="n">
        <v>0</v>
      </c>
      <c r="O2227" t="n">
        <v>0</v>
      </c>
    </row>
    <row r="2228">
      <c r="A2228" s="8" t="n">
        <v>46209</v>
      </c>
      <c r="B2228" t="inlineStr">
        <is>
          <t>YX</t>
        </is>
      </c>
      <c r="C2228" s="9">
        <f>_xlfn.XLOOKUP(B2228,Carriers[Code],Carriers[Airline])</f>
        <v/>
      </c>
      <c r="D2228" t="n">
        <v>4760</v>
      </c>
      <c r="E2228" t="inlineStr">
        <is>
          <t>CVG</t>
        </is>
      </c>
      <c r="F2228" s="10" t="n">
        <v>1155</v>
      </c>
      <c r="G2228" t="inlineStr">
        <is>
          <t>1100-1159</t>
        </is>
      </c>
      <c r="H2228" s="9">
        <f>INT(F2228/100)</f>
        <v/>
      </c>
      <c r="I2228" t="n">
        <v>-1</v>
      </c>
      <c r="J2228" t="n">
        <v>0</v>
      </c>
      <c r="K2228" t="n">
        <v>-11</v>
      </c>
      <c r="L2228" t="n">
        <v>0</v>
      </c>
      <c r="M2228" t="n">
        <v>0</v>
      </c>
      <c r="O2228" t="n">
        <v>0</v>
      </c>
    </row>
    <row r="2229">
      <c r="A2229" s="8" t="n">
        <v>46209</v>
      </c>
      <c r="B2229" t="inlineStr">
        <is>
          <t>AA</t>
        </is>
      </c>
      <c r="C2229" s="9">
        <f>_xlfn.XLOOKUP(B2229,Carriers[Code],Carriers[Airline])</f>
        <v/>
      </c>
      <c r="D2229" t="n">
        <v>1610</v>
      </c>
      <c r="E2229" t="inlineStr">
        <is>
          <t>ORD</t>
        </is>
      </c>
      <c r="F2229" s="10" t="n">
        <v>1159</v>
      </c>
      <c r="G2229" t="inlineStr">
        <is>
          <t>1100-1159</t>
        </is>
      </c>
      <c r="H2229" s="9">
        <f>INT(F2229/100)</f>
        <v/>
      </c>
      <c r="I2229" t="n">
        <v>-6</v>
      </c>
      <c r="J2229" t="n">
        <v>0</v>
      </c>
      <c r="K2229" t="n">
        <v>-28</v>
      </c>
      <c r="L2229" t="n">
        <v>0</v>
      </c>
      <c r="M2229" t="n">
        <v>0</v>
      </c>
      <c r="O2229" t="n">
        <v>0</v>
      </c>
    </row>
    <row r="2230">
      <c r="A2230" s="8" t="n">
        <v>46209</v>
      </c>
      <c r="B2230" t="inlineStr">
        <is>
          <t>F9</t>
        </is>
      </c>
      <c r="C2230" s="9">
        <f>_xlfn.XLOOKUP(B2230,Carriers[Code],Carriers[Airline])</f>
        <v/>
      </c>
      <c r="D2230" t="n">
        <v>3511</v>
      </c>
      <c r="E2230" t="inlineStr">
        <is>
          <t>ATL</t>
        </is>
      </c>
      <c r="F2230" s="10" t="n">
        <v>1159</v>
      </c>
      <c r="G2230" t="inlineStr">
        <is>
          <t>1100-1159</t>
        </is>
      </c>
      <c r="H2230" s="9">
        <f>INT(F2230/100)</f>
        <v/>
      </c>
      <c r="I2230" t="n">
        <v>-13</v>
      </c>
      <c r="J2230" t="n">
        <v>0</v>
      </c>
      <c r="K2230" t="n">
        <v>-8</v>
      </c>
      <c r="L2230" t="n">
        <v>0</v>
      </c>
      <c r="M2230" t="n">
        <v>0</v>
      </c>
      <c r="O2230" t="n">
        <v>0</v>
      </c>
    </row>
    <row r="2231">
      <c r="A2231" s="8" t="n">
        <v>46209</v>
      </c>
      <c r="B2231" t="inlineStr">
        <is>
          <t>YX</t>
        </is>
      </c>
      <c r="C2231" s="9">
        <f>_xlfn.XLOOKUP(B2231,Carriers[Code],Carriers[Airline])</f>
        <v/>
      </c>
      <c r="D2231" t="n">
        <v>5854</v>
      </c>
      <c r="E2231" t="inlineStr">
        <is>
          <t>LGA</t>
        </is>
      </c>
      <c r="F2231" s="10" t="n">
        <v>1200</v>
      </c>
      <c r="G2231" t="inlineStr">
        <is>
          <t>1200-1259</t>
        </is>
      </c>
      <c r="H2231" s="9">
        <f>INT(F2231/100)</f>
        <v/>
      </c>
      <c r="I2231" t="n">
        <v>3</v>
      </c>
      <c r="J2231" t="n">
        <v>0</v>
      </c>
      <c r="K2231" t="n">
        <v>-1</v>
      </c>
      <c r="L2231" t="n">
        <v>0</v>
      </c>
      <c r="M2231" t="n">
        <v>0</v>
      </c>
      <c r="O2231" t="n">
        <v>0</v>
      </c>
    </row>
    <row r="2232">
      <c r="A2232" s="8" t="n">
        <v>46209</v>
      </c>
      <c r="B2232" t="inlineStr">
        <is>
          <t>DL</t>
        </is>
      </c>
      <c r="C2232" s="9">
        <f>_xlfn.XLOOKUP(B2232,Carriers[Code],Carriers[Airline])</f>
        <v/>
      </c>
      <c r="D2232" t="n">
        <v>303</v>
      </c>
      <c r="E2232" t="inlineStr">
        <is>
          <t>DFW</t>
        </is>
      </c>
      <c r="F2232" s="10" t="n">
        <v>1205</v>
      </c>
      <c r="G2232" t="inlineStr">
        <is>
          <t>1200-1259</t>
        </is>
      </c>
      <c r="H2232" s="9">
        <f>INT(F2232/100)</f>
        <v/>
      </c>
      <c r="I2232" t="n">
        <v>-12</v>
      </c>
      <c r="J2232" t="n">
        <v>0</v>
      </c>
      <c r="K2232" t="n">
        <v>-21</v>
      </c>
      <c r="L2232" t="n">
        <v>0</v>
      </c>
      <c r="M2232" t="n">
        <v>0</v>
      </c>
      <c r="O2232" t="n">
        <v>0</v>
      </c>
    </row>
    <row r="2233">
      <c r="A2233" s="8" t="n">
        <v>46209</v>
      </c>
      <c r="B2233" t="inlineStr">
        <is>
          <t>B6</t>
        </is>
      </c>
      <c r="C2233" s="9">
        <f>_xlfn.XLOOKUP(B2233,Carriers[Code],Carriers[Airline])</f>
        <v/>
      </c>
      <c r="D2233" t="n">
        <v>51</v>
      </c>
      <c r="E2233" t="inlineStr">
        <is>
          <t>MCO</t>
        </is>
      </c>
      <c r="F2233" s="10" t="n">
        <v>1208</v>
      </c>
      <c r="G2233" t="inlineStr">
        <is>
          <t>1200-1259</t>
        </is>
      </c>
      <c r="H2233" s="9">
        <f>INT(F2233/100)</f>
        <v/>
      </c>
      <c r="I2233" t="n">
        <v>-2</v>
      </c>
      <c r="J2233" t="n">
        <v>0</v>
      </c>
      <c r="K2233" t="n">
        <v>-15</v>
      </c>
      <c r="L2233" t="n">
        <v>0</v>
      </c>
      <c r="M2233" t="n">
        <v>0</v>
      </c>
      <c r="O2233" t="n">
        <v>0</v>
      </c>
    </row>
    <row r="2234">
      <c r="A2234" s="8" t="n">
        <v>46209</v>
      </c>
      <c r="B2234" t="inlineStr">
        <is>
          <t>B6</t>
        </is>
      </c>
      <c r="C2234" s="9">
        <f>_xlfn.XLOOKUP(B2234,Carriers[Code],Carriers[Airline])</f>
        <v/>
      </c>
      <c r="D2234" t="n">
        <v>1352</v>
      </c>
      <c r="E2234" t="inlineStr">
        <is>
          <t>ACK</t>
        </is>
      </c>
      <c r="F2234" s="10" t="n">
        <v>1212</v>
      </c>
      <c r="G2234" t="inlineStr">
        <is>
          <t>1200-1259</t>
        </is>
      </c>
      <c r="H2234" s="9">
        <f>INT(F2234/100)</f>
        <v/>
      </c>
      <c r="I2234" t="n">
        <v>27</v>
      </c>
      <c r="J2234" t="n">
        <v>1</v>
      </c>
      <c r="K2234" t="n">
        <v>22</v>
      </c>
      <c r="L2234" t="n">
        <v>1</v>
      </c>
      <c r="M2234" t="n">
        <v>0</v>
      </c>
      <c r="O2234" t="n">
        <v>0</v>
      </c>
      <c r="P2234" t="n">
        <v>16</v>
      </c>
      <c r="Q2234" t="n">
        <v>0</v>
      </c>
      <c r="R2234" t="n">
        <v>0</v>
      </c>
      <c r="S2234" t="n">
        <v>0</v>
      </c>
      <c r="T2234" t="n">
        <v>6</v>
      </c>
    </row>
    <row r="2235">
      <c r="A2235" s="8" t="n">
        <v>46209</v>
      </c>
      <c r="B2235" t="inlineStr">
        <is>
          <t>DL</t>
        </is>
      </c>
      <c r="C2235" s="9">
        <f>_xlfn.XLOOKUP(B2235,Carriers[Code],Carriers[Airline])</f>
        <v/>
      </c>
      <c r="D2235" t="n">
        <v>2816</v>
      </c>
      <c r="E2235" t="inlineStr">
        <is>
          <t>ORD</t>
        </is>
      </c>
      <c r="F2235" s="10" t="n">
        <v>1220</v>
      </c>
      <c r="G2235" t="inlineStr">
        <is>
          <t>1200-1259</t>
        </is>
      </c>
      <c r="H2235" s="9">
        <f>INT(F2235/100)</f>
        <v/>
      </c>
      <c r="I2235" t="n">
        <v>50</v>
      </c>
      <c r="J2235" t="n">
        <v>1</v>
      </c>
      <c r="K2235" t="n">
        <v>44</v>
      </c>
      <c r="L2235" t="n">
        <v>1</v>
      </c>
      <c r="M2235" t="n">
        <v>0</v>
      </c>
      <c r="O2235" t="n">
        <v>0</v>
      </c>
      <c r="P2235" t="n">
        <v>44</v>
      </c>
      <c r="Q2235" t="n">
        <v>0</v>
      </c>
      <c r="R2235" t="n">
        <v>0</v>
      </c>
      <c r="S2235" t="n">
        <v>0</v>
      </c>
      <c r="T2235" t="n">
        <v>0</v>
      </c>
    </row>
    <row r="2236">
      <c r="A2236" s="8" t="n">
        <v>46209</v>
      </c>
      <c r="B2236" t="inlineStr">
        <is>
          <t>UA</t>
        </is>
      </c>
      <c r="C2236" s="9">
        <f>_xlfn.XLOOKUP(B2236,Carriers[Code],Carriers[Airline])</f>
        <v/>
      </c>
      <c r="D2236" t="n">
        <v>414</v>
      </c>
      <c r="E2236" t="inlineStr">
        <is>
          <t>DEN</t>
        </is>
      </c>
      <c r="F2236" s="10" t="n">
        <v>1222</v>
      </c>
      <c r="G2236" t="inlineStr">
        <is>
          <t>1200-1259</t>
        </is>
      </c>
      <c r="H2236" s="9">
        <f>INT(F2236/100)</f>
        <v/>
      </c>
      <c r="I2236" t="n">
        <v>0</v>
      </c>
      <c r="J2236" t="n">
        <v>0</v>
      </c>
      <c r="K2236" t="n">
        <v>-29</v>
      </c>
      <c r="L2236" t="n">
        <v>0</v>
      </c>
      <c r="M2236" t="n">
        <v>0</v>
      </c>
      <c r="O2236" t="n">
        <v>0</v>
      </c>
    </row>
    <row r="2237">
      <c r="A2237" s="8" t="n">
        <v>46209</v>
      </c>
      <c r="B2237" t="inlineStr">
        <is>
          <t>YX</t>
        </is>
      </c>
      <c r="C2237" s="9">
        <f>_xlfn.XLOOKUP(B2237,Carriers[Code],Carriers[Airline])</f>
        <v/>
      </c>
      <c r="D2237" t="n">
        <v>4367</v>
      </c>
      <c r="E2237" t="inlineStr">
        <is>
          <t>LGA</t>
        </is>
      </c>
      <c r="F2237" s="10" t="n">
        <v>1223</v>
      </c>
      <c r="G2237" t="inlineStr">
        <is>
          <t>1200-1259</t>
        </is>
      </c>
      <c r="H2237" s="9">
        <f>INT(F2237/100)</f>
        <v/>
      </c>
      <c r="M2237" t="n">
        <v>1</v>
      </c>
      <c r="N2237" t="inlineStr">
        <is>
          <t>B</t>
        </is>
      </c>
      <c r="O2237" t="n">
        <v>0</v>
      </c>
    </row>
    <row r="2238">
      <c r="A2238" s="8" t="n">
        <v>46209</v>
      </c>
      <c r="B2238" t="inlineStr">
        <is>
          <t>YX</t>
        </is>
      </c>
      <c r="C2238" s="9">
        <f>_xlfn.XLOOKUP(B2238,Carriers[Code],Carriers[Airline])</f>
        <v/>
      </c>
      <c r="D2238" t="n">
        <v>4366</v>
      </c>
      <c r="E2238" t="inlineStr">
        <is>
          <t>JFK</t>
        </is>
      </c>
      <c r="F2238" s="10" t="n">
        <v>1225</v>
      </c>
      <c r="G2238" t="inlineStr">
        <is>
          <t>1200-1259</t>
        </is>
      </c>
      <c r="H2238" s="9">
        <f>INT(F2238/100)</f>
        <v/>
      </c>
      <c r="I2238" t="n">
        <v>4</v>
      </c>
      <c r="J2238" t="n">
        <v>0</v>
      </c>
      <c r="K2238" t="n">
        <v>5</v>
      </c>
      <c r="L2238" t="n">
        <v>0</v>
      </c>
      <c r="M2238" t="n">
        <v>0</v>
      </c>
      <c r="O2238" t="n">
        <v>0</v>
      </c>
    </row>
    <row r="2239">
      <c r="A2239" s="8" t="n">
        <v>46209</v>
      </c>
      <c r="B2239" t="inlineStr">
        <is>
          <t>YX</t>
        </is>
      </c>
      <c r="C2239" s="9">
        <f>_xlfn.XLOOKUP(B2239,Carriers[Code],Carriers[Airline])</f>
        <v/>
      </c>
      <c r="D2239" t="n">
        <v>4738</v>
      </c>
      <c r="E2239" t="inlineStr">
        <is>
          <t>ILM</t>
        </is>
      </c>
      <c r="F2239" s="10" t="n">
        <v>1225</v>
      </c>
      <c r="G2239" t="inlineStr">
        <is>
          <t>1200-1259</t>
        </is>
      </c>
      <c r="H2239" s="9">
        <f>INT(F2239/100)</f>
        <v/>
      </c>
      <c r="M2239" t="n">
        <v>1</v>
      </c>
      <c r="N2239" t="inlineStr">
        <is>
          <t>B</t>
        </is>
      </c>
      <c r="O2239" t="n">
        <v>0</v>
      </c>
    </row>
    <row r="2240">
      <c r="A2240" s="8" t="n">
        <v>46209</v>
      </c>
      <c r="B2240" t="inlineStr">
        <is>
          <t>B6</t>
        </is>
      </c>
      <c r="C2240" s="9">
        <f>_xlfn.XLOOKUP(B2240,Carriers[Code],Carriers[Airline])</f>
        <v/>
      </c>
      <c r="D2240" t="n">
        <v>269</v>
      </c>
      <c r="E2240" t="inlineStr">
        <is>
          <t>FLL</t>
        </is>
      </c>
      <c r="F2240" s="10" t="n">
        <v>1230</v>
      </c>
      <c r="G2240" t="inlineStr">
        <is>
          <t>1200-1259</t>
        </is>
      </c>
      <c r="H2240" s="9">
        <f>INT(F2240/100)</f>
        <v/>
      </c>
      <c r="I2240" t="n">
        <v>10</v>
      </c>
      <c r="J2240" t="n">
        <v>0</v>
      </c>
      <c r="K2240" t="n">
        <v>-7</v>
      </c>
      <c r="L2240" t="n">
        <v>0</v>
      </c>
      <c r="M2240" t="n">
        <v>0</v>
      </c>
      <c r="O2240" t="n">
        <v>0</v>
      </c>
    </row>
    <row r="2241">
      <c r="A2241" s="8" t="n">
        <v>46209</v>
      </c>
      <c r="B2241" t="inlineStr">
        <is>
          <t>DL</t>
        </is>
      </c>
      <c r="C2241" s="9">
        <f>_xlfn.XLOOKUP(B2241,Carriers[Code],Carriers[Airline])</f>
        <v/>
      </c>
      <c r="D2241" t="n">
        <v>2779</v>
      </c>
      <c r="E2241" t="inlineStr">
        <is>
          <t>ATL</t>
        </is>
      </c>
      <c r="F2241" s="10" t="n">
        <v>1230</v>
      </c>
      <c r="G2241" t="inlineStr">
        <is>
          <t>1200-1259</t>
        </is>
      </c>
      <c r="H2241" s="9">
        <f>INT(F2241/100)</f>
        <v/>
      </c>
      <c r="I2241" t="n">
        <v>28</v>
      </c>
      <c r="J2241" t="n">
        <v>1</v>
      </c>
      <c r="K2241" t="n">
        <v>16</v>
      </c>
      <c r="L2241" t="n">
        <v>1</v>
      </c>
      <c r="M2241" t="n">
        <v>0</v>
      </c>
      <c r="O2241" t="n">
        <v>0</v>
      </c>
      <c r="P2241" t="n">
        <v>16</v>
      </c>
      <c r="Q2241" t="n">
        <v>0</v>
      </c>
      <c r="R2241" t="n">
        <v>0</v>
      </c>
      <c r="S2241" t="n">
        <v>0</v>
      </c>
      <c r="T2241" t="n">
        <v>0</v>
      </c>
    </row>
    <row r="2242">
      <c r="A2242" s="8" t="n">
        <v>46209</v>
      </c>
      <c r="B2242" t="inlineStr">
        <is>
          <t>UA</t>
        </is>
      </c>
      <c r="C2242" s="9">
        <f>_xlfn.XLOOKUP(B2242,Carriers[Code],Carriers[Airline])</f>
        <v/>
      </c>
      <c r="D2242" t="n">
        <v>1732</v>
      </c>
      <c r="E2242" t="inlineStr">
        <is>
          <t>ORD</t>
        </is>
      </c>
      <c r="F2242" s="10" t="n">
        <v>1230</v>
      </c>
      <c r="G2242" t="inlineStr">
        <is>
          <t>1200-1259</t>
        </is>
      </c>
      <c r="H2242" s="9">
        <f>INT(F2242/100)</f>
        <v/>
      </c>
      <c r="I2242" t="n">
        <v>5</v>
      </c>
      <c r="J2242" t="n">
        <v>0</v>
      </c>
      <c r="K2242" t="n">
        <v>-1</v>
      </c>
      <c r="L2242" t="n">
        <v>0</v>
      </c>
      <c r="M2242" t="n">
        <v>0</v>
      </c>
      <c r="O2242" t="n">
        <v>0</v>
      </c>
    </row>
    <row r="2243">
      <c r="A2243" s="8" t="n">
        <v>46209</v>
      </c>
      <c r="B2243" t="inlineStr">
        <is>
          <t>YX</t>
        </is>
      </c>
      <c r="C2243" s="9">
        <f>_xlfn.XLOOKUP(B2243,Carriers[Code],Carriers[Airline])</f>
        <v/>
      </c>
      <c r="D2243" t="n">
        <v>5857</v>
      </c>
      <c r="E2243" t="inlineStr">
        <is>
          <t>DCA</t>
        </is>
      </c>
      <c r="F2243" s="10" t="n">
        <v>1230</v>
      </c>
      <c r="G2243" t="inlineStr">
        <is>
          <t>1200-1259</t>
        </is>
      </c>
      <c r="H2243" s="9">
        <f>INT(F2243/100)</f>
        <v/>
      </c>
      <c r="I2243" t="n">
        <v>-3</v>
      </c>
      <c r="J2243" t="n">
        <v>0</v>
      </c>
      <c r="K2243" t="n">
        <v>25</v>
      </c>
      <c r="L2243" t="n">
        <v>1</v>
      </c>
      <c r="M2243" t="n">
        <v>0</v>
      </c>
      <c r="O2243" t="n">
        <v>0</v>
      </c>
      <c r="P2243" t="n">
        <v>0</v>
      </c>
      <c r="Q2243" t="n">
        <v>0</v>
      </c>
      <c r="R2243" t="n">
        <v>25</v>
      </c>
      <c r="S2243" t="n">
        <v>0</v>
      </c>
      <c r="T2243" t="n">
        <v>0</v>
      </c>
    </row>
    <row r="2244">
      <c r="A2244" s="8" t="n">
        <v>46209</v>
      </c>
      <c r="B2244" t="inlineStr">
        <is>
          <t>YX</t>
        </is>
      </c>
      <c r="C2244" s="9">
        <f>_xlfn.XLOOKUP(B2244,Carriers[Code],Carriers[Airline])</f>
        <v/>
      </c>
      <c r="D2244" t="n">
        <v>3413</v>
      </c>
      <c r="E2244" t="inlineStr">
        <is>
          <t>IAD</t>
        </is>
      </c>
      <c r="F2244" s="10" t="n">
        <v>1235</v>
      </c>
      <c r="G2244" t="inlineStr">
        <is>
          <t>1200-1259</t>
        </is>
      </c>
      <c r="H2244" s="9">
        <f>INT(F2244/100)</f>
        <v/>
      </c>
      <c r="I2244" t="n">
        <v>81</v>
      </c>
      <c r="J2244" t="n">
        <v>1</v>
      </c>
      <c r="K2244" t="n">
        <v>67</v>
      </c>
      <c r="L2244" t="n">
        <v>1</v>
      </c>
      <c r="M2244" t="n">
        <v>0</v>
      </c>
      <c r="O2244" t="n">
        <v>0</v>
      </c>
      <c r="P2244" t="n">
        <v>17</v>
      </c>
      <c r="Q2244" t="n">
        <v>0</v>
      </c>
      <c r="R2244" t="n">
        <v>0</v>
      </c>
      <c r="S2244" t="n">
        <v>0</v>
      </c>
      <c r="T2244" t="n">
        <v>50</v>
      </c>
    </row>
    <row r="2245">
      <c r="A2245" s="8" t="n">
        <v>46209</v>
      </c>
      <c r="B2245" t="inlineStr">
        <is>
          <t>G4</t>
        </is>
      </c>
      <c r="C2245" s="9">
        <f>_xlfn.XLOOKUP(B2245,Carriers[Code],Carriers[Airline])</f>
        <v/>
      </c>
      <c r="D2245" t="n">
        <v>1383</v>
      </c>
      <c r="E2245" t="inlineStr">
        <is>
          <t>SRQ</t>
        </is>
      </c>
      <c r="F2245" s="10" t="n">
        <v>1237</v>
      </c>
      <c r="G2245" t="inlineStr">
        <is>
          <t>1200-1259</t>
        </is>
      </c>
      <c r="H2245" s="9">
        <f>INT(F2245/100)</f>
        <v/>
      </c>
      <c r="I2245" t="n">
        <v>34</v>
      </c>
      <c r="J2245" t="n">
        <v>1</v>
      </c>
      <c r="K2245" t="n">
        <v>50</v>
      </c>
      <c r="L2245" t="n">
        <v>1</v>
      </c>
      <c r="M2245" t="n">
        <v>0</v>
      </c>
      <c r="O2245" t="n">
        <v>0</v>
      </c>
      <c r="P2245" t="n">
        <v>0</v>
      </c>
      <c r="Q2245" t="n">
        <v>34</v>
      </c>
      <c r="R2245" t="n">
        <v>16</v>
      </c>
      <c r="S2245" t="n">
        <v>0</v>
      </c>
      <c r="T2245" t="n">
        <v>0</v>
      </c>
    </row>
    <row r="2246">
      <c r="A2246" s="8" t="n">
        <v>46209</v>
      </c>
      <c r="B2246" t="inlineStr">
        <is>
          <t>AA</t>
        </is>
      </c>
      <c r="C2246" s="9">
        <f>_xlfn.XLOOKUP(B2246,Carriers[Code],Carriers[Airline])</f>
        <v/>
      </c>
      <c r="D2246" t="n">
        <v>1583</v>
      </c>
      <c r="E2246" t="inlineStr">
        <is>
          <t>DFW</t>
        </is>
      </c>
      <c r="F2246" s="10" t="n">
        <v>1238</v>
      </c>
      <c r="G2246" t="inlineStr">
        <is>
          <t>1200-1259</t>
        </is>
      </c>
      <c r="H2246" s="9">
        <f>INT(F2246/100)</f>
        <v/>
      </c>
      <c r="I2246" t="n">
        <v>20</v>
      </c>
      <c r="J2246" t="n">
        <v>1</v>
      </c>
      <c r="K2246" t="n">
        <v>-7</v>
      </c>
      <c r="L2246" t="n">
        <v>0</v>
      </c>
      <c r="M2246" t="n">
        <v>0</v>
      </c>
      <c r="O2246" t="n">
        <v>0</v>
      </c>
    </row>
    <row r="2247">
      <c r="A2247" s="8" t="n">
        <v>46209</v>
      </c>
      <c r="B2247" t="inlineStr">
        <is>
          <t>AA</t>
        </is>
      </c>
      <c r="C2247" s="9">
        <f>_xlfn.XLOOKUP(B2247,Carriers[Code],Carriers[Airline])</f>
        <v/>
      </c>
      <c r="D2247" t="n">
        <v>3043</v>
      </c>
      <c r="E2247" t="inlineStr">
        <is>
          <t>PHL</t>
        </is>
      </c>
      <c r="F2247" s="10" t="n">
        <v>1238</v>
      </c>
      <c r="G2247" t="inlineStr">
        <is>
          <t>1200-1259</t>
        </is>
      </c>
      <c r="H2247" s="9">
        <f>INT(F2247/100)</f>
        <v/>
      </c>
      <c r="I2247" t="n">
        <v>49</v>
      </c>
      <c r="J2247" t="n">
        <v>1</v>
      </c>
      <c r="K2247" t="n">
        <v>59</v>
      </c>
      <c r="L2247" t="n">
        <v>1</v>
      </c>
      <c r="M2247" t="n">
        <v>0</v>
      </c>
      <c r="O2247" t="n">
        <v>0</v>
      </c>
      <c r="P2247" t="n">
        <v>0</v>
      </c>
      <c r="Q2247" t="n">
        <v>0</v>
      </c>
      <c r="R2247" t="n">
        <v>33</v>
      </c>
      <c r="S2247" t="n">
        <v>0</v>
      </c>
      <c r="T2247" t="n">
        <v>26</v>
      </c>
    </row>
    <row r="2248">
      <c r="A2248" s="8" t="n">
        <v>46209</v>
      </c>
      <c r="B2248" t="inlineStr">
        <is>
          <t>MQ</t>
        </is>
      </c>
      <c r="C2248" s="9">
        <f>_xlfn.XLOOKUP(B2248,Carriers[Code],Carriers[Airline])</f>
        <v/>
      </c>
      <c r="D2248" t="n">
        <v>3470</v>
      </c>
      <c r="E2248" t="inlineStr">
        <is>
          <t>CMH</t>
        </is>
      </c>
      <c r="F2248" s="10" t="n">
        <v>1240</v>
      </c>
      <c r="G2248" t="inlineStr">
        <is>
          <t>1200-1259</t>
        </is>
      </c>
      <c r="H2248" s="9">
        <f>INT(F2248/100)</f>
        <v/>
      </c>
      <c r="I2248" t="n">
        <v>-7</v>
      </c>
      <c r="J2248" t="n">
        <v>0</v>
      </c>
      <c r="K2248" t="n">
        <v>-31</v>
      </c>
      <c r="L2248" t="n">
        <v>0</v>
      </c>
      <c r="M2248" t="n">
        <v>0</v>
      </c>
      <c r="O2248" t="n">
        <v>0</v>
      </c>
    </row>
    <row r="2249">
      <c r="A2249" s="8" t="n">
        <v>46209</v>
      </c>
      <c r="B2249" t="inlineStr">
        <is>
          <t>B6</t>
        </is>
      </c>
      <c r="C2249" s="9">
        <f>_xlfn.XLOOKUP(B2249,Carriers[Code],Carriers[Airline])</f>
        <v/>
      </c>
      <c r="D2249" t="n">
        <v>1781</v>
      </c>
      <c r="E2249" t="inlineStr">
        <is>
          <t>VPS</t>
        </is>
      </c>
      <c r="F2249" s="10" t="n">
        <v>1244</v>
      </c>
      <c r="G2249" t="inlineStr">
        <is>
          <t>1200-1259</t>
        </is>
      </c>
      <c r="H2249" s="9">
        <f>INT(F2249/100)</f>
        <v/>
      </c>
      <c r="I2249" t="n">
        <v>-5</v>
      </c>
      <c r="J2249" t="n">
        <v>0</v>
      </c>
      <c r="K2249" t="n">
        <v>-25</v>
      </c>
      <c r="L2249" t="n">
        <v>0</v>
      </c>
      <c r="M2249" t="n">
        <v>0</v>
      </c>
      <c r="O2249" t="n">
        <v>0</v>
      </c>
    </row>
    <row r="2250">
      <c r="A2250" s="8" t="n">
        <v>46209</v>
      </c>
      <c r="B2250" t="inlineStr">
        <is>
          <t>B6</t>
        </is>
      </c>
      <c r="C2250" s="9">
        <f>_xlfn.XLOOKUP(B2250,Carriers[Code],Carriers[Airline])</f>
        <v/>
      </c>
      <c r="D2250" t="n">
        <v>717</v>
      </c>
      <c r="E2250" t="inlineStr">
        <is>
          <t>JFK</t>
        </is>
      </c>
      <c r="F2250" s="10" t="n">
        <v>1245</v>
      </c>
      <c r="G2250" t="inlineStr">
        <is>
          <t>1200-1259</t>
        </is>
      </c>
      <c r="H2250" s="9">
        <f>INT(F2250/100)</f>
        <v/>
      </c>
      <c r="M2250" t="n">
        <v>1</v>
      </c>
      <c r="N2250" t="inlineStr">
        <is>
          <t>C</t>
        </is>
      </c>
      <c r="O2250" t="n">
        <v>0</v>
      </c>
    </row>
    <row r="2251">
      <c r="A2251" s="8" t="n">
        <v>46209</v>
      </c>
      <c r="B2251" t="inlineStr">
        <is>
          <t>YX</t>
        </is>
      </c>
      <c r="C2251" s="9">
        <f>_xlfn.XLOOKUP(B2251,Carriers[Code],Carriers[Airline])</f>
        <v/>
      </c>
      <c r="D2251" t="n">
        <v>5829</v>
      </c>
      <c r="E2251" t="inlineStr">
        <is>
          <t>EWR</t>
        </is>
      </c>
      <c r="F2251" s="10" t="n">
        <v>1250</v>
      </c>
      <c r="G2251" t="inlineStr">
        <is>
          <t>1200-1259</t>
        </is>
      </c>
      <c r="H2251" s="9">
        <f>INT(F2251/100)</f>
        <v/>
      </c>
      <c r="I2251" t="n">
        <v>84</v>
      </c>
      <c r="J2251" t="n">
        <v>1</v>
      </c>
      <c r="K2251" t="n">
        <v>83</v>
      </c>
      <c r="L2251" t="n">
        <v>1</v>
      </c>
      <c r="M2251" t="n">
        <v>0</v>
      </c>
      <c r="O2251" t="n">
        <v>0</v>
      </c>
      <c r="P2251" t="n">
        <v>0</v>
      </c>
      <c r="Q2251" t="n">
        <v>0</v>
      </c>
      <c r="R2251" t="n">
        <v>65</v>
      </c>
      <c r="S2251" t="n">
        <v>0</v>
      </c>
      <c r="T2251" t="n">
        <v>18</v>
      </c>
    </row>
    <row r="2252">
      <c r="A2252" s="8" t="n">
        <v>46209</v>
      </c>
      <c r="B2252" t="inlineStr">
        <is>
          <t>WN</t>
        </is>
      </c>
      <c r="C2252" s="9">
        <f>_xlfn.XLOOKUP(B2252,Carriers[Code],Carriers[Airline])</f>
        <v/>
      </c>
      <c r="D2252" t="n">
        <v>4917</v>
      </c>
      <c r="E2252" t="inlineStr">
        <is>
          <t>STL</t>
        </is>
      </c>
      <c r="F2252" s="10" t="n">
        <v>1255</v>
      </c>
      <c r="G2252" t="inlineStr">
        <is>
          <t>1200-1259</t>
        </is>
      </c>
      <c r="H2252" s="9">
        <f>INT(F2252/100)</f>
        <v/>
      </c>
      <c r="I2252" t="n">
        <v>13</v>
      </c>
      <c r="J2252" t="n">
        <v>0</v>
      </c>
      <c r="K2252" t="n">
        <v>5</v>
      </c>
      <c r="L2252" t="n">
        <v>0</v>
      </c>
      <c r="M2252" t="n">
        <v>0</v>
      </c>
      <c r="O2252" t="n">
        <v>0</v>
      </c>
    </row>
    <row r="2253">
      <c r="A2253" s="8" t="n">
        <v>46209</v>
      </c>
      <c r="B2253" t="inlineStr">
        <is>
          <t>B6</t>
        </is>
      </c>
      <c r="C2253" s="9">
        <f>_xlfn.XLOOKUP(B2253,Carriers[Code],Carriers[Airline])</f>
        <v/>
      </c>
      <c r="D2253" t="n">
        <v>933</v>
      </c>
      <c r="E2253" t="inlineStr">
        <is>
          <t>IAH</t>
        </is>
      </c>
      <c r="F2253" s="10" t="n">
        <v>1258</v>
      </c>
      <c r="G2253" t="inlineStr">
        <is>
          <t>1200-1259</t>
        </is>
      </c>
      <c r="H2253" s="9">
        <f>INT(F2253/100)</f>
        <v/>
      </c>
      <c r="M2253" t="n">
        <v>1</v>
      </c>
      <c r="N2253" t="inlineStr">
        <is>
          <t>A</t>
        </is>
      </c>
      <c r="O2253" t="n">
        <v>0</v>
      </c>
    </row>
    <row r="2254">
      <c r="A2254" s="8" t="n">
        <v>46209</v>
      </c>
      <c r="B2254" t="inlineStr">
        <is>
          <t>AA</t>
        </is>
      </c>
      <c r="C2254" s="9">
        <f>_xlfn.XLOOKUP(B2254,Carriers[Code],Carriers[Airline])</f>
        <v/>
      </c>
      <c r="D2254" t="n">
        <v>1057</v>
      </c>
      <c r="E2254" t="inlineStr">
        <is>
          <t>PHX</t>
        </is>
      </c>
      <c r="F2254" s="10" t="n">
        <v>1300</v>
      </c>
      <c r="G2254" t="inlineStr">
        <is>
          <t>1300-1359</t>
        </is>
      </c>
      <c r="H2254" s="9">
        <f>INT(F2254/100)</f>
        <v/>
      </c>
      <c r="I2254" t="n">
        <v>128</v>
      </c>
      <c r="J2254" t="n">
        <v>1</v>
      </c>
      <c r="K2254" t="n">
        <v>84</v>
      </c>
      <c r="L2254" t="n">
        <v>1</v>
      </c>
      <c r="M2254" t="n">
        <v>0</v>
      </c>
      <c r="O2254" t="n">
        <v>0</v>
      </c>
      <c r="P2254" t="n">
        <v>5</v>
      </c>
      <c r="Q2254" t="n">
        <v>0</v>
      </c>
      <c r="R2254" t="n">
        <v>0</v>
      </c>
      <c r="S2254" t="n">
        <v>0</v>
      </c>
      <c r="T2254" t="n">
        <v>79</v>
      </c>
    </row>
    <row r="2255">
      <c r="A2255" s="8" t="n">
        <v>46209</v>
      </c>
      <c r="B2255" t="inlineStr">
        <is>
          <t>DL</t>
        </is>
      </c>
      <c r="C2255" s="9">
        <f>_xlfn.XLOOKUP(B2255,Carriers[Code],Carriers[Airline])</f>
        <v/>
      </c>
      <c r="D2255" t="n">
        <v>2283</v>
      </c>
      <c r="E2255" t="inlineStr">
        <is>
          <t>RDU</t>
        </is>
      </c>
      <c r="F2255" s="10" t="n">
        <v>1300</v>
      </c>
      <c r="G2255" t="inlineStr">
        <is>
          <t>1300-1359</t>
        </is>
      </c>
      <c r="H2255" s="9">
        <f>INT(F2255/100)</f>
        <v/>
      </c>
      <c r="I2255" t="n">
        <v>-5</v>
      </c>
      <c r="J2255" t="n">
        <v>0</v>
      </c>
      <c r="K2255" t="n">
        <v>-7</v>
      </c>
      <c r="L2255" t="n">
        <v>0</v>
      </c>
      <c r="M2255" t="n">
        <v>0</v>
      </c>
      <c r="O2255" t="n">
        <v>0</v>
      </c>
    </row>
    <row r="2256">
      <c r="A2256" s="8" t="n">
        <v>46209</v>
      </c>
      <c r="B2256" t="inlineStr">
        <is>
          <t>YX</t>
        </is>
      </c>
      <c r="C2256" s="9">
        <f>_xlfn.XLOOKUP(B2256,Carriers[Code],Carriers[Airline])</f>
        <v/>
      </c>
      <c r="D2256" t="n">
        <v>5748</v>
      </c>
      <c r="E2256" t="inlineStr">
        <is>
          <t>LGA</t>
        </is>
      </c>
      <c r="F2256" s="10" t="n">
        <v>1300</v>
      </c>
      <c r="G2256" t="inlineStr">
        <is>
          <t>1300-1359</t>
        </is>
      </c>
      <c r="H2256" s="9">
        <f>INT(F2256/100)</f>
        <v/>
      </c>
      <c r="I2256" t="n">
        <v>27</v>
      </c>
      <c r="J2256" t="n">
        <v>1</v>
      </c>
      <c r="K2256" t="n">
        <v>37</v>
      </c>
      <c r="L2256" t="n">
        <v>1</v>
      </c>
      <c r="M2256" t="n">
        <v>0</v>
      </c>
      <c r="O2256" t="n">
        <v>0</v>
      </c>
      <c r="P2256" t="n">
        <v>27</v>
      </c>
      <c r="Q2256" t="n">
        <v>0</v>
      </c>
      <c r="R2256" t="n">
        <v>10</v>
      </c>
      <c r="S2256" t="n">
        <v>0</v>
      </c>
      <c r="T2256" t="n">
        <v>0</v>
      </c>
    </row>
    <row r="2257">
      <c r="A2257" s="8" t="n">
        <v>46209</v>
      </c>
      <c r="B2257" t="inlineStr">
        <is>
          <t>YX</t>
        </is>
      </c>
      <c r="C2257" s="9">
        <f>_xlfn.XLOOKUP(B2257,Carriers[Code],Carriers[Airline])</f>
        <v/>
      </c>
      <c r="D2257" t="n">
        <v>4386</v>
      </c>
      <c r="E2257" t="inlineStr">
        <is>
          <t>ORD</t>
        </is>
      </c>
      <c r="F2257" s="10" t="n">
        <v>1301</v>
      </c>
      <c r="G2257" t="inlineStr">
        <is>
          <t>1300-1359</t>
        </is>
      </c>
      <c r="H2257" s="9">
        <f>INT(F2257/100)</f>
        <v/>
      </c>
      <c r="I2257" t="n">
        <v>-10</v>
      </c>
      <c r="J2257" t="n">
        <v>0</v>
      </c>
      <c r="K2257" t="n">
        <v>-2</v>
      </c>
      <c r="L2257" t="n">
        <v>0</v>
      </c>
      <c r="M2257" t="n">
        <v>0</v>
      </c>
      <c r="O2257" t="n">
        <v>0</v>
      </c>
    </row>
    <row r="2258">
      <c r="A2258" s="8" t="n">
        <v>46209</v>
      </c>
      <c r="B2258" t="inlineStr">
        <is>
          <t>B6</t>
        </is>
      </c>
      <c r="C2258" s="9">
        <f>_xlfn.XLOOKUP(B2258,Carriers[Code],Carriers[Airline])</f>
        <v/>
      </c>
      <c r="D2258" t="n">
        <v>2251</v>
      </c>
      <c r="E2258" t="inlineStr">
        <is>
          <t>MCO</t>
        </is>
      </c>
      <c r="F2258" s="10" t="n">
        <v>1305</v>
      </c>
      <c r="G2258" t="inlineStr">
        <is>
          <t>1300-1359</t>
        </is>
      </c>
      <c r="H2258" s="9">
        <f>INT(F2258/100)</f>
        <v/>
      </c>
      <c r="I2258" t="n">
        <v>18</v>
      </c>
      <c r="J2258" t="n">
        <v>1</v>
      </c>
      <c r="K2258" t="n">
        <v>19</v>
      </c>
      <c r="L2258" t="n">
        <v>1</v>
      </c>
      <c r="M2258" t="n">
        <v>0</v>
      </c>
      <c r="O2258" t="n">
        <v>0</v>
      </c>
      <c r="P2258" t="n">
        <v>18</v>
      </c>
      <c r="Q2258" t="n">
        <v>0</v>
      </c>
      <c r="R2258" t="n">
        <v>1</v>
      </c>
      <c r="S2258" t="n">
        <v>0</v>
      </c>
      <c r="T2258" t="n">
        <v>0</v>
      </c>
    </row>
    <row r="2259">
      <c r="A2259" s="8" t="n">
        <v>46209</v>
      </c>
      <c r="B2259" t="inlineStr">
        <is>
          <t>YX</t>
        </is>
      </c>
      <c r="C2259" s="9">
        <f>_xlfn.XLOOKUP(B2259,Carriers[Code],Carriers[Airline])</f>
        <v/>
      </c>
      <c r="D2259" t="n">
        <v>5603</v>
      </c>
      <c r="E2259" t="inlineStr">
        <is>
          <t>MSN</t>
        </is>
      </c>
      <c r="F2259" s="10" t="n">
        <v>1308</v>
      </c>
      <c r="G2259" t="inlineStr">
        <is>
          <t>1300-1359</t>
        </is>
      </c>
      <c r="H2259" s="9">
        <f>INT(F2259/100)</f>
        <v/>
      </c>
      <c r="I2259" t="n">
        <v>4</v>
      </c>
      <c r="J2259" t="n">
        <v>0</v>
      </c>
      <c r="K2259" t="n">
        <v>-17</v>
      </c>
      <c r="L2259" t="n">
        <v>0</v>
      </c>
      <c r="M2259" t="n">
        <v>0</v>
      </c>
      <c r="O2259" t="n">
        <v>0</v>
      </c>
    </row>
    <row r="2260">
      <c r="A2260" s="8" t="n">
        <v>46209</v>
      </c>
      <c r="B2260" t="inlineStr">
        <is>
          <t>B6</t>
        </is>
      </c>
      <c r="C2260" s="9">
        <f>_xlfn.XLOOKUP(B2260,Carriers[Code],Carriers[Airline])</f>
        <v/>
      </c>
      <c r="D2260" t="n">
        <v>855</v>
      </c>
      <c r="E2260" t="inlineStr">
        <is>
          <t>DCA</t>
        </is>
      </c>
      <c r="F2260" s="10" t="n">
        <v>1310</v>
      </c>
      <c r="G2260" t="inlineStr">
        <is>
          <t>1300-1359</t>
        </is>
      </c>
      <c r="H2260" s="9">
        <f>INT(F2260/100)</f>
        <v/>
      </c>
      <c r="I2260" t="n">
        <v>7</v>
      </c>
      <c r="J2260" t="n">
        <v>0</v>
      </c>
      <c r="K2260" t="n">
        <v>4</v>
      </c>
      <c r="L2260" t="n">
        <v>0</v>
      </c>
      <c r="M2260" t="n">
        <v>0</v>
      </c>
      <c r="O2260" t="n">
        <v>0</v>
      </c>
    </row>
    <row r="2261">
      <c r="A2261" s="8" t="n">
        <v>46209</v>
      </c>
      <c r="B2261" t="inlineStr">
        <is>
          <t>DL</t>
        </is>
      </c>
      <c r="C2261" s="9">
        <f>_xlfn.XLOOKUP(B2261,Carriers[Code],Carriers[Airline])</f>
        <v/>
      </c>
      <c r="D2261" t="n">
        <v>2222</v>
      </c>
      <c r="E2261" t="inlineStr">
        <is>
          <t>DTW</t>
        </is>
      </c>
      <c r="F2261" s="10" t="n">
        <v>1310</v>
      </c>
      <c r="G2261" t="inlineStr">
        <is>
          <t>1300-1359</t>
        </is>
      </c>
      <c r="H2261" s="9">
        <f>INT(F2261/100)</f>
        <v/>
      </c>
      <c r="I2261" t="n">
        <v>27</v>
      </c>
      <c r="J2261" t="n">
        <v>1</v>
      </c>
      <c r="K2261" t="n">
        <v>16</v>
      </c>
      <c r="L2261" t="n">
        <v>1</v>
      </c>
      <c r="M2261" t="n">
        <v>0</v>
      </c>
      <c r="O2261" t="n">
        <v>0</v>
      </c>
      <c r="P2261" t="n">
        <v>9</v>
      </c>
      <c r="Q2261" t="n">
        <v>0</v>
      </c>
      <c r="R2261" t="n">
        <v>0</v>
      </c>
      <c r="S2261" t="n">
        <v>0</v>
      </c>
      <c r="T2261" t="n">
        <v>7</v>
      </c>
    </row>
    <row r="2262">
      <c r="A2262" s="8" t="n">
        <v>46209</v>
      </c>
      <c r="B2262" t="inlineStr">
        <is>
          <t>WN</t>
        </is>
      </c>
      <c r="C2262" s="9">
        <f>_xlfn.XLOOKUP(B2262,Carriers[Code],Carriers[Airline])</f>
        <v/>
      </c>
      <c r="D2262" t="n">
        <v>746</v>
      </c>
      <c r="E2262" t="inlineStr">
        <is>
          <t>MDW</t>
        </is>
      </c>
      <c r="F2262" s="10" t="n">
        <v>1310</v>
      </c>
      <c r="G2262" t="inlineStr">
        <is>
          <t>1300-1359</t>
        </is>
      </c>
      <c r="H2262" s="9">
        <f>INT(F2262/100)</f>
        <v/>
      </c>
      <c r="I2262" t="n">
        <v>10</v>
      </c>
      <c r="J2262" t="n">
        <v>0</v>
      </c>
      <c r="K2262" t="n">
        <v>-6</v>
      </c>
      <c r="L2262" t="n">
        <v>0</v>
      </c>
      <c r="M2262" t="n">
        <v>0</v>
      </c>
      <c r="O2262" t="n">
        <v>0</v>
      </c>
    </row>
    <row r="2263">
      <c r="A2263" s="8" t="n">
        <v>46209</v>
      </c>
      <c r="B2263" t="inlineStr">
        <is>
          <t>DL</t>
        </is>
      </c>
      <c r="C2263" s="9">
        <f>_xlfn.XLOOKUP(B2263,Carriers[Code],Carriers[Airline])</f>
        <v/>
      </c>
      <c r="D2263" t="n">
        <v>1297</v>
      </c>
      <c r="E2263" t="inlineStr">
        <is>
          <t>AUS</t>
        </is>
      </c>
      <c r="F2263" s="10" t="n">
        <v>1325</v>
      </c>
      <c r="G2263" t="inlineStr">
        <is>
          <t>1300-1359</t>
        </is>
      </c>
      <c r="H2263" s="9">
        <f>INT(F2263/100)</f>
        <v/>
      </c>
      <c r="I2263" t="n">
        <v>-3</v>
      </c>
      <c r="J2263" t="n">
        <v>0</v>
      </c>
      <c r="K2263" t="n">
        <v>30</v>
      </c>
      <c r="L2263" t="n">
        <v>1</v>
      </c>
      <c r="M2263" t="n">
        <v>0</v>
      </c>
      <c r="O2263" t="n">
        <v>0</v>
      </c>
      <c r="P2263" t="n">
        <v>0</v>
      </c>
      <c r="Q2263" t="n">
        <v>0</v>
      </c>
      <c r="R2263" t="n">
        <v>30</v>
      </c>
      <c r="S2263" t="n">
        <v>0</v>
      </c>
      <c r="T2263" t="n">
        <v>0</v>
      </c>
    </row>
    <row r="2264">
      <c r="A2264" s="8" t="n">
        <v>46209</v>
      </c>
      <c r="B2264" t="inlineStr">
        <is>
          <t>WN</t>
        </is>
      </c>
      <c r="C2264" s="9">
        <f>_xlfn.XLOOKUP(B2264,Carriers[Code],Carriers[Airline])</f>
        <v/>
      </c>
      <c r="D2264" t="n">
        <v>733</v>
      </c>
      <c r="E2264" t="inlineStr">
        <is>
          <t>BWI</t>
        </is>
      </c>
      <c r="F2264" s="10" t="n">
        <v>1325</v>
      </c>
      <c r="G2264" t="inlineStr">
        <is>
          <t>1300-1359</t>
        </is>
      </c>
      <c r="H2264" s="9">
        <f>INT(F2264/100)</f>
        <v/>
      </c>
      <c r="I2264" t="n">
        <v>-3</v>
      </c>
      <c r="J2264" t="n">
        <v>0</v>
      </c>
      <c r="K2264" t="n">
        <v>6</v>
      </c>
      <c r="L2264" t="n">
        <v>0</v>
      </c>
      <c r="M2264" t="n">
        <v>0</v>
      </c>
      <c r="O2264" t="n">
        <v>0</v>
      </c>
    </row>
    <row r="2265">
      <c r="A2265" s="8" t="n">
        <v>46209</v>
      </c>
      <c r="B2265" t="inlineStr">
        <is>
          <t>B6</t>
        </is>
      </c>
      <c r="C2265" s="9">
        <f>_xlfn.XLOOKUP(B2265,Carriers[Code],Carriers[Airline])</f>
        <v/>
      </c>
      <c r="D2265" t="n">
        <v>641</v>
      </c>
      <c r="E2265" t="inlineStr">
        <is>
          <t>CLE</t>
        </is>
      </c>
      <c r="F2265" s="10" t="n">
        <v>1330</v>
      </c>
      <c r="G2265" t="inlineStr">
        <is>
          <t>1300-1359</t>
        </is>
      </c>
      <c r="H2265" s="9">
        <f>INT(F2265/100)</f>
        <v/>
      </c>
      <c r="I2265" t="n">
        <v>69</v>
      </c>
      <c r="J2265" t="n">
        <v>1</v>
      </c>
      <c r="K2265" t="n">
        <v>61</v>
      </c>
      <c r="L2265" t="n">
        <v>1</v>
      </c>
      <c r="M2265" t="n">
        <v>0</v>
      </c>
      <c r="O2265" t="n">
        <v>0</v>
      </c>
      <c r="P2265" t="n">
        <v>2</v>
      </c>
      <c r="Q2265" t="n">
        <v>0</v>
      </c>
      <c r="R2265" t="n">
        <v>0</v>
      </c>
      <c r="S2265" t="n">
        <v>0</v>
      </c>
      <c r="T2265" t="n">
        <v>59</v>
      </c>
    </row>
    <row r="2266">
      <c r="A2266" s="8" t="n">
        <v>46209</v>
      </c>
      <c r="B2266" t="inlineStr">
        <is>
          <t>YX</t>
        </is>
      </c>
      <c r="C2266" s="9">
        <f>_xlfn.XLOOKUP(B2266,Carriers[Code],Carriers[Airline])</f>
        <v/>
      </c>
      <c r="D2266" t="n">
        <v>5808</v>
      </c>
      <c r="E2266" t="inlineStr">
        <is>
          <t>JFK</t>
        </is>
      </c>
      <c r="F2266" s="10" t="n">
        <v>1335</v>
      </c>
      <c r="G2266" t="inlineStr">
        <is>
          <t>1300-1359</t>
        </is>
      </c>
      <c r="H2266" s="9">
        <f>INT(F2266/100)</f>
        <v/>
      </c>
      <c r="I2266" t="n">
        <v>27</v>
      </c>
      <c r="J2266" t="n">
        <v>1</v>
      </c>
      <c r="K2266" t="n">
        <v>45</v>
      </c>
      <c r="L2266" t="n">
        <v>1</v>
      </c>
      <c r="M2266" t="n">
        <v>0</v>
      </c>
      <c r="O2266" t="n">
        <v>0</v>
      </c>
      <c r="P2266" t="n">
        <v>0</v>
      </c>
      <c r="Q2266" t="n">
        <v>0</v>
      </c>
      <c r="R2266" t="n">
        <v>45</v>
      </c>
      <c r="S2266" t="n">
        <v>0</v>
      </c>
      <c r="T2266" t="n">
        <v>0</v>
      </c>
    </row>
    <row r="2267">
      <c r="A2267" s="8" t="n">
        <v>46209</v>
      </c>
      <c r="B2267" t="inlineStr">
        <is>
          <t>UA</t>
        </is>
      </c>
      <c r="C2267" s="9">
        <f>_xlfn.XLOOKUP(B2267,Carriers[Code],Carriers[Airline])</f>
        <v/>
      </c>
      <c r="D2267" t="n">
        <v>1976</v>
      </c>
      <c r="E2267" t="inlineStr">
        <is>
          <t>IAH</t>
        </is>
      </c>
      <c r="F2267" s="10" t="n">
        <v>1337</v>
      </c>
      <c r="G2267" t="inlineStr">
        <is>
          <t>1300-1359</t>
        </is>
      </c>
      <c r="H2267" s="9">
        <f>INT(F2267/100)</f>
        <v/>
      </c>
      <c r="I2267" t="n">
        <v>0</v>
      </c>
      <c r="J2267" t="n">
        <v>0</v>
      </c>
      <c r="K2267" t="n">
        <v>-9</v>
      </c>
      <c r="L2267" t="n">
        <v>0</v>
      </c>
      <c r="M2267" t="n">
        <v>0</v>
      </c>
      <c r="O2267" t="n">
        <v>0</v>
      </c>
    </row>
    <row r="2268">
      <c r="A2268" s="8" t="n">
        <v>46209</v>
      </c>
      <c r="B2268" t="inlineStr">
        <is>
          <t>AA</t>
        </is>
      </c>
      <c r="C2268" s="9">
        <f>_xlfn.XLOOKUP(B2268,Carriers[Code],Carriers[Airline])</f>
        <v/>
      </c>
      <c r="D2268" t="n">
        <v>1589</v>
      </c>
      <c r="E2268" t="inlineStr">
        <is>
          <t>MIA</t>
        </is>
      </c>
      <c r="F2268" s="10" t="n">
        <v>1342</v>
      </c>
      <c r="G2268" t="inlineStr">
        <is>
          <t>1300-1359</t>
        </is>
      </c>
      <c r="H2268" s="9">
        <f>INT(F2268/100)</f>
        <v/>
      </c>
      <c r="I2268" t="n">
        <v>5</v>
      </c>
      <c r="J2268" t="n">
        <v>0</v>
      </c>
      <c r="K2268" t="n">
        <v>14</v>
      </c>
      <c r="L2268" t="n">
        <v>0</v>
      </c>
      <c r="M2268" t="n">
        <v>0</v>
      </c>
      <c r="O2268" t="n">
        <v>0</v>
      </c>
    </row>
    <row r="2269">
      <c r="A2269" s="8" t="n">
        <v>46209</v>
      </c>
      <c r="B2269" t="inlineStr">
        <is>
          <t>B6</t>
        </is>
      </c>
      <c r="C2269" s="9">
        <f>_xlfn.XLOOKUP(B2269,Carriers[Code],Carriers[Airline])</f>
        <v/>
      </c>
      <c r="D2269" t="n">
        <v>639</v>
      </c>
      <c r="E2269" t="inlineStr">
        <is>
          <t>AUS</t>
        </is>
      </c>
      <c r="F2269" s="10" t="n">
        <v>1344</v>
      </c>
      <c r="G2269" t="inlineStr">
        <is>
          <t>1300-1359</t>
        </is>
      </c>
      <c r="H2269" s="9">
        <f>INT(F2269/100)</f>
        <v/>
      </c>
      <c r="I2269" t="n">
        <v>29</v>
      </c>
      <c r="J2269" t="n">
        <v>1</v>
      </c>
      <c r="K2269" t="n">
        <v>13</v>
      </c>
      <c r="L2269" t="n">
        <v>0</v>
      </c>
      <c r="M2269" t="n">
        <v>0</v>
      </c>
      <c r="O2269" t="n">
        <v>0</v>
      </c>
    </row>
    <row r="2270">
      <c r="A2270" s="8" t="n">
        <v>46209</v>
      </c>
      <c r="B2270" t="inlineStr">
        <is>
          <t>YX</t>
        </is>
      </c>
      <c r="C2270" s="9">
        <f>_xlfn.XLOOKUP(B2270,Carriers[Code],Carriers[Airline])</f>
        <v/>
      </c>
      <c r="D2270" t="n">
        <v>4636</v>
      </c>
      <c r="E2270" t="inlineStr">
        <is>
          <t>IND</t>
        </is>
      </c>
      <c r="F2270" s="10" t="n">
        <v>1346</v>
      </c>
      <c r="G2270" t="inlineStr">
        <is>
          <t>1300-1359</t>
        </is>
      </c>
      <c r="H2270" s="9">
        <f>INT(F2270/100)</f>
        <v/>
      </c>
      <c r="I2270" t="n">
        <v>-9</v>
      </c>
      <c r="J2270" t="n">
        <v>0</v>
      </c>
      <c r="K2270" t="n">
        <v>-31</v>
      </c>
      <c r="L2270" t="n">
        <v>0</v>
      </c>
      <c r="M2270" t="n">
        <v>0</v>
      </c>
      <c r="O2270" t="n">
        <v>0</v>
      </c>
    </row>
    <row r="2271">
      <c r="A2271" s="8" t="n">
        <v>46209</v>
      </c>
      <c r="B2271" t="inlineStr">
        <is>
          <t>B6</t>
        </is>
      </c>
      <c r="C2271" s="9">
        <f>_xlfn.XLOOKUP(B2271,Carriers[Code],Carriers[Airline])</f>
        <v/>
      </c>
      <c r="D2271" t="n">
        <v>1293</v>
      </c>
      <c r="E2271" t="inlineStr">
        <is>
          <t>ILM</t>
        </is>
      </c>
      <c r="F2271" s="10" t="n">
        <v>1349</v>
      </c>
      <c r="G2271" t="inlineStr">
        <is>
          <t>1300-1359</t>
        </is>
      </c>
      <c r="H2271" s="9">
        <f>INT(F2271/100)</f>
        <v/>
      </c>
      <c r="I2271" t="n">
        <v>24</v>
      </c>
      <c r="J2271" t="n">
        <v>1</v>
      </c>
      <c r="K2271" t="n">
        <v>30</v>
      </c>
      <c r="L2271" t="n">
        <v>1</v>
      </c>
      <c r="M2271" t="n">
        <v>0</v>
      </c>
      <c r="O2271" t="n">
        <v>0</v>
      </c>
      <c r="P2271" t="n">
        <v>24</v>
      </c>
      <c r="Q2271" t="n">
        <v>0</v>
      </c>
      <c r="R2271" t="n">
        <v>6</v>
      </c>
      <c r="S2271" t="n">
        <v>0</v>
      </c>
      <c r="T2271" t="n">
        <v>0</v>
      </c>
    </row>
    <row r="2272">
      <c r="A2272" s="8" t="n">
        <v>46209</v>
      </c>
      <c r="B2272" t="inlineStr">
        <is>
          <t>MQ</t>
        </is>
      </c>
      <c r="C2272" s="9">
        <f>_xlfn.XLOOKUP(B2272,Carriers[Code],Carriers[Airline])</f>
        <v/>
      </c>
      <c r="D2272" t="n">
        <v>3711</v>
      </c>
      <c r="E2272" t="inlineStr">
        <is>
          <t>ORD</t>
        </is>
      </c>
      <c r="F2272" s="10" t="n">
        <v>1354</v>
      </c>
      <c r="G2272" t="inlineStr">
        <is>
          <t>1300-1359</t>
        </is>
      </c>
      <c r="H2272" s="9">
        <f>INT(F2272/100)</f>
        <v/>
      </c>
      <c r="I2272" t="n">
        <v>-2</v>
      </c>
      <c r="J2272" t="n">
        <v>0</v>
      </c>
      <c r="K2272" t="n">
        <v>-21</v>
      </c>
      <c r="L2272" t="n">
        <v>0</v>
      </c>
      <c r="M2272" t="n">
        <v>0</v>
      </c>
      <c r="O2272" t="n">
        <v>0</v>
      </c>
    </row>
    <row r="2273">
      <c r="A2273" s="8" t="n">
        <v>46209</v>
      </c>
      <c r="B2273" t="inlineStr">
        <is>
          <t>DL</t>
        </is>
      </c>
      <c r="C2273" s="9">
        <f>_xlfn.XLOOKUP(B2273,Carriers[Code],Carriers[Airline])</f>
        <v/>
      </c>
      <c r="D2273" t="n">
        <v>322</v>
      </c>
      <c r="E2273" t="inlineStr">
        <is>
          <t>ATL</t>
        </is>
      </c>
      <c r="F2273" s="10" t="n">
        <v>1355</v>
      </c>
      <c r="G2273" t="inlineStr">
        <is>
          <t>1300-1359</t>
        </is>
      </c>
      <c r="H2273" s="9">
        <f>INT(F2273/100)</f>
        <v/>
      </c>
      <c r="I2273" t="n">
        <v>-8</v>
      </c>
      <c r="J2273" t="n">
        <v>0</v>
      </c>
      <c r="K2273" t="n">
        <v>-26</v>
      </c>
      <c r="L2273" t="n">
        <v>0</v>
      </c>
      <c r="M2273" t="n">
        <v>0</v>
      </c>
      <c r="O2273" t="n">
        <v>0</v>
      </c>
    </row>
    <row r="2274">
      <c r="A2274" s="8" t="n">
        <v>46209</v>
      </c>
      <c r="B2274" t="inlineStr">
        <is>
          <t>YX</t>
        </is>
      </c>
      <c r="C2274" s="9">
        <f>_xlfn.XLOOKUP(B2274,Carriers[Code],Carriers[Airline])</f>
        <v/>
      </c>
      <c r="D2274" t="n">
        <v>4440</v>
      </c>
      <c r="E2274" t="inlineStr">
        <is>
          <t>BUF</t>
        </is>
      </c>
      <c r="F2274" s="10" t="n">
        <v>1355</v>
      </c>
      <c r="G2274" t="inlineStr">
        <is>
          <t>1300-1359</t>
        </is>
      </c>
      <c r="H2274" s="9">
        <f>INT(F2274/100)</f>
        <v/>
      </c>
      <c r="I2274" t="n">
        <v>30</v>
      </c>
      <c r="J2274" t="n">
        <v>1</v>
      </c>
      <c r="K2274" t="n">
        <v>17</v>
      </c>
      <c r="L2274" t="n">
        <v>1</v>
      </c>
      <c r="M2274" t="n">
        <v>0</v>
      </c>
      <c r="O2274" t="n">
        <v>0</v>
      </c>
      <c r="P2274" t="n">
        <v>17</v>
      </c>
      <c r="Q2274" t="n">
        <v>0</v>
      </c>
      <c r="R2274" t="n">
        <v>0</v>
      </c>
      <c r="S2274" t="n">
        <v>0</v>
      </c>
      <c r="T2274" t="n">
        <v>0</v>
      </c>
    </row>
    <row r="2275">
      <c r="A2275" s="8" t="n">
        <v>46209</v>
      </c>
      <c r="B2275" t="inlineStr">
        <is>
          <t>MQ</t>
        </is>
      </c>
      <c r="C2275" s="9">
        <f>_xlfn.XLOOKUP(B2275,Carriers[Code],Carriers[Airline])</f>
        <v/>
      </c>
      <c r="D2275" t="n">
        <v>3438</v>
      </c>
      <c r="E2275" t="inlineStr">
        <is>
          <t>SDF</t>
        </is>
      </c>
      <c r="F2275" s="10" t="n">
        <v>1359</v>
      </c>
      <c r="G2275" t="inlineStr">
        <is>
          <t>1300-1359</t>
        </is>
      </c>
      <c r="H2275" s="9">
        <f>INT(F2275/100)</f>
        <v/>
      </c>
      <c r="I2275" t="n">
        <v>2</v>
      </c>
      <c r="J2275" t="n">
        <v>0</v>
      </c>
      <c r="K2275" t="n">
        <v>5</v>
      </c>
      <c r="L2275" t="n">
        <v>0</v>
      </c>
      <c r="M2275" t="n">
        <v>0</v>
      </c>
      <c r="O2275" t="n">
        <v>0</v>
      </c>
    </row>
    <row r="2276">
      <c r="A2276" s="8" t="n">
        <v>46209</v>
      </c>
      <c r="B2276" t="inlineStr">
        <is>
          <t>YX</t>
        </is>
      </c>
      <c r="C2276" s="9">
        <f>_xlfn.XLOOKUP(B2276,Carriers[Code],Carriers[Airline])</f>
        <v/>
      </c>
      <c r="D2276" t="n">
        <v>5627</v>
      </c>
      <c r="E2276" t="inlineStr">
        <is>
          <t>IND</t>
        </is>
      </c>
      <c r="F2276" s="10" t="n">
        <v>1359</v>
      </c>
      <c r="G2276" t="inlineStr">
        <is>
          <t>1300-1359</t>
        </is>
      </c>
      <c r="H2276" s="9">
        <f>INT(F2276/100)</f>
        <v/>
      </c>
      <c r="I2276" t="n">
        <v>-5</v>
      </c>
      <c r="J2276" t="n">
        <v>0</v>
      </c>
      <c r="K2276" t="n">
        <v>-1</v>
      </c>
      <c r="L2276" t="n">
        <v>0</v>
      </c>
      <c r="M2276" t="n">
        <v>0</v>
      </c>
      <c r="O2276" t="n">
        <v>0</v>
      </c>
    </row>
    <row r="2277">
      <c r="A2277" s="8" t="n">
        <v>46209</v>
      </c>
      <c r="B2277" t="inlineStr">
        <is>
          <t>YX</t>
        </is>
      </c>
      <c r="C2277" s="9">
        <f>_xlfn.XLOOKUP(B2277,Carriers[Code],Carriers[Airline])</f>
        <v/>
      </c>
      <c r="D2277" t="n">
        <v>5730</v>
      </c>
      <c r="E2277" t="inlineStr">
        <is>
          <t>LGA</t>
        </is>
      </c>
      <c r="F2277" s="10" t="n">
        <v>1400</v>
      </c>
      <c r="G2277" t="inlineStr">
        <is>
          <t>1400-1459</t>
        </is>
      </c>
      <c r="H2277" s="9">
        <f>INT(F2277/100)</f>
        <v/>
      </c>
      <c r="I2277" t="n">
        <v>130</v>
      </c>
      <c r="J2277" t="n">
        <v>1</v>
      </c>
      <c r="K2277" t="n">
        <v>153</v>
      </c>
      <c r="L2277" t="n">
        <v>1</v>
      </c>
      <c r="M2277" t="n">
        <v>0</v>
      </c>
      <c r="O2277" t="n">
        <v>0</v>
      </c>
      <c r="P2277" t="n">
        <v>1</v>
      </c>
      <c r="Q2277" t="n">
        <v>0</v>
      </c>
      <c r="R2277" t="n">
        <v>69</v>
      </c>
      <c r="S2277" t="n">
        <v>0</v>
      </c>
      <c r="T2277" t="n">
        <v>83</v>
      </c>
    </row>
    <row r="2278">
      <c r="A2278" s="8" t="n">
        <v>46209</v>
      </c>
      <c r="B2278" t="inlineStr">
        <is>
          <t>YX</t>
        </is>
      </c>
      <c r="C2278" s="9">
        <f>_xlfn.XLOOKUP(B2278,Carriers[Code],Carriers[Airline])</f>
        <v/>
      </c>
      <c r="D2278" t="n">
        <v>4375</v>
      </c>
      <c r="E2278" t="inlineStr">
        <is>
          <t>LGA</t>
        </is>
      </c>
      <c r="F2278" s="10" t="n">
        <v>1404</v>
      </c>
      <c r="G2278" t="inlineStr">
        <is>
          <t>1400-1459</t>
        </is>
      </c>
      <c r="H2278" s="9">
        <f>INT(F2278/100)</f>
        <v/>
      </c>
      <c r="I2278" t="n">
        <v>189</v>
      </c>
      <c r="J2278" t="n">
        <v>1</v>
      </c>
      <c r="K2278" t="n">
        <v>191</v>
      </c>
      <c r="L2278" t="n">
        <v>1</v>
      </c>
      <c r="M2278" t="n">
        <v>0</v>
      </c>
      <c r="O2278" t="n">
        <v>0</v>
      </c>
      <c r="P2278" t="n">
        <v>0</v>
      </c>
      <c r="Q2278" t="n">
        <v>0</v>
      </c>
      <c r="R2278" t="n">
        <v>191</v>
      </c>
      <c r="S2278" t="n">
        <v>0</v>
      </c>
      <c r="T2278" t="n">
        <v>0</v>
      </c>
    </row>
    <row r="2279">
      <c r="A2279" s="8" t="n">
        <v>46209</v>
      </c>
      <c r="B2279" t="inlineStr">
        <is>
          <t>YX</t>
        </is>
      </c>
      <c r="C2279" s="9">
        <f>_xlfn.XLOOKUP(B2279,Carriers[Code],Carriers[Airline])</f>
        <v/>
      </c>
      <c r="D2279" t="n">
        <v>5821</v>
      </c>
      <c r="E2279" t="inlineStr">
        <is>
          <t>TVC</t>
        </is>
      </c>
      <c r="F2279" s="10" t="n">
        <v>1405</v>
      </c>
      <c r="G2279" t="inlineStr">
        <is>
          <t>1400-1459</t>
        </is>
      </c>
      <c r="H2279" s="9">
        <f>INT(F2279/100)</f>
        <v/>
      </c>
      <c r="I2279" t="n">
        <v>4</v>
      </c>
      <c r="J2279" t="n">
        <v>0</v>
      </c>
      <c r="K2279" t="n">
        <v>3</v>
      </c>
      <c r="L2279" t="n">
        <v>0</v>
      </c>
      <c r="M2279" t="n">
        <v>0</v>
      </c>
      <c r="O2279" t="n">
        <v>0</v>
      </c>
    </row>
    <row r="2280">
      <c r="A2280" s="8" t="n">
        <v>46209</v>
      </c>
      <c r="B2280" t="inlineStr">
        <is>
          <t>WN</t>
        </is>
      </c>
      <c r="C2280" s="9">
        <f>_xlfn.XLOOKUP(B2280,Carriers[Code],Carriers[Airline])</f>
        <v/>
      </c>
      <c r="D2280" t="n">
        <v>725</v>
      </c>
      <c r="E2280" t="inlineStr">
        <is>
          <t>BNA</t>
        </is>
      </c>
      <c r="F2280" s="10" t="n">
        <v>1410</v>
      </c>
      <c r="G2280" t="inlineStr">
        <is>
          <t>1400-1459</t>
        </is>
      </c>
      <c r="H2280" s="9">
        <f>INT(F2280/100)</f>
        <v/>
      </c>
      <c r="I2280" t="n">
        <v>15</v>
      </c>
      <c r="J2280" t="n">
        <v>1</v>
      </c>
      <c r="K2280" t="n">
        <v>32</v>
      </c>
      <c r="L2280" t="n">
        <v>1</v>
      </c>
      <c r="M2280" t="n">
        <v>0</v>
      </c>
      <c r="O2280" t="n">
        <v>0</v>
      </c>
      <c r="P2280" t="n">
        <v>14</v>
      </c>
      <c r="Q2280" t="n">
        <v>0</v>
      </c>
      <c r="R2280" t="n">
        <v>17</v>
      </c>
      <c r="S2280" t="n">
        <v>0</v>
      </c>
      <c r="T2280" t="n">
        <v>1</v>
      </c>
    </row>
    <row r="2281">
      <c r="A2281" s="8" t="n">
        <v>46209</v>
      </c>
      <c r="B2281" t="inlineStr">
        <is>
          <t>YX</t>
        </is>
      </c>
      <c r="C2281" s="9">
        <f>_xlfn.XLOOKUP(B2281,Carriers[Code],Carriers[Airline])</f>
        <v/>
      </c>
      <c r="D2281" t="n">
        <v>5789</v>
      </c>
      <c r="E2281" t="inlineStr">
        <is>
          <t>CVG</t>
        </is>
      </c>
      <c r="F2281" s="10" t="n">
        <v>1413</v>
      </c>
      <c r="G2281" t="inlineStr">
        <is>
          <t>1400-1459</t>
        </is>
      </c>
      <c r="H2281" s="9">
        <f>INT(F2281/100)</f>
        <v/>
      </c>
      <c r="I2281" t="n">
        <v>11</v>
      </c>
      <c r="J2281" t="n">
        <v>0</v>
      </c>
      <c r="K2281" t="n">
        <v>-2</v>
      </c>
      <c r="L2281" t="n">
        <v>0</v>
      </c>
      <c r="M2281" t="n">
        <v>0</v>
      </c>
      <c r="O2281" t="n">
        <v>0</v>
      </c>
    </row>
    <row r="2282">
      <c r="A2282" s="8" t="n">
        <v>46209</v>
      </c>
      <c r="B2282" t="inlineStr">
        <is>
          <t>UA</t>
        </is>
      </c>
      <c r="C2282" s="9">
        <f>_xlfn.XLOOKUP(B2282,Carriers[Code],Carriers[Airline])</f>
        <v/>
      </c>
      <c r="D2282" t="n">
        <v>721</v>
      </c>
      <c r="E2282" t="inlineStr">
        <is>
          <t>IAD</t>
        </is>
      </c>
      <c r="F2282" s="10" t="n">
        <v>1415</v>
      </c>
      <c r="G2282" t="inlineStr">
        <is>
          <t>1400-1459</t>
        </is>
      </c>
      <c r="H2282" s="9">
        <f>INT(F2282/100)</f>
        <v/>
      </c>
      <c r="I2282" t="n">
        <v>-1</v>
      </c>
      <c r="J2282" t="n">
        <v>0</v>
      </c>
      <c r="K2282" t="n">
        <v>-6</v>
      </c>
      <c r="L2282" t="n">
        <v>0</v>
      </c>
      <c r="M2282" t="n">
        <v>0</v>
      </c>
      <c r="O2282" t="n">
        <v>0</v>
      </c>
    </row>
    <row r="2283">
      <c r="A2283" s="8" t="n">
        <v>46209</v>
      </c>
      <c r="B2283" t="inlineStr">
        <is>
          <t>WN</t>
        </is>
      </c>
      <c r="C2283" s="9">
        <f>_xlfn.XLOOKUP(B2283,Carriers[Code],Carriers[Airline])</f>
        <v/>
      </c>
      <c r="D2283" t="n">
        <v>743</v>
      </c>
      <c r="E2283" t="inlineStr">
        <is>
          <t>MCI</t>
        </is>
      </c>
      <c r="F2283" s="10" t="n">
        <v>1420</v>
      </c>
      <c r="G2283" t="inlineStr">
        <is>
          <t>1400-1459</t>
        </is>
      </c>
      <c r="H2283" s="9">
        <f>INT(F2283/100)</f>
        <v/>
      </c>
      <c r="I2283" t="n">
        <v>15</v>
      </c>
      <c r="J2283" t="n">
        <v>1</v>
      </c>
      <c r="K2283" t="n">
        <v>9</v>
      </c>
      <c r="L2283" t="n">
        <v>0</v>
      </c>
      <c r="M2283" t="n">
        <v>0</v>
      </c>
      <c r="O2283" t="n">
        <v>0</v>
      </c>
    </row>
    <row r="2284">
      <c r="A2284" s="8" t="n">
        <v>46209</v>
      </c>
      <c r="B2284" t="inlineStr">
        <is>
          <t>YX</t>
        </is>
      </c>
      <c r="C2284" s="9">
        <f>_xlfn.XLOOKUP(B2284,Carriers[Code],Carriers[Airline])</f>
        <v/>
      </c>
      <c r="D2284" t="n">
        <v>5682</v>
      </c>
      <c r="E2284" t="inlineStr">
        <is>
          <t>DCA</t>
        </is>
      </c>
      <c r="F2284" s="10" t="n">
        <v>1420</v>
      </c>
      <c r="G2284" t="inlineStr">
        <is>
          <t>1400-1459</t>
        </is>
      </c>
      <c r="H2284" s="9">
        <f>INT(F2284/100)</f>
        <v/>
      </c>
      <c r="I2284" t="n">
        <v>82</v>
      </c>
      <c r="J2284" t="n">
        <v>1</v>
      </c>
      <c r="M2284" t="n">
        <v>1</v>
      </c>
      <c r="N2284" t="inlineStr">
        <is>
          <t>B</t>
        </is>
      </c>
      <c r="O2284" t="n">
        <v>0</v>
      </c>
    </row>
    <row r="2285">
      <c r="A2285" s="8" t="n">
        <v>46209</v>
      </c>
      <c r="B2285" t="inlineStr">
        <is>
          <t>YX</t>
        </is>
      </c>
      <c r="C2285" s="9">
        <f>_xlfn.XLOOKUP(B2285,Carriers[Code],Carriers[Airline])</f>
        <v/>
      </c>
      <c r="D2285" t="n">
        <v>5837</v>
      </c>
      <c r="E2285" t="inlineStr">
        <is>
          <t>CLT</t>
        </is>
      </c>
      <c r="F2285" s="10" t="n">
        <v>1420</v>
      </c>
      <c r="G2285" t="inlineStr">
        <is>
          <t>1400-1459</t>
        </is>
      </c>
      <c r="H2285" s="9">
        <f>INT(F2285/100)</f>
        <v/>
      </c>
      <c r="I2285" t="n">
        <v>-5</v>
      </c>
      <c r="J2285" t="n">
        <v>0</v>
      </c>
      <c r="K2285" t="n">
        <v>-20</v>
      </c>
      <c r="L2285" t="n">
        <v>0</v>
      </c>
      <c r="M2285" t="n">
        <v>0</v>
      </c>
      <c r="O2285" t="n">
        <v>0</v>
      </c>
    </row>
    <row r="2286">
      <c r="A2286" s="8" t="n">
        <v>46209</v>
      </c>
      <c r="B2286" t="inlineStr">
        <is>
          <t>AA</t>
        </is>
      </c>
      <c r="C2286" s="9">
        <f>_xlfn.XLOOKUP(B2286,Carriers[Code],Carriers[Airline])</f>
        <v/>
      </c>
      <c r="D2286" t="n">
        <v>1611</v>
      </c>
      <c r="E2286" t="inlineStr">
        <is>
          <t>CLT</t>
        </is>
      </c>
      <c r="F2286" s="10" t="n">
        <v>1426</v>
      </c>
      <c r="G2286" t="inlineStr">
        <is>
          <t>1400-1459</t>
        </is>
      </c>
      <c r="H2286" s="9">
        <f>INT(F2286/100)</f>
        <v/>
      </c>
      <c r="I2286" t="n">
        <v>-2</v>
      </c>
      <c r="J2286" t="n">
        <v>0</v>
      </c>
      <c r="K2286" t="n">
        <v>-23</v>
      </c>
      <c r="L2286" t="n">
        <v>0</v>
      </c>
      <c r="M2286" t="n">
        <v>0</v>
      </c>
      <c r="O2286" t="n">
        <v>0</v>
      </c>
    </row>
    <row r="2287">
      <c r="A2287" s="8" t="n">
        <v>46209</v>
      </c>
      <c r="B2287" t="inlineStr">
        <is>
          <t>AA</t>
        </is>
      </c>
      <c r="C2287" s="9">
        <f>_xlfn.XLOOKUP(B2287,Carriers[Code],Carriers[Airline])</f>
        <v/>
      </c>
      <c r="D2287" t="n">
        <v>820</v>
      </c>
      <c r="E2287" t="inlineStr">
        <is>
          <t>DFW</t>
        </is>
      </c>
      <c r="F2287" s="10" t="n">
        <v>1427</v>
      </c>
      <c r="G2287" t="inlineStr">
        <is>
          <t>1400-1459</t>
        </is>
      </c>
      <c r="H2287" s="9">
        <f>INT(F2287/100)</f>
        <v/>
      </c>
      <c r="I2287" t="n">
        <v>107</v>
      </c>
      <c r="J2287" t="n">
        <v>1</v>
      </c>
      <c r="K2287" t="n">
        <v>79</v>
      </c>
      <c r="L2287" t="n">
        <v>1</v>
      </c>
      <c r="M2287" t="n">
        <v>0</v>
      </c>
      <c r="O2287" t="n">
        <v>0</v>
      </c>
      <c r="P2287" t="n">
        <v>4</v>
      </c>
      <c r="Q2287" t="n">
        <v>0</v>
      </c>
      <c r="R2287" t="n">
        <v>0</v>
      </c>
      <c r="S2287" t="n">
        <v>0</v>
      </c>
      <c r="T2287" t="n">
        <v>75</v>
      </c>
    </row>
    <row r="2288">
      <c r="A2288" s="8" t="n">
        <v>46209</v>
      </c>
      <c r="B2288" t="inlineStr">
        <is>
          <t>UA</t>
        </is>
      </c>
      <c r="C2288" s="9">
        <f>_xlfn.XLOOKUP(B2288,Carriers[Code],Carriers[Airline])</f>
        <v/>
      </c>
      <c r="D2288" t="n">
        <v>1076</v>
      </c>
      <c r="E2288" t="inlineStr">
        <is>
          <t>EWR</t>
        </is>
      </c>
      <c r="F2288" s="10" t="n">
        <v>1431</v>
      </c>
      <c r="G2288" t="inlineStr">
        <is>
          <t>1400-1459</t>
        </is>
      </c>
      <c r="H2288" s="9">
        <f>INT(F2288/100)</f>
        <v/>
      </c>
      <c r="I2288" t="n">
        <v>59</v>
      </c>
      <c r="J2288" t="n">
        <v>1</v>
      </c>
      <c r="K2288" t="n">
        <v>54</v>
      </c>
      <c r="L2288" t="n">
        <v>1</v>
      </c>
      <c r="M2288" t="n">
        <v>0</v>
      </c>
      <c r="O2288" t="n">
        <v>0</v>
      </c>
      <c r="P2288" t="n">
        <v>0</v>
      </c>
      <c r="Q2288" t="n">
        <v>0</v>
      </c>
      <c r="R2288" t="n">
        <v>54</v>
      </c>
      <c r="S2288" t="n">
        <v>0</v>
      </c>
      <c r="T2288" t="n">
        <v>0</v>
      </c>
    </row>
    <row r="2289">
      <c r="A2289" s="8" t="n">
        <v>46209</v>
      </c>
      <c r="B2289" t="inlineStr">
        <is>
          <t>YX</t>
        </is>
      </c>
      <c r="C2289" s="9">
        <f>_xlfn.XLOOKUP(B2289,Carriers[Code],Carriers[Airline])</f>
        <v/>
      </c>
      <c r="D2289" t="n">
        <v>5653</v>
      </c>
      <c r="E2289" t="inlineStr">
        <is>
          <t>CMH</t>
        </is>
      </c>
      <c r="F2289" s="10" t="n">
        <v>1438</v>
      </c>
      <c r="G2289" t="inlineStr">
        <is>
          <t>1400-1459</t>
        </is>
      </c>
      <c r="H2289" s="9">
        <f>INT(F2289/100)</f>
        <v/>
      </c>
      <c r="I2289" t="n">
        <v>137</v>
      </c>
      <c r="J2289" t="n">
        <v>1</v>
      </c>
      <c r="K2289" t="n">
        <v>132</v>
      </c>
      <c r="L2289" t="n">
        <v>1</v>
      </c>
      <c r="M2289" t="n">
        <v>0</v>
      </c>
      <c r="O2289" t="n">
        <v>0</v>
      </c>
      <c r="P2289" t="n">
        <v>132</v>
      </c>
      <c r="Q2289" t="n">
        <v>0</v>
      </c>
      <c r="R2289" t="n">
        <v>0</v>
      </c>
      <c r="S2289" t="n">
        <v>0</v>
      </c>
      <c r="T2289" t="n">
        <v>0</v>
      </c>
    </row>
    <row r="2290">
      <c r="A2290" s="8" t="n">
        <v>46209</v>
      </c>
      <c r="B2290" t="inlineStr">
        <is>
          <t>DL</t>
        </is>
      </c>
      <c r="C2290" s="9">
        <f>_xlfn.XLOOKUP(B2290,Carriers[Code],Carriers[Airline])</f>
        <v/>
      </c>
      <c r="D2290" t="n">
        <v>2677</v>
      </c>
      <c r="E2290" t="inlineStr">
        <is>
          <t>BNA</t>
        </is>
      </c>
      <c r="F2290" s="10" t="n">
        <v>1446</v>
      </c>
      <c r="G2290" t="inlineStr">
        <is>
          <t>1400-1459</t>
        </is>
      </c>
      <c r="H2290" s="9">
        <f>INT(F2290/100)</f>
        <v/>
      </c>
      <c r="I2290" t="n">
        <v>-8</v>
      </c>
      <c r="J2290" t="n">
        <v>0</v>
      </c>
      <c r="K2290" t="n">
        <v>-23</v>
      </c>
      <c r="L2290" t="n">
        <v>0</v>
      </c>
      <c r="M2290" t="n">
        <v>0</v>
      </c>
      <c r="O2290" t="n">
        <v>0</v>
      </c>
    </row>
    <row r="2291">
      <c r="A2291" s="8" t="n">
        <v>46209</v>
      </c>
      <c r="B2291" t="inlineStr">
        <is>
          <t>B6</t>
        </is>
      </c>
      <c r="C2291" s="9">
        <f>_xlfn.XLOOKUP(B2291,Carriers[Code],Carriers[Airline])</f>
        <v/>
      </c>
      <c r="D2291" t="n">
        <v>897</v>
      </c>
      <c r="E2291" t="inlineStr">
        <is>
          <t>ATL</t>
        </is>
      </c>
      <c r="F2291" s="10" t="n">
        <v>1450</v>
      </c>
      <c r="G2291" t="inlineStr">
        <is>
          <t>1400-1459</t>
        </is>
      </c>
      <c r="H2291" s="9">
        <f>INT(F2291/100)</f>
        <v/>
      </c>
      <c r="I2291" t="n">
        <v>5</v>
      </c>
      <c r="J2291" t="n">
        <v>0</v>
      </c>
      <c r="K2291" t="n">
        <v>-13</v>
      </c>
      <c r="L2291" t="n">
        <v>0</v>
      </c>
      <c r="M2291" t="n">
        <v>0</v>
      </c>
      <c r="O2291" t="n">
        <v>0</v>
      </c>
    </row>
    <row r="2292">
      <c r="A2292" s="8" t="n">
        <v>46209</v>
      </c>
      <c r="B2292" t="inlineStr">
        <is>
          <t>YX</t>
        </is>
      </c>
      <c r="C2292" s="9">
        <f>_xlfn.XLOOKUP(B2292,Carriers[Code],Carriers[Airline])</f>
        <v/>
      </c>
      <c r="D2292" t="n">
        <v>5641</v>
      </c>
      <c r="E2292" t="inlineStr">
        <is>
          <t>CLE</t>
        </is>
      </c>
      <c r="F2292" s="10" t="n">
        <v>1454</v>
      </c>
      <c r="G2292" t="inlineStr">
        <is>
          <t>1400-1459</t>
        </is>
      </c>
      <c r="H2292" s="9">
        <f>INT(F2292/100)</f>
        <v/>
      </c>
      <c r="I2292" t="n">
        <v>12</v>
      </c>
      <c r="J2292" t="n">
        <v>0</v>
      </c>
      <c r="K2292" t="n">
        <v>2</v>
      </c>
      <c r="L2292" t="n">
        <v>0</v>
      </c>
      <c r="M2292" t="n">
        <v>0</v>
      </c>
      <c r="O2292" t="n">
        <v>0</v>
      </c>
    </row>
    <row r="2293">
      <c r="A2293" s="8" t="n">
        <v>46209</v>
      </c>
      <c r="B2293" t="inlineStr">
        <is>
          <t>DL</t>
        </is>
      </c>
      <c r="C2293" s="9">
        <f>_xlfn.XLOOKUP(B2293,Carriers[Code],Carriers[Airline])</f>
        <v/>
      </c>
      <c r="D2293" t="n">
        <v>1127</v>
      </c>
      <c r="E2293" t="inlineStr">
        <is>
          <t>MSP</t>
        </is>
      </c>
      <c r="F2293" s="10" t="n">
        <v>1455</v>
      </c>
      <c r="G2293" t="inlineStr">
        <is>
          <t>1400-1459</t>
        </is>
      </c>
      <c r="H2293" s="9">
        <f>INT(F2293/100)</f>
        <v/>
      </c>
      <c r="I2293" t="n">
        <v>0</v>
      </c>
      <c r="J2293" t="n">
        <v>0</v>
      </c>
      <c r="K2293" t="n">
        <v>-7</v>
      </c>
      <c r="L2293" t="n">
        <v>0</v>
      </c>
      <c r="M2293" t="n">
        <v>0</v>
      </c>
      <c r="O2293" t="n">
        <v>0</v>
      </c>
    </row>
    <row r="2294">
      <c r="A2294" s="8" t="n">
        <v>46209</v>
      </c>
      <c r="B2294" t="inlineStr">
        <is>
          <t>YX</t>
        </is>
      </c>
      <c r="C2294" s="9">
        <f>_xlfn.XLOOKUP(B2294,Carriers[Code],Carriers[Airline])</f>
        <v/>
      </c>
      <c r="D2294" t="n">
        <v>5736</v>
      </c>
      <c r="E2294" t="inlineStr">
        <is>
          <t>LGA</t>
        </is>
      </c>
      <c r="F2294" s="10" t="n">
        <v>1500</v>
      </c>
      <c r="G2294" t="inlineStr">
        <is>
          <t>1500-1559</t>
        </is>
      </c>
      <c r="H2294" s="9">
        <f>INT(F2294/100)</f>
        <v/>
      </c>
      <c r="I2294" t="n">
        <v>51</v>
      </c>
      <c r="J2294" t="n">
        <v>1</v>
      </c>
      <c r="K2294" t="n">
        <v>83</v>
      </c>
      <c r="L2294" t="n">
        <v>1</v>
      </c>
      <c r="M2294" t="n">
        <v>0</v>
      </c>
      <c r="O2294" t="n">
        <v>0</v>
      </c>
      <c r="P2294" t="n">
        <v>0</v>
      </c>
      <c r="Q2294" t="n">
        <v>0</v>
      </c>
      <c r="R2294" t="n">
        <v>83</v>
      </c>
      <c r="S2294" t="n">
        <v>0</v>
      </c>
      <c r="T2294" t="n">
        <v>0</v>
      </c>
    </row>
    <row r="2295">
      <c r="A2295" s="8" t="n">
        <v>46209</v>
      </c>
      <c r="B2295" t="inlineStr">
        <is>
          <t>AA</t>
        </is>
      </c>
      <c r="C2295" s="9">
        <f>_xlfn.XLOOKUP(B2295,Carriers[Code],Carriers[Airline])</f>
        <v/>
      </c>
      <c r="D2295" t="n">
        <v>2882</v>
      </c>
      <c r="E2295" t="inlineStr">
        <is>
          <t>PHL</t>
        </is>
      </c>
      <c r="F2295" s="10" t="n">
        <v>1503</v>
      </c>
      <c r="G2295" t="inlineStr">
        <is>
          <t>1500-1559</t>
        </is>
      </c>
      <c r="H2295" s="9">
        <f>INT(F2295/100)</f>
        <v/>
      </c>
      <c r="I2295" t="n">
        <v>87</v>
      </c>
      <c r="J2295" t="n">
        <v>1</v>
      </c>
      <c r="K2295" t="n">
        <v>105</v>
      </c>
      <c r="L2295" t="n">
        <v>1</v>
      </c>
      <c r="M2295" t="n">
        <v>0</v>
      </c>
      <c r="O2295" t="n">
        <v>0</v>
      </c>
      <c r="P2295" t="n">
        <v>0</v>
      </c>
      <c r="Q2295" t="n">
        <v>0</v>
      </c>
      <c r="R2295" t="n">
        <v>50</v>
      </c>
      <c r="S2295" t="n">
        <v>0</v>
      </c>
      <c r="T2295" t="n">
        <v>55</v>
      </c>
    </row>
    <row r="2296">
      <c r="A2296" s="8" t="n">
        <v>46209</v>
      </c>
      <c r="B2296" t="inlineStr">
        <is>
          <t>DL</t>
        </is>
      </c>
      <c r="C2296" s="9">
        <f>_xlfn.XLOOKUP(B2296,Carriers[Code],Carriers[Airline])</f>
        <v/>
      </c>
      <c r="D2296" t="n">
        <v>2196</v>
      </c>
      <c r="E2296" t="inlineStr">
        <is>
          <t>FLL</t>
        </is>
      </c>
      <c r="F2296" s="10" t="n">
        <v>1507</v>
      </c>
      <c r="G2296" t="inlineStr">
        <is>
          <t>1500-1559</t>
        </is>
      </c>
      <c r="H2296" s="9">
        <f>INT(F2296/100)</f>
        <v/>
      </c>
      <c r="I2296" t="n">
        <v>2</v>
      </c>
      <c r="J2296" t="n">
        <v>0</v>
      </c>
      <c r="K2296" t="n">
        <v>24</v>
      </c>
      <c r="L2296" t="n">
        <v>1</v>
      </c>
      <c r="M2296" t="n">
        <v>0</v>
      </c>
      <c r="O2296" t="n">
        <v>0</v>
      </c>
      <c r="P2296" t="n">
        <v>0</v>
      </c>
      <c r="Q2296" t="n">
        <v>0</v>
      </c>
      <c r="R2296" t="n">
        <v>24</v>
      </c>
      <c r="S2296" t="n">
        <v>0</v>
      </c>
      <c r="T2296" t="n">
        <v>0</v>
      </c>
    </row>
    <row r="2297">
      <c r="A2297" s="8" t="n">
        <v>46209</v>
      </c>
      <c r="B2297" t="inlineStr">
        <is>
          <t>UA</t>
        </is>
      </c>
      <c r="C2297" s="9">
        <f>_xlfn.XLOOKUP(B2297,Carriers[Code],Carriers[Airline])</f>
        <v/>
      </c>
      <c r="D2297" t="n">
        <v>2297</v>
      </c>
      <c r="E2297" t="inlineStr">
        <is>
          <t>DEN</t>
        </is>
      </c>
      <c r="F2297" s="10" t="n">
        <v>1510</v>
      </c>
      <c r="G2297" t="inlineStr">
        <is>
          <t>1500-1559</t>
        </is>
      </c>
      <c r="H2297" s="9">
        <f>INT(F2297/100)</f>
        <v/>
      </c>
      <c r="I2297" t="n">
        <v>-3</v>
      </c>
      <c r="J2297" t="n">
        <v>0</v>
      </c>
      <c r="K2297" t="n">
        <v>-15</v>
      </c>
      <c r="L2297" t="n">
        <v>0</v>
      </c>
      <c r="M2297" t="n">
        <v>0</v>
      </c>
      <c r="O2297" t="n">
        <v>0</v>
      </c>
    </row>
    <row r="2298">
      <c r="A2298" s="8" t="n">
        <v>46209</v>
      </c>
      <c r="B2298" t="inlineStr">
        <is>
          <t>YX</t>
        </is>
      </c>
      <c r="C2298" s="9">
        <f>_xlfn.XLOOKUP(B2298,Carriers[Code],Carriers[Airline])</f>
        <v/>
      </c>
      <c r="D2298" t="n">
        <v>5706</v>
      </c>
      <c r="E2298" t="inlineStr">
        <is>
          <t>PHL</t>
        </is>
      </c>
      <c r="F2298" s="10" t="n">
        <v>1512</v>
      </c>
      <c r="G2298" t="inlineStr">
        <is>
          <t>1500-1559</t>
        </is>
      </c>
      <c r="H2298" s="9">
        <f>INT(F2298/100)</f>
        <v/>
      </c>
      <c r="I2298" t="n">
        <v>204</v>
      </c>
      <c r="J2298" t="n">
        <v>1</v>
      </c>
      <c r="K2298" t="n">
        <v>201</v>
      </c>
      <c r="L2298" t="n">
        <v>1</v>
      </c>
      <c r="M2298" t="n">
        <v>0</v>
      </c>
      <c r="O2298" t="n">
        <v>0</v>
      </c>
      <c r="P2298" t="n">
        <v>0</v>
      </c>
      <c r="Q2298" t="n">
        <v>0</v>
      </c>
      <c r="R2298" t="n">
        <v>141</v>
      </c>
      <c r="S2298" t="n">
        <v>0</v>
      </c>
      <c r="T2298" t="n">
        <v>60</v>
      </c>
    </row>
    <row r="2299">
      <c r="A2299" s="8" t="n">
        <v>46209</v>
      </c>
      <c r="B2299" t="inlineStr">
        <is>
          <t>UA</t>
        </is>
      </c>
      <c r="C2299" s="9">
        <f>_xlfn.XLOOKUP(B2299,Carriers[Code],Carriers[Airline])</f>
        <v/>
      </c>
      <c r="D2299" t="n">
        <v>1475</v>
      </c>
      <c r="E2299" t="inlineStr">
        <is>
          <t>ORD</t>
        </is>
      </c>
      <c r="F2299" s="10" t="n">
        <v>1513</v>
      </c>
      <c r="G2299" t="inlineStr">
        <is>
          <t>1500-1559</t>
        </is>
      </c>
      <c r="H2299" s="9">
        <f>INT(F2299/100)</f>
        <v/>
      </c>
      <c r="I2299" t="n">
        <v>-2</v>
      </c>
      <c r="J2299" t="n">
        <v>0</v>
      </c>
      <c r="K2299" t="n">
        <v>-9</v>
      </c>
      <c r="L2299" t="n">
        <v>0</v>
      </c>
      <c r="M2299" t="n">
        <v>0</v>
      </c>
      <c r="O2299" t="n">
        <v>0</v>
      </c>
    </row>
    <row r="2300">
      <c r="A2300" s="8" t="n">
        <v>46209</v>
      </c>
      <c r="B2300" t="inlineStr">
        <is>
          <t>AA</t>
        </is>
      </c>
      <c r="C2300" s="9">
        <f>_xlfn.XLOOKUP(B2300,Carriers[Code],Carriers[Airline])</f>
        <v/>
      </c>
      <c r="D2300" t="n">
        <v>1565</v>
      </c>
      <c r="E2300" t="inlineStr">
        <is>
          <t>MIA</t>
        </is>
      </c>
      <c r="F2300" s="10" t="n">
        <v>1515</v>
      </c>
      <c r="G2300" t="inlineStr">
        <is>
          <t>1500-1559</t>
        </is>
      </c>
      <c r="H2300" s="9">
        <f>INT(F2300/100)</f>
        <v/>
      </c>
      <c r="M2300" t="n">
        <v>1</v>
      </c>
      <c r="N2300" t="inlineStr">
        <is>
          <t>A</t>
        </is>
      </c>
      <c r="O2300" t="n">
        <v>0</v>
      </c>
    </row>
    <row r="2301">
      <c r="A2301" s="8" t="n">
        <v>46209</v>
      </c>
      <c r="B2301" t="inlineStr">
        <is>
          <t>DL</t>
        </is>
      </c>
      <c r="C2301" s="9">
        <f>_xlfn.XLOOKUP(B2301,Carriers[Code],Carriers[Airline])</f>
        <v/>
      </c>
      <c r="D2301" t="n">
        <v>776</v>
      </c>
      <c r="E2301" t="inlineStr">
        <is>
          <t>MIA</t>
        </is>
      </c>
      <c r="F2301" s="10" t="n">
        <v>1518</v>
      </c>
      <c r="G2301" t="inlineStr">
        <is>
          <t>1500-1559</t>
        </is>
      </c>
      <c r="H2301" s="9">
        <f>INT(F2301/100)</f>
        <v/>
      </c>
      <c r="I2301" t="n">
        <v>313</v>
      </c>
      <c r="J2301" t="n">
        <v>1</v>
      </c>
      <c r="K2301" t="n">
        <v>328</v>
      </c>
      <c r="L2301" t="n">
        <v>1</v>
      </c>
      <c r="M2301" t="n">
        <v>0</v>
      </c>
      <c r="O2301" t="n">
        <v>0</v>
      </c>
      <c r="P2301" t="n">
        <v>313</v>
      </c>
      <c r="Q2301" t="n">
        <v>0</v>
      </c>
      <c r="R2301" t="n">
        <v>15</v>
      </c>
      <c r="S2301" t="n">
        <v>0</v>
      </c>
      <c r="T2301" t="n">
        <v>0</v>
      </c>
    </row>
    <row r="2302">
      <c r="A2302" s="8" t="n">
        <v>46209</v>
      </c>
      <c r="B2302" t="inlineStr">
        <is>
          <t>AA</t>
        </is>
      </c>
      <c r="C2302" s="9">
        <f>_xlfn.XLOOKUP(B2302,Carriers[Code],Carriers[Airline])</f>
        <v/>
      </c>
      <c r="D2302" t="n">
        <v>1563</v>
      </c>
      <c r="E2302" t="inlineStr">
        <is>
          <t>ORD</t>
        </is>
      </c>
      <c r="F2302" s="10" t="n">
        <v>1519</v>
      </c>
      <c r="G2302" t="inlineStr">
        <is>
          <t>1500-1559</t>
        </is>
      </c>
      <c r="H2302" s="9">
        <f>INT(F2302/100)</f>
        <v/>
      </c>
      <c r="I2302" t="n">
        <v>-11</v>
      </c>
      <c r="J2302" t="n">
        <v>0</v>
      </c>
      <c r="K2302" t="n">
        <v>-29</v>
      </c>
      <c r="L2302" t="n">
        <v>0</v>
      </c>
      <c r="M2302" t="n">
        <v>0</v>
      </c>
      <c r="O2302" t="n">
        <v>0</v>
      </c>
    </row>
    <row r="2303">
      <c r="A2303" s="8" t="n">
        <v>46209</v>
      </c>
      <c r="B2303" t="inlineStr">
        <is>
          <t>YX</t>
        </is>
      </c>
      <c r="C2303" s="9">
        <f>_xlfn.XLOOKUP(B2303,Carriers[Code],Carriers[Airline])</f>
        <v/>
      </c>
      <c r="D2303" t="n">
        <v>4380</v>
      </c>
      <c r="E2303" t="inlineStr">
        <is>
          <t>DCA</t>
        </is>
      </c>
      <c r="F2303" s="10" t="n">
        <v>1519</v>
      </c>
      <c r="G2303" t="inlineStr">
        <is>
          <t>1500-1559</t>
        </is>
      </c>
      <c r="H2303" s="9">
        <f>INT(F2303/100)</f>
        <v/>
      </c>
      <c r="M2303" t="n">
        <v>1</v>
      </c>
      <c r="N2303" t="inlineStr">
        <is>
          <t>B</t>
        </is>
      </c>
      <c r="O2303" t="n">
        <v>0</v>
      </c>
    </row>
    <row r="2304">
      <c r="A2304" s="8" t="n">
        <v>46209</v>
      </c>
      <c r="B2304" t="inlineStr">
        <is>
          <t>AS</t>
        </is>
      </c>
      <c r="C2304" s="9">
        <f>_xlfn.XLOOKUP(B2304,Carriers[Code],Carriers[Airline])</f>
        <v/>
      </c>
      <c r="D2304" t="n">
        <v>1506</v>
      </c>
      <c r="E2304" t="inlineStr">
        <is>
          <t>SEA</t>
        </is>
      </c>
      <c r="F2304" s="10" t="n">
        <v>1526</v>
      </c>
      <c r="G2304" t="inlineStr">
        <is>
          <t>1500-1559</t>
        </is>
      </c>
      <c r="H2304" s="9">
        <f>INT(F2304/100)</f>
        <v/>
      </c>
      <c r="I2304" t="n">
        <v>18</v>
      </c>
      <c r="J2304" t="n">
        <v>1</v>
      </c>
      <c r="K2304" t="n">
        <v>1</v>
      </c>
      <c r="L2304" t="n">
        <v>0</v>
      </c>
      <c r="M2304" t="n">
        <v>0</v>
      </c>
      <c r="O2304" t="n">
        <v>0</v>
      </c>
    </row>
    <row r="2305">
      <c r="A2305" s="8" t="n">
        <v>46209</v>
      </c>
      <c r="B2305" t="inlineStr">
        <is>
          <t>B6</t>
        </is>
      </c>
      <c r="C2305" s="9">
        <f>_xlfn.XLOOKUP(B2305,Carriers[Code],Carriers[Airline])</f>
        <v/>
      </c>
      <c r="D2305" t="n">
        <v>1813</v>
      </c>
      <c r="E2305" t="inlineStr">
        <is>
          <t>ORF</t>
        </is>
      </c>
      <c r="F2305" s="10" t="n">
        <v>1527</v>
      </c>
      <c r="G2305" t="inlineStr">
        <is>
          <t>1500-1559</t>
        </is>
      </c>
      <c r="H2305" s="9">
        <f>INT(F2305/100)</f>
        <v/>
      </c>
      <c r="I2305" t="n">
        <v>-2</v>
      </c>
      <c r="J2305" t="n">
        <v>0</v>
      </c>
      <c r="K2305" t="n">
        <v>7</v>
      </c>
      <c r="L2305" t="n">
        <v>0</v>
      </c>
      <c r="M2305" t="n">
        <v>0</v>
      </c>
      <c r="O2305" t="n">
        <v>0</v>
      </c>
    </row>
    <row r="2306">
      <c r="A2306" s="8" t="n">
        <v>46209</v>
      </c>
      <c r="B2306" t="inlineStr">
        <is>
          <t>DL</t>
        </is>
      </c>
      <c r="C2306" s="9">
        <f>_xlfn.XLOOKUP(B2306,Carriers[Code],Carriers[Airline])</f>
        <v/>
      </c>
      <c r="D2306" t="n">
        <v>2887</v>
      </c>
      <c r="E2306" t="inlineStr">
        <is>
          <t>MCO</t>
        </is>
      </c>
      <c r="F2306" s="10" t="n">
        <v>1529</v>
      </c>
      <c r="G2306" t="inlineStr">
        <is>
          <t>1500-1559</t>
        </is>
      </c>
      <c r="H2306" s="9">
        <f>INT(F2306/100)</f>
        <v/>
      </c>
      <c r="I2306" t="n">
        <v>45</v>
      </c>
      <c r="J2306" t="n">
        <v>1</v>
      </c>
      <c r="K2306" t="n">
        <v>98</v>
      </c>
      <c r="L2306" t="n">
        <v>1</v>
      </c>
      <c r="M2306" t="n">
        <v>0</v>
      </c>
      <c r="O2306" t="n">
        <v>0</v>
      </c>
      <c r="P2306" t="n">
        <v>45</v>
      </c>
      <c r="Q2306" t="n">
        <v>0</v>
      </c>
      <c r="R2306" t="n">
        <v>53</v>
      </c>
      <c r="S2306" t="n">
        <v>0</v>
      </c>
      <c r="T2306" t="n">
        <v>0</v>
      </c>
    </row>
    <row r="2307">
      <c r="A2307" s="8" t="n">
        <v>46209</v>
      </c>
      <c r="B2307" t="inlineStr">
        <is>
          <t>B6</t>
        </is>
      </c>
      <c r="C2307" s="9">
        <f>_xlfn.XLOOKUP(B2307,Carriers[Code],Carriers[Airline])</f>
        <v/>
      </c>
      <c r="D2307" t="n">
        <v>2467</v>
      </c>
      <c r="E2307" t="inlineStr">
        <is>
          <t>CHS</t>
        </is>
      </c>
      <c r="F2307" s="10" t="n">
        <v>1532</v>
      </c>
      <c r="G2307" t="inlineStr">
        <is>
          <t>1500-1559</t>
        </is>
      </c>
      <c r="H2307" s="9">
        <f>INT(F2307/100)</f>
        <v/>
      </c>
      <c r="M2307" t="n">
        <v>1</v>
      </c>
      <c r="N2307" t="inlineStr">
        <is>
          <t>C</t>
        </is>
      </c>
      <c r="O2307" t="n">
        <v>0</v>
      </c>
    </row>
    <row r="2308">
      <c r="A2308" s="8" t="n">
        <v>46209</v>
      </c>
      <c r="B2308" t="inlineStr">
        <is>
          <t>DL</t>
        </is>
      </c>
      <c r="C2308" s="9">
        <f>_xlfn.XLOOKUP(B2308,Carriers[Code],Carriers[Airline])</f>
        <v/>
      </c>
      <c r="D2308" t="n">
        <v>1439</v>
      </c>
      <c r="E2308" t="inlineStr">
        <is>
          <t>TPA</t>
        </is>
      </c>
      <c r="F2308" s="10" t="n">
        <v>1532</v>
      </c>
      <c r="G2308" t="inlineStr">
        <is>
          <t>1500-1559</t>
        </is>
      </c>
      <c r="H2308" s="9">
        <f>INT(F2308/100)</f>
        <v/>
      </c>
      <c r="I2308" t="n">
        <v>31</v>
      </c>
      <c r="J2308" t="n">
        <v>1</v>
      </c>
      <c r="K2308" t="n">
        <v>74</v>
      </c>
      <c r="L2308" t="n">
        <v>1</v>
      </c>
      <c r="M2308" t="n">
        <v>0</v>
      </c>
      <c r="O2308" t="n">
        <v>0</v>
      </c>
      <c r="P2308" t="n">
        <v>0</v>
      </c>
      <c r="Q2308" t="n">
        <v>0</v>
      </c>
      <c r="R2308" t="n">
        <v>49</v>
      </c>
      <c r="S2308" t="n">
        <v>0</v>
      </c>
      <c r="T2308" t="n">
        <v>25</v>
      </c>
    </row>
    <row r="2309">
      <c r="A2309" s="8" t="n">
        <v>46209</v>
      </c>
      <c r="B2309" t="inlineStr">
        <is>
          <t>YX</t>
        </is>
      </c>
      <c r="C2309" s="9">
        <f>_xlfn.XLOOKUP(B2309,Carriers[Code],Carriers[Airline])</f>
        <v/>
      </c>
      <c r="D2309" t="n">
        <v>5657</v>
      </c>
      <c r="E2309" t="inlineStr">
        <is>
          <t>JAX</t>
        </is>
      </c>
      <c r="F2309" s="10" t="n">
        <v>1534</v>
      </c>
      <c r="G2309" t="inlineStr">
        <is>
          <t>1500-1559</t>
        </is>
      </c>
      <c r="H2309" s="9">
        <f>INT(F2309/100)</f>
        <v/>
      </c>
      <c r="I2309" t="n">
        <v>169</v>
      </c>
      <c r="J2309" t="n">
        <v>1</v>
      </c>
      <c r="K2309" t="n">
        <v>192</v>
      </c>
      <c r="L2309" t="n">
        <v>1</v>
      </c>
      <c r="M2309" t="n">
        <v>0</v>
      </c>
      <c r="O2309" t="n">
        <v>0</v>
      </c>
      <c r="P2309" t="n">
        <v>140</v>
      </c>
      <c r="Q2309" t="n">
        <v>0</v>
      </c>
      <c r="R2309" t="n">
        <v>36</v>
      </c>
      <c r="S2309" t="n">
        <v>0</v>
      </c>
      <c r="T2309" t="n">
        <v>16</v>
      </c>
    </row>
    <row r="2310">
      <c r="A2310" s="8" t="n">
        <v>46209</v>
      </c>
      <c r="B2310" t="inlineStr">
        <is>
          <t>B6</t>
        </is>
      </c>
      <c r="C2310" s="9">
        <f>_xlfn.XLOOKUP(B2310,Carriers[Code],Carriers[Airline])</f>
        <v/>
      </c>
      <c r="D2310" t="n">
        <v>781</v>
      </c>
      <c r="E2310" t="inlineStr">
        <is>
          <t>RIC</t>
        </is>
      </c>
      <c r="F2310" s="10" t="n">
        <v>1536</v>
      </c>
      <c r="G2310" t="inlineStr">
        <is>
          <t>1500-1559</t>
        </is>
      </c>
      <c r="H2310" s="9">
        <f>INT(F2310/100)</f>
        <v/>
      </c>
      <c r="I2310" t="n">
        <v>-8</v>
      </c>
      <c r="J2310" t="n">
        <v>0</v>
      </c>
      <c r="K2310" t="n">
        <v>-11</v>
      </c>
      <c r="L2310" t="n">
        <v>0</v>
      </c>
      <c r="M2310" t="n">
        <v>0</v>
      </c>
      <c r="O2310" t="n">
        <v>0</v>
      </c>
    </row>
    <row r="2311">
      <c r="A2311" s="8" t="n">
        <v>46209</v>
      </c>
      <c r="B2311" t="inlineStr">
        <is>
          <t>B6</t>
        </is>
      </c>
      <c r="C2311" s="9">
        <f>_xlfn.XLOOKUP(B2311,Carriers[Code],Carriers[Airline])</f>
        <v/>
      </c>
      <c r="D2311" t="n">
        <v>1237</v>
      </c>
      <c r="E2311" t="inlineStr">
        <is>
          <t>DTW</t>
        </is>
      </c>
      <c r="F2311" s="10" t="n">
        <v>1538</v>
      </c>
      <c r="G2311" t="inlineStr">
        <is>
          <t>1500-1559</t>
        </is>
      </c>
      <c r="H2311" s="9">
        <f>INT(F2311/100)</f>
        <v/>
      </c>
      <c r="M2311" t="n">
        <v>1</v>
      </c>
      <c r="N2311" t="inlineStr">
        <is>
          <t>C</t>
        </is>
      </c>
      <c r="O2311" t="n">
        <v>0</v>
      </c>
    </row>
    <row r="2312">
      <c r="A2312" s="8" t="n">
        <v>46209</v>
      </c>
      <c r="B2312" t="inlineStr">
        <is>
          <t>B6</t>
        </is>
      </c>
      <c r="C2312" s="9">
        <f>_xlfn.XLOOKUP(B2312,Carriers[Code],Carriers[Airline])</f>
        <v/>
      </c>
      <c r="D2312" t="n">
        <v>2321</v>
      </c>
      <c r="E2312" t="inlineStr">
        <is>
          <t>PBI</t>
        </is>
      </c>
      <c r="F2312" s="10" t="n">
        <v>1539</v>
      </c>
      <c r="G2312" t="inlineStr">
        <is>
          <t>1500-1559</t>
        </is>
      </c>
      <c r="H2312" s="9">
        <f>INT(F2312/100)</f>
        <v/>
      </c>
      <c r="M2312" t="n">
        <v>1</v>
      </c>
      <c r="N2312" t="inlineStr">
        <is>
          <t>A</t>
        </is>
      </c>
      <c r="O2312" t="n">
        <v>0</v>
      </c>
    </row>
    <row r="2313">
      <c r="A2313" s="8" t="n">
        <v>46209</v>
      </c>
      <c r="B2313" t="inlineStr">
        <is>
          <t>DL</t>
        </is>
      </c>
      <c r="C2313" s="9">
        <f>_xlfn.XLOOKUP(B2313,Carriers[Code],Carriers[Airline])</f>
        <v/>
      </c>
      <c r="D2313" t="n">
        <v>2889</v>
      </c>
      <c r="E2313" t="inlineStr">
        <is>
          <t>SEA</t>
        </is>
      </c>
      <c r="F2313" s="10" t="n">
        <v>1540</v>
      </c>
      <c r="G2313" t="inlineStr">
        <is>
          <t>1500-1559</t>
        </is>
      </c>
      <c r="H2313" s="9">
        <f>INT(F2313/100)</f>
        <v/>
      </c>
      <c r="I2313" t="n">
        <v>30</v>
      </c>
      <c r="J2313" t="n">
        <v>1</v>
      </c>
      <c r="K2313" t="n">
        <v>1</v>
      </c>
      <c r="L2313" t="n">
        <v>0</v>
      </c>
      <c r="M2313" t="n">
        <v>0</v>
      </c>
      <c r="O2313" t="n">
        <v>0</v>
      </c>
    </row>
    <row r="2314">
      <c r="A2314" s="8" t="n">
        <v>46209</v>
      </c>
      <c r="B2314" t="inlineStr">
        <is>
          <t>B6</t>
        </is>
      </c>
      <c r="C2314" s="9">
        <f>_xlfn.XLOOKUP(B2314,Carriers[Code],Carriers[Airline])</f>
        <v/>
      </c>
      <c r="D2314" t="n">
        <v>2065</v>
      </c>
      <c r="E2314" t="inlineStr">
        <is>
          <t>RSW</t>
        </is>
      </c>
      <c r="F2314" s="10" t="n">
        <v>1542</v>
      </c>
      <c r="G2314" t="inlineStr">
        <is>
          <t>1500-1559</t>
        </is>
      </c>
      <c r="H2314" s="9">
        <f>INT(F2314/100)</f>
        <v/>
      </c>
      <c r="I2314" t="n">
        <v>97</v>
      </c>
      <c r="J2314" t="n">
        <v>1</v>
      </c>
      <c r="K2314" t="n">
        <v>114</v>
      </c>
      <c r="L2314" t="n">
        <v>1</v>
      </c>
      <c r="M2314" t="n">
        <v>0</v>
      </c>
      <c r="O2314" t="n">
        <v>0</v>
      </c>
      <c r="P2314" t="n">
        <v>0</v>
      </c>
      <c r="Q2314" t="n">
        <v>0</v>
      </c>
      <c r="R2314" t="n">
        <v>61</v>
      </c>
      <c r="S2314" t="n">
        <v>0</v>
      </c>
      <c r="T2314" t="n">
        <v>53</v>
      </c>
    </row>
    <row r="2315">
      <c r="A2315" s="8" t="n">
        <v>46209</v>
      </c>
      <c r="B2315" t="inlineStr">
        <is>
          <t>YX</t>
        </is>
      </c>
      <c r="C2315" s="9">
        <f>_xlfn.XLOOKUP(B2315,Carriers[Code],Carriers[Airline])</f>
        <v/>
      </c>
      <c r="D2315" t="n">
        <v>5689</v>
      </c>
      <c r="E2315" t="inlineStr">
        <is>
          <t>DCA</t>
        </is>
      </c>
      <c r="F2315" s="10" t="n">
        <v>1545</v>
      </c>
      <c r="G2315" t="inlineStr">
        <is>
          <t>1500-1559</t>
        </is>
      </c>
      <c r="H2315" s="9">
        <f>INT(F2315/100)</f>
        <v/>
      </c>
      <c r="M2315" t="n">
        <v>1</v>
      </c>
      <c r="N2315" t="inlineStr">
        <is>
          <t>C</t>
        </is>
      </c>
      <c r="O2315" t="n">
        <v>0</v>
      </c>
    </row>
    <row r="2316">
      <c r="A2316" s="8" t="n">
        <v>46209</v>
      </c>
      <c r="B2316" t="inlineStr">
        <is>
          <t>B6</t>
        </is>
      </c>
      <c r="C2316" s="9">
        <f>_xlfn.XLOOKUP(B2316,Carriers[Code],Carriers[Airline])</f>
        <v/>
      </c>
      <c r="D2316" t="n">
        <v>487</v>
      </c>
      <c r="E2316" t="inlineStr">
        <is>
          <t>LAX</t>
        </is>
      </c>
      <c r="F2316" s="10" t="n">
        <v>1547</v>
      </c>
      <c r="G2316" t="inlineStr">
        <is>
          <t>1500-1559</t>
        </is>
      </c>
      <c r="H2316" s="9">
        <f>INT(F2316/100)</f>
        <v/>
      </c>
      <c r="I2316" t="n">
        <v>26</v>
      </c>
      <c r="J2316" t="n">
        <v>1</v>
      </c>
      <c r="K2316" t="n">
        <v>8</v>
      </c>
      <c r="L2316" t="n">
        <v>0</v>
      </c>
      <c r="M2316" t="n">
        <v>0</v>
      </c>
      <c r="O2316" t="n">
        <v>0</v>
      </c>
    </row>
    <row r="2317">
      <c r="A2317" s="8" t="n">
        <v>46209</v>
      </c>
      <c r="B2317" t="inlineStr">
        <is>
          <t>YX</t>
        </is>
      </c>
      <c r="C2317" s="9">
        <f>_xlfn.XLOOKUP(B2317,Carriers[Code],Carriers[Airline])</f>
        <v/>
      </c>
      <c r="D2317" t="n">
        <v>5644</v>
      </c>
      <c r="E2317" t="inlineStr">
        <is>
          <t>BWI</t>
        </is>
      </c>
      <c r="F2317" s="10" t="n">
        <v>1550</v>
      </c>
      <c r="G2317" t="inlineStr">
        <is>
          <t>1500-1559</t>
        </is>
      </c>
      <c r="H2317" s="9">
        <f>INT(F2317/100)</f>
        <v/>
      </c>
      <c r="I2317" t="n">
        <v>72</v>
      </c>
      <c r="J2317" t="n">
        <v>1</v>
      </c>
      <c r="K2317" t="n">
        <v>59</v>
      </c>
      <c r="L2317" t="n">
        <v>1</v>
      </c>
      <c r="M2317" t="n">
        <v>0</v>
      </c>
      <c r="O2317" t="n">
        <v>0</v>
      </c>
      <c r="P2317" t="n">
        <v>0</v>
      </c>
      <c r="Q2317" t="n">
        <v>0</v>
      </c>
      <c r="R2317" t="n">
        <v>0</v>
      </c>
      <c r="S2317" t="n">
        <v>0</v>
      </c>
      <c r="T2317" t="n">
        <v>59</v>
      </c>
    </row>
    <row r="2318">
      <c r="A2318" s="8" t="n">
        <v>46209</v>
      </c>
      <c r="B2318" t="inlineStr">
        <is>
          <t>B6</t>
        </is>
      </c>
      <c r="C2318" s="9">
        <f>_xlfn.XLOOKUP(B2318,Carriers[Code],Carriers[Airline])</f>
        <v/>
      </c>
      <c r="D2318" t="n">
        <v>233</v>
      </c>
      <c r="E2318" t="inlineStr">
        <is>
          <t>SFO</t>
        </is>
      </c>
      <c r="F2318" s="10" t="n">
        <v>1551</v>
      </c>
      <c r="G2318" t="inlineStr">
        <is>
          <t>1500-1559</t>
        </is>
      </c>
      <c r="H2318" s="9">
        <f>INT(F2318/100)</f>
        <v/>
      </c>
      <c r="I2318" t="n">
        <v>30</v>
      </c>
      <c r="J2318" t="n">
        <v>1</v>
      </c>
      <c r="K2318" t="n">
        <v>42</v>
      </c>
      <c r="L2318" t="n">
        <v>1</v>
      </c>
      <c r="M2318" t="n">
        <v>0</v>
      </c>
      <c r="O2318" t="n">
        <v>0</v>
      </c>
      <c r="P2318" t="n">
        <v>0</v>
      </c>
      <c r="Q2318" t="n">
        <v>0</v>
      </c>
      <c r="R2318" t="n">
        <v>12</v>
      </c>
      <c r="S2318" t="n">
        <v>11</v>
      </c>
      <c r="T2318" t="n">
        <v>19</v>
      </c>
    </row>
    <row r="2319">
      <c r="A2319" s="8" t="n">
        <v>46209</v>
      </c>
      <c r="B2319" t="inlineStr">
        <is>
          <t>UA</t>
        </is>
      </c>
      <c r="C2319" s="9">
        <f>_xlfn.XLOOKUP(B2319,Carriers[Code],Carriers[Airline])</f>
        <v/>
      </c>
      <c r="D2319" t="n">
        <v>1183</v>
      </c>
      <c r="E2319" t="inlineStr">
        <is>
          <t>IAH</t>
        </is>
      </c>
      <c r="F2319" s="10" t="n">
        <v>1554</v>
      </c>
      <c r="G2319" t="inlineStr">
        <is>
          <t>1500-1559</t>
        </is>
      </c>
      <c r="H2319" s="9">
        <f>INT(F2319/100)</f>
        <v/>
      </c>
      <c r="I2319" t="n">
        <v>47</v>
      </c>
      <c r="J2319" t="n">
        <v>1</v>
      </c>
      <c r="K2319" t="n">
        <v>48</v>
      </c>
      <c r="L2319" t="n">
        <v>1</v>
      </c>
      <c r="M2319" t="n">
        <v>0</v>
      </c>
      <c r="O2319" t="n">
        <v>0</v>
      </c>
      <c r="P2319" t="n">
        <v>47</v>
      </c>
      <c r="Q2319" t="n">
        <v>0</v>
      </c>
      <c r="R2319" t="n">
        <v>1</v>
      </c>
      <c r="S2319" t="n">
        <v>0</v>
      </c>
      <c r="T2319" t="n">
        <v>0</v>
      </c>
    </row>
    <row r="2320">
      <c r="A2320" s="8" t="n">
        <v>46209</v>
      </c>
      <c r="B2320" t="inlineStr">
        <is>
          <t>B6</t>
        </is>
      </c>
      <c r="C2320" s="9">
        <f>_xlfn.XLOOKUP(B2320,Carriers[Code],Carriers[Airline])</f>
        <v/>
      </c>
      <c r="D2320" t="n">
        <v>1941</v>
      </c>
      <c r="E2320" t="inlineStr">
        <is>
          <t>SRQ</t>
        </is>
      </c>
      <c r="F2320" s="10" t="n">
        <v>1555</v>
      </c>
      <c r="G2320" t="inlineStr">
        <is>
          <t>1500-1559</t>
        </is>
      </c>
      <c r="H2320" s="9">
        <f>INT(F2320/100)</f>
        <v/>
      </c>
      <c r="I2320" t="n">
        <v>80</v>
      </c>
      <c r="J2320" t="n">
        <v>1</v>
      </c>
      <c r="K2320" t="n">
        <v>109</v>
      </c>
      <c r="L2320" t="n">
        <v>1</v>
      </c>
      <c r="M2320" t="n">
        <v>0</v>
      </c>
      <c r="O2320" t="n">
        <v>0</v>
      </c>
      <c r="P2320" t="n">
        <v>0</v>
      </c>
      <c r="Q2320" t="n">
        <v>0</v>
      </c>
      <c r="R2320" t="n">
        <v>44</v>
      </c>
      <c r="S2320" t="n">
        <v>0</v>
      </c>
      <c r="T2320" t="n">
        <v>65</v>
      </c>
    </row>
    <row r="2321">
      <c r="A2321" s="8" t="n">
        <v>46209</v>
      </c>
      <c r="B2321" t="inlineStr">
        <is>
          <t>WN</t>
        </is>
      </c>
      <c r="C2321" s="9">
        <f>_xlfn.XLOOKUP(B2321,Carriers[Code],Carriers[Airline])</f>
        <v/>
      </c>
      <c r="D2321" t="n">
        <v>1053</v>
      </c>
      <c r="E2321" t="inlineStr">
        <is>
          <t>BWI</t>
        </is>
      </c>
      <c r="F2321" s="10" t="n">
        <v>1555</v>
      </c>
      <c r="G2321" t="inlineStr">
        <is>
          <t>1500-1559</t>
        </is>
      </c>
      <c r="H2321" s="9">
        <f>INT(F2321/100)</f>
        <v/>
      </c>
      <c r="I2321" t="n">
        <v>152</v>
      </c>
      <c r="J2321" t="n">
        <v>1</v>
      </c>
      <c r="K2321" t="n">
        <v>128</v>
      </c>
      <c r="L2321" t="n">
        <v>1</v>
      </c>
      <c r="M2321" t="n">
        <v>0</v>
      </c>
      <c r="O2321" t="n">
        <v>0</v>
      </c>
      <c r="P2321" t="n">
        <v>27</v>
      </c>
      <c r="Q2321" t="n">
        <v>0</v>
      </c>
      <c r="R2321" t="n">
        <v>0</v>
      </c>
      <c r="S2321" t="n">
        <v>0</v>
      </c>
      <c r="T2321" t="n">
        <v>101</v>
      </c>
    </row>
    <row r="2322">
      <c r="A2322" s="8" t="n">
        <v>46209</v>
      </c>
      <c r="B2322" t="inlineStr">
        <is>
          <t>YX</t>
        </is>
      </c>
      <c r="C2322" s="9">
        <f>_xlfn.XLOOKUP(B2322,Carriers[Code],Carriers[Airline])</f>
        <v/>
      </c>
      <c r="D2322" t="n">
        <v>5726</v>
      </c>
      <c r="E2322" t="inlineStr">
        <is>
          <t>LGA</t>
        </is>
      </c>
      <c r="F2322" s="10" t="n">
        <v>1600</v>
      </c>
      <c r="G2322" t="inlineStr">
        <is>
          <t>1600-1659</t>
        </is>
      </c>
      <c r="H2322" s="9">
        <f>INT(F2322/100)</f>
        <v/>
      </c>
      <c r="I2322" t="n">
        <v>337</v>
      </c>
      <c r="J2322" t="n">
        <v>1</v>
      </c>
      <c r="K2322" t="n">
        <v>355</v>
      </c>
      <c r="L2322" t="n">
        <v>1</v>
      </c>
      <c r="M2322" t="n">
        <v>0</v>
      </c>
      <c r="O2322" t="n">
        <v>0</v>
      </c>
      <c r="P2322" t="n">
        <v>237</v>
      </c>
      <c r="Q2322" t="n">
        <v>0</v>
      </c>
      <c r="R2322" t="n">
        <v>45</v>
      </c>
      <c r="S2322" t="n">
        <v>0</v>
      </c>
      <c r="T2322" t="n">
        <v>73</v>
      </c>
    </row>
    <row r="2323">
      <c r="A2323" s="8" t="n">
        <v>46209</v>
      </c>
      <c r="B2323" t="inlineStr">
        <is>
          <t>AA</t>
        </is>
      </c>
      <c r="C2323" s="9">
        <f>_xlfn.XLOOKUP(B2323,Carriers[Code],Carriers[Airline])</f>
        <v/>
      </c>
      <c r="D2323" t="n">
        <v>1595</v>
      </c>
      <c r="E2323" t="inlineStr">
        <is>
          <t>DFW</t>
        </is>
      </c>
      <c r="F2323" s="10" t="n">
        <v>1606</v>
      </c>
      <c r="G2323" t="inlineStr">
        <is>
          <t>1600-1659</t>
        </is>
      </c>
      <c r="H2323" s="9">
        <f>INT(F2323/100)</f>
        <v/>
      </c>
      <c r="I2323" t="n">
        <v>-2</v>
      </c>
      <c r="J2323" t="n">
        <v>0</v>
      </c>
      <c r="K2323" t="n">
        <v>-27</v>
      </c>
      <c r="L2323" t="n">
        <v>0</v>
      </c>
      <c r="M2323" t="n">
        <v>0</v>
      </c>
      <c r="O2323" t="n">
        <v>0</v>
      </c>
    </row>
    <row r="2324">
      <c r="A2324" s="8" t="n">
        <v>46209</v>
      </c>
      <c r="B2324" t="inlineStr">
        <is>
          <t>YX</t>
        </is>
      </c>
      <c r="C2324" s="9">
        <f>_xlfn.XLOOKUP(B2324,Carriers[Code],Carriers[Airline])</f>
        <v/>
      </c>
      <c r="D2324" t="n">
        <v>5665</v>
      </c>
      <c r="E2324" t="inlineStr">
        <is>
          <t>RIC</t>
        </is>
      </c>
      <c r="F2324" s="10" t="n">
        <v>1606</v>
      </c>
      <c r="G2324" t="inlineStr">
        <is>
          <t>1600-1659</t>
        </is>
      </c>
      <c r="H2324" s="9">
        <f>INT(F2324/100)</f>
        <v/>
      </c>
      <c r="I2324" t="n">
        <v>131</v>
      </c>
      <c r="J2324" t="n">
        <v>1</v>
      </c>
      <c r="M2324" t="n">
        <v>0</v>
      </c>
      <c r="O2324" t="n">
        <v>1</v>
      </c>
    </row>
    <row r="2325">
      <c r="A2325" s="8" t="n">
        <v>46209</v>
      </c>
      <c r="B2325" t="inlineStr">
        <is>
          <t>B6</t>
        </is>
      </c>
      <c r="C2325" s="9">
        <f>_xlfn.XLOOKUP(B2325,Carriers[Code],Carriers[Airline])</f>
        <v/>
      </c>
      <c r="D2325" t="n">
        <v>317</v>
      </c>
      <c r="E2325" t="inlineStr">
        <is>
          <t>JFK</t>
        </is>
      </c>
      <c r="F2325" s="10" t="n">
        <v>1610</v>
      </c>
      <c r="G2325" t="inlineStr">
        <is>
          <t>1600-1659</t>
        </is>
      </c>
      <c r="H2325" s="9">
        <f>INT(F2325/100)</f>
        <v/>
      </c>
      <c r="M2325" t="n">
        <v>1</v>
      </c>
      <c r="N2325" t="inlineStr">
        <is>
          <t>C</t>
        </is>
      </c>
      <c r="O2325" t="n">
        <v>0</v>
      </c>
    </row>
    <row r="2326">
      <c r="A2326" s="8" t="n">
        <v>46209</v>
      </c>
      <c r="B2326" t="inlineStr">
        <is>
          <t>B6</t>
        </is>
      </c>
      <c r="C2326" s="9">
        <f>_xlfn.XLOOKUP(B2326,Carriers[Code],Carriers[Airline])</f>
        <v/>
      </c>
      <c r="D2326" t="n">
        <v>1355</v>
      </c>
      <c r="E2326" t="inlineStr">
        <is>
          <t>DCA</t>
        </is>
      </c>
      <c r="F2326" s="10" t="n">
        <v>1610</v>
      </c>
      <c r="G2326" t="inlineStr">
        <is>
          <t>1600-1659</t>
        </is>
      </c>
      <c r="H2326" s="9">
        <f>INT(F2326/100)</f>
        <v/>
      </c>
      <c r="M2326" t="n">
        <v>1</v>
      </c>
      <c r="N2326" t="inlineStr">
        <is>
          <t>C</t>
        </is>
      </c>
      <c r="O2326" t="n">
        <v>0</v>
      </c>
    </row>
    <row r="2327">
      <c r="A2327" s="8" t="n">
        <v>46209</v>
      </c>
      <c r="B2327" t="inlineStr">
        <is>
          <t>DL</t>
        </is>
      </c>
      <c r="C2327" s="9">
        <f>_xlfn.XLOOKUP(B2327,Carriers[Code],Carriers[Airline])</f>
        <v/>
      </c>
      <c r="D2327" t="n">
        <v>314</v>
      </c>
      <c r="E2327" t="inlineStr">
        <is>
          <t>MCI</t>
        </is>
      </c>
      <c r="F2327" s="10" t="n">
        <v>1610</v>
      </c>
      <c r="G2327" t="inlineStr">
        <is>
          <t>1600-1659</t>
        </is>
      </c>
      <c r="H2327" s="9">
        <f>INT(F2327/100)</f>
        <v/>
      </c>
      <c r="I2327" t="n">
        <v>10</v>
      </c>
      <c r="J2327" t="n">
        <v>0</v>
      </c>
      <c r="K2327" t="n">
        <v>-2</v>
      </c>
      <c r="L2327" t="n">
        <v>0</v>
      </c>
      <c r="M2327" t="n">
        <v>0</v>
      </c>
      <c r="O2327" t="n">
        <v>0</v>
      </c>
    </row>
    <row r="2328">
      <c r="A2328" s="8" t="n">
        <v>46209</v>
      </c>
      <c r="B2328" t="inlineStr">
        <is>
          <t>YX</t>
        </is>
      </c>
      <c r="C2328" s="9">
        <f>_xlfn.XLOOKUP(B2328,Carriers[Code],Carriers[Airline])</f>
        <v/>
      </c>
      <c r="D2328" t="n">
        <v>5680</v>
      </c>
      <c r="E2328" t="inlineStr">
        <is>
          <t>PIT</t>
        </is>
      </c>
      <c r="F2328" s="10" t="n">
        <v>1611</v>
      </c>
      <c r="G2328" t="inlineStr">
        <is>
          <t>1600-1659</t>
        </is>
      </c>
      <c r="H2328" s="9">
        <f>INT(F2328/100)</f>
        <v/>
      </c>
      <c r="I2328" t="n">
        <v>122</v>
      </c>
      <c r="J2328" t="n">
        <v>1</v>
      </c>
      <c r="K2328" t="n">
        <v>94</v>
      </c>
      <c r="L2328" t="n">
        <v>1</v>
      </c>
      <c r="M2328" t="n">
        <v>0</v>
      </c>
      <c r="O2328" t="n">
        <v>0</v>
      </c>
      <c r="P2328" t="n">
        <v>0</v>
      </c>
      <c r="Q2328" t="n">
        <v>0</v>
      </c>
      <c r="R2328" t="n">
        <v>0</v>
      </c>
      <c r="S2328" t="n">
        <v>0</v>
      </c>
      <c r="T2328" t="n">
        <v>94</v>
      </c>
    </row>
    <row r="2329">
      <c r="A2329" s="8" t="n">
        <v>46209</v>
      </c>
      <c r="B2329" t="inlineStr">
        <is>
          <t>DL</t>
        </is>
      </c>
      <c r="C2329" s="9">
        <f>_xlfn.XLOOKUP(B2329,Carriers[Code],Carriers[Airline])</f>
        <v/>
      </c>
      <c r="D2329" t="n">
        <v>2646</v>
      </c>
      <c r="E2329" t="inlineStr">
        <is>
          <t>ORD</t>
        </is>
      </c>
      <c r="F2329" s="10" t="n">
        <v>1615</v>
      </c>
      <c r="G2329" t="inlineStr">
        <is>
          <t>1600-1659</t>
        </is>
      </c>
      <c r="H2329" s="9">
        <f>INT(F2329/100)</f>
        <v/>
      </c>
      <c r="I2329" t="n">
        <v>30</v>
      </c>
      <c r="J2329" t="n">
        <v>1</v>
      </c>
      <c r="K2329" t="n">
        <v>24</v>
      </c>
      <c r="L2329" t="n">
        <v>1</v>
      </c>
      <c r="M2329" t="n">
        <v>0</v>
      </c>
      <c r="O2329" t="n">
        <v>0</v>
      </c>
      <c r="P2329" t="n">
        <v>0</v>
      </c>
      <c r="Q2329" t="n">
        <v>0</v>
      </c>
      <c r="R2329" t="n">
        <v>0</v>
      </c>
      <c r="S2329" t="n">
        <v>0</v>
      </c>
      <c r="T2329" t="n">
        <v>24</v>
      </c>
    </row>
    <row r="2330">
      <c r="A2330" s="8" t="n">
        <v>46209</v>
      </c>
      <c r="B2330" t="inlineStr">
        <is>
          <t>UA</t>
        </is>
      </c>
      <c r="C2330" s="9">
        <f>_xlfn.XLOOKUP(B2330,Carriers[Code],Carriers[Airline])</f>
        <v/>
      </c>
      <c r="D2330" t="n">
        <v>512</v>
      </c>
      <c r="E2330" t="inlineStr">
        <is>
          <t>SFO</t>
        </is>
      </c>
      <c r="F2330" s="10" t="n">
        <v>1615</v>
      </c>
      <c r="G2330" t="inlineStr">
        <is>
          <t>1600-1659</t>
        </is>
      </c>
      <c r="H2330" s="9">
        <f>INT(F2330/100)</f>
        <v/>
      </c>
      <c r="I2330" t="n">
        <v>49</v>
      </c>
      <c r="J2330" t="n">
        <v>1</v>
      </c>
      <c r="K2330" t="n">
        <v>19</v>
      </c>
      <c r="L2330" t="n">
        <v>1</v>
      </c>
      <c r="M2330" t="n">
        <v>0</v>
      </c>
      <c r="O2330" t="n">
        <v>0</v>
      </c>
      <c r="P2330" t="n">
        <v>3</v>
      </c>
      <c r="Q2330" t="n">
        <v>0</v>
      </c>
      <c r="R2330" t="n">
        <v>0</v>
      </c>
      <c r="S2330" t="n">
        <v>0</v>
      </c>
      <c r="T2330" t="n">
        <v>16</v>
      </c>
    </row>
    <row r="2331">
      <c r="A2331" s="8" t="n">
        <v>46209</v>
      </c>
      <c r="B2331" t="inlineStr">
        <is>
          <t>B6</t>
        </is>
      </c>
      <c r="C2331" s="9">
        <f>_xlfn.XLOOKUP(B2331,Carriers[Code],Carriers[Airline])</f>
        <v/>
      </c>
      <c r="D2331" t="n">
        <v>391</v>
      </c>
      <c r="E2331" t="inlineStr">
        <is>
          <t>TPA</t>
        </is>
      </c>
      <c r="F2331" s="10" t="n">
        <v>1619</v>
      </c>
      <c r="G2331" t="inlineStr">
        <is>
          <t>1600-1659</t>
        </is>
      </c>
      <c r="H2331" s="9">
        <f>INT(F2331/100)</f>
        <v/>
      </c>
      <c r="I2331" t="n">
        <v>117</v>
      </c>
      <c r="J2331" t="n">
        <v>1</v>
      </c>
      <c r="K2331" t="n">
        <v>139</v>
      </c>
      <c r="L2331" t="n">
        <v>1</v>
      </c>
      <c r="M2331" t="n">
        <v>0</v>
      </c>
      <c r="O2331" t="n">
        <v>0</v>
      </c>
      <c r="P2331" t="n">
        <v>117</v>
      </c>
      <c r="Q2331" t="n">
        <v>0</v>
      </c>
      <c r="R2331" t="n">
        <v>22</v>
      </c>
      <c r="S2331" t="n">
        <v>0</v>
      </c>
      <c r="T2331" t="n">
        <v>0</v>
      </c>
    </row>
    <row r="2332">
      <c r="A2332" s="8" t="n">
        <v>46209</v>
      </c>
      <c r="B2332" t="inlineStr">
        <is>
          <t>YX</t>
        </is>
      </c>
      <c r="C2332" s="9">
        <f>_xlfn.XLOOKUP(B2332,Carriers[Code],Carriers[Airline])</f>
        <v/>
      </c>
      <c r="D2332" t="n">
        <v>4709</v>
      </c>
      <c r="E2332" t="inlineStr">
        <is>
          <t>ROC</t>
        </is>
      </c>
      <c r="F2332" s="10" t="n">
        <v>1619</v>
      </c>
      <c r="G2332" t="inlineStr">
        <is>
          <t>1600-1659</t>
        </is>
      </c>
      <c r="H2332" s="9">
        <f>INT(F2332/100)</f>
        <v/>
      </c>
      <c r="M2332" t="n">
        <v>1</v>
      </c>
      <c r="N2332" t="inlineStr">
        <is>
          <t>B</t>
        </is>
      </c>
      <c r="O2332" t="n">
        <v>0</v>
      </c>
    </row>
    <row r="2333">
      <c r="A2333" s="8" t="n">
        <v>46209</v>
      </c>
      <c r="B2333" t="inlineStr">
        <is>
          <t>B6</t>
        </is>
      </c>
      <c r="C2333" s="9">
        <f>_xlfn.XLOOKUP(B2333,Carriers[Code],Carriers[Airline])</f>
        <v/>
      </c>
      <c r="D2333" t="n">
        <v>319</v>
      </c>
      <c r="E2333" t="inlineStr">
        <is>
          <t>SAN</t>
        </is>
      </c>
      <c r="F2333" s="10" t="n">
        <v>1620</v>
      </c>
      <c r="G2333" t="inlineStr">
        <is>
          <t>1600-1659</t>
        </is>
      </c>
      <c r="H2333" s="9">
        <f>INT(F2333/100)</f>
        <v/>
      </c>
      <c r="I2333" t="n">
        <v>2</v>
      </c>
      <c r="J2333" t="n">
        <v>0</v>
      </c>
      <c r="K2333" t="n">
        <v>-15</v>
      </c>
      <c r="L2333" t="n">
        <v>0</v>
      </c>
      <c r="M2333" t="n">
        <v>0</v>
      </c>
      <c r="O2333" t="n">
        <v>0</v>
      </c>
    </row>
    <row r="2334">
      <c r="A2334" s="8" t="n">
        <v>46209</v>
      </c>
      <c r="B2334" t="inlineStr">
        <is>
          <t>DL</t>
        </is>
      </c>
      <c r="C2334" s="9">
        <f>_xlfn.XLOOKUP(B2334,Carriers[Code],Carriers[Airline])</f>
        <v/>
      </c>
      <c r="D2334" t="n">
        <v>318</v>
      </c>
      <c r="E2334" t="inlineStr">
        <is>
          <t>LAX</t>
        </is>
      </c>
      <c r="F2334" s="10" t="n">
        <v>1625</v>
      </c>
      <c r="G2334" t="inlineStr">
        <is>
          <t>1600-1659</t>
        </is>
      </c>
      <c r="H2334" s="9">
        <f>INT(F2334/100)</f>
        <v/>
      </c>
      <c r="I2334" t="n">
        <v>197</v>
      </c>
      <c r="J2334" t="n">
        <v>1</v>
      </c>
      <c r="K2334" t="n">
        <v>156</v>
      </c>
      <c r="L2334" t="n">
        <v>1</v>
      </c>
      <c r="M2334" t="n">
        <v>0</v>
      </c>
      <c r="O2334" t="n">
        <v>0</v>
      </c>
      <c r="P2334" t="n">
        <v>156</v>
      </c>
      <c r="Q2334" t="n">
        <v>0</v>
      </c>
      <c r="R2334" t="n">
        <v>0</v>
      </c>
      <c r="S2334" t="n">
        <v>0</v>
      </c>
      <c r="T2334" t="n">
        <v>0</v>
      </c>
    </row>
    <row r="2335">
      <c r="A2335" s="8" t="n">
        <v>46209</v>
      </c>
      <c r="B2335" t="inlineStr">
        <is>
          <t>DL</t>
        </is>
      </c>
      <c r="C2335" s="9">
        <f>_xlfn.XLOOKUP(B2335,Carriers[Code],Carriers[Airline])</f>
        <v/>
      </c>
      <c r="D2335" t="n">
        <v>399</v>
      </c>
      <c r="E2335" t="inlineStr">
        <is>
          <t>ATL</t>
        </is>
      </c>
      <c r="F2335" s="10" t="n">
        <v>1630</v>
      </c>
      <c r="G2335" t="inlineStr">
        <is>
          <t>1600-1659</t>
        </is>
      </c>
      <c r="H2335" s="9">
        <f>INT(F2335/100)</f>
        <v/>
      </c>
      <c r="I2335" t="n">
        <v>130</v>
      </c>
      <c r="J2335" t="n">
        <v>1</v>
      </c>
      <c r="K2335" t="n">
        <v>116</v>
      </c>
      <c r="L2335" t="n">
        <v>1</v>
      </c>
      <c r="M2335" t="n">
        <v>0</v>
      </c>
      <c r="O2335" t="n">
        <v>0</v>
      </c>
      <c r="P2335" t="n">
        <v>14</v>
      </c>
      <c r="Q2335" t="n">
        <v>0</v>
      </c>
      <c r="R2335" t="n">
        <v>0</v>
      </c>
      <c r="S2335" t="n">
        <v>0</v>
      </c>
      <c r="T2335" t="n">
        <v>102</v>
      </c>
    </row>
    <row r="2336">
      <c r="A2336" s="8" t="n">
        <v>46209</v>
      </c>
      <c r="B2336" t="inlineStr">
        <is>
          <t>WN</t>
        </is>
      </c>
      <c r="C2336" s="9">
        <f>_xlfn.XLOOKUP(B2336,Carriers[Code],Carriers[Airline])</f>
        <v/>
      </c>
      <c r="D2336" t="n">
        <v>749</v>
      </c>
      <c r="E2336" t="inlineStr">
        <is>
          <t>SAN</t>
        </is>
      </c>
      <c r="F2336" s="10" t="n">
        <v>1630</v>
      </c>
      <c r="G2336" t="inlineStr">
        <is>
          <t>1600-1659</t>
        </is>
      </c>
      <c r="H2336" s="9">
        <f>INT(F2336/100)</f>
        <v/>
      </c>
      <c r="I2336" t="n">
        <v>103</v>
      </c>
      <c r="J2336" t="n">
        <v>1</v>
      </c>
      <c r="K2336" t="n">
        <v>74</v>
      </c>
      <c r="L2336" t="n">
        <v>1</v>
      </c>
      <c r="M2336" t="n">
        <v>0</v>
      </c>
      <c r="O2336" t="n">
        <v>0</v>
      </c>
      <c r="P2336" t="n">
        <v>11</v>
      </c>
      <c r="Q2336" t="n">
        <v>0</v>
      </c>
      <c r="R2336" t="n">
        <v>0</v>
      </c>
      <c r="S2336" t="n">
        <v>0</v>
      </c>
      <c r="T2336" t="n">
        <v>63</v>
      </c>
    </row>
    <row r="2337">
      <c r="A2337" s="8" t="n">
        <v>46209</v>
      </c>
      <c r="B2337" t="inlineStr">
        <is>
          <t>AS</t>
        </is>
      </c>
      <c r="C2337" s="9">
        <f>_xlfn.XLOOKUP(B2337,Carriers[Code],Carriers[Airline])</f>
        <v/>
      </c>
      <c r="D2337" t="n">
        <v>389</v>
      </c>
      <c r="E2337" t="inlineStr">
        <is>
          <t>SAN</t>
        </is>
      </c>
      <c r="F2337" s="10" t="n">
        <v>1633</v>
      </c>
      <c r="G2337" t="inlineStr">
        <is>
          <t>1600-1659</t>
        </is>
      </c>
      <c r="H2337" s="9">
        <f>INT(F2337/100)</f>
        <v/>
      </c>
      <c r="I2337" t="n">
        <v>-3</v>
      </c>
      <c r="J2337" t="n">
        <v>0</v>
      </c>
      <c r="K2337" t="n">
        <v>-31</v>
      </c>
      <c r="L2337" t="n">
        <v>0</v>
      </c>
      <c r="M2337" t="n">
        <v>0</v>
      </c>
      <c r="O2337" t="n">
        <v>0</v>
      </c>
    </row>
    <row r="2338">
      <c r="A2338" s="8" t="n">
        <v>46209</v>
      </c>
      <c r="B2338" t="inlineStr">
        <is>
          <t>DL</t>
        </is>
      </c>
      <c r="C2338" s="9">
        <f>_xlfn.XLOOKUP(B2338,Carriers[Code],Carriers[Airline])</f>
        <v/>
      </c>
      <c r="D2338" t="n">
        <v>2782</v>
      </c>
      <c r="E2338" t="inlineStr">
        <is>
          <t>RDU</t>
        </is>
      </c>
      <c r="F2338" s="10" t="n">
        <v>1635</v>
      </c>
      <c r="G2338" t="inlineStr">
        <is>
          <t>1600-1659</t>
        </is>
      </c>
      <c r="H2338" s="9">
        <f>INT(F2338/100)</f>
        <v/>
      </c>
      <c r="I2338" t="n">
        <v>105</v>
      </c>
      <c r="J2338" t="n">
        <v>1</v>
      </c>
      <c r="M2338" t="n">
        <v>0</v>
      </c>
      <c r="O2338" t="n">
        <v>1</v>
      </c>
    </row>
    <row r="2339">
      <c r="A2339" s="8" t="n">
        <v>46209</v>
      </c>
      <c r="B2339" t="inlineStr">
        <is>
          <t>WN</t>
        </is>
      </c>
      <c r="C2339" s="9">
        <f>_xlfn.XLOOKUP(B2339,Carriers[Code],Carriers[Airline])</f>
        <v/>
      </c>
      <c r="D2339" t="n">
        <v>4106</v>
      </c>
      <c r="E2339" t="inlineStr">
        <is>
          <t>MDW</t>
        </is>
      </c>
      <c r="F2339" s="10" t="n">
        <v>1645</v>
      </c>
      <c r="G2339" t="inlineStr">
        <is>
          <t>1600-1659</t>
        </is>
      </c>
      <c r="H2339" s="9">
        <f>INT(F2339/100)</f>
        <v/>
      </c>
      <c r="I2339" t="n">
        <v>54</v>
      </c>
      <c r="J2339" t="n">
        <v>1</v>
      </c>
      <c r="K2339" t="n">
        <v>53</v>
      </c>
      <c r="L2339" t="n">
        <v>1</v>
      </c>
      <c r="M2339" t="n">
        <v>0</v>
      </c>
      <c r="O2339" t="n">
        <v>0</v>
      </c>
      <c r="P2339" t="n">
        <v>53</v>
      </c>
      <c r="Q2339" t="n">
        <v>0</v>
      </c>
      <c r="R2339" t="n">
        <v>0</v>
      </c>
      <c r="S2339" t="n">
        <v>0</v>
      </c>
      <c r="T2339" t="n">
        <v>0</v>
      </c>
    </row>
    <row r="2340">
      <c r="A2340" s="8" t="n">
        <v>46209</v>
      </c>
      <c r="B2340" t="inlineStr">
        <is>
          <t>YX</t>
        </is>
      </c>
      <c r="C2340" s="9">
        <f>_xlfn.XLOOKUP(B2340,Carriers[Code],Carriers[Airline])</f>
        <v/>
      </c>
      <c r="D2340" t="n">
        <v>5619</v>
      </c>
      <c r="E2340" t="inlineStr">
        <is>
          <t>MKE</t>
        </is>
      </c>
      <c r="F2340" s="10" t="n">
        <v>1645</v>
      </c>
      <c r="G2340" t="inlineStr">
        <is>
          <t>1600-1659</t>
        </is>
      </c>
      <c r="H2340" s="9">
        <f>INT(F2340/100)</f>
        <v/>
      </c>
      <c r="I2340" t="n">
        <v>210</v>
      </c>
      <c r="J2340" t="n">
        <v>1</v>
      </c>
      <c r="K2340" t="n">
        <v>198</v>
      </c>
      <c r="L2340" t="n">
        <v>1</v>
      </c>
      <c r="M2340" t="n">
        <v>0</v>
      </c>
      <c r="O2340" t="n">
        <v>0</v>
      </c>
      <c r="P2340" t="n">
        <v>0</v>
      </c>
      <c r="Q2340" t="n">
        <v>0</v>
      </c>
      <c r="R2340" t="n">
        <v>0</v>
      </c>
      <c r="S2340" t="n">
        <v>0</v>
      </c>
      <c r="T2340" t="n">
        <v>198</v>
      </c>
    </row>
    <row r="2341">
      <c r="A2341" s="8" t="n">
        <v>46209</v>
      </c>
      <c r="B2341" t="inlineStr">
        <is>
          <t>AA</t>
        </is>
      </c>
      <c r="C2341" s="9">
        <f>_xlfn.XLOOKUP(B2341,Carriers[Code],Carriers[Airline])</f>
        <v/>
      </c>
      <c r="D2341" t="n">
        <v>1573</v>
      </c>
      <c r="E2341" t="inlineStr">
        <is>
          <t>CLT</t>
        </is>
      </c>
      <c r="F2341" s="10" t="n">
        <v>1646</v>
      </c>
      <c r="G2341" t="inlineStr">
        <is>
          <t>1600-1659</t>
        </is>
      </c>
      <c r="H2341" s="9">
        <f>INT(F2341/100)</f>
        <v/>
      </c>
      <c r="I2341" t="n">
        <v>290</v>
      </c>
      <c r="J2341" t="n">
        <v>1</v>
      </c>
      <c r="K2341" t="n">
        <v>310</v>
      </c>
      <c r="L2341" t="n">
        <v>1</v>
      </c>
      <c r="M2341" t="n">
        <v>0</v>
      </c>
      <c r="O2341" t="n">
        <v>0</v>
      </c>
      <c r="P2341" t="n">
        <v>14</v>
      </c>
      <c r="Q2341" t="n">
        <v>0</v>
      </c>
      <c r="R2341" t="n">
        <v>20</v>
      </c>
      <c r="S2341" t="n">
        <v>0</v>
      </c>
      <c r="T2341" t="n">
        <v>276</v>
      </c>
    </row>
    <row r="2342">
      <c r="A2342" s="8" t="n">
        <v>46209</v>
      </c>
      <c r="B2342" t="inlineStr">
        <is>
          <t>DL</t>
        </is>
      </c>
      <c r="C2342" s="9">
        <f>_xlfn.XLOOKUP(B2342,Carriers[Code],Carriers[Airline])</f>
        <v/>
      </c>
      <c r="D2342" t="n">
        <v>1655</v>
      </c>
      <c r="E2342" t="inlineStr">
        <is>
          <t>SFO</t>
        </is>
      </c>
      <c r="F2342" s="10" t="n">
        <v>1655</v>
      </c>
      <c r="G2342" t="inlineStr">
        <is>
          <t>1600-1659</t>
        </is>
      </c>
      <c r="H2342" s="9">
        <f>INT(F2342/100)</f>
        <v/>
      </c>
      <c r="I2342" t="n">
        <v>0</v>
      </c>
      <c r="J2342" t="n">
        <v>0</v>
      </c>
      <c r="K2342" t="n">
        <v>-40</v>
      </c>
      <c r="L2342" t="n">
        <v>0</v>
      </c>
      <c r="M2342" t="n">
        <v>0</v>
      </c>
      <c r="O2342" t="n">
        <v>0</v>
      </c>
    </row>
    <row r="2343">
      <c r="A2343" s="8" t="n">
        <v>46209</v>
      </c>
      <c r="B2343" t="inlineStr">
        <is>
          <t>UA</t>
        </is>
      </c>
      <c r="C2343" s="9">
        <f>_xlfn.XLOOKUP(B2343,Carriers[Code],Carriers[Airline])</f>
        <v/>
      </c>
      <c r="D2343" t="n">
        <v>800</v>
      </c>
      <c r="E2343" t="inlineStr">
        <is>
          <t>DEN</t>
        </is>
      </c>
      <c r="F2343" s="10" t="n">
        <v>1657</v>
      </c>
      <c r="G2343" t="inlineStr">
        <is>
          <t>1600-1659</t>
        </is>
      </c>
      <c r="H2343" s="9">
        <f>INT(F2343/100)</f>
        <v/>
      </c>
      <c r="I2343" t="n">
        <v>113</v>
      </c>
      <c r="J2343" t="n">
        <v>1</v>
      </c>
      <c r="K2343" t="n">
        <v>82</v>
      </c>
      <c r="L2343" t="n">
        <v>1</v>
      </c>
      <c r="M2343" t="n">
        <v>0</v>
      </c>
      <c r="O2343" t="n">
        <v>0</v>
      </c>
      <c r="P2343" t="n">
        <v>1</v>
      </c>
      <c r="Q2343" t="n">
        <v>0</v>
      </c>
      <c r="R2343" t="n">
        <v>0</v>
      </c>
      <c r="S2343" t="n">
        <v>0</v>
      </c>
      <c r="T2343" t="n">
        <v>81</v>
      </c>
    </row>
    <row r="2344">
      <c r="A2344" s="8" t="n">
        <v>46209</v>
      </c>
      <c r="B2344" t="inlineStr">
        <is>
          <t>B6</t>
        </is>
      </c>
      <c r="C2344" s="9">
        <f>_xlfn.XLOOKUP(B2344,Carriers[Code],Carriers[Airline])</f>
        <v/>
      </c>
      <c r="D2344" t="n">
        <v>733</v>
      </c>
      <c r="E2344" t="inlineStr">
        <is>
          <t>SFO</t>
        </is>
      </c>
      <c r="F2344" s="10" t="n">
        <v>1700</v>
      </c>
      <c r="G2344" t="inlineStr">
        <is>
          <t>1700-1759</t>
        </is>
      </c>
      <c r="H2344" s="9">
        <f>INT(F2344/100)</f>
        <v/>
      </c>
      <c r="I2344" t="n">
        <v>5</v>
      </c>
      <c r="J2344" t="n">
        <v>0</v>
      </c>
      <c r="K2344" t="n">
        <v>5</v>
      </c>
      <c r="L2344" t="n">
        <v>0</v>
      </c>
      <c r="M2344" t="n">
        <v>0</v>
      </c>
      <c r="O2344" t="n">
        <v>0</v>
      </c>
    </row>
    <row r="2345">
      <c r="A2345" s="8" t="n">
        <v>46209</v>
      </c>
      <c r="B2345" t="inlineStr">
        <is>
          <t>UA</t>
        </is>
      </c>
      <c r="C2345" s="9">
        <f>_xlfn.XLOOKUP(B2345,Carriers[Code],Carriers[Airline])</f>
        <v/>
      </c>
      <c r="D2345" t="n">
        <v>2040</v>
      </c>
      <c r="E2345" t="inlineStr">
        <is>
          <t>ORD</t>
        </is>
      </c>
      <c r="F2345" s="10" t="n">
        <v>1700</v>
      </c>
      <c r="G2345" t="inlineStr">
        <is>
          <t>1700-1759</t>
        </is>
      </c>
      <c r="H2345" s="9">
        <f>INT(F2345/100)</f>
        <v/>
      </c>
      <c r="I2345" t="n">
        <v>-5</v>
      </c>
      <c r="J2345" t="n">
        <v>0</v>
      </c>
      <c r="K2345" t="n">
        <v>5</v>
      </c>
      <c r="L2345" t="n">
        <v>0</v>
      </c>
      <c r="M2345" t="n">
        <v>0</v>
      </c>
      <c r="O2345" t="n">
        <v>0</v>
      </c>
    </row>
    <row r="2346">
      <c r="A2346" s="8" t="n">
        <v>46209</v>
      </c>
      <c r="B2346" t="inlineStr">
        <is>
          <t>YX</t>
        </is>
      </c>
      <c r="C2346" s="9">
        <f>_xlfn.XLOOKUP(B2346,Carriers[Code],Carriers[Airline])</f>
        <v/>
      </c>
      <c r="D2346" t="n">
        <v>5620</v>
      </c>
      <c r="E2346" t="inlineStr">
        <is>
          <t>CVG</t>
        </is>
      </c>
      <c r="F2346" s="10" t="n">
        <v>1700</v>
      </c>
      <c r="G2346" t="inlineStr">
        <is>
          <t>1700-1759</t>
        </is>
      </c>
      <c r="H2346" s="9">
        <f>INT(F2346/100)</f>
        <v/>
      </c>
      <c r="I2346" t="n">
        <v>167</v>
      </c>
      <c r="J2346" t="n">
        <v>1</v>
      </c>
      <c r="K2346" t="n">
        <v>141</v>
      </c>
      <c r="L2346" t="n">
        <v>1</v>
      </c>
      <c r="M2346" t="n">
        <v>0</v>
      </c>
      <c r="O2346" t="n">
        <v>0</v>
      </c>
      <c r="P2346" t="n">
        <v>67</v>
      </c>
      <c r="Q2346" t="n">
        <v>0</v>
      </c>
      <c r="R2346" t="n">
        <v>0</v>
      </c>
      <c r="S2346" t="n">
        <v>0</v>
      </c>
      <c r="T2346" t="n">
        <v>74</v>
      </c>
    </row>
    <row r="2347">
      <c r="A2347" s="8" t="n">
        <v>46209</v>
      </c>
      <c r="B2347" t="inlineStr">
        <is>
          <t>YX</t>
        </is>
      </c>
      <c r="C2347" s="9">
        <f>_xlfn.XLOOKUP(B2347,Carriers[Code],Carriers[Airline])</f>
        <v/>
      </c>
      <c r="D2347" t="n">
        <v>5721</v>
      </c>
      <c r="E2347" t="inlineStr">
        <is>
          <t>LGA</t>
        </is>
      </c>
      <c r="F2347" s="10" t="n">
        <v>1700</v>
      </c>
      <c r="G2347" t="inlineStr">
        <is>
          <t>1700-1759</t>
        </is>
      </c>
      <c r="H2347" s="9">
        <f>INT(F2347/100)</f>
        <v/>
      </c>
      <c r="I2347" t="n">
        <v>825</v>
      </c>
      <c r="J2347" t="n">
        <v>1</v>
      </c>
      <c r="K2347" t="n">
        <v>819</v>
      </c>
      <c r="L2347" t="n">
        <v>1</v>
      </c>
      <c r="M2347" t="n">
        <v>0</v>
      </c>
      <c r="O2347" t="n">
        <v>0</v>
      </c>
      <c r="P2347" t="n">
        <v>197</v>
      </c>
      <c r="Q2347" t="n">
        <v>513</v>
      </c>
      <c r="R2347" t="n">
        <v>0</v>
      </c>
      <c r="S2347" t="n">
        <v>0</v>
      </c>
      <c r="T2347" t="n">
        <v>109</v>
      </c>
    </row>
    <row r="2348">
      <c r="A2348" s="8" t="n">
        <v>46209</v>
      </c>
      <c r="B2348" t="inlineStr">
        <is>
          <t>AA</t>
        </is>
      </c>
      <c r="C2348" s="9">
        <f>_xlfn.XLOOKUP(B2348,Carriers[Code],Carriers[Airline])</f>
        <v/>
      </c>
      <c r="D2348" t="n">
        <v>3309</v>
      </c>
      <c r="E2348" t="inlineStr">
        <is>
          <t>PHL</t>
        </is>
      </c>
      <c r="F2348" s="10" t="n">
        <v>1705</v>
      </c>
      <c r="G2348" t="inlineStr">
        <is>
          <t>1700-1759</t>
        </is>
      </c>
      <c r="H2348" s="9">
        <f>INT(F2348/100)</f>
        <v/>
      </c>
      <c r="M2348" t="n">
        <v>1</v>
      </c>
      <c r="N2348" t="inlineStr">
        <is>
          <t>B</t>
        </is>
      </c>
      <c r="O2348" t="n">
        <v>0</v>
      </c>
    </row>
    <row r="2349">
      <c r="A2349" s="8" t="n">
        <v>46209</v>
      </c>
      <c r="B2349" t="inlineStr">
        <is>
          <t>YX</t>
        </is>
      </c>
      <c r="C2349" s="9">
        <f>_xlfn.XLOOKUP(B2349,Carriers[Code],Carriers[Airline])</f>
        <v/>
      </c>
      <c r="D2349" t="n">
        <v>5814</v>
      </c>
      <c r="E2349" t="inlineStr">
        <is>
          <t>JFK</t>
        </is>
      </c>
      <c r="F2349" s="10" t="n">
        <v>1705</v>
      </c>
      <c r="G2349" t="inlineStr">
        <is>
          <t>1700-1759</t>
        </is>
      </c>
      <c r="H2349" s="9">
        <f>INT(F2349/100)</f>
        <v/>
      </c>
      <c r="M2349" t="n">
        <v>1</v>
      </c>
      <c r="N2349" t="inlineStr">
        <is>
          <t>A</t>
        </is>
      </c>
      <c r="O2349" t="n">
        <v>0</v>
      </c>
    </row>
    <row r="2350">
      <c r="A2350" s="8" t="n">
        <v>46209</v>
      </c>
      <c r="B2350" t="inlineStr">
        <is>
          <t>AA</t>
        </is>
      </c>
      <c r="C2350" s="9">
        <f>_xlfn.XLOOKUP(B2350,Carriers[Code],Carriers[Airline])</f>
        <v/>
      </c>
      <c r="D2350" t="n">
        <v>3313</v>
      </c>
      <c r="E2350" t="inlineStr">
        <is>
          <t>PHX</t>
        </is>
      </c>
      <c r="F2350" s="10" t="n">
        <v>1707</v>
      </c>
      <c r="G2350" t="inlineStr">
        <is>
          <t>1700-1759</t>
        </is>
      </c>
      <c r="H2350" s="9">
        <f>INT(F2350/100)</f>
        <v/>
      </c>
      <c r="I2350" t="n">
        <v>93</v>
      </c>
      <c r="J2350" t="n">
        <v>1</v>
      </c>
      <c r="K2350" t="n">
        <v>70</v>
      </c>
      <c r="L2350" t="n">
        <v>1</v>
      </c>
      <c r="M2350" t="n">
        <v>0</v>
      </c>
      <c r="O2350" t="n">
        <v>0</v>
      </c>
      <c r="P2350" t="n">
        <v>15</v>
      </c>
      <c r="Q2350" t="n">
        <v>0</v>
      </c>
      <c r="R2350" t="n">
        <v>0</v>
      </c>
      <c r="S2350" t="n">
        <v>0</v>
      </c>
      <c r="T2350" t="n">
        <v>55</v>
      </c>
    </row>
    <row r="2351">
      <c r="A2351" s="8" t="n">
        <v>46209</v>
      </c>
      <c r="B2351" t="inlineStr">
        <is>
          <t>AS</t>
        </is>
      </c>
      <c r="C2351" s="9">
        <f>_xlfn.XLOOKUP(B2351,Carriers[Code],Carriers[Airline])</f>
        <v/>
      </c>
      <c r="D2351" t="n">
        <v>1319</v>
      </c>
      <c r="E2351" t="inlineStr">
        <is>
          <t>PDX</t>
        </is>
      </c>
      <c r="F2351" s="10" t="n">
        <v>1710</v>
      </c>
      <c r="G2351" t="inlineStr">
        <is>
          <t>1700-1759</t>
        </is>
      </c>
      <c r="H2351" s="9">
        <f>INT(F2351/100)</f>
        <v/>
      </c>
      <c r="I2351" t="n">
        <v>6</v>
      </c>
      <c r="J2351" t="n">
        <v>0</v>
      </c>
      <c r="K2351" t="n">
        <v>-17</v>
      </c>
      <c r="L2351" t="n">
        <v>0</v>
      </c>
      <c r="M2351" t="n">
        <v>0</v>
      </c>
      <c r="O2351" t="n">
        <v>0</v>
      </c>
    </row>
    <row r="2352">
      <c r="A2352" s="8" t="n">
        <v>46209</v>
      </c>
      <c r="B2352" t="inlineStr">
        <is>
          <t>DL</t>
        </is>
      </c>
      <c r="C2352" s="9">
        <f>_xlfn.XLOOKUP(B2352,Carriers[Code],Carriers[Airline])</f>
        <v/>
      </c>
      <c r="D2352" t="n">
        <v>571</v>
      </c>
      <c r="E2352" t="inlineStr">
        <is>
          <t>SAN</t>
        </is>
      </c>
      <c r="F2352" s="10" t="n">
        <v>1710</v>
      </c>
      <c r="G2352" t="inlineStr">
        <is>
          <t>1700-1759</t>
        </is>
      </c>
      <c r="H2352" s="9">
        <f>INT(F2352/100)</f>
        <v/>
      </c>
      <c r="I2352" t="n">
        <v>37</v>
      </c>
      <c r="J2352" t="n">
        <v>1</v>
      </c>
      <c r="K2352" t="n">
        <v>4</v>
      </c>
      <c r="L2352" t="n">
        <v>0</v>
      </c>
      <c r="M2352" t="n">
        <v>0</v>
      </c>
      <c r="O2352" t="n">
        <v>0</v>
      </c>
    </row>
    <row r="2353">
      <c r="A2353" s="8" t="n">
        <v>46209</v>
      </c>
      <c r="B2353" t="inlineStr">
        <is>
          <t>YX</t>
        </is>
      </c>
      <c r="C2353" s="9">
        <f>_xlfn.XLOOKUP(B2353,Carriers[Code],Carriers[Airline])</f>
        <v/>
      </c>
      <c r="D2353" t="n">
        <v>4678</v>
      </c>
      <c r="E2353" t="inlineStr">
        <is>
          <t>STL</t>
        </is>
      </c>
      <c r="F2353" s="10" t="n">
        <v>1712</v>
      </c>
      <c r="G2353" t="inlineStr">
        <is>
          <t>1700-1759</t>
        </is>
      </c>
      <c r="H2353" s="9">
        <f>INT(F2353/100)</f>
        <v/>
      </c>
      <c r="I2353" t="n">
        <v>102</v>
      </c>
      <c r="J2353" t="n">
        <v>1</v>
      </c>
      <c r="K2353" t="n">
        <v>90</v>
      </c>
      <c r="L2353" t="n">
        <v>1</v>
      </c>
      <c r="M2353" t="n">
        <v>0</v>
      </c>
      <c r="O2353" t="n">
        <v>0</v>
      </c>
      <c r="P2353" t="n">
        <v>0</v>
      </c>
      <c r="Q2353" t="n">
        <v>0</v>
      </c>
      <c r="R2353" t="n">
        <v>0</v>
      </c>
      <c r="S2353" t="n">
        <v>0</v>
      </c>
      <c r="T2353" t="n">
        <v>90</v>
      </c>
    </row>
    <row r="2354">
      <c r="A2354" s="8" t="n">
        <v>46209</v>
      </c>
      <c r="B2354" t="inlineStr">
        <is>
          <t>DL</t>
        </is>
      </c>
      <c r="C2354" s="9">
        <f>_xlfn.XLOOKUP(B2354,Carriers[Code],Carriers[Airline])</f>
        <v/>
      </c>
      <c r="D2354" t="n">
        <v>1432</v>
      </c>
      <c r="E2354" t="inlineStr">
        <is>
          <t>DTW</t>
        </is>
      </c>
      <c r="F2354" s="10" t="n">
        <v>1715</v>
      </c>
      <c r="G2354" t="inlineStr">
        <is>
          <t>1700-1759</t>
        </is>
      </c>
      <c r="H2354" s="9">
        <f>INT(F2354/100)</f>
        <v/>
      </c>
      <c r="I2354" t="n">
        <v>92</v>
      </c>
      <c r="J2354" t="n">
        <v>1</v>
      </c>
      <c r="K2354" t="n">
        <v>82</v>
      </c>
      <c r="L2354" t="n">
        <v>1</v>
      </c>
      <c r="M2354" t="n">
        <v>0</v>
      </c>
      <c r="O2354" t="n">
        <v>0</v>
      </c>
      <c r="P2354" t="n">
        <v>82</v>
      </c>
      <c r="Q2354" t="n">
        <v>0</v>
      </c>
      <c r="R2354" t="n">
        <v>0</v>
      </c>
      <c r="S2354" t="n">
        <v>0</v>
      </c>
      <c r="T2354" t="n">
        <v>0</v>
      </c>
    </row>
    <row r="2355">
      <c r="A2355" s="8" t="n">
        <v>46209</v>
      </c>
      <c r="B2355" t="inlineStr">
        <is>
          <t>WN</t>
        </is>
      </c>
      <c r="C2355" s="9">
        <f>_xlfn.XLOOKUP(B2355,Carriers[Code],Carriers[Airline])</f>
        <v/>
      </c>
      <c r="D2355" t="n">
        <v>1898</v>
      </c>
      <c r="E2355" t="inlineStr">
        <is>
          <t>BWI</t>
        </is>
      </c>
      <c r="F2355" s="10" t="n">
        <v>1720</v>
      </c>
      <c r="G2355" t="inlineStr">
        <is>
          <t>1700-1759</t>
        </is>
      </c>
      <c r="H2355" s="9">
        <f>INT(F2355/100)</f>
        <v/>
      </c>
      <c r="I2355" t="n">
        <v>108</v>
      </c>
      <c r="J2355" t="n">
        <v>1</v>
      </c>
      <c r="K2355" t="n">
        <v>82</v>
      </c>
      <c r="L2355" t="n">
        <v>1</v>
      </c>
      <c r="M2355" t="n">
        <v>0</v>
      </c>
      <c r="O2355" t="n">
        <v>0</v>
      </c>
      <c r="P2355" t="n">
        <v>15</v>
      </c>
      <c r="Q2355" t="n">
        <v>0</v>
      </c>
      <c r="R2355" t="n">
        <v>0</v>
      </c>
      <c r="S2355" t="n">
        <v>0</v>
      </c>
      <c r="T2355" t="n">
        <v>67</v>
      </c>
    </row>
    <row r="2356">
      <c r="A2356" s="8" t="n">
        <v>46209</v>
      </c>
      <c r="B2356" t="inlineStr">
        <is>
          <t>AA</t>
        </is>
      </c>
      <c r="C2356" s="9">
        <f>_xlfn.XLOOKUP(B2356,Carriers[Code],Carriers[Airline])</f>
        <v/>
      </c>
      <c r="D2356" t="n">
        <v>1557</v>
      </c>
      <c r="E2356" t="inlineStr">
        <is>
          <t>DCA</t>
        </is>
      </c>
      <c r="F2356" s="10" t="n">
        <v>1723</v>
      </c>
      <c r="G2356" t="inlineStr">
        <is>
          <t>1700-1759</t>
        </is>
      </c>
      <c r="H2356" s="9">
        <f>INT(F2356/100)</f>
        <v/>
      </c>
      <c r="I2356" t="n">
        <v>273</v>
      </c>
      <c r="J2356" t="n">
        <v>1</v>
      </c>
      <c r="K2356" t="n">
        <v>253</v>
      </c>
      <c r="L2356" t="n">
        <v>1</v>
      </c>
      <c r="M2356" t="n">
        <v>0</v>
      </c>
      <c r="O2356" t="n">
        <v>0</v>
      </c>
      <c r="P2356" t="n">
        <v>18</v>
      </c>
      <c r="Q2356" t="n">
        <v>0</v>
      </c>
      <c r="R2356" t="n">
        <v>0</v>
      </c>
      <c r="S2356" t="n">
        <v>0</v>
      </c>
      <c r="T2356" t="n">
        <v>235</v>
      </c>
    </row>
    <row r="2357">
      <c r="A2357" s="8" t="n">
        <v>46209</v>
      </c>
      <c r="B2357" t="inlineStr">
        <is>
          <t>B6</t>
        </is>
      </c>
      <c r="C2357" s="9">
        <f>_xlfn.XLOOKUP(B2357,Carriers[Code],Carriers[Airline])</f>
        <v/>
      </c>
      <c r="D2357" t="n">
        <v>509</v>
      </c>
      <c r="E2357" t="inlineStr">
        <is>
          <t>JAX</t>
        </is>
      </c>
      <c r="F2357" s="10" t="n">
        <v>1723</v>
      </c>
      <c r="G2357" t="inlineStr">
        <is>
          <t>1700-1759</t>
        </is>
      </c>
      <c r="H2357" s="9">
        <f>INT(F2357/100)</f>
        <v/>
      </c>
      <c r="M2357" t="n">
        <v>1</v>
      </c>
      <c r="N2357" t="inlineStr">
        <is>
          <t>C</t>
        </is>
      </c>
      <c r="O2357" t="n">
        <v>0</v>
      </c>
    </row>
    <row r="2358">
      <c r="A2358" s="8" t="n">
        <v>46209</v>
      </c>
      <c r="B2358" t="inlineStr">
        <is>
          <t>B6</t>
        </is>
      </c>
      <c r="C2358" s="9">
        <f>_xlfn.XLOOKUP(B2358,Carriers[Code],Carriers[Airline])</f>
        <v/>
      </c>
      <c r="D2358" t="n">
        <v>811</v>
      </c>
      <c r="E2358" t="inlineStr">
        <is>
          <t>ORD</t>
        </is>
      </c>
      <c r="F2358" s="10" t="n">
        <v>1725</v>
      </c>
      <c r="G2358" t="inlineStr">
        <is>
          <t>1700-1759</t>
        </is>
      </c>
      <c r="H2358" s="9">
        <f>INT(F2358/100)</f>
        <v/>
      </c>
      <c r="M2358" t="n">
        <v>1</v>
      </c>
      <c r="N2358" t="inlineStr">
        <is>
          <t>C</t>
        </is>
      </c>
      <c r="O2358" t="n">
        <v>0</v>
      </c>
    </row>
    <row r="2359">
      <c r="A2359" s="8" t="n">
        <v>46209</v>
      </c>
      <c r="B2359" t="inlineStr">
        <is>
          <t>YX</t>
        </is>
      </c>
      <c r="C2359" s="9">
        <f>_xlfn.XLOOKUP(B2359,Carriers[Code],Carriers[Airline])</f>
        <v/>
      </c>
      <c r="D2359" t="n">
        <v>5714</v>
      </c>
      <c r="E2359" t="inlineStr">
        <is>
          <t>PHL</t>
        </is>
      </c>
      <c r="F2359" s="10" t="n">
        <v>1725</v>
      </c>
      <c r="G2359" t="inlineStr">
        <is>
          <t>1700-1759</t>
        </is>
      </c>
      <c r="H2359" s="9">
        <f>INT(F2359/100)</f>
        <v/>
      </c>
      <c r="I2359" t="n">
        <v>116</v>
      </c>
      <c r="J2359" t="n">
        <v>1</v>
      </c>
      <c r="K2359" t="n">
        <v>139</v>
      </c>
      <c r="L2359" t="n">
        <v>1</v>
      </c>
      <c r="M2359" t="n">
        <v>0</v>
      </c>
      <c r="O2359" t="n">
        <v>0</v>
      </c>
      <c r="P2359" t="n">
        <v>49</v>
      </c>
      <c r="Q2359" t="n">
        <v>0</v>
      </c>
      <c r="R2359" t="n">
        <v>83</v>
      </c>
      <c r="S2359" t="n">
        <v>0</v>
      </c>
      <c r="T2359" t="n">
        <v>7</v>
      </c>
    </row>
    <row r="2360">
      <c r="A2360" s="8" t="n">
        <v>46209</v>
      </c>
      <c r="B2360" t="inlineStr">
        <is>
          <t>WN</t>
        </is>
      </c>
      <c r="C2360" s="9">
        <f>_xlfn.XLOOKUP(B2360,Carriers[Code],Carriers[Airline])</f>
        <v/>
      </c>
      <c r="D2360" t="n">
        <v>742</v>
      </c>
      <c r="E2360" t="inlineStr">
        <is>
          <t>DEN</t>
        </is>
      </c>
      <c r="F2360" s="10" t="n">
        <v>1730</v>
      </c>
      <c r="G2360" t="inlineStr">
        <is>
          <t>1700-1759</t>
        </is>
      </c>
      <c r="H2360" s="9">
        <f>INT(F2360/100)</f>
        <v/>
      </c>
      <c r="I2360" t="n">
        <v>184</v>
      </c>
      <c r="J2360" t="n">
        <v>1</v>
      </c>
      <c r="K2360" t="n">
        <v>146</v>
      </c>
      <c r="L2360" t="n">
        <v>1</v>
      </c>
      <c r="M2360" t="n">
        <v>0</v>
      </c>
      <c r="O2360" t="n">
        <v>0</v>
      </c>
      <c r="P2360" t="n">
        <v>14</v>
      </c>
      <c r="Q2360" t="n">
        <v>0</v>
      </c>
      <c r="R2360" t="n">
        <v>0</v>
      </c>
      <c r="S2360" t="n">
        <v>0</v>
      </c>
      <c r="T2360" t="n">
        <v>132</v>
      </c>
    </row>
    <row r="2361">
      <c r="A2361" s="8" t="n">
        <v>46209</v>
      </c>
      <c r="B2361" t="inlineStr">
        <is>
          <t>B6</t>
        </is>
      </c>
      <c r="C2361" s="9">
        <f>_xlfn.XLOOKUP(B2361,Carriers[Code],Carriers[Airline])</f>
        <v/>
      </c>
      <c r="D2361" t="n">
        <v>507</v>
      </c>
      <c r="E2361" t="inlineStr">
        <is>
          <t>BNA</t>
        </is>
      </c>
      <c r="F2361" s="10" t="n">
        <v>1732</v>
      </c>
      <c r="G2361" t="inlineStr">
        <is>
          <t>1700-1759</t>
        </is>
      </c>
      <c r="H2361" s="9">
        <f>INT(F2361/100)</f>
        <v/>
      </c>
      <c r="M2361" t="n">
        <v>1</v>
      </c>
      <c r="N2361" t="inlineStr">
        <is>
          <t>C</t>
        </is>
      </c>
      <c r="O2361" t="n">
        <v>0</v>
      </c>
    </row>
    <row r="2362">
      <c r="A2362" s="8" t="n">
        <v>46209</v>
      </c>
      <c r="B2362" t="inlineStr">
        <is>
          <t>AA</t>
        </is>
      </c>
      <c r="C2362" s="9">
        <f>_xlfn.XLOOKUP(B2362,Carriers[Code],Carriers[Airline])</f>
        <v/>
      </c>
      <c r="D2362" t="n">
        <v>1578</v>
      </c>
      <c r="E2362" t="inlineStr">
        <is>
          <t>LAX</t>
        </is>
      </c>
      <c r="F2362" s="10" t="n">
        <v>1733</v>
      </c>
      <c r="G2362" t="inlineStr">
        <is>
          <t>1700-1759</t>
        </is>
      </c>
      <c r="H2362" s="9">
        <f>INT(F2362/100)</f>
        <v/>
      </c>
      <c r="I2362" t="n">
        <v>16</v>
      </c>
      <c r="J2362" t="n">
        <v>1</v>
      </c>
      <c r="K2362" t="n">
        <v>3</v>
      </c>
      <c r="L2362" t="n">
        <v>0</v>
      </c>
      <c r="M2362" t="n">
        <v>0</v>
      </c>
      <c r="O2362" t="n">
        <v>0</v>
      </c>
    </row>
    <row r="2363">
      <c r="A2363" s="8" t="n">
        <v>46209</v>
      </c>
      <c r="B2363" t="inlineStr">
        <is>
          <t>B6</t>
        </is>
      </c>
      <c r="C2363" s="9">
        <f>_xlfn.XLOOKUP(B2363,Carriers[Code],Carriers[Airline])</f>
        <v/>
      </c>
      <c r="D2363" t="n">
        <v>1115</v>
      </c>
      <c r="E2363" t="inlineStr">
        <is>
          <t>BUF</t>
        </is>
      </c>
      <c r="F2363" s="10" t="n">
        <v>1735</v>
      </c>
      <c r="G2363" t="inlineStr">
        <is>
          <t>1700-1759</t>
        </is>
      </c>
      <c r="H2363" s="9">
        <f>INT(F2363/100)</f>
        <v/>
      </c>
      <c r="M2363" t="n">
        <v>1</v>
      </c>
      <c r="N2363" t="inlineStr">
        <is>
          <t>C</t>
        </is>
      </c>
      <c r="O2363" t="n">
        <v>0</v>
      </c>
    </row>
    <row r="2364">
      <c r="A2364" s="8" t="n">
        <v>46209</v>
      </c>
      <c r="B2364" t="inlineStr">
        <is>
          <t>UA</t>
        </is>
      </c>
      <c r="C2364" s="9">
        <f>_xlfn.XLOOKUP(B2364,Carriers[Code],Carriers[Airline])</f>
        <v/>
      </c>
      <c r="D2364" t="n">
        <v>1392</v>
      </c>
      <c r="E2364" t="inlineStr">
        <is>
          <t>IAH</t>
        </is>
      </c>
      <c r="F2364" s="10" t="n">
        <v>1735</v>
      </c>
      <c r="G2364" t="inlineStr">
        <is>
          <t>1700-1759</t>
        </is>
      </c>
      <c r="H2364" s="9">
        <f>INT(F2364/100)</f>
        <v/>
      </c>
      <c r="I2364" t="n">
        <v>52</v>
      </c>
      <c r="J2364" t="n">
        <v>1</v>
      </c>
      <c r="K2364" t="n">
        <v>36</v>
      </c>
      <c r="L2364" t="n">
        <v>1</v>
      </c>
      <c r="M2364" t="n">
        <v>0</v>
      </c>
      <c r="O2364" t="n">
        <v>0</v>
      </c>
      <c r="P2364" t="n">
        <v>1</v>
      </c>
      <c r="Q2364" t="n">
        <v>0</v>
      </c>
      <c r="R2364" t="n">
        <v>0</v>
      </c>
      <c r="S2364" t="n">
        <v>0</v>
      </c>
      <c r="T2364" t="n">
        <v>35</v>
      </c>
    </row>
    <row r="2365">
      <c r="A2365" s="8" t="n">
        <v>46209</v>
      </c>
      <c r="B2365" t="inlineStr">
        <is>
          <t>AA</t>
        </is>
      </c>
      <c r="C2365" s="9">
        <f>_xlfn.XLOOKUP(B2365,Carriers[Code],Carriers[Airline])</f>
        <v/>
      </c>
      <c r="D2365" t="n">
        <v>1592</v>
      </c>
      <c r="E2365" t="inlineStr">
        <is>
          <t>ORD</t>
        </is>
      </c>
      <c r="F2365" s="10" t="n">
        <v>1738</v>
      </c>
      <c r="G2365" t="inlineStr">
        <is>
          <t>1700-1759</t>
        </is>
      </c>
      <c r="H2365" s="9">
        <f>INT(F2365/100)</f>
        <v/>
      </c>
      <c r="I2365" t="n">
        <v>87</v>
      </c>
      <c r="J2365" t="n">
        <v>1</v>
      </c>
      <c r="K2365" t="n">
        <v>57</v>
      </c>
      <c r="L2365" t="n">
        <v>1</v>
      </c>
      <c r="M2365" t="n">
        <v>0</v>
      </c>
      <c r="O2365" t="n">
        <v>0</v>
      </c>
      <c r="P2365" t="n">
        <v>20</v>
      </c>
      <c r="Q2365" t="n">
        <v>0</v>
      </c>
      <c r="R2365" t="n">
        <v>0</v>
      </c>
      <c r="S2365" t="n">
        <v>0</v>
      </c>
      <c r="T2365" t="n">
        <v>37</v>
      </c>
    </row>
    <row r="2366">
      <c r="A2366" s="8" t="n">
        <v>46209</v>
      </c>
      <c r="B2366" t="inlineStr">
        <is>
          <t>B6</t>
        </is>
      </c>
      <c r="C2366" s="9">
        <f>_xlfn.XLOOKUP(B2366,Carriers[Code],Carriers[Airline])</f>
        <v/>
      </c>
      <c r="D2366" t="n">
        <v>1387</v>
      </c>
      <c r="E2366" t="inlineStr">
        <is>
          <t>LAX</t>
        </is>
      </c>
      <c r="F2366" s="10" t="n">
        <v>1742</v>
      </c>
      <c r="G2366" t="inlineStr">
        <is>
          <t>1700-1759</t>
        </is>
      </c>
      <c r="H2366" s="9">
        <f>INT(F2366/100)</f>
        <v/>
      </c>
      <c r="I2366" t="n">
        <v>-3</v>
      </c>
      <c r="J2366" t="n">
        <v>0</v>
      </c>
      <c r="K2366" t="n">
        <v>-30</v>
      </c>
      <c r="L2366" t="n">
        <v>0</v>
      </c>
      <c r="M2366" t="n">
        <v>0</v>
      </c>
      <c r="O2366" t="n">
        <v>0</v>
      </c>
    </row>
    <row r="2367">
      <c r="A2367" s="8" t="n">
        <v>46209</v>
      </c>
      <c r="B2367" t="inlineStr">
        <is>
          <t>UA</t>
        </is>
      </c>
      <c r="C2367" s="9">
        <f>_xlfn.XLOOKUP(B2367,Carriers[Code],Carriers[Airline])</f>
        <v/>
      </c>
      <c r="D2367" t="n">
        <v>1647</v>
      </c>
      <c r="E2367" t="inlineStr">
        <is>
          <t>EWR</t>
        </is>
      </c>
      <c r="F2367" s="10" t="n">
        <v>1744</v>
      </c>
      <c r="G2367" t="inlineStr">
        <is>
          <t>1700-1759</t>
        </is>
      </c>
      <c r="H2367" s="9">
        <f>INT(F2367/100)</f>
        <v/>
      </c>
      <c r="I2367" t="n">
        <v>45</v>
      </c>
      <c r="J2367" t="n">
        <v>1</v>
      </c>
      <c r="K2367" t="n">
        <v>80</v>
      </c>
      <c r="L2367" t="n">
        <v>1</v>
      </c>
      <c r="M2367" t="n">
        <v>0</v>
      </c>
      <c r="O2367" t="n">
        <v>0</v>
      </c>
      <c r="P2367" t="n">
        <v>0</v>
      </c>
      <c r="Q2367" t="n">
        <v>0</v>
      </c>
      <c r="R2367" t="n">
        <v>49</v>
      </c>
      <c r="S2367" t="n">
        <v>0</v>
      </c>
      <c r="T2367" t="n">
        <v>31</v>
      </c>
    </row>
    <row r="2368">
      <c r="A2368" s="8" t="n">
        <v>46209</v>
      </c>
      <c r="B2368" t="inlineStr">
        <is>
          <t>YX</t>
        </is>
      </c>
      <c r="C2368" s="9">
        <f>_xlfn.XLOOKUP(B2368,Carriers[Code],Carriers[Airline])</f>
        <v/>
      </c>
      <c r="D2368" t="n">
        <v>5616</v>
      </c>
      <c r="E2368" t="inlineStr">
        <is>
          <t>IND</t>
        </is>
      </c>
      <c r="F2368" s="10" t="n">
        <v>1745</v>
      </c>
      <c r="G2368" t="inlineStr">
        <is>
          <t>1700-1759</t>
        </is>
      </c>
      <c r="H2368" s="9">
        <f>INT(F2368/100)</f>
        <v/>
      </c>
      <c r="I2368" t="n">
        <v>108</v>
      </c>
      <c r="J2368" t="n">
        <v>1</v>
      </c>
      <c r="K2368" t="n">
        <v>78</v>
      </c>
      <c r="L2368" t="n">
        <v>1</v>
      </c>
      <c r="M2368" t="n">
        <v>0</v>
      </c>
      <c r="O2368" t="n">
        <v>0</v>
      </c>
      <c r="P2368" t="n">
        <v>78</v>
      </c>
      <c r="Q2368" t="n">
        <v>0</v>
      </c>
      <c r="R2368" t="n">
        <v>0</v>
      </c>
      <c r="S2368" t="n">
        <v>0</v>
      </c>
      <c r="T2368" t="n">
        <v>0</v>
      </c>
    </row>
    <row r="2369">
      <c r="A2369" s="8" t="n">
        <v>46209</v>
      </c>
      <c r="B2369" t="inlineStr">
        <is>
          <t>YX</t>
        </is>
      </c>
      <c r="C2369" s="9">
        <f>_xlfn.XLOOKUP(B2369,Carriers[Code],Carriers[Airline])</f>
        <v/>
      </c>
      <c r="D2369" t="n">
        <v>4390</v>
      </c>
      <c r="E2369" t="inlineStr">
        <is>
          <t>JFK</t>
        </is>
      </c>
      <c r="F2369" s="10" t="n">
        <v>1746</v>
      </c>
      <c r="G2369" t="inlineStr">
        <is>
          <t>1700-1759</t>
        </is>
      </c>
      <c r="H2369" s="9">
        <f>INT(F2369/100)</f>
        <v/>
      </c>
      <c r="I2369" t="n">
        <v>130</v>
      </c>
      <c r="J2369" t="n">
        <v>1</v>
      </c>
      <c r="K2369" t="n">
        <v>109</v>
      </c>
      <c r="L2369" t="n">
        <v>1</v>
      </c>
      <c r="M2369" t="n">
        <v>0</v>
      </c>
      <c r="O2369" t="n">
        <v>0</v>
      </c>
      <c r="P2369" t="n">
        <v>109</v>
      </c>
      <c r="Q2369" t="n">
        <v>0</v>
      </c>
      <c r="R2369" t="n">
        <v>0</v>
      </c>
      <c r="S2369" t="n">
        <v>0</v>
      </c>
      <c r="T2369" t="n">
        <v>0</v>
      </c>
    </row>
    <row r="2370">
      <c r="A2370" s="8" t="n">
        <v>46209</v>
      </c>
      <c r="B2370" t="inlineStr">
        <is>
          <t>DL</t>
        </is>
      </c>
      <c r="C2370" s="9">
        <f>_xlfn.XLOOKUP(B2370,Carriers[Code],Carriers[Airline])</f>
        <v/>
      </c>
      <c r="D2370" t="n">
        <v>1098</v>
      </c>
      <c r="E2370" t="inlineStr">
        <is>
          <t>MSP</t>
        </is>
      </c>
      <c r="F2370" s="10" t="n">
        <v>1750</v>
      </c>
      <c r="G2370" t="inlineStr">
        <is>
          <t>1700-1759</t>
        </is>
      </c>
      <c r="H2370" s="9">
        <f>INT(F2370/100)</f>
        <v/>
      </c>
      <c r="I2370" t="n">
        <v>25</v>
      </c>
      <c r="J2370" t="n">
        <v>1</v>
      </c>
      <c r="K2370" t="n">
        <v>18</v>
      </c>
      <c r="L2370" t="n">
        <v>1</v>
      </c>
      <c r="M2370" t="n">
        <v>0</v>
      </c>
      <c r="O2370" t="n">
        <v>0</v>
      </c>
      <c r="P2370" t="n">
        <v>0</v>
      </c>
      <c r="Q2370" t="n">
        <v>0</v>
      </c>
      <c r="R2370" t="n">
        <v>0</v>
      </c>
      <c r="S2370" t="n">
        <v>0</v>
      </c>
      <c r="T2370" t="n">
        <v>18</v>
      </c>
    </row>
    <row r="2371">
      <c r="A2371" s="8" t="n">
        <v>46209</v>
      </c>
      <c r="B2371" t="inlineStr">
        <is>
          <t>WN</t>
        </is>
      </c>
      <c r="C2371" s="9">
        <f>_xlfn.XLOOKUP(B2371,Carriers[Code],Carriers[Airline])</f>
        <v/>
      </c>
      <c r="D2371" t="n">
        <v>737</v>
      </c>
      <c r="E2371" t="inlineStr">
        <is>
          <t>DAL</t>
        </is>
      </c>
      <c r="F2371" s="10" t="n">
        <v>1750</v>
      </c>
      <c r="G2371" t="inlineStr">
        <is>
          <t>1700-1759</t>
        </is>
      </c>
      <c r="H2371" s="9">
        <f>INT(F2371/100)</f>
        <v/>
      </c>
      <c r="M2371" t="n">
        <v>1</v>
      </c>
      <c r="N2371" t="inlineStr">
        <is>
          <t>B</t>
        </is>
      </c>
      <c r="O2371" t="n">
        <v>0</v>
      </c>
    </row>
    <row r="2372">
      <c r="A2372" s="8" t="n">
        <v>46209</v>
      </c>
      <c r="B2372" t="inlineStr">
        <is>
          <t>YX</t>
        </is>
      </c>
      <c r="C2372" s="9">
        <f>_xlfn.XLOOKUP(B2372,Carriers[Code],Carriers[Airline])</f>
        <v/>
      </c>
      <c r="D2372" t="n">
        <v>5667</v>
      </c>
      <c r="E2372" t="inlineStr">
        <is>
          <t>DCA</t>
        </is>
      </c>
      <c r="F2372" s="10" t="n">
        <v>1750</v>
      </c>
      <c r="G2372" t="inlineStr">
        <is>
          <t>1700-1759</t>
        </is>
      </c>
      <c r="H2372" s="9">
        <f>INT(F2372/100)</f>
        <v/>
      </c>
      <c r="I2372" t="n">
        <v>118</v>
      </c>
      <c r="J2372" t="n">
        <v>1</v>
      </c>
      <c r="K2372" t="n">
        <v>135</v>
      </c>
      <c r="L2372" t="n">
        <v>1</v>
      </c>
      <c r="M2372" t="n">
        <v>0</v>
      </c>
      <c r="O2372" t="n">
        <v>0</v>
      </c>
      <c r="P2372" t="n">
        <v>17</v>
      </c>
      <c r="Q2372" t="n">
        <v>0</v>
      </c>
      <c r="R2372" t="n">
        <v>50</v>
      </c>
      <c r="S2372" t="n">
        <v>0</v>
      </c>
      <c r="T2372" t="n">
        <v>68</v>
      </c>
    </row>
    <row r="2373">
      <c r="A2373" s="8" t="n">
        <v>46209</v>
      </c>
      <c r="B2373" t="inlineStr">
        <is>
          <t>YX</t>
        </is>
      </c>
      <c r="C2373" s="9">
        <f>_xlfn.XLOOKUP(B2373,Carriers[Code],Carriers[Airline])</f>
        <v/>
      </c>
      <c r="D2373" t="n">
        <v>4585</v>
      </c>
      <c r="E2373" t="inlineStr">
        <is>
          <t>IND</t>
        </is>
      </c>
      <c r="F2373" s="10" t="n">
        <v>1751</v>
      </c>
      <c r="G2373" t="inlineStr">
        <is>
          <t>1700-1759</t>
        </is>
      </c>
      <c r="H2373" s="9">
        <f>INT(F2373/100)</f>
        <v/>
      </c>
      <c r="I2373" t="n">
        <v>-4</v>
      </c>
      <c r="J2373" t="n">
        <v>0</v>
      </c>
      <c r="K2373" t="n">
        <v>-3</v>
      </c>
      <c r="L2373" t="n">
        <v>0</v>
      </c>
      <c r="M2373" t="n">
        <v>0</v>
      </c>
      <c r="O2373" t="n">
        <v>0</v>
      </c>
    </row>
    <row r="2374">
      <c r="A2374" s="8" t="n">
        <v>46209</v>
      </c>
      <c r="B2374" t="inlineStr">
        <is>
          <t>YX</t>
        </is>
      </c>
      <c r="C2374" s="9">
        <f>_xlfn.XLOOKUP(B2374,Carriers[Code],Carriers[Airline])</f>
        <v/>
      </c>
      <c r="D2374" t="n">
        <v>4632</v>
      </c>
      <c r="E2374" t="inlineStr">
        <is>
          <t>LGA</t>
        </is>
      </c>
      <c r="F2374" s="10" t="n">
        <v>1751</v>
      </c>
      <c r="G2374" t="inlineStr">
        <is>
          <t>1700-1759</t>
        </is>
      </c>
      <c r="H2374" s="9">
        <f>INT(F2374/100)</f>
        <v/>
      </c>
      <c r="I2374" t="n">
        <v>149</v>
      </c>
      <c r="J2374" t="n">
        <v>1</v>
      </c>
      <c r="K2374" t="n">
        <v>141</v>
      </c>
      <c r="L2374" t="n">
        <v>1</v>
      </c>
      <c r="M2374" t="n">
        <v>0</v>
      </c>
      <c r="O2374" t="n">
        <v>0</v>
      </c>
      <c r="P2374" t="n">
        <v>30</v>
      </c>
      <c r="Q2374" t="n">
        <v>0</v>
      </c>
      <c r="R2374" t="n">
        <v>0</v>
      </c>
      <c r="S2374" t="n">
        <v>0</v>
      </c>
      <c r="T2374" t="n">
        <v>111</v>
      </c>
    </row>
    <row r="2375">
      <c r="A2375" s="8" t="n">
        <v>46209</v>
      </c>
      <c r="B2375" t="inlineStr">
        <is>
          <t>AA</t>
        </is>
      </c>
      <c r="C2375" s="9">
        <f>_xlfn.XLOOKUP(B2375,Carriers[Code],Carriers[Airline])</f>
        <v/>
      </c>
      <c r="D2375" t="n">
        <v>1577</v>
      </c>
      <c r="E2375" t="inlineStr">
        <is>
          <t>DFW</t>
        </is>
      </c>
      <c r="F2375" s="10" t="n">
        <v>1752</v>
      </c>
      <c r="G2375" t="inlineStr">
        <is>
          <t>1700-1759</t>
        </is>
      </c>
      <c r="H2375" s="9">
        <f>INT(F2375/100)</f>
        <v/>
      </c>
      <c r="I2375" t="n">
        <v>22</v>
      </c>
      <c r="J2375" t="n">
        <v>1</v>
      </c>
      <c r="K2375" t="n">
        <v>-1</v>
      </c>
      <c r="L2375" t="n">
        <v>0</v>
      </c>
      <c r="M2375" t="n">
        <v>0</v>
      </c>
      <c r="O2375" t="n">
        <v>0</v>
      </c>
    </row>
    <row r="2376">
      <c r="A2376" s="8" t="n">
        <v>46209</v>
      </c>
      <c r="B2376" t="inlineStr">
        <is>
          <t>B6</t>
        </is>
      </c>
      <c r="C2376" s="9">
        <f>_xlfn.XLOOKUP(B2376,Carriers[Code],Carriers[Airline])</f>
        <v/>
      </c>
      <c r="D2376" t="n">
        <v>2185</v>
      </c>
      <c r="E2376" t="inlineStr">
        <is>
          <t>PIT</t>
        </is>
      </c>
      <c r="F2376" s="10" t="n">
        <v>1753</v>
      </c>
      <c r="G2376" t="inlineStr">
        <is>
          <t>1700-1759</t>
        </is>
      </c>
      <c r="H2376" s="9">
        <f>INT(F2376/100)</f>
        <v/>
      </c>
      <c r="M2376" t="n">
        <v>1</v>
      </c>
      <c r="N2376" t="inlineStr">
        <is>
          <t>C</t>
        </is>
      </c>
      <c r="O2376" t="n">
        <v>0</v>
      </c>
    </row>
    <row r="2377">
      <c r="A2377" s="8" t="n">
        <v>46209</v>
      </c>
      <c r="B2377" t="inlineStr">
        <is>
          <t>AA</t>
        </is>
      </c>
      <c r="C2377" s="9">
        <f>_xlfn.XLOOKUP(B2377,Carriers[Code],Carriers[Airline])</f>
        <v/>
      </c>
      <c r="D2377" t="n">
        <v>1562</v>
      </c>
      <c r="E2377" t="inlineStr">
        <is>
          <t>MIA</t>
        </is>
      </c>
      <c r="F2377" s="10" t="n">
        <v>1755</v>
      </c>
      <c r="G2377" t="inlineStr">
        <is>
          <t>1700-1759</t>
        </is>
      </c>
      <c r="H2377" s="9">
        <f>INT(F2377/100)</f>
        <v/>
      </c>
      <c r="I2377" t="n">
        <v>238</v>
      </c>
      <c r="J2377" t="n">
        <v>1</v>
      </c>
      <c r="K2377" t="n">
        <v>233</v>
      </c>
      <c r="L2377" t="n">
        <v>1</v>
      </c>
      <c r="M2377" t="n">
        <v>0</v>
      </c>
      <c r="O2377" t="n">
        <v>0</v>
      </c>
      <c r="P2377" t="n">
        <v>200</v>
      </c>
      <c r="Q2377" t="n">
        <v>0</v>
      </c>
      <c r="R2377" t="n">
        <v>0</v>
      </c>
      <c r="S2377" t="n">
        <v>0</v>
      </c>
      <c r="T2377" t="n">
        <v>33</v>
      </c>
    </row>
    <row r="2378">
      <c r="A2378" s="8" t="n">
        <v>46209</v>
      </c>
      <c r="B2378" t="inlineStr">
        <is>
          <t>B6</t>
        </is>
      </c>
      <c r="C2378" s="9">
        <f>_xlfn.XLOOKUP(B2378,Carriers[Code],Carriers[Airline])</f>
        <v/>
      </c>
      <c r="D2378" t="n">
        <v>451</v>
      </c>
      <c r="E2378" t="inlineStr">
        <is>
          <t>MCO</t>
        </is>
      </c>
      <c r="F2378" s="10" t="n">
        <v>1755</v>
      </c>
      <c r="G2378" t="inlineStr">
        <is>
          <t>1700-1759</t>
        </is>
      </c>
      <c r="H2378" s="9">
        <f>INT(F2378/100)</f>
        <v/>
      </c>
      <c r="I2378" t="n">
        <v>238</v>
      </c>
      <c r="J2378" t="n">
        <v>1</v>
      </c>
      <c r="K2378" t="n">
        <v>208</v>
      </c>
      <c r="L2378" t="n">
        <v>1</v>
      </c>
      <c r="M2378" t="n">
        <v>0</v>
      </c>
      <c r="O2378" t="n">
        <v>0</v>
      </c>
      <c r="P2378" t="n">
        <v>16</v>
      </c>
      <c r="Q2378" t="n">
        <v>0</v>
      </c>
      <c r="R2378" t="n">
        <v>0</v>
      </c>
      <c r="S2378" t="n">
        <v>0</v>
      </c>
      <c r="T2378" t="n">
        <v>192</v>
      </c>
    </row>
    <row r="2379">
      <c r="A2379" s="8" t="n">
        <v>46209</v>
      </c>
      <c r="B2379" t="inlineStr">
        <is>
          <t>DL</t>
        </is>
      </c>
      <c r="C2379" s="9">
        <f>_xlfn.XLOOKUP(B2379,Carriers[Code],Carriers[Airline])</f>
        <v/>
      </c>
      <c r="D2379" t="n">
        <v>514</v>
      </c>
      <c r="E2379" t="inlineStr">
        <is>
          <t>PHX</t>
        </is>
      </c>
      <c r="F2379" s="10" t="n">
        <v>1755</v>
      </c>
      <c r="G2379" t="inlineStr">
        <is>
          <t>1700-1759</t>
        </is>
      </c>
      <c r="H2379" s="9">
        <f>INT(F2379/100)</f>
        <v/>
      </c>
      <c r="I2379" t="n">
        <v>4</v>
      </c>
      <c r="J2379" t="n">
        <v>0</v>
      </c>
      <c r="K2379" t="n">
        <v>-19</v>
      </c>
      <c r="L2379" t="n">
        <v>0</v>
      </c>
      <c r="M2379" t="n">
        <v>0</v>
      </c>
      <c r="O2379" t="n">
        <v>0</v>
      </c>
    </row>
    <row r="2380">
      <c r="A2380" s="8" t="n">
        <v>46209</v>
      </c>
      <c r="B2380" t="inlineStr">
        <is>
          <t>AS</t>
        </is>
      </c>
      <c r="C2380" s="9">
        <f>_xlfn.XLOOKUP(B2380,Carriers[Code],Carriers[Airline])</f>
        <v/>
      </c>
      <c r="D2380" t="n">
        <v>304</v>
      </c>
      <c r="E2380" t="inlineStr">
        <is>
          <t>SEA</t>
        </is>
      </c>
      <c r="F2380" s="10" t="n">
        <v>1756</v>
      </c>
      <c r="G2380" t="inlineStr">
        <is>
          <t>1700-1759</t>
        </is>
      </c>
      <c r="H2380" s="9">
        <f>INT(F2380/100)</f>
        <v/>
      </c>
      <c r="I2380" t="n">
        <v>-2</v>
      </c>
      <c r="J2380" t="n">
        <v>0</v>
      </c>
      <c r="K2380" t="n">
        <v>-20</v>
      </c>
      <c r="L2380" t="n">
        <v>0</v>
      </c>
      <c r="M2380" t="n">
        <v>0</v>
      </c>
      <c r="O2380" t="n">
        <v>0</v>
      </c>
    </row>
    <row r="2381">
      <c r="A2381" s="8" t="n">
        <v>46209</v>
      </c>
      <c r="B2381" t="inlineStr">
        <is>
          <t>DL</t>
        </is>
      </c>
      <c r="C2381" s="9">
        <f>_xlfn.XLOOKUP(B2381,Carriers[Code],Carriers[Airline])</f>
        <v/>
      </c>
      <c r="D2381" t="n">
        <v>2464</v>
      </c>
      <c r="E2381" t="inlineStr">
        <is>
          <t>ATL</t>
        </is>
      </c>
      <c r="F2381" s="10" t="n">
        <v>1756</v>
      </c>
      <c r="G2381" t="inlineStr">
        <is>
          <t>1700-1759</t>
        </is>
      </c>
      <c r="H2381" s="9">
        <f>INT(F2381/100)</f>
        <v/>
      </c>
      <c r="I2381" t="n">
        <v>37</v>
      </c>
      <c r="J2381" t="n">
        <v>1</v>
      </c>
      <c r="K2381" t="n">
        <v>14</v>
      </c>
      <c r="L2381" t="n">
        <v>0</v>
      </c>
      <c r="M2381" t="n">
        <v>0</v>
      </c>
      <c r="O2381" t="n">
        <v>0</v>
      </c>
    </row>
    <row r="2382">
      <c r="A2382" s="8" t="n">
        <v>46209</v>
      </c>
      <c r="B2382" t="inlineStr">
        <is>
          <t>YX</t>
        </is>
      </c>
      <c r="C2382" s="9">
        <f>_xlfn.XLOOKUP(B2382,Carriers[Code],Carriers[Airline])</f>
        <v/>
      </c>
      <c r="D2382" t="n">
        <v>5831</v>
      </c>
      <c r="E2382" t="inlineStr">
        <is>
          <t>LGA</t>
        </is>
      </c>
      <c r="F2382" s="10" t="n">
        <v>1800</v>
      </c>
      <c r="G2382" t="inlineStr">
        <is>
          <t>1800-1859</t>
        </is>
      </c>
      <c r="H2382" s="9">
        <f>INT(F2382/100)</f>
        <v/>
      </c>
      <c r="M2382" t="n">
        <v>1</v>
      </c>
      <c r="N2382" t="inlineStr">
        <is>
          <t>B</t>
        </is>
      </c>
      <c r="O2382" t="n">
        <v>0</v>
      </c>
    </row>
    <row r="2383">
      <c r="A2383" s="8" t="n">
        <v>46209</v>
      </c>
      <c r="B2383" t="inlineStr">
        <is>
          <t>YX</t>
        </is>
      </c>
      <c r="C2383" s="9">
        <f>_xlfn.XLOOKUP(B2383,Carriers[Code],Carriers[Airline])</f>
        <v/>
      </c>
      <c r="D2383" t="n">
        <v>3543</v>
      </c>
      <c r="E2383" t="inlineStr">
        <is>
          <t>IAD</t>
        </is>
      </c>
      <c r="F2383" s="10" t="n">
        <v>1805</v>
      </c>
      <c r="G2383" t="inlineStr">
        <is>
          <t>1800-1859</t>
        </is>
      </c>
      <c r="H2383" s="9">
        <f>INT(F2383/100)</f>
        <v/>
      </c>
      <c r="M2383" t="n">
        <v>1</v>
      </c>
      <c r="N2383" t="inlineStr">
        <is>
          <t>B</t>
        </is>
      </c>
      <c r="O2383" t="n">
        <v>0</v>
      </c>
    </row>
    <row r="2384">
      <c r="A2384" s="8" t="n">
        <v>46209</v>
      </c>
      <c r="B2384" t="inlineStr">
        <is>
          <t>B6</t>
        </is>
      </c>
      <c r="C2384" s="9">
        <f>_xlfn.XLOOKUP(B2384,Carriers[Code],Carriers[Airline])</f>
        <v/>
      </c>
      <c r="D2384" t="n">
        <v>1955</v>
      </c>
      <c r="E2384" t="inlineStr">
        <is>
          <t>DCA</t>
        </is>
      </c>
      <c r="F2384" s="10" t="n">
        <v>1810</v>
      </c>
      <c r="G2384" t="inlineStr">
        <is>
          <t>1800-1859</t>
        </is>
      </c>
      <c r="H2384" s="9">
        <f>INT(F2384/100)</f>
        <v/>
      </c>
      <c r="M2384" t="n">
        <v>1</v>
      </c>
      <c r="N2384" t="inlineStr">
        <is>
          <t>C</t>
        </is>
      </c>
      <c r="O2384" t="n">
        <v>0</v>
      </c>
    </row>
    <row r="2385">
      <c r="A2385" s="8" t="n">
        <v>46209</v>
      </c>
      <c r="B2385" t="inlineStr">
        <is>
          <t>UA</t>
        </is>
      </c>
      <c r="C2385" s="9">
        <f>_xlfn.XLOOKUP(B2385,Carriers[Code],Carriers[Airline])</f>
        <v/>
      </c>
      <c r="D2385" t="n">
        <v>2400</v>
      </c>
      <c r="E2385" t="inlineStr">
        <is>
          <t>SFO</t>
        </is>
      </c>
      <c r="F2385" s="10" t="n">
        <v>1810</v>
      </c>
      <c r="G2385" t="inlineStr">
        <is>
          <t>1800-1859</t>
        </is>
      </c>
      <c r="H2385" s="9">
        <f>INT(F2385/100)</f>
        <v/>
      </c>
      <c r="I2385" t="n">
        <v>17</v>
      </c>
      <c r="J2385" t="n">
        <v>1</v>
      </c>
      <c r="K2385" t="n">
        <v>13</v>
      </c>
      <c r="L2385" t="n">
        <v>0</v>
      </c>
      <c r="M2385" t="n">
        <v>0</v>
      </c>
      <c r="O2385" t="n">
        <v>0</v>
      </c>
    </row>
    <row r="2386">
      <c r="A2386" s="8" t="n">
        <v>46209</v>
      </c>
      <c r="B2386" t="inlineStr">
        <is>
          <t>YX</t>
        </is>
      </c>
      <c r="C2386" s="9">
        <f>_xlfn.XLOOKUP(B2386,Carriers[Code],Carriers[Airline])</f>
        <v/>
      </c>
      <c r="D2386" t="n">
        <v>5718</v>
      </c>
      <c r="E2386" t="inlineStr">
        <is>
          <t>EWR</t>
        </is>
      </c>
      <c r="F2386" s="10" t="n">
        <v>1815</v>
      </c>
      <c r="G2386" t="inlineStr">
        <is>
          <t>1800-1859</t>
        </is>
      </c>
      <c r="H2386" s="9">
        <f>INT(F2386/100)</f>
        <v/>
      </c>
      <c r="I2386" t="n">
        <v>104</v>
      </c>
      <c r="J2386" t="n">
        <v>1</v>
      </c>
      <c r="K2386" t="n">
        <v>120</v>
      </c>
      <c r="L2386" t="n">
        <v>1</v>
      </c>
      <c r="M2386" t="n">
        <v>0</v>
      </c>
      <c r="O2386" t="n">
        <v>0</v>
      </c>
      <c r="P2386" t="n">
        <v>0</v>
      </c>
      <c r="Q2386" t="n">
        <v>0</v>
      </c>
      <c r="R2386" t="n">
        <v>120</v>
      </c>
      <c r="S2386" t="n">
        <v>0</v>
      </c>
      <c r="T2386" t="n">
        <v>0</v>
      </c>
    </row>
    <row r="2387">
      <c r="A2387" s="8" t="n">
        <v>46209</v>
      </c>
      <c r="B2387" t="inlineStr">
        <is>
          <t>MQ</t>
        </is>
      </c>
      <c r="C2387" s="9">
        <f>_xlfn.XLOOKUP(B2387,Carriers[Code],Carriers[Airline])</f>
        <v/>
      </c>
      <c r="D2387" t="n">
        <v>3408</v>
      </c>
      <c r="E2387" t="inlineStr">
        <is>
          <t>CVG</t>
        </is>
      </c>
      <c r="F2387" s="10" t="n">
        <v>1820</v>
      </c>
      <c r="G2387" t="inlineStr">
        <is>
          <t>1800-1859</t>
        </is>
      </c>
      <c r="H2387" s="9">
        <f>INT(F2387/100)</f>
        <v/>
      </c>
      <c r="I2387" t="n">
        <v>64</v>
      </c>
      <c r="J2387" t="n">
        <v>1</v>
      </c>
      <c r="K2387" t="n">
        <v>34</v>
      </c>
      <c r="L2387" t="n">
        <v>1</v>
      </c>
      <c r="M2387" t="n">
        <v>0</v>
      </c>
      <c r="O2387" t="n">
        <v>0</v>
      </c>
      <c r="P2387" t="n">
        <v>13</v>
      </c>
      <c r="Q2387" t="n">
        <v>0</v>
      </c>
      <c r="R2387" t="n">
        <v>0</v>
      </c>
      <c r="S2387" t="n">
        <v>0</v>
      </c>
      <c r="T2387" t="n">
        <v>21</v>
      </c>
    </row>
    <row r="2388">
      <c r="A2388" s="8" t="n">
        <v>46209</v>
      </c>
      <c r="B2388" t="inlineStr">
        <is>
          <t>B6</t>
        </is>
      </c>
      <c r="C2388" s="9">
        <f>_xlfn.XLOOKUP(B2388,Carriers[Code],Carriers[Airline])</f>
        <v/>
      </c>
      <c r="D2388" t="n">
        <v>2459</v>
      </c>
      <c r="E2388" t="inlineStr">
        <is>
          <t>PHL</t>
        </is>
      </c>
      <c r="F2388" s="10" t="n">
        <v>1821</v>
      </c>
      <c r="G2388" t="inlineStr">
        <is>
          <t>1800-1859</t>
        </is>
      </c>
      <c r="H2388" s="9">
        <f>INT(F2388/100)</f>
        <v/>
      </c>
      <c r="M2388" t="n">
        <v>1</v>
      </c>
      <c r="N2388" t="inlineStr">
        <is>
          <t>C</t>
        </is>
      </c>
      <c r="O2388" t="n">
        <v>0</v>
      </c>
    </row>
    <row r="2389">
      <c r="A2389" s="8" t="n">
        <v>46209</v>
      </c>
      <c r="B2389" t="inlineStr">
        <is>
          <t>UA</t>
        </is>
      </c>
      <c r="C2389" s="9">
        <f>_xlfn.XLOOKUP(B2389,Carriers[Code],Carriers[Airline])</f>
        <v/>
      </c>
      <c r="D2389" t="n">
        <v>639</v>
      </c>
      <c r="E2389" t="inlineStr">
        <is>
          <t>LAX</t>
        </is>
      </c>
      <c r="F2389" s="10" t="n">
        <v>1827</v>
      </c>
      <c r="G2389" t="inlineStr">
        <is>
          <t>1800-1859</t>
        </is>
      </c>
      <c r="H2389" s="9">
        <f>INT(F2389/100)</f>
        <v/>
      </c>
      <c r="I2389" t="n">
        <v>5</v>
      </c>
      <c r="J2389" t="n">
        <v>0</v>
      </c>
      <c r="K2389" t="n">
        <v>-19</v>
      </c>
      <c r="L2389" t="n">
        <v>0</v>
      </c>
      <c r="M2389" t="n">
        <v>0</v>
      </c>
      <c r="O2389" t="n">
        <v>0</v>
      </c>
    </row>
    <row r="2390">
      <c r="A2390" s="8" t="n">
        <v>46209</v>
      </c>
      <c r="B2390" t="inlineStr">
        <is>
          <t>AA</t>
        </is>
      </c>
      <c r="C2390" s="9">
        <f>_xlfn.XLOOKUP(B2390,Carriers[Code],Carriers[Airline])</f>
        <v/>
      </c>
      <c r="D2390" t="n">
        <v>1554</v>
      </c>
      <c r="E2390" t="inlineStr">
        <is>
          <t>ORD</t>
        </is>
      </c>
      <c r="F2390" s="10" t="n">
        <v>1830</v>
      </c>
      <c r="G2390" t="inlineStr">
        <is>
          <t>1800-1859</t>
        </is>
      </c>
      <c r="H2390" s="9">
        <f>INT(F2390/100)</f>
        <v/>
      </c>
      <c r="I2390" t="n">
        <v>79</v>
      </c>
      <c r="J2390" t="n">
        <v>1</v>
      </c>
      <c r="K2390" t="n">
        <v>28</v>
      </c>
      <c r="L2390" t="n">
        <v>1</v>
      </c>
      <c r="M2390" t="n">
        <v>0</v>
      </c>
      <c r="O2390" t="n">
        <v>0</v>
      </c>
      <c r="P2390" t="n">
        <v>1</v>
      </c>
      <c r="Q2390" t="n">
        <v>0</v>
      </c>
      <c r="R2390" t="n">
        <v>0</v>
      </c>
      <c r="S2390" t="n">
        <v>0</v>
      </c>
      <c r="T2390" t="n">
        <v>27</v>
      </c>
    </row>
    <row r="2391">
      <c r="A2391" s="8" t="n">
        <v>46209</v>
      </c>
      <c r="B2391" t="inlineStr">
        <is>
          <t>UA</t>
        </is>
      </c>
      <c r="C2391" s="9">
        <f>_xlfn.XLOOKUP(B2391,Carriers[Code],Carriers[Airline])</f>
        <v/>
      </c>
      <c r="D2391" t="n">
        <v>1015</v>
      </c>
      <c r="E2391" t="inlineStr">
        <is>
          <t>ORD</t>
        </is>
      </c>
      <c r="F2391" s="10" t="n">
        <v>1843</v>
      </c>
      <c r="G2391" t="inlineStr">
        <is>
          <t>1800-1859</t>
        </is>
      </c>
      <c r="H2391" s="9">
        <f>INT(F2391/100)</f>
        <v/>
      </c>
      <c r="I2391" t="n">
        <v>111</v>
      </c>
      <c r="J2391" t="n">
        <v>1</v>
      </c>
      <c r="K2391" t="n">
        <v>97</v>
      </c>
      <c r="L2391" t="n">
        <v>1</v>
      </c>
      <c r="M2391" t="n">
        <v>0</v>
      </c>
      <c r="O2391" t="n">
        <v>0</v>
      </c>
      <c r="P2391" t="n">
        <v>11</v>
      </c>
      <c r="Q2391" t="n">
        <v>0</v>
      </c>
      <c r="R2391" t="n">
        <v>0</v>
      </c>
      <c r="S2391" t="n">
        <v>0</v>
      </c>
      <c r="T2391" t="n">
        <v>86</v>
      </c>
    </row>
    <row r="2392">
      <c r="A2392" s="8" t="n">
        <v>46209</v>
      </c>
      <c r="B2392" t="inlineStr">
        <is>
          <t>WN</t>
        </is>
      </c>
      <c r="C2392" s="9">
        <f>_xlfn.XLOOKUP(B2392,Carriers[Code],Carriers[Airline])</f>
        <v/>
      </c>
      <c r="D2392" t="n">
        <v>3911</v>
      </c>
      <c r="E2392" t="inlineStr">
        <is>
          <t>MDW</t>
        </is>
      </c>
      <c r="F2392" s="10" t="n">
        <v>1845</v>
      </c>
      <c r="G2392" t="inlineStr">
        <is>
          <t>1800-1859</t>
        </is>
      </c>
      <c r="H2392" s="9">
        <f>INT(F2392/100)</f>
        <v/>
      </c>
      <c r="I2392" t="n">
        <v>128</v>
      </c>
      <c r="J2392" t="n">
        <v>1</v>
      </c>
      <c r="K2392" t="n">
        <v>104</v>
      </c>
      <c r="L2392" t="n">
        <v>1</v>
      </c>
      <c r="M2392" t="n">
        <v>0</v>
      </c>
      <c r="O2392" t="n">
        <v>0</v>
      </c>
      <c r="P2392" t="n">
        <v>28</v>
      </c>
      <c r="Q2392" t="n">
        <v>0</v>
      </c>
      <c r="R2392" t="n">
        <v>0</v>
      </c>
      <c r="S2392" t="n">
        <v>0</v>
      </c>
      <c r="T2392" t="n">
        <v>76</v>
      </c>
    </row>
    <row r="2393">
      <c r="A2393" s="8" t="n">
        <v>46209</v>
      </c>
      <c r="B2393" t="inlineStr">
        <is>
          <t>B6</t>
        </is>
      </c>
      <c r="C2393" s="9">
        <f>_xlfn.XLOOKUP(B2393,Carriers[Code],Carriers[Airline])</f>
        <v/>
      </c>
      <c r="D2393" t="n">
        <v>2269</v>
      </c>
      <c r="E2393" t="inlineStr">
        <is>
          <t>FLL</t>
        </is>
      </c>
      <c r="F2393" s="10" t="n">
        <v>1850</v>
      </c>
      <c r="G2393" t="inlineStr">
        <is>
          <t>1800-1859</t>
        </is>
      </c>
      <c r="H2393" s="9">
        <f>INT(F2393/100)</f>
        <v/>
      </c>
      <c r="M2393" t="n">
        <v>1</v>
      </c>
      <c r="N2393" t="inlineStr">
        <is>
          <t>C</t>
        </is>
      </c>
      <c r="O2393" t="n">
        <v>0</v>
      </c>
    </row>
    <row r="2394">
      <c r="A2394" s="8" t="n">
        <v>46209</v>
      </c>
      <c r="B2394" t="inlineStr">
        <is>
          <t>DL</t>
        </is>
      </c>
      <c r="C2394" s="9">
        <f>_xlfn.XLOOKUP(B2394,Carriers[Code],Carriers[Airline])</f>
        <v/>
      </c>
      <c r="D2394" t="n">
        <v>445</v>
      </c>
      <c r="E2394" t="inlineStr">
        <is>
          <t>SLC</t>
        </is>
      </c>
      <c r="F2394" s="10" t="n">
        <v>1850</v>
      </c>
      <c r="G2394" t="inlineStr">
        <is>
          <t>1800-1859</t>
        </is>
      </c>
      <c r="H2394" s="9">
        <f>INT(F2394/100)</f>
        <v/>
      </c>
      <c r="I2394" t="n">
        <v>20</v>
      </c>
      <c r="J2394" t="n">
        <v>1</v>
      </c>
      <c r="K2394" t="n">
        <v>2</v>
      </c>
      <c r="L2394" t="n">
        <v>0</v>
      </c>
      <c r="M2394" t="n">
        <v>0</v>
      </c>
      <c r="O2394" t="n">
        <v>0</v>
      </c>
    </row>
    <row r="2395">
      <c r="A2395" s="8" t="n">
        <v>46209</v>
      </c>
      <c r="B2395" t="inlineStr">
        <is>
          <t>DL</t>
        </is>
      </c>
      <c r="C2395" s="9">
        <f>_xlfn.XLOOKUP(B2395,Carriers[Code],Carriers[Airline])</f>
        <v/>
      </c>
      <c r="D2395" t="n">
        <v>2305</v>
      </c>
      <c r="E2395" t="inlineStr">
        <is>
          <t>DFW</t>
        </is>
      </c>
      <c r="F2395" s="10" t="n">
        <v>1850</v>
      </c>
      <c r="G2395" t="inlineStr">
        <is>
          <t>1800-1859</t>
        </is>
      </c>
      <c r="H2395" s="9">
        <f>INT(F2395/100)</f>
        <v/>
      </c>
      <c r="I2395" t="n">
        <v>37</v>
      </c>
      <c r="J2395" t="n">
        <v>1</v>
      </c>
      <c r="K2395" t="n">
        <v>16</v>
      </c>
      <c r="L2395" t="n">
        <v>1</v>
      </c>
      <c r="M2395" t="n">
        <v>0</v>
      </c>
      <c r="O2395" t="n">
        <v>0</v>
      </c>
      <c r="P2395" t="n">
        <v>1</v>
      </c>
      <c r="Q2395" t="n">
        <v>0</v>
      </c>
      <c r="R2395" t="n">
        <v>0</v>
      </c>
      <c r="S2395" t="n">
        <v>0</v>
      </c>
      <c r="T2395" t="n">
        <v>15</v>
      </c>
    </row>
    <row r="2396">
      <c r="A2396" s="8" t="n">
        <v>46209</v>
      </c>
      <c r="B2396" t="inlineStr">
        <is>
          <t>WN</t>
        </is>
      </c>
      <c r="C2396" s="9">
        <f>_xlfn.XLOOKUP(B2396,Carriers[Code],Carriers[Airline])</f>
        <v/>
      </c>
      <c r="D2396" t="n">
        <v>754</v>
      </c>
      <c r="E2396" t="inlineStr">
        <is>
          <t>STL</t>
        </is>
      </c>
      <c r="F2396" s="10" t="n">
        <v>1850</v>
      </c>
      <c r="G2396" t="inlineStr">
        <is>
          <t>1800-1859</t>
        </is>
      </c>
      <c r="H2396" s="9">
        <f>INT(F2396/100)</f>
        <v/>
      </c>
      <c r="I2396" t="n">
        <v>126</v>
      </c>
      <c r="J2396" t="n">
        <v>1</v>
      </c>
      <c r="K2396" t="n">
        <v>117</v>
      </c>
      <c r="L2396" t="n">
        <v>1</v>
      </c>
      <c r="M2396" t="n">
        <v>0</v>
      </c>
      <c r="O2396" t="n">
        <v>0</v>
      </c>
      <c r="P2396" t="n">
        <v>14</v>
      </c>
      <c r="Q2396" t="n">
        <v>0</v>
      </c>
      <c r="R2396" t="n">
        <v>0</v>
      </c>
      <c r="S2396" t="n">
        <v>0</v>
      </c>
      <c r="T2396" t="n">
        <v>103</v>
      </c>
    </row>
    <row r="2397">
      <c r="A2397" s="8" t="n">
        <v>46209</v>
      </c>
      <c r="B2397" t="inlineStr">
        <is>
          <t>AA</t>
        </is>
      </c>
      <c r="C2397" s="9">
        <f>_xlfn.XLOOKUP(B2397,Carriers[Code],Carriers[Airline])</f>
        <v/>
      </c>
      <c r="D2397" t="n">
        <v>1552</v>
      </c>
      <c r="E2397" t="inlineStr">
        <is>
          <t>CLT</t>
        </is>
      </c>
      <c r="F2397" s="10" t="n">
        <v>1855</v>
      </c>
      <c r="G2397" t="inlineStr">
        <is>
          <t>1800-1859</t>
        </is>
      </c>
      <c r="H2397" s="9">
        <f>INT(F2397/100)</f>
        <v/>
      </c>
      <c r="I2397" t="n">
        <v>164</v>
      </c>
      <c r="J2397" t="n">
        <v>1</v>
      </c>
      <c r="K2397" t="n">
        <v>160</v>
      </c>
      <c r="L2397" t="n">
        <v>1</v>
      </c>
      <c r="M2397" t="n">
        <v>0</v>
      </c>
      <c r="O2397" t="n">
        <v>0</v>
      </c>
      <c r="P2397" t="n">
        <v>16</v>
      </c>
      <c r="Q2397" t="n">
        <v>0</v>
      </c>
      <c r="R2397" t="n">
        <v>0</v>
      </c>
      <c r="S2397" t="n">
        <v>0</v>
      </c>
      <c r="T2397" t="n">
        <v>144</v>
      </c>
    </row>
    <row r="2398">
      <c r="A2398" s="8" t="n">
        <v>46209</v>
      </c>
      <c r="B2398" t="inlineStr">
        <is>
          <t>B6</t>
        </is>
      </c>
      <c r="C2398" s="9">
        <f>_xlfn.XLOOKUP(B2398,Carriers[Code],Carriers[Airline])</f>
        <v/>
      </c>
      <c r="D2398" t="n">
        <v>1633</v>
      </c>
      <c r="E2398" t="inlineStr">
        <is>
          <t>SFO</t>
        </is>
      </c>
      <c r="F2398" s="10" t="n">
        <v>1855</v>
      </c>
      <c r="G2398" t="inlineStr">
        <is>
          <t>1800-1859</t>
        </is>
      </c>
      <c r="H2398" s="9">
        <f>INT(F2398/100)</f>
        <v/>
      </c>
      <c r="I2398" t="n">
        <v>-1</v>
      </c>
      <c r="J2398" t="n">
        <v>0</v>
      </c>
      <c r="K2398" t="n">
        <v>-3</v>
      </c>
      <c r="L2398" t="n">
        <v>0</v>
      </c>
      <c r="M2398" t="n">
        <v>0</v>
      </c>
      <c r="O2398" t="n">
        <v>0</v>
      </c>
    </row>
    <row r="2399">
      <c r="A2399" s="8" t="n">
        <v>46209</v>
      </c>
      <c r="B2399" t="inlineStr">
        <is>
          <t>YX</t>
        </is>
      </c>
      <c r="C2399" s="9">
        <f>_xlfn.XLOOKUP(B2399,Carriers[Code],Carriers[Airline])</f>
        <v/>
      </c>
      <c r="D2399" t="n">
        <v>4641</v>
      </c>
      <c r="E2399" t="inlineStr">
        <is>
          <t>CMH</t>
        </is>
      </c>
      <c r="F2399" s="10" t="n">
        <v>1855</v>
      </c>
      <c r="G2399" t="inlineStr">
        <is>
          <t>1800-1859</t>
        </is>
      </c>
      <c r="H2399" s="9">
        <f>INT(F2399/100)</f>
        <v/>
      </c>
      <c r="I2399" t="n">
        <v>11</v>
      </c>
      <c r="J2399" t="n">
        <v>0</v>
      </c>
      <c r="K2399" t="n">
        <v>-4</v>
      </c>
      <c r="L2399" t="n">
        <v>0</v>
      </c>
      <c r="M2399" t="n">
        <v>0</v>
      </c>
      <c r="O2399" t="n">
        <v>0</v>
      </c>
    </row>
    <row r="2400">
      <c r="A2400" s="8" t="n">
        <v>46209</v>
      </c>
      <c r="B2400" t="inlineStr">
        <is>
          <t>YX</t>
        </is>
      </c>
      <c r="C2400" s="9">
        <f>_xlfn.XLOOKUP(B2400,Carriers[Code],Carriers[Airline])</f>
        <v/>
      </c>
      <c r="D2400" t="n">
        <v>5716</v>
      </c>
      <c r="E2400" t="inlineStr">
        <is>
          <t>LGA</t>
        </is>
      </c>
      <c r="F2400" s="10" t="n">
        <v>1900</v>
      </c>
      <c r="G2400" t="inlineStr">
        <is>
          <t>1900-1959</t>
        </is>
      </c>
      <c r="H2400" s="9">
        <f>INT(F2400/100)</f>
        <v/>
      </c>
      <c r="M2400" t="n">
        <v>1</v>
      </c>
      <c r="N2400" t="inlineStr">
        <is>
          <t>A</t>
        </is>
      </c>
      <c r="O2400" t="n">
        <v>0</v>
      </c>
    </row>
    <row r="2401">
      <c r="A2401" s="8" t="n">
        <v>46209</v>
      </c>
      <c r="B2401" t="inlineStr">
        <is>
          <t>B6</t>
        </is>
      </c>
      <c r="C2401" s="9">
        <f>_xlfn.XLOOKUP(B2401,Carriers[Code],Carriers[Airline])</f>
        <v/>
      </c>
      <c r="D2401" t="n">
        <v>817</v>
      </c>
      <c r="E2401" t="inlineStr">
        <is>
          <t>JFK</t>
        </is>
      </c>
      <c r="F2401" s="10" t="n">
        <v>1905</v>
      </c>
      <c r="G2401" t="inlineStr">
        <is>
          <t>1900-1959</t>
        </is>
      </c>
      <c r="H2401" s="9">
        <f>INT(F2401/100)</f>
        <v/>
      </c>
      <c r="M2401" t="n">
        <v>1</v>
      </c>
      <c r="N2401" t="inlineStr">
        <is>
          <t>C</t>
        </is>
      </c>
      <c r="O2401" t="n">
        <v>0</v>
      </c>
    </row>
    <row r="2402">
      <c r="A2402" s="8" t="n">
        <v>46209</v>
      </c>
      <c r="B2402" t="inlineStr">
        <is>
          <t>DL</t>
        </is>
      </c>
      <c r="C2402" s="9">
        <f>_xlfn.XLOOKUP(B2402,Carriers[Code],Carriers[Airline])</f>
        <v/>
      </c>
      <c r="D2402" t="n">
        <v>973</v>
      </c>
      <c r="E2402" t="inlineStr">
        <is>
          <t>ATL</t>
        </is>
      </c>
      <c r="F2402" s="10" t="n">
        <v>1915</v>
      </c>
      <c r="G2402" t="inlineStr">
        <is>
          <t>1900-1959</t>
        </is>
      </c>
      <c r="H2402" s="9">
        <f>INT(F2402/100)</f>
        <v/>
      </c>
      <c r="I2402" t="n">
        <v>9</v>
      </c>
      <c r="J2402" t="n">
        <v>0</v>
      </c>
      <c r="K2402" t="n">
        <v>-23</v>
      </c>
      <c r="L2402" t="n">
        <v>0</v>
      </c>
      <c r="M2402" t="n">
        <v>0</v>
      </c>
      <c r="O2402" t="n">
        <v>0</v>
      </c>
    </row>
    <row r="2403">
      <c r="A2403" s="8" t="n">
        <v>46209</v>
      </c>
      <c r="B2403" t="inlineStr">
        <is>
          <t>B6</t>
        </is>
      </c>
      <c r="C2403" s="9">
        <f>_xlfn.XLOOKUP(B2403,Carriers[Code],Carriers[Airline])</f>
        <v/>
      </c>
      <c r="D2403" t="n">
        <v>95</v>
      </c>
      <c r="E2403" t="inlineStr">
        <is>
          <t>PDX</t>
        </is>
      </c>
      <c r="F2403" s="10" t="n">
        <v>1919</v>
      </c>
      <c r="G2403" t="inlineStr">
        <is>
          <t>1900-1959</t>
        </is>
      </c>
      <c r="H2403" s="9">
        <f>INT(F2403/100)</f>
        <v/>
      </c>
      <c r="M2403" t="n">
        <v>1</v>
      </c>
      <c r="N2403" t="inlineStr">
        <is>
          <t>C</t>
        </is>
      </c>
      <c r="O2403" t="n">
        <v>0</v>
      </c>
    </row>
    <row r="2404">
      <c r="A2404" s="8" t="n">
        <v>46209</v>
      </c>
      <c r="B2404" t="inlineStr">
        <is>
          <t>DL</t>
        </is>
      </c>
      <c r="C2404" s="9">
        <f>_xlfn.XLOOKUP(B2404,Carriers[Code],Carriers[Airline])</f>
        <v/>
      </c>
      <c r="D2404" t="n">
        <v>2586</v>
      </c>
      <c r="E2404" t="inlineStr">
        <is>
          <t>BNA</t>
        </is>
      </c>
      <c r="F2404" s="10" t="n">
        <v>1920</v>
      </c>
      <c r="G2404" t="inlineStr">
        <is>
          <t>1900-1959</t>
        </is>
      </c>
      <c r="H2404" s="9">
        <f>INT(F2404/100)</f>
        <v/>
      </c>
      <c r="I2404" t="n">
        <v>18</v>
      </c>
      <c r="J2404" t="n">
        <v>1</v>
      </c>
      <c r="K2404" t="n">
        <v>12</v>
      </c>
      <c r="L2404" t="n">
        <v>0</v>
      </c>
      <c r="M2404" t="n">
        <v>0</v>
      </c>
      <c r="O2404" t="n">
        <v>0</v>
      </c>
    </row>
    <row r="2405">
      <c r="A2405" s="8" t="n">
        <v>46209</v>
      </c>
      <c r="B2405" t="inlineStr">
        <is>
          <t>YX</t>
        </is>
      </c>
      <c r="C2405" s="9">
        <f>_xlfn.XLOOKUP(B2405,Carriers[Code],Carriers[Airline])</f>
        <v/>
      </c>
      <c r="D2405" t="n">
        <v>5629</v>
      </c>
      <c r="E2405" t="inlineStr">
        <is>
          <t>CMH</t>
        </is>
      </c>
      <c r="F2405" s="10" t="n">
        <v>1920</v>
      </c>
      <c r="G2405" t="inlineStr">
        <is>
          <t>1900-1959</t>
        </is>
      </c>
      <c r="H2405" s="9">
        <f>INT(F2405/100)</f>
        <v/>
      </c>
      <c r="I2405" t="n">
        <v>59</v>
      </c>
      <c r="J2405" t="n">
        <v>1</v>
      </c>
      <c r="K2405" t="n">
        <v>48</v>
      </c>
      <c r="L2405" t="n">
        <v>1</v>
      </c>
      <c r="M2405" t="n">
        <v>0</v>
      </c>
      <c r="O2405" t="n">
        <v>0</v>
      </c>
      <c r="P2405" t="n">
        <v>48</v>
      </c>
      <c r="Q2405" t="n">
        <v>0</v>
      </c>
      <c r="R2405" t="n">
        <v>0</v>
      </c>
      <c r="S2405" t="n">
        <v>0</v>
      </c>
      <c r="T2405" t="n">
        <v>0</v>
      </c>
    </row>
    <row r="2406">
      <c r="A2406" s="8" t="n">
        <v>46209</v>
      </c>
      <c r="B2406" t="inlineStr">
        <is>
          <t>B6</t>
        </is>
      </c>
      <c r="C2406" s="9">
        <f>_xlfn.XLOOKUP(B2406,Carriers[Code],Carriers[Airline])</f>
        <v/>
      </c>
      <c r="D2406" t="n">
        <v>197</v>
      </c>
      <c r="E2406" t="inlineStr">
        <is>
          <t>SEA</t>
        </is>
      </c>
      <c r="F2406" s="10" t="n">
        <v>1924</v>
      </c>
      <c r="G2406" t="inlineStr">
        <is>
          <t>1900-1959</t>
        </is>
      </c>
      <c r="H2406" s="9">
        <f>INT(F2406/100)</f>
        <v/>
      </c>
      <c r="I2406" t="n">
        <v>-3</v>
      </c>
      <c r="J2406" t="n">
        <v>0</v>
      </c>
      <c r="K2406" t="n">
        <v>-3</v>
      </c>
      <c r="L2406" t="n">
        <v>0</v>
      </c>
      <c r="M2406" t="n">
        <v>0</v>
      </c>
      <c r="O2406" t="n">
        <v>0</v>
      </c>
    </row>
    <row r="2407">
      <c r="A2407" s="8" t="n">
        <v>46209</v>
      </c>
      <c r="B2407" t="inlineStr">
        <is>
          <t>DL</t>
        </is>
      </c>
      <c r="C2407" s="9">
        <f>_xlfn.XLOOKUP(B2407,Carriers[Code],Carriers[Airline])</f>
        <v/>
      </c>
      <c r="D2407" t="n">
        <v>324</v>
      </c>
      <c r="E2407" t="inlineStr">
        <is>
          <t>SEA</t>
        </is>
      </c>
      <c r="F2407" s="10" t="n">
        <v>1925</v>
      </c>
      <c r="G2407" t="inlineStr">
        <is>
          <t>1900-1959</t>
        </is>
      </c>
      <c r="H2407" s="9">
        <f>INT(F2407/100)</f>
        <v/>
      </c>
      <c r="I2407" t="n">
        <v>0</v>
      </c>
      <c r="J2407" t="n">
        <v>0</v>
      </c>
      <c r="K2407" t="n">
        <v>-16</v>
      </c>
      <c r="L2407" t="n">
        <v>0</v>
      </c>
      <c r="M2407" t="n">
        <v>0</v>
      </c>
      <c r="O2407" t="n">
        <v>0</v>
      </c>
    </row>
    <row r="2408">
      <c r="A2408" s="8" t="n">
        <v>46209</v>
      </c>
      <c r="B2408" t="inlineStr">
        <is>
          <t>AA</t>
        </is>
      </c>
      <c r="C2408" s="9">
        <f>_xlfn.XLOOKUP(B2408,Carriers[Code],Carriers[Airline])</f>
        <v/>
      </c>
      <c r="D2408" t="n">
        <v>852</v>
      </c>
      <c r="E2408" t="inlineStr">
        <is>
          <t>DCA</t>
        </is>
      </c>
      <c r="F2408" s="10" t="n">
        <v>1927</v>
      </c>
      <c r="G2408" t="inlineStr">
        <is>
          <t>1900-1959</t>
        </is>
      </c>
      <c r="H2408" s="9">
        <f>INT(F2408/100)</f>
        <v/>
      </c>
      <c r="M2408" t="n">
        <v>1</v>
      </c>
      <c r="N2408" t="inlineStr">
        <is>
          <t>B</t>
        </is>
      </c>
      <c r="O2408" t="n">
        <v>0</v>
      </c>
    </row>
    <row r="2409">
      <c r="A2409" s="8" t="n">
        <v>46209</v>
      </c>
      <c r="B2409" t="inlineStr">
        <is>
          <t>UA</t>
        </is>
      </c>
      <c r="C2409" s="9">
        <f>_xlfn.XLOOKUP(B2409,Carriers[Code],Carriers[Airline])</f>
        <v/>
      </c>
      <c r="D2409" t="n">
        <v>2136</v>
      </c>
      <c r="E2409" t="inlineStr">
        <is>
          <t>IAD</t>
        </is>
      </c>
      <c r="F2409" s="10" t="n">
        <v>1927</v>
      </c>
      <c r="G2409" t="inlineStr">
        <is>
          <t>1900-1959</t>
        </is>
      </c>
      <c r="H2409" s="9">
        <f>INT(F2409/100)</f>
        <v/>
      </c>
      <c r="I2409" t="n">
        <v>45</v>
      </c>
      <c r="J2409" t="n">
        <v>1</v>
      </c>
      <c r="K2409" t="n">
        <v>140</v>
      </c>
      <c r="L2409" t="n">
        <v>1</v>
      </c>
      <c r="M2409" t="n">
        <v>0</v>
      </c>
      <c r="O2409" t="n">
        <v>0</v>
      </c>
      <c r="P2409" t="n">
        <v>13</v>
      </c>
      <c r="Q2409" t="n">
        <v>0</v>
      </c>
      <c r="R2409" t="n">
        <v>95</v>
      </c>
      <c r="S2409" t="n">
        <v>0</v>
      </c>
      <c r="T2409" t="n">
        <v>32</v>
      </c>
    </row>
    <row r="2410">
      <c r="A2410" s="8" t="n">
        <v>46209</v>
      </c>
      <c r="B2410" t="inlineStr">
        <is>
          <t>DL</t>
        </is>
      </c>
      <c r="C2410" s="9">
        <f>_xlfn.XLOOKUP(B2410,Carriers[Code],Carriers[Airline])</f>
        <v/>
      </c>
      <c r="D2410" t="n">
        <v>2234</v>
      </c>
      <c r="E2410" t="inlineStr">
        <is>
          <t>TPA</t>
        </is>
      </c>
      <c r="F2410" s="10" t="n">
        <v>1930</v>
      </c>
      <c r="G2410" t="inlineStr">
        <is>
          <t>1900-1959</t>
        </is>
      </c>
      <c r="H2410" s="9">
        <f>INT(F2410/100)</f>
        <v/>
      </c>
      <c r="I2410" t="n">
        <v>64</v>
      </c>
      <c r="J2410" t="n">
        <v>1</v>
      </c>
      <c r="K2410" t="n">
        <v>53</v>
      </c>
      <c r="L2410" t="n">
        <v>1</v>
      </c>
      <c r="M2410" t="n">
        <v>0</v>
      </c>
      <c r="O2410" t="n">
        <v>0</v>
      </c>
      <c r="P2410" t="n">
        <v>53</v>
      </c>
      <c r="Q2410" t="n">
        <v>0</v>
      </c>
      <c r="R2410" t="n">
        <v>0</v>
      </c>
      <c r="S2410" t="n">
        <v>0</v>
      </c>
      <c r="T2410" t="n">
        <v>0</v>
      </c>
    </row>
    <row r="2411">
      <c r="A2411" s="8" t="n">
        <v>46209</v>
      </c>
      <c r="B2411" t="inlineStr">
        <is>
          <t>B6</t>
        </is>
      </c>
      <c r="C2411" s="9">
        <f>_xlfn.XLOOKUP(B2411,Carriers[Code],Carriers[Airline])</f>
        <v/>
      </c>
      <c r="D2411" t="n">
        <v>247</v>
      </c>
      <c r="E2411" t="inlineStr">
        <is>
          <t>SLC</t>
        </is>
      </c>
      <c r="F2411" s="10" t="n">
        <v>1932</v>
      </c>
      <c r="G2411" t="inlineStr">
        <is>
          <t>1900-1959</t>
        </is>
      </c>
      <c r="H2411" s="9">
        <f>INT(F2411/100)</f>
        <v/>
      </c>
      <c r="M2411" t="n">
        <v>1</v>
      </c>
      <c r="N2411" t="inlineStr">
        <is>
          <t>B</t>
        </is>
      </c>
      <c r="O2411" t="n">
        <v>0</v>
      </c>
    </row>
    <row r="2412">
      <c r="A2412" s="8" t="n">
        <v>46209</v>
      </c>
      <c r="B2412" t="inlineStr">
        <is>
          <t>AA</t>
        </is>
      </c>
      <c r="C2412" s="9">
        <f>_xlfn.XLOOKUP(B2412,Carriers[Code],Carriers[Airline])</f>
        <v/>
      </c>
      <c r="D2412" t="n">
        <v>1691</v>
      </c>
      <c r="E2412" t="inlineStr">
        <is>
          <t>LAX</t>
        </is>
      </c>
      <c r="F2412" s="10" t="n">
        <v>1935</v>
      </c>
      <c r="G2412" t="inlineStr">
        <is>
          <t>1900-1959</t>
        </is>
      </c>
      <c r="H2412" s="9">
        <f>INT(F2412/100)</f>
        <v/>
      </c>
      <c r="I2412" t="n">
        <v>837</v>
      </c>
      <c r="J2412" t="n">
        <v>1</v>
      </c>
      <c r="K2412" t="n">
        <v>831</v>
      </c>
      <c r="L2412" t="n">
        <v>1</v>
      </c>
      <c r="M2412" t="n">
        <v>0</v>
      </c>
      <c r="O2412" t="n">
        <v>0</v>
      </c>
      <c r="P2412" t="n">
        <v>570</v>
      </c>
      <c r="Q2412" t="n">
        <v>0</v>
      </c>
      <c r="R2412" t="n">
        <v>0</v>
      </c>
      <c r="S2412" t="n">
        <v>0</v>
      </c>
      <c r="T2412" t="n">
        <v>261</v>
      </c>
    </row>
    <row r="2413">
      <c r="A2413" s="8" t="n">
        <v>46209</v>
      </c>
      <c r="B2413" t="inlineStr">
        <is>
          <t>AA</t>
        </is>
      </c>
      <c r="C2413" s="9">
        <f>_xlfn.XLOOKUP(B2413,Carriers[Code],Carriers[Airline])</f>
        <v/>
      </c>
      <c r="D2413" t="n">
        <v>1147</v>
      </c>
      <c r="E2413" t="inlineStr">
        <is>
          <t>PHL</t>
        </is>
      </c>
      <c r="F2413" s="10" t="n">
        <v>1937</v>
      </c>
      <c r="G2413" t="inlineStr">
        <is>
          <t>1900-1959</t>
        </is>
      </c>
      <c r="H2413" s="9">
        <f>INT(F2413/100)</f>
        <v/>
      </c>
      <c r="I2413" t="n">
        <v>129</v>
      </c>
      <c r="J2413" t="n">
        <v>1</v>
      </c>
      <c r="K2413" t="n">
        <v>119</v>
      </c>
      <c r="L2413" t="n">
        <v>1</v>
      </c>
      <c r="M2413" t="n">
        <v>0</v>
      </c>
      <c r="O2413" t="n">
        <v>0</v>
      </c>
      <c r="P2413" t="n">
        <v>6</v>
      </c>
      <c r="Q2413" t="n">
        <v>0</v>
      </c>
      <c r="R2413" t="n">
        <v>0</v>
      </c>
      <c r="S2413" t="n">
        <v>0</v>
      </c>
      <c r="T2413" t="n">
        <v>113</v>
      </c>
    </row>
    <row r="2414">
      <c r="A2414" s="8" t="n">
        <v>46209</v>
      </c>
      <c r="B2414" t="inlineStr">
        <is>
          <t>YX</t>
        </is>
      </c>
      <c r="C2414" s="9">
        <f>_xlfn.XLOOKUP(B2414,Carriers[Code],Carriers[Airline])</f>
        <v/>
      </c>
      <c r="D2414" t="n">
        <v>5807</v>
      </c>
      <c r="E2414" t="inlineStr">
        <is>
          <t>CLT</t>
        </is>
      </c>
      <c r="F2414" s="10" t="n">
        <v>1940</v>
      </c>
      <c r="G2414" t="inlineStr">
        <is>
          <t>1900-1959</t>
        </is>
      </c>
      <c r="H2414" s="9">
        <f>INT(F2414/100)</f>
        <v/>
      </c>
      <c r="I2414" t="n">
        <v>8</v>
      </c>
      <c r="J2414" t="n">
        <v>0</v>
      </c>
      <c r="K2414" t="n">
        <v>4</v>
      </c>
      <c r="L2414" t="n">
        <v>0</v>
      </c>
      <c r="M2414" t="n">
        <v>0</v>
      </c>
      <c r="O2414" t="n">
        <v>0</v>
      </c>
    </row>
    <row r="2415">
      <c r="A2415" s="8" t="n">
        <v>46209</v>
      </c>
      <c r="B2415" t="inlineStr">
        <is>
          <t>AS</t>
        </is>
      </c>
      <c r="C2415" s="9">
        <f>_xlfn.XLOOKUP(B2415,Carriers[Code],Carriers[Airline])</f>
        <v/>
      </c>
      <c r="D2415" t="n">
        <v>1337</v>
      </c>
      <c r="E2415" t="inlineStr">
        <is>
          <t>SEA</t>
        </is>
      </c>
      <c r="F2415" s="10" t="n">
        <v>1944</v>
      </c>
      <c r="G2415" t="inlineStr">
        <is>
          <t>1900-1959</t>
        </is>
      </c>
      <c r="H2415" s="9">
        <f>INT(F2415/100)</f>
        <v/>
      </c>
      <c r="I2415" t="n">
        <v>20</v>
      </c>
      <c r="J2415" t="n">
        <v>1</v>
      </c>
      <c r="K2415" t="n">
        <v>4</v>
      </c>
      <c r="L2415" t="n">
        <v>0</v>
      </c>
      <c r="M2415" t="n">
        <v>0</v>
      </c>
      <c r="O2415" t="n">
        <v>0</v>
      </c>
    </row>
    <row r="2416">
      <c r="A2416" s="8" t="n">
        <v>46209</v>
      </c>
      <c r="B2416" t="inlineStr">
        <is>
          <t>DL</t>
        </is>
      </c>
      <c r="C2416" s="9">
        <f>_xlfn.XLOOKUP(B2416,Carriers[Code],Carriers[Airline])</f>
        <v/>
      </c>
      <c r="D2416" t="n">
        <v>1677</v>
      </c>
      <c r="E2416" t="inlineStr">
        <is>
          <t>AUS</t>
        </is>
      </c>
      <c r="F2416" s="10" t="n">
        <v>1945</v>
      </c>
      <c r="G2416" t="inlineStr">
        <is>
          <t>1900-1959</t>
        </is>
      </c>
      <c r="H2416" s="9">
        <f>INT(F2416/100)</f>
        <v/>
      </c>
      <c r="I2416" t="n">
        <v>160</v>
      </c>
      <c r="J2416" t="n">
        <v>1</v>
      </c>
      <c r="K2416" t="n">
        <v>152</v>
      </c>
      <c r="L2416" t="n">
        <v>1</v>
      </c>
      <c r="M2416" t="n">
        <v>0</v>
      </c>
      <c r="O2416" t="n">
        <v>0</v>
      </c>
      <c r="P2416" t="n">
        <v>1</v>
      </c>
      <c r="Q2416" t="n">
        <v>0</v>
      </c>
      <c r="R2416" t="n">
        <v>0</v>
      </c>
      <c r="S2416" t="n">
        <v>0</v>
      </c>
      <c r="T2416" t="n">
        <v>151</v>
      </c>
    </row>
    <row r="2417">
      <c r="A2417" s="8" t="n">
        <v>46209</v>
      </c>
      <c r="B2417" t="inlineStr">
        <is>
          <t>WN</t>
        </is>
      </c>
      <c r="C2417" s="9">
        <f>_xlfn.XLOOKUP(B2417,Carriers[Code],Carriers[Airline])</f>
        <v/>
      </c>
      <c r="D2417" t="n">
        <v>735</v>
      </c>
      <c r="E2417" t="inlineStr">
        <is>
          <t>BWI</t>
        </is>
      </c>
      <c r="F2417" s="10" t="n">
        <v>1950</v>
      </c>
      <c r="G2417" t="inlineStr">
        <is>
          <t>1900-1959</t>
        </is>
      </c>
      <c r="H2417" s="9">
        <f>INT(F2417/100)</f>
        <v/>
      </c>
      <c r="I2417" t="n">
        <v>114</v>
      </c>
      <c r="J2417" t="n">
        <v>1</v>
      </c>
      <c r="M2417" t="n">
        <v>0</v>
      </c>
      <c r="O2417" t="n">
        <v>1</v>
      </c>
    </row>
    <row r="2418">
      <c r="A2418" s="8" t="n">
        <v>46209</v>
      </c>
      <c r="B2418" t="inlineStr">
        <is>
          <t>B6</t>
        </is>
      </c>
      <c r="C2418" s="9">
        <f>_xlfn.XLOOKUP(B2418,Carriers[Code],Carriers[Airline])</f>
        <v/>
      </c>
      <c r="D2418" t="n">
        <v>1897</v>
      </c>
      <c r="E2418" t="inlineStr">
        <is>
          <t>ATL</t>
        </is>
      </c>
      <c r="F2418" s="10" t="n">
        <v>1952</v>
      </c>
      <c r="G2418" t="inlineStr">
        <is>
          <t>1900-1959</t>
        </is>
      </c>
      <c r="H2418" s="9">
        <f>INT(F2418/100)</f>
        <v/>
      </c>
      <c r="M2418" t="n">
        <v>1</v>
      </c>
      <c r="N2418" t="inlineStr">
        <is>
          <t>C</t>
        </is>
      </c>
      <c r="O2418" t="n">
        <v>0</v>
      </c>
    </row>
    <row r="2419">
      <c r="A2419" s="8" t="n">
        <v>46209</v>
      </c>
      <c r="B2419" t="inlineStr">
        <is>
          <t>B6</t>
        </is>
      </c>
      <c r="C2419" s="9">
        <f>_xlfn.XLOOKUP(B2419,Carriers[Code],Carriers[Airline])</f>
        <v/>
      </c>
      <c r="D2419" t="n">
        <v>561</v>
      </c>
      <c r="E2419" t="inlineStr">
        <is>
          <t>SJU</t>
        </is>
      </c>
      <c r="F2419" s="10" t="n">
        <v>1955</v>
      </c>
      <c r="G2419" t="inlineStr">
        <is>
          <t>1900-1959</t>
        </is>
      </c>
      <c r="H2419" s="9">
        <f>INT(F2419/100)</f>
        <v/>
      </c>
      <c r="M2419" t="n">
        <v>1</v>
      </c>
      <c r="N2419" t="inlineStr">
        <is>
          <t>C</t>
        </is>
      </c>
      <c r="O2419" t="n">
        <v>0</v>
      </c>
    </row>
    <row r="2420">
      <c r="A2420" s="8" t="n">
        <v>46209</v>
      </c>
      <c r="B2420" t="inlineStr">
        <is>
          <t>B6</t>
        </is>
      </c>
      <c r="C2420" s="9">
        <f>_xlfn.XLOOKUP(B2420,Carriers[Code],Carriers[Airline])</f>
        <v/>
      </c>
      <c r="D2420" t="n">
        <v>777</v>
      </c>
      <c r="E2420" t="inlineStr">
        <is>
          <t>LAS</t>
        </is>
      </c>
      <c r="F2420" s="10" t="n">
        <v>1955</v>
      </c>
      <c r="G2420" t="inlineStr">
        <is>
          <t>1900-1959</t>
        </is>
      </c>
      <c r="H2420" s="9">
        <f>INT(F2420/100)</f>
        <v/>
      </c>
      <c r="M2420" t="n">
        <v>1</v>
      </c>
      <c r="N2420" t="inlineStr">
        <is>
          <t>B</t>
        </is>
      </c>
      <c r="O2420" t="n">
        <v>0</v>
      </c>
    </row>
    <row r="2421">
      <c r="A2421" s="8" t="n">
        <v>46209</v>
      </c>
      <c r="B2421" t="inlineStr">
        <is>
          <t>B6</t>
        </is>
      </c>
      <c r="C2421" s="9">
        <f>_xlfn.XLOOKUP(B2421,Carriers[Code],Carriers[Airline])</f>
        <v/>
      </c>
      <c r="D2421" t="n">
        <v>251</v>
      </c>
      <c r="E2421" t="inlineStr">
        <is>
          <t>MCO</t>
        </is>
      </c>
      <c r="F2421" s="10" t="n">
        <v>1959</v>
      </c>
      <c r="G2421" t="inlineStr">
        <is>
          <t>1900-1959</t>
        </is>
      </c>
      <c r="H2421" s="9">
        <f>INT(F2421/100)</f>
        <v/>
      </c>
      <c r="M2421" t="n">
        <v>1</v>
      </c>
      <c r="N2421" t="inlineStr">
        <is>
          <t>B</t>
        </is>
      </c>
      <c r="O2421" t="n">
        <v>0</v>
      </c>
    </row>
    <row r="2422">
      <c r="A2422" s="8" t="n">
        <v>46209</v>
      </c>
      <c r="B2422" t="inlineStr">
        <is>
          <t>B6</t>
        </is>
      </c>
      <c r="C2422" s="9">
        <f>_xlfn.XLOOKUP(B2422,Carriers[Code],Carriers[Airline])</f>
        <v/>
      </c>
      <c r="D2422" t="n">
        <v>993</v>
      </c>
      <c r="E2422" t="inlineStr">
        <is>
          <t>DEN</t>
        </is>
      </c>
      <c r="F2422" s="10" t="n">
        <v>1959</v>
      </c>
      <c r="G2422" t="inlineStr">
        <is>
          <t>1900-1959</t>
        </is>
      </c>
      <c r="H2422" s="9">
        <f>INT(F2422/100)</f>
        <v/>
      </c>
      <c r="M2422" t="n">
        <v>1</v>
      </c>
      <c r="N2422" t="inlineStr">
        <is>
          <t>C</t>
        </is>
      </c>
      <c r="O2422" t="n">
        <v>0</v>
      </c>
    </row>
    <row r="2423">
      <c r="A2423" s="8" t="n">
        <v>46209</v>
      </c>
      <c r="B2423" t="inlineStr">
        <is>
          <t>WN</t>
        </is>
      </c>
      <c r="C2423" s="9">
        <f>_xlfn.XLOOKUP(B2423,Carriers[Code],Carriers[Airline])</f>
        <v/>
      </c>
      <c r="D2423" t="n">
        <v>2338</v>
      </c>
      <c r="E2423" t="inlineStr">
        <is>
          <t>BNA</t>
        </is>
      </c>
      <c r="F2423" s="10" t="n">
        <v>2000</v>
      </c>
      <c r="G2423" t="inlineStr">
        <is>
          <t>2000-2059</t>
        </is>
      </c>
      <c r="H2423" s="9">
        <f>INT(F2423/100)</f>
        <v/>
      </c>
      <c r="I2423" t="n">
        <v>101</v>
      </c>
      <c r="J2423" t="n">
        <v>1</v>
      </c>
      <c r="K2423" t="n">
        <v>97</v>
      </c>
      <c r="L2423" t="n">
        <v>1</v>
      </c>
      <c r="M2423" t="n">
        <v>0</v>
      </c>
      <c r="O2423" t="n">
        <v>0</v>
      </c>
      <c r="P2423" t="n">
        <v>16</v>
      </c>
      <c r="Q2423" t="n">
        <v>0</v>
      </c>
      <c r="R2423" t="n">
        <v>0</v>
      </c>
      <c r="S2423" t="n">
        <v>0</v>
      </c>
      <c r="T2423" t="n">
        <v>81</v>
      </c>
    </row>
    <row r="2424">
      <c r="A2424" s="8" t="n">
        <v>46209</v>
      </c>
      <c r="B2424" t="inlineStr">
        <is>
          <t>YX</t>
        </is>
      </c>
      <c r="C2424" s="9">
        <f>_xlfn.XLOOKUP(B2424,Carriers[Code],Carriers[Airline])</f>
        <v/>
      </c>
      <c r="D2424" t="n">
        <v>4397</v>
      </c>
      <c r="E2424" t="inlineStr">
        <is>
          <t>LGA</t>
        </is>
      </c>
      <c r="F2424" s="10" t="n">
        <v>2000</v>
      </c>
      <c r="G2424" t="inlineStr">
        <is>
          <t>2000-2059</t>
        </is>
      </c>
      <c r="H2424" s="9">
        <f>INT(F2424/100)</f>
        <v/>
      </c>
      <c r="M2424" t="n">
        <v>1</v>
      </c>
      <c r="N2424" t="inlineStr">
        <is>
          <t>B</t>
        </is>
      </c>
      <c r="O2424" t="n">
        <v>0</v>
      </c>
    </row>
    <row r="2425">
      <c r="A2425" s="8" t="n">
        <v>46209</v>
      </c>
      <c r="B2425" t="inlineStr">
        <is>
          <t>YX</t>
        </is>
      </c>
      <c r="C2425" s="9">
        <f>_xlfn.XLOOKUP(B2425,Carriers[Code],Carriers[Airline])</f>
        <v/>
      </c>
      <c r="D2425" t="n">
        <v>5849</v>
      </c>
      <c r="E2425" t="inlineStr">
        <is>
          <t>LGA</t>
        </is>
      </c>
      <c r="F2425" s="10" t="n">
        <v>2000</v>
      </c>
      <c r="G2425" t="inlineStr">
        <is>
          <t>2000-2059</t>
        </is>
      </c>
      <c r="H2425" s="9">
        <f>INT(F2425/100)</f>
        <v/>
      </c>
      <c r="M2425" t="n">
        <v>1</v>
      </c>
      <c r="N2425" t="inlineStr">
        <is>
          <t>C</t>
        </is>
      </c>
      <c r="O2425" t="n">
        <v>0</v>
      </c>
    </row>
    <row r="2426">
      <c r="A2426" s="8" t="n">
        <v>46209</v>
      </c>
      <c r="B2426" t="inlineStr">
        <is>
          <t>DL</t>
        </is>
      </c>
      <c r="C2426" s="9">
        <f>_xlfn.XLOOKUP(B2426,Carriers[Code],Carriers[Airline])</f>
        <v/>
      </c>
      <c r="D2426" t="n">
        <v>817</v>
      </c>
      <c r="E2426" t="inlineStr">
        <is>
          <t>RDU</t>
        </is>
      </c>
      <c r="F2426" s="10" t="n">
        <v>2005</v>
      </c>
      <c r="G2426" t="inlineStr">
        <is>
          <t>2000-2059</t>
        </is>
      </c>
      <c r="H2426" s="9">
        <f>INT(F2426/100)</f>
        <v/>
      </c>
      <c r="I2426" t="n">
        <v>28</v>
      </c>
      <c r="J2426" t="n">
        <v>1</v>
      </c>
      <c r="K2426" t="n">
        <v>46</v>
      </c>
      <c r="L2426" t="n">
        <v>1</v>
      </c>
      <c r="M2426" t="n">
        <v>0</v>
      </c>
      <c r="O2426" t="n">
        <v>0</v>
      </c>
      <c r="P2426" t="n">
        <v>0</v>
      </c>
      <c r="Q2426" t="n">
        <v>0</v>
      </c>
      <c r="R2426" t="n">
        <v>18</v>
      </c>
      <c r="S2426" t="n">
        <v>0</v>
      </c>
      <c r="T2426" t="n">
        <v>28</v>
      </c>
    </row>
    <row r="2427">
      <c r="A2427" s="8" t="n">
        <v>46209</v>
      </c>
      <c r="B2427" t="inlineStr">
        <is>
          <t>YX</t>
        </is>
      </c>
      <c r="C2427" s="9">
        <f>_xlfn.XLOOKUP(B2427,Carriers[Code],Carriers[Airline])</f>
        <v/>
      </c>
      <c r="D2427" t="n">
        <v>4616</v>
      </c>
      <c r="E2427" t="inlineStr">
        <is>
          <t>BUF</t>
        </is>
      </c>
      <c r="F2427" s="10" t="n">
        <v>2005</v>
      </c>
      <c r="G2427" t="inlineStr">
        <is>
          <t>2000-2059</t>
        </is>
      </c>
      <c r="H2427" s="9">
        <f>INT(F2427/100)</f>
        <v/>
      </c>
      <c r="I2427" t="n">
        <v>73</v>
      </c>
      <c r="J2427" t="n">
        <v>1</v>
      </c>
      <c r="K2427" t="n">
        <v>78</v>
      </c>
      <c r="L2427" t="n">
        <v>1</v>
      </c>
      <c r="M2427" t="n">
        <v>0</v>
      </c>
      <c r="O2427" t="n">
        <v>0</v>
      </c>
      <c r="P2427" t="n">
        <v>8</v>
      </c>
      <c r="Q2427" t="n">
        <v>0</v>
      </c>
      <c r="R2427" t="n">
        <v>5</v>
      </c>
      <c r="S2427" t="n">
        <v>0</v>
      </c>
      <c r="T2427" t="n">
        <v>65</v>
      </c>
    </row>
    <row r="2428">
      <c r="A2428" s="8" t="n">
        <v>46209</v>
      </c>
      <c r="B2428" t="inlineStr">
        <is>
          <t>B6</t>
        </is>
      </c>
      <c r="C2428" s="9">
        <f>_xlfn.XLOOKUP(B2428,Carriers[Code],Carriers[Airline])</f>
        <v/>
      </c>
      <c r="D2428" t="n">
        <v>455</v>
      </c>
      <c r="E2428" t="inlineStr">
        <is>
          <t>DCA</t>
        </is>
      </c>
      <c r="F2428" s="10" t="n">
        <v>2006</v>
      </c>
      <c r="G2428" t="inlineStr">
        <is>
          <t>2000-2059</t>
        </is>
      </c>
      <c r="H2428" s="9">
        <f>INT(F2428/100)</f>
        <v/>
      </c>
      <c r="I2428" t="n">
        <v>208</v>
      </c>
      <c r="J2428" t="n">
        <v>1</v>
      </c>
      <c r="K2428" t="n">
        <v>193</v>
      </c>
      <c r="L2428" t="n">
        <v>1</v>
      </c>
      <c r="M2428" t="n">
        <v>0</v>
      </c>
      <c r="O2428" t="n">
        <v>0</v>
      </c>
      <c r="P2428" t="n">
        <v>0</v>
      </c>
      <c r="Q2428" t="n">
        <v>0</v>
      </c>
      <c r="R2428" t="n">
        <v>193</v>
      </c>
      <c r="S2428" t="n">
        <v>0</v>
      </c>
      <c r="T2428" t="n">
        <v>0</v>
      </c>
    </row>
    <row r="2429">
      <c r="A2429" s="8" t="n">
        <v>46209</v>
      </c>
      <c r="B2429" t="inlineStr">
        <is>
          <t>B6</t>
        </is>
      </c>
      <c r="C2429" s="9">
        <f>_xlfn.XLOOKUP(B2429,Carriers[Code],Carriers[Airline])</f>
        <v/>
      </c>
      <c r="D2429" t="n">
        <v>1117</v>
      </c>
      <c r="E2429" t="inlineStr">
        <is>
          <t>JFK</t>
        </is>
      </c>
      <c r="F2429" s="10" t="n">
        <v>2009</v>
      </c>
      <c r="G2429" t="inlineStr">
        <is>
          <t>2000-2059</t>
        </is>
      </c>
      <c r="H2429" s="9">
        <f>INT(F2429/100)</f>
        <v/>
      </c>
      <c r="M2429" t="n">
        <v>1</v>
      </c>
      <c r="N2429" t="inlineStr">
        <is>
          <t>C</t>
        </is>
      </c>
      <c r="O2429" t="n">
        <v>0</v>
      </c>
    </row>
    <row r="2430">
      <c r="A2430" s="8" t="n">
        <v>46209</v>
      </c>
      <c r="B2430" t="inlineStr">
        <is>
          <t>YX</t>
        </is>
      </c>
      <c r="C2430" s="9">
        <f>_xlfn.XLOOKUP(B2430,Carriers[Code],Carriers[Airline])</f>
        <v/>
      </c>
      <c r="D2430" t="n">
        <v>5666</v>
      </c>
      <c r="E2430" t="inlineStr">
        <is>
          <t>DCA</t>
        </is>
      </c>
      <c r="F2430" s="10" t="n">
        <v>2010</v>
      </c>
      <c r="G2430" t="inlineStr">
        <is>
          <t>2000-2059</t>
        </is>
      </c>
      <c r="H2430" s="9">
        <f>INT(F2430/100)</f>
        <v/>
      </c>
      <c r="I2430" t="n">
        <v>91</v>
      </c>
      <c r="J2430" t="n">
        <v>1</v>
      </c>
      <c r="K2430" t="n">
        <v>91</v>
      </c>
      <c r="L2430" t="n">
        <v>1</v>
      </c>
      <c r="M2430" t="n">
        <v>0</v>
      </c>
      <c r="O2430" t="n">
        <v>0</v>
      </c>
      <c r="P2430" t="n">
        <v>0</v>
      </c>
      <c r="Q2430" t="n">
        <v>0</v>
      </c>
      <c r="R2430" t="n">
        <v>3</v>
      </c>
      <c r="S2430" t="n">
        <v>0</v>
      </c>
      <c r="T2430" t="n">
        <v>88</v>
      </c>
    </row>
    <row r="2431">
      <c r="A2431" s="8" t="n">
        <v>46209</v>
      </c>
      <c r="B2431" t="inlineStr">
        <is>
          <t>YX</t>
        </is>
      </c>
      <c r="C2431" s="9">
        <f>_xlfn.XLOOKUP(B2431,Carriers[Code],Carriers[Airline])</f>
        <v/>
      </c>
      <c r="D2431" t="n">
        <v>5679</v>
      </c>
      <c r="E2431" t="inlineStr">
        <is>
          <t>PIT</t>
        </is>
      </c>
      <c r="F2431" s="10" t="n">
        <v>2010</v>
      </c>
      <c r="G2431" t="inlineStr">
        <is>
          <t>2000-2059</t>
        </is>
      </c>
      <c r="H2431" s="9">
        <f>INT(F2431/100)</f>
        <v/>
      </c>
      <c r="M2431" t="n">
        <v>1</v>
      </c>
      <c r="N2431" t="inlineStr">
        <is>
          <t>C</t>
        </is>
      </c>
      <c r="O2431" t="n">
        <v>0</v>
      </c>
    </row>
    <row r="2432">
      <c r="A2432" s="8" t="n">
        <v>46209</v>
      </c>
      <c r="B2432" t="inlineStr">
        <is>
          <t>DL</t>
        </is>
      </c>
      <c r="C2432" s="9">
        <f>_xlfn.XLOOKUP(B2432,Carriers[Code],Carriers[Airline])</f>
        <v/>
      </c>
      <c r="D2432" t="n">
        <v>1513</v>
      </c>
      <c r="E2432" t="inlineStr">
        <is>
          <t>MCO</t>
        </is>
      </c>
      <c r="F2432" s="10" t="n">
        <v>2015</v>
      </c>
      <c r="G2432" t="inlineStr">
        <is>
          <t>2000-2059</t>
        </is>
      </c>
      <c r="H2432" s="9">
        <f>INT(F2432/100)</f>
        <v/>
      </c>
      <c r="I2432" t="n">
        <v>38</v>
      </c>
      <c r="J2432" t="n">
        <v>1</v>
      </c>
      <c r="K2432" t="n">
        <v>13</v>
      </c>
      <c r="L2432" t="n">
        <v>0</v>
      </c>
      <c r="M2432" t="n">
        <v>0</v>
      </c>
      <c r="O2432" t="n">
        <v>0</v>
      </c>
    </row>
    <row r="2433">
      <c r="A2433" s="8" t="n">
        <v>46209</v>
      </c>
      <c r="B2433" t="inlineStr">
        <is>
          <t>UA</t>
        </is>
      </c>
      <c r="C2433" s="9">
        <f>_xlfn.XLOOKUP(B2433,Carriers[Code],Carriers[Airline])</f>
        <v/>
      </c>
      <c r="D2433" t="n">
        <v>2229</v>
      </c>
      <c r="E2433" t="inlineStr">
        <is>
          <t>ORD</t>
        </is>
      </c>
      <c r="F2433" s="10" t="n">
        <v>2015</v>
      </c>
      <c r="G2433" t="inlineStr">
        <is>
          <t>2000-2059</t>
        </is>
      </c>
      <c r="H2433" s="9">
        <f>INT(F2433/100)</f>
        <v/>
      </c>
      <c r="I2433" t="n">
        <v>16</v>
      </c>
      <c r="J2433" t="n">
        <v>1</v>
      </c>
      <c r="K2433" t="n">
        <v>2</v>
      </c>
      <c r="L2433" t="n">
        <v>0</v>
      </c>
      <c r="M2433" t="n">
        <v>0</v>
      </c>
      <c r="O2433" t="n">
        <v>0</v>
      </c>
    </row>
    <row r="2434">
      <c r="A2434" s="8" t="n">
        <v>46209</v>
      </c>
      <c r="B2434" t="inlineStr">
        <is>
          <t>UA</t>
        </is>
      </c>
      <c r="C2434" s="9">
        <f>_xlfn.XLOOKUP(B2434,Carriers[Code],Carriers[Airline])</f>
        <v/>
      </c>
      <c r="D2434" t="n">
        <v>2107</v>
      </c>
      <c r="E2434" t="inlineStr">
        <is>
          <t>SFO</t>
        </is>
      </c>
      <c r="F2434" s="10" t="n">
        <v>2020</v>
      </c>
      <c r="G2434" t="inlineStr">
        <is>
          <t>2000-2059</t>
        </is>
      </c>
      <c r="H2434" s="9">
        <f>INT(F2434/100)</f>
        <v/>
      </c>
      <c r="I2434" t="n">
        <v>140</v>
      </c>
      <c r="J2434" t="n">
        <v>1</v>
      </c>
      <c r="K2434" t="n">
        <v>106</v>
      </c>
      <c r="L2434" t="n">
        <v>1</v>
      </c>
      <c r="M2434" t="n">
        <v>0</v>
      </c>
      <c r="O2434" t="n">
        <v>0</v>
      </c>
      <c r="P2434" t="n">
        <v>7</v>
      </c>
      <c r="Q2434" t="n">
        <v>0</v>
      </c>
      <c r="R2434" t="n">
        <v>0</v>
      </c>
      <c r="S2434" t="n">
        <v>0</v>
      </c>
      <c r="T2434" t="n">
        <v>99</v>
      </c>
    </row>
    <row r="2435">
      <c r="A2435" s="8" t="n">
        <v>46209</v>
      </c>
      <c r="B2435" t="inlineStr">
        <is>
          <t>MQ</t>
        </is>
      </c>
      <c r="C2435" s="9">
        <f>_xlfn.XLOOKUP(B2435,Carriers[Code],Carriers[Airline])</f>
        <v/>
      </c>
      <c r="D2435" t="n">
        <v>4047</v>
      </c>
      <c r="E2435" t="inlineStr">
        <is>
          <t>DCA</t>
        </is>
      </c>
      <c r="F2435" s="10" t="n">
        <v>2022</v>
      </c>
      <c r="G2435" t="inlineStr">
        <is>
          <t>2000-2059</t>
        </is>
      </c>
      <c r="H2435" s="9">
        <f>INT(F2435/100)</f>
        <v/>
      </c>
      <c r="I2435" t="n">
        <v>20</v>
      </c>
      <c r="J2435" t="n">
        <v>1</v>
      </c>
      <c r="K2435" t="n">
        <v>8</v>
      </c>
      <c r="L2435" t="n">
        <v>0</v>
      </c>
      <c r="M2435" t="n">
        <v>0</v>
      </c>
      <c r="O2435" t="n">
        <v>0</v>
      </c>
    </row>
    <row r="2436">
      <c r="A2436" s="8" t="n">
        <v>46209</v>
      </c>
      <c r="B2436" t="inlineStr">
        <is>
          <t>YX</t>
        </is>
      </c>
      <c r="C2436" s="9">
        <f>_xlfn.XLOOKUP(B2436,Carriers[Code],Carriers[Airline])</f>
        <v/>
      </c>
      <c r="D2436" t="n">
        <v>4692</v>
      </c>
      <c r="E2436" t="inlineStr">
        <is>
          <t>MSN</t>
        </is>
      </c>
      <c r="F2436" s="10" t="n">
        <v>2023</v>
      </c>
      <c r="G2436" t="inlineStr">
        <is>
          <t>2000-2059</t>
        </is>
      </c>
      <c r="H2436" s="9">
        <f>INT(F2436/100)</f>
        <v/>
      </c>
      <c r="I2436" t="n">
        <v>-3</v>
      </c>
      <c r="J2436" t="n">
        <v>0</v>
      </c>
      <c r="K2436" t="n">
        <v>-26</v>
      </c>
      <c r="L2436" t="n">
        <v>0</v>
      </c>
      <c r="M2436" t="n">
        <v>0</v>
      </c>
      <c r="O2436" t="n">
        <v>0</v>
      </c>
    </row>
    <row r="2437">
      <c r="A2437" s="8" t="n">
        <v>46209</v>
      </c>
      <c r="B2437" t="inlineStr">
        <is>
          <t>UA</t>
        </is>
      </c>
      <c r="C2437" s="9">
        <f>_xlfn.XLOOKUP(B2437,Carriers[Code],Carriers[Airline])</f>
        <v/>
      </c>
      <c r="D2437" t="n">
        <v>2060</v>
      </c>
      <c r="E2437" t="inlineStr">
        <is>
          <t>EWR</t>
        </is>
      </c>
      <c r="F2437" s="10" t="n">
        <v>2027</v>
      </c>
      <c r="G2437" t="inlineStr">
        <is>
          <t>2000-2059</t>
        </is>
      </c>
      <c r="H2437" s="9">
        <f>INT(F2437/100)</f>
        <v/>
      </c>
      <c r="I2437" t="n">
        <v>89</v>
      </c>
      <c r="J2437" t="n">
        <v>1</v>
      </c>
      <c r="K2437" t="n">
        <v>94</v>
      </c>
      <c r="L2437" t="n">
        <v>1</v>
      </c>
      <c r="M2437" t="n">
        <v>0</v>
      </c>
      <c r="O2437" t="n">
        <v>0</v>
      </c>
      <c r="P2437" t="n">
        <v>0</v>
      </c>
      <c r="Q2437" t="n">
        <v>0</v>
      </c>
      <c r="R2437" t="n">
        <v>31</v>
      </c>
      <c r="S2437" t="n">
        <v>0</v>
      </c>
      <c r="T2437" t="n">
        <v>63</v>
      </c>
    </row>
    <row r="2438">
      <c r="A2438" s="8" t="n">
        <v>46209</v>
      </c>
      <c r="B2438" t="inlineStr">
        <is>
          <t>YX</t>
        </is>
      </c>
      <c r="C2438" s="9">
        <f>_xlfn.XLOOKUP(B2438,Carriers[Code],Carriers[Airline])</f>
        <v/>
      </c>
      <c r="D2438" t="n">
        <v>4715</v>
      </c>
      <c r="E2438" t="inlineStr">
        <is>
          <t>MDT</t>
        </is>
      </c>
      <c r="F2438" s="10" t="n">
        <v>2030</v>
      </c>
      <c r="G2438" t="inlineStr">
        <is>
          <t>2000-2059</t>
        </is>
      </c>
      <c r="H2438" s="9">
        <f>INT(F2438/100)</f>
        <v/>
      </c>
      <c r="M2438" t="n">
        <v>1</v>
      </c>
      <c r="N2438" t="inlineStr">
        <is>
          <t>B</t>
        </is>
      </c>
      <c r="O2438" t="n">
        <v>0</v>
      </c>
    </row>
    <row r="2439">
      <c r="A2439" s="8" t="n">
        <v>46209</v>
      </c>
      <c r="B2439" t="inlineStr">
        <is>
          <t>YX</t>
        </is>
      </c>
      <c r="C2439" s="9">
        <f>_xlfn.XLOOKUP(B2439,Carriers[Code],Carriers[Airline])</f>
        <v/>
      </c>
      <c r="D2439" t="n">
        <v>5593</v>
      </c>
      <c r="E2439" t="inlineStr">
        <is>
          <t>JAX</t>
        </is>
      </c>
      <c r="F2439" s="10" t="n">
        <v>2030</v>
      </c>
      <c r="G2439" t="inlineStr">
        <is>
          <t>2000-2059</t>
        </is>
      </c>
      <c r="H2439" s="9">
        <f>INT(F2439/100)</f>
        <v/>
      </c>
      <c r="I2439" t="n">
        <v>176</v>
      </c>
      <c r="J2439" t="n">
        <v>1</v>
      </c>
      <c r="K2439" t="n">
        <v>150</v>
      </c>
      <c r="L2439" t="n">
        <v>1</v>
      </c>
      <c r="M2439" t="n">
        <v>0</v>
      </c>
      <c r="O2439" t="n">
        <v>0</v>
      </c>
      <c r="P2439" t="n">
        <v>32</v>
      </c>
      <c r="Q2439" t="n">
        <v>0</v>
      </c>
      <c r="R2439" t="n">
        <v>0</v>
      </c>
      <c r="S2439" t="n">
        <v>0</v>
      </c>
      <c r="T2439" t="n">
        <v>118</v>
      </c>
    </row>
    <row r="2440">
      <c r="A2440" s="8" t="n">
        <v>46209</v>
      </c>
      <c r="B2440" t="inlineStr">
        <is>
          <t>B6</t>
        </is>
      </c>
      <c r="C2440" s="9">
        <f>_xlfn.XLOOKUP(B2440,Carriers[Code],Carriers[Airline])</f>
        <v/>
      </c>
      <c r="D2440" t="n">
        <v>1337</v>
      </c>
      <c r="E2440" t="inlineStr">
        <is>
          <t>DTW</t>
        </is>
      </c>
      <c r="F2440" s="10" t="n">
        <v>2033</v>
      </c>
      <c r="G2440" t="inlineStr">
        <is>
          <t>2000-2059</t>
        </is>
      </c>
      <c r="H2440" s="9">
        <f>INT(F2440/100)</f>
        <v/>
      </c>
      <c r="M2440" t="n">
        <v>1</v>
      </c>
      <c r="N2440" t="inlineStr">
        <is>
          <t>C</t>
        </is>
      </c>
      <c r="O2440" t="n">
        <v>0</v>
      </c>
    </row>
    <row r="2441">
      <c r="A2441" s="8" t="n">
        <v>46209</v>
      </c>
      <c r="B2441" t="inlineStr">
        <is>
          <t>DL</t>
        </is>
      </c>
      <c r="C2441" s="9">
        <f>_xlfn.XLOOKUP(B2441,Carriers[Code],Carriers[Airline])</f>
        <v/>
      </c>
      <c r="D2441" t="n">
        <v>321</v>
      </c>
      <c r="E2441" t="inlineStr">
        <is>
          <t>LAX</t>
        </is>
      </c>
      <c r="F2441" s="10" t="n">
        <v>2035</v>
      </c>
      <c r="G2441" t="inlineStr">
        <is>
          <t>2000-2059</t>
        </is>
      </c>
      <c r="H2441" s="9">
        <f>INT(F2441/100)</f>
        <v/>
      </c>
      <c r="I2441" t="n">
        <v>60</v>
      </c>
      <c r="J2441" t="n">
        <v>1</v>
      </c>
      <c r="K2441" t="n">
        <v>54</v>
      </c>
      <c r="L2441" t="n">
        <v>1</v>
      </c>
      <c r="M2441" t="n">
        <v>0</v>
      </c>
      <c r="O2441" t="n">
        <v>0</v>
      </c>
      <c r="P2441" t="n">
        <v>0</v>
      </c>
      <c r="Q2441" t="n">
        <v>0</v>
      </c>
      <c r="R2441" t="n">
        <v>0</v>
      </c>
      <c r="S2441" t="n">
        <v>0</v>
      </c>
      <c r="T2441" t="n">
        <v>54</v>
      </c>
    </row>
    <row r="2442">
      <c r="A2442" s="8" t="n">
        <v>46209</v>
      </c>
      <c r="B2442" t="inlineStr">
        <is>
          <t>YX</t>
        </is>
      </c>
      <c r="C2442" s="9">
        <f>_xlfn.XLOOKUP(B2442,Carriers[Code],Carriers[Airline])</f>
        <v/>
      </c>
      <c r="D2442" t="n">
        <v>5851</v>
      </c>
      <c r="E2442" t="inlineStr">
        <is>
          <t>BWI</t>
        </is>
      </c>
      <c r="F2442" s="10" t="n">
        <v>2035</v>
      </c>
      <c r="G2442" t="inlineStr">
        <is>
          <t>2000-2059</t>
        </is>
      </c>
      <c r="H2442" s="9">
        <f>INT(F2442/100)</f>
        <v/>
      </c>
      <c r="I2442" t="n">
        <v>165</v>
      </c>
      <c r="J2442" t="n">
        <v>1</v>
      </c>
      <c r="K2442" t="n">
        <v>151</v>
      </c>
      <c r="L2442" t="n">
        <v>1</v>
      </c>
      <c r="M2442" t="n">
        <v>0</v>
      </c>
      <c r="O2442" t="n">
        <v>0</v>
      </c>
      <c r="P2442" t="n">
        <v>151</v>
      </c>
      <c r="Q2442" t="n">
        <v>0</v>
      </c>
      <c r="R2442" t="n">
        <v>0</v>
      </c>
      <c r="S2442" t="n">
        <v>0</v>
      </c>
      <c r="T2442" t="n">
        <v>0</v>
      </c>
    </row>
    <row r="2443">
      <c r="A2443" s="8" t="n">
        <v>46209</v>
      </c>
      <c r="B2443" t="inlineStr">
        <is>
          <t>B6</t>
        </is>
      </c>
      <c r="C2443" s="9">
        <f>_xlfn.XLOOKUP(B2443,Carriers[Code],Carriers[Airline])</f>
        <v/>
      </c>
      <c r="D2443" t="n">
        <v>1785</v>
      </c>
      <c r="E2443" t="inlineStr">
        <is>
          <t>PIT</t>
        </is>
      </c>
      <c r="F2443" s="10" t="n">
        <v>2038</v>
      </c>
      <c r="G2443" t="inlineStr">
        <is>
          <t>2000-2059</t>
        </is>
      </c>
      <c r="H2443" s="9">
        <f>INT(F2443/100)</f>
        <v/>
      </c>
      <c r="M2443" t="n">
        <v>1</v>
      </c>
      <c r="N2443" t="inlineStr">
        <is>
          <t>C</t>
        </is>
      </c>
      <c r="O2443" t="n">
        <v>0</v>
      </c>
    </row>
    <row r="2444">
      <c r="A2444" s="8" t="n">
        <v>46209</v>
      </c>
      <c r="B2444" t="inlineStr">
        <is>
          <t>UA</t>
        </is>
      </c>
      <c r="C2444" s="9">
        <f>_xlfn.XLOOKUP(B2444,Carriers[Code],Carriers[Airline])</f>
        <v/>
      </c>
      <c r="D2444" t="n">
        <v>2433</v>
      </c>
      <c r="E2444" t="inlineStr">
        <is>
          <t>DEN</t>
        </is>
      </c>
      <c r="F2444" s="10" t="n">
        <v>2039</v>
      </c>
      <c r="G2444" t="inlineStr">
        <is>
          <t>2000-2059</t>
        </is>
      </c>
      <c r="H2444" s="9">
        <f>INT(F2444/100)</f>
        <v/>
      </c>
      <c r="I2444" t="n">
        <v>112</v>
      </c>
      <c r="J2444" t="n">
        <v>1</v>
      </c>
      <c r="K2444" t="n">
        <v>74</v>
      </c>
      <c r="L2444" t="n">
        <v>1</v>
      </c>
      <c r="M2444" t="n">
        <v>0</v>
      </c>
      <c r="O2444" t="n">
        <v>0</v>
      </c>
      <c r="P2444" t="n">
        <v>7</v>
      </c>
      <c r="Q2444" t="n">
        <v>0</v>
      </c>
      <c r="R2444" t="n">
        <v>0</v>
      </c>
      <c r="S2444" t="n">
        <v>0</v>
      </c>
      <c r="T2444" t="n">
        <v>67</v>
      </c>
    </row>
    <row r="2445">
      <c r="A2445" s="8" t="n">
        <v>46209</v>
      </c>
      <c r="B2445" t="inlineStr">
        <is>
          <t>YX</t>
        </is>
      </c>
      <c r="C2445" s="9">
        <f>_xlfn.XLOOKUP(B2445,Carriers[Code],Carriers[Airline])</f>
        <v/>
      </c>
      <c r="D2445" t="n">
        <v>5610</v>
      </c>
      <c r="E2445" t="inlineStr">
        <is>
          <t>PHL</t>
        </is>
      </c>
      <c r="F2445" s="10" t="n">
        <v>2040</v>
      </c>
      <c r="G2445" t="inlineStr">
        <is>
          <t>2000-2059</t>
        </is>
      </c>
      <c r="H2445" s="9">
        <f>INT(F2445/100)</f>
        <v/>
      </c>
      <c r="I2445" t="n">
        <v>182</v>
      </c>
      <c r="J2445" t="n">
        <v>1</v>
      </c>
      <c r="K2445" t="n">
        <v>188</v>
      </c>
      <c r="L2445" t="n">
        <v>1</v>
      </c>
      <c r="M2445" t="n">
        <v>0</v>
      </c>
      <c r="O2445" t="n">
        <v>0</v>
      </c>
      <c r="P2445" t="n">
        <v>109</v>
      </c>
      <c r="Q2445" t="n">
        <v>0</v>
      </c>
      <c r="R2445" t="n">
        <v>6</v>
      </c>
      <c r="S2445" t="n">
        <v>0</v>
      </c>
      <c r="T2445" t="n">
        <v>73</v>
      </c>
    </row>
    <row r="2446">
      <c r="A2446" s="8" t="n">
        <v>46209</v>
      </c>
      <c r="B2446" t="inlineStr">
        <is>
          <t>YX</t>
        </is>
      </c>
      <c r="C2446" s="9">
        <f>_xlfn.XLOOKUP(B2446,Carriers[Code],Carriers[Airline])</f>
        <v/>
      </c>
      <c r="D2446" t="n">
        <v>5801</v>
      </c>
      <c r="E2446" t="inlineStr">
        <is>
          <t>CVG</t>
        </is>
      </c>
      <c r="F2446" s="10" t="n">
        <v>2040</v>
      </c>
      <c r="G2446" t="inlineStr">
        <is>
          <t>2000-2059</t>
        </is>
      </c>
      <c r="H2446" s="9">
        <f>INT(F2446/100)</f>
        <v/>
      </c>
      <c r="I2446" t="n">
        <v>158</v>
      </c>
      <c r="J2446" t="n">
        <v>1</v>
      </c>
      <c r="K2446" t="n">
        <v>147</v>
      </c>
      <c r="L2446" t="n">
        <v>1</v>
      </c>
      <c r="M2446" t="n">
        <v>0</v>
      </c>
      <c r="O2446" t="n">
        <v>0</v>
      </c>
      <c r="P2446" t="n">
        <v>75</v>
      </c>
      <c r="Q2446" t="n">
        <v>0</v>
      </c>
      <c r="R2446" t="n">
        <v>0</v>
      </c>
      <c r="S2446" t="n">
        <v>0</v>
      </c>
      <c r="T2446" t="n">
        <v>72</v>
      </c>
    </row>
    <row r="2447">
      <c r="A2447" s="8" t="n">
        <v>46209</v>
      </c>
      <c r="B2447" t="inlineStr">
        <is>
          <t>B6</t>
        </is>
      </c>
      <c r="C2447" s="9">
        <f>_xlfn.XLOOKUP(B2447,Carriers[Code],Carriers[Airline])</f>
        <v/>
      </c>
      <c r="D2447" t="n">
        <v>387</v>
      </c>
      <c r="E2447" t="inlineStr">
        <is>
          <t>LAX</t>
        </is>
      </c>
      <c r="F2447" s="10" t="n">
        <v>2045</v>
      </c>
      <c r="G2447" t="inlineStr">
        <is>
          <t>2000-2059</t>
        </is>
      </c>
      <c r="H2447" s="9">
        <f>INT(F2447/100)</f>
        <v/>
      </c>
      <c r="I2447" t="n">
        <v>70</v>
      </c>
      <c r="J2447" t="n">
        <v>1</v>
      </c>
      <c r="K2447" t="n">
        <v>55</v>
      </c>
      <c r="L2447" t="n">
        <v>1</v>
      </c>
      <c r="M2447" t="n">
        <v>0</v>
      </c>
      <c r="O2447" t="n">
        <v>0</v>
      </c>
      <c r="P2447" t="n">
        <v>0</v>
      </c>
      <c r="Q2447" t="n">
        <v>0</v>
      </c>
      <c r="R2447" t="n">
        <v>17</v>
      </c>
      <c r="S2447" t="n">
        <v>0</v>
      </c>
      <c r="T2447" t="n">
        <v>38</v>
      </c>
    </row>
    <row r="2448">
      <c r="A2448" s="8" t="n">
        <v>46209</v>
      </c>
      <c r="B2448" t="inlineStr">
        <is>
          <t>DL</t>
        </is>
      </c>
      <c r="C2448" s="9">
        <f>_xlfn.XLOOKUP(B2448,Carriers[Code],Carriers[Airline])</f>
        <v/>
      </c>
      <c r="D2448" t="n">
        <v>2804</v>
      </c>
      <c r="E2448" t="inlineStr">
        <is>
          <t>ORD</t>
        </is>
      </c>
      <c r="F2448" s="10" t="n">
        <v>2045</v>
      </c>
      <c r="G2448" t="inlineStr">
        <is>
          <t>2000-2059</t>
        </is>
      </c>
      <c r="H2448" s="9">
        <f>INT(F2448/100)</f>
        <v/>
      </c>
      <c r="I2448" t="n">
        <v>48</v>
      </c>
      <c r="J2448" t="n">
        <v>1</v>
      </c>
      <c r="K2448" t="n">
        <v>31</v>
      </c>
      <c r="L2448" t="n">
        <v>1</v>
      </c>
      <c r="M2448" t="n">
        <v>0</v>
      </c>
      <c r="O2448" t="n">
        <v>0</v>
      </c>
      <c r="P2448" t="n">
        <v>1</v>
      </c>
      <c r="Q2448" t="n">
        <v>0</v>
      </c>
      <c r="R2448" t="n">
        <v>0</v>
      </c>
      <c r="S2448" t="n">
        <v>0</v>
      </c>
      <c r="T2448" t="n">
        <v>30</v>
      </c>
    </row>
    <row r="2449">
      <c r="A2449" s="8" t="n">
        <v>46209</v>
      </c>
      <c r="B2449" t="inlineStr">
        <is>
          <t>YX</t>
        </is>
      </c>
      <c r="C2449" s="9">
        <f>_xlfn.XLOOKUP(B2449,Carriers[Code],Carriers[Airline])</f>
        <v/>
      </c>
      <c r="D2449" t="n">
        <v>5655</v>
      </c>
      <c r="E2449" t="inlineStr">
        <is>
          <t>CLE</t>
        </is>
      </c>
      <c r="F2449" s="10" t="n">
        <v>2045</v>
      </c>
      <c r="G2449" t="inlineStr">
        <is>
          <t>2000-2059</t>
        </is>
      </c>
      <c r="H2449" s="9">
        <f>INT(F2449/100)</f>
        <v/>
      </c>
      <c r="I2449" t="n">
        <v>121</v>
      </c>
      <c r="J2449" t="n">
        <v>1</v>
      </c>
      <c r="K2449" t="n">
        <v>110</v>
      </c>
      <c r="L2449" t="n">
        <v>1</v>
      </c>
      <c r="M2449" t="n">
        <v>0</v>
      </c>
      <c r="O2449" t="n">
        <v>0</v>
      </c>
      <c r="P2449" t="n">
        <v>81</v>
      </c>
      <c r="Q2449" t="n">
        <v>0</v>
      </c>
      <c r="R2449" t="n">
        <v>0</v>
      </c>
      <c r="S2449" t="n">
        <v>0</v>
      </c>
      <c r="T2449" t="n">
        <v>29</v>
      </c>
    </row>
    <row r="2450">
      <c r="A2450" s="8" t="n">
        <v>46209</v>
      </c>
      <c r="B2450" t="inlineStr">
        <is>
          <t>B6</t>
        </is>
      </c>
      <c r="C2450" s="9">
        <f>_xlfn.XLOOKUP(B2450,Carriers[Code],Carriers[Airline])</f>
        <v/>
      </c>
      <c r="D2450" t="n">
        <v>591</v>
      </c>
      <c r="E2450" t="inlineStr">
        <is>
          <t>TPA</t>
        </is>
      </c>
      <c r="F2450" s="10" t="n">
        <v>2050</v>
      </c>
      <c r="G2450" t="inlineStr">
        <is>
          <t>2000-2059</t>
        </is>
      </c>
      <c r="H2450" s="9">
        <f>INT(F2450/100)</f>
        <v/>
      </c>
      <c r="M2450" t="n">
        <v>1</v>
      </c>
      <c r="N2450" t="inlineStr">
        <is>
          <t>C</t>
        </is>
      </c>
      <c r="O2450" t="n">
        <v>0</v>
      </c>
    </row>
    <row r="2451">
      <c r="A2451" s="8" t="n">
        <v>46209</v>
      </c>
      <c r="B2451" t="inlineStr">
        <is>
          <t>DL</t>
        </is>
      </c>
      <c r="C2451" s="9">
        <f>_xlfn.XLOOKUP(B2451,Carriers[Code],Carriers[Airline])</f>
        <v/>
      </c>
      <c r="D2451" t="n">
        <v>2919</v>
      </c>
      <c r="E2451" t="inlineStr">
        <is>
          <t>SFO</t>
        </is>
      </c>
      <c r="F2451" s="10" t="n">
        <v>2050</v>
      </c>
      <c r="G2451" t="inlineStr">
        <is>
          <t>2000-2059</t>
        </is>
      </c>
      <c r="H2451" s="9">
        <f>INT(F2451/100)</f>
        <v/>
      </c>
      <c r="I2451" t="n">
        <v>42</v>
      </c>
      <c r="J2451" t="n">
        <v>1</v>
      </c>
      <c r="K2451" t="n">
        <v>42</v>
      </c>
      <c r="L2451" t="n">
        <v>1</v>
      </c>
      <c r="M2451" t="n">
        <v>0</v>
      </c>
      <c r="O2451" t="n">
        <v>0</v>
      </c>
      <c r="P2451" t="n">
        <v>0</v>
      </c>
      <c r="Q2451" t="n">
        <v>0</v>
      </c>
      <c r="R2451" t="n">
        <v>22</v>
      </c>
      <c r="S2451" t="n">
        <v>0</v>
      </c>
      <c r="T2451" t="n">
        <v>20</v>
      </c>
    </row>
    <row r="2452">
      <c r="A2452" s="8" t="n">
        <v>46209</v>
      </c>
      <c r="B2452" t="inlineStr">
        <is>
          <t>B6</t>
        </is>
      </c>
      <c r="C2452" s="9">
        <f>_xlfn.XLOOKUP(B2452,Carriers[Code],Carriers[Airline])</f>
        <v/>
      </c>
      <c r="D2452" t="n">
        <v>2783</v>
      </c>
      <c r="E2452" t="inlineStr">
        <is>
          <t>RDU</t>
        </is>
      </c>
      <c r="F2452" s="10" t="n">
        <v>2054</v>
      </c>
      <c r="G2452" t="inlineStr">
        <is>
          <t>2000-2059</t>
        </is>
      </c>
      <c r="H2452" s="9">
        <f>INT(F2452/100)</f>
        <v/>
      </c>
      <c r="M2452" t="n">
        <v>1</v>
      </c>
      <c r="N2452" t="inlineStr">
        <is>
          <t>C</t>
        </is>
      </c>
      <c r="O2452" t="n">
        <v>0</v>
      </c>
    </row>
    <row r="2453">
      <c r="A2453" s="8" t="n">
        <v>46209</v>
      </c>
      <c r="B2453" t="inlineStr">
        <is>
          <t>B6</t>
        </is>
      </c>
      <c r="C2453" s="9">
        <f>_xlfn.XLOOKUP(B2453,Carriers[Code],Carriers[Airline])</f>
        <v/>
      </c>
      <c r="D2453" t="n">
        <v>206</v>
      </c>
      <c r="E2453" t="inlineStr">
        <is>
          <t>PQI</t>
        </is>
      </c>
      <c r="F2453" s="10" t="n">
        <v>2055</v>
      </c>
      <c r="G2453" t="inlineStr">
        <is>
          <t>2000-2059</t>
        </is>
      </c>
      <c r="H2453" s="9">
        <f>INT(F2453/100)</f>
        <v/>
      </c>
      <c r="I2453" t="n">
        <v>136</v>
      </c>
      <c r="J2453" t="n">
        <v>1</v>
      </c>
      <c r="K2453" t="n">
        <v>124</v>
      </c>
      <c r="L2453" t="n">
        <v>1</v>
      </c>
      <c r="M2453" t="n">
        <v>0</v>
      </c>
      <c r="O2453" t="n">
        <v>0</v>
      </c>
      <c r="P2453" t="n">
        <v>121</v>
      </c>
      <c r="Q2453" t="n">
        <v>0</v>
      </c>
      <c r="R2453" t="n">
        <v>0</v>
      </c>
      <c r="S2453" t="n">
        <v>0</v>
      </c>
      <c r="T2453" t="n">
        <v>3</v>
      </c>
    </row>
    <row r="2454">
      <c r="A2454" s="8" t="n">
        <v>46209</v>
      </c>
      <c r="B2454" t="inlineStr">
        <is>
          <t>B6</t>
        </is>
      </c>
      <c r="C2454" s="9">
        <f>_xlfn.XLOOKUP(B2454,Carriers[Code],Carriers[Airline])</f>
        <v/>
      </c>
      <c r="D2454" t="n">
        <v>413</v>
      </c>
      <c r="E2454" t="inlineStr">
        <is>
          <t>SFO</t>
        </is>
      </c>
      <c r="F2454" s="10" t="n">
        <v>2055</v>
      </c>
      <c r="G2454" t="inlineStr">
        <is>
          <t>2000-2059</t>
        </is>
      </c>
      <c r="H2454" s="9">
        <f>INT(F2454/100)</f>
        <v/>
      </c>
      <c r="M2454" t="n">
        <v>1</v>
      </c>
      <c r="N2454" t="inlineStr">
        <is>
          <t>C</t>
        </is>
      </c>
      <c r="O2454" t="n">
        <v>0</v>
      </c>
    </row>
    <row r="2455">
      <c r="A2455" s="8" t="n">
        <v>46209</v>
      </c>
      <c r="B2455" t="inlineStr">
        <is>
          <t>YX</t>
        </is>
      </c>
      <c r="C2455" s="9">
        <f>_xlfn.XLOOKUP(B2455,Carriers[Code],Carriers[Airline])</f>
        <v/>
      </c>
      <c r="D2455" t="n">
        <v>5609</v>
      </c>
      <c r="E2455" t="inlineStr">
        <is>
          <t>LGA</t>
        </is>
      </c>
      <c r="F2455" s="10" t="n">
        <v>2100</v>
      </c>
      <c r="G2455" t="inlineStr">
        <is>
          <t>2100-2159</t>
        </is>
      </c>
      <c r="H2455" s="9">
        <f>INT(F2455/100)</f>
        <v/>
      </c>
      <c r="I2455" t="n">
        <v>-2</v>
      </c>
      <c r="J2455" t="n">
        <v>0</v>
      </c>
      <c r="K2455" t="n">
        <v>-13</v>
      </c>
      <c r="L2455" t="n">
        <v>0</v>
      </c>
      <c r="M2455" t="n">
        <v>0</v>
      </c>
      <c r="O2455" t="n">
        <v>0</v>
      </c>
    </row>
    <row r="2456">
      <c r="A2456" s="8" t="n">
        <v>46209</v>
      </c>
      <c r="B2456" t="inlineStr">
        <is>
          <t>DL</t>
        </is>
      </c>
      <c r="C2456" s="9">
        <f>_xlfn.XLOOKUP(B2456,Carriers[Code],Carriers[Airline])</f>
        <v/>
      </c>
      <c r="D2456" t="n">
        <v>2896</v>
      </c>
      <c r="E2456" t="inlineStr">
        <is>
          <t>DTW</t>
        </is>
      </c>
      <c r="F2456" s="10" t="n">
        <v>2105</v>
      </c>
      <c r="G2456" t="inlineStr">
        <is>
          <t>2100-2159</t>
        </is>
      </c>
      <c r="H2456" s="9">
        <f>INT(F2456/100)</f>
        <v/>
      </c>
      <c r="I2456" t="n">
        <v>60</v>
      </c>
      <c r="J2456" t="n">
        <v>1</v>
      </c>
      <c r="K2456" t="n">
        <v>49</v>
      </c>
      <c r="L2456" t="n">
        <v>1</v>
      </c>
      <c r="M2456" t="n">
        <v>0</v>
      </c>
      <c r="O2456" t="n">
        <v>0</v>
      </c>
      <c r="P2456" t="n">
        <v>0</v>
      </c>
      <c r="Q2456" t="n">
        <v>0</v>
      </c>
      <c r="R2456" t="n">
        <v>0</v>
      </c>
      <c r="S2456" t="n">
        <v>0</v>
      </c>
      <c r="T2456" t="n">
        <v>49</v>
      </c>
    </row>
    <row r="2457">
      <c r="A2457" s="8" t="n">
        <v>46209</v>
      </c>
      <c r="B2457" t="inlineStr">
        <is>
          <t>YX</t>
        </is>
      </c>
      <c r="C2457" s="9">
        <f>_xlfn.XLOOKUP(B2457,Carriers[Code],Carriers[Airline])</f>
        <v/>
      </c>
      <c r="D2457" t="n">
        <v>5594</v>
      </c>
      <c r="E2457" t="inlineStr">
        <is>
          <t>MEM</t>
        </is>
      </c>
      <c r="F2457" s="10" t="n">
        <v>2115</v>
      </c>
      <c r="G2457" t="inlineStr">
        <is>
          <t>2100-2159</t>
        </is>
      </c>
      <c r="H2457" s="9">
        <f>INT(F2457/100)</f>
        <v/>
      </c>
      <c r="I2457" t="n">
        <v>65</v>
      </c>
      <c r="J2457" t="n">
        <v>1</v>
      </c>
      <c r="K2457" t="n">
        <v>52</v>
      </c>
      <c r="L2457" t="n">
        <v>1</v>
      </c>
      <c r="M2457" t="n">
        <v>0</v>
      </c>
      <c r="O2457" t="n">
        <v>0</v>
      </c>
      <c r="P2457" t="n">
        <v>0</v>
      </c>
      <c r="Q2457" t="n">
        <v>0</v>
      </c>
      <c r="R2457" t="n">
        <v>0</v>
      </c>
      <c r="S2457" t="n">
        <v>0</v>
      </c>
      <c r="T2457" t="n">
        <v>52</v>
      </c>
    </row>
    <row r="2458">
      <c r="A2458" s="8" t="n">
        <v>46209</v>
      </c>
      <c r="B2458" t="inlineStr">
        <is>
          <t>YX</t>
        </is>
      </c>
      <c r="C2458" s="9">
        <f>_xlfn.XLOOKUP(B2458,Carriers[Code],Carriers[Airline])</f>
        <v/>
      </c>
      <c r="D2458" t="n">
        <v>5676</v>
      </c>
      <c r="E2458" t="inlineStr">
        <is>
          <t>RIC</t>
        </is>
      </c>
      <c r="F2458" s="10" t="n">
        <v>2120</v>
      </c>
      <c r="G2458" t="inlineStr">
        <is>
          <t>2100-2159</t>
        </is>
      </c>
      <c r="H2458" s="9">
        <f>INT(F2458/100)</f>
        <v/>
      </c>
      <c r="I2458" t="n">
        <v>78</v>
      </c>
      <c r="J2458" t="n">
        <v>1</v>
      </c>
      <c r="K2458" t="n">
        <v>80</v>
      </c>
      <c r="L2458" t="n">
        <v>1</v>
      </c>
      <c r="M2458" t="n">
        <v>0</v>
      </c>
      <c r="O2458" t="n">
        <v>0</v>
      </c>
      <c r="P2458" t="n">
        <v>0</v>
      </c>
      <c r="Q2458" t="n">
        <v>0</v>
      </c>
      <c r="R2458" t="n">
        <v>39</v>
      </c>
      <c r="S2458" t="n">
        <v>0</v>
      </c>
      <c r="T2458" t="n">
        <v>41</v>
      </c>
    </row>
    <row r="2459">
      <c r="A2459" s="8" t="n">
        <v>46209</v>
      </c>
      <c r="B2459" t="inlineStr">
        <is>
          <t>YX</t>
        </is>
      </c>
      <c r="C2459" s="9">
        <f>_xlfn.XLOOKUP(B2459,Carriers[Code],Carriers[Airline])</f>
        <v/>
      </c>
      <c r="D2459" t="n">
        <v>4662</v>
      </c>
      <c r="E2459" t="inlineStr">
        <is>
          <t>ROC</t>
        </is>
      </c>
      <c r="F2459" s="10" t="n">
        <v>2129</v>
      </c>
      <c r="G2459" t="inlineStr">
        <is>
          <t>2100-2159</t>
        </is>
      </c>
      <c r="H2459" s="9">
        <f>INT(F2459/100)</f>
        <v/>
      </c>
      <c r="M2459" t="n">
        <v>1</v>
      </c>
      <c r="N2459" t="inlineStr">
        <is>
          <t>B</t>
        </is>
      </c>
      <c r="O2459" t="n">
        <v>0</v>
      </c>
    </row>
    <row r="2460">
      <c r="A2460" s="8" t="n">
        <v>46209</v>
      </c>
      <c r="B2460" t="inlineStr">
        <is>
          <t>YX</t>
        </is>
      </c>
      <c r="C2460" s="9">
        <f>_xlfn.XLOOKUP(B2460,Carriers[Code],Carriers[Airline])</f>
        <v/>
      </c>
      <c r="D2460" t="n">
        <v>5702</v>
      </c>
      <c r="E2460" t="inlineStr">
        <is>
          <t>JFK</t>
        </is>
      </c>
      <c r="F2460" s="10" t="n">
        <v>2129</v>
      </c>
      <c r="G2460" t="inlineStr">
        <is>
          <t>2100-2159</t>
        </is>
      </c>
      <c r="H2460" s="9">
        <f>INT(F2460/100)</f>
        <v/>
      </c>
      <c r="I2460" t="n">
        <v>138</v>
      </c>
      <c r="J2460" t="n">
        <v>1</v>
      </c>
      <c r="K2460" t="n">
        <v>116</v>
      </c>
      <c r="L2460" t="n">
        <v>1</v>
      </c>
      <c r="M2460" t="n">
        <v>0</v>
      </c>
      <c r="O2460" t="n">
        <v>0</v>
      </c>
      <c r="P2460" t="n">
        <v>56</v>
      </c>
      <c r="Q2460" t="n">
        <v>0</v>
      </c>
      <c r="R2460" t="n">
        <v>0</v>
      </c>
      <c r="S2460" t="n">
        <v>0</v>
      </c>
      <c r="T2460" t="n">
        <v>60</v>
      </c>
    </row>
    <row r="2461">
      <c r="A2461" s="8" t="n">
        <v>46209</v>
      </c>
      <c r="B2461" t="inlineStr">
        <is>
          <t>B6</t>
        </is>
      </c>
      <c r="C2461" s="9">
        <f>_xlfn.XLOOKUP(B2461,Carriers[Code],Carriers[Airline])</f>
        <v/>
      </c>
      <c r="D2461" t="n">
        <v>845</v>
      </c>
      <c r="E2461" t="inlineStr">
        <is>
          <t>SYR</t>
        </is>
      </c>
      <c r="F2461" s="10" t="n">
        <v>2135</v>
      </c>
      <c r="G2461" t="inlineStr">
        <is>
          <t>2100-2159</t>
        </is>
      </c>
      <c r="H2461" s="9">
        <f>INT(F2461/100)</f>
        <v/>
      </c>
      <c r="M2461" t="n">
        <v>1</v>
      </c>
      <c r="N2461" t="inlineStr">
        <is>
          <t>C</t>
        </is>
      </c>
      <c r="O2461" t="n">
        <v>0</v>
      </c>
    </row>
    <row r="2462">
      <c r="A2462" s="8" t="n">
        <v>46209</v>
      </c>
      <c r="B2462" t="inlineStr">
        <is>
          <t>B6</t>
        </is>
      </c>
      <c r="C2462" s="9">
        <f>_xlfn.XLOOKUP(B2462,Carriers[Code],Carriers[Airline])</f>
        <v/>
      </c>
      <c r="D2462" t="n">
        <v>2421</v>
      </c>
      <c r="E2462" t="inlineStr">
        <is>
          <t>PBI</t>
        </is>
      </c>
      <c r="F2462" s="10" t="n">
        <v>2135</v>
      </c>
      <c r="G2462" t="inlineStr">
        <is>
          <t>2100-2159</t>
        </is>
      </c>
      <c r="H2462" s="9">
        <f>INT(F2462/100)</f>
        <v/>
      </c>
      <c r="M2462" t="n">
        <v>1</v>
      </c>
      <c r="N2462" t="inlineStr">
        <is>
          <t>C</t>
        </is>
      </c>
      <c r="O2462" t="n">
        <v>0</v>
      </c>
    </row>
    <row r="2463">
      <c r="A2463" s="8" t="n">
        <v>46209</v>
      </c>
      <c r="B2463" t="inlineStr">
        <is>
          <t>YX</t>
        </is>
      </c>
      <c r="C2463" s="9">
        <f>_xlfn.XLOOKUP(B2463,Carriers[Code],Carriers[Airline])</f>
        <v/>
      </c>
      <c r="D2463" t="n">
        <v>5704</v>
      </c>
      <c r="E2463" t="inlineStr">
        <is>
          <t>DCA</t>
        </is>
      </c>
      <c r="F2463" s="10" t="n">
        <v>2150</v>
      </c>
      <c r="G2463" t="inlineStr">
        <is>
          <t>2100-2159</t>
        </is>
      </c>
      <c r="H2463" s="9">
        <f>INT(F2463/100)</f>
        <v/>
      </c>
      <c r="M2463" t="n">
        <v>1</v>
      </c>
      <c r="N2463" t="inlineStr">
        <is>
          <t>C</t>
        </is>
      </c>
      <c r="O2463" t="n">
        <v>0</v>
      </c>
    </row>
    <row r="2464">
      <c r="A2464" s="8" t="n">
        <v>46209</v>
      </c>
      <c r="B2464" t="inlineStr">
        <is>
          <t>YX</t>
        </is>
      </c>
      <c r="C2464" s="9">
        <f>_xlfn.XLOOKUP(B2464,Carriers[Code],Carriers[Airline])</f>
        <v/>
      </c>
      <c r="D2464" t="n">
        <v>5840</v>
      </c>
      <c r="E2464" t="inlineStr">
        <is>
          <t>LGA</t>
        </is>
      </c>
      <c r="F2464" s="10" t="n">
        <v>2200</v>
      </c>
      <c r="G2464" t="inlineStr">
        <is>
          <t>2200-2259</t>
        </is>
      </c>
      <c r="H2464" s="9">
        <f>INT(F2464/100)</f>
        <v/>
      </c>
      <c r="M2464" t="n">
        <v>1</v>
      </c>
      <c r="N2464" t="inlineStr">
        <is>
          <t>C</t>
        </is>
      </c>
      <c r="O2464" t="n">
        <v>0</v>
      </c>
    </row>
    <row r="2465">
      <c r="A2465" s="8" t="n">
        <v>46209</v>
      </c>
      <c r="B2465" t="inlineStr">
        <is>
          <t>B6</t>
        </is>
      </c>
      <c r="C2465" s="9">
        <f>_xlfn.XLOOKUP(B2465,Carriers[Code],Carriers[Airline])</f>
        <v/>
      </c>
      <c r="D2465" t="n">
        <v>715</v>
      </c>
      <c r="E2465" t="inlineStr">
        <is>
          <t>BUF</t>
        </is>
      </c>
      <c r="F2465" s="10" t="n">
        <v>2215</v>
      </c>
      <c r="G2465" t="inlineStr">
        <is>
          <t>2200-2259</t>
        </is>
      </c>
      <c r="H2465" s="9">
        <f>INT(F2465/100)</f>
        <v/>
      </c>
      <c r="M2465" t="n">
        <v>1</v>
      </c>
      <c r="N2465" t="inlineStr">
        <is>
          <t>C</t>
        </is>
      </c>
      <c r="O2465" t="n">
        <v>0</v>
      </c>
    </row>
    <row r="2466">
      <c r="A2466" s="8" t="n">
        <v>46209</v>
      </c>
      <c r="B2466" t="inlineStr">
        <is>
          <t>WN</t>
        </is>
      </c>
      <c r="C2466" s="9">
        <f>_xlfn.XLOOKUP(B2466,Carriers[Code],Carriers[Airline])</f>
        <v/>
      </c>
      <c r="D2466" t="n">
        <v>736</v>
      </c>
      <c r="E2466" t="inlineStr">
        <is>
          <t>BWI</t>
        </is>
      </c>
      <c r="F2466" s="10" t="n">
        <v>2225</v>
      </c>
      <c r="G2466" t="inlineStr">
        <is>
          <t>2200-2259</t>
        </is>
      </c>
      <c r="H2466" s="9">
        <f>INT(F2466/100)</f>
        <v/>
      </c>
      <c r="I2466" t="n">
        <v>73</v>
      </c>
      <c r="J2466" t="n">
        <v>1</v>
      </c>
      <c r="K2466" t="n">
        <v>56</v>
      </c>
      <c r="L2466" t="n">
        <v>1</v>
      </c>
      <c r="M2466" t="n">
        <v>0</v>
      </c>
      <c r="O2466" t="n">
        <v>0</v>
      </c>
      <c r="P2466" t="n">
        <v>12</v>
      </c>
      <c r="Q2466" t="n">
        <v>0</v>
      </c>
      <c r="R2466" t="n">
        <v>0</v>
      </c>
      <c r="S2466" t="n">
        <v>0</v>
      </c>
      <c r="T2466" t="n">
        <v>44</v>
      </c>
    </row>
    <row r="2467">
      <c r="A2467" s="8" t="n">
        <v>46210</v>
      </c>
      <c r="B2467" t="inlineStr">
        <is>
          <t>WN</t>
        </is>
      </c>
      <c r="C2467" s="9">
        <f>_xlfn.XLOOKUP(B2467,Carriers[Code],Carriers[Airline])</f>
        <v/>
      </c>
      <c r="D2467" t="n">
        <v>4156</v>
      </c>
      <c r="E2467" t="inlineStr">
        <is>
          <t>DEN</t>
        </is>
      </c>
      <c r="F2467" s="10" t="n">
        <v>500</v>
      </c>
      <c r="G2467" t="inlineStr">
        <is>
          <t>0001-0559</t>
        </is>
      </c>
      <c r="H2467" s="9">
        <f>INT(F2467/100)</f>
        <v/>
      </c>
      <c r="I2467" t="n">
        <v>-1</v>
      </c>
      <c r="J2467" t="n">
        <v>0</v>
      </c>
      <c r="K2467" t="n">
        <v>-23</v>
      </c>
      <c r="L2467" t="n">
        <v>0</v>
      </c>
      <c r="M2467" t="n">
        <v>0</v>
      </c>
      <c r="O2467" t="n">
        <v>0</v>
      </c>
    </row>
    <row r="2468">
      <c r="A2468" s="8" t="n">
        <v>46210</v>
      </c>
      <c r="B2468" t="inlineStr">
        <is>
          <t>AA</t>
        </is>
      </c>
      <c r="C2468" s="9">
        <f>_xlfn.XLOOKUP(B2468,Carriers[Code],Carriers[Airline])</f>
        <v/>
      </c>
      <c r="D2468" t="n">
        <v>1418</v>
      </c>
      <c r="E2468" t="inlineStr">
        <is>
          <t>MIA</t>
        </is>
      </c>
      <c r="F2468" s="10" t="n">
        <v>510</v>
      </c>
      <c r="G2468" t="inlineStr">
        <is>
          <t>0001-0559</t>
        </is>
      </c>
      <c r="H2468" s="9">
        <f>INT(F2468/100)</f>
        <v/>
      </c>
      <c r="I2468" t="n">
        <v>-8</v>
      </c>
      <c r="J2468" t="n">
        <v>0</v>
      </c>
      <c r="K2468" t="n">
        <v>-12</v>
      </c>
      <c r="L2468" t="n">
        <v>0</v>
      </c>
      <c r="M2468" t="n">
        <v>0</v>
      </c>
      <c r="O2468" t="n">
        <v>0</v>
      </c>
    </row>
    <row r="2469">
      <c r="A2469" s="8" t="n">
        <v>46210</v>
      </c>
      <c r="B2469" t="inlineStr">
        <is>
          <t>AA</t>
        </is>
      </c>
      <c r="C2469" s="9">
        <f>_xlfn.XLOOKUP(B2469,Carriers[Code],Carriers[Airline])</f>
        <v/>
      </c>
      <c r="D2469" t="n">
        <v>3324</v>
      </c>
      <c r="E2469" t="inlineStr">
        <is>
          <t>ORD</t>
        </is>
      </c>
      <c r="F2469" s="10" t="n">
        <v>510</v>
      </c>
      <c r="G2469" t="inlineStr">
        <is>
          <t>0001-0559</t>
        </is>
      </c>
      <c r="H2469" s="9">
        <f>INT(F2469/100)</f>
        <v/>
      </c>
      <c r="I2469" t="n">
        <v>-9</v>
      </c>
      <c r="J2469" t="n">
        <v>0</v>
      </c>
      <c r="K2469" t="n">
        <v>-35</v>
      </c>
      <c r="L2469" t="n">
        <v>0</v>
      </c>
      <c r="M2469" t="n">
        <v>0</v>
      </c>
      <c r="O2469" t="n">
        <v>0</v>
      </c>
    </row>
    <row r="2470">
      <c r="A2470" s="8" t="n">
        <v>46210</v>
      </c>
      <c r="B2470" t="inlineStr">
        <is>
          <t>B6</t>
        </is>
      </c>
      <c r="C2470" s="9">
        <f>_xlfn.XLOOKUP(B2470,Carriers[Code],Carriers[Airline])</f>
        <v/>
      </c>
      <c r="D2470" t="n">
        <v>917</v>
      </c>
      <c r="E2470" t="inlineStr">
        <is>
          <t>JFK</t>
        </is>
      </c>
      <c r="F2470" s="10" t="n">
        <v>515</v>
      </c>
      <c r="G2470" t="inlineStr">
        <is>
          <t>0001-0559</t>
        </is>
      </c>
      <c r="H2470" s="9">
        <f>INT(F2470/100)</f>
        <v/>
      </c>
      <c r="I2470" t="n">
        <v>0</v>
      </c>
      <c r="J2470" t="n">
        <v>0</v>
      </c>
      <c r="K2470" t="n">
        <v>-14</v>
      </c>
      <c r="L2470" t="n">
        <v>0</v>
      </c>
      <c r="M2470" t="n">
        <v>0</v>
      </c>
      <c r="O2470" t="n">
        <v>0</v>
      </c>
    </row>
    <row r="2471">
      <c r="A2471" s="8" t="n">
        <v>46210</v>
      </c>
      <c r="B2471" t="inlineStr">
        <is>
          <t>WN</t>
        </is>
      </c>
      <c r="C2471" s="9">
        <f>_xlfn.XLOOKUP(B2471,Carriers[Code],Carriers[Airline])</f>
        <v/>
      </c>
      <c r="D2471" t="n">
        <v>727</v>
      </c>
      <c r="E2471" t="inlineStr">
        <is>
          <t>BWI</t>
        </is>
      </c>
      <c r="F2471" s="10" t="n">
        <v>525</v>
      </c>
      <c r="G2471" t="inlineStr">
        <is>
          <t>0001-0559</t>
        </is>
      </c>
      <c r="H2471" s="9">
        <f>INT(F2471/100)</f>
        <v/>
      </c>
      <c r="I2471" t="n">
        <v>19</v>
      </c>
      <c r="J2471" t="n">
        <v>1</v>
      </c>
      <c r="K2471" t="n">
        <v>2</v>
      </c>
      <c r="L2471" t="n">
        <v>0</v>
      </c>
      <c r="M2471" t="n">
        <v>0</v>
      </c>
      <c r="O2471" t="n">
        <v>0</v>
      </c>
    </row>
    <row r="2472">
      <c r="A2472" s="8" t="n">
        <v>46210</v>
      </c>
      <c r="B2472" t="inlineStr">
        <is>
          <t>DL</t>
        </is>
      </c>
      <c r="C2472" s="9">
        <f>_xlfn.XLOOKUP(B2472,Carriers[Code],Carriers[Airline])</f>
        <v/>
      </c>
      <c r="D2472" t="n">
        <v>2242</v>
      </c>
      <c r="E2472" t="inlineStr">
        <is>
          <t>ATL</t>
        </is>
      </c>
      <c r="F2472" s="10" t="n">
        <v>530</v>
      </c>
      <c r="G2472" t="inlineStr">
        <is>
          <t>0001-0559</t>
        </is>
      </c>
      <c r="H2472" s="9">
        <f>INT(F2472/100)</f>
        <v/>
      </c>
      <c r="I2472" t="n">
        <v>-2</v>
      </c>
      <c r="J2472" t="n">
        <v>0</v>
      </c>
      <c r="K2472" t="n">
        <v>-19</v>
      </c>
      <c r="L2472" t="n">
        <v>0</v>
      </c>
      <c r="M2472" t="n">
        <v>0</v>
      </c>
      <c r="O2472" t="n">
        <v>0</v>
      </c>
    </row>
    <row r="2473">
      <c r="A2473" s="8" t="n">
        <v>46210</v>
      </c>
      <c r="B2473" t="inlineStr">
        <is>
          <t>WN</t>
        </is>
      </c>
      <c r="C2473" s="9">
        <f>_xlfn.XLOOKUP(B2473,Carriers[Code],Carriers[Airline])</f>
        <v/>
      </c>
      <c r="D2473" t="n">
        <v>3054</v>
      </c>
      <c r="E2473" t="inlineStr">
        <is>
          <t>MDW</t>
        </is>
      </c>
      <c r="F2473" s="10" t="n">
        <v>535</v>
      </c>
      <c r="G2473" t="inlineStr">
        <is>
          <t>0001-0559</t>
        </is>
      </c>
      <c r="H2473" s="9">
        <f>INT(F2473/100)</f>
        <v/>
      </c>
      <c r="I2473" t="n">
        <v>65</v>
      </c>
      <c r="J2473" t="n">
        <v>1</v>
      </c>
      <c r="K2473" t="n">
        <v>56</v>
      </c>
      <c r="L2473" t="n">
        <v>1</v>
      </c>
      <c r="M2473" t="n">
        <v>0</v>
      </c>
      <c r="O2473" t="n">
        <v>0</v>
      </c>
      <c r="P2473" t="n">
        <v>56</v>
      </c>
      <c r="Q2473" t="n">
        <v>0</v>
      </c>
      <c r="R2473" t="n">
        <v>0</v>
      </c>
      <c r="S2473" t="n">
        <v>0</v>
      </c>
      <c r="T2473" t="n">
        <v>0</v>
      </c>
    </row>
    <row r="2474">
      <c r="A2474" s="8" t="n">
        <v>46210</v>
      </c>
      <c r="B2474" t="inlineStr">
        <is>
          <t>DL</t>
        </is>
      </c>
      <c r="C2474" s="9">
        <f>_xlfn.XLOOKUP(B2474,Carriers[Code],Carriers[Airline])</f>
        <v/>
      </c>
      <c r="D2474" t="n">
        <v>1019</v>
      </c>
      <c r="E2474" t="inlineStr">
        <is>
          <t>DTW</t>
        </is>
      </c>
      <c r="F2474" s="10" t="n">
        <v>540</v>
      </c>
      <c r="G2474" t="inlineStr">
        <is>
          <t>0001-0559</t>
        </is>
      </c>
      <c r="H2474" s="9">
        <f>INT(F2474/100)</f>
        <v/>
      </c>
      <c r="I2474" t="n">
        <v>17</v>
      </c>
      <c r="J2474" t="n">
        <v>1</v>
      </c>
      <c r="K2474" t="n">
        <v>8</v>
      </c>
      <c r="L2474" t="n">
        <v>0</v>
      </c>
      <c r="M2474" t="n">
        <v>0</v>
      </c>
      <c r="O2474" t="n">
        <v>0</v>
      </c>
    </row>
    <row r="2475">
      <c r="A2475" s="8" t="n">
        <v>46210</v>
      </c>
      <c r="B2475" t="inlineStr">
        <is>
          <t>UA</t>
        </is>
      </c>
      <c r="C2475" s="9">
        <f>_xlfn.XLOOKUP(B2475,Carriers[Code],Carriers[Airline])</f>
        <v/>
      </c>
      <c r="D2475" t="n">
        <v>1734</v>
      </c>
      <c r="E2475" t="inlineStr">
        <is>
          <t>IAD</t>
        </is>
      </c>
      <c r="F2475" s="10" t="n">
        <v>545</v>
      </c>
      <c r="G2475" t="inlineStr">
        <is>
          <t>0001-0559</t>
        </is>
      </c>
      <c r="H2475" s="9">
        <f>INT(F2475/100)</f>
        <v/>
      </c>
      <c r="I2475" t="n">
        <v>-3</v>
      </c>
      <c r="J2475" t="n">
        <v>0</v>
      </c>
      <c r="K2475" t="n">
        <v>-8</v>
      </c>
      <c r="L2475" t="n">
        <v>0</v>
      </c>
      <c r="M2475" t="n">
        <v>0</v>
      </c>
      <c r="O2475" t="n">
        <v>0</v>
      </c>
    </row>
    <row r="2476">
      <c r="A2476" s="8" t="n">
        <v>46210</v>
      </c>
      <c r="B2476" t="inlineStr">
        <is>
          <t>UA</t>
        </is>
      </c>
      <c r="C2476" s="9">
        <f>_xlfn.XLOOKUP(B2476,Carriers[Code],Carriers[Airline])</f>
        <v/>
      </c>
      <c r="D2476" t="n">
        <v>1409</v>
      </c>
      <c r="E2476" t="inlineStr">
        <is>
          <t>IAH</t>
        </is>
      </c>
      <c r="F2476" s="10" t="n">
        <v>547</v>
      </c>
      <c r="G2476" t="inlineStr">
        <is>
          <t>0001-0559</t>
        </is>
      </c>
      <c r="H2476" s="9">
        <f>INT(F2476/100)</f>
        <v/>
      </c>
      <c r="I2476" t="n">
        <v>-5</v>
      </c>
      <c r="J2476" t="n">
        <v>0</v>
      </c>
      <c r="K2476" t="n">
        <v>-2</v>
      </c>
      <c r="L2476" t="n">
        <v>0</v>
      </c>
      <c r="M2476" t="n">
        <v>0</v>
      </c>
      <c r="O2476" t="n">
        <v>0</v>
      </c>
    </row>
    <row r="2477">
      <c r="A2477" s="8" t="n">
        <v>46210</v>
      </c>
      <c r="B2477" t="inlineStr">
        <is>
          <t>WN</t>
        </is>
      </c>
      <c r="C2477" s="9">
        <f>_xlfn.XLOOKUP(B2477,Carriers[Code],Carriers[Airline])</f>
        <v/>
      </c>
      <c r="D2477" t="n">
        <v>752</v>
      </c>
      <c r="E2477" t="inlineStr">
        <is>
          <t>STL</t>
        </is>
      </c>
      <c r="F2477" s="10" t="n">
        <v>550</v>
      </c>
      <c r="G2477" t="inlineStr">
        <is>
          <t>0001-0559</t>
        </is>
      </c>
      <c r="H2477" s="9">
        <f>INT(F2477/100)</f>
        <v/>
      </c>
      <c r="I2477" t="n">
        <v>-1</v>
      </c>
      <c r="J2477" t="n">
        <v>0</v>
      </c>
      <c r="K2477" t="n">
        <v>-17</v>
      </c>
      <c r="L2477" t="n">
        <v>0</v>
      </c>
      <c r="M2477" t="n">
        <v>0</v>
      </c>
      <c r="O2477" t="n">
        <v>0</v>
      </c>
    </row>
    <row r="2478">
      <c r="A2478" s="8" t="n">
        <v>46210</v>
      </c>
      <c r="B2478" t="inlineStr">
        <is>
          <t>DL</t>
        </is>
      </c>
      <c r="C2478" s="9">
        <f>_xlfn.XLOOKUP(B2478,Carriers[Code],Carriers[Airline])</f>
        <v/>
      </c>
      <c r="D2478" t="n">
        <v>2303</v>
      </c>
      <c r="E2478" t="inlineStr">
        <is>
          <t>MSP</t>
        </is>
      </c>
      <c r="F2478" s="10" t="n">
        <v>555</v>
      </c>
      <c r="G2478" t="inlineStr">
        <is>
          <t>0001-0559</t>
        </is>
      </c>
      <c r="H2478" s="9">
        <f>INT(F2478/100)</f>
        <v/>
      </c>
      <c r="I2478" t="n">
        <v>214</v>
      </c>
      <c r="J2478" t="n">
        <v>1</v>
      </c>
      <c r="K2478" t="n">
        <v>201</v>
      </c>
      <c r="L2478" t="n">
        <v>1</v>
      </c>
      <c r="M2478" t="n">
        <v>0</v>
      </c>
      <c r="O2478" t="n">
        <v>0</v>
      </c>
      <c r="P2478" t="n">
        <v>201</v>
      </c>
      <c r="Q2478" t="n">
        <v>0</v>
      </c>
      <c r="R2478" t="n">
        <v>0</v>
      </c>
      <c r="S2478" t="n">
        <v>0</v>
      </c>
      <c r="T2478" t="n">
        <v>0</v>
      </c>
    </row>
    <row r="2479">
      <c r="A2479" s="8" t="n">
        <v>46210</v>
      </c>
      <c r="B2479" t="inlineStr">
        <is>
          <t>AA</t>
        </is>
      </c>
      <c r="C2479" s="9">
        <f>_xlfn.XLOOKUP(B2479,Carriers[Code],Carriers[Airline])</f>
        <v/>
      </c>
      <c r="D2479" t="n">
        <v>873</v>
      </c>
      <c r="E2479" t="inlineStr">
        <is>
          <t>MIA</t>
        </is>
      </c>
      <c r="F2479" s="10" t="n">
        <v>600</v>
      </c>
      <c r="G2479" t="inlineStr">
        <is>
          <t>0600-0659</t>
        </is>
      </c>
      <c r="H2479" s="9">
        <f>INT(F2479/100)</f>
        <v/>
      </c>
      <c r="I2479" t="n">
        <v>7</v>
      </c>
      <c r="J2479" t="n">
        <v>0</v>
      </c>
      <c r="K2479" t="n">
        <v>-4</v>
      </c>
      <c r="L2479" t="n">
        <v>0</v>
      </c>
      <c r="M2479" t="n">
        <v>0</v>
      </c>
      <c r="O2479" t="n">
        <v>0</v>
      </c>
    </row>
    <row r="2480">
      <c r="A2480" s="8" t="n">
        <v>46210</v>
      </c>
      <c r="B2480" t="inlineStr">
        <is>
          <t>AA</t>
        </is>
      </c>
      <c r="C2480" s="9">
        <f>_xlfn.XLOOKUP(B2480,Carriers[Code],Carriers[Airline])</f>
        <v/>
      </c>
      <c r="D2480" t="n">
        <v>2159</v>
      </c>
      <c r="E2480" t="inlineStr">
        <is>
          <t>DCA</t>
        </is>
      </c>
      <c r="F2480" s="10" t="n">
        <v>600</v>
      </c>
      <c r="G2480" t="inlineStr">
        <is>
          <t>0600-0659</t>
        </is>
      </c>
      <c r="H2480" s="9">
        <f>INT(F2480/100)</f>
        <v/>
      </c>
      <c r="I2480" t="n">
        <v>-3</v>
      </c>
      <c r="J2480" t="n">
        <v>0</v>
      </c>
      <c r="K2480" t="n">
        <v>-22</v>
      </c>
      <c r="L2480" t="n">
        <v>0</v>
      </c>
      <c r="M2480" t="n">
        <v>0</v>
      </c>
      <c r="O2480" t="n">
        <v>0</v>
      </c>
    </row>
    <row r="2481">
      <c r="A2481" s="8" t="n">
        <v>46210</v>
      </c>
      <c r="B2481" t="inlineStr">
        <is>
          <t>AA</t>
        </is>
      </c>
      <c r="C2481" s="9">
        <f>_xlfn.XLOOKUP(B2481,Carriers[Code],Carriers[Airline])</f>
        <v/>
      </c>
      <c r="D2481" t="n">
        <v>2527</v>
      </c>
      <c r="E2481" t="inlineStr">
        <is>
          <t>DFW</t>
        </is>
      </c>
      <c r="F2481" s="10" t="n">
        <v>600</v>
      </c>
      <c r="G2481" t="inlineStr">
        <is>
          <t>0600-0659</t>
        </is>
      </c>
      <c r="H2481" s="9">
        <f>INT(F2481/100)</f>
        <v/>
      </c>
      <c r="I2481" t="n">
        <v>-3</v>
      </c>
      <c r="J2481" t="n">
        <v>0</v>
      </c>
      <c r="K2481" t="n">
        <v>-15</v>
      </c>
      <c r="L2481" t="n">
        <v>0</v>
      </c>
      <c r="M2481" t="n">
        <v>0</v>
      </c>
      <c r="O2481" t="n">
        <v>0</v>
      </c>
    </row>
    <row r="2482">
      <c r="A2482" s="8" t="n">
        <v>46210</v>
      </c>
      <c r="B2482" t="inlineStr">
        <is>
          <t>B6</t>
        </is>
      </c>
      <c r="C2482" s="9">
        <f>_xlfn.XLOOKUP(B2482,Carriers[Code],Carriers[Airline])</f>
        <v/>
      </c>
      <c r="D2482" t="n">
        <v>287</v>
      </c>
      <c r="E2482" t="inlineStr">
        <is>
          <t>LAX</t>
        </is>
      </c>
      <c r="F2482" s="10" t="n">
        <v>600</v>
      </c>
      <c r="G2482" t="inlineStr">
        <is>
          <t>0600-0659</t>
        </is>
      </c>
      <c r="H2482" s="9">
        <f>INT(F2482/100)</f>
        <v/>
      </c>
      <c r="I2482" t="n">
        <v>16</v>
      </c>
      <c r="J2482" t="n">
        <v>1</v>
      </c>
      <c r="K2482" t="n">
        <v>-9</v>
      </c>
      <c r="L2482" t="n">
        <v>0</v>
      </c>
      <c r="M2482" t="n">
        <v>0</v>
      </c>
      <c r="O2482" t="n">
        <v>0</v>
      </c>
    </row>
    <row r="2483">
      <c r="A2483" s="8" t="n">
        <v>46210</v>
      </c>
      <c r="B2483" t="inlineStr">
        <is>
          <t>B6</t>
        </is>
      </c>
      <c r="C2483" s="9">
        <f>_xlfn.XLOOKUP(B2483,Carriers[Code],Carriers[Airline])</f>
        <v/>
      </c>
      <c r="D2483" t="n">
        <v>761</v>
      </c>
      <c r="E2483" t="inlineStr">
        <is>
          <t>SJU</t>
        </is>
      </c>
      <c r="F2483" s="10" t="n">
        <v>600</v>
      </c>
      <c r="G2483" t="inlineStr">
        <is>
          <t>0600-0659</t>
        </is>
      </c>
      <c r="H2483" s="9">
        <f>INT(F2483/100)</f>
        <v/>
      </c>
      <c r="I2483" t="n">
        <v>5</v>
      </c>
      <c r="J2483" t="n">
        <v>0</v>
      </c>
      <c r="K2483" t="n">
        <v>3</v>
      </c>
      <c r="L2483" t="n">
        <v>0</v>
      </c>
      <c r="M2483" t="n">
        <v>0</v>
      </c>
      <c r="O2483" t="n">
        <v>0</v>
      </c>
    </row>
    <row r="2484">
      <c r="A2484" s="8" t="n">
        <v>46210</v>
      </c>
      <c r="B2484" t="inlineStr">
        <is>
          <t>B6</t>
        </is>
      </c>
      <c r="C2484" s="9">
        <f>_xlfn.XLOOKUP(B2484,Carriers[Code],Carriers[Airline])</f>
        <v/>
      </c>
      <c r="D2484" t="n">
        <v>1439</v>
      </c>
      <c r="E2484" t="inlineStr">
        <is>
          <t>AUS</t>
        </is>
      </c>
      <c r="F2484" s="10" t="n">
        <v>600</v>
      </c>
      <c r="G2484" t="inlineStr">
        <is>
          <t>0600-0659</t>
        </is>
      </c>
      <c r="H2484" s="9">
        <f>INT(F2484/100)</f>
        <v/>
      </c>
      <c r="M2484" t="n">
        <v>1</v>
      </c>
      <c r="N2484" t="inlineStr">
        <is>
          <t>C</t>
        </is>
      </c>
      <c r="O2484" t="n">
        <v>0</v>
      </c>
    </row>
    <row r="2485">
      <c r="A2485" s="8" t="n">
        <v>46210</v>
      </c>
      <c r="B2485" t="inlineStr">
        <is>
          <t>UA</t>
        </is>
      </c>
      <c r="C2485" s="9">
        <f>_xlfn.XLOOKUP(B2485,Carriers[Code],Carriers[Airline])</f>
        <v/>
      </c>
      <c r="D2485" t="n">
        <v>1414</v>
      </c>
      <c r="E2485" t="inlineStr">
        <is>
          <t>ORD</t>
        </is>
      </c>
      <c r="F2485" s="10" t="n">
        <v>600</v>
      </c>
      <c r="G2485" t="inlineStr">
        <is>
          <t>0600-0659</t>
        </is>
      </c>
      <c r="H2485" s="9">
        <f>INT(F2485/100)</f>
        <v/>
      </c>
      <c r="I2485" t="n">
        <v>-1</v>
      </c>
      <c r="J2485" t="n">
        <v>0</v>
      </c>
      <c r="K2485" t="n">
        <v>-16</v>
      </c>
      <c r="L2485" t="n">
        <v>0</v>
      </c>
      <c r="M2485" t="n">
        <v>0</v>
      </c>
      <c r="O2485" t="n">
        <v>0</v>
      </c>
    </row>
    <row r="2486">
      <c r="A2486" s="8" t="n">
        <v>46210</v>
      </c>
      <c r="B2486" t="inlineStr">
        <is>
          <t>UA</t>
        </is>
      </c>
      <c r="C2486" s="9">
        <f>_xlfn.XLOOKUP(B2486,Carriers[Code],Carriers[Airline])</f>
        <v/>
      </c>
      <c r="D2486" t="n">
        <v>2441</v>
      </c>
      <c r="E2486" t="inlineStr">
        <is>
          <t>SFO</t>
        </is>
      </c>
      <c r="F2486" s="10" t="n">
        <v>600</v>
      </c>
      <c r="G2486" t="inlineStr">
        <is>
          <t>0600-0659</t>
        </is>
      </c>
      <c r="H2486" s="9">
        <f>INT(F2486/100)</f>
        <v/>
      </c>
      <c r="I2486" t="n">
        <v>-8</v>
      </c>
      <c r="J2486" t="n">
        <v>0</v>
      </c>
      <c r="K2486" t="n">
        <v>-8</v>
      </c>
      <c r="L2486" t="n">
        <v>0</v>
      </c>
      <c r="M2486" t="n">
        <v>0</v>
      </c>
      <c r="O2486" t="n">
        <v>0</v>
      </c>
    </row>
    <row r="2487">
      <c r="A2487" s="8" t="n">
        <v>46210</v>
      </c>
      <c r="B2487" t="inlineStr">
        <is>
          <t>YX</t>
        </is>
      </c>
      <c r="C2487" s="9">
        <f>_xlfn.XLOOKUP(B2487,Carriers[Code],Carriers[Airline])</f>
        <v/>
      </c>
      <c r="D2487" t="n">
        <v>4424</v>
      </c>
      <c r="E2487" t="inlineStr">
        <is>
          <t>LGA</t>
        </is>
      </c>
      <c r="F2487" s="10" t="n">
        <v>600</v>
      </c>
      <c r="G2487" t="inlineStr">
        <is>
          <t>0600-0659</t>
        </is>
      </c>
      <c r="H2487" s="9">
        <f>INT(F2487/100)</f>
        <v/>
      </c>
      <c r="I2487" t="n">
        <v>-8</v>
      </c>
      <c r="J2487" t="n">
        <v>0</v>
      </c>
      <c r="K2487" t="n">
        <v>-27</v>
      </c>
      <c r="L2487" t="n">
        <v>0</v>
      </c>
      <c r="M2487" t="n">
        <v>0</v>
      </c>
      <c r="O2487" t="n">
        <v>0</v>
      </c>
    </row>
    <row r="2488">
      <c r="A2488" s="8" t="n">
        <v>46210</v>
      </c>
      <c r="B2488" t="inlineStr">
        <is>
          <t>YX</t>
        </is>
      </c>
      <c r="C2488" s="9">
        <f>_xlfn.XLOOKUP(B2488,Carriers[Code],Carriers[Airline])</f>
        <v/>
      </c>
      <c r="D2488" t="n">
        <v>5687</v>
      </c>
      <c r="E2488" t="inlineStr">
        <is>
          <t>DCA</t>
        </is>
      </c>
      <c r="F2488" s="10" t="n">
        <v>600</v>
      </c>
      <c r="G2488" t="inlineStr">
        <is>
          <t>0600-0659</t>
        </is>
      </c>
      <c r="H2488" s="9">
        <f>INT(F2488/100)</f>
        <v/>
      </c>
      <c r="I2488" t="n">
        <v>-5</v>
      </c>
      <c r="J2488" t="n">
        <v>0</v>
      </c>
      <c r="K2488" t="n">
        <v>-6</v>
      </c>
      <c r="L2488" t="n">
        <v>0</v>
      </c>
      <c r="M2488" t="n">
        <v>0</v>
      </c>
      <c r="O2488" t="n">
        <v>0</v>
      </c>
    </row>
    <row r="2489">
      <c r="A2489" s="8" t="n">
        <v>46210</v>
      </c>
      <c r="B2489" t="inlineStr">
        <is>
          <t>YX</t>
        </is>
      </c>
      <c r="C2489" s="9">
        <f>_xlfn.XLOOKUP(B2489,Carriers[Code],Carriers[Airline])</f>
        <v/>
      </c>
      <c r="D2489" t="n">
        <v>5836</v>
      </c>
      <c r="E2489" t="inlineStr">
        <is>
          <t>LGA</t>
        </is>
      </c>
      <c r="F2489" s="10" t="n">
        <v>600</v>
      </c>
      <c r="G2489" t="inlineStr">
        <is>
          <t>0600-0659</t>
        </is>
      </c>
      <c r="H2489" s="9">
        <f>INT(F2489/100)</f>
        <v/>
      </c>
      <c r="I2489" t="n">
        <v>-8</v>
      </c>
      <c r="J2489" t="n">
        <v>0</v>
      </c>
      <c r="K2489" t="n">
        <v>-4</v>
      </c>
      <c r="L2489" t="n">
        <v>0</v>
      </c>
      <c r="M2489" t="n">
        <v>0</v>
      </c>
      <c r="O2489" t="n">
        <v>0</v>
      </c>
    </row>
    <row r="2490">
      <c r="A2490" s="8" t="n">
        <v>46210</v>
      </c>
      <c r="B2490" t="inlineStr">
        <is>
          <t>AA</t>
        </is>
      </c>
      <c r="C2490" s="9">
        <f>_xlfn.XLOOKUP(B2490,Carriers[Code],Carriers[Airline])</f>
        <v/>
      </c>
      <c r="D2490" t="n">
        <v>1146</v>
      </c>
      <c r="E2490" t="inlineStr">
        <is>
          <t>PHL</t>
        </is>
      </c>
      <c r="F2490" s="10" t="n">
        <v>601</v>
      </c>
      <c r="G2490" t="inlineStr">
        <is>
          <t>0600-0659</t>
        </is>
      </c>
      <c r="H2490" s="9">
        <f>INT(F2490/100)</f>
        <v/>
      </c>
      <c r="I2490" t="n">
        <v>-3</v>
      </c>
      <c r="J2490" t="n">
        <v>0</v>
      </c>
      <c r="K2490" t="n">
        <v>-16</v>
      </c>
      <c r="L2490" t="n">
        <v>0</v>
      </c>
      <c r="M2490" t="n">
        <v>0</v>
      </c>
      <c r="O2490" t="n">
        <v>0</v>
      </c>
    </row>
    <row r="2491">
      <c r="A2491" s="8" t="n">
        <v>46210</v>
      </c>
      <c r="B2491" t="inlineStr">
        <is>
          <t>YX</t>
        </is>
      </c>
      <c r="C2491" s="9">
        <f>_xlfn.XLOOKUP(B2491,Carriers[Code],Carriers[Airline])</f>
        <v/>
      </c>
      <c r="D2491" t="n">
        <v>4401</v>
      </c>
      <c r="E2491" t="inlineStr">
        <is>
          <t>JFK</t>
        </is>
      </c>
      <c r="F2491" s="10" t="n">
        <v>601</v>
      </c>
      <c r="G2491" t="inlineStr">
        <is>
          <t>0600-0659</t>
        </is>
      </c>
      <c r="H2491" s="9">
        <f>INT(F2491/100)</f>
        <v/>
      </c>
      <c r="I2491" t="n">
        <v>65</v>
      </c>
      <c r="J2491" t="n">
        <v>1</v>
      </c>
      <c r="K2491" t="n">
        <v>52</v>
      </c>
      <c r="L2491" t="n">
        <v>1</v>
      </c>
      <c r="M2491" t="n">
        <v>0</v>
      </c>
      <c r="O2491" t="n">
        <v>0</v>
      </c>
      <c r="P2491" t="n">
        <v>52</v>
      </c>
      <c r="Q2491" t="n">
        <v>0</v>
      </c>
      <c r="R2491" t="n">
        <v>0</v>
      </c>
      <c r="S2491" t="n">
        <v>0</v>
      </c>
      <c r="T2491" t="n">
        <v>0</v>
      </c>
    </row>
    <row r="2492">
      <c r="A2492" s="8" t="n">
        <v>46210</v>
      </c>
      <c r="B2492" t="inlineStr">
        <is>
          <t>AS</t>
        </is>
      </c>
      <c r="C2492" s="9">
        <f>_xlfn.XLOOKUP(B2492,Carriers[Code],Carriers[Airline])</f>
        <v/>
      </c>
      <c r="D2492" t="n">
        <v>311</v>
      </c>
      <c r="E2492" t="inlineStr">
        <is>
          <t>PDX</t>
        </is>
      </c>
      <c r="F2492" s="10" t="n">
        <v>603</v>
      </c>
      <c r="G2492" t="inlineStr">
        <is>
          <t>0600-0659</t>
        </is>
      </c>
      <c r="H2492" s="9">
        <f>INT(F2492/100)</f>
        <v/>
      </c>
      <c r="I2492" t="n">
        <v>-2</v>
      </c>
      <c r="J2492" t="n">
        <v>0</v>
      </c>
      <c r="K2492" t="n">
        <v>-21</v>
      </c>
      <c r="L2492" t="n">
        <v>0</v>
      </c>
      <c r="M2492" t="n">
        <v>0</v>
      </c>
      <c r="O2492" t="n">
        <v>0</v>
      </c>
    </row>
    <row r="2493">
      <c r="A2493" s="8" t="n">
        <v>46210</v>
      </c>
      <c r="B2493" t="inlineStr">
        <is>
          <t>AA</t>
        </is>
      </c>
      <c r="C2493" s="9">
        <f>_xlfn.XLOOKUP(B2493,Carriers[Code],Carriers[Airline])</f>
        <v/>
      </c>
      <c r="D2493" t="n">
        <v>418</v>
      </c>
      <c r="E2493" t="inlineStr">
        <is>
          <t>CLT</t>
        </is>
      </c>
      <c r="F2493" s="10" t="n">
        <v>605</v>
      </c>
      <c r="G2493" t="inlineStr">
        <is>
          <t>0600-0659</t>
        </is>
      </c>
      <c r="H2493" s="9">
        <f>INT(F2493/100)</f>
        <v/>
      </c>
      <c r="I2493" t="n">
        <v>-8</v>
      </c>
      <c r="J2493" t="n">
        <v>0</v>
      </c>
      <c r="K2493" t="n">
        <v>-28</v>
      </c>
      <c r="L2493" t="n">
        <v>0</v>
      </c>
      <c r="M2493" t="n">
        <v>0</v>
      </c>
      <c r="O2493" t="n">
        <v>0</v>
      </c>
    </row>
    <row r="2494">
      <c r="A2494" s="8" t="n">
        <v>46210</v>
      </c>
      <c r="B2494" t="inlineStr">
        <is>
          <t>B6</t>
        </is>
      </c>
      <c r="C2494" s="9">
        <f>_xlfn.XLOOKUP(B2494,Carriers[Code],Carriers[Airline])</f>
        <v/>
      </c>
      <c r="D2494" t="n">
        <v>619</v>
      </c>
      <c r="E2494" t="inlineStr">
        <is>
          <t>SAN</t>
        </is>
      </c>
      <c r="F2494" s="10" t="n">
        <v>605</v>
      </c>
      <c r="G2494" t="inlineStr">
        <is>
          <t>0600-0659</t>
        </is>
      </c>
      <c r="H2494" s="9">
        <f>INT(F2494/100)</f>
        <v/>
      </c>
      <c r="I2494" t="n">
        <v>-4</v>
      </c>
      <c r="J2494" t="n">
        <v>0</v>
      </c>
      <c r="K2494" t="n">
        <v>-31</v>
      </c>
      <c r="L2494" t="n">
        <v>0</v>
      </c>
      <c r="M2494" t="n">
        <v>0</v>
      </c>
      <c r="O2494" t="n">
        <v>0</v>
      </c>
    </row>
    <row r="2495">
      <c r="A2495" s="8" t="n">
        <v>46210</v>
      </c>
      <c r="B2495" t="inlineStr">
        <is>
          <t>DL</t>
        </is>
      </c>
      <c r="C2495" s="9">
        <f>_xlfn.XLOOKUP(B2495,Carriers[Code],Carriers[Airline])</f>
        <v/>
      </c>
      <c r="D2495" t="n">
        <v>859</v>
      </c>
      <c r="E2495" t="inlineStr">
        <is>
          <t>SLC</t>
        </is>
      </c>
      <c r="F2495" s="10" t="n">
        <v>605</v>
      </c>
      <c r="G2495" t="inlineStr">
        <is>
          <t>0600-0659</t>
        </is>
      </c>
      <c r="H2495" s="9">
        <f>INT(F2495/100)</f>
        <v/>
      </c>
      <c r="I2495" t="n">
        <v>-5</v>
      </c>
      <c r="J2495" t="n">
        <v>0</v>
      </c>
      <c r="K2495" t="n">
        <v>-10</v>
      </c>
      <c r="L2495" t="n">
        <v>0</v>
      </c>
      <c r="M2495" t="n">
        <v>0</v>
      </c>
      <c r="O2495" t="n">
        <v>0</v>
      </c>
    </row>
    <row r="2496">
      <c r="A2496" s="8" t="n">
        <v>46210</v>
      </c>
      <c r="B2496" t="inlineStr">
        <is>
          <t>DL</t>
        </is>
      </c>
      <c r="C2496" s="9">
        <f>_xlfn.XLOOKUP(B2496,Carriers[Code],Carriers[Airline])</f>
        <v/>
      </c>
      <c r="D2496" t="n">
        <v>2611</v>
      </c>
      <c r="E2496" t="inlineStr">
        <is>
          <t>JFK</t>
        </is>
      </c>
      <c r="F2496" s="10" t="n">
        <v>605</v>
      </c>
      <c r="G2496" t="inlineStr">
        <is>
          <t>0600-0659</t>
        </is>
      </c>
      <c r="H2496" s="9">
        <f>INT(F2496/100)</f>
        <v/>
      </c>
      <c r="I2496" t="n">
        <v>202</v>
      </c>
      <c r="J2496" t="n">
        <v>1</v>
      </c>
      <c r="K2496" t="n">
        <v>186</v>
      </c>
      <c r="L2496" t="n">
        <v>1</v>
      </c>
      <c r="M2496" t="n">
        <v>0</v>
      </c>
      <c r="O2496" t="n">
        <v>0</v>
      </c>
      <c r="P2496" t="n">
        <v>186</v>
      </c>
      <c r="Q2496" t="n">
        <v>0</v>
      </c>
      <c r="R2496" t="n">
        <v>0</v>
      </c>
      <c r="S2496" t="n">
        <v>0</v>
      </c>
      <c r="T2496" t="n">
        <v>0</v>
      </c>
    </row>
    <row r="2497">
      <c r="A2497" s="8" t="n">
        <v>46210</v>
      </c>
      <c r="B2497" t="inlineStr">
        <is>
          <t>UA</t>
        </is>
      </c>
      <c r="C2497" s="9">
        <f>_xlfn.XLOOKUP(B2497,Carriers[Code],Carriers[Airline])</f>
        <v/>
      </c>
      <c r="D2497" t="n">
        <v>1833</v>
      </c>
      <c r="E2497" t="inlineStr">
        <is>
          <t>EWR</t>
        </is>
      </c>
      <c r="F2497" s="10" t="n">
        <v>605</v>
      </c>
      <c r="G2497" t="inlineStr">
        <is>
          <t>0600-0659</t>
        </is>
      </c>
      <c r="H2497" s="9">
        <f>INT(F2497/100)</f>
        <v/>
      </c>
      <c r="I2497" t="n">
        <v>-4</v>
      </c>
      <c r="J2497" t="n">
        <v>0</v>
      </c>
      <c r="K2497" t="n">
        <v>19</v>
      </c>
      <c r="L2497" t="n">
        <v>1</v>
      </c>
      <c r="M2497" t="n">
        <v>0</v>
      </c>
      <c r="O2497" t="n">
        <v>0</v>
      </c>
      <c r="P2497" t="n">
        <v>0</v>
      </c>
      <c r="Q2497" t="n">
        <v>0</v>
      </c>
      <c r="R2497" t="n">
        <v>19</v>
      </c>
      <c r="S2497" t="n">
        <v>0</v>
      </c>
      <c r="T2497" t="n">
        <v>0</v>
      </c>
    </row>
    <row r="2498">
      <c r="A2498" s="8" t="n">
        <v>46210</v>
      </c>
      <c r="B2498" t="inlineStr">
        <is>
          <t>B6</t>
        </is>
      </c>
      <c r="C2498" s="9">
        <f>_xlfn.XLOOKUP(B2498,Carriers[Code],Carriers[Airline])</f>
        <v/>
      </c>
      <c r="D2498" t="n">
        <v>1159</v>
      </c>
      <c r="E2498" t="inlineStr">
        <is>
          <t>PHL</t>
        </is>
      </c>
      <c r="F2498" s="10" t="n">
        <v>610</v>
      </c>
      <c r="G2498" t="inlineStr">
        <is>
          <t>0600-0659</t>
        </is>
      </c>
      <c r="H2498" s="9">
        <f>INT(F2498/100)</f>
        <v/>
      </c>
      <c r="I2498" t="n">
        <v>-7</v>
      </c>
      <c r="J2498" t="n">
        <v>0</v>
      </c>
      <c r="K2498" t="n">
        <v>-13</v>
      </c>
      <c r="L2498" t="n">
        <v>0</v>
      </c>
      <c r="M2498" t="n">
        <v>0</v>
      </c>
      <c r="O2498" t="n">
        <v>0</v>
      </c>
    </row>
    <row r="2499">
      <c r="A2499" s="8" t="n">
        <v>46210</v>
      </c>
      <c r="B2499" t="inlineStr">
        <is>
          <t>DL</t>
        </is>
      </c>
      <c r="C2499" s="9">
        <f>_xlfn.XLOOKUP(B2499,Carriers[Code],Carriers[Airline])</f>
        <v/>
      </c>
      <c r="D2499" t="n">
        <v>675</v>
      </c>
      <c r="E2499" t="inlineStr">
        <is>
          <t>MCI</t>
        </is>
      </c>
      <c r="F2499" s="10" t="n">
        <v>610</v>
      </c>
      <c r="G2499" t="inlineStr">
        <is>
          <t>0600-0659</t>
        </is>
      </c>
      <c r="H2499" s="9">
        <f>INT(F2499/100)</f>
        <v/>
      </c>
      <c r="I2499" t="n">
        <v>-4</v>
      </c>
      <c r="J2499" t="n">
        <v>0</v>
      </c>
      <c r="K2499" t="n">
        <v>-22</v>
      </c>
      <c r="L2499" t="n">
        <v>0</v>
      </c>
      <c r="M2499" t="n">
        <v>0</v>
      </c>
      <c r="O2499" t="n">
        <v>0</v>
      </c>
    </row>
    <row r="2500">
      <c r="A2500" s="8" t="n">
        <v>46210</v>
      </c>
      <c r="B2500" t="inlineStr">
        <is>
          <t>B6</t>
        </is>
      </c>
      <c r="C2500" s="9">
        <f>_xlfn.XLOOKUP(B2500,Carriers[Code],Carriers[Airline])</f>
        <v/>
      </c>
      <c r="D2500" t="n">
        <v>2255</v>
      </c>
      <c r="E2500" t="inlineStr">
        <is>
          <t>DCA</t>
        </is>
      </c>
      <c r="F2500" s="10" t="n">
        <v>615</v>
      </c>
      <c r="G2500" t="inlineStr">
        <is>
          <t>0600-0659</t>
        </is>
      </c>
      <c r="H2500" s="9">
        <f>INT(F2500/100)</f>
        <v/>
      </c>
      <c r="I2500" t="n">
        <v>18</v>
      </c>
      <c r="J2500" t="n">
        <v>1</v>
      </c>
      <c r="K2500" t="n">
        <v>6</v>
      </c>
      <c r="L2500" t="n">
        <v>0</v>
      </c>
      <c r="M2500" t="n">
        <v>0</v>
      </c>
      <c r="O2500" t="n">
        <v>0</v>
      </c>
    </row>
    <row r="2501">
      <c r="A2501" s="8" t="n">
        <v>46210</v>
      </c>
      <c r="B2501" t="inlineStr">
        <is>
          <t>B6</t>
        </is>
      </c>
      <c r="C2501" s="9">
        <f>_xlfn.XLOOKUP(B2501,Carriers[Code],Carriers[Airline])</f>
        <v/>
      </c>
      <c r="D2501" t="n">
        <v>569</v>
      </c>
      <c r="E2501" t="inlineStr">
        <is>
          <t>FLL</t>
        </is>
      </c>
      <c r="F2501" s="10" t="n">
        <v>620</v>
      </c>
      <c r="G2501" t="inlineStr">
        <is>
          <t>0600-0659</t>
        </is>
      </c>
      <c r="H2501" s="9">
        <f>INT(F2501/100)</f>
        <v/>
      </c>
      <c r="I2501" t="n">
        <v>12</v>
      </c>
      <c r="J2501" t="n">
        <v>0</v>
      </c>
      <c r="K2501" t="n">
        <v>-11</v>
      </c>
      <c r="L2501" t="n">
        <v>0</v>
      </c>
      <c r="M2501" t="n">
        <v>0</v>
      </c>
      <c r="O2501" t="n">
        <v>0</v>
      </c>
    </row>
    <row r="2502">
      <c r="A2502" s="8" t="n">
        <v>46210</v>
      </c>
      <c r="B2502" t="inlineStr">
        <is>
          <t>DL</t>
        </is>
      </c>
      <c r="C2502" s="9">
        <f>_xlfn.XLOOKUP(B2502,Carriers[Code],Carriers[Airline])</f>
        <v/>
      </c>
      <c r="D2502" t="n">
        <v>479</v>
      </c>
      <c r="E2502" t="inlineStr">
        <is>
          <t>LAX</t>
        </is>
      </c>
      <c r="F2502" s="10" t="n">
        <v>620</v>
      </c>
      <c r="G2502" t="inlineStr">
        <is>
          <t>0600-0659</t>
        </is>
      </c>
      <c r="H2502" s="9">
        <f>INT(F2502/100)</f>
        <v/>
      </c>
      <c r="I2502" t="n">
        <v>8</v>
      </c>
      <c r="J2502" t="n">
        <v>0</v>
      </c>
      <c r="K2502" t="n">
        <v>-7</v>
      </c>
      <c r="L2502" t="n">
        <v>0</v>
      </c>
      <c r="M2502" t="n">
        <v>0</v>
      </c>
      <c r="O2502" t="n">
        <v>0</v>
      </c>
    </row>
    <row r="2503">
      <c r="A2503" s="8" t="n">
        <v>46210</v>
      </c>
      <c r="B2503" t="inlineStr">
        <is>
          <t>DL</t>
        </is>
      </c>
      <c r="C2503" s="9">
        <f>_xlfn.XLOOKUP(B2503,Carriers[Code],Carriers[Airline])</f>
        <v/>
      </c>
      <c r="D2503" t="n">
        <v>2066</v>
      </c>
      <c r="E2503" t="inlineStr">
        <is>
          <t>RDU</t>
        </is>
      </c>
      <c r="F2503" s="10" t="n">
        <v>620</v>
      </c>
      <c r="G2503" t="inlineStr">
        <is>
          <t>0600-0659</t>
        </is>
      </c>
      <c r="H2503" s="9">
        <f>INT(F2503/100)</f>
        <v/>
      </c>
      <c r="I2503" t="n">
        <v>-4</v>
      </c>
      <c r="J2503" t="n">
        <v>0</v>
      </c>
      <c r="K2503" t="n">
        <v>5</v>
      </c>
      <c r="L2503" t="n">
        <v>0</v>
      </c>
      <c r="M2503" t="n">
        <v>0</v>
      </c>
      <c r="O2503" t="n">
        <v>0</v>
      </c>
    </row>
    <row r="2504">
      <c r="A2504" s="8" t="n">
        <v>46210</v>
      </c>
      <c r="B2504" t="inlineStr">
        <is>
          <t>B6</t>
        </is>
      </c>
      <c r="C2504" s="9">
        <f>_xlfn.XLOOKUP(B2504,Carriers[Code],Carriers[Airline])</f>
        <v/>
      </c>
      <c r="D2504" t="n">
        <v>891</v>
      </c>
      <c r="E2504" t="inlineStr">
        <is>
          <t>TPA</t>
        </is>
      </c>
      <c r="F2504" s="10" t="n">
        <v>625</v>
      </c>
      <c r="G2504" t="inlineStr">
        <is>
          <t>0600-0659</t>
        </is>
      </c>
      <c r="H2504" s="9">
        <f>INT(F2504/100)</f>
        <v/>
      </c>
      <c r="I2504" t="n">
        <v>2</v>
      </c>
      <c r="J2504" t="n">
        <v>0</v>
      </c>
      <c r="K2504" t="n">
        <v>-11</v>
      </c>
      <c r="L2504" t="n">
        <v>0</v>
      </c>
      <c r="M2504" t="n">
        <v>0</v>
      </c>
      <c r="O2504" t="n">
        <v>0</v>
      </c>
    </row>
    <row r="2505">
      <c r="A2505" s="8" t="n">
        <v>46210</v>
      </c>
      <c r="B2505" t="inlineStr">
        <is>
          <t>YX</t>
        </is>
      </c>
      <c r="C2505" s="9">
        <f>_xlfn.XLOOKUP(B2505,Carriers[Code],Carriers[Airline])</f>
        <v/>
      </c>
      <c r="D2505" t="n">
        <v>5626</v>
      </c>
      <c r="E2505" t="inlineStr">
        <is>
          <t>CLT</t>
        </is>
      </c>
      <c r="F2505" s="10" t="n">
        <v>625</v>
      </c>
      <c r="G2505" t="inlineStr">
        <is>
          <t>0600-0659</t>
        </is>
      </c>
      <c r="H2505" s="9">
        <f>INT(F2505/100)</f>
        <v/>
      </c>
      <c r="I2505" t="n">
        <v>-2</v>
      </c>
      <c r="J2505" t="n">
        <v>0</v>
      </c>
      <c r="K2505" t="n">
        <v>-17</v>
      </c>
      <c r="L2505" t="n">
        <v>0</v>
      </c>
      <c r="M2505" t="n">
        <v>0</v>
      </c>
      <c r="O2505" t="n">
        <v>0</v>
      </c>
    </row>
    <row r="2506">
      <c r="A2506" s="8" t="n">
        <v>46210</v>
      </c>
      <c r="B2506" t="inlineStr">
        <is>
          <t>YX</t>
        </is>
      </c>
      <c r="C2506" s="9">
        <f>_xlfn.XLOOKUP(B2506,Carriers[Code],Carriers[Airline])</f>
        <v/>
      </c>
      <c r="D2506" t="n">
        <v>5764</v>
      </c>
      <c r="E2506" t="inlineStr">
        <is>
          <t>EWR</t>
        </is>
      </c>
      <c r="F2506" s="10" t="n">
        <v>625</v>
      </c>
      <c r="G2506" t="inlineStr">
        <is>
          <t>0600-0659</t>
        </is>
      </c>
      <c r="H2506" s="9">
        <f>INT(F2506/100)</f>
        <v/>
      </c>
      <c r="I2506" t="n">
        <v>-7</v>
      </c>
      <c r="J2506" t="n">
        <v>0</v>
      </c>
      <c r="K2506" t="n">
        <v>19</v>
      </c>
      <c r="L2506" t="n">
        <v>1</v>
      </c>
      <c r="M2506" t="n">
        <v>0</v>
      </c>
      <c r="O2506" t="n">
        <v>0</v>
      </c>
      <c r="P2506" t="n">
        <v>0</v>
      </c>
      <c r="Q2506" t="n">
        <v>0</v>
      </c>
      <c r="R2506" t="n">
        <v>19</v>
      </c>
      <c r="S2506" t="n">
        <v>0</v>
      </c>
      <c r="T2506" t="n">
        <v>0</v>
      </c>
    </row>
    <row r="2507">
      <c r="A2507" s="8" t="n">
        <v>46210</v>
      </c>
      <c r="B2507" t="inlineStr">
        <is>
          <t>B6</t>
        </is>
      </c>
      <c r="C2507" s="9">
        <f>_xlfn.XLOOKUP(B2507,Carriers[Code],Carriers[Airline])</f>
        <v/>
      </c>
      <c r="D2507" t="n">
        <v>1207</v>
      </c>
      <c r="E2507" t="inlineStr">
        <is>
          <t>BNA</t>
        </is>
      </c>
      <c r="F2507" s="10" t="n">
        <v>630</v>
      </c>
      <c r="G2507" t="inlineStr">
        <is>
          <t>0600-0659</t>
        </is>
      </c>
      <c r="H2507" s="9">
        <f>INT(F2507/100)</f>
        <v/>
      </c>
      <c r="I2507" t="n">
        <v>4</v>
      </c>
      <c r="J2507" t="n">
        <v>0</v>
      </c>
      <c r="K2507" t="n">
        <v>-21</v>
      </c>
      <c r="L2507" t="n">
        <v>0</v>
      </c>
      <c r="M2507" t="n">
        <v>0</v>
      </c>
      <c r="O2507" t="n">
        <v>0</v>
      </c>
    </row>
    <row r="2508">
      <c r="A2508" s="8" t="n">
        <v>46210</v>
      </c>
      <c r="B2508" t="inlineStr">
        <is>
          <t>B6</t>
        </is>
      </c>
      <c r="C2508" s="9">
        <f>_xlfn.XLOOKUP(B2508,Carriers[Code],Carriers[Airline])</f>
        <v/>
      </c>
      <c r="D2508" t="n">
        <v>1883</v>
      </c>
      <c r="E2508" t="inlineStr">
        <is>
          <t>RDU</t>
        </is>
      </c>
      <c r="F2508" s="10" t="n">
        <v>630</v>
      </c>
      <c r="G2508" t="inlineStr">
        <is>
          <t>0600-0659</t>
        </is>
      </c>
      <c r="H2508" s="9">
        <f>INT(F2508/100)</f>
        <v/>
      </c>
      <c r="I2508" t="n">
        <v>-9</v>
      </c>
      <c r="J2508" t="n">
        <v>0</v>
      </c>
      <c r="K2508" t="n">
        <v>-20</v>
      </c>
      <c r="L2508" t="n">
        <v>0</v>
      </c>
      <c r="M2508" t="n">
        <v>0</v>
      </c>
      <c r="O2508" t="n">
        <v>0</v>
      </c>
    </row>
    <row r="2509">
      <c r="A2509" s="8" t="n">
        <v>46210</v>
      </c>
      <c r="B2509" t="inlineStr">
        <is>
          <t>DL</t>
        </is>
      </c>
      <c r="C2509" s="9">
        <f>_xlfn.XLOOKUP(B2509,Carriers[Code],Carriers[Airline])</f>
        <v/>
      </c>
      <c r="D2509" t="n">
        <v>1410</v>
      </c>
      <c r="E2509" t="inlineStr">
        <is>
          <t>AUS</t>
        </is>
      </c>
      <c r="F2509" s="10" t="n">
        <v>630</v>
      </c>
      <c r="G2509" t="inlineStr">
        <is>
          <t>0600-0659</t>
        </is>
      </c>
      <c r="H2509" s="9">
        <f>INT(F2509/100)</f>
        <v/>
      </c>
      <c r="I2509" t="n">
        <v>-8</v>
      </c>
      <c r="J2509" t="n">
        <v>0</v>
      </c>
      <c r="K2509" t="n">
        <v>-5</v>
      </c>
      <c r="L2509" t="n">
        <v>0</v>
      </c>
      <c r="M2509" t="n">
        <v>0</v>
      </c>
      <c r="O2509" t="n">
        <v>0</v>
      </c>
    </row>
    <row r="2510">
      <c r="A2510" s="8" t="n">
        <v>46210</v>
      </c>
      <c r="B2510" t="inlineStr">
        <is>
          <t>B6</t>
        </is>
      </c>
      <c r="C2510" s="9">
        <f>_xlfn.XLOOKUP(B2510,Carriers[Code],Carriers[Airline])</f>
        <v/>
      </c>
      <c r="D2510" t="n">
        <v>1333</v>
      </c>
      <c r="E2510" t="inlineStr">
        <is>
          <t>SFO</t>
        </is>
      </c>
      <c r="F2510" s="10" t="n">
        <v>635</v>
      </c>
      <c r="G2510" t="inlineStr">
        <is>
          <t>0600-0659</t>
        </is>
      </c>
      <c r="H2510" s="9">
        <f>INT(F2510/100)</f>
        <v/>
      </c>
      <c r="I2510" t="n">
        <v>17</v>
      </c>
      <c r="J2510" t="n">
        <v>1</v>
      </c>
      <c r="K2510" t="n">
        <v>10</v>
      </c>
      <c r="L2510" t="n">
        <v>0</v>
      </c>
      <c r="M2510" t="n">
        <v>0</v>
      </c>
      <c r="O2510" t="n">
        <v>0</v>
      </c>
    </row>
    <row r="2511">
      <c r="A2511" s="8" t="n">
        <v>46210</v>
      </c>
      <c r="B2511" t="inlineStr">
        <is>
          <t>YX</t>
        </is>
      </c>
      <c r="C2511" s="9">
        <f>_xlfn.XLOOKUP(B2511,Carriers[Code],Carriers[Airline])</f>
        <v/>
      </c>
      <c r="D2511" t="n">
        <v>5703</v>
      </c>
      <c r="E2511" t="inlineStr">
        <is>
          <t>BWI</t>
        </is>
      </c>
      <c r="F2511" s="10" t="n">
        <v>635</v>
      </c>
      <c r="G2511" t="inlineStr">
        <is>
          <t>0600-0659</t>
        </is>
      </c>
      <c r="H2511" s="9">
        <f>INT(F2511/100)</f>
        <v/>
      </c>
      <c r="M2511" t="n">
        <v>1</v>
      </c>
      <c r="N2511" t="inlineStr">
        <is>
          <t>C</t>
        </is>
      </c>
      <c r="O2511" t="n">
        <v>0</v>
      </c>
    </row>
    <row r="2512">
      <c r="A2512" s="8" t="n">
        <v>46210</v>
      </c>
      <c r="B2512" t="inlineStr">
        <is>
          <t>B6</t>
        </is>
      </c>
      <c r="C2512" s="9">
        <f>_xlfn.XLOOKUP(B2512,Carriers[Code],Carriers[Airline])</f>
        <v/>
      </c>
      <c r="D2512" t="n">
        <v>165</v>
      </c>
      <c r="E2512" t="inlineStr">
        <is>
          <t>RSW</t>
        </is>
      </c>
      <c r="F2512" s="10" t="n">
        <v>645</v>
      </c>
      <c r="G2512" t="inlineStr">
        <is>
          <t>0600-0659</t>
        </is>
      </c>
      <c r="H2512" s="9">
        <f>INT(F2512/100)</f>
        <v/>
      </c>
      <c r="M2512" t="n">
        <v>1</v>
      </c>
      <c r="N2512" t="inlineStr">
        <is>
          <t>B</t>
        </is>
      </c>
      <c r="O2512" t="n">
        <v>0</v>
      </c>
    </row>
    <row r="2513">
      <c r="A2513" s="8" t="n">
        <v>46210</v>
      </c>
      <c r="B2513" t="inlineStr">
        <is>
          <t>DL</t>
        </is>
      </c>
      <c r="C2513" s="9">
        <f>_xlfn.XLOOKUP(B2513,Carriers[Code],Carriers[Airline])</f>
        <v/>
      </c>
      <c r="D2513" t="n">
        <v>695</v>
      </c>
      <c r="E2513" t="inlineStr">
        <is>
          <t>ATL</t>
        </is>
      </c>
      <c r="F2513" s="10" t="n">
        <v>645</v>
      </c>
      <c r="G2513" t="inlineStr">
        <is>
          <t>0600-0659</t>
        </is>
      </c>
      <c r="H2513" s="9">
        <f>INT(F2513/100)</f>
        <v/>
      </c>
      <c r="I2513" t="n">
        <v>28</v>
      </c>
      <c r="J2513" t="n">
        <v>1</v>
      </c>
      <c r="K2513" t="n">
        <v>17</v>
      </c>
      <c r="L2513" t="n">
        <v>1</v>
      </c>
      <c r="M2513" t="n">
        <v>0</v>
      </c>
      <c r="O2513" t="n">
        <v>0</v>
      </c>
      <c r="P2513" t="n">
        <v>0</v>
      </c>
      <c r="Q2513" t="n">
        <v>0</v>
      </c>
      <c r="R2513" t="n">
        <v>1</v>
      </c>
      <c r="S2513" t="n">
        <v>0</v>
      </c>
      <c r="T2513" t="n">
        <v>16</v>
      </c>
    </row>
    <row r="2514">
      <c r="A2514" s="8" t="n">
        <v>46210</v>
      </c>
      <c r="B2514" t="inlineStr">
        <is>
          <t>YX</t>
        </is>
      </c>
      <c r="C2514" s="9">
        <f>_xlfn.XLOOKUP(B2514,Carriers[Code],Carriers[Airline])</f>
        <v/>
      </c>
      <c r="D2514" t="n">
        <v>5845</v>
      </c>
      <c r="E2514" t="inlineStr">
        <is>
          <t>PHL</t>
        </is>
      </c>
      <c r="F2514" s="10" t="n">
        <v>650</v>
      </c>
      <c r="G2514" t="inlineStr">
        <is>
          <t>0600-0659</t>
        </is>
      </c>
      <c r="H2514" s="9">
        <f>INT(F2514/100)</f>
        <v/>
      </c>
      <c r="I2514" t="n">
        <v>-2</v>
      </c>
      <c r="J2514" t="n">
        <v>0</v>
      </c>
      <c r="K2514" t="n">
        <v>-4</v>
      </c>
      <c r="L2514" t="n">
        <v>0</v>
      </c>
      <c r="M2514" t="n">
        <v>0</v>
      </c>
      <c r="O2514" t="n">
        <v>0</v>
      </c>
    </row>
    <row r="2515">
      <c r="A2515" s="8" t="n">
        <v>46210</v>
      </c>
      <c r="B2515" t="inlineStr">
        <is>
          <t>AA</t>
        </is>
      </c>
      <c r="C2515" s="9">
        <f>_xlfn.XLOOKUP(B2515,Carriers[Code],Carriers[Airline])</f>
        <v/>
      </c>
      <c r="D2515" t="n">
        <v>1462</v>
      </c>
      <c r="E2515" t="inlineStr">
        <is>
          <t>CLT</t>
        </is>
      </c>
      <c r="F2515" s="10" t="n">
        <v>700</v>
      </c>
      <c r="G2515" t="inlineStr">
        <is>
          <t>0700-0759</t>
        </is>
      </c>
      <c r="H2515" s="9">
        <f>INT(F2515/100)</f>
        <v/>
      </c>
      <c r="I2515" t="n">
        <v>-5</v>
      </c>
      <c r="J2515" t="n">
        <v>0</v>
      </c>
      <c r="K2515" t="n">
        <v>-31</v>
      </c>
      <c r="L2515" t="n">
        <v>0</v>
      </c>
      <c r="M2515" t="n">
        <v>0</v>
      </c>
      <c r="O2515" t="n">
        <v>0</v>
      </c>
    </row>
    <row r="2516">
      <c r="A2516" s="8" t="n">
        <v>46210</v>
      </c>
      <c r="B2516" t="inlineStr">
        <is>
          <t>AA</t>
        </is>
      </c>
      <c r="C2516" s="9">
        <f>_xlfn.XLOOKUP(B2516,Carriers[Code],Carriers[Airline])</f>
        <v/>
      </c>
      <c r="D2516" t="n">
        <v>1509</v>
      </c>
      <c r="E2516" t="inlineStr">
        <is>
          <t>ORD</t>
        </is>
      </c>
      <c r="F2516" s="10" t="n">
        <v>700</v>
      </c>
      <c r="G2516" t="inlineStr">
        <is>
          <t>0700-0759</t>
        </is>
      </c>
      <c r="H2516" s="9">
        <f>INT(F2516/100)</f>
        <v/>
      </c>
      <c r="I2516" t="n">
        <v>-3</v>
      </c>
      <c r="J2516" t="n">
        <v>0</v>
      </c>
      <c r="K2516" t="n">
        <v>-19</v>
      </c>
      <c r="L2516" t="n">
        <v>0</v>
      </c>
      <c r="M2516" t="n">
        <v>0</v>
      </c>
      <c r="O2516" t="n">
        <v>0</v>
      </c>
    </row>
    <row r="2517">
      <c r="A2517" s="8" t="n">
        <v>46210</v>
      </c>
      <c r="B2517" t="inlineStr">
        <is>
          <t>AA</t>
        </is>
      </c>
      <c r="C2517" s="9">
        <f>_xlfn.XLOOKUP(B2517,Carriers[Code],Carriers[Airline])</f>
        <v/>
      </c>
      <c r="D2517" t="n">
        <v>2315</v>
      </c>
      <c r="E2517" t="inlineStr">
        <is>
          <t>PHX</t>
        </is>
      </c>
      <c r="F2517" s="10" t="n">
        <v>700</v>
      </c>
      <c r="G2517" t="inlineStr">
        <is>
          <t>0700-0759</t>
        </is>
      </c>
      <c r="H2517" s="9">
        <f>INT(F2517/100)</f>
        <v/>
      </c>
      <c r="I2517" t="n">
        <v>48</v>
      </c>
      <c r="J2517" t="n">
        <v>1</v>
      </c>
      <c r="K2517" t="n">
        <v>42</v>
      </c>
      <c r="L2517" t="n">
        <v>1</v>
      </c>
      <c r="M2517" t="n">
        <v>0</v>
      </c>
      <c r="O2517" t="n">
        <v>0</v>
      </c>
      <c r="P2517" t="n">
        <v>42</v>
      </c>
      <c r="Q2517" t="n">
        <v>0</v>
      </c>
      <c r="R2517" t="n">
        <v>0</v>
      </c>
      <c r="S2517" t="n">
        <v>0</v>
      </c>
      <c r="T2517" t="n">
        <v>0</v>
      </c>
    </row>
    <row r="2518">
      <c r="A2518" s="8" t="n">
        <v>46210</v>
      </c>
      <c r="B2518" t="inlineStr">
        <is>
          <t>AA</t>
        </is>
      </c>
      <c r="C2518" s="9">
        <f>_xlfn.XLOOKUP(B2518,Carriers[Code],Carriers[Airline])</f>
        <v/>
      </c>
      <c r="D2518" t="n">
        <v>2455</v>
      </c>
      <c r="E2518" t="inlineStr">
        <is>
          <t>LAX</t>
        </is>
      </c>
      <c r="F2518" s="10" t="n">
        <v>700</v>
      </c>
      <c r="G2518" t="inlineStr">
        <is>
          <t>0700-0759</t>
        </is>
      </c>
      <c r="H2518" s="9">
        <f>INT(F2518/100)</f>
        <v/>
      </c>
      <c r="I2518" t="n">
        <v>-4</v>
      </c>
      <c r="J2518" t="n">
        <v>0</v>
      </c>
      <c r="K2518" t="n">
        <v>-39</v>
      </c>
      <c r="L2518" t="n">
        <v>0</v>
      </c>
      <c r="M2518" t="n">
        <v>0</v>
      </c>
      <c r="O2518" t="n">
        <v>0</v>
      </c>
    </row>
    <row r="2519">
      <c r="A2519" s="8" t="n">
        <v>46210</v>
      </c>
      <c r="B2519" t="inlineStr">
        <is>
          <t>AA</t>
        </is>
      </c>
      <c r="C2519" s="9">
        <f>_xlfn.XLOOKUP(B2519,Carriers[Code],Carriers[Airline])</f>
        <v/>
      </c>
      <c r="D2519" t="n">
        <v>2555</v>
      </c>
      <c r="E2519" t="inlineStr">
        <is>
          <t>DFW</t>
        </is>
      </c>
      <c r="F2519" s="10" t="n">
        <v>700</v>
      </c>
      <c r="G2519" t="inlineStr">
        <is>
          <t>0700-0759</t>
        </is>
      </c>
      <c r="H2519" s="9">
        <f>INT(F2519/100)</f>
        <v/>
      </c>
      <c r="I2519" t="n">
        <v>-6</v>
      </c>
      <c r="J2519" t="n">
        <v>0</v>
      </c>
      <c r="K2519" t="n">
        <v>-29</v>
      </c>
      <c r="L2519" t="n">
        <v>0</v>
      </c>
      <c r="M2519" t="n">
        <v>0</v>
      </c>
      <c r="O2519" t="n">
        <v>0</v>
      </c>
    </row>
    <row r="2520">
      <c r="A2520" s="8" t="n">
        <v>46210</v>
      </c>
      <c r="B2520" t="inlineStr">
        <is>
          <t>B6</t>
        </is>
      </c>
      <c r="C2520" s="9">
        <f>_xlfn.XLOOKUP(B2520,Carriers[Code],Carriers[Airline])</f>
        <v/>
      </c>
      <c r="D2520" t="n">
        <v>493</v>
      </c>
      <c r="E2520" t="inlineStr">
        <is>
          <t>DEN</t>
        </is>
      </c>
      <c r="F2520" s="10" t="n">
        <v>700</v>
      </c>
      <c r="G2520" t="inlineStr">
        <is>
          <t>0700-0759</t>
        </is>
      </c>
      <c r="H2520" s="9">
        <f>INT(F2520/100)</f>
        <v/>
      </c>
      <c r="M2520" t="n">
        <v>1</v>
      </c>
      <c r="N2520" t="inlineStr">
        <is>
          <t>B</t>
        </is>
      </c>
      <c r="O2520" t="n">
        <v>0</v>
      </c>
    </row>
    <row r="2521">
      <c r="A2521" s="8" t="n">
        <v>46210</v>
      </c>
      <c r="B2521" t="inlineStr">
        <is>
          <t>B6</t>
        </is>
      </c>
      <c r="C2521" s="9">
        <f>_xlfn.XLOOKUP(B2521,Carriers[Code],Carriers[Airline])</f>
        <v/>
      </c>
      <c r="D2521" t="n">
        <v>687</v>
      </c>
      <c r="E2521" t="inlineStr">
        <is>
          <t>LAX</t>
        </is>
      </c>
      <c r="F2521" s="10" t="n">
        <v>700</v>
      </c>
      <c r="G2521" t="inlineStr">
        <is>
          <t>0700-0759</t>
        </is>
      </c>
      <c r="H2521" s="9">
        <f>INT(F2521/100)</f>
        <v/>
      </c>
      <c r="I2521" t="n">
        <v>-7</v>
      </c>
      <c r="J2521" t="n">
        <v>0</v>
      </c>
      <c r="K2521" t="n">
        <v>-26</v>
      </c>
      <c r="L2521" t="n">
        <v>0</v>
      </c>
      <c r="M2521" t="n">
        <v>0</v>
      </c>
      <c r="O2521" t="n">
        <v>0</v>
      </c>
    </row>
    <row r="2522">
      <c r="A2522" s="8" t="n">
        <v>46210</v>
      </c>
      <c r="B2522" t="inlineStr">
        <is>
          <t>B6</t>
        </is>
      </c>
      <c r="C2522" s="9">
        <f>_xlfn.XLOOKUP(B2522,Carriers[Code],Carriers[Airline])</f>
        <v/>
      </c>
      <c r="D2522" t="n">
        <v>1281</v>
      </c>
      <c r="E2522" t="inlineStr">
        <is>
          <t>RIC</t>
        </is>
      </c>
      <c r="F2522" s="10" t="n">
        <v>700</v>
      </c>
      <c r="G2522" t="inlineStr">
        <is>
          <t>0700-0759</t>
        </is>
      </c>
      <c r="H2522" s="9">
        <f>INT(F2522/100)</f>
        <v/>
      </c>
      <c r="M2522" t="n">
        <v>1</v>
      </c>
      <c r="N2522" t="inlineStr">
        <is>
          <t>C</t>
        </is>
      </c>
      <c r="O2522" t="n">
        <v>0</v>
      </c>
    </row>
    <row r="2523">
      <c r="A2523" s="8" t="n">
        <v>46210</v>
      </c>
      <c r="B2523" t="inlineStr">
        <is>
          <t>DL</t>
        </is>
      </c>
      <c r="C2523" s="9">
        <f>_xlfn.XLOOKUP(B2523,Carriers[Code],Carriers[Airline])</f>
        <v/>
      </c>
      <c r="D2523" t="n">
        <v>2706</v>
      </c>
      <c r="E2523" t="inlineStr">
        <is>
          <t>TPA</t>
        </is>
      </c>
      <c r="F2523" s="10" t="n">
        <v>700</v>
      </c>
      <c r="G2523" t="inlineStr">
        <is>
          <t>0700-0759</t>
        </is>
      </c>
      <c r="H2523" s="9">
        <f>INT(F2523/100)</f>
        <v/>
      </c>
      <c r="I2523" t="n">
        <v>-1</v>
      </c>
      <c r="J2523" t="n">
        <v>0</v>
      </c>
      <c r="K2523" t="n">
        <v>4</v>
      </c>
      <c r="L2523" t="n">
        <v>0</v>
      </c>
      <c r="M2523" t="n">
        <v>0</v>
      </c>
      <c r="O2523" t="n">
        <v>0</v>
      </c>
    </row>
    <row r="2524">
      <c r="A2524" s="8" t="n">
        <v>46210</v>
      </c>
      <c r="B2524" t="inlineStr">
        <is>
          <t>DL</t>
        </is>
      </c>
      <c r="C2524" s="9">
        <f>_xlfn.XLOOKUP(B2524,Carriers[Code],Carriers[Airline])</f>
        <v/>
      </c>
      <c r="D2524" t="n">
        <v>2770</v>
      </c>
      <c r="E2524" t="inlineStr">
        <is>
          <t>LGA</t>
        </is>
      </c>
      <c r="F2524" s="10" t="n">
        <v>700</v>
      </c>
      <c r="G2524" t="inlineStr">
        <is>
          <t>0700-0759</t>
        </is>
      </c>
      <c r="H2524" s="9">
        <f>INT(F2524/100)</f>
        <v/>
      </c>
      <c r="I2524" t="n">
        <v>3</v>
      </c>
      <c r="J2524" t="n">
        <v>0</v>
      </c>
      <c r="K2524" t="n">
        <v>-19</v>
      </c>
      <c r="L2524" t="n">
        <v>0</v>
      </c>
      <c r="M2524" t="n">
        <v>0</v>
      </c>
      <c r="O2524" t="n">
        <v>0</v>
      </c>
    </row>
    <row r="2525">
      <c r="A2525" s="8" t="n">
        <v>46210</v>
      </c>
      <c r="B2525" t="inlineStr">
        <is>
          <t>MQ</t>
        </is>
      </c>
      <c r="C2525" s="9">
        <f>_xlfn.XLOOKUP(B2525,Carriers[Code],Carriers[Airline])</f>
        <v/>
      </c>
      <c r="D2525" t="n">
        <v>3814</v>
      </c>
      <c r="E2525" t="inlineStr">
        <is>
          <t>STL</t>
        </is>
      </c>
      <c r="F2525" s="10" t="n">
        <v>700</v>
      </c>
      <c r="G2525" t="inlineStr">
        <is>
          <t>0700-0759</t>
        </is>
      </c>
      <c r="H2525" s="9">
        <f>INT(F2525/100)</f>
        <v/>
      </c>
      <c r="I2525" t="n">
        <v>-7</v>
      </c>
      <c r="J2525" t="n">
        <v>0</v>
      </c>
      <c r="K2525" t="n">
        <v>-18</v>
      </c>
      <c r="L2525" t="n">
        <v>0</v>
      </c>
      <c r="M2525" t="n">
        <v>0</v>
      </c>
      <c r="O2525" t="n">
        <v>0</v>
      </c>
    </row>
    <row r="2526">
      <c r="A2526" s="8" t="n">
        <v>46210</v>
      </c>
      <c r="B2526" t="inlineStr">
        <is>
          <t>YX</t>
        </is>
      </c>
      <c r="C2526" s="9">
        <f>_xlfn.XLOOKUP(B2526,Carriers[Code],Carriers[Airline])</f>
        <v/>
      </c>
      <c r="D2526" t="n">
        <v>4435</v>
      </c>
      <c r="E2526" t="inlineStr">
        <is>
          <t>IND</t>
        </is>
      </c>
      <c r="F2526" s="10" t="n">
        <v>700</v>
      </c>
      <c r="G2526" t="inlineStr">
        <is>
          <t>0700-0759</t>
        </is>
      </c>
      <c r="H2526" s="9">
        <f>INT(F2526/100)</f>
        <v/>
      </c>
      <c r="I2526" t="n">
        <v>-3</v>
      </c>
      <c r="J2526" t="n">
        <v>0</v>
      </c>
      <c r="K2526" t="n">
        <v>-26</v>
      </c>
      <c r="L2526" t="n">
        <v>0</v>
      </c>
      <c r="M2526" t="n">
        <v>0</v>
      </c>
      <c r="O2526" t="n">
        <v>0</v>
      </c>
    </row>
    <row r="2527">
      <c r="A2527" s="8" t="n">
        <v>46210</v>
      </c>
      <c r="B2527" t="inlineStr">
        <is>
          <t>YX</t>
        </is>
      </c>
      <c r="C2527" s="9">
        <f>_xlfn.XLOOKUP(B2527,Carriers[Code],Carriers[Airline])</f>
        <v/>
      </c>
      <c r="D2527" t="n">
        <v>4505</v>
      </c>
      <c r="E2527" t="inlineStr">
        <is>
          <t>DCA</t>
        </is>
      </c>
      <c r="F2527" s="10" t="n">
        <v>700</v>
      </c>
      <c r="G2527" t="inlineStr">
        <is>
          <t>0700-0759</t>
        </is>
      </c>
      <c r="H2527" s="9">
        <f>INT(F2527/100)</f>
        <v/>
      </c>
      <c r="I2527" t="n">
        <v>12</v>
      </c>
      <c r="J2527" t="n">
        <v>0</v>
      </c>
      <c r="K2527" t="n">
        <v>0</v>
      </c>
      <c r="L2527" t="n">
        <v>0</v>
      </c>
      <c r="M2527" t="n">
        <v>0</v>
      </c>
      <c r="O2527" t="n">
        <v>0</v>
      </c>
    </row>
    <row r="2528">
      <c r="A2528" s="8" t="n">
        <v>46210</v>
      </c>
      <c r="B2528" t="inlineStr">
        <is>
          <t>AS</t>
        </is>
      </c>
      <c r="C2528" s="9">
        <f>_xlfn.XLOOKUP(B2528,Carriers[Code],Carriers[Airline])</f>
        <v/>
      </c>
      <c r="D2528" t="n">
        <v>459</v>
      </c>
      <c r="E2528" t="inlineStr">
        <is>
          <t>SEA</t>
        </is>
      </c>
      <c r="F2528" s="10" t="n">
        <v>703</v>
      </c>
      <c r="G2528" t="inlineStr">
        <is>
          <t>0700-0759</t>
        </is>
      </c>
      <c r="H2528" s="9">
        <f>INT(F2528/100)</f>
        <v/>
      </c>
      <c r="I2528" t="n">
        <v>0</v>
      </c>
      <c r="J2528" t="n">
        <v>0</v>
      </c>
      <c r="K2528" t="n">
        <v>-2</v>
      </c>
      <c r="L2528" t="n">
        <v>0</v>
      </c>
      <c r="M2528" t="n">
        <v>0</v>
      </c>
      <c r="O2528" t="n">
        <v>0</v>
      </c>
    </row>
    <row r="2529">
      <c r="A2529" s="8" t="n">
        <v>46210</v>
      </c>
      <c r="B2529" t="inlineStr">
        <is>
          <t>YX</t>
        </is>
      </c>
      <c r="C2529" s="9">
        <f>_xlfn.XLOOKUP(B2529,Carriers[Code],Carriers[Airline])</f>
        <v/>
      </c>
      <c r="D2529" t="n">
        <v>4396</v>
      </c>
      <c r="E2529" t="inlineStr">
        <is>
          <t>LGA</t>
        </is>
      </c>
      <c r="F2529" s="10" t="n">
        <v>704</v>
      </c>
      <c r="G2529" t="inlineStr">
        <is>
          <t>0700-0759</t>
        </is>
      </c>
      <c r="H2529" s="9">
        <f>INT(F2529/100)</f>
        <v/>
      </c>
      <c r="I2529" t="n">
        <v>65</v>
      </c>
      <c r="J2529" t="n">
        <v>1</v>
      </c>
      <c r="K2529" t="n">
        <v>51</v>
      </c>
      <c r="L2529" t="n">
        <v>1</v>
      </c>
      <c r="M2529" t="n">
        <v>0</v>
      </c>
      <c r="O2529" t="n">
        <v>0</v>
      </c>
      <c r="P2529" t="n">
        <v>51</v>
      </c>
      <c r="Q2529" t="n">
        <v>0</v>
      </c>
      <c r="R2529" t="n">
        <v>0</v>
      </c>
      <c r="S2529" t="n">
        <v>0</v>
      </c>
      <c r="T2529" t="n">
        <v>0</v>
      </c>
    </row>
    <row r="2530">
      <c r="A2530" s="8" t="n">
        <v>46210</v>
      </c>
      <c r="B2530" t="inlineStr">
        <is>
          <t>DL</t>
        </is>
      </c>
      <c r="C2530" s="9">
        <f>_xlfn.XLOOKUP(B2530,Carriers[Code],Carriers[Airline])</f>
        <v/>
      </c>
      <c r="D2530" t="n">
        <v>1399</v>
      </c>
      <c r="E2530" t="inlineStr">
        <is>
          <t>MIA</t>
        </is>
      </c>
      <c r="F2530" s="10" t="n">
        <v>705</v>
      </c>
      <c r="G2530" t="inlineStr">
        <is>
          <t>0700-0759</t>
        </is>
      </c>
      <c r="H2530" s="9">
        <f>INT(F2530/100)</f>
        <v/>
      </c>
      <c r="M2530" t="n">
        <v>1</v>
      </c>
      <c r="N2530" t="inlineStr">
        <is>
          <t>A</t>
        </is>
      </c>
      <c r="O2530" t="n">
        <v>0</v>
      </c>
    </row>
    <row r="2531">
      <c r="A2531" s="8" t="n">
        <v>46210</v>
      </c>
      <c r="B2531" t="inlineStr">
        <is>
          <t>DL</t>
        </is>
      </c>
      <c r="C2531" s="9">
        <f>_xlfn.XLOOKUP(B2531,Carriers[Code],Carriers[Airline])</f>
        <v/>
      </c>
      <c r="D2531" t="n">
        <v>1580</v>
      </c>
      <c r="E2531" t="inlineStr">
        <is>
          <t>MCO</t>
        </is>
      </c>
      <c r="F2531" s="10" t="n">
        <v>705</v>
      </c>
      <c r="G2531" t="inlineStr">
        <is>
          <t>0700-0759</t>
        </is>
      </c>
      <c r="H2531" s="9">
        <f>INT(F2531/100)</f>
        <v/>
      </c>
      <c r="I2531" t="n">
        <v>-2</v>
      </c>
      <c r="J2531" t="n">
        <v>0</v>
      </c>
      <c r="K2531" t="n">
        <v>-15</v>
      </c>
      <c r="L2531" t="n">
        <v>0</v>
      </c>
      <c r="M2531" t="n">
        <v>0</v>
      </c>
      <c r="O2531" t="n">
        <v>0</v>
      </c>
    </row>
    <row r="2532">
      <c r="A2532" s="8" t="n">
        <v>46210</v>
      </c>
      <c r="B2532" t="inlineStr">
        <is>
          <t>B6</t>
        </is>
      </c>
      <c r="C2532" s="9">
        <f>_xlfn.XLOOKUP(B2532,Carriers[Code],Carriers[Airline])</f>
        <v/>
      </c>
      <c r="D2532" t="n">
        <v>397</v>
      </c>
      <c r="E2532" t="inlineStr">
        <is>
          <t>SEA</t>
        </is>
      </c>
      <c r="F2532" s="10" t="n">
        <v>710</v>
      </c>
      <c r="G2532" t="inlineStr">
        <is>
          <t>0700-0759</t>
        </is>
      </c>
      <c r="H2532" s="9">
        <f>INT(F2532/100)</f>
        <v/>
      </c>
      <c r="I2532" t="n">
        <v>-2</v>
      </c>
      <c r="J2532" t="n">
        <v>0</v>
      </c>
      <c r="K2532" t="n">
        <v>1</v>
      </c>
      <c r="L2532" t="n">
        <v>0</v>
      </c>
      <c r="M2532" t="n">
        <v>0</v>
      </c>
      <c r="O2532" t="n">
        <v>0</v>
      </c>
    </row>
    <row r="2533">
      <c r="A2533" s="8" t="n">
        <v>46210</v>
      </c>
      <c r="B2533" t="inlineStr">
        <is>
          <t>B6</t>
        </is>
      </c>
      <c r="C2533" s="9">
        <f>_xlfn.XLOOKUP(B2533,Carriers[Code],Carriers[Airline])</f>
        <v/>
      </c>
      <c r="D2533" t="n">
        <v>2229</v>
      </c>
      <c r="E2533" t="inlineStr">
        <is>
          <t>MKE</t>
        </is>
      </c>
      <c r="F2533" s="10" t="n">
        <v>710</v>
      </c>
      <c r="G2533" t="inlineStr">
        <is>
          <t>0700-0759</t>
        </is>
      </c>
      <c r="H2533" s="9">
        <f>INT(F2533/100)</f>
        <v/>
      </c>
      <c r="I2533" t="n">
        <v>-2</v>
      </c>
      <c r="J2533" t="n">
        <v>0</v>
      </c>
      <c r="K2533" t="n">
        <v>-9</v>
      </c>
      <c r="L2533" t="n">
        <v>0</v>
      </c>
      <c r="M2533" t="n">
        <v>0</v>
      </c>
      <c r="O2533" t="n">
        <v>0</v>
      </c>
    </row>
    <row r="2534">
      <c r="A2534" s="8" t="n">
        <v>46210</v>
      </c>
      <c r="B2534" t="inlineStr">
        <is>
          <t>DL</t>
        </is>
      </c>
      <c r="C2534" s="9">
        <f>_xlfn.XLOOKUP(B2534,Carriers[Code],Carriers[Airline])</f>
        <v/>
      </c>
      <c r="D2534" t="n">
        <v>1138</v>
      </c>
      <c r="E2534" t="inlineStr">
        <is>
          <t>MSP</t>
        </is>
      </c>
      <c r="F2534" s="10" t="n">
        <v>710</v>
      </c>
      <c r="G2534" t="inlineStr">
        <is>
          <t>0700-0759</t>
        </is>
      </c>
      <c r="H2534" s="9">
        <f>INT(F2534/100)</f>
        <v/>
      </c>
      <c r="I2534" t="n">
        <v>-1</v>
      </c>
      <c r="J2534" t="n">
        <v>0</v>
      </c>
      <c r="K2534" t="n">
        <v>-4</v>
      </c>
      <c r="L2534" t="n">
        <v>0</v>
      </c>
      <c r="M2534" t="n">
        <v>0</v>
      </c>
      <c r="O2534" t="n">
        <v>0</v>
      </c>
    </row>
    <row r="2535">
      <c r="A2535" s="8" t="n">
        <v>46210</v>
      </c>
      <c r="B2535" t="inlineStr">
        <is>
          <t>B6</t>
        </is>
      </c>
      <c r="C2535" s="9">
        <f>_xlfn.XLOOKUP(B2535,Carriers[Code],Carriers[Airline])</f>
        <v/>
      </c>
      <c r="D2535" t="n">
        <v>2041</v>
      </c>
      <c r="E2535" t="inlineStr">
        <is>
          <t>CLE</t>
        </is>
      </c>
      <c r="F2535" s="10" t="n">
        <v>715</v>
      </c>
      <c r="G2535" t="inlineStr">
        <is>
          <t>0700-0759</t>
        </is>
      </c>
      <c r="H2535" s="9">
        <f>INT(F2535/100)</f>
        <v/>
      </c>
      <c r="I2535" t="n">
        <v>-8</v>
      </c>
      <c r="J2535" t="n">
        <v>0</v>
      </c>
      <c r="K2535" t="n">
        <v>-15</v>
      </c>
      <c r="L2535" t="n">
        <v>0</v>
      </c>
      <c r="M2535" t="n">
        <v>0</v>
      </c>
      <c r="O2535" t="n">
        <v>0</v>
      </c>
    </row>
    <row r="2536">
      <c r="A2536" s="8" t="n">
        <v>46210</v>
      </c>
      <c r="B2536" t="inlineStr">
        <is>
          <t>DL</t>
        </is>
      </c>
      <c r="C2536" s="9">
        <f>_xlfn.XLOOKUP(B2536,Carriers[Code],Carriers[Airline])</f>
        <v/>
      </c>
      <c r="D2536" t="n">
        <v>760</v>
      </c>
      <c r="E2536" t="inlineStr">
        <is>
          <t>DFW</t>
        </is>
      </c>
      <c r="F2536" s="10" t="n">
        <v>715</v>
      </c>
      <c r="G2536" t="inlineStr">
        <is>
          <t>0700-0759</t>
        </is>
      </c>
      <c r="H2536" s="9">
        <f>INT(F2536/100)</f>
        <v/>
      </c>
      <c r="I2536" t="n">
        <v>-6</v>
      </c>
      <c r="J2536" t="n">
        <v>0</v>
      </c>
      <c r="K2536" t="n">
        <v>-7</v>
      </c>
      <c r="L2536" t="n">
        <v>0</v>
      </c>
      <c r="M2536" t="n">
        <v>0</v>
      </c>
      <c r="O2536" t="n">
        <v>0</v>
      </c>
    </row>
    <row r="2537">
      <c r="A2537" s="8" t="n">
        <v>46210</v>
      </c>
      <c r="B2537" t="inlineStr">
        <is>
          <t>UA</t>
        </is>
      </c>
      <c r="C2537" s="9">
        <f>_xlfn.XLOOKUP(B2537,Carriers[Code],Carriers[Airline])</f>
        <v/>
      </c>
      <c r="D2537" t="n">
        <v>2631</v>
      </c>
      <c r="E2537" t="inlineStr">
        <is>
          <t>ORD</t>
        </is>
      </c>
      <c r="F2537" s="10" t="n">
        <v>719</v>
      </c>
      <c r="G2537" t="inlineStr">
        <is>
          <t>0700-0759</t>
        </is>
      </c>
      <c r="H2537" s="9">
        <f>INT(F2537/100)</f>
        <v/>
      </c>
      <c r="I2537" t="n">
        <v>-2</v>
      </c>
      <c r="J2537" t="n">
        <v>0</v>
      </c>
      <c r="K2537" t="n">
        <v>-11</v>
      </c>
      <c r="L2537" t="n">
        <v>0</v>
      </c>
      <c r="M2537" t="n">
        <v>0</v>
      </c>
      <c r="O2537" t="n">
        <v>0</v>
      </c>
    </row>
    <row r="2538">
      <c r="A2538" s="8" t="n">
        <v>46210</v>
      </c>
      <c r="B2538" t="inlineStr">
        <is>
          <t>B6</t>
        </is>
      </c>
      <c r="C2538" s="9">
        <f>_xlfn.XLOOKUP(B2538,Carriers[Code],Carriers[Airline])</f>
        <v/>
      </c>
      <c r="D2538" t="n">
        <v>109</v>
      </c>
      <c r="E2538" t="inlineStr">
        <is>
          <t>JAX</t>
        </is>
      </c>
      <c r="F2538" s="10" t="n">
        <v>720</v>
      </c>
      <c r="G2538" t="inlineStr">
        <is>
          <t>0700-0759</t>
        </is>
      </c>
      <c r="H2538" s="9">
        <f>INT(F2538/100)</f>
        <v/>
      </c>
      <c r="I2538" t="n">
        <v>-2</v>
      </c>
      <c r="J2538" t="n">
        <v>0</v>
      </c>
      <c r="K2538" t="n">
        <v>11</v>
      </c>
      <c r="L2538" t="n">
        <v>0</v>
      </c>
      <c r="M2538" t="n">
        <v>0</v>
      </c>
      <c r="O2538" t="n">
        <v>0</v>
      </c>
    </row>
    <row r="2539">
      <c r="A2539" s="8" t="n">
        <v>46210</v>
      </c>
      <c r="B2539" t="inlineStr">
        <is>
          <t>DL</t>
        </is>
      </c>
      <c r="C2539" s="9">
        <f>_xlfn.XLOOKUP(B2539,Carriers[Code],Carriers[Airline])</f>
        <v/>
      </c>
      <c r="D2539" t="n">
        <v>977</v>
      </c>
      <c r="E2539" t="inlineStr">
        <is>
          <t>SFO</t>
        </is>
      </c>
      <c r="F2539" s="10" t="n">
        <v>720</v>
      </c>
      <c r="G2539" t="inlineStr">
        <is>
          <t>0700-0759</t>
        </is>
      </c>
      <c r="H2539" s="9">
        <f>INT(F2539/100)</f>
        <v/>
      </c>
      <c r="I2539" t="n">
        <v>12</v>
      </c>
      <c r="J2539" t="n">
        <v>0</v>
      </c>
      <c r="K2539" t="n">
        <v>-11</v>
      </c>
      <c r="L2539" t="n">
        <v>0</v>
      </c>
      <c r="M2539" t="n">
        <v>0</v>
      </c>
      <c r="O2539" t="n">
        <v>0</v>
      </c>
    </row>
    <row r="2540">
      <c r="A2540" s="8" t="n">
        <v>46210</v>
      </c>
      <c r="B2540" t="inlineStr">
        <is>
          <t>B6</t>
        </is>
      </c>
      <c r="C2540" s="9">
        <f>_xlfn.XLOOKUP(B2540,Carriers[Code],Carriers[Airline])</f>
        <v/>
      </c>
      <c r="D2540" t="n">
        <v>249</v>
      </c>
      <c r="E2540" t="inlineStr">
        <is>
          <t>SAV</t>
        </is>
      </c>
      <c r="F2540" s="10" t="n">
        <v>725</v>
      </c>
      <c r="G2540" t="inlineStr">
        <is>
          <t>0700-0759</t>
        </is>
      </c>
      <c r="H2540" s="9">
        <f>INT(F2540/100)</f>
        <v/>
      </c>
      <c r="M2540" t="n">
        <v>1</v>
      </c>
      <c r="N2540" t="inlineStr">
        <is>
          <t>C</t>
        </is>
      </c>
      <c r="O2540" t="n">
        <v>0</v>
      </c>
    </row>
    <row r="2541">
      <c r="A2541" s="8" t="n">
        <v>46210</v>
      </c>
      <c r="B2541" t="inlineStr">
        <is>
          <t>UA</t>
        </is>
      </c>
      <c r="C2541" s="9">
        <f>_xlfn.XLOOKUP(B2541,Carriers[Code],Carriers[Airline])</f>
        <v/>
      </c>
      <c r="D2541" t="n">
        <v>226</v>
      </c>
      <c r="E2541" t="inlineStr">
        <is>
          <t>IAH</t>
        </is>
      </c>
      <c r="F2541" s="10" t="n">
        <v>725</v>
      </c>
      <c r="G2541" t="inlineStr">
        <is>
          <t>0700-0759</t>
        </is>
      </c>
      <c r="H2541" s="9">
        <f>INT(F2541/100)</f>
        <v/>
      </c>
      <c r="I2541" t="n">
        <v>-7</v>
      </c>
      <c r="J2541" t="n">
        <v>0</v>
      </c>
      <c r="K2541" t="n">
        <v>-3</v>
      </c>
      <c r="L2541" t="n">
        <v>0</v>
      </c>
      <c r="M2541" t="n">
        <v>0</v>
      </c>
      <c r="O2541" t="n">
        <v>0</v>
      </c>
    </row>
    <row r="2542">
      <c r="A2542" s="8" t="n">
        <v>46210</v>
      </c>
      <c r="B2542" t="inlineStr">
        <is>
          <t>YX</t>
        </is>
      </c>
      <c r="C2542" s="9">
        <f>_xlfn.XLOOKUP(B2542,Carriers[Code],Carriers[Airline])</f>
        <v/>
      </c>
      <c r="D2542" t="n">
        <v>5692</v>
      </c>
      <c r="E2542" t="inlineStr">
        <is>
          <t>DCA</t>
        </is>
      </c>
      <c r="F2542" s="10" t="n">
        <v>725</v>
      </c>
      <c r="G2542" t="inlineStr">
        <is>
          <t>0700-0759</t>
        </is>
      </c>
      <c r="H2542" s="9">
        <f>INT(F2542/100)</f>
        <v/>
      </c>
      <c r="I2542" t="n">
        <v>-6</v>
      </c>
      <c r="J2542" t="n">
        <v>0</v>
      </c>
      <c r="K2542" t="n">
        <v>-13</v>
      </c>
      <c r="L2542" t="n">
        <v>0</v>
      </c>
      <c r="M2542" t="n">
        <v>0</v>
      </c>
      <c r="O2542" t="n">
        <v>0</v>
      </c>
    </row>
    <row r="2543">
      <c r="A2543" s="8" t="n">
        <v>46210</v>
      </c>
      <c r="B2543" t="inlineStr">
        <is>
          <t>UA</t>
        </is>
      </c>
      <c r="C2543" s="9">
        <f>_xlfn.XLOOKUP(B2543,Carriers[Code],Carriers[Airline])</f>
        <v/>
      </c>
      <c r="D2543" t="n">
        <v>323</v>
      </c>
      <c r="E2543" t="inlineStr">
        <is>
          <t>SFO</t>
        </is>
      </c>
      <c r="F2543" s="10" t="n">
        <v>728</v>
      </c>
      <c r="G2543" t="inlineStr">
        <is>
          <t>0700-0759</t>
        </is>
      </c>
      <c r="H2543" s="9">
        <f>INT(F2543/100)</f>
        <v/>
      </c>
      <c r="I2543" t="n">
        <v>11</v>
      </c>
      <c r="J2543" t="n">
        <v>0</v>
      </c>
      <c r="K2543" t="n">
        <v>-3</v>
      </c>
      <c r="L2543" t="n">
        <v>0</v>
      </c>
      <c r="M2543" t="n">
        <v>0</v>
      </c>
      <c r="O2543" t="n">
        <v>0</v>
      </c>
    </row>
    <row r="2544">
      <c r="A2544" s="8" t="n">
        <v>46210</v>
      </c>
      <c r="B2544" t="inlineStr">
        <is>
          <t>DL</t>
        </is>
      </c>
      <c r="C2544" s="9">
        <f>_xlfn.XLOOKUP(B2544,Carriers[Code],Carriers[Airline])</f>
        <v/>
      </c>
      <c r="D2544" t="n">
        <v>2474</v>
      </c>
      <c r="E2544" t="inlineStr">
        <is>
          <t>RSW</t>
        </is>
      </c>
      <c r="F2544" s="10" t="n">
        <v>730</v>
      </c>
      <c r="G2544" t="inlineStr">
        <is>
          <t>0700-0759</t>
        </is>
      </c>
      <c r="H2544" s="9">
        <f>INT(F2544/100)</f>
        <v/>
      </c>
      <c r="I2544" t="n">
        <v>-8</v>
      </c>
      <c r="J2544" t="n">
        <v>0</v>
      </c>
      <c r="K2544" t="n">
        <v>-2</v>
      </c>
      <c r="L2544" t="n">
        <v>0</v>
      </c>
      <c r="M2544" t="n">
        <v>0</v>
      </c>
      <c r="O2544" t="n">
        <v>0</v>
      </c>
    </row>
    <row r="2545">
      <c r="A2545" s="8" t="n">
        <v>46210</v>
      </c>
      <c r="B2545" t="inlineStr">
        <is>
          <t>DL</t>
        </is>
      </c>
      <c r="C2545" s="9">
        <f>_xlfn.XLOOKUP(B2545,Carriers[Code],Carriers[Airline])</f>
        <v/>
      </c>
      <c r="D2545" t="n">
        <v>2570</v>
      </c>
      <c r="E2545" t="inlineStr">
        <is>
          <t>ORD</t>
        </is>
      </c>
      <c r="F2545" s="10" t="n">
        <v>730</v>
      </c>
      <c r="G2545" t="inlineStr">
        <is>
          <t>0700-0759</t>
        </is>
      </c>
      <c r="H2545" s="9">
        <f>INT(F2545/100)</f>
        <v/>
      </c>
      <c r="I2545" t="n">
        <v>2</v>
      </c>
      <c r="J2545" t="n">
        <v>0</v>
      </c>
      <c r="K2545" t="n">
        <v>-3</v>
      </c>
      <c r="L2545" t="n">
        <v>0</v>
      </c>
      <c r="M2545" t="n">
        <v>0</v>
      </c>
      <c r="O2545" t="n">
        <v>0</v>
      </c>
    </row>
    <row r="2546">
      <c r="A2546" s="8" t="n">
        <v>46210</v>
      </c>
      <c r="B2546" t="inlineStr">
        <is>
          <t>UA</t>
        </is>
      </c>
      <c r="C2546" s="9">
        <f>_xlfn.XLOOKUP(B2546,Carriers[Code],Carriers[Airline])</f>
        <v/>
      </c>
      <c r="D2546" t="n">
        <v>360</v>
      </c>
      <c r="E2546" t="inlineStr">
        <is>
          <t>LAX</t>
        </is>
      </c>
      <c r="F2546" s="10" t="n">
        <v>730</v>
      </c>
      <c r="G2546" t="inlineStr">
        <is>
          <t>0700-0759</t>
        </is>
      </c>
      <c r="H2546" s="9">
        <f>INT(F2546/100)</f>
        <v/>
      </c>
      <c r="I2546" t="n">
        <v>8</v>
      </c>
      <c r="J2546" t="n">
        <v>0</v>
      </c>
      <c r="K2546" t="n">
        <v>-9</v>
      </c>
      <c r="L2546" t="n">
        <v>0</v>
      </c>
      <c r="M2546" t="n">
        <v>0</v>
      </c>
      <c r="O2546" t="n">
        <v>0</v>
      </c>
    </row>
    <row r="2547">
      <c r="A2547" s="8" t="n">
        <v>46210</v>
      </c>
      <c r="B2547" t="inlineStr">
        <is>
          <t>WN</t>
        </is>
      </c>
      <c r="C2547" s="9">
        <f>_xlfn.XLOOKUP(B2547,Carriers[Code],Carriers[Airline])</f>
        <v/>
      </c>
      <c r="D2547" t="n">
        <v>745</v>
      </c>
      <c r="E2547" t="inlineStr">
        <is>
          <t>MDW</t>
        </is>
      </c>
      <c r="F2547" s="10" t="n">
        <v>730</v>
      </c>
      <c r="G2547" t="inlineStr">
        <is>
          <t>0700-0759</t>
        </is>
      </c>
      <c r="H2547" s="9">
        <f>INT(F2547/100)</f>
        <v/>
      </c>
      <c r="I2547" t="n">
        <v>-1</v>
      </c>
      <c r="J2547" t="n">
        <v>0</v>
      </c>
      <c r="K2547" t="n">
        <v>-11</v>
      </c>
      <c r="L2547" t="n">
        <v>0</v>
      </c>
      <c r="M2547" t="n">
        <v>0</v>
      </c>
      <c r="O2547" t="n">
        <v>0</v>
      </c>
    </row>
    <row r="2548">
      <c r="A2548" s="8" t="n">
        <v>46210</v>
      </c>
      <c r="B2548" t="inlineStr">
        <is>
          <t>YX</t>
        </is>
      </c>
      <c r="C2548" s="9">
        <f>_xlfn.XLOOKUP(B2548,Carriers[Code],Carriers[Airline])</f>
        <v/>
      </c>
      <c r="D2548" t="n">
        <v>5628</v>
      </c>
      <c r="E2548" t="inlineStr">
        <is>
          <t>IND</t>
        </is>
      </c>
      <c r="F2548" s="10" t="n">
        <v>735</v>
      </c>
      <c r="G2548" t="inlineStr">
        <is>
          <t>0700-0759</t>
        </is>
      </c>
      <c r="H2548" s="9">
        <f>INT(F2548/100)</f>
        <v/>
      </c>
      <c r="I2548" t="n">
        <v>-3</v>
      </c>
      <c r="J2548" t="n">
        <v>0</v>
      </c>
      <c r="K2548" t="n">
        <v>-16</v>
      </c>
      <c r="L2548" t="n">
        <v>0</v>
      </c>
      <c r="M2548" t="n">
        <v>0</v>
      </c>
      <c r="O2548" t="n">
        <v>0</v>
      </c>
    </row>
    <row r="2549">
      <c r="A2549" s="8" t="n">
        <v>46210</v>
      </c>
      <c r="B2549" t="inlineStr">
        <is>
          <t>DL</t>
        </is>
      </c>
      <c r="C2549" s="9">
        <f>_xlfn.XLOOKUP(B2549,Carriers[Code],Carriers[Airline])</f>
        <v/>
      </c>
      <c r="D2549" t="n">
        <v>499</v>
      </c>
      <c r="E2549" t="inlineStr">
        <is>
          <t>DEN</t>
        </is>
      </c>
      <c r="F2549" s="10" t="n">
        <v>745</v>
      </c>
      <c r="G2549" t="inlineStr">
        <is>
          <t>0700-0759</t>
        </is>
      </c>
      <c r="H2549" s="9">
        <f>INT(F2549/100)</f>
        <v/>
      </c>
      <c r="I2549" t="n">
        <v>-2</v>
      </c>
      <c r="J2549" t="n">
        <v>0</v>
      </c>
      <c r="K2549" t="n">
        <v>-20</v>
      </c>
      <c r="L2549" t="n">
        <v>0</v>
      </c>
      <c r="M2549" t="n">
        <v>0</v>
      </c>
      <c r="O2549" t="n">
        <v>0</v>
      </c>
    </row>
    <row r="2550">
      <c r="A2550" s="8" t="n">
        <v>46210</v>
      </c>
      <c r="B2550" t="inlineStr">
        <is>
          <t>UA</t>
        </is>
      </c>
      <c r="C2550" s="9">
        <f>_xlfn.XLOOKUP(B2550,Carriers[Code],Carriers[Airline])</f>
        <v/>
      </c>
      <c r="D2550" t="n">
        <v>647</v>
      </c>
      <c r="E2550" t="inlineStr">
        <is>
          <t>DEN</t>
        </is>
      </c>
      <c r="F2550" s="10" t="n">
        <v>745</v>
      </c>
      <c r="G2550" t="inlineStr">
        <is>
          <t>0700-0759</t>
        </is>
      </c>
      <c r="H2550" s="9">
        <f>INT(F2550/100)</f>
        <v/>
      </c>
      <c r="I2550" t="n">
        <v>9</v>
      </c>
      <c r="J2550" t="n">
        <v>0</v>
      </c>
      <c r="K2550" t="n">
        <v>-11</v>
      </c>
      <c r="L2550" t="n">
        <v>0</v>
      </c>
      <c r="M2550" t="n">
        <v>0</v>
      </c>
      <c r="O2550" t="n">
        <v>0</v>
      </c>
    </row>
    <row r="2551">
      <c r="A2551" s="8" t="n">
        <v>46210</v>
      </c>
      <c r="B2551" t="inlineStr">
        <is>
          <t>DL</t>
        </is>
      </c>
      <c r="C2551" s="9">
        <f>_xlfn.XLOOKUP(B2551,Carriers[Code],Carriers[Airline])</f>
        <v/>
      </c>
      <c r="D2551" t="n">
        <v>497</v>
      </c>
      <c r="E2551" t="inlineStr">
        <is>
          <t>LAS</t>
        </is>
      </c>
      <c r="F2551" s="10" t="n">
        <v>750</v>
      </c>
      <c r="G2551" t="inlineStr">
        <is>
          <t>0700-0759</t>
        </is>
      </c>
      <c r="H2551" s="9">
        <f>INT(F2551/100)</f>
        <v/>
      </c>
      <c r="I2551" t="n">
        <v>3</v>
      </c>
      <c r="J2551" t="n">
        <v>0</v>
      </c>
      <c r="K2551" t="n">
        <v>-27</v>
      </c>
      <c r="L2551" t="n">
        <v>0</v>
      </c>
      <c r="M2551" t="n">
        <v>0</v>
      </c>
      <c r="O2551" t="n">
        <v>0</v>
      </c>
    </row>
    <row r="2552">
      <c r="A2552" s="8" t="n">
        <v>46210</v>
      </c>
      <c r="B2552" t="inlineStr">
        <is>
          <t>DL</t>
        </is>
      </c>
      <c r="C2552" s="9">
        <f>_xlfn.XLOOKUP(B2552,Carriers[Code],Carriers[Airline])</f>
        <v/>
      </c>
      <c r="D2552" t="n">
        <v>384</v>
      </c>
      <c r="E2552" t="inlineStr">
        <is>
          <t>SEA</t>
        </is>
      </c>
      <c r="F2552" s="10" t="n">
        <v>753</v>
      </c>
      <c r="G2552" t="inlineStr">
        <is>
          <t>0700-0759</t>
        </is>
      </c>
      <c r="H2552" s="9">
        <f>INT(F2552/100)</f>
        <v/>
      </c>
      <c r="I2552" t="n">
        <v>0</v>
      </c>
      <c r="J2552" t="n">
        <v>0</v>
      </c>
      <c r="K2552" t="n">
        <v>-21</v>
      </c>
      <c r="L2552" t="n">
        <v>0</v>
      </c>
      <c r="M2552" t="n">
        <v>0</v>
      </c>
      <c r="O2552" t="n">
        <v>0</v>
      </c>
    </row>
    <row r="2553">
      <c r="A2553" s="8" t="n">
        <v>46210</v>
      </c>
      <c r="B2553" t="inlineStr">
        <is>
          <t>DL</t>
        </is>
      </c>
      <c r="C2553" s="9">
        <f>_xlfn.XLOOKUP(B2553,Carriers[Code],Carriers[Airline])</f>
        <v/>
      </c>
      <c r="D2553" t="n">
        <v>1401</v>
      </c>
      <c r="E2553" t="inlineStr">
        <is>
          <t>FLL</t>
        </is>
      </c>
      <c r="F2553" s="10" t="n">
        <v>755</v>
      </c>
      <c r="G2553" t="inlineStr">
        <is>
          <t>0700-0759</t>
        </is>
      </c>
      <c r="H2553" s="9">
        <f>INT(F2553/100)</f>
        <v/>
      </c>
      <c r="I2553" t="n">
        <v>12</v>
      </c>
      <c r="J2553" t="n">
        <v>0</v>
      </c>
      <c r="K2553" t="n">
        <v>-2</v>
      </c>
      <c r="L2553" t="n">
        <v>0</v>
      </c>
      <c r="M2553" t="n">
        <v>0</v>
      </c>
      <c r="O2553" t="n">
        <v>0</v>
      </c>
    </row>
    <row r="2554">
      <c r="A2554" s="8" t="n">
        <v>46210</v>
      </c>
      <c r="B2554" t="inlineStr">
        <is>
          <t>AA</t>
        </is>
      </c>
      <c r="C2554" s="9">
        <f>_xlfn.XLOOKUP(B2554,Carriers[Code],Carriers[Airline])</f>
        <v/>
      </c>
      <c r="D2554" t="n">
        <v>1259</v>
      </c>
      <c r="E2554" t="inlineStr">
        <is>
          <t>MIA</t>
        </is>
      </c>
      <c r="F2554" s="10" t="n">
        <v>800</v>
      </c>
      <c r="G2554" t="inlineStr">
        <is>
          <t>0800-0859</t>
        </is>
      </c>
      <c r="H2554" s="9">
        <f>INT(F2554/100)</f>
        <v/>
      </c>
      <c r="I2554" t="n">
        <v>-3</v>
      </c>
      <c r="J2554" t="n">
        <v>0</v>
      </c>
      <c r="K2554" t="n">
        <v>-8</v>
      </c>
      <c r="L2554" t="n">
        <v>0</v>
      </c>
      <c r="M2554" t="n">
        <v>0</v>
      </c>
      <c r="O2554" t="n">
        <v>0</v>
      </c>
    </row>
    <row r="2555">
      <c r="A2555" s="8" t="n">
        <v>46210</v>
      </c>
      <c r="B2555" t="inlineStr">
        <is>
          <t>B6</t>
        </is>
      </c>
      <c r="C2555" s="9">
        <f>_xlfn.XLOOKUP(B2555,Carriers[Code],Carriers[Airline])</f>
        <v/>
      </c>
      <c r="D2555" t="n">
        <v>833</v>
      </c>
      <c r="E2555" t="inlineStr">
        <is>
          <t>SFO</t>
        </is>
      </c>
      <c r="F2555" s="10" t="n">
        <v>800</v>
      </c>
      <c r="G2555" t="inlineStr">
        <is>
          <t>0800-0859</t>
        </is>
      </c>
      <c r="H2555" s="9">
        <f>INT(F2555/100)</f>
        <v/>
      </c>
      <c r="I2555" t="n">
        <v>-10</v>
      </c>
      <c r="J2555" t="n">
        <v>0</v>
      </c>
      <c r="K2555" t="n">
        <v>2</v>
      </c>
      <c r="L2555" t="n">
        <v>0</v>
      </c>
      <c r="M2555" t="n">
        <v>0</v>
      </c>
      <c r="O2555" t="n">
        <v>0</v>
      </c>
    </row>
    <row r="2556">
      <c r="A2556" s="8" t="n">
        <v>46210</v>
      </c>
      <c r="B2556" t="inlineStr">
        <is>
          <t>DL</t>
        </is>
      </c>
      <c r="C2556" s="9">
        <f>_xlfn.XLOOKUP(B2556,Carriers[Code],Carriers[Airline])</f>
        <v/>
      </c>
      <c r="D2556" t="n">
        <v>923</v>
      </c>
      <c r="E2556" t="inlineStr">
        <is>
          <t>ATL</t>
        </is>
      </c>
      <c r="F2556" s="10" t="n">
        <v>800</v>
      </c>
      <c r="G2556" t="inlineStr">
        <is>
          <t>0800-0859</t>
        </is>
      </c>
      <c r="H2556" s="9">
        <f>INT(F2556/100)</f>
        <v/>
      </c>
      <c r="I2556" t="n">
        <v>10</v>
      </c>
      <c r="J2556" t="n">
        <v>0</v>
      </c>
      <c r="K2556" t="n">
        <v>-3</v>
      </c>
      <c r="L2556" t="n">
        <v>0</v>
      </c>
      <c r="M2556" t="n">
        <v>0</v>
      </c>
      <c r="O2556" t="n">
        <v>0</v>
      </c>
    </row>
    <row r="2557">
      <c r="A2557" s="8" t="n">
        <v>46210</v>
      </c>
      <c r="B2557" t="inlineStr">
        <is>
          <t>UA</t>
        </is>
      </c>
      <c r="C2557" s="9">
        <f>_xlfn.XLOOKUP(B2557,Carriers[Code],Carriers[Airline])</f>
        <v/>
      </c>
      <c r="D2557" t="n">
        <v>570</v>
      </c>
      <c r="E2557" t="inlineStr">
        <is>
          <t>EWR</t>
        </is>
      </c>
      <c r="F2557" s="10" t="n">
        <v>800</v>
      </c>
      <c r="G2557" t="inlineStr">
        <is>
          <t>0800-0859</t>
        </is>
      </c>
      <c r="H2557" s="9">
        <f>INT(F2557/100)</f>
        <v/>
      </c>
      <c r="I2557" t="n">
        <v>25</v>
      </c>
      <c r="J2557" t="n">
        <v>1</v>
      </c>
      <c r="K2557" t="n">
        <v>22</v>
      </c>
      <c r="L2557" t="n">
        <v>1</v>
      </c>
      <c r="M2557" t="n">
        <v>0</v>
      </c>
      <c r="O2557" t="n">
        <v>0</v>
      </c>
      <c r="P2557" t="n">
        <v>22</v>
      </c>
      <c r="Q2557" t="n">
        <v>0</v>
      </c>
      <c r="R2557" t="n">
        <v>0</v>
      </c>
      <c r="S2557" t="n">
        <v>0</v>
      </c>
      <c r="T2557" t="n">
        <v>0</v>
      </c>
    </row>
    <row r="2558">
      <c r="A2558" s="8" t="n">
        <v>46210</v>
      </c>
      <c r="B2558" t="inlineStr">
        <is>
          <t>YX</t>
        </is>
      </c>
      <c r="C2558" s="9">
        <f>_xlfn.XLOOKUP(B2558,Carriers[Code],Carriers[Airline])</f>
        <v/>
      </c>
      <c r="D2558" t="n">
        <v>5735</v>
      </c>
      <c r="E2558" t="inlineStr">
        <is>
          <t>LGA</t>
        </is>
      </c>
      <c r="F2558" s="10" t="n">
        <v>800</v>
      </c>
      <c r="G2558" t="inlineStr">
        <is>
          <t>0800-0859</t>
        </is>
      </c>
      <c r="H2558" s="9">
        <f>INT(F2558/100)</f>
        <v/>
      </c>
      <c r="I2558" t="n">
        <v>-14</v>
      </c>
      <c r="J2558" t="n">
        <v>0</v>
      </c>
      <c r="K2558" t="n">
        <v>-23</v>
      </c>
      <c r="L2558" t="n">
        <v>0</v>
      </c>
      <c r="M2558" t="n">
        <v>0</v>
      </c>
      <c r="O2558" t="n">
        <v>0</v>
      </c>
    </row>
    <row r="2559">
      <c r="A2559" s="8" t="n">
        <v>46210</v>
      </c>
      <c r="B2559" t="inlineStr">
        <is>
          <t>AA</t>
        </is>
      </c>
      <c r="C2559" s="9">
        <f>_xlfn.XLOOKUP(B2559,Carriers[Code],Carriers[Airline])</f>
        <v/>
      </c>
      <c r="D2559" t="n">
        <v>701</v>
      </c>
      <c r="E2559" t="inlineStr">
        <is>
          <t>DFW</t>
        </is>
      </c>
      <c r="F2559" s="10" t="n">
        <v>801</v>
      </c>
      <c r="G2559" t="inlineStr">
        <is>
          <t>0800-0859</t>
        </is>
      </c>
      <c r="H2559" s="9">
        <f>INT(F2559/100)</f>
        <v/>
      </c>
      <c r="I2559" t="n">
        <v>9</v>
      </c>
      <c r="J2559" t="n">
        <v>0</v>
      </c>
      <c r="K2559" t="n">
        <v>-16</v>
      </c>
      <c r="L2559" t="n">
        <v>0</v>
      </c>
      <c r="M2559" t="n">
        <v>0</v>
      </c>
      <c r="O2559" t="n">
        <v>0</v>
      </c>
    </row>
    <row r="2560">
      <c r="A2560" s="8" t="n">
        <v>46210</v>
      </c>
      <c r="B2560" t="inlineStr">
        <is>
          <t>AA</t>
        </is>
      </c>
      <c r="C2560" s="9">
        <f>_xlfn.XLOOKUP(B2560,Carriers[Code],Carriers[Airline])</f>
        <v/>
      </c>
      <c r="D2560" t="n">
        <v>2764</v>
      </c>
      <c r="E2560" t="inlineStr">
        <is>
          <t>PHL</t>
        </is>
      </c>
      <c r="F2560" s="10" t="n">
        <v>803</v>
      </c>
      <c r="G2560" t="inlineStr">
        <is>
          <t>0800-0859</t>
        </is>
      </c>
      <c r="H2560" s="9">
        <f>INT(F2560/100)</f>
        <v/>
      </c>
      <c r="I2560" t="n">
        <v>22</v>
      </c>
      <c r="J2560" t="n">
        <v>1</v>
      </c>
      <c r="K2560" t="n">
        <v>14</v>
      </c>
      <c r="L2560" t="n">
        <v>0</v>
      </c>
      <c r="M2560" t="n">
        <v>0</v>
      </c>
      <c r="O2560" t="n">
        <v>0</v>
      </c>
    </row>
    <row r="2561">
      <c r="A2561" s="8" t="n">
        <v>46210</v>
      </c>
      <c r="B2561" t="inlineStr">
        <is>
          <t>AA</t>
        </is>
      </c>
      <c r="C2561" s="9">
        <f>_xlfn.XLOOKUP(B2561,Carriers[Code],Carriers[Airline])</f>
        <v/>
      </c>
      <c r="D2561" t="n">
        <v>2715</v>
      </c>
      <c r="E2561" t="inlineStr">
        <is>
          <t>CLT</t>
        </is>
      </c>
      <c r="F2561" s="10" t="n">
        <v>805</v>
      </c>
      <c r="G2561" t="inlineStr">
        <is>
          <t>0800-0859</t>
        </is>
      </c>
      <c r="H2561" s="9">
        <f>INT(F2561/100)</f>
        <v/>
      </c>
      <c r="I2561" t="n">
        <v>8</v>
      </c>
      <c r="J2561" t="n">
        <v>0</v>
      </c>
      <c r="K2561" t="n">
        <v>-3</v>
      </c>
      <c r="L2561" t="n">
        <v>0</v>
      </c>
      <c r="M2561" t="n">
        <v>0</v>
      </c>
      <c r="O2561" t="n">
        <v>0</v>
      </c>
    </row>
    <row r="2562">
      <c r="A2562" s="8" t="n">
        <v>46210</v>
      </c>
      <c r="B2562" t="inlineStr">
        <is>
          <t>B6</t>
        </is>
      </c>
      <c r="C2562" s="9">
        <f>_xlfn.XLOOKUP(B2562,Carriers[Code],Carriers[Airline])</f>
        <v/>
      </c>
      <c r="D2562" t="n">
        <v>351</v>
      </c>
      <c r="E2562" t="inlineStr">
        <is>
          <t>MCO</t>
        </is>
      </c>
      <c r="F2562" s="10" t="n">
        <v>805</v>
      </c>
      <c r="G2562" t="inlineStr">
        <is>
          <t>0800-0859</t>
        </is>
      </c>
      <c r="H2562" s="9">
        <f>INT(F2562/100)</f>
        <v/>
      </c>
      <c r="I2562" t="n">
        <v>27</v>
      </c>
      <c r="J2562" t="n">
        <v>1</v>
      </c>
      <c r="K2562" t="n">
        <v>12</v>
      </c>
      <c r="L2562" t="n">
        <v>0</v>
      </c>
      <c r="M2562" t="n">
        <v>0</v>
      </c>
      <c r="O2562" t="n">
        <v>0</v>
      </c>
    </row>
    <row r="2563">
      <c r="A2563" s="8" t="n">
        <v>46210</v>
      </c>
      <c r="B2563" t="inlineStr">
        <is>
          <t>YX</t>
        </is>
      </c>
      <c r="C2563" s="9">
        <f>_xlfn.XLOOKUP(B2563,Carriers[Code],Carriers[Airline])</f>
        <v/>
      </c>
      <c r="D2563" t="n">
        <v>4377</v>
      </c>
      <c r="E2563" t="inlineStr">
        <is>
          <t>LGA</t>
        </is>
      </c>
      <c r="F2563" s="10" t="n">
        <v>806</v>
      </c>
      <c r="G2563" t="inlineStr">
        <is>
          <t>0800-0859</t>
        </is>
      </c>
      <c r="H2563" s="9">
        <f>INT(F2563/100)</f>
        <v/>
      </c>
      <c r="I2563" t="n">
        <v>-9</v>
      </c>
      <c r="J2563" t="n">
        <v>0</v>
      </c>
      <c r="K2563" t="n">
        <v>-9</v>
      </c>
      <c r="L2563" t="n">
        <v>0</v>
      </c>
      <c r="M2563" t="n">
        <v>0</v>
      </c>
      <c r="O2563" t="n">
        <v>0</v>
      </c>
    </row>
    <row r="2564">
      <c r="A2564" s="8" t="n">
        <v>46210</v>
      </c>
      <c r="B2564" t="inlineStr">
        <is>
          <t>YX</t>
        </is>
      </c>
      <c r="C2564" s="9">
        <f>_xlfn.XLOOKUP(B2564,Carriers[Code],Carriers[Airline])</f>
        <v/>
      </c>
      <c r="D2564" t="n">
        <v>4399</v>
      </c>
      <c r="E2564" t="inlineStr">
        <is>
          <t>CMH</t>
        </is>
      </c>
      <c r="F2564" s="10" t="n">
        <v>809</v>
      </c>
      <c r="G2564" t="inlineStr">
        <is>
          <t>0800-0859</t>
        </is>
      </c>
      <c r="H2564" s="9">
        <f>INT(F2564/100)</f>
        <v/>
      </c>
      <c r="I2564" t="n">
        <v>46</v>
      </c>
      <c r="J2564" t="n">
        <v>1</v>
      </c>
      <c r="K2564" t="n">
        <v>32</v>
      </c>
      <c r="L2564" t="n">
        <v>1</v>
      </c>
      <c r="M2564" t="n">
        <v>0</v>
      </c>
      <c r="O2564" t="n">
        <v>0</v>
      </c>
      <c r="P2564" t="n">
        <v>32</v>
      </c>
      <c r="Q2564" t="n">
        <v>0</v>
      </c>
      <c r="R2564" t="n">
        <v>0</v>
      </c>
      <c r="S2564" t="n">
        <v>0</v>
      </c>
      <c r="T2564" t="n">
        <v>0</v>
      </c>
    </row>
    <row r="2565">
      <c r="A2565" s="8" t="n">
        <v>46210</v>
      </c>
      <c r="B2565" t="inlineStr">
        <is>
          <t>B6</t>
        </is>
      </c>
      <c r="C2565" s="9">
        <f>_xlfn.XLOOKUP(B2565,Carriers[Code],Carriers[Airline])</f>
        <v/>
      </c>
      <c r="D2565" t="n">
        <v>311</v>
      </c>
      <c r="E2565" t="inlineStr">
        <is>
          <t>ORD</t>
        </is>
      </c>
      <c r="F2565" s="10" t="n">
        <v>810</v>
      </c>
      <c r="G2565" t="inlineStr">
        <is>
          <t>0800-0859</t>
        </is>
      </c>
      <c r="H2565" s="9">
        <f>INT(F2565/100)</f>
        <v/>
      </c>
      <c r="I2565" t="n">
        <v>60</v>
      </c>
      <c r="J2565" t="n">
        <v>1</v>
      </c>
      <c r="K2565" t="n">
        <v>42</v>
      </c>
      <c r="L2565" t="n">
        <v>1</v>
      </c>
      <c r="M2565" t="n">
        <v>0</v>
      </c>
      <c r="O2565" t="n">
        <v>0</v>
      </c>
      <c r="P2565" t="n">
        <v>42</v>
      </c>
      <c r="Q2565" t="n">
        <v>0</v>
      </c>
      <c r="R2565" t="n">
        <v>0</v>
      </c>
      <c r="S2565" t="n">
        <v>0</v>
      </c>
      <c r="T2565" t="n">
        <v>0</v>
      </c>
    </row>
    <row r="2566">
      <c r="A2566" s="8" t="n">
        <v>46210</v>
      </c>
      <c r="B2566" t="inlineStr">
        <is>
          <t>YX</t>
        </is>
      </c>
      <c r="C2566" s="9">
        <f>_xlfn.XLOOKUP(B2566,Carriers[Code],Carriers[Airline])</f>
        <v/>
      </c>
      <c r="D2566" t="n">
        <v>5654</v>
      </c>
      <c r="E2566" t="inlineStr">
        <is>
          <t>CMH</t>
        </is>
      </c>
      <c r="F2566" s="10" t="n">
        <v>811</v>
      </c>
      <c r="G2566" t="inlineStr">
        <is>
          <t>0800-0859</t>
        </is>
      </c>
      <c r="H2566" s="9">
        <f>INT(F2566/100)</f>
        <v/>
      </c>
      <c r="I2566" t="n">
        <v>-8</v>
      </c>
      <c r="J2566" t="n">
        <v>0</v>
      </c>
      <c r="K2566" t="n">
        <v>-24</v>
      </c>
      <c r="L2566" t="n">
        <v>0</v>
      </c>
      <c r="M2566" t="n">
        <v>0</v>
      </c>
      <c r="O2566" t="n">
        <v>0</v>
      </c>
    </row>
    <row r="2567">
      <c r="A2567" s="8" t="n">
        <v>46210</v>
      </c>
      <c r="B2567" t="inlineStr">
        <is>
          <t>B6</t>
        </is>
      </c>
      <c r="C2567" s="9">
        <f>_xlfn.XLOOKUP(B2567,Carriers[Code],Carriers[Airline])</f>
        <v/>
      </c>
      <c r="D2567" t="n">
        <v>1177</v>
      </c>
      <c r="E2567" t="inlineStr">
        <is>
          <t>LAS</t>
        </is>
      </c>
      <c r="F2567" s="10" t="n">
        <v>815</v>
      </c>
      <c r="G2567" t="inlineStr">
        <is>
          <t>0800-0859</t>
        </is>
      </c>
      <c r="H2567" s="9">
        <f>INT(F2567/100)</f>
        <v/>
      </c>
      <c r="I2567" t="n">
        <v>-6</v>
      </c>
      <c r="J2567" t="n">
        <v>0</v>
      </c>
      <c r="K2567" t="n">
        <v>-16</v>
      </c>
      <c r="L2567" t="n">
        <v>0</v>
      </c>
      <c r="M2567" t="n">
        <v>0</v>
      </c>
      <c r="O2567" t="n">
        <v>0</v>
      </c>
    </row>
    <row r="2568">
      <c r="A2568" s="8" t="n">
        <v>46210</v>
      </c>
      <c r="B2568" t="inlineStr">
        <is>
          <t>UA</t>
        </is>
      </c>
      <c r="C2568" s="9">
        <f>_xlfn.XLOOKUP(B2568,Carriers[Code],Carriers[Airline])</f>
        <v/>
      </c>
      <c r="D2568" t="n">
        <v>1834</v>
      </c>
      <c r="E2568" t="inlineStr">
        <is>
          <t>ORD</t>
        </is>
      </c>
      <c r="F2568" s="10" t="n">
        <v>815</v>
      </c>
      <c r="G2568" t="inlineStr">
        <is>
          <t>0800-0859</t>
        </is>
      </c>
      <c r="H2568" s="9">
        <f>INT(F2568/100)</f>
        <v/>
      </c>
      <c r="I2568" t="n">
        <v>-5</v>
      </c>
      <c r="J2568" t="n">
        <v>0</v>
      </c>
      <c r="K2568" t="n">
        <v>-17</v>
      </c>
      <c r="L2568" t="n">
        <v>0</v>
      </c>
      <c r="M2568" t="n">
        <v>0</v>
      </c>
      <c r="O2568" t="n">
        <v>0</v>
      </c>
    </row>
    <row r="2569">
      <c r="A2569" s="8" t="n">
        <v>46210</v>
      </c>
      <c r="B2569" t="inlineStr">
        <is>
          <t>YX</t>
        </is>
      </c>
      <c r="C2569" s="9">
        <f>_xlfn.XLOOKUP(B2569,Carriers[Code],Carriers[Airline])</f>
        <v/>
      </c>
      <c r="D2569" t="n">
        <v>5678</v>
      </c>
      <c r="E2569" t="inlineStr">
        <is>
          <t>PIT</t>
        </is>
      </c>
      <c r="F2569" s="10" t="n">
        <v>815</v>
      </c>
      <c r="G2569" t="inlineStr">
        <is>
          <t>0800-0859</t>
        </is>
      </c>
      <c r="H2569" s="9">
        <f>INT(F2569/100)</f>
        <v/>
      </c>
      <c r="I2569" t="n">
        <v>-3</v>
      </c>
      <c r="J2569" t="n">
        <v>0</v>
      </c>
      <c r="K2569" t="n">
        <v>-16</v>
      </c>
      <c r="L2569" t="n">
        <v>0</v>
      </c>
      <c r="M2569" t="n">
        <v>0</v>
      </c>
      <c r="O2569" t="n">
        <v>0</v>
      </c>
    </row>
    <row r="2570">
      <c r="A2570" s="8" t="n">
        <v>46210</v>
      </c>
      <c r="B2570" t="inlineStr">
        <is>
          <t>DL</t>
        </is>
      </c>
      <c r="C2570" s="9">
        <f>_xlfn.XLOOKUP(B2570,Carriers[Code],Carriers[Airline])</f>
        <v/>
      </c>
      <c r="D2570" t="n">
        <v>1308</v>
      </c>
      <c r="E2570" t="inlineStr">
        <is>
          <t>MSP</t>
        </is>
      </c>
      <c r="F2570" s="10" t="n">
        <v>816</v>
      </c>
      <c r="G2570" t="inlineStr">
        <is>
          <t>0800-0859</t>
        </is>
      </c>
      <c r="H2570" s="9">
        <f>INT(F2570/100)</f>
        <v/>
      </c>
      <c r="I2570" t="n">
        <v>-1</v>
      </c>
      <c r="J2570" t="n">
        <v>0</v>
      </c>
      <c r="K2570" t="n">
        <v>-16</v>
      </c>
      <c r="L2570" t="n">
        <v>0</v>
      </c>
      <c r="M2570" t="n">
        <v>0</v>
      </c>
      <c r="O2570" t="n">
        <v>0</v>
      </c>
    </row>
    <row r="2571">
      <c r="A2571" s="8" t="n">
        <v>46210</v>
      </c>
      <c r="B2571" t="inlineStr">
        <is>
          <t>AA</t>
        </is>
      </c>
      <c r="C2571" s="9">
        <f>_xlfn.XLOOKUP(B2571,Carriers[Code],Carriers[Airline])</f>
        <v/>
      </c>
      <c r="D2571" t="n">
        <v>1550</v>
      </c>
      <c r="E2571" t="inlineStr">
        <is>
          <t>DCA</t>
        </is>
      </c>
      <c r="F2571" s="10" t="n">
        <v>819</v>
      </c>
      <c r="G2571" t="inlineStr">
        <is>
          <t>0800-0859</t>
        </is>
      </c>
      <c r="H2571" s="9">
        <f>INT(F2571/100)</f>
        <v/>
      </c>
      <c r="I2571" t="n">
        <v>-8</v>
      </c>
      <c r="J2571" t="n">
        <v>0</v>
      </c>
      <c r="K2571" t="n">
        <v>-16</v>
      </c>
      <c r="L2571" t="n">
        <v>0</v>
      </c>
      <c r="M2571" t="n">
        <v>0</v>
      </c>
      <c r="O2571" t="n">
        <v>0</v>
      </c>
    </row>
    <row r="2572">
      <c r="A2572" s="8" t="n">
        <v>46210</v>
      </c>
      <c r="B2572" t="inlineStr">
        <is>
          <t>B6</t>
        </is>
      </c>
      <c r="C2572" s="9">
        <f>_xlfn.XLOOKUP(B2572,Carriers[Code],Carriers[Airline])</f>
        <v/>
      </c>
      <c r="D2572" t="n">
        <v>669</v>
      </c>
      <c r="E2572" t="inlineStr">
        <is>
          <t>FLL</t>
        </is>
      </c>
      <c r="F2572" s="10" t="n">
        <v>820</v>
      </c>
      <c r="G2572" t="inlineStr">
        <is>
          <t>0800-0859</t>
        </is>
      </c>
      <c r="H2572" s="9">
        <f>INT(F2572/100)</f>
        <v/>
      </c>
      <c r="I2572" t="n">
        <v>18</v>
      </c>
      <c r="J2572" t="n">
        <v>1</v>
      </c>
      <c r="K2572" t="n">
        <v>1</v>
      </c>
      <c r="L2572" t="n">
        <v>0</v>
      </c>
      <c r="M2572" t="n">
        <v>0</v>
      </c>
      <c r="O2572" t="n">
        <v>0</v>
      </c>
    </row>
    <row r="2573">
      <c r="A2573" s="8" t="n">
        <v>46210</v>
      </c>
      <c r="B2573" t="inlineStr">
        <is>
          <t>DL</t>
        </is>
      </c>
      <c r="C2573" s="9">
        <f>_xlfn.XLOOKUP(B2573,Carriers[Code],Carriers[Airline])</f>
        <v/>
      </c>
      <c r="D2573" t="n">
        <v>2141</v>
      </c>
      <c r="E2573" t="inlineStr">
        <is>
          <t>BNA</t>
        </is>
      </c>
      <c r="F2573" s="10" t="n">
        <v>820</v>
      </c>
      <c r="G2573" t="inlineStr">
        <is>
          <t>0800-0859</t>
        </is>
      </c>
      <c r="H2573" s="9">
        <f>INT(F2573/100)</f>
        <v/>
      </c>
      <c r="I2573" t="n">
        <v>-10</v>
      </c>
      <c r="J2573" t="n">
        <v>0</v>
      </c>
      <c r="K2573" t="n">
        <v>-12</v>
      </c>
      <c r="L2573" t="n">
        <v>0</v>
      </c>
      <c r="M2573" t="n">
        <v>0</v>
      </c>
      <c r="O2573" t="n">
        <v>0</v>
      </c>
    </row>
    <row r="2574">
      <c r="A2574" s="8" t="n">
        <v>46210</v>
      </c>
      <c r="B2574" t="inlineStr">
        <is>
          <t>AS</t>
        </is>
      </c>
      <c r="C2574" s="9">
        <f>_xlfn.XLOOKUP(B2574,Carriers[Code],Carriers[Airline])</f>
        <v/>
      </c>
      <c r="D2574" t="n">
        <v>256</v>
      </c>
      <c r="E2574" t="inlineStr">
        <is>
          <t>SAN</t>
        </is>
      </c>
      <c r="F2574" s="10" t="n">
        <v>828</v>
      </c>
      <c r="G2574" t="inlineStr">
        <is>
          <t>0800-0859</t>
        </is>
      </c>
      <c r="H2574" s="9">
        <f>INT(F2574/100)</f>
        <v/>
      </c>
      <c r="I2574" t="n">
        <v>-5</v>
      </c>
      <c r="J2574" t="n">
        <v>0</v>
      </c>
      <c r="K2574" t="n">
        <v>-33</v>
      </c>
      <c r="L2574" t="n">
        <v>0</v>
      </c>
      <c r="M2574" t="n">
        <v>0</v>
      </c>
      <c r="O2574" t="n">
        <v>0</v>
      </c>
    </row>
    <row r="2575">
      <c r="A2575" s="8" t="n">
        <v>46210</v>
      </c>
      <c r="B2575" t="inlineStr">
        <is>
          <t>B6</t>
        </is>
      </c>
      <c r="C2575" s="9">
        <f>_xlfn.XLOOKUP(B2575,Carriers[Code],Carriers[Airline])</f>
        <v/>
      </c>
      <c r="D2575" t="n">
        <v>2355</v>
      </c>
      <c r="E2575" t="inlineStr">
        <is>
          <t>DCA</t>
        </is>
      </c>
      <c r="F2575" s="10" t="n">
        <v>829</v>
      </c>
      <c r="G2575" t="inlineStr">
        <is>
          <t>0800-0859</t>
        </is>
      </c>
      <c r="H2575" s="9">
        <f>INT(F2575/100)</f>
        <v/>
      </c>
      <c r="I2575" t="n">
        <v>41</v>
      </c>
      <c r="J2575" t="n">
        <v>1</v>
      </c>
      <c r="K2575" t="n">
        <v>26</v>
      </c>
      <c r="L2575" t="n">
        <v>1</v>
      </c>
      <c r="M2575" t="n">
        <v>0</v>
      </c>
      <c r="O2575" t="n">
        <v>0</v>
      </c>
      <c r="P2575" t="n">
        <v>26</v>
      </c>
      <c r="Q2575" t="n">
        <v>0</v>
      </c>
      <c r="R2575" t="n">
        <v>0</v>
      </c>
      <c r="S2575" t="n">
        <v>0</v>
      </c>
      <c r="T2575" t="n">
        <v>0</v>
      </c>
    </row>
    <row r="2576">
      <c r="A2576" s="8" t="n">
        <v>46210</v>
      </c>
      <c r="B2576" t="inlineStr">
        <is>
          <t>B6</t>
        </is>
      </c>
      <c r="C2576" s="9">
        <f>_xlfn.XLOOKUP(B2576,Carriers[Code],Carriers[Airline])</f>
        <v/>
      </c>
      <c r="D2576" t="n">
        <v>1097</v>
      </c>
      <c r="E2576" t="inlineStr">
        <is>
          <t>ATL</t>
        </is>
      </c>
      <c r="F2576" s="10" t="n">
        <v>830</v>
      </c>
      <c r="G2576" t="inlineStr">
        <is>
          <t>0800-0859</t>
        </is>
      </c>
      <c r="H2576" s="9">
        <f>INT(F2576/100)</f>
        <v/>
      </c>
      <c r="I2576" t="n">
        <v>-6</v>
      </c>
      <c r="J2576" t="n">
        <v>0</v>
      </c>
      <c r="K2576" t="n">
        <v>-24</v>
      </c>
      <c r="L2576" t="n">
        <v>0</v>
      </c>
      <c r="M2576" t="n">
        <v>0</v>
      </c>
      <c r="O2576" t="n">
        <v>0</v>
      </c>
    </row>
    <row r="2577">
      <c r="A2577" s="8" t="n">
        <v>46210</v>
      </c>
      <c r="B2577" t="inlineStr">
        <is>
          <t>YX</t>
        </is>
      </c>
      <c r="C2577" s="9">
        <f>_xlfn.XLOOKUP(B2577,Carriers[Code],Carriers[Airline])</f>
        <v/>
      </c>
      <c r="D2577" t="n">
        <v>5674</v>
      </c>
      <c r="E2577" t="inlineStr">
        <is>
          <t>CLE</t>
        </is>
      </c>
      <c r="F2577" s="10" t="n">
        <v>830</v>
      </c>
      <c r="G2577" t="inlineStr">
        <is>
          <t>0800-0859</t>
        </is>
      </c>
      <c r="H2577" s="9">
        <f>INT(F2577/100)</f>
        <v/>
      </c>
      <c r="I2577" t="n">
        <v>-5</v>
      </c>
      <c r="J2577" t="n">
        <v>0</v>
      </c>
      <c r="K2577" t="n">
        <v>0</v>
      </c>
      <c r="L2577" t="n">
        <v>0</v>
      </c>
      <c r="M2577" t="n">
        <v>0</v>
      </c>
      <c r="O2577" t="n">
        <v>0</v>
      </c>
    </row>
    <row r="2578">
      <c r="A2578" s="8" t="n">
        <v>46210</v>
      </c>
      <c r="B2578" t="inlineStr">
        <is>
          <t>YX</t>
        </is>
      </c>
      <c r="C2578" s="9">
        <f>_xlfn.XLOOKUP(B2578,Carriers[Code],Carriers[Airline])</f>
        <v/>
      </c>
      <c r="D2578" t="n">
        <v>4635</v>
      </c>
      <c r="E2578" t="inlineStr">
        <is>
          <t>SYR</t>
        </is>
      </c>
      <c r="F2578" s="10" t="n">
        <v>836</v>
      </c>
      <c r="G2578" t="inlineStr">
        <is>
          <t>0800-0859</t>
        </is>
      </c>
      <c r="H2578" s="9">
        <f>INT(F2578/100)</f>
        <v/>
      </c>
      <c r="I2578" t="n">
        <v>-7</v>
      </c>
      <c r="J2578" t="n">
        <v>0</v>
      </c>
      <c r="K2578" t="n">
        <v>-10</v>
      </c>
      <c r="L2578" t="n">
        <v>0</v>
      </c>
      <c r="M2578" t="n">
        <v>0</v>
      </c>
      <c r="O2578" t="n">
        <v>0</v>
      </c>
    </row>
    <row r="2579">
      <c r="A2579" s="8" t="n">
        <v>46210</v>
      </c>
      <c r="B2579" t="inlineStr">
        <is>
          <t>B6</t>
        </is>
      </c>
      <c r="C2579" s="9">
        <f>_xlfn.XLOOKUP(B2579,Carriers[Code],Carriers[Airline])</f>
        <v/>
      </c>
      <c r="D2579" t="n">
        <v>1017</v>
      </c>
      <c r="E2579" t="inlineStr">
        <is>
          <t>JFK</t>
        </is>
      </c>
      <c r="F2579" s="10" t="n">
        <v>841</v>
      </c>
      <c r="G2579" t="inlineStr">
        <is>
          <t>0800-0859</t>
        </is>
      </c>
      <c r="H2579" s="9">
        <f>INT(F2579/100)</f>
        <v/>
      </c>
      <c r="I2579" t="n">
        <v>2</v>
      </c>
      <c r="J2579" t="n">
        <v>0</v>
      </c>
      <c r="K2579" t="n">
        <v>-4</v>
      </c>
      <c r="L2579" t="n">
        <v>0</v>
      </c>
      <c r="M2579" t="n">
        <v>0</v>
      </c>
      <c r="O2579" t="n">
        <v>0</v>
      </c>
    </row>
    <row r="2580">
      <c r="A2580" s="8" t="n">
        <v>46210</v>
      </c>
      <c r="B2580" t="inlineStr">
        <is>
          <t>WN</t>
        </is>
      </c>
      <c r="C2580" s="9">
        <f>_xlfn.XLOOKUP(B2580,Carriers[Code],Carriers[Airline])</f>
        <v/>
      </c>
      <c r="D2580" t="n">
        <v>724</v>
      </c>
      <c r="E2580" t="inlineStr">
        <is>
          <t>BNA</t>
        </is>
      </c>
      <c r="F2580" s="10" t="n">
        <v>845</v>
      </c>
      <c r="G2580" t="inlineStr">
        <is>
          <t>0800-0859</t>
        </is>
      </c>
      <c r="H2580" s="9">
        <f>INT(F2580/100)</f>
        <v/>
      </c>
      <c r="I2580" t="n">
        <v>0</v>
      </c>
      <c r="J2580" t="n">
        <v>0</v>
      </c>
      <c r="K2580" t="n">
        <v>-1</v>
      </c>
      <c r="L2580" t="n">
        <v>0</v>
      </c>
      <c r="M2580" t="n">
        <v>0</v>
      </c>
      <c r="O2580" t="n">
        <v>0</v>
      </c>
    </row>
    <row r="2581">
      <c r="A2581" s="8" t="n">
        <v>46210</v>
      </c>
      <c r="B2581" t="inlineStr">
        <is>
          <t>YX</t>
        </is>
      </c>
      <c r="C2581" s="9">
        <f>_xlfn.XLOOKUP(B2581,Carriers[Code],Carriers[Airline])</f>
        <v/>
      </c>
      <c r="D2581" t="n">
        <v>5601</v>
      </c>
      <c r="E2581" t="inlineStr">
        <is>
          <t>CVG</t>
        </is>
      </c>
      <c r="F2581" s="10" t="n">
        <v>845</v>
      </c>
      <c r="G2581" t="inlineStr">
        <is>
          <t>0800-0859</t>
        </is>
      </c>
      <c r="H2581" s="9">
        <f>INT(F2581/100)</f>
        <v/>
      </c>
      <c r="M2581" t="n">
        <v>1</v>
      </c>
      <c r="N2581" t="inlineStr">
        <is>
          <t>C</t>
        </is>
      </c>
      <c r="O2581" t="n">
        <v>0</v>
      </c>
    </row>
    <row r="2582">
      <c r="A2582" s="8" t="n">
        <v>46210</v>
      </c>
      <c r="B2582" t="inlineStr">
        <is>
          <t>B6</t>
        </is>
      </c>
      <c r="C2582" s="9">
        <f>_xlfn.XLOOKUP(B2582,Carriers[Code],Carriers[Airline])</f>
        <v/>
      </c>
      <c r="D2582" t="n">
        <v>219</v>
      </c>
      <c r="E2582" t="inlineStr">
        <is>
          <t>SAN</t>
        </is>
      </c>
      <c r="F2582" s="10" t="n">
        <v>850</v>
      </c>
      <c r="G2582" t="inlineStr">
        <is>
          <t>0800-0859</t>
        </is>
      </c>
      <c r="H2582" s="9">
        <f>INT(F2582/100)</f>
        <v/>
      </c>
      <c r="I2582" t="n">
        <v>27</v>
      </c>
      <c r="J2582" t="n">
        <v>1</v>
      </c>
      <c r="K2582" t="n">
        <v>12</v>
      </c>
      <c r="L2582" t="n">
        <v>0</v>
      </c>
      <c r="M2582" t="n">
        <v>0</v>
      </c>
      <c r="O2582" t="n">
        <v>0</v>
      </c>
    </row>
    <row r="2583">
      <c r="A2583" s="8" t="n">
        <v>46210</v>
      </c>
      <c r="B2583" t="inlineStr">
        <is>
          <t>YX</t>
        </is>
      </c>
      <c r="C2583" s="9">
        <f>_xlfn.XLOOKUP(B2583,Carriers[Code],Carriers[Airline])</f>
        <v/>
      </c>
      <c r="D2583" t="n">
        <v>5597</v>
      </c>
      <c r="E2583" t="inlineStr">
        <is>
          <t>JAX</t>
        </is>
      </c>
      <c r="F2583" s="10" t="n">
        <v>850</v>
      </c>
      <c r="G2583" t="inlineStr">
        <is>
          <t>0800-0859</t>
        </is>
      </c>
      <c r="H2583" s="9">
        <f>INT(F2583/100)</f>
        <v/>
      </c>
      <c r="I2583" t="n">
        <v>-1</v>
      </c>
      <c r="J2583" t="n">
        <v>0</v>
      </c>
      <c r="K2583" t="n">
        <v>-11</v>
      </c>
      <c r="L2583" t="n">
        <v>0</v>
      </c>
      <c r="M2583" t="n">
        <v>0</v>
      </c>
      <c r="O2583" t="n">
        <v>0</v>
      </c>
    </row>
    <row r="2584">
      <c r="A2584" s="8" t="n">
        <v>46210</v>
      </c>
      <c r="B2584" t="inlineStr">
        <is>
          <t>DL</t>
        </is>
      </c>
      <c r="C2584" s="9">
        <f>_xlfn.XLOOKUP(B2584,Carriers[Code],Carriers[Airline])</f>
        <v/>
      </c>
      <c r="D2584" t="n">
        <v>1780</v>
      </c>
      <c r="E2584" t="inlineStr">
        <is>
          <t>SJU</t>
        </is>
      </c>
      <c r="F2584" s="10" t="n">
        <v>851</v>
      </c>
      <c r="G2584" t="inlineStr">
        <is>
          <t>0800-0859</t>
        </is>
      </c>
      <c r="H2584" s="9">
        <f>INT(F2584/100)</f>
        <v/>
      </c>
      <c r="I2584" t="n">
        <v>26</v>
      </c>
      <c r="J2584" t="n">
        <v>1</v>
      </c>
      <c r="K2584" t="n">
        <v>12</v>
      </c>
      <c r="L2584" t="n">
        <v>0</v>
      </c>
      <c r="M2584" t="n">
        <v>0</v>
      </c>
      <c r="O2584" t="n">
        <v>0</v>
      </c>
    </row>
    <row r="2585">
      <c r="A2585" s="8" t="n">
        <v>46210</v>
      </c>
      <c r="B2585" t="inlineStr">
        <is>
          <t>B6</t>
        </is>
      </c>
      <c r="C2585" s="9">
        <f>_xlfn.XLOOKUP(B2585,Carriers[Code],Carriers[Airline])</f>
        <v/>
      </c>
      <c r="D2585" t="n">
        <v>1231</v>
      </c>
      <c r="E2585" t="inlineStr">
        <is>
          <t>VRB</t>
        </is>
      </c>
      <c r="F2585" s="10" t="n">
        <v>855</v>
      </c>
      <c r="G2585" t="inlineStr">
        <is>
          <t>0800-0859</t>
        </is>
      </c>
      <c r="H2585" s="9">
        <f>INT(F2585/100)</f>
        <v/>
      </c>
      <c r="I2585" t="n">
        <v>-3</v>
      </c>
      <c r="J2585" t="n">
        <v>0</v>
      </c>
      <c r="K2585" t="n">
        <v>-16</v>
      </c>
      <c r="L2585" t="n">
        <v>0</v>
      </c>
      <c r="M2585" t="n">
        <v>0</v>
      </c>
      <c r="O2585" t="n">
        <v>0</v>
      </c>
    </row>
    <row r="2586">
      <c r="A2586" s="8" t="n">
        <v>46210</v>
      </c>
      <c r="B2586" t="inlineStr">
        <is>
          <t>WN</t>
        </is>
      </c>
      <c r="C2586" s="9">
        <f>_xlfn.XLOOKUP(B2586,Carriers[Code],Carriers[Airline])</f>
        <v/>
      </c>
      <c r="D2586" t="n">
        <v>732</v>
      </c>
      <c r="E2586" t="inlineStr">
        <is>
          <t>BWI</t>
        </is>
      </c>
      <c r="F2586" s="10" t="n">
        <v>855</v>
      </c>
      <c r="G2586" t="inlineStr">
        <is>
          <t>0800-0859</t>
        </is>
      </c>
      <c r="H2586" s="9">
        <f>INT(F2586/100)</f>
        <v/>
      </c>
      <c r="I2586" t="n">
        <v>0</v>
      </c>
      <c r="J2586" t="n">
        <v>0</v>
      </c>
      <c r="K2586" t="n">
        <v>5</v>
      </c>
      <c r="L2586" t="n">
        <v>0</v>
      </c>
      <c r="M2586" t="n">
        <v>0</v>
      </c>
      <c r="O2586" t="n">
        <v>0</v>
      </c>
    </row>
    <row r="2587">
      <c r="A2587" s="8" t="n">
        <v>46210</v>
      </c>
      <c r="B2587" t="inlineStr">
        <is>
          <t>YX</t>
        </is>
      </c>
      <c r="C2587" s="9">
        <f>_xlfn.XLOOKUP(B2587,Carriers[Code],Carriers[Airline])</f>
        <v/>
      </c>
      <c r="D2587" t="n">
        <v>5622</v>
      </c>
      <c r="E2587" t="inlineStr">
        <is>
          <t>RIC</t>
        </is>
      </c>
      <c r="F2587" s="10" t="n">
        <v>855</v>
      </c>
      <c r="G2587" t="inlineStr">
        <is>
          <t>0800-0859</t>
        </is>
      </c>
      <c r="H2587" s="9">
        <f>INT(F2587/100)</f>
        <v/>
      </c>
      <c r="M2587" t="n">
        <v>1</v>
      </c>
      <c r="N2587" t="inlineStr">
        <is>
          <t>C</t>
        </is>
      </c>
      <c r="O2587" t="n">
        <v>0</v>
      </c>
    </row>
    <row r="2588">
      <c r="A2588" s="8" t="n">
        <v>46210</v>
      </c>
      <c r="B2588" t="inlineStr">
        <is>
          <t>B6</t>
        </is>
      </c>
      <c r="C2588" s="9">
        <f>_xlfn.XLOOKUP(B2588,Carriers[Code],Carriers[Airline])</f>
        <v/>
      </c>
      <c r="D2588" t="n">
        <v>257</v>
      </c>
      <c r="E2588" t="inlineStr">
        <is>
          <t>BZN</t>
        </is>
      </c>
      <c r="F2588" s="10" t="n">
        <v>857</v>
      </c>
      <c r="G2588" t="inlineStr">
        <is>
          <t>0800-0859</t>
        </is>
      </c>
      <c r="H2588" s="9">
        <f>INT(F2588/100)</f>
        <v/>
      </c>
      <c r="M2588" t="n">
        <v>1</v>
      </c>
      <c r="N2588" t="inlineStr">
        <is>
          <t>C</t>
        </is>
      </c>
      <c r="O2588" t="n">
        <v>0</v>
      </c>
    </row>
    <row r="2589">
      <c r="A2589" s="8" t="n">
        <v>46210</v>
      </c>
      <c r="B2589" t="inlineStr">
        <is>
          <t>AA</t>
        </is>
      </c>
      <c r="C2589" s="9">
        <f>_xlfn.XLOOKUP(B2589,Carriers[Code],Carriers[Airline])</f>
        <v/>
      </c>
      <c r="D2589" t="n">
        <v>1239</v>
      </c>
      <c r="E2589" t="inlineStr">
        <is>
          <t>ORD</t>
        </is>
      </c>
      <c r="F2589" s="10" t="n">
        <v>858</v>
      </c>
      <c r="G2589" t="inlineStr">
        <is>
          <t>0800-0859</t>
        </is>
      </c>
      <c r="H2589" s="9">
        <f>INT(F2589/100)</f>
        <v/>
      </c>
      <c r="I2589" t="n">
        <v>3</v>
      </c>
      <c r="J2589" t="n">
        <v>0</v>
      </c>
      <c r="K2589" t="n">
        <v>-16</v>
      </c>
      <c r="L2589" t="n">
        <v>0</v>
      </c>
      <c r="M2589" t="n">
        <v>0</v>
      </c>
      <c r="O2589" t="n">
        <v>0</v>
      </c>
    </row>
    <row r="2590">
      <c r="A2590" s="8" t="n">
        <v>46210</v>
      </c>
      <c r="B2590" t="inlineStr">
        <is>
          <t>AA</t>
        </is>
      </c>
      <c r="C2590" s="9">
        <f>_xlfn.XLOOKUP(B2590,Carriers[Code],Carriers[Airline])</f>
        <v/>
      </c>
      <c r="D2590" t="n">
        <v>2735</v>
      </c>
      <c r="E2590" t="inlineStr">
        <is>
          <t>MCO</t>
        </is>
      </c>
      <c r="F2590" s="10" t="n">
        <v>900</v>
      </c>
      <c r="G2590" t="inlineStr">
        <is>
          <t>0900-0959</t>
        </is>
      </c>
      <c r="H2590" s="9">
        <f>INT(F2590/100)</f>
        <v/>
      </c>
      <c r="I2590" t="n">
        <v>-7</v>
      </c>
      <c r="J2590" t="n">
        <v>0</v>
      </c>
      <c r="K2590" t="n">
        <v>-20</v>
      </c>
      <c r="L2590" t="n">
        <v>0</v>
      </c>
      <c r="M2590" t="n">
        <v>0</v>
      </c>
      <c r="O2590" t="n">
        <v>0</v>
      </c>
    </row>
    <row r="2591">
      <c r="A2591" s="8" t="n">
        <v>46210</v>
      </c>
      <c r="B2591" t="inlineStr">
        <is>
          <t>AS</t>
        </is>
      </c>
      <c r="C2591" s="9">
        <f>_xlfn.XLOOKUP(B2591,Carriers[Code],Carriers[Airline])</f>
        <v/>
      </c>
      <c r="D2591" t="n">
        <v>338</v>
      </c>
      <c r="E2591" t="inlineStr">
        <is>
          <t>SEA</t>
        </is>
      </c>
      <c r="F2591" s="10" t="n">
        <v>900</v>
      </c>
      <c r="G2591" t="inlineStr">
        <is>
          <t>0900-0959</t>
        </is>
      </c>
      <c r="H2591" s="9">
        <f>INT(F2591/100)</f>
        <v/>
      </c>
      <c r="I2591" t="n">
        <v>11</v>
      </c>
      <c r="J2591" t="n">
        <v>0</v>
      </c>
      <c r="K2591" t="n">
        <v>10</v>
      </c>
      <c r="L2591" t="n">
        <v>0</v>
      </c>
      <c r="M2591" t="n">
        <v>0</v>
      </c>
      <c r="O2591" t="n">
        <v>0</v>
      </c>
    </row>
    <row r="2592">
      <c r="A2592" s="8" t="n">
        <v>46210</v>
      </c>
      <c r="B2592" t="inlineStr">
        <is>
          <t>B6</t>
        </is>
      </c>
      <c r="C2592" s="9">
        <f>_xlfn.XLOOKUP(B2592,Carriers[Code],Carriers[Airline])</f>
        <v/>
      </c>
      <c r="D2592" t="n">
        <v>21</v>
      </c>
      <c r="E2592" t="inlineStr">
        <is>
          <t>PBI</t>
        </is>
      </c>
      <c r="F2592" s="10" t="n">
        <v>900</v>
      </c>
      <c r="G2592" t="inlineStr">
        <is>
          <t>0900-0959</t>
        </is>
      </c>
      <c r="H2592" s="9">
        <f>INT(F2592/100)</f>
        <v/>
      </c>
      <c r="I2592" t="n">
        <v>91</v>
      </c>
      <c r="J2592" t="n">
        <v>1</v>
      </c>
      <c r="K2592" t="n">
        <v>69</v>
      </c>
      <c r="L2592" t="n">
        <v>1</v>
      </c>
      <c r="M2592" t="n">
        <v>0</v>
      </c>
      <c r="O2592" t="n">
        <v>0</v>
      </c>
      <c r="P2592" t="n">
        <v>69</v>
      </c>
      <c r="Q2592" t="n">
        <v>0</v>
      </c>
      <c r="R2592" t="n">
        <v>0</v>
      </c>
      <c r="S2592" t="n">
        <v>0</v>
      </c>
      <c r="T2592" t="n">
        <v>0</v>
      </c>
    </row>
    <row r="2593">
      <c r="A2593" s="8" t="n">
        <v>46210</v>
      </c>
      <c r="B2593" t="inlineStr">
        <is>
          <t>DL</t>
        </is>
      </c>
      <c r="C2593" s="9">
        <f>_xlfn.XLOOKUP(B2593,Carriers[Code],Carriers[Airline])</f>
        <v/>
      </c>
      <c r="D2593" t="n">
        <v>816</v>
      </c>
      <c r="E2593" t="inlineStr">
        <is>
          <t>SAT</t>
        </is>
      </c>
      <c r="F2593" s="10" t="n">
        <v>900</v>
      </c>
      <c r="G2593" t="inlineStr">
        <is>
          <t>0900-0959</t>
        </is>
      </c>
      <c r="H2593" s="9">
        <f>INT(F2593/100)</f>
        <v/>
      </c>
      <c r="I2593" t="n">
        <v>36</v>
      </c>
      <c r="J2593" t="n">
        <v>1</v>
      </c>
      <c r="K2593" t="n">
        <v>37</v>
      </c>
      <c r="L2593" t="n">
        <v>1</v>
      </c>
      <c r="M2593" t="n">
        <v>0</v>
      </c>
      <c r="O2593" t="n">
        <v>0</v>
      </c>
      <c r="P2593" t="n">
        <v>36</v>
      </c>
      <c r="Q2593" t="n">
        <v>0</v>
      </c>
      <c r="R2593" t="n">
        <v>1</v>
      </c>
      <c r="S2593" t="n">
        <v>0</v>
      </c>
      <c r="T2593" t="n">
        <v>0</v>
      </c>
    </row>
    <row r="2594">
      <c r="A2594" s="8" t="n">
        <v>46210</v>
      </c>
      <c r="B2594" t="inlineStr">
        <is>
          <t>YX</t>
        </is>
      </c>
      <c r="C2594" s="9">
        <f>_xlfn.XLOOKUP(B2594,Carriers[Code],Carriers[Airline])</f>
        <v/>
      </c>
      <c r="D2594" t="n">
        <v>5732</v>
      </c>
      <c r="E2594" t="inlineStr">
        <is>
          <t>LGA</t>
        </is>
      </c>
      <c r="F2594" s="10" t="n">
        <v>900</v>
      </c>
      <c r="G2594" t="inlineStr">
        <is>
          <t>0900-0959</t>
        </is>
      </c>
      <c r="H2594" s="9">
        <f>INT(F2594/100)</f>
        <v/>
      </c>
      <c r="I2594" t="n">
        <v>17</v>
      </c>
      <c r="J2594" t="n">
        <v>1</v>
      </c>
      <c r="K2594" t="n">
        <v>15</v>
      </c>
      <c r="L2594" t="n">
        <v>1</v>
      </c>
      <c r="M2594" t="n">
        <v>0</v>
      </c>
      <c r="O2594" t="n">
        <v>0</v>
      </c>
      <c r="P2594" t="n">
        <v>15</v>
      </c>
      <c r="Q2594" t="n">
        <v>0</v>
      </c>
      <c r="R2594" t="n">
        <v>0</v>
      </c>
      <c r="S2594" t="n">
        <v>0</v>
      </c>
      <c r="T2594" t="n">
        <v>0</v>
      </c>
    </row>
    <row r="2595">
      <c r="A2595" s="8" t="n">
        <v>46210</v>
      </c>
      <c r="B2595" t="inlineStr">
        <is>
          <t>AA</t>
        </is>
      </c>
      <c r="C2595" s="9">
        <f>_xlfn.XLOOKUP(B2595,Carriers[Code],Carriers[Airline])</f>
        <v/>
      </c>
      <c r="D2595" t="n">
        <v>479</v>
      </c>
      <c r="E2595" t="inlineStr">
        <is>
          <t>DFW</t>
        </is>
      </c>
      <c r="F2595" s="10" t="n">
        <v>901</v>
      </c>
      <c r="G2595" t="inlineStr">
        <is>
          <t>0900-0959</t>
        </is>
      </c>
      <c r="H2595" s="9">
        <f>INT(F2595/100)</f>
        <v/>
      </c>
      <c r="I2595" t="n">
        <v>0</v>
      </c>
      <c r="J2595" t="n">
        <v>0</v>
      </c>
      <c r="K2595" t="n">
        <v>-10</v>
      </c>
      <c r="L2595" t="n">
        <v>0</v>
      </c>
      <c r="M2595" t="n">
        <v>0</v>
      </c>
      <c r="O2595" t="n">
        <v>0</v>
      </c>
    </row>
    <row r="2596">
      <c r="A2596" s="8" t="n">
        <v>46210</v>
      </c>
      <c r="B2596" t="inlineStr">
        <is>
          <t>DL</t>
        </is>
      </c>
      <c r="C2596" s="9">
        <f>_xlfn.XLOOKUP(B2596,Carriers[Code],Carriers[Airline])</f>
        <v/>
      </c>
      <c r="D2596" t="n">
        <v>456</v>
      </c>
      <c r="E2596" t="inlineStr">
        <is>
          <t>ATL</t>
        </is>
      </c>
      <c r="F2596" s="10" t="n">
        <v>905</v>
      </c>
      <c r="G2596" t="inlineStr">
        <is>
          <t>0900-0959</t>
        </is>
      </c>
      <c r="H2596" s="9">
        <f>INT(F2596/100)</f>
        <v/>
      </c>
      <c r="I2596" t="n">
        <v>-2</v>
      </c>
      <c r="J2596" t="n">
        <v>0</v>
      </c>
      <c r="K2596" t="n">
        <v>-17</v>
      </c>
      <c r="L2596" t="n">
        <v>0</v>
      </c>
      <c r="M2596" t="n">
        <v>0</v>
      </c>
      <c r="O2596" t="n">
        <v>0</v>
      </c>
    </row>
    <row r="2597">
      <c r="A2597" s="8" t="n">
        <v>46210</v>
      </c>
      <c r="B2597" t="inlineStr">
        <is>
          <t>YX</t>
        </is>
      </c>
      <c r="C2597" s="9">
        <f>_xlfn.XLOOKUP(B2597,Carriers[Code],Carriers[Airline])</f>
        <v/>
      </c>
      <c r="D2597" t="n">
        <v>5720</v>
      </c>
      <c r="E2597" t="inlineStr">
        <is>
          <t>JFK</t>
        </is>
      </c>
      <c r="F2597" s="10" t="n">
        <v>905</v>
      </c>
      <c r="G2597" t="inlineStr">
        <is>
          <t>0900-0959</t>
        </is>
      </c>
      <c r="H2597" s="9">
        <f>INT(F2597/100)</f>
        <v/>
      </c>
      <c r="I2597" t="n">
        <v>10</v>
      </c>
      <c r="J2597" t="n">
        <v>0</v>
      </c>
      <c r="K2597" t="n">
        <v>1</v>
      </c>
      <c r="L2597" t="n">
        <v>0</v>
      </c>
      <c r="M2597" t="n">
        <v>0</v>
      </c>
      <c r="O2597" t="n">
        <v>0</v>
      </c>
    </row>
    <row r="2598">
      <c r="A2598" s="8" t="n">
        <v>46210</v>
      </c>
      <c r="B2598" t="inlineStr">
        <is>
          <t>UA</t>
        </is>
      </c>
      <c r="C2598" s="9">
        <f>_xlfn.XLOOKUP(B2598,Carriers[Code],Carriers[Airline])</f>
        <v/>
      </c>
      <c r="D2598" t="n">
        <v>2002</v>
      </c>
      <c r="E2598" t="inlineStr">
        <is>
          <t>SFO</t>
        </is>
      </c>
      <c r="F2598" s="10" t="n">
        <v>907</v>
      </c>
      <c r="G2598" t="inlineStr">
        <is>
          <t>0900-0959</t>
        </is>
      </c>
      <c r="H2598" s="9">
        <f>INT(F2598/100)</f>
        <v/>
      </c>
      <c r="I2598" t="n">
        <v>3</v>
      </c>
      <c r="J2598" t="n">
        <v>0</v>
      </c>
      <c r="K2598" t="n">
        <v>-11</v>
      </c>
      <c r="L2598" t="n">
        <v>0</v>
      </c>
      <c r="M2598" t="n">
        <v>0</v>
      </c>
      <c r="O2598" t="n">
        <v>0</v>
      </c>
    </row>
    <row r="2599">
      <c r="A2599" s="8" t="n">
        <v>46210</v>
      </c>
      <c r="B2599" t="inlineStr">
        <is>
          <t>YX</t>
        </is>
      </c>
      <c r="C2599" s="9">
        <f>_xlfn.XLOOKUP(B2599,Carriers[Code],Carriers[Airline])</f>
        <v/>
      </c>
      <c r="D2599" t="n">
        <v>5614</v>
      </c>
      <c r="E2599" t="inlineStr">
        <is>
          <t>MKE</t>
        </is>
      </c>
      <c r="F2599" s="10" t="n">
        <v>910</v>
      </c>
      <c r="G2599" t="inlineStr">
        <is>
          <t>0900-0959</t>
        </is>
      </c>
      <c r="H2599" s="9">
        <f>INT(F2599/100)</f>
        <v/>
      </c>
      <c r="I2599" t="n">
        <v>-5</v>
      </c>
      <c r="J2599" t="n">
        <v>0</v>
      </c>
      <c r="K2599" t="n">
        <v>-27</v>
      </c>
      <c r="L2599" t="n">
        <v>0</v>
      </c>
      <c r="M2599" t="n">
        <v>0</v>
      </c>
      <c r="O2599" t="n">
        <v>0</v>
      </c>
    </row>
    <row r="2600">
      <c r="A2600" s="8" t="n">
        <v>46210</v>
      </c>
      <c r="B2600" t="inlineStr">
        <is>
          <t>B6</t>
        </is>
      </c>
      <c r="C2600" s="9">
        <f>_xlfn.XLOOKUP(B2600,Carriers[Code],Carriers[Airline])</f>
        <v/>
      </c>
      <c r="D2600" t="n">
        <v>791</v>
      </c>
      <c r="E2600" t="inlineStr">
        <is>
          <t>TPA</t>
        </is>
      </c>
      <c r="F2600" s="10" t="n">
        <v>914</v>
      </c>
      <c r="G2600" t="inlineStr">
        <is>
          <t>0900-0959</t>
        </is>
      </c>
      <c r="H2600" s="9">
        <f>INT(F2600/100)</f>
        <v/>
      </c>
      <c r="M2600" t="n">
        <v>1</v>
      </c>
      <c r="N2600" t="inlineStr">
        <is>
          <t>B</t>
        </is>
      </c>
      <c r="O2600" t="n">
        <v>0</v>
      </c>
    </row>
    <row r="2601">
      <c r="A2601" s="8" t="n">
        <v>46210</v>
      </c>
      <c r="B2601" t="inlineStr">
        <is>
          <t>B6</t>
        </is>
      </c>
      <c r="C2601" s="9">
        <f>_xlfn.XLOOKUP(B2601,Carriers[Code],Carriers[Airline])</f>
        <v/>
      </c>
      <c r="D2601" t="n">
        <v>2033</v>
      </c>
      <c r="E2601" t="inlineStr">
        <is>
          <t>IAH</t>
        </is>
      </c>
      <c r="F2601" s="10" t="n">
        <v>915</v>
      </c>
      <c r="G2601" t="inlineStr">
        <is>
          <t>0900-0959</t>
        </is>
      </c>
      <c r="H2601" s="9">
        <f>INT(F2601/100)</f>
        <v/>
      </c>
      <c r="I2601" t="n">
        <v>-3</v>
      </c>
      <c r="J2601" t="n">
        <v>0</v>
      </c>
      <c r="K2601" t="n">
        <v>1</v>
      </c>
      <c r="L2601" t="n">
        <v>0</v>
      </c>
      <c r="M2601" t="n">
        <v>0</v>
      </c>
      <c r="O2601" t="n">
        <v>0</v>
      </c>
    </row>
    <row r="2602">
      <c r="A2602" s="8" t="n">
        <v>46210</v>
      </c>
      <c r="B2602" t="inlineStr">
        <is>
          <t>DL</t>
        </is>
      </c>
      <c r="C2602" s="9">
        <f>_xlfn.XLOOKUP(B2602,Carriers[Code],Carriers[Airline])</f>
        <v/>
      </c>
      <c r="D2602" t="n">
        <v>1748</v>
      </c>
      <c r="E2602" t="inlineStr">
        <is>
          <t>DTW</t>
        </is>
      </c>
      <c r="F2602" s="10" t="n">
        <v>915</v>
      </c>
      <c r="G2602" t="inlineStr">
        <is>
          <t>0900-0959</t>
        </is>
      </c>
      <c r="H2602" s="9">
        <f>INT(F2602/100)</f>
        <v/>
      </c>
      <c r="I2602" t="n">
        <v>8</v>
      </c>
      <c r="J2602" t="n">
        <v>0</v>
      </c>
      <c r="K2602" t="n">
        <v>5</v>
      </c>
      <c r="L2602" t="n">
        <v>0</v>
      </c>
      <c r="M2602" t="n">
        <v>0</v>
      </c>
      <c r="O2602" t="n">
        <v>0</v>
      </c>
    </row>
    <row r="2603">
      <c r="A2603" s="8" t="n">
        <v>46210</v>
      </c>
      <c r="B2603" t="inlineStr">
        <is>
          <t>YX</t>
        </is>
      </c>
      <c r="C2603" s="9">
        <f>_xlfn.XLOOKUP(B2603,Carriers[Code],Carriers[Airline])</f>
        <v/>
      </c>
      <c r="D2603" t="n">
        <v>5693</v>
      </c>
      <c r="E2603" t="inlineStr">
        <is>
          <t>DCA</t>
        </is>
      </c>
      <c r="F2603" s="10" t="n">
        <v>915</v>
      </c>
      <c r="G2603" t="inlineStr">
        <is>
          <t>0900-0959</t>
        </is>
      </c>
      <c r="H2603" s="9">
        <f>INT(F2603/100)</f>
        <v/>
      </c>
      <c r="I2603" t="n">
        <v>-1</v>
      </c>
      <c r="J2603" t="n">
        <v>0</v>
      </c>
      <c r="K2603" t="n">
        <v>-21</v>
      </c>
      <c r="L2603" t="n">
        <v>0</v>
      </c>
      <c r="M2603" t="n">
        <v>0</v>
      </c>
      <c r="O2603" t="n">
        <v>0</v>
      </c>
    </row>
    <row r="2604">
      <c r="A2604" s="8" t="n">
        <v>46210</v>
      </c>
      <c r="B2604" t="inlineStr">
        <is>
          <t>AA</t>
        </is>
      </c>
      <c r="C2604" s="9">
        <f>_xlfn.XLOOKUP(B2604,Carriers[Code],Carriers[Airline])</f>
        <v/>
      </c>
      <c r="D2604" t="n">
        <v>1605</v>
      </c>
      <c r="E2604" t="inlineStr">
        <is>
          <t>DCA</t>
        </is>
      </c>
      <c r="F2604" s="10" t="n">
        <v>918</v>
      </c>
      <c r="G2604" t="inlineStr">
        <is>
          <t>0900-0959</t>
        </is>
      </c>
      <c r="H2604" s="9">
        <f>INT(F2604/100)</f>
        <v/>
      </c>
      <c r="I2604" t="n">
        <v>-7</v>
      </c>
      <c r="J2604" t="n">
        <v>0</v>
      </c>
      <c r="K2604" t="n">
        <v>-6</v>
      </c>
      <c r="L2604" t="n">
        <v>0</v>
      </c>
      <c r="M2604" t="n">
        <v>0</v>
      </c>
      <c r="O2604" t="n">
        <v>0</v>
      </c>
    </row>
    <row r="2605">
      <c r="A2605" s="8" t="n">
        <v>46210</v>
      </c>
      <c r="B2605" t="inlineStr">
        <is>
          <t>DL</t>
        </is>
      </c>
      <c r="C2605" s="9">
        <f>_xlfn.XLOOKUP(B2605,Carriers[Code],Carriers[Airline])</f>
        <v/>
      </c>
      <c r="D2605" t="n">
        <v>1245</v>
      </c>
      <c r="E2605" t="inlineStr">
        <is>
          <t>PBI</t>
        </is>
      </c>
      <c r="F2605" s="10" t="n">
        <v>920</v>
      </c>
      <c r="G2605" t="inlineStr">
        <is>
          <t>0900-0959</t>
        </is>
      </c>
      <c r="H2605" s="9">
        <f>INT(F2605/100)</f>
        <v/>
      </c>
      <c r="I2605" t="n">
        <v>2</v>
      </c>
      <c r="J2605" t="n">
        <v>0</v>
      </c>
      <c r="K2605" t="n">
        <v>52</v>
      </c>
      <c r="L2605" t="n">
        <v>1</v>
      </c>
      <c r="M2605" t="n">
        <v>0</v>
      </c>
      <c r="O2605" t="n">
        <v>0</v>
      </c>
      <c r="P2605" t="n">
        <v>0</v>
      </c>
      <c r="Q2605" t="n">
        <v>0</v>
      </c>
      <c r="R2605" t="n">
        <v>52</v>
      </c>
      <c r="S2605" t="n">
        <v>0</v>
      </c>
      <c r="T2605" t="n">
        <v>0</v>
      </c>
    </row>
    <row r="2606">
      <c r="A2606" s="8" t="n">
        <v>46210</v>
      </c>
      <c r="B2606" t="inlineStr">
        <is>
          <t>YX</t>
        </is>
      </c>
      <c r="C2606" s="9">
        <f>_xlfn.XLOOKUP(B2606,Carriers[Code],Carriers[Airline])</f>
        <v/>
      </c>
      <c r="D2606" t="n">
        <v>5809</v>
      </c>
      <c r="E2606" t="inlineStr">
        <is>
          <t>ORF</t>
        </is>
      </c>
      <c r="F2606" s="10" t="n">
        <v>920</v>
      </c>
      <c r="G2606" t="inlineStr">
        <is>
          <t>0900-0959</t>
        </is>
      </c>
      <c r="H2606" s="9">
        <f>INT(F2606/100)</f>
        <v/>
      </c>
      <c r="I2606" t="n">
        <v>-5</v>
      </c>
      <c r="J2606" t="n">
        <v>0</v>
      </c>
      <c r="K2606" t="n">
        <v>-20</v>
      </c>
      <c r="L2606" t="n">
        <v>0</v>
      </c>
      <c r="M2606" t="n">
        <v>0</v>
      </c>
      <c r="O2606" t="n">
        <v>0</v>
      </c>
    </row>
    <row r="2607">
      <c r="A2607" s="8" t="n">
        <v>46210</v>
      </c>
      <c r="B2607" t="inlineStr">
        <is>
          <t>YX</t>
        </is>
      </c>
      <c r="C2607" s="9">
        <f>_xlfn.XLOOKUP(B2607,Carriers[Code],Carriers[Airline])</f>
        <v/>
      </c>
      <c r="D2607" t="n">
        <v>4666</v>
      </c>
      <c r="E2607" t="inlineStr">
        <is>
          <t>BUF</t>
        </is>
      </c>
      <c r="F2607" s="10" t="n">
        <v>921</v>
      </c>
      <c r="G2607" t="inlineStr">
        <is>
          <t>0900-0959</t>
        </is>
      </c>
      <c r="H2607" s="9">
        <f>INT(F2607/100)</f>
        <v/>
      </c>
      <c r="M2607" t="n">
        <v>1</v>
      </c>
      <c r="N2607" t="inlineStr">
        <is>
          <t>B</t>
        </is>
      </c>
      <c r="O2607" t="n">
        <v>0</v>
      </c>
    </row>
    <row r="2608">
      <c r="A2608" s="8" t="n">
        <v>46210</v>
      </c>
      <c r="B2608" t="inlineStr">
        <is>
          <t>B6</t>
        </is>
      </c>
      <c r="C2608" s="9">
        <f>_xlfn.XLOOKUP(B2608,Carriers[Code],Carriers[Airline])</f>
        <v/>
      </c>
      <c r="D2608" t="n">
        <v>861</v>
      </c>
      <c r="E2608" t="inlineStr">
        <is>
          <t>SJU</t>
        </is>
      </c>
      <c r="F2608" s="10" t="n">
        <v>924</v>
      </c>
      <c r="G2608" t="inlineStr">
        <is>
          <t>0900-0959</t>
        </is>
      </c>
      <c r="H2608" s="9">
        <f>INT(F2608/100)</f>
        <v/>
      </c>
      <c r="I2608" t="n">
        <v>14</v>
      </c>
      <c r="J2608" t="n">
        <v>0</v>
      </c>
      <c r="K2608" t="n">
        <v>5</v>
      </c>
      <c r="L2608" t="n">
        <v>0</v>
      </c>
      <c r="M2608" t="n">
        <v>0</v>
      </c>
      <c r="O2608" t="n">
        <v>0</v>
      </c>
    </row>
    <row r="2609">
      <c r="A2609" s="8" t="n">
        <v>46210</v>
      </c>
      <c r="B2609" t="inlineStr">
        <is>
          <t>UA</t>
        </is>
      </c>
      <c r="C2609" s="9">
        <f>_xlfn.XLOOKUP(B2609,Carriers[Code],Carriers[Airline])</f>
        <v/>
      </c>
      <c r="D2609" t="n">
        <v>2098</v>
      </c>
      <c r="E2609" t="inlineStr">
        <is>
          <t>IAD</t>
        </is>
      </c>
      <c r="F2609" s="10" t="n">
        <v>925</v>
      </c>
      <c r="G2609" t="inlineStr">
        <is>
          <t>0900-0959</t>
        </is>
      </c>
      <c r="H2609" s="9">
        <f>INT(F2609/100)</f>
        <v/>
      </c>
      <c r="I2609" t="n">
        <v>-4</v>
      </c>
      <c r="J2609" t="n">
        <v>0</v>
      </c>
      <c r="K2609" t="n">
        <v>-11</v>
      </c>
      <c r="L2609" t="n">
        <v>0</v>
      </c>
      <c r="M2609" t="n">
        <v>0</v>
      </c>
      <c r="O2609" t="n">
        <v>0</v>
      </c>
    </row>
    <row r="2610">
      <c r="A2610" s="8" t="n">
        <v>46210</v>
      </c>
      <c r="B2610" t="inlineStr">
        <is>
          <t>YX</t>
        </is>
      </c>
      <c r="C2610" s="9">
        <f>_xlfn.XLOOKUP(B2610,Carriers[Code],Carriers[Airline])</f>
        <v/>
      </c>
      <c r="D2610" t="n">
        <v>5615</v>
      </c>
      <c r="E2610" t="inlineStr">
        <is>
          <t>SDF</t>
        </is>
      </c>
      <c r="F2610" s="10" t="n">
        <v>926</v>
      </c>
      <c r="G2610" t="inlineStr">
        <is>
          <t>0900-0959</t>
        </is>
      </c>
      <c r="H2610" s="9">
        <f>INT(F2610/100)</f>
        <v/>
      </c>
      <c r="I2610" t="n">
        <v>-2</v>
      </c>
      <c r="J2610" t="n">
        <v>0</v>
      </c>
      <c r="K2610" t="n">
        <v>-17</v>
      </c>
      <c r="L2610" t="n">
        <v>0</v>
      </c>
      <c r="M2610" t="n">
        <v>0</v>
      </c>
      <c r="O2610" t="n">
        <v>0</v>
      </c>
    </row>
    <row r="2611">
      <c r="A2611" s="8" t="n">
        <v>46210</v>
      </c>
      <c r="B2611" t="inlineStr">
        <is>
          <t>B6</t>
        </is>
      </c>
      <c r="C2611" s="9">
        <f>_xlfn.XLOOKUP(B2611,Carriers[Code],Carriers[Airline])</f>
        <v/>
      </c>
      <c r="D2611" t="n">
        <v>2352</v>
      </c>
      <c r="E2611" t="inlineStr">
        <is>
          <t>ACK</t>
        </is>
      </c>
      <c r="F2611" s="10" t="n">
        <v>930</v>
      </c>
      <c r="G2611" t="inlineStr">
        <is>
          <t>0900-0959</t>
        </is>
      </c>
      <c r="H2611" s="9">
        <f>INT(F2611/100)</f>
        <v/>
      </c>
      <c r="M2611" t="n">
        <v>1</v>
      </c>
      <c r="N2611" t="inlineStr">
        <is>
          <t>C</t>
        </is>
      </c>
      <c r="O2611" t="n">
        <v>0</v>
      </c>
    </row>
    <row r="2612">
      <c r="A2612" s="8" t="n">
        <v>46210</v>
      </c>
      <c r="B2612" t="inlineStr">
        <is>
          <t>UA</t>
        </is>
      </c>
      <c r="C2612" s="9">
        <f>_xlfn.XLOOKUP(B2612,Carriers[Code],Carriers[Airline])</f>
        <v/>
      </c>
      <c r="D2612" t="n">
        <v>1307</v>
      </c>
      <c r="E2612" t="inlineStr">
        <is>
          <t>EWR</t>
        </is>
      </c>
      <c r="F2612" s="10" t="n">
        <v>932</v>
      </c>
      <c r="G2612" t="inlineStr">
        <is>
          <t>0900-0959</t>
        </is>
      </c>
      <c r="H2612" s="9">
        <f>INT(F2612/100)</f>
        <v/>
      </c>
      <c r="I2612" t="n">
        <v>-4</v>
      </c>
      <c r="J2612" t="n">
        <v>0</v>
      </c>
      <c r="K2612" t="n">
        <v>-9</v>
      </c>
      <c r="L2612" t="n">
        <v>0</v>
      </c>
      <c r="M2612" t="n">
        <v>0</v>
      </c>
      <c r="O2612" t="n">
        <v>0</v>
      </c>
    </row>
    <row r="2613">
      <c r="A2613" s="8" t="n">
        <v>46210</v>
      </c>
      <c r="B2613" t="inlineStr">
        <is>
          <t>YX</t>
        </is>
      </c>
      <c r="C2613" s="9">
        <f>_xlfn.XLOOKUP(B2613,Carriers[Code],Carriers[Airline])</f>
        <v/>
      </c>
      <c r="D2613" t="n">
        <v>4708</v>
      </c>
      <c r="E2613" t="inlineStr">
        <is>
          <t>ACK</t>
        </is>
      </c>
      <c r="F2613" s="10" t="n">
        <v>935</v>
      </c>
      <c r="G2613" t="inlineStr">
        <is>
          <t>0900-0959</t>
        </is>
      </c>
      <c r="H2613" s="9">
        <f>INT(F2613/100)</f>
        <v/>
      </c>
      <c r="I2613" t="n">
        <v>8</v>
      </c>
      <c r="J2613" t="n">
        <v>0</v>
      </c>
      <c r="K2613" t="n">
        <v>23</v>
      </c>
      <c r="L2613" t="n">
        <v>1</v>
      </c>
      <c r="M2613" t="n">
        <v>0</v>
      </c>
      <c r="O2613" t="n">
        <v>0</v>
      </c>
      <c r="P2613" t="n">
        <v>8</v>
      </c>
      <c r="Q2613" t="n">
        <v>0</v>
      </c>
      <c r="R2613" t="n">
        <v>15</v>
      </c>
      <c r="S2613" t="n">
        <v>0</v>
      </c>
      <c r="T2613" t="n">
        <v>0</v>
      </c>
    </row>
    <row r="2614">
      <c r="A2614" s="8" t="n">
        <v>46210</v>
      </c>
      <c r="B2614" t="inlineStr">
        <is>
          <t>AA</t>
        </is>
      </c>
      <c r="C2614" s="9">
        <f>_xlfn.XLOOKUP(B2614,Carriers[Code],Carriers[Airline])</f>
        <v/>
      </c>
      <c r="D2614" t="n">
        <v>3225</v>
      </c>
      <c r="E2614" t="inlineStr">
        <is>
          <t>PHL</t>
        </is>
      </c>
      <c r="F2614" s="10" t="n">
        <v>937</v>
      </c>
      <c r="G2614" t="inlineStr">
        <is>
          <t>0900-0959</t>
        </is>
      </c>
      <c r="H2614" s="9">
        <f>INT(F2614/100)</f>
        <v/>
      </c>
      <c r="I2614" t="n">
        <v>-2</v>
      </c>
      <c r="J2614" t="n">
        <v>0</v>
      </c>
      <c r="K2614" t="n">
        <v>-13</v>
      </c>
      <c r="L2614" t="n">
        <v>0</v>
      </c>
      <c r="M2614" t="n">
        <v>0</v>
      </c>
      <c r="O2614" t="n">
        <v>0</v>
      </c>
    </row>
    <row r="2615">
      <c r="A2615" s="8" t="n">
        <v>46210</v>
      </c>
      <c r="B2615" t="inlineStr">
        <is>
          <t>UA</t>
        </is>
      </c>
      <c r="C2615" s="9">
        <f>_xlfn.XLOOKUP(B2615,Carriers[Code],Carriers[Airline])</f>
        <v/>
      </c>
      <c r="D2615" t="n">
        <v>662</v>
      </c>
      <c r="E2615" t="inlineStr">
        <is>
          <t>DEN</t>
        </is>
      </c>
      <c r="F2615" s="10" t="n">
        <v>940</v>
      </c>
      <c r="G2615" t="inlineStr">
        <is>
          <t>0900-0959</t>
        </is>
      </c>
      <c r="H2615" s="9">
        <f>INT(F2615/100)</f>
        <v/>
      </c>
      <c r="I2615" t="n">
        <v>2</v>
      </c>
      <c r="J2615" t="n">
        <v>0</v>
      </c>
      <c r="K2615" t="n">
        <v>-18</v>
      </c>
      <c r="L2615" t="n">
        <v>0</v>
      </c>
      <c r="M2615" t="n">
        <v>0</v>
      </c>
      <c r="O2615" t="n">
        <v>0</v>
      </c>
    </row>
    <row r="2616">
      <c r="A2616" s="8" t="n">
        <v>46210</v>
      </c>
      <c r="B2616" t="inlineStr">
        <is>
          <t>B6</t>
        </is>
      </c>
      <c r="C2616" s="9">
        <f>_xlfn.XLOOKUP(B2616,Carriers[Code],Carriers[Airline])</f>
        <v/>
      </c>
      <c r="D2616" t="n">
        <v>1833</v>
      </c>
      <c r="E2616" t="inlineStr">
        <is>
          <t>SFO</t>
        </is>
      </c>
      <c r="F2616" s="10" t="n">
        <v>950</v>
      </c>
      <c r="G2616" t="inlineStr">
        <is>
          <t>0900-0959</t>
        </is>
      </c>
      <c r="H2616" s="9">
        <f>INT(F2616/100)</f>
        <v/>
      </c>
      <c r="I2616" t="n">
        <v>-4</v>
      </c>
      <c r="J2616" t="n">
        <v>0</v>
      </c>
      <c r="K2616" t="n">
        <v>-32</v>
      </c>
      <c r="L2616" t="n">
        <v>0</v>
      </c>
      <c r="M2616" t="n">
        <v>0</v>
      </c>
      <c r="O2616" t="n">
        <v>0</v>
      </c>
    </row>
    <row r="2617">
      <c r="A2617" s="8" t="n">
        <v>46210</v>
      </c>
      <c r="B2617" t="inlineStr">
        <is>
          <t>UA</t>
        </is>
      </c>
      <c r="C2617" s="9">
        <f>_xlfn.XLOOKUP(B2617,Carriers[Code],Carriers[Airline])</f>
        <v/>
      </c>
      <c r="D2617" t="n">
        <v>1349</v>
      </c>
      <c r="E2617" t="inlineStr">
        <is>
          <t>ORD</t>
        </is>
      </c>
      <c r="F2617" s="10" t="n">
        <v>950</v>
      </c>
      <c r="G2617" t="inlineStr">
        <is>
          <t>0900-0959</t>
        </is>
      </c>
      <c r="H2617" s="9">
        <f>INT(F2617/100)</f>
        <v/>
      </c>
      <c r="I2617" t="n">
        <v>9</v>
      </c>
      <c r="J2617" t="n">
        <v>0</v>
      </c>
      <c r="K2617" t="n">
        <v>-6</v>
      </c>
      <c r="L2617" t="n">
        <v>0</v>
      </c>
      <c r="M2617" t="n">
        <v>0</v>
      </c>
      <c r="O2617" t="n">
        <v>0</v>
      </c>
    </row>
    <row r="2618">
      <c r="A2618" s="8" t="n">
        <v>46210</v>
      </c>
      <c r="B2618" t="inlineStr">
        <is>
          <t>B6</t>
        </is>
      </c>
      <c r="C2618" s="9">
        <f>_xlfn.XLOOKUP(B2618,Carriers[Code],Carriers[Airline])</f>
        <v/>
      </c>
      <c r="D2618" t="n">
        <v>395</v>
      </c>
      <c r="E2618" t="inlineStr">
        <is>
          <t>PDX</t>
        </is>
      </c>
      <c r="F2618" s="10" t="n">
        <v>955</v>
      </c>
      <c r="G2618" t="inlineStr">
        <is>
          <t>0900-0959</t>
        </is>
      </c>
      <c r="H2618" s="9">
        <f>INT(F2618/100)</f>
        <v/>
      </c>
      <c r="I2618" t="n">
        <v>-1</v>
      </c>
      <c r="J2618" t="n">
        <v>0</v>
      </c>
      <c r="K2618" t="n">
        <v>-24</v>
      </c>
      <c r="L2618" t="n">
        <v>0</v>
      </c>
      <c r="M2618" t="n">
        <v>0</v>
      </c>
      <c r="O2618" t="n">
        <v>0</v>
      </c>
    </row>
    <row r="2619">
      <c r="A2619" s="8" t="n">
        <v>46210</v>
      </c>
      <c r="B2619" t="inlineStr">
        <is>
          <t>MQ</t>
        </is>
      </c>
      <c r="C2619" s="9">
        <f>_xlfn.XLOOKUP(B2619,Carriers[Code],Carriers[Airline])</f>
        <v/>
      </c>
      <c r="D2619" t="n">
        <v>4171</v>
      </c>
      <c r="E2619" t="inlineStr">
        <is>
          <t>ROC</t>
        </is>
      </c>
      <c r="F2619" s="10" t="n">
        <v>955</v>
      </c>
      <c r="G2619" t="inlineStr">
        <is>
          <t>0900-0959</t>
        </is>
      </c>
      <c r="H2619" s="9">
        <f>INT(F2619/100)</f>
        <v/>
      </c>
      <c r="I2619" t="n">
        <v>-4</v>
      </c>
      <c r="J2619" t="n">
        <v>0</v>
      </c>
      <c r="K2619" t="n">
        <v>-20</v>
      </c>
      <c r="L2619" t="n">
        <v>0</v>
      </c>
      <c r="M2619" t="n">
        <v>0</v>
      </c>
      <c r="O2619" t="n">
        <v>0</v>
      </c>
    </row>
    <row r="2620">
      <c r="A2620" s="8" t="n">
        <v>46210</v>
      </c>
      <c r="B2620" t="inlineStr">
        <is>
          <t>B6</t>
        </is>
      </c>
      <c r="C2620" s="9">
        <f>_xlfn.XLOOKUP(B2620,Carriers[Code],Carriers[Airline])</f>
        <v/>
      </c>
      <c r="D2620" t="n">
        <v>651</v>
      </c>
      <c r="E2620" t="inlineStr">
        <is>
          <t>MCO</t>
        </is>
      </c>
      <c r="F2620" s="10" t="n">
        <v>1000</v>
      </c>
      <c r="G2620" t="inlineStr">
        <is>
          <t>1000-1059</t>
        </is>
      </c>
      <c r="H2620" s="9">
        <f>INT(F2620/100)</f>
        <v/>
      </c>
      <c r="I2620" t="n">
        <v>0</v>
      </c>
      <c r="J2620" t="n">
        <v>0</v>
      </c>
      <c r="K2620" t="n">
        <v>-15</v>
      </c>
      <c r="L2620" t="n">
        <v>0</v>
      </c>
      <c r="M2620" t="n">
        <v>0</v>
      </c>
      <c r="O2620" t="n">
        <v>0</v>
      </c>
    </row>
    <row r="2621">
      <c r="A2621" s="8" t="n">
        <v>46210</v>
      </c>
      <c r="B2621" t="inlineStr">
        <is>
          <t>B6</t>
        </is>
      </c>
      <c r="C2621" s="9">
        <f>_xlfn.XLOOKUP(B2621,Carriers[Code],Carriers[Airline])</f>
        <v/>
      </c>
      <c r="D2621" t="n">
        <v>807</v>
      </c>
      <c r="E2621" t="inlineStr">
        <is>
          <t>STT</t>
        </is>
      </c>
      <c r="F2621" s="10" t="n">
        <v>1000</v>
      </c>
      <c r="G2621" t="inlineStr">
        <is>
          <t>1000-1059</t>
        </is>
      </c>
      <c r="H2621" s="9">
        <f>INT(F2621/100)</f>
        <v/>
      </c>
      <c r="I2621" t="n">
        <v>-3</v>
      </c>
      <c r="J2621" t="n">
        <v>0</v>
      </c>
      <c r="K2621" t="n">
        <v>-3</v>
      </c>
      <c r="L2621" t="n">
        <v>0</v>
      </c>
      <c r="M2621" t="n">
        <v>0</v>
      </c>
      <c r="O2621" t="n">
        <v>0</v>
      </c>
    </row>
    <row r="2622">
      <c r="A2622" s="8" t="n">
        <v>46210</v>
      </c>
      <c r="B2622" t="inlineStr">
        <is>
          <t>DL</t>
        </is>
      </c>
      <c r="C2622" s="9">
        <f>_xlfn.XLOOKUP(B2622,Carriers[Code],Carriers[Airline])</f>
        <v/>
      </c>
      <c r="D2622" t="n">
        <v>2118</v>
      </c>
      <c r="E2622" t="inlineStr">
        <is>
          <t>RDU</t>
        </is>
      </c>
      <c r="F2622" s="10" t="n">
        <v>1000</v>
      </c>
      <c r="G2622" t="inlineStr">
        <is>
          <t>1000-1059</t>
        </is>
      </c>
      <c r="H2622" s="9">
        <f>INT(F2622/100)</f>
        <v/>
      </c>
      <c r="I2622" t="n">
        <v>22</v>
      </c>
      <c r="J2622" t="n">
        <v>1</v>
      </c>
      <c r="K2622" t="n">
        <v>2</v>
      </c>
      <c r="L2622" t="n">
        <v>0</v>
      </c>
      <c r="M2622" t="n">
        <v>0</v>
      </c>
      <c r="O2622" t="n">
        <v>0</v>
      </c>
    </row>
    <row r="2623">
      <c r="A2623" s="8" t="n">
        <v>46210</v>
      </c>
      <c r="B2623" t="inlineStr">
        <is>
          <t>YX</t>
        </is>
      </c>
      <c r="C2623" s="9">
        <f>_xlfn.XLOOKUP(B2623,Carriers[Code],Carriers[Airline])</f>
        <v/>
      </c>
      <c r="D2623" t="n">
        <v>5744</v>
      </c>
      <c r="E2623" t="inlineStr">
        <is>
          <t>LGA</t>
        </is>
      </c>
      <c r="F2623" s="10" t="n">
        <v>1000</v>
      </c>
      <c r="G2623" t="inlineStr">
        <is>
          <t>1000-1059</t>
        </is>
      </c>
      <c r="H2623" s="9">
        <f>INT(F2623/100)</f>
        <v/>
      </c>
      <c r="I2623" t="n">
        <v>45</v>
      </c>
      <c r="J2623" t="n">
        <v>1</v>
      </c>
      <c r="K2623" t="n">
        <v>42</v>
      </c>
      <c r="L2623" t="n">
        <v>1</v>
      </c>
      <c r="M2623" t="n">
        <v>0</v>
      </c>
      <c r="O2623" t="n">
        <v>0</v>
      </c>
      <c r="P2623" t="n">
        <v>42</v>
      </c>
      <c r="Q2623" t="n">
        <v>0</v>
      </c>
      <c r="R2623" t="n">
        <v>0</v>
      </c>
      <c r="S2623" t="n">
        <v>0</v>
      </c>
      <c r="T2623" t="n">
        <v>0</v>
      </c>
    </row>
    <row r="2624">
      <c r="A2624" s="8" t="n">
        <v>46210</v>
      </c>
      <c r="B2624" t="inlineStr">
        <is>
          <t>AA</t>
        </is>
      </c>
      <c r="C2624" s="9">
        <f>_xlfn.XLOOKUP(B2624,Carriers[Code],Carriers[Airline])</f>
        <v/>
      </c>
      <c r="D2624" t="n">
        <v>377</v>
      </c>
      <c r="E2624" t="inlineStr">
        <is>
          <t>PHX</t>
        </is>
      </c>
      <c r="F2624" s="10" t="n">
        <v>1004</v>
      </c>
      <c r="G2624" t="inlineStr">
        <is>
          <t>1000-1059</t>
        </is>
      </c>
      <c r="H2624" s="9">
        <f>INT(F2624/100)</f>
        <v/>
      </c>
      <c r="I2624" t="n">
        <v>0</v>
      </c>
      <c r="J2624" t="n">
        <v>0</v>
      </c>
      <c r="K2624" t="n">
        <v>-10</v>
      </c>
      <c r="L2624" t="n">
        <v>0</v>
      </c>
      <c r="M2624" t="n">
        <v>0</v>
      </c>
      <c r="O2624" t="n">
        <v>0</v>
      </c>
    </row>
    <row r="2625">
      <c r="A2625" s="8" t="n">
        <v>46210</v>
      </c>
      <c r="B2625" t="inlineStr">
        <is>
          <t>F9</t>
        </is>
      </c>
      <c r="C2625" s="9">
        <f>_xlfn.XLOOKUP(B2625,Carriers[Code],Carriers[Airline])</f>
        <v/>
      </c>
      <c r="D2625" t="n">
        <v>1977</v>
      </c>
      <c r="E2625" t="inlineStr">
        <is>
          <t>MCO</t>
        </is>
      </c>
      <c r="F2625" s="10" t="n">
        <v>1004</v>
      </c>
      <c r="G2625" t="inlineStr">
        <is>
          <t>1000-1059</t>
        </is>
      </c>
      <c r="H2625" s="9">
        <f>INT(F2625/100)</f>
        <v/>
      </c>
      <c r="I2625" t="n">
        <v>0</v>
      </c>
      <c r="J2625" t="n">
        <v>0</v>
      </c>
      <c r="K2625" t="n">
        <v>-25</v>
      </c>
      <c r="L2625" t="n">
        <v>0</v>
      </c>
      <c r="M2625" t="n">
        <v>0</v>
      </c>
      <c r="O2625" t="n">
        <v>0</v>
      </c>
    </row>
    <row r="2626">
      <c r="A2626" s="8" t="n">
        <v>46210</v>
      </c>
      <c r="B2626" t="inlineStr">
        <is>
          <t>YX</t>
        </is>
      </c>
      <c r="C2626" s="9">
        <f>_xlfn.XLOOKUP(B2626,Carriers[Code],Carriers[Airline])</f>
        <v/>
      </c>
      <c r="D2626" t="n">
        <v>5630</v>
      </c>
      <c r="E2626" t="inlineStr">
        <is>
          <t>CLT</t>
        </is>
      </c>
      <c r="F2626" s="10" t="n">
        <v>1005</v>
      </c>
      <c r="G2626" t="inlineStr">
        <is>
          <t>1000-1059</t>
        </is>
      </c>
      <c r="H2626" s="9">
        <f>INT(F2626/100)</f>
        <v/>
      </c>
      <c r="I2626" t="n">
        <v>-7</v>
      </c>
      <c r="J2626" t="n">
        <v>0</v>
      </c>
      <c r="K2626" t="n">
        <v>-23</v>
      </c>
      <c r="L2626" t="n">
        <v>0</v>
      </c>
      <c r="M2626" t="n">
        <v>0</v>
      </c>
      <c r="O2626" t="n">
        <v>0</v>
      </c>
    </row>
    <row r="2627">
      <c r="A2627" s="8" t="n">
        <v>46210</v>
      </c>
      <c r="B2627" t="inlineStr">
        <is>
          <t>YX</t>
        </is>
      </c>
      <c r="C2627" s="9">
        <f>_xlfn.XLOOKUP(B2627,Carriers[Code],Carriers[Airline])</f>
        <v/>
      </c>
      <c r="D2627" t="n">
        <v>4516</v>
      </c>
      <c r="E2627" t="inlineStr">
        <is>
          <t>TVC</t>
        </is>
      </c>
      <c r="F2627" s="10" t="n">
        <v>1010</v>
      </c>
      <c r="G2627" t="inlineStr">
        <is>
          <t>1000-1059</t>
        </is>
      </c>
      <c r="H2627" s="9">
        <f>INT(F2627/100)</f>
        <v/>
      </c>
      <c r="I2627" t="n">
        <v>24</v>
      </c>
      <c r="J2627" t="n">
        <v>1</v>
      </c>
      <c r="K2627" t="n">
        <v>12</v>
      </c>
      <c r="L2627" t="n">
        <v>0</v>
      </c>
      <c r="M2627" t="n">
        <v>0</v>
      </c>
      <c r="O2627" t="n">
        <v>0</v>
      </c>
    </row>
    <row r="2628">
      <c r="A2628" s="8" t="n">
        <v>46210</v>
      </c>
      <c r="B2628" t="inlineStr">
        <is>
          <t>DL</t>
        </is>
      </c>
      <c r="C2628" s="9">
        <f>_xlfn.XLOOKUP(B2628,Carriers[Code],Carriers[Airline])</f>
        <v/>
      </c>
      <c r="D2628" t="n">
        <v>860</v>
      </c>
      <c r="E2628" t="inlineStr">
        <is>
          <t>SFO</t>
        </is>
      </c>
      <c r="F2628" s="10" t="n">
        <v>1011</v>
      </c>
      <c r="G2628" t="inlineStr">
        <is>
          <t>1000-1059</t>
        </is>
      </c>
      <c r="H2628" s="9">
        <f>INT(F2628/100)</f>
        <v/>
      </c>
      <c r="I2628" t="n">
        <v>0</v>
      </c>
      <c r="J2628" t="n">
        <v>0</v>
      </c>
      <c r="K2628" t="n">
        <v>-3</v>
      </c>
      <c r="L2628" t="n">
        <v>0</v>
      </c>
      <c r="M2628" t="n">
        <v>0</v>
      </c>
      <c r="O2628" t="n">
        <v>0</v>
      </c>
    </row>
    <row r="2629">
      <c r="A2629" s="8" t="n">
        <v>46210</v>
      </c>
      <c r="B2629" t="inlineStr">
        <is>
          <t>AA</t>
        </is>
      </c>
      <c r="C2629" s="9">
        <f>_xlfn.XLOOKUP(B2629,Carriers[Code],Carriers[Airline])</f>
        <v/>
      </c>
      <c r="D2629" t="n">
        <v>1548</v>
      </c>
      <c r="E2629" t="inlineStr">
        <is>
          <t>CLT</t>
        </is>
      </c>
      <c r="F2629" s="10" t="n">
        <v>1013</v>
      </c>
      <c r="G2629" t="inlineStr">
        <is>
          <t>1000-1059</t>
        </is>
      </c>
      <c r="H2629" s="9">
        <f>INT(F2629/100)</f>
        <v/>
      </c>
      <c r="I2629" t="n">
        <v>26</v>
      </c>
      <c r="J2629" t="n">
        <v>1</v>
      </c>
      <c r="K2629" t="n">
        <v>6</v>
      </c>
      <c r="L2629" t="n">
        <v>0</v>
      </c>
      <c r="M2629" t="n">
        <v>0</v>
      </c>
      <c r="O2629" t="n">
        <v>0</v>
      </c>
    </row>
    <row r="2630">
      <c r="A2630" s="8" t="n">
        <v>46210</v>
      </c>
      <c r="B2630" t="inlineStr">
        <is>
          <t>DL</t>
        </is>
      </c>
      <c r="C2630" s="9">
        <f>_xlfn.XLOOKUP(B2630,Carriers[Code],Carriers[Airline])</f>
        <v/>
      </c>
      <c r="D2630" t="n">
        <v>385</v>
      </c>
      <c r="E2630" t="inlineStr">
        <is>
          <t>ATL</t>
        </is>
      </c>
      <c r="F2630" s="10" t="n">
        <v>1015</v>
      </c>
      <c r="G2630" t="inlineStr">
        <is>
          <t>1000-1059</t>
        </is>
      </c>
      <c r="H2630" s="9">
        <f>INT(F2630/100)</f>
        <v/>
      </c>
      <c r="I2630" t="n">
        <v>80</v>
      </c>
      <c r="J2630" t="n">
        <v>1</v>
      </c>
      <c r="K2630" t="n">
        <v>67</v>
      </c>
      <c r="L2630" t="n">
        <v>1</v>
      </c>
      <c r="M2630" t="n">
        <v>0</v>
      </c>
      <c r="O2630" t="n">
        <v>0</v>
      </c>
      <c r="P2630" t="n">
        <v>67</v>
      </c>
      <c r="Q2630" t="n">
        <v>0</v>
      </c>
      <c r="R2630" t="n">
        <v>0</v>
      </c>
      <c r="S2630" t="n">
        <v>0</v>
      </c>
      <c r="T2630" t="n">
        <v>0</v>
      </c>
    </row>
    <row r="2631">
      <c r="A2631" s="8" t="n">
        <v>46210</v>
      </c>
      <c r="B2631" t="inlineStr">
        <is>
          <t>B6</t>
        </is>
      </c>
      <c r="C2631" s="9">
        <f>_xlfn.XLOOKUP(B2631,Carriers[Code],Carriers[Airline])</f>
        <v/>
      </c>
      <c r="D2631" t="n">
        <v>385</v>
      </c>
      <c r="E2631" t="inlineStr">
        <is>
          <t>PIT</t>
        </is>
      </c>
      <c r="F2631" s="10" t="n">
        <v>1016</v>
      </c>
      <c r="G2631" t="inlineStr">
        <is>
          <t>1000-1059</t>
        </is>
      </c>
      <c r="H2631" s="9">
        <f>INT(F2631/100)</f>
        <v/>
      </c>
      <c r="I2631" t="n">
        <v>-4</v>
      </c>
      <c r="J2631" t="n">
        <v>0</v>
      </c>
      <c r="K2631" t="n">
        <v>-7</v>
      </c>
      <c r="L2631" t="n">
        <v>0</v>
      </c>
      <c r="M2631" t="n">
        <v>0</v>
      </c>
      <c r="O2631" t="n">
        <v>0</v>
      </c>
    </row>
    <row r="2632">
      <c r="A2632" s="8" t="n">
        <v>46210</v>
      </c>
      <c r="B2632" t="inlineStr">
        <is>
          <t>B6</t>
        </is>
      </c>
      <c r="C2632" s="9">
        <f>_xlfn.XLOOKUP(B2632,Carriers[Code],Carriers[Airline])</f>
        <v/>
      </c>
      <c r="D2632" t="n">
        <v>1055</v>
      </c>
      <c r="E2632" t="inlineStr">
        <is>
          <t>DCA</t>
        </is>
      </c>
      <c r="F2632" s="10" t="n">
        <v>1020</v>
      </c>
      <c r="G2632" t="inlineStr">
        <is>
          <t>1000-1059</t>
        </is>
      </c>
      <c r="H2632" s="9">
        <f>INT(F2632/100)</f>
        <v/>
      </c>
      <c r="I2632" t="n">
        <v>-3</v>
      </c>
      <c r="J2632" t="n">
        <v>0</v>
      </c>
      <c r="K2632" t="n">
        <v>-15</v>
      </c>
      <c r="L2632" t="n">
        <v>0</v>
      </c>
      <c r="M2632" t="n">
        <v>0</v>
      </c>
      <c r="O2632" t="n">
        <v>0</v>
      </c>
    </row>
    <row r="2633">
      <c r="A2633" s="8" t="n">
        <v>46210</v>
      </c>
      <c r="B2633" t="inlineStr">
        <is>
          <t>YX</t>
        </is>
      </c>
      <c r="C2633" s="9">
        <f>_xlfn.XLOOKUP(B2633,Carriers[Code],Carriers[Airline])</f>
        <v/>
      </c>
      <c r="D2633" t="n">
        <v>5592</v>
      </c>
      <c r="E2633" t="inlineStr">
        <is>
          <t>DCA</t>
        </is>
      </c>
      <c r="F2633" s="10" t="n">
        <v>1020</v>
      </c>
      <c r="G2633" t="inlineStr">
        <is>
          <t>1000-1059</t>
        </is>
      </c>
      <c r="H2633" s="9">
        <f>INT(F2633/100)</f>
        <v/>
      </c>
      <c r="I2633" t="n">
        <v>-4</v>
      </c>
      <c r="J2633" t="n">
        <v>0</v>
      </c>
      <c r="K2633" t="n">
        <v>-19</v>
      </c>
      <c r="L2633" t="n">
        <v>0</v>
      </c>
      <c r="M2633" t="n">
        <v>0</v>
      </c>
      <c r="O2633" t="n">
        <v>0</v>
      </c>
    </row>
    <row r="2634">
      <c r="A2634" s="8" t="n">
        <v>46210</v>
      </c>
      <c r="B2634" t="inlineStr">
        <is>
          <t>B6</t>
        </is>
      </c>
      <c r="C2634" s="9">
        <f>_xlfn.XLOOKUP(B2634,Carriers[Code],Carriers[Airline])</f>
        <v/>
      </c>
      <c r="D2634" t="n">
        <v>1499</v>
      </c>
      <c r="E2634" t="inlineStr">
        <is>
          <t>DAB</t>
        </is>
      </c>
      <c r="F2634" s="10" t="n">
        <v>1025</v>
      </c>
      <c r="G2634" t="inlineStr">
        <is>
          <t>1000-1059</t>
        </is>
      </c>
      <c r="H2634" s="9">
        <f>INT(F2634/100)</f>
        <v/>
      </c>
      <c r="I2634" t="n">
        <v>-4</v>
      </c>
      <c r="J2634" t="n">
        <v>0</v>
      </c>
      <c r="K2634" t="n">
        <v>-14</v>
      </c>
      <c r="L2634" t="n">
        <v>0</v>
      </c>
      <c r="M2634" t="n">
        <v>0</v>
      </c>
      <c r="O2634" t="n">
        <v>0</v>
      </c>
    </row>
    <row r="2635">
      <c r="A2635" s="8" t="n">
        <v>46210</v>
      </c>
      <c r="B2635" t="inlineStr">
        <is>
          <t>AA</t>
        </is>
      </c>
      <c r="C2635" s="9">
        <f>_xlfn.XLOOKUP(B2635,Carriers[Code],Carriers[Airline])</f>
        <v/>
      </c>
      <c r="D2635" t="n">
        <v>1277</v>
      </c>
      <c r="E2635" t="inlineStr">
        <is>
          <t>LAX</t>
        </is>
      </c>
      <c r="F2635" s="10" t="n">
        <v>1030</v>
      </c>
      <c r="G2635" t="inlineStr">
        <is>
          <t>1000-1059</t>
        </is>
      </c>
      <c r="H2635" s="9">
        <f>INT(F2635/100)</f>
        <v/>
      </c>
      <c r="I2635" t="n">
        <v>-2</v>
      </c>
      <c r="J2635" t="n">
        <v>0</v>
      </c>
      <c r="K2635" t="n">
        <v>-32</v>
      </c>
      <c r="L2635" t="n">
        <v>0</v>
      </c>
      <c r="M2635" t="n">
        <v>0</v>
      </c>
      <c r="O2635" t="n">
        <v>0</v>
      </c>
    </row>
    <row r="2636">
      <c r="A2636" s="8" t="n">
        <v>46210</v>
      </c>
      <c r="B2636" t="inlineStr">
        <is>
          <t>AA</t>
        </is>
      </c>
      <c r="C2636" s="9">
        <f>_xlfn.XLOOKUP(B2636,Carriers[Code],Carriers[Airline])</f>
        <v/>
      </c>
      <c r="D2636" t="n">
        <v>3022</v>
      </c>
      <c r="E2636" t="inlineStr">
        <is>
          <t>ORD</t>
        </is>
      </c>
      <c r="F2636" s="10" t="n">
        <v>1030</v>
      </c>
      <c r="G2636" t="inlineStr">
        <is>
          <t>1000-1059</t>
        </is>
      </c>
      <c r="H2636" s="9">
        <f>INT(F2636/100)</f>
        <v/>
      </c>
      <c r="I2636" t="n">
        <v>-3</v>
      </c>
      <c r="J2636" t="n">
        <v>0</v>
      </c>
      <c r="K2636" t="n">
        <v>-23</v>
      </c>
      <c r="L2636" t="n">
        <v>0</v>
      </c>
      <c r="M2636" t="n">
        <v>0</v>
      </c>
      <c r="O2636" t="n">
        <v>0</v>
      </c>
    </row>
    <row r="2637">
      <c r="A2637" s="8" t="n">
        <v>46210</v>
      </c>
      <c r="B2637" t="inlineStr">
        <is>
          <t>WN</t>
        </is>
      </c>
      <c r="C2637" s="9">
        <f>_xlfn.XLOOKUP(B2637,Carriers[Code],Carriers[Airline])</f>
        <v/>
      </c>
      <c r="D2637" t="n">
        <v>24</v>
      </c>
      <c r="E2637" t="inlineStr">
        <is>
          <t>BWI</t>
        </is>
      </c>
      <c r="F2637" s="10" t="n">
        <v>1030</v>
      </c>
      <c r="G2637" t="inlineStr">
        <is>
          <t>1000-1059</t>
        </is>
      </c>
      <c r="H2637" s="9">
        <f>INT(F2637/100)</f>
        <v/>
      </c>
      <c r="I2637" t="n">
        <v>5</v>
      </c>
      <c r="J2637" t="n">
        <v>0</v>
      </c>
      <c r="K2637" t="n">
        <v>-9</v>
      </c>
      <c r="L2637" t="n">
        <v>0</v>
      </c>
      <c r="M2637" t="n">
        <v>0</v>
      </c>
      <c r="O2637" t="n">
        <v>0</v>
      </c>
    </row>
    <row r="2638">
      <c r="A2638" s="8" t="n">
        <v>46210</v>
      </c>
      <c r="B2638" t="inlineStr">
        <is>
          <t>UA</t>
        </is>
      </c>
      <c r="C2638" s="9">
        <f>_xlfn.XLOOKUP(B2638,Carriers[Code],Carriers[Airline])</f>
        <v/>
      </c>
      <c r="D2638" t="n">
        <v>503</v>
      </c>
      <c r="E2638" t="inlineStr">
        <is>
          <t>ORD</t>
        </is>
      </c>
      <c r="F2638" s="10" t="n">
        <v>1035</v>
      </c>
      <c r="G2638" t="inlineStr">
        <is>
          <t>1000-1059</t>
        </is>
      </c>
      <c r="H2638" s="9">
        <f>INT(F2638/100)</f>
        <v/>
      </c>
      <c r="I2638" t="n">
        <v>-3</v>
      </c>
      <c r="J2638" t="n">
        <v>0</v>
      </c>
      <c r="K2638" t="n">
        <v>-21</v>
      </c>
      <c r="L2638" t="n">
        <v>0</v>
      </c>
      <c r="M2638" t="n">
        <v>0</v>
      </c>
      <c r="O2638" t="n">
        <v>0</v>
      </c>
    </row>
    <row r="2639">
      <c r="A2639" s="8" t="n">
        <v>46210</v>
      </c>
      <c r="B2639" t="inlineStr">
        <is>
          <t>AA</t>
        </is>
      </c>
      <c r="C2639" s="9">
        <f>_xlfn.XLOOKUP(B2639,Carriers[Code],Carriers[Airline])</f>
        <v/>
      </c>
      <c r="D2639" t="n">
        <v>2783</v>
      </c>
      <c r="E2639" t="inlineStr">
        <is>
          <t>PHL</t>
        </is>
      </c>
      <c r="F2639" s="10" t="n">
        <v>1049</v>
      </c>
      <c r="G2639" t="inlineStr">
        <is>
          <t>1000-1059</t>
        </is>
      </c>
      <c r="H2639" s="9">
        <f>INT(F2639/100)</f>
        <v/>
      </c>
      <c r="I2639" t="n">
        <v>-2</v>
      </c>
      <c r="J2639" t="n">
        <v>0</v>
      </c>
      <c r="K2639" t="n">
        <v>-5</v>
      </c>
      <c r="L2639" t="n">
        <v>0</v>
      </c>
      <c r="M2639" t="n">
        <v>0</v>
      </c>
      <c r="O2639" t="n">
        <v>0</v>
      </c>
    </row>
    <row r="2640">
      <c r="A2640" s="8" t="n">
        <v>46210</v>
      </c>
      <c r="B2640" t="inlineStr">
        <is>
          <t>B6</t>
        </is>
      </c>
      <c r="C2640" s="9">
        <f>_xlfn.XLOOKUP(B2640,Carriers[Code],Carriers[Airline])</f>
        <v/>
      </c>
      <c r="D2640" t="n">
        <v>267</v>
      </c>
      <c r="E2640" t="inlineStr">
        <is>
          <t>CHS</t>
        </is>
      </c>
      <c r="F2640" s="10" t="n">
        <v>1050</v>
      </c>
      <c r="G2640" t="inlineStr">
        <is>
          <t>1000-1059</t>
        </is>
      </c>
      <c r="H2640" s="9">
        <f>INT(F2640/100)</f>
        <v/>
      </c>
      <c r="I2640" t="n">
        <v>7</v>
      </c>
      <c r="J2640" t="n">
        <v>0</v>
      </c>
      <c r="K2640" t="n">
        <v>-5</v>
      </c>
      <c r="L2640" t="n">
        <v>0</v>
      </c>
      <c r="M2640" t="n">
        <v>0</v>
      </c>
      <c r="O2640" t="n">
        <v>0</v>
      </c>
    </row>
    <row r="2641">
      <c r="A2641" s="8" t="n">
        <v>46210</v>
      </c>
      <c r="B2641" t="inlineStr">
        <is>
          <t>YX</t>
        </is>
      </c>
      <c r="C2641" s="9">
        <f>_xlfn.XLOOKUP(B2641,Carriers[Code],Carriers[Airline])</f>
        <v/>
      </c>
      <c r="D2641" t="n">
        <v>5805</v>
      </c>
      <c r="E2641" t="inlineStr">
        <is>
          <t>PHL</t>
        </is>
      </c>
      <c r="F2641" s="10" t="n">
        <v>1050</v>
      </c>
      <c r="G2641" t="inlineStr">
        <is>
          <t>1000-1059</t>
        </is>
      </c>
      <c r="H2641" s="9">
        <f>INT(F2641/100)</f>
        <v/>
      </c>
      <c r="I2641" t="n">
        <v>-5</v>
      </c>
      <c r="J2641" t="n">
        <v>0</v>
      </c>
      <c r="K2641" t="n">
        <v>-17</v>
      </c>
      <c r="L2641" t="n">
        <v>0</v>
      </c>
      <c r="M2641" t="n">
        <v>0</v>
      </c>
      <c r="O2641" t="n">
        <v>0</v>
      </c>
    </row>
    <row r="2642">
      <c r="A2642" s="8" t="n">
        <v>46210</v>
      </c>
      <c r="B2642" t="inlineStr">
        <is>
          <t>AA</t>
        </is>
      </c>
      <c r="C2642" s="9">
        <f>_xlfn.XLOOKUP(B2642,Carriers[Code],Carriers[Airline])</f>
        <v/>
      </c>
      <c r="D2642" t="n">
        <v>1556</v>
      </c>
      <c r="E2642" t="inlineStr">
        <is>
          <t>DCA</t>
        </is>
      </c>
      <c r="F2642" s="10" t="n">
        <v>1051</v>
      </c>
      <c r="G2642" t="inlineStr">
        <is>
          <t>1000-1059</t>
        </is>
      </c>
      <c r="H2642" s="9">
        <f>INT(F2642/100)</f>
        <v/>
      </c>
      <c r="I2642" t="n">
        <v>17</v>
      </c>
      <c r="J2642" t="n">
        <v>1</v>
      </c>
      <c r="K2642" t="n">
        <v>3</v>
      </c>
      <c r="L2642" t="n">
        <v>0</v>
      </c>
      <c r="M2642" t="n">
        <v>0</v>
      </c>
      <c r="O2642" t="n">
        <v>0</v>
      </c>
    </row>
    <row r="2643">
      <c r="A2643" s="8" t="n">
        <v>46210</v>
      </c>
      <c r="B2643" t="inlineStr">
        <is>
          <t>DL</t>
        </is>
      </c>
      <c r="C2643" s="9">
        <f>_xlfn.XLOOKUP(B2643,Carriers[Code],Carriers[Airline])</f>
        <v/>
      </c>
      <c r="D2643" t="n">
        <v>2004</v>
      </c>
      <c r="E2643" t="inlineStr">
        <is>
          <t>LAX</t>
        </is>
      </c>
      <c r="F2643" s="10" t="n">
        <v>1055</v>
      </c>
      <c r="G2643" t="inlineStr">
        <is>
          <t>1000-1059</t>
        </is>
      </c>
      <c r="H2643" s="9">
        <f>INT(F2643/100)</f>
        <v/>
      </c>
      <c r="I2643" t="n">
        <v>-3</v>
      </c>
      <c r="J2643" t="n">
        <v>0</v>
      </c>
      <c r="K2643" t="n">
        <v>-8</v>
      </c>
      <c r="L2643" t="n">
        <v>0</v>
      </c>
      <c r="M2643" t="n">
        <v>0</v>
      </c>
      <c r="O2643" t="n">
        <v>0</v>
      </c>
    </row>
    <row r="2644">
      <c r="A2644" s="8" t="n">
        <v>46210</v>
      </c>
      <c r="B2644" t="inlineStr">
        <is>
          <t>UA</t>
        </is>
      </c>
      <c r="C2644" s="9">
        <f>_xlfn.XLOOKUP(B2644,Carriers[Code],Carriers[Airline])</f>
        <v/>
      </c>
      <c r="D2644" t="n">
        <v>2394</v>
      </c>
      <c r="E2644" t="inlineStr">
        <is>
          <t>EWR</t>
        </is>
      </c>
      <c r="F2644" s="10" t="n">
        <v>1055</v>
      </c>
      <c r="G2644" t="inlineStr">
        <is>
          <t>1000-1059</t>
        </is>
      </c>
      <c r="H2644" s="9">
        <f>INT(F2644/100)</f>
        <v/>
      </c>
      <c r="I2644" t="n">
        <v>-4</v>
      </c>
      <c r="J2644" t="n">
        <v>0</v>
      </c>
      <c r="K2644" t="n">
        <v>-5</v>
      </c>
      <c r="L2644" t="n">
        <v>0</v>
      </c>
      <c r="M2644" t="n">
        <v>0</v>
      </c>
      <c r="O2644" t="n">
        <v>0</v>
      </c>
    </row>
    <row r="2645">
      <c r="A2645" s="8" t="n">
        <v>46210</v>
      </c>
      <c r="B2645" t="inlineStr">
        <is>
          <t>YX</t>
        </is>
      </c>
      <c r="C2645" s="9">
        <f>_xlfn.XLOOKUP(B2645,Carriers[Code],Carriers[Airline])</f>
        <v/>
      </c>
      <c r="D2645" t="n">
        <v>4373</v>
      </c>
      <c r="E2645" t="inlineStr">
        <is>
          <t>LGA</t>
        </is>
      </c>
      <c r="F2645" s="10" t="n">
        <v>1055</v>
      </c>
      <c r="G2645" t="inlineStr">
        <is>
          <t>1000-1059</t>
        </is>
      </c>
      <c r="H2645" s="9">
        <f>INT(F2645/100)</f>
        <v/>
      </c>
      <c r="I2645" t="n">
        <v>25</v>
      </c>
      <c r="J2645" t="n">
        <v>1</v>
      </c>
      <c r="K2645" t="n">
        <v>11</v>
      </c>
      <c r="L2645" t="n">
        <v>0</v>
      </c>
      <c r="M2645" t="n">
        <v>0</v>
      </c>
      <c r="O2645" t="n">
        <v>0</v>
      </c>
    </row>
    <row r="2646">
      <c r="A2646" s="8" t="n">
        <v>46210</v>
      </c>
      <c r="B2646" t="inlineStr">
        <is>
          <t>B6</t>
        </is>
      </c>
      <c r="C2646" s="9">
        <f>_xlfn.XLOOKUP(B2646,Carriers[Code],Carriers[Airline])</f>
        <v/>
      </c>
      <c r="D2646" t="n">
        <v>1215</v>
      </c>
      <c r="E2646" t="inlineStr">
        <is>
          <t>BUF</t>
        </is>
      </c>
      <c r="F2646" s="10" t="n">
        <v>1100</v>
      </c>
      <c r="G2646" t="inlineStr">
        <is>
          <t>1100-1159</t>
        </is>
      </c>
      <c r="H2646" s="9">
        <f>INT(F2646/100)</f>
        <v/>
      </c>
      <c r="I2646" t="n">
        <v>-6</v>
      </c>
      <c r="J2646" t="n">
        <v>0</v>
      </c>
      <c r="K2646" t="n">
        <v>-15</v>
      </c>
      <c r="L2646" t="n">
        <v>0</v>
      </c>
      <c r="M2646" t="n">
        <v>0</v>
      </c>
      <c r="O2646" t="n">
        <v>0</v>
      </c>
    </row>
    <row r="2647">
      <c r="A2647" s="8" t="n">
        <v>46210</v>
      </c>
      <c r="B2647" t="inlineStr">
        <is>
          <t>B6</t>
        </is>
      </c>
      <c r="C2647" s="9">
        <f>_xlfn.XLOOKUP(B2647,Carriers[Code],Carriers[Airline])</f>
        <v/>
      </c>
      <c r="D2647" t="n">
        <v>1487</v>
      </c>
      <c r="E2647" t="inlineStr">
        <is>
          <t>LAX</t>
        </is>
      </c>
      <c r="F2647" s="10" t="n">
        <v>1100</v>
      </c>
      <c r="G2647" t="inlineStr">
        <is>
          <t>1100-1159</t>
        </is>
      </c>
      <c r="H2647" s="9">
        <f>INT(F2647/100)</f>
        <v/>
      </c>
      <c r="I2647" t="n">
        <v>-13</v>
      </c>
      <c r="J2647" t="n">
        <v>0</v>
      </c>
      <c r="K2647" t="n">
        <v>-35</v>
      </c>
      <c r="L2647" t="n">
        <v>0</v>
      </c>
      <c r="M2647" t="n">
        <v>0</v>
      </c>
      <c r="O2647" t="n">
        <v>0</v>
      </c>
    </row>
    <row r="2648">
      <c r="A2648" s="8" t="n">
        <v>46210</v>
      </c>
      <c r="B2648" t="inlineStr">
        <is>
          <t>YX</t>
        </is>
      </c>
      <c r="C2648" s="9">
        <f>_xlfn.XLOOKUP(B2648,Carriers[Code],Carriers[Airline])</f>
        <v/>
      </c>
      <c r="D2648" t="n">
        <v>5755</v>
      </c>
      <c r="E2648" t="inlineStr">
        <is>
          <t>LGA</t>
        </is>
      </c>
      <c r="F2648" s="10" t="n">
        <v>1100</v>
      </c>
      <c r="G2648" t="inlineStr">
        <is>
          <t>1100-1159</t>
        </is>
      </c>
      <c r="H2648" s="9">
        <f>INT(F2648/100)</f>
        <v/>
      </c>
      <c r="M2648" t="n">
        <v>1</v>
      </c>
      <c r="N2648" t="inlineStr">
        <is>
          <t>C</t>
        </is>
      </c>
      <c r="O2648" t="n">
        <v>0</v>
      </c>
    </row>
    <row r="2649">
      <c r="A2649" s="8" t="n">
        <v>46210</v>
      </c>
      <c r="B2649" t="inlineStr">
        <is>
          <t>AA</t>
        </is>
      </c>
      <c r="C2649" s="9">
        <f>_xlfn.XLOOKUP(B2649,Carriers[Code],Carriers[Airline])</f>
        <v/>
      </c>
      <c r="D2649" t="n">
        <v>815</v>
      </c>
      <c r="E2649" t="inlineStr">
        <is>
          <t>MIA</t>
        </is>
      </c>
      <c r="F2649" s="10" t="n">
        <v>1106</v>
      </c>
      <c r="G2649" t="inlineStr">
        <is>
          <t>1100-1159</t>
        </is>
      </c>
      <c r="H2649" s="9">
        <f>INT(F2649/100)</f>
        <v/>
      </c>
      <c r="I2649" t="n">
        <v>-1</v>
      </c>
      <c r="J2649" t="n">
        <v>0</v>
      </c>
      <c r="K2649" t="n">
        <v>-28</v>
      </c>
      <c r="L2649" t="n">
        <v>0</v>
      </c>
      <c r="M2649" t="n">
        <v>0</v>
      </c>
      <c r="O2649" t="n">
        <v>0</v>
      </c>
    </row>
    <row r="2650">
      <c r="A2650" s="8" t="n">
        <v>46210</v>
      </c>
      <c r="B2650" t="inlineStr">
        <is>
          <t>YX</t>
        </is>
      </c>
      <c r="C2650" s="9">
        <f>_xlfn.XLOOKUP(B2650,Carriers[Code],Carriers[Airline])</f>
        <v/>
      </c>
      <c r="D2650" t="n">
        <v>5668</v>
      </c>
      <c r="E2650" t="inlineStr">
        <is>
          <t>BWI</t>
        </is>
      </c>
      <c r="F2650" s="10" t="n">
        <v>1110</v>
      </c>
      <c r="G2650" t="inlineStr">
        <is>
          <t>1100-1159</t>
        </is>
      </c>
      <c r="H2650" s="9">
        <f>INT(F2650/100)</f>
        <v/>
      </c>
      <c r="M2650" t="n">
        <v>1</v>
      </c>
      <c r="N2650" t="inlineStr">
        <is>
          <t>C</t>
        </is>
      </c>
      <c r="O2650" t="n">
        <v>0</v>
      </c>
    </row>
    <row r="2651">
      <c r="A2651" s="8" t="n">
        <v>46210</v>
      </c>
      <c r="B2651" t="inlineStr">
        <is>
          <t>B6</t>
        </is>
      </c>
      <c r="C2651" s="9">
        <f>_xlfn.XLOOKUP(B2651,Carriers[Code],Carriers[Airline])</f>
        <v/>
      </c>
      <c r="D2651" t="n">
        <v>401</v>
      </c>
      <c r="E2651" t="inlineStr">
        <is>
          <t>MSY</t>
        </is>
      </c>
      <c r="F2651" s="10" t="n">
        <v>1115</v>
      </c>
      <c r="G2651" t="inlineStr">
        <is>
          <t>1100-1159</t>
        </is>
      </c>
      <c r="H2651" s="9">
        <f>INT(F2651/100)</f>
        <v/>
      </c>
      <c r="I2651" t="n">
        <v>77</v>
      </c>
      <c r="J2651" t="n">
        <v>1</v>
      </c>
      <c r="K2651" t="n">
        <v>86</v>
      </c>
      <c r="L2651" t="n">
        <v>1</v>
      </c>
      <c r="M2651" t="n">
        <v>0</v>
      </c>
      <c r="O2651" t="n">
        <v>0</v>
      </c>
      <c r="P2651" t="n">
        <v>1</v>
      </c>
      <c r="Q2651" t="n">
        <v>0</v>
      </c>
      <c r="R2651" t="n">
        <v>9</v>
      </c>
      <c r="S2651" t="n">
        <v>0</v>
      </c>
      <c r="T2651" t="n">
        <v>76</v>
      </c>
    </row>
    <row r="2652">
      <c r="A2652" s="8" t="n">
        <v>46210</v>
      </c>
      <c r="B2652" t="inlineStr">
        <is>
          <t>DL</t>
        </is>
      </c>
      <c r="C2652" s="9">
        <f>_xlfn.XLOOKUP(B2652,Carriers[Code],Carriers[Airline])</f>
        <v/>
      </c>
      <c r="D2652" t="n">
        <v>464</v>
      </c>
      <c r="E2652" t="inlineStr">
        <is>
          <t>SLC</t>
        </is>
      </c>
      <c r="F2652" s="10" t="n">
        <v>1115</v>
      </c>
      <c r="G2652" t="inlineStr">
        <is>
          <t>1100-1159</t>
        </is>
      </c>
      <c r="H2652" s="9">
        <f>INT(F2652/100)</f>
        <v/>
      </c>
      <c r="I2652" t="n">
        <v>-4</v>
      </c>
      <c r="J2652" t="n">
        <v>0</v>
      </c>
      <c r="K2652" t="n">
        <v>-19</v>
      </c>
      <c r="L2652" t="n">
        <v>0</v>
      </c>
      <c r="M2652" t="n">
        <v>0</v>
      </c>
      <c r="O2652" t="n">
        <v>0</v>
      </c>
    </row>
    <row r="2653">
      <c r="A2653" s="8" t="n">
        <v>46210</v>
      </c>
      <c r="B2653" t="inlineStr">
        <is>
          <t>AA</t>
        </is>
      </c>
      <c r="C2653" s="9">
        <f>_xlfn.XLOOKUP(B2653,Carriers[Code],Carriers[Airline])</f>
        <v/>
      </c>
      <c r="D2653" t="n">
        <v>3161</v>
      </c>
      <c r="E2653" t="inlineStr">
        <is>
          <t>CLT</t>
        </is>
      </c>
      <c r="F2653" s="10" t="n">
        <v>1120</v>
      </c>
      <c r="G2653" t="inlineStr">
        <is>
          <t>1100-1159</t>
        </is>
      </c>
      <c r="H2653" s="9">
        <f>INT(F2653/100)</f>
        <v/>
      </c>
      <c r="I2653" t="n">
        <v>2</v>
      </c>
      <c r="J2653" t="n">
        <v>0</v>
      </c>
      <c r="K2653" t="n">
        <v>-11</v>
      </c>
      <c r="L2653" t="n">
        <v>0</v>
      </c>
      <c r="M2653" t="n">
        <v>0</v>
      </c>
      <c r="O2653" t="n">
        <v>0</v>
      </c>
    </row>
    <row r="2654">
      <c r="A2654" s="8" t="n">
        <v>46210</v>
      </c>
      <c r="B2654" t="inlineStr">
        <is>
          <t>B6</t>
        </is>
      </c>
      <c r="C2654" s="9">
        <f>_xlfn.XLOOKUP(B2654,Carriers[Code],Carriers[Airline])</f>
        <v/>
      </c>
      <c r="D2654" t="n">
        <v>793</v>
      </c>
      <c r="E2654" t="inlineStr">
        <is>
          <t>DEN</t>
        </is>
      </c>
      <c r="F2654" s="10" t="n">
        <v>1120</v>
      </c>
      <c r="G2654" t="inlineStr">
        <is>
          <t>1100-1159</t>
        </is>
      </c>
      <c r="H2654" s="9">
        <f>INT(F2654/100)</f>
        <v/>
      </c>
      <c r="I2654" t="n">
        <v>228</v>
      </c>
      <c r="J2654" t="n">
        <v>1</v>
      </c>
      <c r="K2654" t="n">
        <v>222</v>
      </c>
      <c r="L2654" t="n">
        <v>1</v>
      </c>
      <c r="M2654" t="n">
        <v>0</v>
      </c>
      <c r="O2654" t="n">
        <v>0</v>
      </c>
      <c r="P2654" t="n">
        <v>21</v>
      </c>
      <c r="Q2654" t="n">
        <v>0</v>
      </c>
      <c r="R2654" t="n">
        <v>0</v>
      </c>
      <c r="S2654" t="n">
        <v>0</v>
      </c>
      <c r="T2654" t="n">
        <v>201</v>
      </c>
    </row>
    <row r="2655">
      <c r="A2655" s="8" t="n">
        <v>46210</v>
      </c>
      <c r="B2655" t="inlineStr">
        <is>
          <t>DL</t>
        </is>
      </c>
      <c r="C2655" s="9">
        <f>_xlfn.XLOOKUP(B2655,Carriers[Code],Carriers[Airline])</f>
        <v/>
      </c>
      <c r="D2655" t="n">
        <v>1398</v>
      </c>
      <c r="E2655" t="inlineStr">
        <is>
          <t>MSY</t>
        </is>
      </c>
      <c r="F2655" s="10" t="n">
        <v>1120</v>
      </c>
      <c r="G2655" t="inlineStr">
        <is>
          <t>1100-1159</t>
        </is>
      </c>
      <c r="H2655" s="9">
        <f>INT(F2655/100)</f>
        <v/>
      </c>
      <c r="I2655" t="n">
        <v>-1</v>
      </c>
      <c r="J2655" t="n">
        <v>0</v>
      </c>
      <c r="K2655" t="n">
        <v>-10</v>
      </c>
      <c r="L2655" t="n">
        <v>0</v>
      </c>
      <c r="M2655" t="n">
        <v>0</v>
      </c>
      <c r="O2655" t="n">
        <v>0</v>
      </c>
    </row>
    <row r="2656">
      <c r="A2656" s="8" t="n">
        <v>46210</v>
      </c>
      <c r="B2656" t="inlineStr">
        <is>
          <t>YX</t>
        </is>
      </c>
      <c r="C2656" s="9">
        <f>_xlfn.XLOOKUP(B2656,Carriers[Code],Carriers[Airline])</f>
        <v/>
      </c>
      <c r="D2656" t="n">
        <v>5803</v>
      </c>
      <c r="E2656" t="inlineStr">
        <is>
          <t>SAV</t>
        </is>
      </c>
      <c r="F2656" s="10" t="n">
        <v>1125</v>
      </c>
      <c r="G2656" t="inlineStr">
        <is>
          <t>1100-1159</t>
        </is>
      </c>
      <c r="H2656" s="9">
        <f>INT(F2656/100)</f>
        <v/>
      </c>
      <c r="I2656" t="n">
        <v>-7</v>
      </c>
      <c r="J2656" t="n">
        <v>0</v>
      </c>
      <c r="K2656" t="n">
        <v>-30</v>
      </c>
      <c r="L2656" t="n">
        <v>0</v>
      </c>
      <c r="M2656" t="n">
        <v>0</v>
      </c>
      <c r="O2656" t="n">
        <v>0</v>
      </c>
    </row>
    <row r="2657">
      <c r="A2657" s="8" t="n">
        <v>46210</v>
      </c>
      <c r="B2657" t="inlineStr">
        <is>
          <t>DL</t>
        </is>
      </c>
      <c r="C2657" s="9">
        <f>_xlfn.XLOOKUP(B2657,Carriers[Code],Carriers[Airline])</f>
        <v/>
      </c>
      <c r="D2657" t="n">
        <v>332</v>
      </c>
      <c r="E2657" t="inlineStr">
        <is>
          <t>SEA</t>
        </is>
      </c>
      <c r="F2657" s="10" t="n">
        <v>1129</v>
      </c>
      <c r="G2657" t="inlineStr">
        <is>
          <t>1100-1159</t>
        </is>
      </c>
      <c r="H2657" s="9">
        <f>INT(F2657/100)</f>
        <v/>
      </c>
      <c r="I2657" t="n">
        <v>1</v>
      </c>
      <c r="J2657" t="n">
        <v>0</v>
      </c>
      <c r="K2657" t="n">
        <v>-35</v>
      </c>
      <c r="L2657" t="n">
        <v>0</v>
      </c>
      <c r="M2657" t="n">
        <v>0</v>
      </c>
      <c r="O2657" t="n">
        <v>0</v>
      </c>
    </row>
    <row r="2658">
      <c r="A2658" s="8" t="n">
        <v>46210</v>
      </c>
      <c r="B2658" t="inlineStr">
        <is>
          <t>YX</t>
        </is>
      </c>
      <c r="C2658" s="9">
        <f>_xlfn.XLOOKUP(B2658,Carriers[Code],Carriers[Airline])</f>
        <v/>
      </c>
      <c r="D2658" t="n">
        <v>4349</v>
      </c>
      <c r="E2658" t="inlineStr">
        <is>
          <t>DCA</t>
        </is>
      </c>
      <c r="F2658" s="10" t="n">
        <v>1133</v>
      </c>
      <c r="G2658" t="inlineStr">
        <is>
          <t>1100-1159</t>
        </is>
      </c>
      <c r="H2658" s="9">
        <f>INT(F2658/100)</f>
        <v/>
      </c>
      <c r="I2658" t="n">
        <v>-9</v>
      </c>
      <c r="J2658" t="n">
        <v>0</v>
      </c>
      <c r="K2658" t="n">
        <v>-22</v>
      </c>
      <c r="L2658" t="n">
        <v>0</v>
      </c>
      <c r="M2658" t="n">
        <v>0</v>
      </c>
      <c r="O2658" t="n">
        <v>0</v>
      </c>
    </row>
    <row r="2659">
      <c r="A2659" s="8" t="n">
        <v>46210</v>
      </c>
      <c r="B2659" t="inlineStr">
        <is>
          <t>WN</t>
        </is>
      </c>
      <c r="C2659" s="9">
        <f>_xlfn.XLOOKUP(B2659,Carriers[Code],Carriers[Airline])</f>
        <v/>
      </c>
      <c r="D2659" t="n">
        <v>3038</v>
      </c>
      <c r="E2659" t="inlineStr">
        <is>
          <t>BWI</t>
        </is>
      </c>
      <c r="F2659" s="10" t="n">
        <v>1135</v>
      </c>
      <c r="G2659" t="inlineStr">
        <is>
          <t>1100-1159</t>
        </is>
      </c>
      <c r="H2659" s="9">
        <f>INT(F2659/100)</f>
        <v/>
      </c>
      <c r="I2659" t="n">
        <v>23</v>
      </c>
      <c r="J2659" t="n">
        <v>1</v>
      </c>
      <c r="K2659" t="n">
        <v>8</v>
      </c>
      <c r="L2659" t="n">
        <v>0</v>
      </c>
      <c r="M2659" t="n">
        <v>0</v>
      </c>
      <c r="O2659" t="n">
        <v>0</v>
      </c>
    </row>
    <row r="2660">
      <c r="A2660" s="8" t="n">
        <v>46210</v>
      </c>
      <c r="B2660" t="inlineStr">
        <is>
          <t>B6</t>
        </is>
      </c>
      <c r="C2660" s="9">
        <f>_xlfn.XLOOKUP(B2660,Carriers[Code],Carriers[Airline])</f>
        <v/>
      </c>
      <c r="D2660" t="n">
        <v>2283</v>
      </c>
      <c r="E2660" t="inlineStr">
        <is>
          <t>RDU</t>
        </is>
      </c>
      <c r="F2660" s="10" t="n">
        <v>1139</v>
      </c>
      <c r="G2660" t="inlineStr">
        <is>
          <t>1100-1159</t>
        </is>
      </c>
      <c r="H2660" s="9">
        <f>INT(F2660/100)</f>
        <v/>
      </c>
      <c r="I2660" t="n">
        <v>-3</v>
      </c>
      <c r="J2660" t="n">
        <v>0</v>
      </c>
      <c r="K2660" t="n">
        <v>-19</v>
      </c>
      <c r="L2660" t="n">
        <v>0</v>
      </c>
      <c r="M2660" t="n">
        <v>0</v>
      </c>
      <c r="O2660" t="n">
        <v>0</v>
      </c>
    </row>
    <row r="2661">
      <c r="A2661" s="8" t="n">
        <v>46210</v>
      </c>
      <c r="B2661" t="inlineStr">
        <is>
          <t>G4</t>
        </is>
      </c>
      <c r="C2661" s="9">
        <f>_xlfn.XLOOKUP(B2661,Carriers[Code],Carriers[Airline])</f>
        <v/>
      </c>
      <c r="D2661" t="n">
        <v>1405</v>
      </c>
      <c r="E2661" t="inlineStr">
        <is>
          <t>TYS</t>
        </is>
      </c>
      <c r="F2661" s="10" t="n">
        <v>1140</v>
      </c>
      <c r="G2661" t="inlineStr">
        <is>
          <t>1100-1159</t>
        </is>
      </c>
      <c r="H2661" s="9">
        <f>INT(F2661/100)</f>
        <v/>
      </c>
      <c r="I2661" t="n">
        <v>-8</v>
      </c>
      <c r="J2661" t="n">
        <v>0</v>
      </c>
      <c r="K2661" t="n">
        <v>-19</v>
      </c>
      <c r="L2661" t="n">
        <v>0</v>
      </c>
      <c r="M2661" t="n">
        <v>0</v>
      </c>
      <c r="O2661" t="n">
        <v>0</v>
      </c>
    </row>
    <row r="2662">
      <c r="A2662" s="8" t="n">
        <v>46210</v>
      </c>
      <c r="B2662" t="inlineStr">
        <is>
          <t>YX</t>
        </is>
      </c>
      <c r="C2662" s="9">
        <f>_xlfn.XLOOKUP(B2662,Carriers[Code],Carriers[Airline])</f>
        <v/>
      </c>
      <c r="D2662" t="n">
        <v>5598</v>
      </c>
      <c r="E2662" t="inlineStr">
        <is>
          <t>CVG</t>
        </is>
      </c>
      <c r="F2662" s="10" t="n">
        <v>1140</v>
      </c>
      <c r="G2662" t="inlineStr">
        <is>
          <t>1100-1159</t>
        </is>
      </c>
      <c r="H2662" s="9">
        <f>INT(F2662/100)</f>
        <v/>
      </c>
      <c r="I2662" t="n">
        <v>-3</v>
      </c>
      <c r="J2662" t="n">
        <v>0</v>
      </c>
      <c r="K2662" t="n">
        <v>-12</v>
      </c>
      <c r="L2662" t="n">
        <v>0</v>
      </c>
      <c r="M2662" t="n">
        <v>0</v>
      </c>
      <c r="O2662" t="n">
        <v>0</v>
      </c>
    </row>
    <row r="2663">
      <c r="A2663" s="8" t="n">
        <v>46210</v>
      </c>
      <c r="B2663" t="inlineStr">
        <is>
          <t>YX</t>
        </is>
      </c>
      <c r="C2663" s="9">
        <f>_xlfn.XLOOKUP(B2663,Carriers[Code],Carriers[Airline])</f>
        <v/>
      </c>
      <c r="D2663" t="n">
        <v>5731</v>
      </c>
      <c r="E2663" t="inlineStr">
        <is>
          <t>PIT</t>
        </is>
      </c>
      <c r="F2663" s="10" t="n">
        <v>1145</v>
      </c>
      <c r="G2663" t="inlineStr">
        <is>
          <t>1100-1159</t>
        </is>
      </c>
      <c r="H2663" s="9">
        <f>INT(F2663/100)</f>
        <v/>
      </c>
      <c r="I2663" t="n">
        <v>-4</v>
      </c>
      <c r="J2663" t="n">
        <v>0</v>
      </c>
      <c r="K2663" t="n">
        <v>-17</v>
      </c>
      <c r="L2663" t="n">
        <v>0</v>
      </c>
      <c r="M2663" t="n">
        <v>0</v>
      </c>
      <c r="O2663" t="n">
        <v>0</v>
      </c>
    </row>
    <row r="2664">
      <c r="A2664" s="8" t="n">
        <v>46210</v>
      </c>
      <c r="B2664" t="inlineStr">
        <is>
          <t>B6</t>
        </is>
      </c>
      <c r="C2664" s="9">
        <f>_xlfn.XLOOKUP(B2664,Carriers[Code],Carriers[Airline])</f>
        <v/>
      </c>
      <c r="D2664" t="n">
        <v>837</v>
      </c>
      <c r="E2664" t="inlineStr">
        <is>
          <t>DTW</t>
        </is>
      </c>
      <c r="F2664" s="10" t="n">
        <v>1149</v>
      </c>
      <c r="G2664" t="inlineStr">
        <is>
          <t>1100-1159</t>
        </is>
      </c>
      <c r="H2664" s="9">
        <f>INT(F2664/100)</f>
        <v/>
      </c>
      <c r="I2664" t="n">
        <v>7</v>
      </c>
      <c r="J2664" t="n">
        <v>0</v>
      </c>
      <c r="K2664" t="n">
        <v>-1</v>
      </c>
      <c r="L2664" t="n">
        <v>0</v>
      </c>
      <c r="M2664" t="n">
        <v>0</v>
      </c>
      <c r="O2664" t="n">
        <v>0</v>
      </c>
    </row>
    <row r="2665">
      <c r="A2665" s="8" t="n">
        <v>46210</v>
      </c>
      <c r="B2665" t="inlineStr">
        <is>
          <t>DL</t>
        </is>
      </c>
      <c r="C2665" s="9">
        <f>_xlfn.XLOOKUP(B2665,Carriers[Code],Carriers[Airline])</f>
        <v/>
      </c>
      <c r="D2665" t="n">
        <v>1103</v>
      </c>
      <c r="E2665" t="inlineStr">
        <is>
          <t>MSP</t>
        </is>
      </c>
      <c r="F2665" s="10" t="n">
        <v>1150</v>
      </c>
      <c r="G2665" t="inlineStr">
        <is>
          <t>1100-1159</t>
        </is>
      </c>
      <c r="H2665" s="9">
        <f>INT(F2665/100)</f>
        <v/>
      </c>
      <c r="I2665" t="n">
        <v>239</v>
      </c>
      <c r="J2665" t="n">
        <v>1</v>
      </c>
      <c r="K2665" t="n">
        <v>223</v>
      </c>
      <c r="L2665" t="n">
        <v>1</v>
      </c>
      <c r="M2665" t="n">
        <v>0</v>
      </c>
      <c r="O2665" t="n">
        <v>0</v>
      </c>
      <c r="P2665" t="n">
        <v>205</v>
      </c>
      <c r="Q2665" t="n">
        <v>0</v>
      </c>
      <c r="R2665" t="n">
        <v>0</v>
      </c>
      <c r="S2665" t="n">
        <v>0</v>
      </c>
      <c r="T2665" t="n">
        <v>18</v>
      </c>
    </row>
    <row r="2666">
      <c r="A2666" s="8" t="n">
        <v>46210</v>
      </c>
      <c r="B2666" t="inlineStr">
        <is>
          <t>F9</t>
        </is>
      </c>
      <c r="C2666" s="9">
        <f>_xlfn.XLOOKUP(B2666,Carriers[Code],Carriers[Airline])</f>
        <v/>
      </c>
      <c r="D2666" t="n">
        <v>3511</v>
      </c>
      <c r="E2666" t="inlineStr">
        <is>
          <t>ATL</t>
        </is>
      </c>
      <c r="F2666" s="10" t="n">
        <v>1152</v>
      </c>
      <c r="G2666" t="inlineStr">
        <is>
          <t>1100-1159</t>
        </is>
      </c>
      <c r="H2666" s="9">
        <f>INT(F2666/100)</f>
        <v/>
      </c>
      <c r="I2666" t="n">
        <v>22</v>
      </c>
      <c r="J2666" t="n">
        <v>1</v>
      </c>
      <c r="K2666" t="n">
        <v>10</v>
      </c>
      <c r="L2666" t="n">
        <v>0</v>
      </c>
      <c r="M2666" t="n">
        <v>0</v>
      </c>
      <c r="O2666" t="n">
        <v>0</v>
      </c>
    </row>
    <row r="2667">
      <c r="A2667" s="8" t="n">
        <v>46210</v>
      </c>
      <c r="B2667" t="inlineStr">
        <is>
          <t>YX</t>
        </is>
      </c>
      <c r="C2667" s="9">
        <f>_xlfn.XLOOKUP(B2667,Carriers[Code],Carriers[Airline])</f>
        <v/>
      </c>
      <c r="D2667" t="n">
        <v>4738</v>
      </c>
      <c r="E2667" t="inlineStr">
        <is>
          <t>ILM</t>
        </is>
      </c>
      <c r="F2667" s="10" t="n">
        <v>1152</v>
      </c>
      <c r="G2667" t="inlineStr">
        <is>
          <t>1100-1159</t>
        </is>
      </c>
      <c r="H2667" s="9">
        <f>INT(F2667/100)</f>
        <v/>
      </c>
      <c r="I2667" t="n">
        <v>-7</v>
      </c>
      <c r="J2667" t="n">
        <v>0</v>
      </c>
      <c r="K2667" t="n">
        <v>-25</v>
      </c>
      <c r="L2667" t="n">
        <v>0</v>
      </c>
      <c r="M2667" t="n">
        <v>0</v>
      </c>
      <c r="O2667" t="n">
        <v>0</v>
      </c>
    </row>
    <row r="2668">
      <c r="A2668" s="8" t="n">
        <v>46210</v>
      </c>
      <c r="B2668" t="inlineStr">
        <is>
          <t>B6</t>
        </is>
      </c>
      <c r="C2668" s="9">
        <f>_xlfn.XLOOKUP(B2668,Carriers[Code],Carriers[Airline])</f>
        <v/>
      </c>
      <c r="D2668" t="n">
        <v>51</v>
      </c>
      <c r="E2668" t="inlineStr">
        <is>
          <t>MCO</t>
        </is>
      </c>
      <c r="F2668" s="10" t="n">
        <v>1155</v>
      </c>
      <c r="G2668" t="inlineStr">
        <is>
          <t>1100-1159</t>
        </is>
      </c>
      <c r="H2668" s="9">
        <f>INT(F2668/100)</f>
        <v/>
      </c>
      <c r="I2668" t="n">
        <v>14</v>
      </c>
      <c r="J2668" t="n">
        <v>0</v>
      </c>
      <c r="K2668" t="n">
        <v>1</v>
      </c>
      <c r="L2668" t="n">
        <v>0</v>
      </c>
      <c r="M2668" t="n">
        <v>0</v>
      </c>
      <c r="O2668" t="n">
        <v>0</v>
      </c>
    </row>
    <row r="2669">
      <c r="A2669" s="8" t="n">
        <v>46210</v>
      </c>
      <c r="B2669" t="inlineStr">
        <is>
          <t>YX</t>
        </is>
      </c>
      <c r="C2669" s="9">
        <f>_xlfn.XLOOKUP(B2669,Carriers[Code],Carriers[Airline])</f>
        <v/>
      </c>
      <c r="D2669" t="n">
        <v>4760</v>
      </c>
      <c r="E2669" t="inlineStr">
        <is>
          <t>CVG</t>
        </is>
      </c>
      <c r="F2669" s="10" t="n">
        <v>1155</v>
      </c>
      <c r="G2669" t="inlineStr">
        <is>
          <t>1100-1159</t>
        </is>
      </c>
      <c r="H2669" s="9">
        <f>INT(F2669/100)</f>
        <v/>
      </c>
      <c r="I2669" t="n">
        <v>66</v>
      </c>
      <c r="J2669" t="n">
        <v>1</v>
      </c>
      <c r="K2669" t="n">
        <v>51</v>
      </c>
      <c r="L2669" t="n">
        <v>1</v>
      </c>
      <c r="M2669" t="n">
        <v>0</v>
      </c>
      <c r="O2669" t="n">
        <v>0</v>
      </c>
      <c r="P2669" t="n">
        <v>3</v>
      </c>
      <c r="Q2669" t="n">
        <v>0</v>
      </c>
      <c r="R2669" t="n">
        <v>0</v>
      </c>
      <c r="S2669" t="n">
        <v>0</v>
      </c>
      <c r="T2669" t="n">
        <v>48</v>
      </c>
    </row>
    <row r="2670">
      <c r="A2670" s="8" t="n">
        <v>46210</v>
      </c>
      <c r="B2670" t="inlineStr">
        <is>
          <t>YX</t>
        </is>
      </c>
      <c r="C2670" s="9">
        <f>_xlfn.XLOOKUP(B2670,Carriers[Code],Carriers[Airline])</f>
        <v/>
      </c>
      <c r="D2670" t="n">
        <v>5854</v>
      </c>
      <c r="E2670" t="inlineStr">
        <is>
          <t>LGA</t>
        </is>
      </c>
      <c r="F2670" s="10" t="n">
        <v>1200</v>
      </c>
      <c r="G2670" t="inlineStr">
        <is>
          <t>1200-1259</t>
        </is>
      </c>
      <c r="H2670" s="9">
        <f>INT(F2670/100)</f>
        <v/>
      </c>
      <c r="I2670" t="n">
        <v>3</v>
      </c>
      <c r="J2670" t="n">
        <v>0</v>
      </c>
      <c r="K2670" t="n">
        <v>1</v>
      </c>
      <c r="L2670" t="n">
        <v>0</v>
      </c>
      <c r="M2670" t="n">
        <v>0</v>
      </c>
      <c r="O2670" t="n">
        <v>0</v>
      </c>
    </row>
    <row r="2671">
      <c r="A2671" s="8" t="n">
        <v>46210</v>
      </c>
      <c r="B2671" t="inlineStr">
        <is>
          <t>AA</t>
        </is>
      </c>
      <c r="C2671" s="9">
        <f>_xlfn.XLOOKUP(B2671,Carriers[Code],Carriers[Airline])</f>
        <v/>
      </c>
      <c r="D2671" t="n">
        <v>1610</v>
      </c>
      <c r="E2671" t="inlineStr">
        <is>
          <t>ORD</t>
        </is>
      </c>
      <c r="F2671" s="10" t="n">
        <v>1201</v>
      </c>
      <c r="G2671" t="inlineStr">
        <is>
          <t>1200-1259</t>
        </is>
      </c>
      <c r="H2671" s="9">
        <f>INT(F2671/100)</f>
        <v/>
      </c>
      <c r="I2671" t="n">
        <v>11</v>
      </c>
      <c r="J2671" t="n">
        <v>0</v>
      </c>
      <c r="K2671" t="n">
        <v>-17</v>
      </c>
      <c r="L2671" t="n">
        <v>0</v>
      </c>
      <c r="M2671" t="n">
        <v>0</v>
      </c>
      <c r="O2671" t="n">
        <v>0</v>
      </c>
    </row>
    <row r="2672">
      <c r="A2672" s="8" t="n">
        <v>46210</v>
      </c>
      <c r="B2672" t="inlineStr">
        <is>
          <t>DL</t>
        </is>
      </c>
      <c r="C2672" s="9">
        <f>_xlfn.XLOOKUP(B2672,Carriers[Code],Carriers[Airline])</f>
        <v/>
      </c>
      <c r="D2672" t="n">
        <v>303</v>
      </c>
      <c r="E2672" t="inlineStr">
        <is>
          <t>DFW</t>
        </is>
      </c>
      <c r="F2672" s="10" t="n">
        <v>1205</v>
      </c>
      <c r="G2672" t="inlineStr">
        <is>
          <t>1200-1259</t>
        </is>
      </c>
      <c r="H2672" s="9">
        <f>INT(F2672/100)</f>
        <v/>
      </c>
      <c r="I2672" t="n">
        <v>-9</v>
      </c>
      <c r="J2672" t="n">
        <v>0</v>
      </c>
      <c r="K2672" t="n">
        <v>-16</v>
      </c>
      <c r="L2672" t="n">
        <v>0</v>
      </c>
      <c r="M2672" t="n">
        <v>0</v>
      </c>
      <c r="O2672" t="n">
        <v>0</v>
      </c>
    </row>
    <row r="2673">
      <c r="A2673" s="8" t="n">
        <v>46210</v>
      </c>
      <c r="B2673" t="inlineStr">
        <is>
          <t>DL</t>
        </is>
      </c>
      <c r="C2673" s="9">
        <f>_xlfn.XLOOKUP(B2673,Carriers[Code],Carriers[Airline])</f>
        <v/>
      </c>
      <c r="D2673" t="n">
        <v>2785</v>
      </c>
      <c r="E2673" t="inlineStr">
        <is>
          <t>CHS</t>
        </is>
      </c>
      <c r="F2673" s="10" t="n">
        <v>1205</v>
      </c>
      <c r="G2673" t="inlineStr">
        <is>
          <t>1200-1259</t>
        </is>
      </c>
      <c r="H2673" s="9">
        <f>INT(F2673/100)</f>
        <v/>
      </c>
      <c r="I2673" t="n">
        <v>12</v>
      </c>
      <c r="J2673" t="n">
        <v>0</v>
      </c>
      <c r="K2673" t="n">
        <v>2</v>
      </c>
      <c r="L2673" t="n">
        <v>0</v>
      </c>
      <c r="M2673" t="n">
        <v>0</v>
      </c>
      <c r="O2673" t="n">
        <v>0</v>
      </c>
    </row>
    <row r="2674">
      <c r="A2674" s="8" t="n">
        <v>46210</v>
      </c>
      <c r="B2674" t="inlineStr">
        <is>
          <t>B6</t>
        </is>
      </c>
      <c r="C2674" s="9">
        <f>_xlfn.XLOOKUP(B2674,Carriers[Code],Carriers[Airline])</f>
        <v/>
      </c>
      <c r="D2674" t="n">
        <v>1807</v>
      </c>
      <c r="E2674" t="inlineStr">
        <is>
          <t>BNA</t>
        </is>
      </c>
      <c r="F2674" s="10" t="n">
        <v>1207</v>
      </c>
      <c r="G2674" t="inlineStr">
        <is>
          <t>1200-1259</t>
        </is>
      </c>
      <c r="H2674" s="9">
        <f>INT(F2674/100)</f>
        <v/>
      </c>
      <c r="M2674" t="n">
        <v>1</v>
      </c>
      <c r="N2674" t="inlineStr">
        <is>
          <t>B</t>
        </is>
      </c>
      <c r="O2674" t="n">
        <v>0</v>
      </c>
    </row>
    <row r="2675">
      <c r="A2675" s="8" t="n">
        <v>46210</v>
      </c>
      <c r="B2675" t="inlineStr">
        <is>
          <t>B6</t>
        </is>
      </c>
      <c r="C2675" s="9">
        <f>_xlfn.XLOOKUP(B2675,Carriers[Code],Carriers[Airline])</f>
        <v/>
      </c>
      <c r="D2675" t="n">
        <v>1352</v>
      </c>
      <c r="E2675" t="inlineStr">
        <is>
          <t>ACK</t>
        </is>
      </c>
      <c r="F2675" s="10" t="n">
        <v>1212</v>
      </c>
      <c r="G2675" t="inlineStr">
        <is>
          <t>1200-1259</t>
        </is>
      </c>
      <c r="H2675" s="9">
        <f>INT(F2675/100)</f>
        <v/>
      </c>
      <c r="I2675" t="n">
        <v>-11</v>
      </c>
      <c r="J2675" t="n">
        <v>0</v>
      </c>
      <c r="K2675" t="n">
        <v>-15</v>
      </c>
      <c r="L2675" t="n">
        <v>0</v>
      </c>
      <c r="M2675" t="n">
        <v>0</v>
      </c>
      <c r="O2675" t="n">
        <v>0</v>
      </c>
    </row>
    <row r="2676">
      <c r="A2676" s="8" t="n">
        <v>46210</v>
      </c>
      <c r="B2676" t="inlineStr">
        <is>
          <t>UA</t>
        </is>
      </c>
      <c r="C2676" s="9">
        <f>_xlfn.XLOOKUP(B2676,Carriers[Code],Carriers[Airline])</f>
        <v/>
      </c>
      <c r="D2676" t="n">
        <v>414</v>
      </c>
      <c r="E2676" t="inlineStr">
        <is>
          <t>DEN</t>
        </is>
      </c>
      <c r="F2676" s="10" t="n">
        <v>1222</v>
      </c>
      <c r="G2676" t="inlineStr">
        <is>
          <t>1200-1259</t>
        </is>
      </c>
      <c r="H2676" s="9">
        <f>INT(F2676/100)</f>
        <v/>
      </c>
      <c r="I2676" t="n">
        <v>-6</v>
      </c>
      <c r="J2676" t="n">
        <v>0</v>
      </c>
      <c r="K2676" t="n">
        <v>-22</v>
      </c>
      <c r="L2676" t="n">
        <v>0</v>
      </c>
      <c r="M2676" t="n">
        <v>0</v>
      </c>
      <c r="O2676" t="n">
        <v>0</v>
      </c>
    </row>
    <row r="2677">
      <c r="A2677" s="8" t="n">
        <v>46210</v>
      </c>
      <c r="B2677" t="inlineStr">
        <is>
          <t>YX</t>
        </is>
      </c>
      <c r="C2677" s="9">
        <f>_xlfn.XLOOKUP(B2677,Carriers[Code],Carriers[Airline])</f>
        <v/>
      </c>
      <c r="D2677" t="n">
        <v>4367</v>
      </c>
      <c r="E2677" t="inlineStr">
        <is>
          <t>LGA</t>
        </is>
      </c>
      <c r="F2677" s="10" t="n">
        <v>1223</v>
      </c>
      <c r="G2677" t="inlineStr">
        <is>
          <t>1200-1259</t>
        </is>
      </c>
      <c r="H2677" s="9">
        <f>INT(F2677/100)</f>
        <v/>
      </c>
      <c r="I2677" t="n">
        <v>-5</v>
      </c>
      <c r="J2677" t="n">
        <v>0</v>
      </c>
      <c r="K2677" t="n">
        <v>7</v>
      </c>
      <c r="L2677" t="n">
        <v>0</v>
      </c>
      <c r="M2677" t="n">
        <v>0</v>
      </c>
      <c r="O2677" t="n">
        <v>0</v>
      </c>
    </row>
    <row r="2678">
      <c r="A2678" s="8" t="n">
        <v>46210</v>
      </c>
      <c r="B2678" t="inlineStr">
        <is>
          <t>DL</t>
        </is>
      </c>
      <c r="C2678" s="9">
        <f>_xlfn.XLOOKUP(B2678,Carriers[Code],Carriers[Airline])</f>
        <v/>
      </c>
      <c r="D2678" t="n">
        <v>2816</v>
      </c>
      <c r="E2678" t="inlineStr">
        <is>
          <t>ORD</t>
        </is>
      </c>
      <c r="F2678" s="10" t="n">
        <v>1225</v>
      </c>
      <c r="G2678" t="inlineStr">
        <is>
          <t>1200-1259</t>
        </is>
      </c>
      <c r="H2678" s="9">
        <f>INT(F2678/100)</f>
        <v/>
      </c>
      <c r="I2678" t="n">
        <v>11</v>
      </c>
      <c r="J2678" t="n">
        <v>0</v>
      </c>
      <c r="K2678" t="n">
        <v>8</v>
      </c>
      <c r="L2678" t="n">
        <v>0</v>
      </c>
      <c r="M2678" t="n">
        <v>0</v>
      </c>
      <c r="O2678" t="n">
        <v>0</v>
      </c>
    </row>
    <row r="2679">
      <c r="A2679" s="8" t="n">
        <v>46210</v>
      </c>
      <c r="B2679" t="inlineStr">
        <is>
          <t>YX</t>
        </is>
      </c>
      <c r="C2679" s="9">
        <f>_xlfn.XLOOKUP(B2679,Carriers[Code],Carriers[Airline])</f>
        <v/>
      </c>
      <c r="D2679" t="n">
        <v>4366</v>
      </c>
      <c r="E2679" t="inlineStr">
        <is>
          <t>JFK</t>
        </is>
      </c>
      <c r="F2679" s="10" t="n">
        <v>1225</v>
      </c>
      <c r="G2679" t="inlineStr">
        <is>
          <t>1200-1259</t>
        </is>
      </c>
      <c r="H2679" s="9">
        <f>INT(F2679/100)</f>
        <v/>
      </c>
      <c r="I2679" t="n">
        <v>8</v>
      </c>
      <c r="J2679" t="n">
        <v>0</v>
      </c>
      <c r="K2679" t="n">
        <v>58</v>
      </c>
      <c r="L2679" t="n">
        <v>1</v>
      </c>
      <c r="M2679" t="n">
        <v>0</v>
      </c>
      <c r="O2679" t="n">
        <v>0</v>
      </c>
      <c r="P2679" t="n">
        <v>8</v>
      </c>
      <c r="Q2679" t="n">
        <v>0</v>
      </c>
      <c r="R2679" t="n">
        <v>50</v>
      </c>
      <c r="S2679" t="n">
        <v>0</v>
      </c>
      <c r="T2679" t="n">
        <v>0</v>
      </c>
    </row>
    <row r="2680">
      <c r="A2680" s="8" t="n">
        <v>46210</v>
      </c>
      <c r="B2680" t="inlineStr">
        <is>
          <t>B6</t>
        </is>
      </c>
      <c r="C2680" s="9">
        <f>_xlfn.XLOOKUP(B2680,Carriers[Code],Carriers[Airline])</f>
        <v/>
      </c>
      <c r="D2680" t="n">
        <v>261</v>
      </c>
      <c r="E2680" t="inlineStr">
        <is>
          <t>SJU</t>
        </is>
      </c>
      <c r="F2680" s="10" t="n">
        <v>1228</v>
      </c>
      <c r="G2680" t="inlineStr">
        <is>
          <t>1200-1259</t>
        </is>
      </c>
      <c r="H2680" s="9">
        <f>INT(F2680/100)</f>
        <v/>
      </c>
      <c r="I2680" t="n">
        <v>5</v>
      </c>
      <c r="J2680" t="n">
        <v>0</v>
      </c>
      <c r="K2680" t="n">
        <v>-3</v>
      </c>
      <c r="L2680" t="n">
        <v>0</v>
      </c>
      <c r="M2680" t="n">
        <v>0</v>
      </c>
      <c r="O2680" t="n">
        <v>0</v>
      </c>
    </row>
    <row r="2681">
      <c r="A2681" s="8" t="n">
        <v>46210</v>
      </c>
      <c r="B2681" t="inlineStr">
        <is>
          <t>B6</t>
        </is>
      </c>
      <c r="C2681" s="9">
        <f>_xlfn.XLOOKUP(B2681,Carriers[Code],Carriers[Airline])</f>
        <v/>
      </c>
      <c r="D2681" t="n">
        <v>269</v>
      </c>
      <c r="E2681" t="inlineStr">
        <is>
          <t>FLL</t>
        </is>
      </c>
      <c r="F2681" s="10" t="n">
        <v>1230</v>
      </c>
      <c r="G2681" t="inlineStr">
        <is>
          <t>1200-1259</t>
        </is>
      </c>
      <c r="H2681" s="9">
        <f>INT(F2681/100)</f>
        <v/>
      </c>
      <c r="I2681" t="n">
        <v>-4</v>
      </c>
      <c r="J2681" t="n">
        <v>0</v>
      </c>
      <c r="K2681" t="n">
        <v>-24</v>
      </c>
      <c r="L2681" t="n">
        <v>0</v>
      </c>
      <c r="M2681" t="n">
        <v>0</v>
      </c>
      <c r="O2681" t="n">
        <v>0</v>
      </c>
    </row>
    <row r="2682">
      <c r="A2682" s="8" t="n">
        <v>46210</v>
      </c>
      <c r="B2682" t="inlineStr">
        <is>
          <t>DL</t>
        </is>
      </c>
      <c r="C2682" s="9">
        <f>_xlfn.XLOOKUP(B2682,Carriers[Code],Carriers[Airline])</f>
        <v/>
      </c>
      <c r="D2682" t="n">
        <v>2779</v>
      </c>
      <c r="E2682" t="inlineStr">
        <is>
          <t>ATL</t>
        </is>
      </c>
      <c r="F2682" s="10" t="n">
        <v>1230</v>
      </c>
      <c r="G2682" t="inlineStr">
        <is>
          <t>1200-1259</t>
        </is>
      </c>
      <c r="H2682" s="9">
        <f>INT(F2682/100)</f>
        <v/>
      </c>
      <c r="I2682" t="n">
        <v>-2</v>
      </c>
      <c r="J2682" t="n">
        <v>0</v>
      </c>
      <c r="K2682" t="n">
        <v>-15</v>
      </c>
      <c r="L2682" t="n">
        <v>0</v>
      </c>
      <c r="M2682" t="n">
        <v>0</v>
      </c>
      <c r="O2682" t="n">
        <v>0</v>
      </c>
    </row>
    <row r="2683">
      <c r="A2683" s="8" t="n">
        <v>46210</v>
      </c>
      <c r="B2683" t="inlineStr">
        <is>
          <t>UA</t>
        </is>
      </c>
      <c r="C2683" s="9">
        <f>_xlfn.XLOOKUP(B2683,Carriers[Code],Carriers[Airline])</f>
        <v/>
      </c>
      <c r="D2683" t="n">
        <v>1732</v>
      </c>
      <c r="E2683" t="inlineStr">
        <is>
          <t>ORD</t>
        </is>
      </c>
      <c r="F2683" s="10" t="n">
        <v>1230</v>
      </c>
      <c r="G2683" t="inlineStr">
        <is>
          <t>1200-1259</t>
        </is>
      </c>
      <c r="H2683" s="9">
        <f>INT(F2683/100)</f>
        <v/>
      </c>
      <c r="I2683" t="n">
        <v>-1</v>
      </c>
      <c r="J2683" t="n">
        <v>0</v>
      </c>
      <c r="K2683" t="n">
        <v>-16</v>
      </c>
      <c r="L2683" t="n">
        <v>0</v>
      </c>
      <c r="M2683" t="n">
        <v>0</v>
      </c>
      <c r="O2683" t="n">
        <v>0</v>
      </c>
    </row>
    <row r="2684">
      <c r="A2684" s="8" t="n">
        <v>46210</v>
      </c>
      <c r="B2684" t="inlineStr">
        <is>
          <t>YX</t>
        </is>
      </c>
      <c r="C2684" s="9">
        <f>_xlfn.XLOOKUP(B2684,Carriers[Code],Carriers[Airline])</f>
        <v/>
      </c>
      <c r="D2684" t="n">
        <v>3413</v>
      </c>
      <c r="E2684" t="inlineStr">
        <is>
          <t>IAD</t>
        </is>
      </c>
      <c r="F2684" s="10" t="n">
        <v>1235</v>
      </c>
      <c r="G2684" t="inlineStr">
        <is>
          <t>1200-1259</t>
        </is>
      </c>
      <c r="H2684" s="9">
        <f>INT(F2684/100)</f>
        <v/>
      </c>
      <c r="I2684" t="n">
        <v>101</v>
      </c>
      <c r="J2684" t="n">
        <v>1</v>
      </c>
      <c r="K2684" t="n">
        <v>75</v>
      </c>
      <c r="L2684" t="n">
        <v>1</v>
      </c>
      <c r="M2684" t="n">
        <v>0</v>
      </c>
      <c r="O2684" t="n">
        <v>0</v>
      </c>
      <c r="P2684" t="n">
        <v>16</v>
      </c>
      <c r="Q2684" t="n">
        <v>0</v>
      </c>
      <c r="R2684" t="n">
        <v>0</v>
      </c>
      <c r="S2684" t="n">
        <v>0</v>
      </c>
      <c r="T2684" t="n">
        <v>59</v>
      </c>
    </row>
    <row r="2685">
      <c r="A2685" s="8" t="n">
        <v>46210</v>
      </c>
      <c r="B2685" t="inlineStr">
        <is>
          <t>YX</t>
        </is>
      </c>
      <c r="C2685" s="9">
        <f>_xlfn.XLOOKUP(B2685,Carriers[Code],Carriers[Airline])</f>
        <v/>
      </c>
      <c r="D2685" t="n">
        <v>5857</v>
      </c>
      <c r="E2685" t="inlineStr">
        <is>
          <t>DCA</t>
        </is>
      </c>
      <c r="F2685" s="10" t="n">
        <v>1235</v>
      </c>
      <c r="G2685" t="inlineStr">
        <is>
          <t>1200-1259</t>
        </is>
      </c>
      <c r="H2685" s="9">
        <f>INT(F2685/100)</f>
        <v/>
      </c>
      <c r="I2685" t="n">
        <v>-6</v>
      </c>
      <c r="J2685" t="n">
        <v>0</v>
      </c>
      <c r="K2685" t="n">
        <v>-23</v>
      </c>
      <c r="L2685" t="n">
        <v>0</v>
      </c>
      <c r="M2685" t="n">
        <v>0</v>
      </c>
      <c r="O2685" t="n">
        <v>0</v>
      </c>
    </row>
    <row r="2686">
      <c r="A2686" s="8" t="n">
        <v>46210</v>
      </c>
      <c r="B2686" t="inlineStr">
        <is>
          <t>AA</t>
        </is>
      </c>
      <c r="C2686" s="9">
        <f>_xlfn.XLOOKUP(B2686,Carriers[Code],Carriers[Airline])</f>
        <v/>
      </c>
      <c r="D2686" t="n">
        <v>1583</v>
      </c>
      <c r="E2686" t="inlineStr">
        <is>
          <t>DFW</t>
        </is>
      </c>
      <c r="F2686" s="10" t="n">
        <v>1238</v>
      </c>
      <c r="G2686" t="inlineStr">
        <is>
          <t>1200-1259</t>
        </is>
      </c>
      <c r="H2686" s="9">
        <f>INT(F2686/100)</f>
        <v/>
      </c>
      <c r="I2686" t="n">
        <v>-1</v>
      </c>
      <c r="J2686" t="n">
        <v>0</v>
      </c>
      <c r="K2686" t="n">
        <v>-6</v>
      </c>
      <c r="L2686" t="n">
        <v>0</v>
      </c>
      <c r="M2686" t="n">
        <v>0</v>
      </c>
      <c r="O2686" t="n">
        <v>0</v>
      </c>
    </row>
    <row r="2687">
      <c r="A2687" s="8" t="n">
        <v>46210</v>
      </c>
      <c r="B2687" t="inlineStr">
        <is>
          <t>AA</t>
        </is>
      </c>
      <c r="C2687" s="9">
        <f>_xlfn.XLOOKUP(B2687,Carriers[Code],Carriers[Airline])</f>
        <v/>
      </c>
      <c r="D2687" t="n">
        <v>3043</v>
      </c>
      <c r="E2687" t="inlineStr">
        <is>
          <t>PHL</t>
        </is>
      </c>
      <c r="F2687" s="10" t="n">
        <v>1238</v>
      </c>
      <c r="G2687" t="inlineStr">
        <is>
          <t>1200-1259</t>
        </is>
      </c>
      <c r="H2687" s="9">
        <f>INT(F2687/100)</f>
        <v/>
      </c>
      <c r="I2687" t="n">
        <v>8</v>
      </c>
      <c r="J2687" t="n">
        <v>0</v>
      </c>
      <c r="K2687" t="n">
        <v>-15</v>
      </c>
      <c r="L2687" t="n">
        <v>0</v>
      </c>
      <c r="M2687" t="n">
        <v>0</v>
      </c>
      <c r="O2687" t="n">
        <v>0</v>
      </c>
    </row>
    <row r="2688">
      <c r="A2688" s="8" t="n">
        <v>46210</v>
      </c>
      <c r="B2688" t="inlineStr">
        <is>
          <t>MQ</t>
        </is>
      </c>
      <c r="C2688" s="9">
        <f>_xlfn.XLOOKUP(B2688,Carriers[Code],Carriers[Airline])</f>
        <v/>
      </c>
      <c r="D2688" t="n">
        <v>3470</v>
      </c>
      <c r="E2688" t="inlineStr">
        <is>
          <t>CMH</t>
        </is>
      </c>
      <c r="F2688" s="10" t="n">
        <v>1240</v>
      </c>
      <c r="G2688" t="inlineStr">
        <is>
          <t>1200-1259</t>
        </is>
      </c>
      <c r="H2688" s="9">
        <f>INT(F2688/100)</f>
        <v/>
      </c>
      <c r="I2688" t="n">
        <v>-11</v>
      </c>
      <c r="J2688" t="n">
        <v>0</v>
      </c>
      <c r="K2688" t="n">
        <v>-32</v>
      </c>
      <c r="L2688" t="n">
        <v>0</v>
      </c>
      <c r="M2688" t="n">
        <v>0</v>
      </c>
      <c r="O2688" t="n">
        <v>0</v>
      </c>
    </row>
    <row r="2689">
      <c r="A2689" s="8" t="n">
        <v>46210</v>
      </c>
      <c r="B2689" t="inlineStr">
        <is>
          <t>G4</t>
        </is>
      </c>
      <c r="C2689" s="9">
        <f>_xlfn.XLOOKUP(B2689,Carriers[Code],Carriers[Airline])</f>
        <v/>
      </c>
      <c r="D2689" t="n">
        <v>3373</v>
      </c>
      <c r="E2689" t="inlineStr">
        <is>
          <t>AVL</t>
        </is>
      </c>
      <c r="F2689" s="10" t="n">
        <v>1244</v>
      </c>
      <c r="G2689" t="inlineStr">
        <is>
          <t>1200-1259</t>
        </is>
      </c>
      <c r="H2689" s="9">
        <f>INT(F2689/100)</f>
        <v/>
      </c>
      <c r="I2689" t="n">
        <v>-10</v>
      </c>
      <c r="J2689" t="n">
        <v>0</v>
      </c>
      <c r="K2689" t="n">
        <v>-11</v>
      </c>
      <c r="L2689" t="n">
        <v>0</v>
      </c>
      <c r="M2689" t="n">
        <v>0</v>
      </c>
      <c r="O2689" t="n">
        <v>0</v>
      </c>
    </row>
    <row r="2690">
      <c r="A2690" s="8" t="n">
        <v>46210</v>
      </c>
      <c r="B2690" t="inlineStr">
        <is>
          <t>B6</t>
        </is>
      </c>
      <c r="C2690" s="9">
        <f>_xlfn.XLOOKUP(B2690,Carriers[Code],Carriers[Airline])</f>
        <v/>
      </c>
      <c r="D2690" t="n">
        <v>717</v>
      </c>
      <c r="E2690" t="inlineStr">
        <is>
          <t>JFK</t>
        </is>
      </c>
      <c r="F2690" s="10" t="n">
        <v>1245</v>
      </c>
      <c r="G2690" t="inlineStr">
        <is>
          <t>1200-1259</t>
        </is>
      </c>
      <c r="H2690" s="9">
        <f>INT(F2690/100)</f>
        <v/>
      </c>
      <c r="I2690" t="n">
        <v>154</v>
      </c>
      <c r="J2690" t="n">
        <v>1</v>
      </c>
      <c r="K2690" t="n">
        <v>166</v>
      </c>
      <c r="L2690" t="n">
        <v>1</v>
      </c>
      <c r="M2690" t="n">
        <v>0</v>
      </c>
      <c r="O2690" t="n">
        <v>0</v>
      </c>
      <c r="P2690" t="n">
        <v>2</v>
      </c>
      <c r="Q2690" t="n">
        <v>0</v>
      </c>
      <c r="R2690" t="n">
        <v>12</v>
      </c>
      <c r="S2690" t="n">
        <v>0</v>
      </c>
      <c r="T2690" t="n">
        <v>152</v>
      </c>
    </row>
    <row r="2691">
      <c r="A2691" s="8" t="n">
        <v>46210</v>
      </c>
      <c r="B2691" t="inlineStr">
        <is>
          <t>WN</t>
        </is>
      </c>
      <c r="C2691" s="9">
        <f>_xlfn.XLOOKUP(B2691,Carriers[Code],Carriers[Airline])</f>
        <v/>
      </c>
      <c r="D2691" t="n">
        <v>887</v>
      </c>
      <c r="E2691" t="inlineStr">
        <is>
          <t>DEN</t>
        </is>
      </c>
      <c r="F2691" s="10" t="n">
        <v>1250</v>
      </c>
      <c r="G2691" t="inlineStr">
        <is>
          <t>1200-1259</t>
        </is>
      </c>
      <c r="H2691" s="9">
        <f>INT(F2691/100)</f>
        <v/>
      </c>
      <c r="I2691" t="n">
        <v>21</v>
      </c>
      <c r="J2691" t="n">
        <v>1</v>
      </c>
      <c r="K2691" t="n">
        <v>5</v>
      </c>
      <c r="L2691" t="n">
        <v>0</v>
      </c>
      <c r="M2691" t="n">
        <v>0</v>
      </c>
      <c r="O2691" t="n">
        <v>0</v>
      </c>
    </row>
    <row r="2692">
      <c r="A2692" s="8" t="n">
        <v>46210</v>
      </c>
      <c r="B2692" t="inlineStr">
        <is>
          <t>WN</t>
        </is>
      </c>
      <c r="C2692" s="9">
        <f>_xlfn.XLOOKUP(B2692,Carriers[Code],Carriers[Airline])</f>
        <v/>
      </c>
      <c r="D2692" t="n">
        <v>4917</v>
      </c>
      <c r="E2692" t="inlineStr">
        <is>
          <t>STL</t>
        </is>
      </c>
      <c r="F2692" s="10" t="n">
        <v>1250</v>
      </c>
      <c r="G2692" t="inlineStr">
        <is>
          <t>1200-1259</t>
        </is>
      </c>
      <c r="H2692" s="9">
        <f>INT(F2692/100)</f>
        <v/>
      </c>
      <c r="I2692" t="n">
        <v>48</v>
      </c>
      <c r="J2692" t="n">
        <v>1</v>
      </c>
      <c r="K2692" t="n">
        <v>39</v>
      </c>
      <c r="L2692" t="n">
        <v>1</v>
      </c>
      <c r="M2692" t="n">
        <v>0</v>
      </c>
      <c r="O2692" t="n">
        <v>0</v>
      </c>
      <c r="P2692" t="n">
        <v>28</v>
      </c>
      <c r="Q2692" t="n">
        <v>0</v>
      </c>
      <c r="R2692" t="n">
        <v>0</v>
      </c>
      <c r="S2692" t="n">
        <v>0</v>
      </c>
      <c r="T2692" t="n">
        <v>11</v>
      </c>
    </row>
    <row r="2693">
      <c r="A2693" s="8" t="n">
        <v>46210</v>
      </c>
      <c r="B2693" t="inlineStr">
        <is>
          <t>YX</t>
        </is>
      </c>
      <c r="C2693" s="9">
        <f>_xlfn.XLOOKUP(B2693,Carriers[Code],Carriers[Airline])</f>
        <v/>
      </c>
      <c r="D2693" t="n">
        <v>5829</v>
      </c>
      <c r="E2693" t="inlineStr">
        <is>
          <t>EWR</t>
        </is>
      </c>
      <c r="F2693" s="10" t="n">
        <v>1255</v>
      </c>
      <c r="G2693" t="inlineStr">
        <is>
          <t>1200-1259</t>
        </is>
      </c>
      <c r="H2693" s="9">
        <f>INT(F2693/100)</f>
        <v/>
      </c>
      <c r="I2693" t="n">
        <v>-7</v>
      </c>
      <c r="J2693" t="n">
        <v>0</v>
      </c>
      <c r="K2693" t="n">
        <v>13</v>
      </c>
      <c r="L2693" t="n">
        <v>0</v>
      </c>
      <c r="M2693" t="n">
        <v>0</v>
      </c>
      <c r="O2693" t="n">
        <v>0</v>
      </c>
    </row>
    <row r="2694">
      <c r="A2694" s="8" t="n">
        <v>46210</v>
      </c>
      <c r="B2694" t="inlineStr">
        <is>
          <t>B6</t>
        </is>
      </c>
      <c r="C2694" s="9">
        <f>_xlfn.XLOOKUP(B2694,Carriers[Code],Carriers[Airline])</f>
        <v/>
      </c>
      <c r="D2694" t="n">
        <v>933</v>
      </c>
      <c r="E2694" t="inlineStr">
        <is>
          <t>IAH</t>
        </is>
      </c>
      <c r="F2694" s="10" t="n">
        <v>1258</v>
      </c>
      <c r="G2694" t="inlineStr">
        <is>
          <t>1200-1259</t>
        </is>
      </c>
      <c r="H2694" s="9">
        <f>INT(F2694/100)</f>
        <v/>
      </c>
      <c r="I2694" t="n">
        <v>52</v>
      </c>
      <c r="J2694" t="n">
        <v>1</v>
      </c>
      <c r="K2694" t="n">
        <v>77</v>
      </c>
      <c r="L2694" t="n">
        <v>1</v>
      </c>
      <c r="M2694" t="n">
        <v>0</v>
      </c>
      <c r="O2694" t="n">
        <v>0</v>
      </c>
      <c r="P2694" t="n">
        <v>15</v>
      </c>
      <c r="Q2694" t="n">
        <v>0</v>
      </c>
      <c r="R2694" t="n">
        <v>25</v>
      </c>
      <c r="S2694" t="n">
        <v>0</v>
      </c>
      <c r="T2694" t="n">
        <v>37</v>
      </c>
    </row>
    <row r="2695">
      <c r="A2695" s="8" t="n">
        <v>46210</v>
      </c>
      <c r="B2695" t="inlineStr">
        <is>
          <t>AA</t>
        </is>
      </c>
      <c r="C2695" s="9">
        <f>_xlfn.XLOOKUP(B2695,Carriers[Code],Carriers[Airline])</f>
        <v/>
      </c>
      <c r="D2695" t="n">
        <v>1057</v>
      </c>
      <c r="E2695" t="inlineStr">
        <is>
          <t>PHX</t>
        </is>
      </c>
      <c r="F2695" s="10" t="n">
        <v>1300</v>
      </c>
      <c r="G2695" t="inlineStr">
        <is>
          <t>1300-1359</t>
        </is>
      </c>
      <c r="H2695" s="9">
        <f>INT(F2695/100)</f>
        <v/>
      </c>
      <c r="I2695" t="n">
        <v>3</v>
      </c>
      <c r="J2695" t="n">
        <v>0</v>
      </c>
      <c r="K2695" t="n">
        <v>-26</v>
      </c>
      <c r="L2695" t="n">
        <v>0</v>
      </c>
      <c r="M2695" t="n">
        <v>0</v>
      </c>
      <c r="O2695" t="n">
        <v>0</v>
      </c>
    </row>
    <row r="2696">
      <c r="A2696" s="8" t="n">
        <v>46210</v>
      </c>
      <c r="B2696" t="inlineStr">
        <is>
          <t>YX</t>
        </is>
      </c>
      <c r="C2696" s="9">
        <f>_xlfn.XLOOKUP(B2696,Carriers[Code],Carriers[Airline])</f>
        <v/>
      </c>
      <c r="D2696" t="n">
        <v>5748</v>
      </c>
      <c r="E2696" t="inlineStr">
        <is>
          <t>LGA</t>
        </is>
      </c>
      <c r="F2696" s="10" t="n">
        <v>1300</v>
      </c>
      <c r="G2696" t="inlineStr">
        <is>
          <t>1300-1359</t>
        </is>
      </c>
      <c r="H2696" s="9">
        <f>INT(F2696/100)</f>
        <v/>
      </c>
      <c r="I2696" t="n">
        <v>5</v>
      </c>
      <c r="J2696" t="n">
        <v>0</v>
      </c>
      <c r="K2696" t="n">
        <v>0</v>
      </c>
      <c r="L2696" t="n">
        <v>0</v>
      </c>
      <c r="M2696" t="n">
        <v>0</v>
      </c>
      <c r="O2696" t="n">
        <v>0</v>
      </c>
    </row>
    <row r="2697">
      <c r="A2697" s="8" t="n">
        <v>46210</v>
      </c>
      <c r="B2697" t="inlineStr">
        <is>
          <t>YX</t>
        </is>
      </c>
      <c r="C2697" s="9">
        <f>_xlfn.XLOOKUP(B2697,Carriers[Code],Carriers[Airline])</f>
        <v/>
      </c>
      <c r="D2697" t="n">
        <v>4386</v>
      </c>
      <c r="E2697" t="inlineStr">
        <is>
          <t>ORD</t>
        </is>
      </c>
      <c r="F2697" s="10" t="n">
        <v>1301</v>
      </c>
      <c r="G2697" t="inlineStr">
        <is>
          <t>1300-1359</t>
        </is>
      </c>
      <c r="H2697" s="9">
        <f>INT(F2697/100)</f>
        <v/>
      </c>
      <c r="I2697" t="n">
        <v>40</v>
      </c>
      <c r="J2697" t="n">
        <v>1</v>
      </c>
      <c r="K2697" t="n">
        <v>14</v>
      </c>
      <c r="L2697" t="n">
        <v>0</v>
      </c>
      <c r="M2697" t="n">
        <v>0</v>
      </c>
      <c r="O2697" t="n">
        <v>0</v>
      </c>
    </row>
    <row r="2698">
      <c r="A2698" s="8" t="n">
        <v>46210</v>
      </c>
      <c r="B2698" t="inlineStr">
        <is>
          <t>DL</t>
        </is>
      </c>
      <c r="C2698" s="9">
        <f>_xlfn.XLOOKUP(B2698,Carriers[Code],Carriers[Airline])</f>
        <v/>
      </c>
      <c r="D2698" t="n">
        <v>2283</v>
      </c>
      <c r="E2698" t="inlineStr">
        <is>
          <t>RDU</t>
        </is>
      </c>
      <c r="F2698" s="10" t="n">
        <v>1303</v>
      </c>
      <c r="G2698" t="inlineStr">
        <is>
          <t>1300-1359</t>
        </is>
      </c>
      <c r="H2698" s="9">
        <f>INT(F2698/100)</f>
        <v/>
      </c>
      <c r="I2698" t="n">
        <v>-2</v>
      </c>
      <c r="J2698" t="n">
        <v>0</v>
      </c>
      <c r="K2698" t="n">
        <v>1</v>
      </c>
      <c r="L2698" t="n">
        <v>0</v>
      </c>
      <c r="M2698" t="n">
        <v>0</v>
      </c>
      <c r="O2698" t="n">
        <v>0</v>
      </c>
    </row>
    <row r="2699">
      <c r="A2699" s="8" t="n">
        <v>46210</v>
      </c>
      <c r="B2699" t="inlineStr">
        <is>
          <t>B6</t>
        </is>
      </c>
      <c r="C2699" s="9">
        <f>_xlfn.XLOOKUP(B2699,Carriers[Code],Carriers[Airline])</f>
        <v/>
      </c>
      <c r="D2699" t="n">
        <v>855</v>
      </c>
      <c r="E2699" t="inlineStr">
        <is>
          <t>DCA</t>
        </is>
      </c>
      <c r="F2699" s="10" t="n">
        <v>1305</v>
      </c>
      <c r="G2699" t="inlineStr">
        <is>
          <t>1300-1359</t>
        </is>
      </c>
      <c r="H2699" s="9">
        <f>INT(F2699/100)</f>
        <v/>
      </c>
      <c r="I2699" t="n">
        <v>65</v>
      </c>
      <c r="J2699" t="n">
        <v>1</v>
      </c>
      <c r="K2699" t="n">
        <v>53</v>
      </c>
      <c r="L2699" t="n">
        <v>1</v>
      </c>
      <c r="M2699" t="n">
        <v>0</v>
      </c>
      <c r="O2699" t="n">
        <v>0</v>
      </c>
      <c r="P2699" t="n">
        <v>20</v>
      </c>
      <c r="Q2699" t="n">
        <v>0</v>
      </c>
      <c r="R2699" t="n">
        <v>0</v>
      </c>
      <c r="S2699" t="n">
        <v>0</v>
      </c>
      <c r="T2699" t="n">
        <v>33</v>
      </c>
    </row>
    <row r="2700">
      <c r="A2700" s="8" t="n">
        <v>46210</v>
      </c>
      <c r="B2700" t="inlineStr">
        <is>
          <t>B6</t>
        </is>
      </c>
      <c r="C2700" s="9">
        <f>_xlfn.XLOOKUP(B2700,Carriers[Code],Carriers[Airline])</f>
        <v/>
      </c>
      <c r="D2700" t="n">
        <v>2251</v>
      </c>
      <c r="E2700" t="inlineStr">
        <is>
          <t>MCO</t>
        </is>
      </c>
      <c r="F2700" s="10" t="n">
        <v>1305</v>
      </c>
      <c r="G2700" t="inlineStr">
        <is>
          <t>1300-1359</t>
        </is>
      </c>
      <c r="H2700" s="9">
        <f>INT(F2700/100)</f>
        <v/>
      </c>
      <c r="M2700" t="n">
        <v>1</v>
      </c>
      <c r="N2700" t="inlineStr">
        <is>
          <t>B</t>
        </is>
      </c>
      <c r="O2700" t="n">
        <v>0</v>
      </c>
    </row>
    <row r="2701">
      <c r="A2701" s="8" t="n">
        <v>46210</v>
      </c>
      <c r="B2701" t="inlineStr">
        <is>
          <t>YX</t>
        </is>
      </c>
      <c r="C2701" s="9">
        <f>_xlfn.XLOOKUP(B2701,Carriers[Code],Carriers[Airline])</f>
        <v/>
      </c>
      <c r="D2701" t="n">
        <v>5603</v>
      </c>
      <c r="E2701" t="inlineStr">
        <is>
          <t>MSN</t>
        </is>
      </c>
      <c r="F2701" s="10" t="n">
        <v>1308</v>
      </c>
      <c r="G2701" t="inlineStr">
        <is>
          <t>1300-1359</t>
        </is>
      </c>
      <c r="H2701" s="9">
        <f>INT(F2701/100)</f>
        <v/>
      </c>
      <c r="I2701" t="n">
        <v>52</v>
      </c>
      <c r="J2701" t="n">
        <v>1</v>
      </c>
      <c r="K2701" t="n">
        <v>30</v>
      </c>
      <c r="L2701" t="n">
        <v>1</v>
      </c>
      <c r="M2701" t="n">
        <v>0</v>
      </c>
      <c r="O2701" t="n">
        <v>0</v>
      </c>
      <c r="P2701" t="n">
        <v>30</v>
      </c>
      <c r="Q2701" t="n">
        <v>0</v>
      </c>
      <c r="R2701" t="n">
        <v>0</v>
      </c>
      <c r="S2701" t="n">
        <v>0</v>
      </c>
      <c r="T2701" t="n">
        <v>0</v>
      </c>
    </row>
    <row r="2702">
      <c r="A2702" s="8" t="n">
        <v>46210</v>
      </c>
      <c r="B2702" t="inlineStr">
        <is>
          <t>DL</t>
        </is>
      </c>
      <c r="C2702" s="9">
        <f>_xlfn.XLOOKUP(B2702,Carriers[Code],Carriers[Airline])</f>
        <v/>
      </c>
      <c r="D2702" t="n">
        <v>2222</v>
      </c>
      <c r="E2702" t="inlineStr">
        <is>
          <t>DTW</t>
        </is>
      </c>
      <c r="F2702" s="10" t="n">
        <v>1310</v>
      </c>
      <c r="G2702" t="inlineStr">
        <is>
          <t>1300-1359</t>
        </is>
      </c>
      <c r="H2702" s="9">
        <f>INT(F2702/100)</f>
        <v/>
      </c>
      <c r="I2702" t="n">
        <v>8</v>
      </c>
      <c r="J2702" t="n">
        <v>0</v>
      </c>
      <c r="K2702" t="n">
        <v>1</v>
      </c>
      <c r="L2702" t="n">
        <v>0</v>
      </c>
      <c r="M2702" t="n">
        <v>0</v>
      </c>
      <c r="O2702" t="n">
        <v>0</v>
      </c>
    </row>
    <row r="2703">
      <c r="A2703" s="8" t="n">
        <v>46210</v>
      </c>
      <c r="B2703" t="inlineStr">
        <is>
          <t>DL</t>
        </is>
      </c>
      <c r="C2703" s="9">
        <f>_xlfn.XLOOKUP(B2703,Carriers[Code],Carriers[Airline])</f>
        <v/>
      </c>
      <c r="D2703" t="n">
        <v>1297</v>
      </c>
      <c r="E2703" t="inlineStr">
        <is>
          <t>AUS</t>
        </is>
      </c>
      <c r="F2703" s="10" t="n">
        <v>1325</v>
      </c>
      <c r="G2703" t="inlineStr">
        <is>
          <t>1300-1359</t>
        </is>
      </c>
      <c r="H2703" s="9">
        <f>INT(F2703/100)</f>
        <v/>
      </c>
      <c r="I2703" t="n">
        <v>-7</v>
      </c>
      <c r="J2703" t="n">
        <v>0</v>
      </c>
      <c r="K2703" t="n">
        <v>-14</v>
      </c>
      <c r="L2703" t="n">
        <v>0</v>
      </c>
      <c r="M2703" t="n">
        <v>0</v>
      </c>
      <c r="O2703" t="n">
        <v>0</v>
      </c>
    </row>
    <row r="2704">
      <c r="A2704" s="8" t="n">
        <v>46210</v>
      </c>
      <c r="B2704" t="inlineStr">
        <is>
          <t>WN</t>
        </is>
      </c>
      <c r="C2704" s="9">
        <f>_xlfn.XLOOKUP(B2704,Carriers[Code],Carriers[Airline])</f>
        <v/>
      </c>
      <c r="D2704" t="n">
        <v>320</v>
      </c>
      <c r="E2704" t="inlineStr">
        <is>
          <t>MDW</t>
        </is>
      </c>
      <c r="F2704" s="10" t="n">
        <v>1325</v>
      </c>
      <c r="G2704" t="inlineStr">
        <is>
          <t>1300-1359</t>
        </is>
      </c>
      <c r="H2704" s="9">
        <f>INT(F2704/100)</f>
        <v/>
      </c>
      <c r="I2704" t="n">
        <v>36</v>
      </c>
      <c r="J2704" t="n">
        <v>1</v>
      </c>
      <c r="K2704" t="n">
        <v>18</v>
      </c>
      <c r="L2704" t="n">
        <v>1</v>
      </c>
      <c r="M2704" t="n">
        <v>0</v>
      </c>
      <c r="O2704" t="n">
        <v>0</v>
      </c>
      <c r="P2704" t="n">
        <v>6</v>
      </c>
      <c r="Q2704" t="n">
        <v>0</v>
      </c>
      <c r="R2704" t="n">
        <v>0</v>
      </c>
      <c r="S2704" t="n">
        <v>0</v>
      </c>
      <c r="T2704" t="n">
        <v>12</v>
      </c>
    </row>
    <row r="2705">
      <c r="A2705" s="8" t="n">
        <v>46210</v>
      </c>
      <c r="B2705" t="inlineStr">
        <is>
          <t>B6</t>
        </is>
      </c>
      <c r="C2705" s="9">
        <f>_xlfn.XLOOKUP(B2705,Carriers[Code],Carriers[Airline])</f>
        <v/>
      </c>
      <c r="D2705" t="n">
        <v>641</v>
      </c>
      <c r="E2705" t="inlineStr">
        <is>
          <t>CLE</t>
        </is>
      </c>
      <c r="F2705" s="10" t="n">
        <v>1330</v>
      </c>
      <c r="G2705" t="inlineStr">
        <is>
          <t>1300-1359</t>
        </is>
      </c>
      <c r="H2705" s="9">
        <f>INT(F2705/100)</f>
        <v/>
      </c>
      <c r="M2705" t="n">
        <v>1</v>
      </c>
      <c r="N2705" t="inlineStr">
        <is>
          <t>A</t>
        </is>
      </c>
      <c r="O2705" t="n">
        <v>0</v>
      </c>
    </row>
    <row r="2706">
      <c r="A2706" s="8" t="n">
        <v>46210</v>
      </c>
      <c r="B2706" t="inlineStr">
        <is>
          <t>YX</t>
        </is>
      </c>
      <c r="C2706" s="9">
        <f>_xlfn.XLOOKUP(B2706,Carriers[Code],Carriers[Airline])</f>
        <v/>
      </c>
      <c r="D2706" t="n">
        <v>5808</v>
      </c>
      <c r="E2706" t="inlineStr">
        <is>
          <t>JFK</t>
        </is>
      </c>
      <c r="F2706" s="10" t="n">
        <v>1335</v>
      </c>
      <c r="G2706" t="inlineStr">
        <is>
          <t>1300-1359</t>
        </is>
      </c>
      <c r="H2706" s="9">
        <f>INT(F2706/100)</f>
        <v/>
      </c>
      <c r="I2706" t="n">
        <v>20</v>
      </c>
      <c r="J2706" t="n">
        <v>1</v>
      </c>
      <c r="K2706" t="n">
        <v>37</v>
      </c>
      <c r="L2706" t="n">
        <v>1</v>
      </c>
      <c r="M2706" t="n">
        <v>0</v>
      </c>
      <c r="O2706" t="n">
        <v>0</v>
      </c>
      <c r="P2706" t="n">
        <v>20</v>
      </c>
      <c r="Q2706" t="n">
        <v>0</v>
      </c>
      <c r="R2706" t="n">
        <v>17</v>
      </c>
      <c r="S2706" t="n">
        <v>0</v>
      </c>
      <c r="T2706" t="n">
        <v>0</v>
      </c>
    </row>
    <row r="2707">
      <c r="A2707" s="8" t="n">
        <v>46210</v>
      </c>
      <c r="B2707" t="inlineStr">
        <is>
          <t>UA</t>
        </is>
      </c>
      <c r="C2707" s="9">
        <f>_xlfn.XLOOKUP(B2707,Carriers[Code],Carriers[Airline])</f>
        <v/>
      </c>
      <c r="D2707" t="n">
        <v>1976</v>
      </c>
      <c r="E2707" t="inlineStr">
        <is>
          <t>IAH</t>
        </is>
      </c>
      <c r="F2707" s="10" t="n">
        <v>1337</v>
      </c>
      <c r="G2707" t="inlineStr">
        <is>
          <t>1300-1359</t>
        </is>
      </c>
      <c r="H2707" s="9">
        <f>INT(F2707/100)</f>
        <v/>
      </c>
      <c r="I2707" t="n">
        <v>10</v>
      </c>
      <c r="J2707" t="n">
        <v>0</v>
      </c>
      <c r="K2707" t="n">
        <v>20</v>
      </c>
      <c r="L2707" t="n">
        <v>1</v>
      </c>
      <c r="M2707" t="n">
        <v>0</v>
      </c>
      <c r="O2707" t="n">
        <v>0</v>
      </c>
      <c r="P2707" t="n">
        <v>10</v>
      </c>
      <c r="Q2707" t="n">
        <v>0</v>
      </c>
      <c r="R2707" t="n">
        <v>10</v>
      </c>
      <c r="S2707" t="n">
        <v>0</v>
      </c>
      <c r="T2707" t="n">
        <v>0</v>
      </c>
    </row>
    <row r="2708">
      <c r="A2708" s="8" t="n">
        <v>46210</v>
      </c>
      <c r="B2708" t="inlineStr">
        <is>
          <t>AA</t>
        </is>
      </c>
      <c r="C2708" s="9">
        <f>_xlfn.XLOOKUP(B2708,Carriers[Code],Carriers[Airline])</f>
        <v/>
      </c>
      <c r="D2708" t="n">
        <v>1589</v>
      </c>
      <c r="E2708" t="inlineStr">
        <is>
          <t>MIA</t>
        </is>
      </c>
      <c r="F2708" s="10" t="n">
        <v>1342</v>
      </c>
      <c r="G2708" t="inlineStr">
        <is>
          <t>1300-1359</t>
        </is>
      </c>
      <c r="H2708" s="9">
        <f>INT(F2708/100)</f>
        <v/>
      </c>
      <c r="I2708" t="n">
        <v>201</v>
      </c>
      <c r="J2708" t="n">
        <v>1</v>
      </c>
      <c r="K2708" t="n">
        <v>187</v>
      </c>
      <c r="L2708" t="n">
        <v>1</v>
      </c>
      <c r="M2708" t="n">
        <v>0</v>
      </c>
      <c r="O2708" t="n">
        <v>0</v>
      </c>
      <c r="P2708" t="n">
        <v>21</v>
      </c>
      <c r="Q2708" t="n">
        <v>0</v>
      </c>
      <c r="R2708" t="n">
        <v>0</v>
      </c>
      <c r="S2708" t="n">
        <v>0</v>
      </c>
      <c r="T2708" t="n">
        <v>166</v>
      </c>
    </row>
    <row r="2709">
      <c r="A2709" s="8" t="n">
        <v>46210</v>
      </c>
      <c r="B2709" t="inlineStr">
        <is>
          <t>B6</t>
        </is>
      </c>
      <c r="C2709" s="9">
        <f>_xlfn.XLOOKUP(B2709,Carriers[Code],Carriers[Airline])</f>
        <v/>
      </c>
      <c r="D2709" t="n">
        <v>639</v>
      </c>
      <c r="E2709" t="inlineStr">
        <is>
          <t>AUS</t>
        </is>
      </c>
      <c r="F2709" s="10" t="n">
        <v>1344</v>
      </c>
      <c r="G2709" t="inlineStr">
        <is>
          <t>1300-1359</t>
        </is>
      </c>
      <c r="H2709" s="9">
        <f>INT(F2709/100)</f>
        <v/>
      </c>
      <c r="I2709" t="n">
        <v>18</v>
      </c>
      <c r="J2709" t="n">
        <v>1</v>
      </c>
      <c r="K2709" t="n">
        <v>15</v>
      </c>
      <c r="L2709" t="n">
        <v>1</v>
      </c>
      <c r="M2709" t="n">
        <v>0</v>
      </c>
      <c r="O2709" t="n">
        <v>0</v>
      </c>
      <c r="P2709" t="n">
        <v>15</v>
      </c>
      <c r="Q2709" t="n">
        <v>0</v>
      </c>
      <c r="R2709" t="n">
        <v>0</v>
      </c>
      <c r="S2709" t="n">
        <v>0</v>
      </c>
      <c r="T2709" t="n">
        <v>0</v>
      </c>
    </row>
    <row r="2710">
      <c r="A2710" s="8" t="n">
        <v>46210</v>
      </c>
      <c r="B2710" t="inlineStr">
        <is>
          <t>YX</t>
        </is>
      </c>
      <c r="C2710" s="9">
        <f>_xlfn.XLOOKUP(B2710,Carriers[Code],Carriers[Airline])</f>
        <v/>
      </c>
      <c r="D2710" t="n">
        <v>4636</v>
      </c>
      <c r="E2710" t="inlineStr">
        <is>
          <t>IND</t>
        </is>
      </c>
      <c r="F2710" s="10" t="n">
        <v>1346</v>
      </c>
      <c r="G2710" t="inlineStr">
        <is>
          <t>1300-1359</t>
        </is>
      </c>
      <c r="H2710" s="9">
        <f>INT(F2710/100)</f>
        <v/>
      </c>
      <c r="I2710" t="n">
        <v>35</v>
      </c>
      <c r="J2710" t="n">
        <v>1</v>
      </c>
      <c r="K2710" t="n">
        <v>10</v>
      </c>
      <c r="L2710" t="n">
        <v>0</v>
      </c>
      <c r="M2710" t="n">
        <v>0</v>
      </c>
      <c r="O2710" t="n">
        <v>0</v>
      </c>
    </row>
    <row r="2711">
      <c r="A2711" s="8" t="n">
        <v>46210</v>
      </c>
      <c r="B2711" t="inlineStr">
        <is>
          <t>B6</t>
        </is>
      </c>
      <c r="C2711" s="9">
        <f>_xlfn.XLOOKUP(B2711,Carriers[Code],Carriers[Airline])</f>
        <v/>
      </c>
      <c r="D2711" t="n">
        <v>1293</v>
      </c>
      <c r="E2711" t="inlineStr">
        <is>
          <t>ILM</t>
        </is>
      </c>
      <c r="F2711" s="10" t="n">
        <v>1349</v>
      </c>
      <c r="G2711" t="inlineStr">
        <is>
          <t>1300-1359</t>
        </is>
      </c>
      <c r="H2711" s="9">
        <f>INT(F2711/100)</f>
        <v/>
      </c>
      <c r="I2711" t="n">
        <v>3</v>
      </c>
      <c r="J2711" t="n">
        <v>0</v>
      </c>
      <c r="K2711" t="n">
        <v>-10</v>
      </c>
      <c r="L2711" t="n">
        <v>0</v>
      </c>
      <c r="M2711" t="n">
        <v>0</v>
      </c>
      <c r="O2711" t="n">
        <v>0</v>
      </c>
    </row>
    <row r="2712">
      <c r="A2712" s="8" t="n">
        <v>46210</v>
      </c>
      <c r="B2712" t="inlineStr">
        <is>
          <t>DL</t>
        </is>
      </c>
      <c r="C2712" s="9">
        <f>_xlfn.XLOOKUP(B2712,Carriers[Code],Carriers[Airline])</f>
        <v/>
      </c>
      <c r="D2712" t="n">
        <v>322</v>
      </c>
      <c r="E2712" t="inlineStr">
        <is>
          <t>ATL</t>
        </is>
      </c>
      <c r="F2712" s="10" t="n">
        <v>1355</v>
      </c>
      <c r="G2712" t="inlineStr">
        <is>
          <t>1300-1359</t>
        </is>
      </c>
      <c r="H2712" s="9">
        <f>INT(F2712/100)</f>
        <v/>
      </c>
      <c r="I2712" t="n">
        <v>-4</v>
      </c>
      <c r="J2712" t="n">
        <v>0</v>
      </c>
      <c r="K2712" t="n">
        <v>-14</v>
      </c>
      <c r="L2712" t="n">
        <v>0</v>
      </c>
      <c r="M2712" t="n">
        <v>0</v>
      </c>
      <c r="O2712" t="n">
        <v>0</v>
      </c>
    </row>
    <row r="2713">
      <c r="A2713" s="8" t="n">
        <v>46210</v>
      </c>
      <c r="B2713" t="inlineStr">
        <is>
          <t>YX</t>
        </is>
      </c>
      <c r="C2713" s="9">
        <f>_xlfn.XLOOKUP(B2713,Carriers[Code],Carriers[Airline])</f>
        <v/>
      </c>
      <c r="D2713" t="n">
        <v>4440</v>
      </c>
      <c r="E2713" t="inlineStr">
        <is>
          <t>BUF</t>
        </is>
      </c>
      <c r="F2713" s="10" t="n">
        <v>1355</v>
      </c>
      <c r="G2713" t="inlineStr">
        <is>
          <t>1300-1359</t>
        </is>
      </c>
      <c r="H2713" s="9">
        <f>INT(F2713/100)</f>
        <v/>
      </c>
      <c r="I2713" t="n">
        <v>15</v>
      </c>
      <c r="J2713" t="n">
        <v>1</v>
      </c>
      <c r="K2713" t="n">
        <v>-2</v>
      </c>
      <c r="L2713" t="n">
        <v>0</v>
      </c>
      <c r="M2713" t="n">
        <v>0</v>
      </c>
      <c r="O2713" t="n">
        <v>0</v>
      </c>
    </row>
    <row r="2714">
      <c r="A2714" s="8" t="n">
        <v>46210</v>
      </c>
      <c r="B2714" t="inlineStr">
        <is>
          <t>MQ</t>
        </is>
      </c>
      <c r="C2714" s="9">
        <f>_xlfn.XLOOKUP(B2714,Carriers[Code],Carriers[Airline])</f>
        <v/>
      </c>
      <c r="D2714" t="n">
        <v>3711</v>
      </c>
      <c r="E2714" t="inlineStr">
        <is>
          <t>ORD</t>
        </is>
      </c>
      <c r="F2714" s="10" t="n">
        <v>1356</v>
      </c>
      <c r="G2714" t="inlineStr">
        <is>
          <t>1300-1359</t>
        </is>
      </c>
      <c r="H2714" s="9">
        <f>INT(F2714/100)</f>
        <v/>
      </c>
      <c r="I2714" t="n">
        <v>-2</v>
      </c>
      <c r="J2714" t="n">
        <v>0</v>
      </c>
      <c r="K2714" t="n">
        <v>-29</v>
      </c>
      <c r="L2714" t="n">
        <v>0</v>
      </c>
      <c r="M2714" t="n">
        <v>0</v>
      </c>
      <c r="O2714" t="n">
        <v>0</v>
      </c>
    </row>
    <row r="2715">
      <c r="A2715" s="8" t="n">
        <v>46210</v>
      </c>
      <c r="B2715" t="inlineStr">
        <is>
          <t>MQ</t>
        </is>
      </c>
      <c r="C2715" s="9">
        <f>_xlfn.XLOOKUP(B2715,Carriers[Code],Carriers[Airline])</f>
        <v/>
      </c>
      <c r="D2715" t="n">
        <v>3438</v>
      </c>
      <c r="E2715" t="inlineStr">
        <is>
          <t>SDF</t>
        </is>
      </c>
      <c r="F2715" s="10" t="n">
        <v>1359</v>
      </c>
      <c r="G2715" t="inlineStr">
        <is>
          <t>1300-1359</t>
        </is>
      </c>
      <c r="H2715" s="9">
        <f>INT(F2715/100)</f>
        <v/>
      </c>
      <c r="I2715" t="n">
        <v>104</v>
      </c>
      <c r="J2715" t="n">
        <v>1</v>
      </c>
      <c r="K2715" t="n">
        <v>85</v>
      </c>
      <c r="L2715" t="n">
        <v>1</v>
      </c>
      <c r="M2715" t="n">
        <v>0</v>
      </c>
      <c r="O2715" t="n">
        <v>0</v>
      </c>
      <c r="P2715" t="n">
        <v>69</v>
      </c>
      <c r="Q2715" t="n">
        <v>0</v>
      </c>
      <c r="R2715" t="n">
        <v>0</v>
      </c>
      <c r="S2715" t="n">
        <v>0</v>
      </c>
      <c r="T2715" t="n">
        <v>16</v>
      </c>
    </row>
    <row r="2716">
      <c r="A2716" s="8" t="n">
        <v>46210</v>
      </c>
      <c r="B2716" t="inlineStr">
        <is>
          <t>YX</t>
        </is>
      </c>
      <c r="C2716" s="9">
        <f>_xlfn.XLOOKUP(B2716,Carriers[Code],Carriers[Airline])</f>
        <v/>
      </c>
      <c r="D2716" t="n">
        <v>5627</v>
      </c>
      <c r="E2716" t="inlineStr">
        <is>
          <t>IND</t>
        </is>
      </c>
      <c r="F2716" s="10" t="n">
        <v>1359</v>
      </c>
      <c r="G2716" t="inlineStr">
        <is>
          <t>1300-1359</t>
        </is>
      </c>
      <c r="H2716" s="9">
        <f>INT(F2716/100)</f>
        <v/>
      </c>
      <c r="I2716" t="n">
        <v>-1</v>
      </c>
      <c r="J2716" t="n">
        <v>0</v>
      </c>
      <c r="K2716" t="n">
        <v>-13</v>
      </c>
      <c r="L2716" t="n">
        <v>0</v>
      </c>
      <c r="M2716" t="n">
        <v>0</v>
      </c>
      <c r="O2716" t="n">
        <v>0</v>
      </c>
    </row>
    <row r="2717">
      <c r="A2717" s="8" t="n">
        <v>46210</v>
      </c>
      <c r="B2717" t="inlineStr">
        <is>
          <t>YX</t>
        </is>
      </c>
      <c r="C2717" s="9">
        <f>_xlfn.XLOOKUP(B2717,Carriers[Code],Carriers[Airline])</f>
        <v/>
      </c>
      <c r="D2717" t="n">
        <v>5730</v>
      </c>
      <c r="E2717" t="inlineStr">
        <is>
          <t>LGA</t>
        </is>
      </c>
      <c r="F2717" s="10" t="n">
        <v>1400</v>
      </c>
      <c r="G2717" t="inlineStr">
        <is>
          <t>1400-1459</t>
        </is>
      </c>
      <c r="H2717" s="9">
        <f>INT(F2717/100)</f>
        <v/>
      </c>
      <c r="I2717" t="n">
        <v>-6</v>
      </c>
      <c r="J2717" t="n">
        <v>0</v>
      </c>
      <c r="K2717" t="n">
        <v>-12</v>
      </c>
      <c r="L2717" t="n">
        <v>0</v>
      </c>
      <c r="M2717" t="n">
        <v>0</v>
      </c>
      <c r="O2717" t="n">
        <v>0</v>
      </c>
    </row>
    <row r="2718">
      <c r="A2718" s="8" t="n">
        <v>46210</v>
      </c>
      <c r="B2718" t="inlineStr">
        <is>
          <t>YX</t>
        </is>
      </c>
      <c r="C2718" s="9">
        <f>_xlfn.XLOOKUP(B2718,Carriers[Code],Carriers[Airline])</f>
        <v/>
      </c>
      <c r="D2718" t="n">
        <v>4375</v>
      </c>
      <c r="E2718" t="inlineStr">
        <is>
          <t>LGA</t>
        </is>
      </c>
      <c r="F2718" s="10" t="n">
        <v>1404</v>
      </c>
      <c r="G2718" t="inlineStr">
        <is>
          <t>1400-1459</t>
        </is>
      </c>
      <c r="H2718" s="9">
        <f>INT(F2718/100)</f>
        <v/>
      </c>
      <c r="I2718" t="n">
        <v>44</v>
      </c>
      <c r="J2718" t="n">
        <v>1</v>
      </c>
      <c r="K2718" t="n">
        <v>28</v>
      </c>
      <c r="L2718" t="n">
        <v>1</v>
      </c>
      <c r="M2718" t="n">
        <v>0</v>
      </c>
      <c r="O2718" t="n">
        <v>0</v>
      </c>
      <c r="P2718" t="n">
        <v>28</v>
      </c>
      <c r="Q2718" t="n">
        <v>0</v>
      </c>
      <c r="R2718" t="n">
        <v>0</v>
      </c>
      <c r="S2718" t="n">
        <v>0</v>
      </c>
      <c r="T2718" t="n">
        <v>0</v>
      </c>
    </row>
    <row r="2719">
      <c r="A2719" s="8" t="n">
        <v>46210</v>
      </c>
      <c r="B2719" t="inlineStr">
        <is>
          <t>YX</t>
        </is>
      </c>
      <c r="C2719" s="9">
        <f>_xlfn.XLOOKUP(B2719,Carriers[Code],Carriers[Airline])</f>
        <v/>
      </c>
      <c r="D2719" t="n">
        <v>5821</v>
      </c>
      <c r="E2719" t="inlineStr">
        <is>
          <t>TVC</t>
        </is>
      </c>
      <c r="F2719" s="10" t="n">
        <v>1406</v>
      </c>
      <c r="G2719" t="inlineStr">
        <is>
          <t>1400-1459</t>
        </is>
      </c>
      <c r="H2719" s="9">
        <f>INT(F2719/100)</f>
        <v/>
      </c>
      <c r="I2719" t="n">
        <v>54</v>
      </c>
      <c r="J2719" t="n">
        <v>1</v>
      </c>
      <c r="K2719" t="n">
        <v>37</v>
      </c>
      <c r="L2719" t="n">
        <v>1</v>
      </c>
      <c r="M2719" t="n">
        <v>0</v>
      </c>
      <c r="O2719" t="n">
        <v>0</v>
      </c>
      <c r="P2719" t="n">
        <v>37</v>
      </c>
      <c r="Q2719" t="n">
        <v>0</v>
      </c>
      <c r="R2719" t="n">
        <v>0</v>
      </c>
      <c r="S2719" t="n">
        <v>0</v>
      </c>
      <c r="T2719" t="n">
        <v>0</v>
      </c>
    </row>
    <row r="2720">
      <c r="A2720" s="8" t="n">
        <v>46210</v>
      </c>
      <c r="B2720" t="inlineStr">
        <is>
          <t>YX</t>
        </is>
      </c>
      <c r="C2720" s="9">
        <f>_xlfn.XLOOKUP(B2720,Carriers[Code],Carriers[Airline])</f>
        <v/>
      </c>
      <c r="D2720" t="n">
        <v>5789</v>
      </c>
      <c r="E2720" t="inlineStr">
        <is>
          <t>CVG</t>
        </is>
      </c>
      <c r="F2720" s="10" t="n">
        <v>1412</v>
      </c>
      <c r="G2720" t="inlineStr">
        <is>
          <t>1400-1459</t>
        </is>
      </c>
      <c r="H2720" s="9">
        <f>INT(F2720/100)</f>
        <v/>
      </c>
      <c r="I2720" t="n">
        <v>58</v>
      </c>
      <c r="J2720" t="n">
        <v>1</v>
      </c>
      <c r="K2720" t="n">
        <v>40</v>
      </c>
      <c r="L2720" t="n">
        <v>1</v>
      </c>
      <c r="M2720" t="n">
        <v>0</v>
      </c>
      <c r="O2720" t="n">
        <v>0</v>
      </c>
      <c r="P2720" t="n">
        <v>14</v>
      </c>
      <c r="Q2720" t="n">
        <v>0</v>
      </c>
      <c r="R2720" t="n">
        <v>0</v>
      </c>
      <c r="S2720" t="n">
        <v>0</v>
      </c>
      <c r="T2720" t="n">
        <v>26</v>
      </c>
    </row>
    <row r="2721">
      <c r="A2721" s="8" t="n">
        <v>46210</v>
      </c>
      <c r="B2721" t="inlineStr">
        <is>
          <t>YX</t>
        </is>
      </c>
      <c r="C2721" s="9">
        <f>_xlfn.XLOOKUP(B2721,Carriers[Code],Carriers[Airline])</f>
        <v/>
      </c>
      <c r="D2721" t="n">
        <v>5837</v>
      </c>
      <c r="E2721" t="inlineStr">
        <is>
          <t>CLT</t>
        </is>
      </c>
      <c r="F2721" s="10" t="n">
        <v>1413</v>
      </c>
      <c r="G2721" t="inlineStr">
        <is>
          <t>1400-1459</t>
        </is>
      </c>
      <c r="H2721" s="9">
        <f>INT(F2721/100)</f>
        <v/>
      </c>
      <c r="I2721" t="n">
        <v>90</v>
      </c>
      <c r="J2721" t="n">
        <v>1</v>
      </c>
      <c r="K2721" t="n">
        <v>105</v>
      </c>
      <c r="L2721" t="n">
        <v>1</v>
      </c>
      <c r="M2721" t="n">
        <v>0</v>
      </c>
      <c r="O2721" t="n">
        <v>0</v>
      </c>
      <c r="P2721" t="n">
        <v>0</v>
      </c>
      <c r="Q2721" t="n">
        <v>0</v>
      </c>
      <c r="R2721" t="n">
        <v>97</v>
      </c>
      <c r="S2721" t="n">
        <v>0</v>
      </c>
      <c r="T2721" t="n">
        <v>8</v>
      </c>
    </row>
    <row r="2722">
      <c r="A2722" s="8" t="n">
        <v>46210</v>
      </c>
      <c r="B2722" t="inlineStr">
        <is>
          <t>UA</t>
        </is>
      </c>
      <c r="C2722" s="9">
        <f>_xlfn.XLOOKUP(B2722,Carriers[Code],Carriers[Airline])</f>
        <v/>
      </c>
      <c r="D2722" t="n">
        <v>721</v>
      </c>
      <c r="E2722" t="inlineStr">
        <is>
          <t>IAD</t>
        </is>
      </c>
      <c r="F2722" s="10" t="n">
        <v>1415</v>
      </c>
      <c r="G2722" t="inlineStr">
        <is>
          <t>1400-1459</t>
        </is>
      </c>
      <c r="H2722" s="9">
        <f>INT(F2722/100)</f>
        <v/>
      </c>
      <c r="I2722" t="n">
        <v>-2</v>
      </c>
      <c r="J2722" t="n">
        <v>0</v>
      </c>
      <c r="K2722" t="n">
        <v>-9</v>
      </c>
      <c r="L2722" t="n">
        <v>0</v>
      </c>
      <c r="M2722" t="n">
        <v>0</v>
      </c>
      <c r="O2722" t="n">
        <v>0</v>
      </c>
    </row>
    <row r="2723">
      <c r="A2723" s="8" t="n">
        <v>46210</v>
      </c>
      <c r="B2723" t="inlineStr">
        <is>
          <t>WN</t>
        </is>
      </c>
      <c r="C2723" s="9">
        <f>_xlfn.XLOOKUP(B2723,Carriers[Code],Carriers[Airline])</f>
        <v/>
      </c>
      <c r="D2723" t="n">
        <v>743</v>
      </c>
      <c r="E2723" t="inlineStr">
        <is>
          <t>MCI</t>
        </is>
      </c>
      <c r="F2723" s="10" t="n">
        <v>1415</v>
      </c>
      <c r="G2723" t="inlineStr">
        <is>
          <t>1400-1459</t>
        </is>
      </c>
      <c r="H2723" s="9">
        <f>INT(F2723/100)</f>
        <v/>
      </c>
      <c r="I2723" t="n">
        <v>53</v>
      </c>
      <c r="J2723" t="n">
        <v>1</v>
      </c>
      <c r="K2723" t="n">
        <v>47</v>
      </c>
      <c r="L2723" t="n">
        <v>1</v>
      </c>
      <c r="M2723" t="n">
        <v>0</v>
      </c>
      <c r="O2723" t="n">
        <v>0</v>
      </c>
      <c r="P2723" t="n">
        <v>17</v>
      </c>
      <c r="Q2723" t="n">
        <v>0</v>
      </c>
      <c r="R2723" t="n">
        <v>0</v>
      </c>
      <c r="S2723" t="n">
        <v>0</v>
      </c>
      <c r="T2723" t="n">
        <v>30</v>
      </c>
    </row>
    <row r="2724">
      <c r="A2724" s="8" t="n">
        <v>46210</v>
      </c>
      <c r="B2724" t="inlineStr">
        <is>
          <t>YX</t>
        </is>
      </c>
      <c r="C2724" s="9">
        <f>_xlfn.XLOOKUP(B2724,Carriers[Code],Carriers[Airline])</f>
        <v/>
      </c>
      <c r="D2724" t="n">
        <v>5682</v>
      </c>
      <c r="E2724" t="inlineStr">
        <is>
          <t>DCA</t>
        </is>
      </c>
      <c r="F2724" s="10" t="n">
        <v>1420</v>
      </c>
      <c r="G2724" t="inlineStr">
        <is>
          <t>1400-1459</t>
        </is>
      </c>
      <c r="H2724" s="9">
        <f>INT(F2724/100)</f>
        <v/>
      </c>
      <c r="I2724" t="n">
        <v>-4</v>
      </c>
      <c r="J2724" t="n">
        <v>0</v>
      </c>
      <c r="K2724" t="n">
        <v>-14</v>
      </c>
      <c r="L2724" t="n">
        <v>0</v>
      </c>
      <c r="M2724" t="n">
        <v>0</v>
      </c>
      <c r="O2724" t="n">
        <v>0</v>
      </c>
    </row>
    <row r="2725">
      <c r="A2725" s="8" t="n">
        <v>46210</v>
      </c>
      <c r="B2725" t="inlineStr">
        <is>
          <t>WN</t>
        </is>
      </c>
      <c r="C2725" s="9">
        <f>_xlfn.XLOOKUP(B2725,Carriers[Code],Carriers[Airline])</f>
        <v/>
      </c>
      <c r="D2725" t="n">
        <v>2247</v>
      </c>
      <c r="E2725" t="inlineStr">
        <is>
          <t>BWI</t>
        </is>
      </c>
      <c r="F2725" s="10" t="n">
        <v>1425</v>
      </c>
      <c r="G2725" t="inlineStr">
        <is>
          <t>1400-1459</t>
        </is>
      </c>
      <c r="H2725" s="9">
        <f>INT(F2725/100)</f>
        <v/>
      </c>
      <c r="I2725" t="n">
        <v>60</v>
      </c>
      <c r="J2725" t="n">
        <v>1</v>
      </c>
      <c r="K2725" t="n">
        <v>49</v>
      </c>
      <c r="L2725" t="n">
        <v>1</v>
      </c>
      <c r="M2725" t="n">
        <v>0</v>
      </c>
      <c r="O2725" t="n">
        <v>0</v>
      </c>
      <c r="P2725" t="n">
        <v>34</v>
      </c>
      <c r="Q2725" t="n">
        <v>0</v>
      </c>
      <c r="R2725" t="n">
        <v>0</v>
      </c>
      <c r="S2725" t="n">
        <v>0</v>
      </c>
      <c r="T2725" t="n">
        <v>15</v>
      </c>
    </row>
    <row r="2726">
      <c r="A2726" s="8" t="n">
        <v>46210</v>
      </c>
      <c r="B2726" t="inlineStr">
        <is>
          <t>AA</t>
        </is>
      </c>
      <c r="C2726" s="9">
        <f>_xlfn.XLOOKUP(B2726,Carriers[Code],Carriers[Airline])</f>
        <v/>
      </c>
      <c r="D2726" t="n">
        <v>1611</v>
      </c>
      <c r="E2726" t="inlineStr">
        <is>
          <t>CLT</t>
        </is>
      </c>
      <c r="F2726" s="10" t="n">
        <v>1426</v>
      </c>
      <c r="G2726" t="inlineStr">
        <is>
          <t>1400-1459</t>
        </is>
      </c>
      <c r="H2726" s="9">
        <f>INT(F2726/100)</f>
        <v/>
      </c>
      <c r="I2726" t="n">
        <v>7</v>
      </c>
      <c r="J2726" t="n">
        <v>0</v>
      </c>
      <c r="K2726" t="n">
        <v>13</v>
      </c>
      <c r="L2726" t="n">
        <v>0</v>
      </c>
      <c r="M2726" t="n">
        <v>0</v>
      </c>
      <c r="O2726" t="n">
        <v>0</v>
      </c>
    </row>
    <row r="2727">
      <c r="A2727" s="8" t="n">
        <v>46210</v>
      </c>
      <c r="B2727" t="inlineStr">
        <is>
          <t>AA</t>
        </is>
      </c>
      <c r="C2727" s="9">
        <f>_xlfn.XLOOKUP(B2727,Carriers[Code],Carriers[Airline])</f>
        <v/>
      </c>
      <c r="D2727" t="n">
        <v>820</v>
      </c>
      <c r="E2727" t="inlineStr">
        <is>
          <t>DFW</t>
        </is>
      </c>
      <c r="F2727" s="10" t="n">
        <v>1427</v>
      </c>
      <c r="G2727" t="inlineStr">
        <is>
          <t>1400-1459</t>
        </is>
      </c>
      <c r="H2727" s="9">
        <f>INT(F2727/100)</f>
        <v/>
      </c>
      <c r="I2727" t="n">
        <v>68</v>
      </c>
      <c r="J2727" t="n">
        <v>1</v>
      </c>
      <c r="K2727" t="n">
        <v>51</v>
      </c>
      <c r="L2727" t="n">
        <v>1</v>
      </c>
      <c r="M2727" t="n">
        <v>0</v>
      </c>
      <c r="O2727" t="n">
        <v>0</v>
      </c>
      <c r="P2727" t="n">
        <v>0</v>
      </c>
      <c r="Q2727" t="n">
        <v>0</v>
      </c>
      <c r="R2727" t="n">
        <v>11</v>
      </c>
      <c r="S2727" t="n">
        <v>0</v>
      </c>
      <c r="T2727" t="n">
        <v>40</v>
      </c>
    </row>
    <row r="2728">
      <c r="A2728" s="8" t="n">
        <v>46210</v>
      </c>
      <c r="B2728" t="inlineStr">
        <is>
          <t>UA</t>
        </is>
      </c>
      <c r="C2728" s="9">
        <f>_xlfn.XLOOKUP(B2728,Carriers[Code],Carriers[Airline])</f>
        <v/>
      </c>
      <c r="D2728" t="n">
        <v>1076</v>
      </c>
      <c r="E2728" t="inlineStr">
        <is>
          <t>EWR</t>
        </is>
      </c>
      <c r="F2728" s="10" t="n">
        <v>1430</v>
      </c>
      <c r="G2728" t="inlineStr">
        <is>
          <t>1400-1459</t>
        </is>
      </c>
      <c r="H2728" s="9">
        <f>INT(F2728/100)</f>
        <v/>
      </c>
      <c r="I2728" t="n">
        <v>3</v>
      </c>
      <c r="J2728" t="n">
        <v>0</v>
      </c>
      <c r="K2728" t="n">
        <v>-1</v>
      </c>
      <c r="L2728" t="n">
        <v>0</v>
      </c>
      <c r="M2728" t="n">
        <v>0</v>
      </c>
      <c r="O2728" t="n">
        <v>0</v>
      </c>
    </row>
    <row r="2729">
      <c r="A2729" s="8" t="n">
        <v>46210</v>
      </c>
      <c r="B2729" t="inlineStr">
        <is>
          <t>WN</t>
        </is>
      </c>
      <c r="C2729" s="9">
        <f>_xlfn.XLOOKUP(B2729,Carriers[Code],Carriers[Airline])</f>
        <v/>
      </c>
      <c r="D2729" t="n">
        <v>725</v>
      </c>
      <c r="E2729" t="inlineStr">
        <is>
          <t>BNA</t>
        </is>
      </c>
      <c r="F2729" s="10" t="n">
        <v>1430</v>
      </c>
      <c r="G2729" t="inlineStr">
        <is>
          <t>1400-1459</t>
        </is>
      </c>
      <c r="H2729" s="9">
        <f>INT(F2729/100)</f>
        <v/>
      </c>
      <c r="I2729" t="n">
        <v>36</v>
      </c>
      <c r="J2729" t="n">
        <v>1</v>
      </c>
      <c r="K2729" t="n">
        <v>38</v>
      </c>
      <c r="L2729" t="n">
        <v>1</v>
      </c>
      <c r="M2729" t="n">
        <v>0</v>
      </c>
      <c r="O2729" t="n">
        <v>0</v>
      </c>
      <c r="P2729" t="n">
        <v>13</v>
      </c>
      <c r="Q2729" t="n">
        <v>0</v>
      </c>
      <c r="R2729" t="n">
        <v>2</v>
      </c>
      <c r="S2729" t="n">
        <v>0</v>
      </c>
      <c r="T2729" t="n">
        <v>23</v>
      </c>
    </row>
    <row r="2730">
      <c r="A2730" s="8" t="n">
        <v>46210</v>
      </c>
      <c r="B2730" t="inlineStr">
        <is>
          <t>YX</t>
        </is>
      </c>
      <c r="C2730" s="9">
        <f>_xlfn.XLOOKUP(B2730,Carriers[Code],Carriers[Airline])</f>
        <v/>
      </c>
      <c r="D2730" t="n">
        <v>5653</v>
      </c>
      <c r="E2730" t="inlineStr">
        <is>
          <t>CMH</t>
        </is>
      </c>
      <c r="F2730" s="10" t="n">
        <v>1438</v>
      </c>
      <c r="G2730" t="inlineStr">
        <is>
          <t>1400-1459</t>
        </is>
      </c>
      <c r="H2730" s="9">
        <f>INT(F2730/100)</f>
        <v/>
      </c>
      <c r="I2730" t="n">
        <v>175</v>
      </c>
      <c r="J2730" t="n">
        <v>1</v>
      </c>
      <c r="K2730" t="n">
        <v>174</v>
      </c>
      <c r="L2730" t="n">
        <v>1</v>
      </c>
      <c r="M2730" t="n">
        <v>0</v>
      </c>
      <c r="O2730" t="n">
        <v>0</v>
      </c>
      <c r="P2730" t="n">
        <v>151</v>
      </c>
      <c r="Q2730" t="n">
        <v>0</v>
      </c>
      <c r="R2730" t="n">
        <v>0</v>
      </c>
      <c r="S2730" t="n">
        <v>0</v>
      </c>
      <c r="T2730" t="n">
        <v>23</v>
      </c>
    </row>
    <row r="2731">
      <c r="A2731" s="8" t="n">
        <v>46210</v>
      </c>
      <c r="B2731" t="inlineStr">
        <is>
          <t>DL</t>
        </is>
      </c>
      <c r="C2731" s="9">
        <f>_xlfn.XLOOKUP(B2731,Carriers[Code],Carriers[Airline])</f>
        <v/>
      </c>
      <c r="D2731" t="n">
        <v>2677</v>
      </c>
      <c r="E2731" t="inlineStr">
        <is>
          <t>BNA</t>
        </is>
      </c>
      <c r="F2731" s="10" t="n">
        <v>1440</v>
      </c>
      <c r="G2731" t="inlineStr">
        <is>
          <t>1400-1459</t>
        </is>
      </c>
      <c r="H2731" s="9">
        <f>INT(F2731/100)</f>
        <v/>
      </c>
      <c r="I2731" t="n">
        <v>-3</v>
      </c>
      <c r="J2731" t="n">
        <v>0</v>
      </c>
      <c r="K2731" t="n">
        <v>-14</v>
      </c>
      <c r="L2731" t="n">
        <v>0</v>
      </c>
      <c r="M2731" t="n">
        <v>0</v>
      </c>
      <c r="O2731" t="n">
        <v>0</v>
      </c>
    </row>
    <row r="2732">
      <c r="A2732" s="8" t="n">
        <v>46210</v>
      </c>
      <c r="B2732" t="inlineStr">
        <is>
          <t>B6</t>
        </is>
      </c>
      <c r="C2732" s="9">
        <f>_xlfn.XLOOKUP(B2732,Carriers[Code],Carriers[Airline])</f>
        <v/>
      </c>
      <c r="D2732" t="n">
        <v>317</v>
      </c>
      <c r="E2732" t="inlineStr">
        <is>
          <t>JFK</t>
        </is>
      </c>
      <c r="F2732" s="10" t="n">
        <v>1445</v>
      </c>
      <c r="G2732" t="inlineStr">
        <is>
          <t>1400-1459</t>
        </is>
      </c>
      <c r="H2732" s="9">
        <f>INT(F2732/100)</f>
        <v/>
      </c>
      <c r="I2732" t="n">
        <v>5</v>
      </c>
      <c r="J2732" t="n">
        <v>0</v>
      </c>
      <c r="K2732" t="n">
        <v>1</v>
      </c>
      <c r="L2732" t="n">
        <v>0</v>
      </c>
      <c r="M2732" t="n">
        <v>0</v>
      </c>
      <c r="O2732" t="n">
        <v>0</v>
      </c>
    </row>
    <row r="2733">
      <c r="A2733" s="8" t="n">
        <v>46210</v>
      </c>
      <c r="B2733" t="inlineStr">
        <is>
          <t>B6</t>
        </is>
      </c>
      <c r="C2733" s="9">
        <f>_xlfn.XLOOKUP(B2733,Carriers[Code],Carriers[Airline])</f>
        <v/>
      </c>
      <c r="D2733" t="n">
        <v>897</v>
      </c>
      <c r="E2733" t="inlineStr">
        <is>
          <t>ATL</t>
        </is>
      </c>
      <c r="F2733" s="10" t="n">
        <v>1450</v>
      </c>
      <c r="G2733" t="inlineStr">
        <is>
          <t>1400-1459</t>
        </is>
      </c>
      <c r="H2733" s="9">
        <f>INT(F2733/100)</f>
        <v/>
      </c>
      <c r="I2733" t="n">
        <v>-4</v>
      </c>
      <c r="J2733" t="n">
        <v>0</v>
      </c>
      <c r="K2733" t="n">
        <v>5</v>
      </c>
      <c r="L2733" t="n">
        <v>0</v>
      </c>
      <c r="M2733" t="n">
        <v>0</v>
      </c>
      <c r="O2733" t="n">
        <v>0</v>
      </c>
    </row>
    <row r="2734">
      <c r="A2734" s="8" t="n">
        <v>46210</v>
      </c>
      <c r="B2734" t="inlineStr">
        <is>
          <t>DL</t>
        </is>
      </c>
      <c r="C2734" s="9">
        <f>_xlfn.XLOOKUP(B2734,Carriers[Code],Carriers[Airline])</f>
        <v/>
      </c>
      <c r="D2734" t="n">
        <v>1127</v>
      </c>
      <c r="E2734" t="inlineStr">
        <is>
          <t>MSP</t>
        </is>
      </c>
      <c r="F2734" s="10" t="n">
        <v>1452</v>
      </c>
      <c r="G2734" t="inlineStr">
        <is>
          <t>1400-1459</t>
        </is>
      </c>
      <c r="H2734" s="9">
        <f>INT(F2734/100)</f>
        <v/>
      </c>
      <c r="I2734" t="n">
        <v>12</v>
      </c>
      <c r="J2734" t="n">
        <v>0</v>
      </c>
      <c r="K2734" t="n">
        <v>10</v>
      </c>
      <c r="L2734" t="n">
        <v>0</v>
      </c>
      <c r="M2734" t="n">
        <v>0</v>
      </c>
      <c r="O2734" t="n">
        <v>0</v>
      </c>
    </row>
    <row r="2735">
      <c r="A2735" s="8" t="n">
        <v>46210</v>
      </c>
      <c r="B2735" t="inlineStr">
        <is>
          <t>YX</t>
        </is>
      </c>
      <c r="C2735" s="9">
        <f>_xlfn.XLOOKUP(B2735,Carriers[Code],Carriers[Airline])</f>
        <v/>
      </c>
      <c r="D2735" t="n">
        <v>5641</v>
      </c>
      <c r="E2735" t="inlineStr">
        <is>
          <t>CLE</t>
        </is>
      </c>
      <c r="F2735" s="10" t="n">
        <v>1454</v>
      </c>
      <c r="G2735" t="inlineStr">
        <is>
          <t>1400-1459</t>
        </is>
      </c>
      <c r="H2735" s="9">
        <f>INT(F2735/100)</f>
        <v/>
      </c>
      <c r="I2735" t="n">
        <v>13</v>
      </c>
      <c r="J2735" t="n">
        <v>0</v>
      </c>
      <c r="K2735" t="n">
        <v>8</v>
      </c>
      <c r="L2735" t="n">
        <v>0</v>
      </c>
      <c r="M2735" t="n">
        <v>0</v>
      </c>
      <c r="O2735" t="n">
        <v>0</v>
      </c>
    </row>
    <row r="2736">
      <c r="A2736" s="8" t="n">
        <v>46210</v>
      </c>
      <c r="B2736" t="inlineStr">
        <is>
          <t>YX</t>
        </is>
      </c>
      <c r="C2736" s="9">
        <f>_xlfn.XLOOKUP(B2736,Carriers[Code],Carriers[Airline])</f>
        <v/>
      </c>
      <c r="D2736" t="n">
        <v>5736</v>
      </c>
      <c r="E2736" t="inlineStr">
        <is>
          <t>LGA</t>
        </is>
      </c>
      <c r="F2736" s="10" t="n">
        <v>1500</v>
      </c>
      <c r="G2736" t="inlineStr">
        <is>
          <t>1500-1559</t>
        </is>
      </c>
      <c r="H2736" s="9">
        <f>INT(F2736/100)</f>
        <v/>
      </c>
      <c r="I2736" t="n">
        <v>-4</v>
      </c>
      <c r="J2736" t="n">
        <v>0</v>
      </c>
      <c r="K2736" t="n">
        <v>-6</v>
      </c>
      <c r="L2736" t="n">
        <v>0</v>
      </c>
      <c r="M2736" t="n">
        <v>0</v>
      </c>
      <c r="O2736" t="n">
        <v>0</v>
      </c>
    </row>
    <row r="2737">
      <c r="A2737" s="8" t="n">
        <v>46210</v>
      </c>
      <c r="B2737" t="inlineStr">
        <is>
          <t>AA</t>
        </is>
      </c>
      <c r="C2737" s="9">
        <f>_xlfn.XLOOKUP(B2737,Carriers[Code],Carriers[Airline])</f>
        <v/>
      </c>
      <c r="D2737" t="n">
        <v>2882</v>
      </c>
      <c r="E2737" t="inlineStr">
        <is>
          <t>PHL</t>
        </is>
      </c>
      <c r="F2737" s="10" t="n">
        <v>1503</v>
      </c>
      <c r="G2737" t="inlineStr">
        <is>
          <t>1500-1559</t>
        </is>
      </c>
      <c r="H2737" s="9">
        <f>INT(F2737/100)</f>
        <v/>
      </c>
      <c r="I2737" t="n">
        <v>-3</v>
      </c>
      <c r="J2737" t="n">
        <v>0</v>
      </c>
      <c r="K2737" t="n">
        <v>4</v>
      </c>
      <c r="L2737" t="n">
        <v>0</v>
      </c>
      <c r="M2737" t="n">
        <v>0</v>
      </c>
      <c r="O2737" t="n">
        <v>0</v>
      </c>
    </row>
    <row r="2738">
      <c r="A2738" s="8" t="n">
        <v>46210</v>
      </c>
      <c r="B2738" t="inlineStr">
        <is>
          <t>DL</t>
        </is>
      </c>
      <c r="C2738" s="9">
        <f>_xlfn.XLOOKUP(B2738,Carriers[Code],Carriers[Airline])</f>
        <v/>
      </c>
      <c r="D2738" t="n">
        <v>638</v>
      </c>
      <c r="E2738" t="inlineStr">
        <is>
          <t>ATL</t>
        </is>
      </c>
      <c r="F2738" s="10" t="n">
        <v>1510</v>
      </c>
      <c r="G2738" t="inlineStr">
        <is>
          <t>1500-1559</t>
        </is>
      </c>
      <c r="H2738" s="9">
        <f>INT(F2738/100)</f>
        <v/>
      </c>
      <c r="I2738" t="n">
        <v>171</v>
      </c>
      <c r="J2738" t="n">
        <v>1</v>
      </c>
      <c r="K2738" t="n">
        <v>173</v>
      </c>
      <c r="L2738" t="n">
        <v>1</v>
      </c>
      <c r="M2738" t="n">
        <v>0</v>
      </c>
      <c r="O2738" t="n">
        <v>0</v>
      </c>
      <c r="P2738" t="n">
        <v>0</v>
      </c>
      <c r="Q2738" t="n">
        <v>0</v>
      </c>
      <c r="R2738" t="n">
        <v>2</v>
      </c>
      <c r="S2738" t="n">
        <v>0</v>
      </c>
      <c r="T2738" t="n">
        <v>171</v>
      </c>
    </row>
    <row r="2739">
      <c r="A2739" s="8" t="n">
        <v>46210</v>
      </c>
      <c r="B2739" t="inlineStr">
        <is>
          <t>UA</t>
        </is>
      </c>
      <c r="C2739" s="9">
        <f>_xlfn.XLOOKUP(B2739,Carriers[Code],Carriers[Airline])</f>
        <v/>
      </c>
      <c r="D2739" t="n">
        <v>2297</v>
      </c>
      <c r="E2739" t="inlineStr">
        <is>
          <t>DEN</t>
        </is>
      </c>
      <c r="F2739" s="10" t="n">
        <v>1510</v>
      </c>
      <c r="G2739" t="inlineStr">
        <is>
          <t>1500-1559</t>
        </is>
      </c>
      <c r="H2739" s="9">
        <f>INT(F2739/100)</f>
        <v/>
      </c>
      <c r="I2739" t="n">
        <v>8</v>
      </c>
      <c r="J2739" t="n">
        <v>0</v>
      </c>
      <c r="K2739" t="n">
        <v>31</v>
      </c>
      <c r="L2739" t="n">
        <v>1</v>
      </c>
      <c r="M2739" t="n">
        <v>0</v>
      </c>
      <c r="O2739" t="n">
        <v>0</v>
      </c>
      <c r="P2739" t="n">
        <v>0</v>
      </c>
      <c r="Q2739" t="n">
        <v>8</v>
      </c>
      <c r="R2739" t="n">
        <v>23</v>
      </c>
      <c r="S2739" t="n">
        <v>0</v>
      </c>
      <c r="T2739" t="n">
        <v>0</v>
      </c>
    </row>
    <row r="2740">
      <c r="A2740" s="8" t="n">
        <v>46210</v>
      </c>
      <c r="B2740" t="inlineStr">
        <is>
          <t>YX</t>
        </is>
      </c>
      <c r="C2740" s="9">
        <f>_xlfn.XLOOKUP(B2740,Carriers[Code],Carriers[Airline])</f>
        <v/>
      </c>
      <c r="D2740" t="n">
        <v>5706</v>
      </c>
      <c r="E2740" t="inlineStr">
        <is>
          <t>PHL</t>
        </is>
      </c>
      <c r="F2740" s="10" t="n">
        <v>1510</v>
      </c>
      <c r="G2740" t="inlineStr">
        <is>
          <t>1500-1559</t>
        </is>
      </c>
      <c r="H2740" s="9">
        <f>INT(F2740/100)</f>
        <v/>
      </c>
      <c r="I2740" t="n">
        <v>-1</v>
      </c>
      <c r="J2740" t="n">
        <v>0</v>
      </c>
      <c r="K2740" t="n">
        <v>-10</v>
      </c>
      <c r="L2740" t="n">
        <v>0</v>
      </c>
      <c r="M2740" t="n">
        <v>0</v>
      </c>
      <c r="O2740" t="n">
        <v>0</v>
      </c>
    </row>
    <row r="2741">
      <c r="A2741" s="8" t="n">
        <v>46210</v>
      </c>
      <c r="B2741" t="inlineStr">
        <is>
          <t>UA</t>
        </is>
      </c>
      <c r="C2741" s="9">
        <f>_xlfn.XLOOKUP(B2741,Carriers[Code],Carriers[Airline])</f>
        <v/>
      </c>
      <c r="D2741" t="n">
        <v>1475</v>
      </c>
      <c r="E2741" t="inlineStr">
        <is>
          <t>ORD</t>
        </is>
      </c>
      <c r="F2741" s="10" t="n">
        <v>1513</v>
      </c>
      <c r="G2741" t="inlineStr">
        <is>
          <t>1500-1559</t>
        </is>
      </c>
      <c r="H2741" s="9">
        <f>INT(F2741/100)</f>
        <v/>
      </c>
      <c r="I2741" t="n">
        <v>274</v>
      </c>
      <c r="J2741" t="n">
        <v>1</v>
      </c>
      <c r="K2741" t="n">
        <v>286</v>
      </c>
      <c r="L2741" t="n">
        <v>1</v>
      </c>
      <c r="M2741" t="n">
        <v>0</v>
      </c>
      <c r="O2741" t="n">
        <v>0</v>
      </c>
      <c r="P2741" t="n">
        <v>9</v>
      </c>
      <c r="Q2741" t="n">
        <v>0</v>
      </c>
      <c r="R2741" t="n">
        <v>12</v>
      </c>
      <c r="S2741" t="n">
        <v>0</v>
      </c>
      <c r="T2741" t="n">
        <v>265</v>
      </c>
    </row>
    <row r="2742">
      <c r="A2742" s="8" t="n">
        <v>46210</v>
      </c>
      <c r="B2742" t="inlineStr">
        <is>
          <t>AA</t>
        </is>
      </c>
      <c r="C2742" s="9">
        <f>_xlfn.XLOOKUP(B2742,Carriers[Code],Carriers[Airline])</f>
        <v/>
      </c>
      <c r="D2742" t="n">
        <v>1565</v>
      </c>
      <c r="E2742" t="inlineStr">
        <is>
          <t>MIA</t>
        </is>
      </c>
      <c r="F2742" s="10" t="n">
        <v>1515</v>
      </c>
      <c r="G2742" t="inlineStr">
        <is>
          <t>1500-1559</t>
        </is>
      </c>
      <c r="H2742" s="9">
        <f>INT(F2742/100)</f>
        <v/>
      </c>
      <c r="I2742" t="n">
        <v>28</v>
      </c>
      <c r="J2742" t="n">
        <v>1</v>
      </c>
      <c r="K2742" t="n">
        <v>27</v>
      </c>
      <c r="L2742" t="n">
        <v>1</v>
      </c>
      <c r="M2742" t="n">
        <v>0</v>
      </c>
      <c r="O2742" t="n">
        <v>0</v>
      </c>
      <c r="P2742" t="n">
        <v>10</v>
      </c>
      <c r="Q2742" t="n">
        <v>0</v>
      </c>
      <c r="R2742" t="n">
        <v>17</v>
      </c>
      <c r="S2742" t="n">
        <v>0</v>
      </c>
      <c r="T2742" t="n">
        <v>0</v>
      </c>
    </row>
    <row r="2743">
      <c r="A2743" s="8" t="n">
        <v>46210</v>
      </c>
      <c r="B2743" t="inlineStr">
        <is>
          <t>DL</t>
        </is>
      </c>
      <c r="C2743" s="9">
        <f>_xlfn.XLOOKUP(B2743,Carriers[Code],Carriers[Airline])</f>
        <v/>
      </c>
      <c r="D2743" t="n">
        <v>776</v>
      </c>
      <c r="E2743" t="inlineStr">
        <is>
          <t>MIA</t>
        </is>
      </c>
      <c r="F2743" s="10" t="n">
        <v>1515</v>
      </c>
      <c r="G2743" t="inlineStr">
        <is>
          <t>1500-1559</t>
        </is>
      </c>
      <c r="H2743" s="9">
        <f>INT(F2743/100)</f>
        <v/>
      </c>
      <c r="I2743" t="n">
        <v>9</v>
      </c>
      <c r="J2743" t="n">
        <v>0</v>
      </c>
      <c r="K2743" t="n">
        <v>-9</v>
      </c>
      <c r="L2743" t="n">
        <v>0</v>
      </c>
      <c r="M2743" t="n">
        <v>0</v>
      </c>
      <c r="O2743" t="n">
        <v>0</v>
      </c>
    </row>
    <row r="2744">
      <c r="A2744" s="8" t="n">
        <v>46210</v>
      </c>
      <c r="B2744" t="inlineStr">
        <is>
          <t>AA</t>
        </is>
      </c>
      <c r="C2744" s="9">
        <f>_xlfn.XLOOKUP(B2744,Carriers[Code],Carriers[Airline])</f>
        <v/>
      </c>
      <c r="D2744" t="n">
        <v>1563</v>
      </c>
      <c r="E2744" t="inlineStr">
        <is>
          <t>ORD</t>
        </is>
      </c>
      <c r="F2744" s="10" t="n">
        <v>1519</v>
      </c>
      <c r="G2744" t="inlineStr">
        <is>
          <t>1500-1559</t>
        </is>
      </c>
      <c r="H2744" s="9">
        <f>INT(F2744/100)</f>
        <v/>
      </c>
      <c r="I2744" t="n">
        <v>-11</v>
      </c>
      <c r="J2744" t="n">
        <v>0</v>
      </c>
      <c r="K2744" t="n">
        <v>2</v>
      </c>
      <c r="L2744" t="n">
        <v>0</v>
      </c>
      <c r="M2744" t="n">
        <v>0</v>
      </c>
      <c r="O2744" t="n">
        <v>0</v>
      </c>
    </row>
    <row r="2745">
      <c r="A2745" s="8" t="n">
        <v>46210</v>
      </c>
      <c r="B2745" t="inlineStr">
        <is>
          <t>YX</t>
        </is>
      </c>
      <c r="C2745" s="9">
        <f>_xlfn.XLOOKUP(B2745,Carriers[Code],Carriers[Airline])</f>
        <v/>
      </c>
      <c r="D2745" t="n">
        <v>4380</v>
      </c>
      <c r="E2745" t="inlineStr">
        <is>
          <t>DCA</t>
        </is>
      </c>
      <c r="F2745" s="10" t="n">
        <v>1519</v>
      </c>
      <c r="G2745" t="inlineStr">
        <is>
          <t>1500-1559</t>
        </is>
      </c>
      <c r="H2745" s="9">
        <f>INT(F2745/100)</f>
        <v/>
      </c>
      <c r="I2745" t="n">
        <v>72</v>
      </c>
      <c r="J2745" t="n">
        <v>1</v>
      </c>
      <c r="K2745" t="n">
        <v>54</v>
      </c>
      <c r="L2745" t="n">
        <v>1</v>
      </c>
      <c r="M2745" t="n">
        <v>0</v>
      </c>
      <c r="O2745" t="n">
        <v>0</v>
      </c>
      <c r="P2745" t="n">
        <v>3</v>
      </c>
      <c r="Q2745" t="n">
        <v>0</v>
      </c>
      <c r="R2745" t="n">
        <v>0</v>
      </c>
      <c r="S2745" t="n">
        <v>0</v>
      </c>
      <c r="T2745" t="n">
        <v>51</v>
      </c>
    </row>
    <row r="2746">
      <c r="A2746" s="8" t="n">
        <v>46210</v>
      </c>
      <c r="B2746" t="inlineStr">
        <is>
          <t>B6</t>
        </is>
      </c>
      <c r="C2746" s="9">
        <f>_xlfn.XLOOKUP(B2746,Carriers[Code],Carriers[Airline])</f>
        <v/>
      </c>
      <c r="D2746" t="n">
        <v>1813</v>
      </c>
      <c r="E2746" t="inlineStr">
        <is>
          <t>ORF</t>
        </is>
      </c>
      <c r="F2746" s="10" t="n">
        <v>1527</v>
      </c>
      <c r="G2746" t="inlineStr">
        <is>
          <t>1500-1559</t>
        </is>
      </c>
      <c r="H2746" s="9">
        <f>INT(F2746/100)</f>
        <v/>
      </c>
      <c r="I2746" t="n">
        <v>11</v>
      </c>
      <c r="J2746" t="n">
        <v>0</v>
      </c>
      <c r="K2746" t="n">
        <v>1</v>
      </c>
      <c r="L2746" t="n">
        <v>0</v>
      </c>
      <c r="M2746" t="n">
        <v>0</v>
      </c>
      <c r="O2746" t="n">
        <v>0</v>
      </c>
    </row>
    <row r="2747">
      <c r="A2747" s="8" t="n">
        <v>46210</v>
      </c>
      <c r="B2747" t="inlineStr">
        <is>
          <t>DL</t>
        </is>
      </c>
      <c r="C2747" s="9">
        <f>_xlfn.XLOOKUP(B2747,Carriers[Code],Carriers[Airline])</f>
        <v/>
      </c>
      <c r="D2747" t="n">
        <v>2887</v>
      </c>
      <c r="E2747" t="inlineStr">
        <is>
          <t>MCO</t>
        </is>
      </c>
      <c r="F2747" s="10" t="n">
        <v>1527</v>
      </c>
      <c r="G2747" t="inlineStr">
        <is>
          <t>1500-1559</t>
        </is>
      </c>
      <c r="H2747" s="9">
        <f>INT(F2747/100)</f>
        <v/>
      </c>
      <c r="I2747" t="n">
        <v>31</v>
      </c>
      <c r="J2747" t="n">
        <v>1</v>
      </c>
      <c r="K2747" t="n">
        <v>98</v>
      </c>
      <c r="L2747" t="n">
        <v>1</v>
      </c>
      <c r="M2747" t="n">
        <v>0</v>
      </c>
      <c r="O2747" t="n">
        <v>0</v>
      </c>
      <c r="P2747" t="n">
        <v>18</v>
      </c>
      <c r="Q2747" t="n">
        <v>0</v>
      </c>
      <c r="R2747" t="n">
        <v>67</v>
      </c>
      <c r="S2747" t="n">
        <v>0</v>
      </c>
      <c r="T2747" t="n">
        <v>13</v>
      </c>
    </row>
    <row r="2748">
      <c r="A2748" s="8" t="n">
        <v>46210</v>
      </c>
      <c r="B2748" t="inlineStr">
        <is>
          <t>B6</t>
        </is>
      </c>
      <c r="C2748" s="9">
        <f>_xlfn.XLOOKUP(B2748,Carriers[Code],Carriers[Airline])</f>
        <v/>
      </c>
      <c r="D2748" t="n">
        <v>2467</v>
      </c>
      <c r="E2748" t="inlineStr">
        <is>
          <t>CHS</t>
        </is>
      </c>
      <c r="F2748" s="10" t="n">
        <v>1528</v>
      </c>
      <c r="G2748" t="inlineStr">
        <is>
          <t>1500-1559</t>
        </is>
      </c>
      <c r="H2748" s="9">
        <f>INT(F2748/100)</f>
        <v/>
      </c>
      <c r="I2748" t="n">
        <v>19</v>
      </c>
      <c r="J2748" t="n">
        <v>1</v>
      </c>
      <c r="K2748" t="n">
        <v>38</v>
      </c>
      <c r="L2748" t="n">
        <v>1</v>
      </c>
      <c r="M2748" t="n">
        <v>0</v>
      </c>
      <c r="O2748" t="n">
        <v>0</v>
      </c>
      <c r="P2748" t="n">
        <v>10</v>
      </c>
      <c r="Q2748" t="n">
        <v>0</v>
      </c>
      <c r="R2748" t="n">
        <v>19</v>
      </c>
      <c r="S2748" t="n">
        <v>0</v>
      </c>
      <c r="T2748" t="n">
        <v>9</v>
      </c>
    </row>
    <row r="2749">
      <c r="A2749" s="8" t="n">
        <v>46210</v>
      </c>
      <c r="B2749" t="inlineStr">
        <is>
          <t>DL</t>
        </is>
      </c>
      <c r="C2749" s="9">
        <f>_xlfn.XLOOKUP(B2749,Carriers[Code],Carriers[Airline])</f>
        <v/>
      </c>
      <c r="D2749" t="n">
        <v>2196</v>
      </c>
      <c r="E2749" t="inlineStr">
        <is>
          <t>FLL</t>
        </is>
      </c>
      <c r="F2749" s="10" t="n">
        <v>1532</v>
      </c>
      <c r="G2749" t="inlineStr">
        <is>
          <t>1500-1559</t>
        </is>
      </c>
      <c r="H2749" s="9">
        <f>INT(F2749/100)</f>
        <v/>
      </c>
      <c r="I2749" t="n">
        <v>20</v>
      </c>
      <c r="J2749" t="n">
        <v>1</v>
      </c>
      <c r="K2749" t="n">
        <v>33</v>
      </c>
      <c r="L2749" t="n">
        <v>1</v>
      </c>
      <c r="M2749" t="n">
        <v>0</v>
      </c>
      <c r="O2749" t="n">
        <v>0</v>
      </c>
      <c r="P2749" t="n">
        <v>0</v>
      </c>
      <c r="Q2749" t="n">
        <v>0</v>
      </c>
      <c r="R2749" t="n">
        <v>23</v>
      </c>
      <c r="S2749" t="n">
        <v>0</v>
      </c>
      <c r="T2749" t="n">
        <v>10</v>
      </c>
    </row>
    <row r="2750">
      <c r="A2750" s="8" t="n">
        <v>46210</v>
      </c>
      <c r="B2750" t="inlineStr">
        <is>
          <t>YX</t>
        </is>
      </c>
      <c r="C2750" s="9">
        <f>_xlfn.XLOOKUP(B2750,Carriers[Code],Carriers[Airline])</f>
        <v/>
      </c>
      <c r="D2750" t="n">
        <v>5657</v>
      </c>
      <c r="E2750" t="inlineStr">
        <is>
          <t>JAX</t>
        </is>
      </c>
      <c r="F2750" s="10" t="n">
        <v>1535</v>
      </c>
      <c r="G2750" t="inlineStr">
        <is>
          <t>1500-1559</t>
        </is>
      </c>
      <c r="H2750" s="9">
        <f>INT(F2750/100)</f>
        <v/>
      </c>
      <c r="I2750" t="n">
        <v>53</v>
      </c>
      <c r="J2750" t="n">
        <v>1</v>
      </c>
      <c r="K2750" t="n">
        <v>94</v>
      </c>
      <c r="L2750" t="n">
        <v>1</v>
      </c>
      <c r="M2750" t="n">
        <v>0</v>
      </c>
      <c r="O2750" t="n">
        <v>0</v>
      </c>
      <c r="P2750" t="n">
        <v>1</v>
      </c>
      <c r="Q2750" t="n">
        <v>0</v>
      </c>
      <c r="R2750" t="n">
        <v>41</v>
      </c>
      <c r="S2750" t="n">
        <v>0</v>
      </c>
      <c r="T2750" t="n">
        <v>52</v>
      </c>
    </row>
    <row r="2751">
      <c r="A2751" s="8" t="n">
        <v>46210</v>
      </c>
      <c r="B2751" t="inlineStr">
        <is>
          <t>B6</t>
        </is>
      </c>
      <c r="C2751" s="9">
        <f>_xlfn.XLOOKUP(B2751,Carriers[Code],Carriers[Airline])</f>
        <v/>
      </c>
      <c r="D2751" t="n">
        <v>781</v>
      </c>
      <c r="E2751" t="inlineStr">
        <is>
          <t>RIC</t>
        </is>
      </c>
      <c r="F2751" s="10" t="n">
        <v>1536</v>
      </c>
      <c r="G2751" t="inlineStr">
        <is>
          <t>1500-1559</t>
        </is>
      </c>
      <c r="H2751" s="9">
        <f>INT(F2751/100)</f>
        <v/>
      </c>
      <c r="I2751" t="n">
        <v>21</v>
      </c>
      <c r="J2751" t="n">
        <v>1</v>
      </c>
      <c r="K2751" t="n">
        <v>15</v>
      </c>
      <c r="L2751" t="n">
        <v>1</v>
      </c>
      <c r="M2751" t="n">
        <v>0</v>
      </c>
      <c r="O2751" t="n">
        <v>0</v>
      </c>
      <c r="P2751" t="n">
        <v>15</v>
      </c>
      <c r="Q2751" t="n">
        <v>0</v>
      </c>
      <c r="R2751" t="n">
        <v>0</v>
      </c>
      <c r="S2751" t="n">
        <v>0</v>
      </c>
      <c r="T2751" t="n">
        <v>0</v>
      </c>
    </row>
    <row r="2752">
      <c r="A2752" s="8" t="n">
        <v>46210</v>
      </c>
      <c r="B2752" t="inlineStr">
        <is>
          <t>B6</t>
        </is>
      </c>
      <c r="C2752" s="9">
        <f>_xlfn.XLOOKUP(B2752,Carriers[Code],Carriers[Airline])</f>
        <v/>
      </c>
      <c r="D2752" t="n">
        <v>1237</v>
      </c>
      <c r="E2752" t="inlineStr">
        <is>
          <t>DTW</t>
        </is>
      </c>
      <c r="F2752" s="10" t="n">
        <v>1538</v>
      </c>
      <c r="G2752" t="inlineStr">
        <is>
          <t>1500-1559</t>
        </is>
      </c>
      <c r="H2752" s="9">
        <f>INT(F2752/100)</f>
        <v/>
      </c>
      <c r="I2752" t="n">
        <v>18</v>
      </c>
      <c r="J2752" t="n">
        <v>1</v>
      </c>
      <c r="K2752" t="n">
        <v>8</v>
      </c>
      <c r="L2752" t="n">
        <v>0</v>
      </c>
      <c r="M2752" t="n">
        <v>0</v>
      </c>
      <c r="O2752" t="n">
        <v>0</v>
      </c>
    </row>
    <row r="2753">
      <c r="A2753" s="8" t="n">
        <v>46210</v>
      </c>
      <c r="B2753" t="inlineStr">
        <is>
          <t>B6</t>
        </is>
      </c>
      <c r="C2753" s="9">
        <f>_xlfn.XLOOKUP(B2753,Carriers[Code],Carriers[Airline])</f>
        <v/>
      </c>
      <c r="D2753" t="n">
        <v>2321</v>
      </c>
      <c r="E2753" t="inlineStr">
        <is>
          <t>PBI</t>
        </is>
      </c>
      <c r="F2753" s="10" t="n">
        <v>1539</v>
      </c>
      <c r="G2753" t="inlineStr">
        <is>
          <t>1500-1559</t>
        </is>
      </c>
      <c r="H2753" s="9">
        <f>INT(F2753/100)</f>
        <v/>
      </c>
      <c r="M2753" t="n">
        <v>1</v>
      </c>
      <c r="N2753" t="inlineStr">
        <is>
          <t>A</t>
        </is>
      </c>
      <c r="O2753" t="n">
        <v>0</v>
      </c>
    </row>
    <row r="2754">
      <c r="A2754" s="8" t="n">
        <v>46210</v>
      </c>
      <c r="B2754" t="inlineStr">
        <is>
          <t>B6</t>
        </is>
      </c>
      <c r="C2754" s="9">
        <f>_xlfn.XLOOKUP(B2754,Carriers[Code],Carriers[Airline])</f>
        <v/>
      </c>
      <c r="D2754" t="n">
        <v>2065</v>
      </c>
      <c r="E2754" t="inlineStr">
        <is>
          <t>RSW</t>
        </is>
      </c>
      <c r="F2754" s="10" t="n">
        <v>1540</v>
      </c>
      <c r="G2754" t="inlineStr">
        <is>
          <t>1500-1559</t>
        </is>
      </c>
      <c r="H2754" s="9">
        <f>INT(F2754/100)</f>
        <v/>
      </c>
      <c r="I2754" t="n">
        <v>155</v>
      </c>
      <c r="J2754" t="n">
        <v>1</v>
      </c>
      <c r="K2754" t="n">
        <v>147</v>
      </c>
      <c r="L2754" t="n">
        <v>1</v>
      </c>
      <c r="M2754" t="n">
        <v>0</v>
      </c>
      <c r="O2754" t="n">
        <v>0</v>
      </c>
      <c r="P2754" t="n">
        <v>131</v>
      </c>
      <c r="Q2754" t="n">
        <v>0</v>
      </c>
      <c r="R2754" t="n">
        <v>0</v>
      </c>
      <c r="S2754" t="n">
        <v>0</v>
      </c>
      <c r="T2754" t="n">
        <v>16</v>
      </c>
    </row>
    <row r="2755">
      <c r="A2755" s="8" t="n">
        <v>46210</v>
      </c>
      <c r="B2755" t="inlineStr">
        <is>
          <t>DL</t>
        </is>
      </c>
      <c r="C2755" s="9">
        <f>_xlfn.XLOOKUP(B2755,Carriers[Code],Carriers[Airline])</f>
        <v/>
      </c>
      <c r="D2755" t="n">
        <v>2889</v>
      </c>
      <c r="E2755" t="inlineStr">
        <is>
          <t>SEA</t>
        </is>
      </c>
      <c r="F2755" s="10" t="n">
        <v>1540</v>
      </c>
      <c r="G2755" t="inlineStr">
        <is>
          <t>1500-1559</t>
        </is>
      </c>
      <c r="H2755" s="9">
        <f>INT(F2755/100)</f>
        <v/>
      </c>
      <c r="I2755" t="n">
        <v>11</v>
      </c>
      <c r="J2755" t="n">
        <v>0</v>
      </c>
      <c r="K2755" t="n">
        <v>-13</v>
      </c>
      <c r="L2755" t="n">
        <v>0</v>
      </c>
      <c r="M2755" t="n">
        <v>0</v>
      </c>
      <c r="O2755" t="n">
        <v>0</v>
      </c>
    </row>
    <row r="2756">
      <c r="A2756" s="8" t="n">
        <v>46210</v>
      </c>
      <c r="B2756" t="inlineStr">
        <is>
          <t>WN</t>
        </is>
      </c>
      <c r="C2756" s="9">
        <f>_xlfn.XLOOKUP(B2756,Carriers[Code],Carriers[Airline])</f>
        <v/>
      </c>
      <c r="D2756" t="n">
        <v>696</v>
      </c>
      <c r="E2756" t="inlineStr">
        <is>
          <t>AUS</t>
        </is>
      </c>
      <c r="F2756" s="10" t="n">
        <v>1545</v>
      </c>
      <c r="G2756" t="inlineStr">
        <is>
          <t>1500-1559</t>
        </is>
      </c>
      <c r="H2756" s="9">
        <f>INT(F2756/100)</f>
        <v/>
      </c>
      <c r="I2756" t="n">
        <v>40</v>
      </c>
      <c r="J2756" t="n">
        <v>1</v>
      </c>
      <c r="K2756" t="n">
        <v>39</v>
      </c>
      <c r="L2756" t="n">
        <v>1</v>
      </c>
      <c r="M2756" t="n">
        <v>0</v>
      </c>
      <c r="O2756" t="n">
        <v>0</v>
      </c>
      <c r="P2756" t="n">
        <v>17</v>
      </c>
      <c r="Q2756" t="n">
        <v>0</v>
      </c>
      <c r="R2756" t="n">
        <v>0</v>
      </c>
      <c r="S2756" t="n">
        <v>0</v>
      </c>
      <c r="T2756" t="n">
        <v>22</v>
      </c>
    </row>
    <row r="2757">
      <c r="A2757" s="8" t="n">
        <v>46210</v>
      </c>
      <c r="B2757" t="inlineStr">
        <is>
          <t>WN</t>
        </is>
      </c>
      <c r="C2757" s="9">
        <f>_xlfn.XLOOKUP(B2757,Carriers[Code],Carriers[Airline])</f>
        <v/>
      </c>
      <c r="D2757" t="n">
        <v>4106</v>
      </c>
      <c r="E2757" t="inlineStr">
        <is>
          <t>MDW</t>
        </is>
      </c>
      <c r="F2757" s="10" t="n">
        <v>1545</v>
      </c>
      <c r="G2757" t="inlineStr">
        <is>
          <t>1500-1559</t>
        </is>
      </c>
      <c r="H2757" s="9">
        <f>INT(F2757/100)</f>
        <v/>
      </c>
      <c r="I2757" t="n">
        <v>45</v>
      </c>
      <c r="J2757" t="n">
        <v>1</v>
      </c>
      <c r="K2757" t="n">
        <v>20</v>
      </c>
      <c r="L2757" t="n">
        <v>1</v>
      </c>
      <c r="M2757" t="n">
        <v>0</v>
      </c>
      <c r="O2757" t="n">
        <v>0</v>
      </c>
      <c r="P2757" t="n">
        <v>6</v>
      </c>
      <c r="Q2757" t="n">
        <v>0</v>
      </c>
      <c r="R2757" t="n">
        <v>0</v>
      </c>
      <c r="S2757" t="n">
        <v>0</v>
      </c>
      <c r="T2757" t="n">
        <v>14</v>
      </c>
    </row>
    <row r="2758">
      <c r="A2758" s="8" t="n">
        <v>46210</v>
      </c>
      <c r="B2758" t="inlineStr">
        <is>
          <t>YX</t>
        </is>
      </c>
      <c r="C2758" s="9">
        <f>_xlfn.XLOOKUP(B2758,Carriers[Code],Carriers[Airline])</f>
        <v/>
      </c>
      <c r="D2758" t="n">
        <v>5689</v>
      </c>
      <c r="E2758" t="inlineStr">
        <is>
          <t>DCA</t>
        </is>
      </c>
      <c r="F2758" s="10" t="n">
        <v>1545</v>
      </c>
      <c r="G2758" t="inlineStr">
        <is>
          <t>1500-1559</t>
        </is>
      </c>
      <c r="H2758" s="9">
        <f>INT(F2758/100)</f>
        <v/>
      </c>
      <c r="I2758" t="n">
        <v>30</v>
      </c>
      <c r="J2758" t="n">
        <v>1</v>
      </c>
      <c r="K2758" t="n">
        <v>14</v>
      </c>
      <c r="L2758" t="n">
        <v>0</v>
      </c>
      <c r="M2758" t="n">
        <v>0</v>
      </c>
      <c r="O2758" t="n">
        <v>0</v>
      </c>
    </row>
    <row r="2759">
      <c r="A2759" s="8" t="n">
        <v>46210</v>
      </c>
      <c r="B2759" t="inlineStr">
        <is>
          <t>B6</t>
        </is>
      </c>
      <c r="C2759" s="9">
        <f>_xlfn.XLOOKUP(B2759,Carriers[Code],Carriers[Airline])</f>
        <v/>
      </c>
      <c r="D2759" t="n">
        <v>487</v>
      </c>
      <c r="E2759" t="inlineStr">
        <is>
          <t>LAX</t>
        </is>
      </c>
      <c r="F2759" s="10" t="n">
        <v>1547</v>
      </c>
      <c r="G2759" t="inlineStr">
        <is>
          <t>1500-1559</t>
        </is>
      </c>
      <c r="H2759" s="9">
        <f>INT(F2759/100)</f>
        <v/>
      </c>
      <c r="I2759" t="n">
        <v>2</v>
      </c>
      <c r="J2759" t="n">
        <v>0</v>
      </c>
      <c r="K2759" t="n">
        <v>-6</v>
      </c>
      <c r="L2759" t="n">
        <v>0</v>
      </c>
      <c r="M2759" t="n">
        <v>0</v>
      </c>
      <c r="O2759" t="n">
        <v>0</v>
      </c>
    </row>
    <row r="2760">
      <c r="A2760" s="8" t="n">
        <v>46210</v>
      </c>
      <c r="B2760" t="inlineStr">
        <is>
          <t>B6</t>
        </is>
      </c>
      <c r="C2760" s="9">
        <f>_xlfn.XLOOKUP(B2760,Carriers[Code],Carriers[Airline])</f>
        <v/>
      </c>
      <c r="D2760" t="n">
        <v>551</v>
      </c>
      <c r="E2760" t="inlineStr">
        <is>
          <t>MCO</t>
        </is>
      </c>
      <c r="F2760" s="10" t="n">
        <v>1550</v>
      </c>
      <c r="G2760" t="inlineStr">
        <is>
          <t>1500-1559</t>
        </is>
      </c>
      <c r="H2760" s="9">
        <f>INT(F2760/100)</f>
        <v/>
      </c>
      <c r="I2760" t="n">
        <v>66</v>
      </c>
      <c r="J2760" t="n">
        <v>1</v>
      </c>
      <c r="K2760" t="n">
        <v>99</v>
      </c>
      <c r="L2760" t="n">
        <v>1</v>
      </c>
      <c r="M2760" t="n">
        <v>0</v>
      </c>
      <c r="O2760" t="n">
        <v>0</v>
      </c>
      <c r="P2760" t="n">
        <v>28</v>
      </c>
      <c r="Q2760" t="n">
        <v>0</v>
      </c>
      <c r="R2760" t="n">
        <v>33</v>
      </c>
      <c r="S2760" t="n">
        <v>0</v>
      </c>
      <c r="T2760" t="n">
        <v>38</v>
      </c>
    </row>
    <row r="2761">
      <c r="A2761" s="8" t="n">
        <v>46210</v>
      </c>
      <c r="B2761" t="inlineStr">
        <is>
          <t>YX</t>
        </is>
      </c>
      <c r="C2761" s="9">
        <f>_xlfn.XLOOKUP(B2761,Carriers[Code],Carriers[Airline])</f>
        <v/>
      </c>
      <c r="D2761" t="n">
        <v>5644</v>
      </c>
      <c r="E2761" t="inlineStr">
        <is>
          <t>BWI</t>
        </is>
      </c>
      <c r="F2761" s="10" t="n">
        <v>1550</v>
      </c>
      <c r="G2761" t="inlineStr">
        <is>
          <t>1500-1559</t>
        </is>
      </c>
      <c r="H2761" s="9">
        <f>INT(F2761/100)</f>
        <v/>
      </c>
      <c r="I2761" t="n">
        <v>88</v>
      </c>
      <c r="J2761" t="n">
        <v>1</v>
      </c>
      <c r="K2761" t="n">
        <v>90</v>
      </c>
      <c r="L2761" t="n">
        <v>1</v>
      </c>
      <c r="M2761" t="n">
        <v>0</v>
      </c>
      <c r="O2761" t="n">
        <v>0</v>
      </c>
      <c r="P2761" t="n">
        <v>4</v>
      </c>
      <c r="Q2761" t="n">
        <v>0</v>
      </c>
      <c r="R2761" t="n">
        <v>2</v>
      </c>
      <c r="S2761" t="n">
        <v>0</v>
      </c>
      <c r="T2761" t="n">
        <v>84</v>
      </c>
    </row>
    <row r="2762">
      <c r="A2762" s="8" t="n">
        <v>46210</v>
      </c>
      <c r="B2762" t="inlineStr">
        <is>
          <t>B6</t>
        </is>
      </c>
      <c r="C2762" s="9">
        <f>_xlfn.XLOOKUP(B2762,Carriers[Code],Carriers[Airline])</f>
        <v/>
      </c>
      <c r="D2762" t="n">
        <v>233</v>
      </c>
      <c r="E2762" t="inlineStr">
        <is>
          <t>SFO</t>
        </is>
      </c>
      <c r="F2762" s="10" t="n">
        <v>1551</v>
      </c>
      <c r="G2762" t="inlineStr">
        <is>
          <t>1500-1559</t>
        </is>
      </c>
      <c r="H2762" s="9">
        <f>INT(F2762/100)</f>
        <v/>
      </c>
      <c r="I2762" t="n">
        <v>21</v>
      </c>
      <c r="J2762" t="n">
        <v>1</v>
      </c>
      <c r="K2762" t="n">
        <v>6</v>
      </c>
      <c r="L2762" t="n">
        <v>0</v>
      </c>
      <c r="M2762" t="n">
        <v>0</v>
      </c>
      <c r="O2762" t="n">
        <v>0</v>
      </c>
    </row>
    <row r="2763">
      <c r="A2763" s="8" t="n">
        <v>46210</v>
      </c>
      <c r="B2763" t="inlineStr">
        <is>
          <t>UA</t>
        </is>
      </c>
      <c r="C2763" s="9">
        <f>_xlfn.XLOOKUP(B2763,Carriers[Code],Carriers[Airline])</f>
        <v/>
      </c>
      <c r="D2763" t="n">
        <v>1183</v>
      </c>
      <c r="E2763" t="inlineStr">
        <is>
          <t>IAH</t>
        </is>
      </c>
      <c r="F2763" s="10" t="n">
        <v>1554</v>
      </c>
      <c r="G2763" t="inlineStr">
        <is>
          <t>1500-1559</t>
        </is>
      </c>
      <c r="H2763" s="9">
        <f>INT(F2763/100)</f>
        <v/>
      </c>
      <c r="I2763" t="n">
        <v>72</v>
      </c>
      <c r="J2763" t="n">
        <v>1</v>
      </c>
      <c r="K2763" t="n">
        <v>80</v>
      </c>
      <c r="L2763" t="n">
        <v>1</v>
      </c>
      <c r="M2763" t="n">
        <v>0</v>
      </c>
      <c r="O2763" t="n">
        <v>0</v>
      </c>
      <c r="P2763" t="n">
        <v>72</v>
      </c>
      <c r="Q2763" t="n">
        <v>0</v>
      </c>
      <c r="R2763" t="n">
        <v>8</v>
      </c>
      <c r="S2763" t="n">
        <v>0</v>
      </c>
      <c r="T2763" t="n">
        <v>0</v>
      </c>
    </row>
    <row r="2764">
      <c r="A2764" s="8" t="n">
        <v>46210</v>
      </c>
      <c r="B2764" t="inlineStr">
        <is>
          <t>YX</t>
        </is>
      </c>
      <c r="C2764" s="9">
        <f>_xlfn.XLOOKUP(B2764,Carriers[Code],Carriers[Airline])</f>
        <v/>
      </c>
      <c r="D2764" t="n">
        <v>5726</v>
      </c>
      <c r="E2764" t="inlineStr">
        <is>
          <t>LGA</t>
        </is>
      </c>
      <c r="F2764" s="10" t="n">
        <v>1600</v>
      </c>
      <c r="G2764" t="inlineStr">
        <is>
          <t>1600-1659</t>
        </is>
      </c>
      <c r="H2764" s="9">
        <f>INT(F2764/100)</f>
        <v/>
      </c>
      <c r="I2764" t="n">
        <v>78</v>
      </c>
      <c r="J2764" t="n">
        <v>1</v>
      </c>
      <c r="K2764" t="n">
        <v>79</v>
      </c>
      <c r="L2764" t="n">
        <v>1</v>
      </c>
      <c r="M2764" t="n">
        <v>0</v>
      </c>
      <c r="O2764" t="n">
        <v>0</v>
      </c>
      <c r="P2764" t="n">
        <v>44</v>
      </c>
      <c r="Q2764" t="n">
        <v>0</v>
      </c>
      <c r="R2764" t="n">
        <v>1</v>
      </c>
      <c r="S2764" t="n">
        <v>0</v>
      </c>
      <c r="T2764" t="n">
        <v>34</v>
      </c>
    </row>
    <row r="2765">
      <c r="A2765" s="8" t="n">
        <v>46210</v>
      </c>
      <c r="B2765" t="inlineStr">
        <is>
          <t>DL</t>
        </is>
      </c>
      <c r="C2765" s="9">
        <f>_xlfn.XLOOKUP(B2765,Carriers[Code],Carriers[Airline])</f>
        <v/>
      </c>
      <c r="D2765" t="n">
        <v>1439</v>
      </c>
      <c r="E2765" t="inlineStr">
        <is>
          <t>TPA</t>
        </is>
      </c>
      <c r="F2765" s="10" t="n">
        <v>1605</v>
      </c>
      <c r="G2765" t="inlineStr">
        <is>
          <t>1600-1659</t>
        </is>
      </c>
      <c r="H2765" s="9">
        <f>INT(F2765/100)</f>
        <v/>
      </c>
      <c r="I2765" t="n">
        <v>-5</v>
      </c>
      <c r="J2765" t="n">
        <v>0</v>
      </c>
      <c r="K2765" t="n">
        <v>16</v>
      </c>
      <c r="L2765" t="n">
        <v>1</v>
      </c>
      <c r="M2765" t="n">
        <v>0</v>
      </c>
      <c r="O2765" t="n">
        <v>0</v>
      </c>
      <c r="P2765" t="n">
        <v>0</v>
      </c>
      <c r="Q2765" t="n">
        <v>0</v>
      </c>
      <c r="R2765" t="n">
        <v>16</v>
      </c>
      <c r="S2765" t="n">
        <v>0</v>
      </c>
      <c r="T2765" t="n">
        <v>0</v>
      </c>
    </row>
    <row r="2766">
      <c r="A2766" s="8" t="n">
        <v>46210</v>
      </c>
      <c r="B2766" t="inlineStr">
        <is>
          <t>AA</t>
        </is>
      </c>
      <c r="C2766" s="9">
        <f>_xlfn.XLOOKUP(B2766,Carriers[Code],Carriers[Airline])</f>
        <v/>
      </c>
      <c r="D2766" t="n">
        <v>1595</v>
      </c>
      <c r="E2766" t="inlineStr">
        <is>
          <t>DFW</t>
        </is>
      </c>
      <c r="F2766" s="10" t="n">
        <v>1606</v>
      </c>
      <c r="G2766" t="inlineStr">
        <is>
          <t>1600-1659</t>
        </is>
      </c>
      <c r="H2766" s="9">
        <f>INT(F2766/100)</f>
        <v/>
      </c>
      <c r="I2766" t="n">
        <v>13</v>
      </c>
      <c r="J2766" t="n">
        <v>0</v>
      </c>
      <c r="K2766" t="n">
        <v>9</v>
      </c>
      <c r="L2766" t="n">
        <v>0</v>
      </c>
      <c r="M2766" t="n">
        <v>0</v>
      </c>
      <c r="O2766" t="n">
        <v>0</v>
      </c>
    </row>
    <row r="2767">
      <c r="A2767" s="8" t="n">
        <v>46210</v>
      </c>
      <c r="B2767" t="inlineStr">
        <is>
          <t>B6</t>
        </is>
      </c>
      <c r="C2767" s="9">
        <f>_xlfn.XLOOKUP(B2767,Carriers[Code],Carriers[Airline])</f>
        <v/>
      </c>
      <c r="D2767" t="n">
        <v>1355</v>
      </c>
      <c r="E2767" t="inlineStr">
        <is>
          <t>DCA</t>
        </is>
      </c>
      <c r="F2767" s="10" t="n">
        <v>1610</v>
      </c>
      <c r="G2767" t="inlineStr">
        <is>
          <t>1600-1659</t>
        </is>
      </c>
      <c r="H2767" s="9">
        <f>INT(F2767/100)</f>
        <v/>
      </c>
      <c r="I2767" t="n">
        <v>32</v>
      </c>
      <c r="J2767" t="n">
        <v>1</v>
      </c>
      <c r="K2767" t="n">
        <v>89</v>
      </c>
      <c r="L2767" t="n">
        <v>1</v>
      </c>
      <c r="M2767" t="n">
        <v>0</v>
      </c>
      <c r="O2767" t="n">
        <v>0</v>
      </c>
      <c r="P2767" t="n">
        <v>0</v>
      </c>
      <c r="Q2767" t="n">
        <v>0</v>
      </c>
      <c r="R2767" t="n">
        <v>62</v>
      </c>
      <c r="S2767" t="n">
        <v>0</v>
      </c>
      <c r="T2767" t="n">
        <v>27</v>
      </c>
    </row>
    <row r="2768">
      <c r="A2768" s="8" t="n">
        <v>46210</v>
      </c>
      <c r="B2768" t="inlineStr">
        <is>
          <t>DL</t>
        </is>
      </c>
      <c r="C2768" s="9">
        <f>_xlfn.XLOOKUP(B2768,Carriers[Code],Carriers[Airline])</f>
        <v/>
      </c>
      <c r="D2768" t="n">
        <v>314</v>
      </c>
      <c r="E2768" t="inlineStr">
        <is>
          <t>MCI</t>
        </is>
      </c>
      <c r="F2768" s="10" t="n">
        <v>1610</v>
      </c>
      <c r="G2768" t="inlineStr">
        <is>
          <t>1600-1659</t>
        </is>
      </c>
      <c r="H2768" s="9">
        <f>INT(F2768/100)</f>
        <v/>
      </c>
      <c r="I2768" t="n">
        <v>-3</v>
      </c>
      <c r="J2768" t="n">
        <v>0</v>
      </c>
      <c r="K2768" t="n">
        <v>-13</v>
      </c>
      <c r="L2768" t="n">
        <v>0</v>
      </c>
      <c r="M2768" t="n">
        <v>0</v>
      </c>
      <c r="O2768" t="n">
        <v>0</v>
      </c>
    </row>
    <row r="2769">
      <c r="A2769" s="8" t="n">
        <v>46210</v>
      </c>
      <c r="B2769" t="inlineStr">
        <is>
          <t>YX</t>
        </is>
      </c>
      <c r="C2769" s="9">
        <f>_xlfn.XLOOKUP(B2769,Carriers[Code],Carriers[Airline])</f>
        <v/>
      </c>
      <c r="D2769" t="n">
        <v>5665</v>
      </c>
      <c r="E2769" t="inlineStr">
        <is>
          <t>RIC</t>
        </is>
      </c>
      <c r="F2769" s="10" t="n">
        <v>1610</v>
      </c>
      <c r="G2769" t="inlineStr">
        <is>
          <t>1600-1659</t>
        </is>
      </c>
      <c r="H2769" s="9">
        <f>INT(F2769/100)</f>
        <v/>
      </c>
      <c r="I2769" t="n">
        <v>158</v>
      </c>
      <c r="J2769" t="n">
        <v>1</v>
      </c>
      <c r="K2769" t="n">
        <v>142</v>
      </c>
      <c r="L2769" t="n">
        <v>1</v>
      </c>
      <c r="M2769" t="n">
        <v>0</v>
      </c>
      <c r="O2769" t="n">
        <v>0</v>
      </c>
      <c r="P2769" t="n">
        <v>58</v>
      </c>
      <c r="Q2769" t="n">
        <v>0</v>
      </c>
      <c r="R2769" t="n">
        <v>0</v>
      </c>
      <c r="S2769" t="n">
        <v>0</v>
      </c>
      <c r="T2769" t="n">
        <v>84</v>
      </c>
    </row>
    <row r="2770">
      <c r="A2770" s="8" t="n">
        <v>46210</v>
      </c>
      <c r="B2770" t="inlineStr">
        <is>
          <t>DL</t>
        </is>
      </c>
      <c r="C2770" s="9">
        <f>_xlfn.XLOOKUP(B2770,Carriers[Code],Carriers[Airline])</f>
        <v/>
      </c>
      <c r="D2770" t="n">
        <v>2646</v>
      </c>
      <c r="E2770" t="inlineStr">
        <is>
          <t>ORD</t>
        </is>
      </c>
      <c r="F2770" s="10" t="n">
        <v>1615</v>
      </c>
      <c r="G2770" t="inlineStr">
        <is>
          <t>1600-1659</t>
        </is>
      </c>
      <c r="H2770" s="9">
        <f>INT(F2770/100)</f>
        <v/>
      </c>
      <c r="I2770" t="n">
        <v>62</v>
      </c>
      <c r="J2770" t="n">
        <v>1</v>
      </c>
      <c r="K2770" t="n">
        <v>44</v>
      </c>
      <c r="L2770" t="n">
        <v>1</v>
      </c>
      <c r="M2770" t="n">
        <v>0</v>
      </c>
      <c r="O2770" t="n">
        <v>0</v>
      </c>
      <c r="P2770" t="n">
        <v>0</v>
      </c>
      <c r="Q2770" t="n">
        <v>0</v>
      </c>
      <c r="R2770" t="n">
        <v>0</v>
      </c>
      <c r="S2770" t="n">
        <v>0</v>
      </c>
      <c r="T2770" t="n">
        <v>44</v>
      </c>
    </row>
    <row r="2771">
      <c r="A2771" s="8" t="n">
        <v>46210</v>
      </c>
      <c r="B2771" t="inlineStr">
        <is>
          <t>UA</t>
        </is>
      </c>
      <c r="C2771" s="9">
        <f>_xlfn.XLOOKUP(B2771,Carriers[Code],Carriers[Airline])</f>
        <v/>
      </c>
      <c r="D2771" t="n">
        <v>512</v>
      </c>
      <c r="E2771" t="inlineStr">
        <is>
          <t>SFO</t>
        </is>
      </c>
      <c r="F2771" s="10" t="n">
        <v>1615</v>
      </c>
      <c r="G2771" t="inlineStr">
        <is>
          <t>1600-1659</t>
        </is>
      </c>
      <c r="H2771" s="9">
        <f>INT(F2771/100)</f>
        <v/>
      </c>
      <c r="I2771" t="n">
        <v>71</v>
      </c>
      <c r="J2771" t="n">
        <v>1</v>
      </c>
      <c r="K2771" t="n">
        <v>54</v>
      </c>
      <c r="L2771" t="n">
        <v>1</v>
      </c>
      <c r="M2771" t="n">
        <v>0</v>
      </c>
      <c r="O2771" t="n">
        <v>0</v>
      </c>
      <c r="P2771" t="n">
        <v>2</v>
      </c>
      <c r="Q2771" t="n">
        <v>0</v>
      </c>
      <c r="R2771" t="n">
        <v>0</v>
      </c>
      <c r="S2771" t="n">
        <v>0</v>
      </c>
      <c r="T2771" t="n">
        <v>52</v>
      </c>
    </row>
    <row r="2772">
      <c r="A2772" s="8" t="n">
        <v>46210</v>
      </c>
      <c r="B2772" t="inlineStr">
        <is>
          <t>YX</t>
        </is>
      </c>
      <c r="C2772" s="9">
        <f>_xlfn.XLOOKUP(B2772,Carriers[Code],Carriers[Airline])</f>
        <v/>
      </c>
      <c r="D2772" t="n">
        <v>5680</v>
      </c>
      <c r="E2772" t="inlineStr">
        <is>
          <t>PIT</t>
        </is>
      </c>
      <c r="F2772" s="10" t="n">
        <v>1615</v>
      </c>
      <c r="G2772" t="inlineStr">
        <is>
          <t>1600-1659</t>
        </is>
      </c>
      <c r="H2772" s="9">
        <f>INT(F2772/100)</f>
        <v/>
      </c>
      <c r="I2772" t="n">
        <v>149</v>
      </c>
      <c r="J2772" t="n">
        <v>1</v>
      </c>
      <c r="K2772" t="n">
        <v>139</v>
      </c>
      <c r="L2772" t="n">
        <v>1</v>
      </c>
      <c r="M2772" t="n">
        <v>0</v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n">
        <v>139</v>
      </c>
    </row>
    <row r="2773">
      <c r="A2773" s="8" t="n">
        <v>46210</v>
      </c>
      <c r="B2773" t="inlineStr">
        <is>
          <t>B6</t>
        </is>
      </c>
      <c r="C2773" s="9">
        <f>_xlfn.XLOOKUP(B2773,Carriers[Code],Carriers[Airline])</f>
        <v/>
      </c>
      <c r="D2773" t="n">
        <v>391</v>
      </c>
      <c r="E2773" t="inlineStr">
        <is>
          <t>TPA</t>
        </is>
      </c>
      <c r="F2773" s="10" t="n">
        <v>1619</v>
      </c>
      <c r="G2773" t="inlineStr">
        <is>
          <t>1600-1659</t>
        </is>
      </c>
      <c r="H2773" s="9">
        <f>INT(F2773/100)</f>
        <v/>
      </c>
      <c r="I2773" t="n">
        <v>22</v>
      </c>
      <c r="J2773" t="n">
        <v>1</v>
      </c>
      <c r="K2773" t="n">
        <v>-2</v>
      </c>
      <c r="L2773" t="n">
        <v>0</v>
      </c>
      <c r="M2773" t="n">
        <v>0</v>
      </c>
      <c r="O2773" t="n">
        <v>0</v>
      </c>
    </row>
    <row r="2774">
      <c r="A2774" s="8" t="n">
        <v>46210</v>
      </c>
      <c r="B2774" t="inlineStr">
        <is>
          <t>YX</t>
        </is>
      </c>
      <c r="C2774" s="9">
        <f>_xlfn.XLOOKUP(B2774,Carriers[Code],Carriers[Airline])</f>
        <v/>
      </c>
      <c r="D2774" t="n">
        <v>4709</v>
      </c>
      <c r="E2774" t="inlineStr">
        <is>
          <t>ROC</t>
        </is>
      </c>
      <c r="F2774" s="10" t="n">
        <v>1619</v>
      </c>
      <c r="G2774" t="inlineStr">
        <is>
          <t>1600-1659</t>
        </is>
      </c>
      <c r="H2774" s="9">
        <f>INT(F2774/100)</f>
        <v/>
      </c>
      <c r="I2774" t="n">
        <v>6</v>
      </c>
      <c r="J2774" t="n">
        <v>0</v>
      </c>
      <c r="K2774" t="n">
        <v>-19</v>
      </c>
      <c r="L2774" t="n">
        <v>0</v>
      </c>
      <c r="M2774" t="n">
        <v>0</v>
      </c>
      <c r="O2774" t="n">
        <v>0</v>
      </c>
    </row>
    <row r="2775">
      <c r="A2775" s="8" t="n">
        <v>46210</v>
      </c>
      <c r="B2775" t="inlineStr">
        <is>
          <t>B6</t>
        </is>
      </c>
      <c r="C2775" s="9">
        <f>_xlfn.XLOOKUP(B2775,Carriers[Code],Carriers[Airline])</f>
        <v/>
      </c>
      <c r="D2775" t="n">
        <v>319</v>
      </c>
      <c r="E2775" t="inlineStr">
        <is>
          <t>SAN</t>
        </is>
      </c>
      <c r="F2775" s="10" t="n">
        <v>1620</v>
      </c>
      <c r="G2775" t="inlineStr">
        <is>
          <t>1600-1659</t>
        </is>
      </c>
      <c r="H2775" s="9">
        <f>INT(F2775/100)</f>
        <v/>
      </c>
      <c r="I2775" t="n">
        <v>-4</v>
      </c>
      <c r="J2775" t="n">
        <v>0</v>
      </c>
      <c r="K2775" t="n">
        <v>-20</v>
      </c>
      <c r="L2775" t="n">
        <v>0</v>
      </c>
      <c r="M2775" t="n">
        <v>0</v>
      </c>
      <c r="O2775" t="n">
        <v>0</v>
      </c>
    </row>
    <row r="2776">
      <c r="A2776" s="8" t="n">
        <v>46210</v>
      </c>
      <c r="B2776" t="inlineStr">
        <is>
          <t>DL</t>
        </is>
      </c>
      <c r="C2776" s="9">
        <f>_xlfn.XLOOKUP(B2776,Carriers[Code],Carriers[Airline])</f>
        <v/>
      </c>
      <c r="D2776" t="n">
        <v>318</v>
      </c>
      <c r="E2776" t="inlineStr">
        <is>
          <t>LAX</t>
        </is>
      </c>
      <c r="F2776" s="10" t="n">
        <v>1625</v>
      </c>
      <c r="G2776" t="inlineStr">
        <is>
          <t>1600-1659</t>
        </is>
      </c>
      <c r="H2776" s="9">
        <f>INT(F2776/100)</f>
        <v/>
      </c>
      <c r="I2776" t="n">
        <v>0</v>
      </c>
      <c r="J2776" t="n">
        <v>0</v>
      </c>
      <c r="K2776" t="n">
        <v>-29</v>
      </c>
      <c r="L2776" t="n">
        <v>0</v>
      </c>
      <c r="M2776" t="n">
        <v>0</v>
      </c>
      <c r="O2776" t="n">
        <v>0</v>
      </c>
    </row>
    <row r="2777">
      <c r="A2777" s="8" t="n">
        <v>46210</v>
      </c>
      <c r="B2777" t="inlineStr">
        <is>
          <t>WN</t>
        </is>
      </c>
      <c r="C2777" s="9">
        <f>_xlfn.XLOOKUP(B2777,Carriers[Code],Carriers[Airline])</f>
        <v/>
      </c>
      <c r="D2777" t="n">
        <v>211</v>
      </c>
      <c r="E2777" t="inlineStr">
        <is>
          <t>SAN</t>
        </is>
      </c>
      <c r="F2777" s="10" t="n">
        <v>1625</v>
      </c>
      <c r="G2777" t="inlineStr">
        <is>
          <t>1600-1659</t>
        </is>
      </c>
      <c r="H2777" s="9">
        <f>INT(F2777/100)</f>
        <v/>
      </c>
      <c r="I2777" t="n">
        <v>39</v>
      </c>
      <c r="J2777" t="n">
        <v>1</v>
      </c>
      <c r="K2777" t="n">
        <v>20</v>
      </c>
      <c r="L2777" t="n">
        <v>1</v>
      </c>
      <c r="M2777" t="n">
        <v>0</v>
      </c>
      <c r="O2777" t="n">
        <v>0</v>
      </c>
      <c r="P2777" t="n">
        <v>7</v>
      </c>
      <c r="Q2777" t="n">
        <v>0</v>
      </c>
      <c r="R2777" t="n">
        <v>0</v>
      </c>
      <c r="S2777" t="n">
        <v>0</v>
      </c>
      <c r="T2777" t="n">
        <v>13</v>
      </c>
    </row>
    <row r="2778">
      <c r="A2778" s="8" t="n">
        <v>46210</v>
      </c>
      <c r="B2778" t="inlineStr">
        <is>
          <t>YX</t>
        </is>
      </c>
      <c r="C2778" s="9">
        <f>_xlfn.XLOOKUP(B2778,Carriers[Code],Carriers[Airline])</f>
        <v/>
      </c>
      <c r="D2778" t="n">
        <v>5619</v>
      </c>
      <c r="E2778" t="inlineStr">
        <is>
          <t>MKE</t>
        </is>
      </c>
      <c r="F2778" s="10" t="n">
        <v>1625</v>
      </c>
      <c r="G2778" t="inlineStr">
        <is>
          <t>1600-1659</t>
        </is>
      </c>
      <c r="H2778" s="9">
        <f>INT(F2778/100)</f>
        <v/>
      </c>
      <c r="I2778" t="n">
        <v>56</v>
      </c>
      <c r="J2778" t="n">
        <v>1</v>
      </c>
      <c r="K2778" t="n">
        <v>49</v>
      </c>
      <c r="L2778" t="n">
        <v>1</v>
      </c>
      <c r="M2778" t="n">
        <v>0</v>
      </c>
      <c r="O2778" t="n">
        <v>0</v>
      </c>
      <c r="P2778" t="n">
        <v>0</v>
      </c>
      <c r="Q2778" t="n">
        <v>0</v>
      </c>
      <c r="R2778" t="n">
        <v>0</v>
      </c>
      <c r="S2778" t="n">
        <v>0</v>
      </c>
      <c r="T2778" t="n">
        <v>49</v>
      </c>
    </row>
    <row r="2779">
      <c r="A2779" s="8" t="n">
        <v>46210</v>
      </c>
      <c r="B2779" t="inlineStr">
        <is>
          <t>DL</t>
        </is>
      </c>
      <c r="C2779" s="9">
        <f>_xlfn.XLOOKUP(B2779,Carriers[Code],Carriers[Airline])</f>
        <v/>
      </c>
      <c r="D2779" t="n">
        <v>399</v>
      </c>
      <c r="E2779" t="inlineStr">
        <is>
          <t>ATL</t>
        </is>
      </c>
      <c r="F2779" s="10" t="n">
        <v>1630</v>
      </c>
      <c r="G2779" t="inlineStr">
        <is>
          <t>1600-1659</t>
        </is>
      </c>
      <c r="H2779" s="9">
        <f>INT(F2779/100)</f>
        <v/>
      </c>
      <c r="I2779" t="n">
        <v>83</v>
      </c>
      <c r="J2779" t="n">
        <v>1</v>
      </c>
      <c r="K2779" t="n">
        <v>59</v>
      </c>
      <c r="L2779" t="n">
        <v>1</v>
      </c>
      <c r="M2779" t="n">
        <v>0</v>
      </c>
      <c r="O2779" t="n">
        <v>0</v>
      </c>
      <c r="P2779" t="n">
        <v>0</v>
      </c>
      <c r="Q2779" t="n">
        <v>0</v>
      </c>
      <c r="R2779" t="n">
        <v>0</v>
      </c>
      <c r="S2779" t="n">
        <v>0</v>
      </c>
      <c r="T2779" t="n">
        <v>59</v>
      </c>
    </row>
    <row r="2780">
      <c r="A2780" s="8" t="n">
        <v>46210</v>
      </c>
      <c r="B2780" t="inlineStr">
        <is>
          <t>AS</t>
        </is>
      </c>
      <c r="C2780" s="9">
        <f>_xlfn.XLOOKUP(B2780,Carriers[Code],Carriers[Airline])</f>
        <v/>
      </c>
      <c r="D2780" t="n">
        <v>389</v>
      </c>
      <c r="E2780" t="inlineStr">
        <is>
          <t>SAN</t>
        </is>
      </c>
      <c r="F2780" s="10" t="n">
        <v>1633</v>
      </c>
      <c r="G2780" t="inlineStr">
        <is>
          <t>1600-1659</t>
        </is>
      </c>
      <c r="H2780" s="9">
        <f>INT(F2780/100)</f>
        <v/>
      </c>
      <c r="I2780" t="n">
        <v>38</v>
      </c>
      <c r="J2780" t="n">
        <v>1</v>
      </c>
      <c r="K2780" t="n">
        <v>-3</v>
      </c>
      <c r="L2780" t="n">
        <v>0</v>
      </c>
      <c r="M2780" t="n">
        <v>0</v>
      </c>
      <c r="O2780" t="n">
        <v>0</v>
      </c>
    </row>
    <row r="2781">
      <c r="A2781" s="8" t="n">
        <v>46210</v>
      </c>
      <c r="B2781" t="inlineStr">
        <is>
          <t>WN</t>
        </is>
      </c>
      <c r="C2781" s="9">
        <f>_xlfn.XLOOKUP(B2781,Carriers[Code],Carriers[Airline])</f>
        <v/>
      </c>
      <c r="D2781" t="n">
        <v>888</v>
      </c>
      <c r="E2781" t="inlineStr">
        <is>
          <t>DEN</t>
        </is>
      </c>
      <c r="F2781" s="10" t="n">
        <v>1645</v>
      </c>
      <c r="G2781" t="inlineStr">
        <is>
          <t>1600-1659</t>
        </is>
      </c>
      <c r="H2781" s="9">
        <f>INT(F2781/100)</f>
        <v/>
      </c>
      <c r="I2781" t="n">
        <v>20</v>
      </c>
      <c r="J2781" t="n">
        <v>1</v>
      </c>
      <c r="K2781" t="n">
        <v>4</v>
      </c>
      <c r="L2781" t="n">
        <v>0</v>
      </c>
      <c r="M2781" t="n">
        <v>0</v>
      </c>
      <c r="O2781" t="n">
        <v>0</v>
      </c>
    </row>
    <row r="2782">
      <c r="A2782" s="8" t="n">
        <v>46210</v>
      </c>
      <c r="B2782" t="inlineStr">
        <is>
          <t>AA</t>
        </is>
      </c>
      <c r="C2782" s="9">
        <f>_xlfn.XLOOKUP(B2782,Carriers[Code],Carriers[Airline])</f>
        <v/>
      </c>
      <c r="D2782" t="n">
        <v>1573</v>
      </c>
      <c r="E2782" t="inlineStr">
        <is>
          <t>CLT</t>
        </is>
      </c>
      <c r="F2782" s="10" t="n">
        <v>1646</v>
      </c>
      <c r="G2782" t="inlineStr">
        <is>
          <t>1600-1659</t>
        </is>
      </c>
      <c r="H2782" s="9">
        <f>INT(F2782/100)</f>
        <v/>
      </c>
      <c r="I2782" t="n">
        <v>11</v>
      </c>
      <c r="J2782" t="n">
        <v>0</v>
      </c>
      <c r="K2782" t="n">
        <v>-2</v>
      </c>
      <c r="L2782" t="n">
        <v>0</v>
      </c>
      <c r="M2782" t="n">
        <v>0</v>
      </c>
      <c r="O2782" t="n">
        <v>0</v>
      </c>
    </row>
    <row r="2783">
      <c r="A2783" s="8" t="n">
        <v>46210</v>
      </c>
      <c r="B2783" t="inlineStr">
        <is>
          <t>UA</t>
        </is>
      </c>
      <c r="C2783" s="9">
        <f>_xlfn.XLOOKUP(B2783,Carriers[Code],Carriers[Airline])</f>
        <v/>
      </c>
      <c r="D2783" t="n">
        <v>800</v>
      </c>
      <c r="E2783" t="inlineStr">
        <is>
          <t>DEN</t>
        </is>
      </c>
      <c r="F2783" s="10" t="n">
        <v>1657</v>
      </c>
      <c r="G2783" t="inlineStr">
        <is>
          <t>1600-1659</t>
        </is>
      </c>
      <c r="H2783" s="9">
        <f>INT(F2783/100)</f>
        <v/>
      </c>
      <c r="I2783" t="n">
        <v>-8</v>
      </c>
      <c r="J2783" t="n">
        <v>0</v>
      </c>
      <c r="K2783" t="n">
        <v>4</v>
      </c>
      <c r="L2783" t="n">
        <v>0</v>
      </c>
      <c r="M2783" t="n">
        <v>0</v>
      </c>
      <c r="O2783" t="n">
        <v>0</v>
      </c>
    </row>
    <row r="2784">
      <c r="A2784" s="8" t="n">
        <v>46210</v>
      </c>
      <c r="B2784" t="inlineStr">
        <is>
          <t>B6</t>
        </is>
      </c>
      <c r="C2784" s="9">
        <f>_xlfn.XLOOKUP(B2784,Carriers[Code],Carriers[Airline])</f>
        <v/>
      </c>
      <c r="D2784" t="n">
        <v>733</v>
      </c>
      <c r="E2784" t="inlineStr">
        <is>
          <t>SFO</t>
        </is>
      </c>
      <c r="F2784" s="10" t="n">
        <v>1700</v>
      </c>
      <c r="G2784" t="inlineStr">
        <is>
          <t>1700-1759</t>
        </is>
      </c>
      <c r="H2784" s="9">
        <f>INT(F2784/100)</f>
        <v/>
      </c>
      <c r="I2784" t="n">
        <v>96</v>
      </c>
      <c r="J2784" t="n">
        <v>1</v>
      </c>
      <c r="K2784" t="n">
        <v>119</v>
      </c>
      <c r="L2784" t="n">
        <v>1</v>
      </c>
      <c r="M2784" t="n">
        <v>0</v>
      </c>
      <c r="O2784" t="n">
        <v>0</v>
      </c>
      <c r="P2784" t="n">
        <v>0</v>
      </c>
      <c r="Q2784" t="n">
        <v>27</v>
      </c>
      <c r="R2784" t="n">
        <v>23</v>
      </c>
      <c r="S2784" t="n">
        <v>0</v>
      </c>
      <c r="T2784" t="n">
        <v>69</v>
      </c>
    </row>
    <row r="2785">
      <c r="A2785" s="8" t="n">
        <v>46210</v>
      </c>
      <c r="B2785" t="inlineStr">
        <is>
          <t>UA</t>
        </is>
      </c>
      <c r="C2785" s="9">
        <f>_xlfn.XLOOKUP(B2785,Carriers[Code],Carriers[Airline])</f>
        <v/>
      </c>
      <c r="D2785" t="n">
        <v>2040</v>
      </c>
      <c r="E2785" t="inlineStr">
        <is>
          <t>ORD</t>
        </is>
      </c>
      <c r="F2785" s="10" t="n">
        <v>1700</v>
      </c>
      <c r="G2785" t="inlineStr">
        <is>
          <t>1700-1759</t>
        </is>
      </c>
      <c r="H2785" s="9">
        <f>INT(F2785/100)</f>
        <v/>
      </c>
      <c r="I2785" t="n">
        <v>34</v>
      </c>
      <c r="J2785" t="n">
        <v>1</v>
      </c>
      <c r="K2785" t="n">
        <v>22</v>
      </c>
      <c r="L2785" t="n">
        <v>1</v>
      </c>
      <c r="M2785" t="n">
        <v>0</v>
      </c>
      <c r="O2785" t="n">
        <v>0</v>
      </c>
      <c r="P2785" t="n">
        <v>22</v>
      </c>
      <c r="Q2785" t="n">
        <v>0</v>
      </c>
      <c r="R2785" t="n">
        <v>0</v>
      </c>
      <c r="S2785" t="n">
        <v>0</v>
      </c>
      <c r="T2785" t="n">
        <v>0</v>
      </c>
    </row>
    <row r="2786">
      <c r="A2786" s="8" t="n">
        <v>46210</v>
      </c>
      <c r="B2786" t="inlineStr">
        <is>
          <t>WN</t>
        </is>
      </c>
      <c r="C2786" s="9">
        <f>_xlfn.XLOOKUP(B2786,Carriers[Code],Carriers[Airline])</f>
        <v/>
      </c>
      <c r="D2786" t="n">
        <v>1898</v>
      </c>
      <c r="E2786" t="inlineStr">
        <is>
          <t>BWI</t>
        </is>
      </c>
      <c r="F2786" s="10" t="n">
        <v>1700</v>
      </c>
      <c r="G2786" t="inlineStr">
        <is>
          <t>1700-1759</t>
        </is>
      </c>
      <c r="H2786" s="9">
        <f>INT(F2786/100)</f>
        <v/>
      </c>
      <c r="I2786" t="n">
        <v>87</v>
      </c>
      <c r="J2786" t="n">
        <v>1</v>
      </c>
      <c r="K2786" t="n">
        <v>57</v>
      </c>
      <c r="L2786" t="n">
        <v>1</v>
      </c>
      <c r="M2786" t="n">
        <v>0</v>
      </c>
      <c r="O2786" t="n">
        <v>0</v>
      </c>
      <c r="P2786" t="n">
        <v>10</v>
      </c>
      <c r="Q2786" t="n">
        <v>0</v>
      </c>
      <c r="R2786" t="n">
        <v>0</v>
      </c>
      <c r="S2786" t="n">
        <v>0</v>
      </c>
      <c r="T2786" t="n">
        <v>47</v>
      </c>
    </row>
    <row r="2787">
      <c r="A2787" s="8" t="n">
        <v>46210</v>
      </c>
      <c r="B2787" t="inlineStr">
        <is>
          <t>YX</t>
        </is>
      </c>
      <c r="C2787" s="9">
        <f>_xlfn.XLOOKUP(B2787,Carriers[Code],Carriers[Airline])</f>
        <v/>
      </c>
      <c r="D2787" t="n">
        <v>5620</v>
      </c>
      <c r="E2787" t="inlineStr">
        <is>
          <t>CVG</t>
        </is>
      </c>
      <c r="F2787" s="10" t="n">
        <v>1700</v>
      </c>
      <c r="G2787" t="inlineStr">
        <is>
          <t>1700-1759</t>
        </is>
      </c>
      <c r="H2787" s="9">
        <f>INT(F2787/100)</f>
        <v/>
      </c>
      <c r="I2787" t="n">
        <v>38</v>
      </c>
      <c r="J2787" t="n">
        <v>1</v>
      </c>
      <c r="K2787" t="n">
        <v>20</v>
      </c>
      <c r="L2787" t="n">
        <v>1</v>
      </c>
      <c r="M2787" t="n">
        <v>0</v>
      </c>
      <c r="O2787" t="n">
        <v>0</v>
      </c>
      <c r="P2787" t="n">
        <v>0</v>
      </c>
      <c r="Q2787" t="n">
        <v>0</v>
      </c>
      <c r="R2787" t="n">
        <v>0</v>
      </c>
      <c r="S2787" t="n">
        <v>0</v>
      </c>
      <c r="T2787" t="n">
        <v>20</v>
      </c>
    </row>
    <row r="2788">
      <c r="A2788" s="8" t="n">
        <v>46210</v>
      </c>
      <c r="B2788" t="inlineStr">
        <is>
          <t>YX</t>
        </is>
      </c>
      <c r="C2788" s="9">
        <f>_xlfn.XLOOKUP(B2788,Carriers[Code],Carriers[Airline])</f>
        <v/>
      </c>
      <c r="D2788" t="n">
        <v>5721</v>
      </c>
      <c r="E2788" t="inlineStr">
        <is>
          <t>LGA</t>
        </is>
      </c>
      <c r="F2788" s="10" t="n">
        <v>1700</v>
      </c>
      <c r="G2788" t="inlineStr">
        <is>
          <t>1700-1759</t>
        </is>
      </c>
      <c r="H2788" s="9">
        <f>INT(F2788/100)</f>
        <v/>
      </c>
      <c r="I2788" t="n">
        <v>27</v>
      </c>
      <c r="J2788" t="n">
        <v>1</v>
      </c>
      <c r="K2788" t="n">
        <v>31</v>
      </c>
      <c r="L2788" t="n">
        <v>1</v>
      </c>
      <c r="M2788" t="n">
        <v>0</v>
      </c>
      <c r="O2788" t="n">
        <v>0</v>
      </c>
      <c r="P2788" t="n">
        <v>25</v>
      </c>
      <c r="Q2788" t="n">
        <v>0</v>
      </c>
      <c r="R2788" t="n">
        <v>4</v>
      </c>
      <c r="S2788" t="n">
        <v>0</v>
      </c>
      <c r="T2788" t="n">
        <v>2</v>
      </c>
    </row>
    <row r="2789">
      <c r="A2789" s="8" t="n">
        <v>46210</v>
      </c>
      <c r="B2789" t="inlineStr">
        <is>
          <t>B6</t>
        </is>
      </c>
      <c r="C2789" s="9">
        <f>_xlfn.XLOOKUP(B2789,Carriers[Code],Carriers[Airline])</f>
        <v/>
      </c>
      <c r="D2789" t="n">
        <v>507</v>
      </c>
      <c r="E2789" t="inlineStr">
        <is>
          <t>BNA</t>
        </is>
      </c>
      <c r="F2789" s="10" t="n">
        <v>1702</v>
      </c>
      <c r="G2789" t="inlineStr">
        <is>
          <t>1700-1759</t>
        </is>
      </c>
      <c r="H2789" s="9">
        <f>INT(F2789/100)</f>
        <v/>
      </c>
      <c r="I2789" t="n">
        <v>2</v>
      </c>
      <c r="J2789" t="n">
        <v>0</v>
      </c>
      <c r="K2789" t="n">
        <v>8</v>
      </c>
      <c r="L2789" t="n">
        <v>0</v>
      </c>
      <c r="M2789" t="n">
        <v>0</v>
      </c>
      <c r="O2789" t="n">
        <v>0</v>
      </c>
    </row>
    <row r="2790">
      <c r="A2790" s="8" t="n">
        <v>46210</v>
      </c>
      <c r="B2790" t="inlineStr">
        <is>
          <t>AA</t>
        </is>
      </c>
      <c r="C2790" s="9">
        <f>_xlfn.XLOOKUP(B2790,Carriers[Code],Carriers[Airline])</f>
        <v/>
      </c>
      <c r="D2790" t="n">
        <v>3309</v>
      </c>
      <c r="E2790" t="inlineStr">
        <is>
          <t>PHL</t>
        </is>
      </c>
      <c r="F2790" s="10" t="n">
        <v>1705</v>
      </c>
      <c r="G2790" t="inlineStr">
        <is>
          <t>1700-1759</t>
        </is>
      </c>
      <c r="H2790" s="9">
        <f>INT(F2790/100)</f>
        <v/>
      </c>
      <c r="I2790" t="n">
        <v>77</v>
      </c>
      <c r="J2790" t="n">
        <v>1</v>
      </c>
      <c r="K2790" t="n">
        <v>54</v>
      </c>
      <c r="L2790" t="n">
        <v>1</v>
      </c>
      <c r="M2790" t="n">
        <v>0</v>
      </c>
      <c r="O2790" t="n">
        <v>0</v>
      </c>
      <c r="P2790" t="n">
        <v>7</v>
      </c>
      <c r="Q2790" t="n">
        <v>0</v>
      </c>
      <c r="R2790" t="n">
        <v>0</v>
      </c>
      <c r="S2790" t="n">
        <v>0</v>
      </c>
      <c r="T2790" t="n">
        <v>47</v>
      </c>
    </row>
    <row r="2791">
      <c r="A2791" s="8" t="n">
        <v>46210</v>
      </c>
      <c r="B2791" t="inlineStr">
        <is>
          <t>DL</t>
        </is>
      </c>
      <c r="C2791" s="9">
        <f>_xlfn.XLOOKUP(B2791,Carriers[Code],Carriers[Airline])</f>
        <v/>
      </c>
      <c r="D2791" t="n">
        <v>1655</v>
      </c>
      <c r="E2791" t="inlineStr">
        <is>
          <t>SFO</t>
        </is>
      </c>
      <c r="F2791" s="10" t="n">
        <v>1705</v>
      </c>
      <c r="G2791" t="inlineStr">
        <is>
          <t>1700-1759</t>
        </is>
      </c>
      <c r="H2791" s="9">
        <f>INT(F2791/100)</f>
        <v/>
      </c>
      <c r="I2791" t="n">
        <v>11</v>
      </c>
      <c r="J2791" t="n">
        <v>0</v>
      </c>
      <c r="K2791" t="n">
        <v>-5</v>
      </c>
      <c r="L2791" t="n">
        <v>0</v>
      </c>
      <c r="M2791" t="n">
        <v>0</v>
      </c>
      <c r="O2791" t="n">
        <v>0</v>
      </c>
    </row>
    <row r="2792">
      <c r="A2792" s="8" t="n">
        <v>46210</v>
      </c>
      <c r="B2792" t="inlineStr">
        <is>
          <t>YX</t>
        </is>
      </c>
      <c r="C2792" s="9">
        <f>_xlfn.XLOOKUP(B2792,Carriers[Code],Carriers[Airline])</f>
        <v/>
      </c>
      <c r="D2792" t="n">
        <v>5814</v>
      </c>
      <c r="E2792" t="inlineStr">
        <is>
          <t>JFK</t>
        </is>
      </c>
      <c r="F2792" s="10" t="n">
        <v>1705</v>
      </c>
      <c r="G2792" t="inlineStr">
        <is>
          <t>1700-1759</t>
        </is>
      </c>
      <c r="H2792" s="9">
        <f>INT(F2792/100)</f>
        <v/>
      </c>
      <c r="I2792" t="n">
        <v>82</v>
      </c>
      <c r="J2792" t="n">
        <v>1</v>
      </c>
      <c r="K2792" t="n">
        <v>70</v>
      </c>
      <c r="L2792" t="n">
        <v>1</v>
      </c>
      <c r="M2792" t="n">
        <v>0</v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n">
        <v>70</v>
      </c>
    </row>
    <row r="2793">
      <c r="A2793" s="8" t="n">
        <v>46210</v>
      </c>
      <c r="B2793" t="inlineStr">
        <is>
          <t>AA</t>
        </is>
      </c>
      <c r="C2793" s="9">
        <f>_xlfn.XLOOKUP(B2793,Carriers[Code],Carriers[Airline])</f>
        <v/>
      </c>
      <c r="D2793" t="n">
        <v>3313</v>
      </c>
      <c r="E2793" t="inlineStr">
        <is>
          <t>PHX</t>
        </is>
      </c>
      <c r="F2793" s="10" t="n">
        <v>1707</v>
      </c>
      <c r="G2793" t="inlineStr">
        <is>
          <t>1700-1759</t>
        </is>
      </c>
      <c r="H2793" s="9">
        <f>INT(F2793/100)</f>
        <v/>
      </c>
      <c r="I2793" t="n">
        <v>23</v>
      </c>
      <c r="J2793" t="n">
        <v>1</v>
      </c>
      <c r="K2793" t="n">
        <v>-18</v>
      </c>
      <c r="L2793" t="n">
        <v>0</v>
      </c>
      <c r="M2793" t="n">
        <v>0</v>
      </c>
      <c r="O2793" t="n">
        <v>0</v>
      </c>
    </row>
    <row r="2794">
      <c r="A2794" s="8" t="n">
        <v>46210</v>
      </c>
      <c r="B2794" t="inlineStr">
        <is>
          <t>AS</t>
        </is>
      </c>
      <c r="C2794" s="9">
        <f>_xlfn.XLOOKUP(B2794,Carriers[Code],Carriers[Airline])</f>
        <v/>
      </c>
      <c r="D2794" t="n">
        <v>1319</v>
      </c>
      <c r="E2794" t="inlineStr">
        <is>
          <t>PDX</t>
        </is>
      </c>
      <c r="F2794" s="10" t="n">
        <v>1710</v>
      </c>
      <c r="G2794" t="inlineStr">
        <is>
          <t>1700-1759</t>
        </is>
      </c>
      <c r="H2794" s="9">
        <f>INT(F2794/100)</f>
        <v/>
      </c>
      <c r="I2794" t="n">
        <v>12</v>
      </c>
      <c r="J2794" t="n">
        <v>0</v>
      </c>
      <c r="K2794" t="n">
        <v>-3</v>
      </c>
      <c r="L2794" t="n">
        <v>0</v>
      </c>
      <c r="M2794" t="n">
        <v>0</v>
      </c>
      <c r="O2794" t="n">
        <v>0</v>
      </c>
    </row>
    <row r="2795">
      <c r="A2795" s="8" t="n">
        <v>46210</v>
      </c>
      <c r="B2795" t="inlineStr">
        <is>
          <t>DL</t>
        </is>
      </c>
      <c r="C2795" s="9">
        <f>_xlfn.XLOOKUP(B2795,Carriers[Code],Carriers[Airline])</f>
        <v/>
      </c>
      <c r="D2795" t="n">
        <v>571</v>
      </c>
      <c r="E2795" t="inlineStr">
        <is>
          <t>SAN</t>
        </is>
      </c>
      <c r="F2795" s="10" t="n">
        <v>1710</v>
      </c>
      <c r="G2795" t="inlineStr">
        <is>
          <t>1700-1759</t>
        </is>
      </c>
      <c r="H2795" s="9">
        <f>INT(F2795/100)</f>
        <v/>
      </c>
      <c r="I2795" t="n">
        <v>25</v>
      </c>
      <c r="J2795" t="n">
        <v>1</v>
      </c>
      <c r="K2795" t="n">
        <v>2</v>
      </c>
      <c r="L2795" t="n">
        <v>0</v>
      </c>
      <c r="M2795" t="n">
        <v>0</v>
      </c>
      <c r="O2795" t="n">
        <v>0</v>
      </c>
    </row>
    <row r="2796">
      <c r="A2796" s="8" t="n">
        <v>46210</v>
      </c>
      <c r="B2796" t="inlineStr">
        <is>
          <t>YX</t>
        </is>
      </c>
      <c r="C2796" s="9">
        <f>_xlfn.XLOOKUP(B2796,Carriers[Code],Carriers[Airline])</f>
        <v/>
      </c>
      <c r="D2796" t="n">
        <v>4678</v>
      </c>
      <c r="E2796" t="inlineStr">
        <is>
          <t>STL</t>
        </is>
      </c>
      <c r="F2796" s="10" t="n">
        <v>1712</v>
      </c>
      <c r="G2796" t="inlineStr">
        <is>
          <t>1700-1759</t>
        </is>
      </c>
      <c r="H2796" s="9">
        <f>INT(F2796/100)</f>
        <v/>
      </c>
      <c r="I2796" t="n">
        <v>198</v>
      </c>
      <c r="J2796" t="n">
        <v>1</v>
      </c>
      <c r="K2796" t="n">
        <v>175</v>
      </c>
      <c r="L2796" t="n">
        <v>1</v>
      </c>
      <c r="M2796" t="n">
        <v>0</v>
      </c>
      <c r="O2796" t="n">
        <v>0</v>
      </c>
      <c r="P2796" t="n">
        <v>23</v>
      </c>
      <c r="Q2796" t="n">
        <v>0</v>
      </c>
      <c r="R2796" t="n">
        <v>0</v>
      </c>
      <c r="S2796" t="n">
        <v>0</v>
      </c>
      <c r="T2796" t="n">
        <v>152</v>
      </c>
    </row>
    <row r="2797">
      <c r="A2797" s="8" t="n">
        <v>46210</v>
      </c>
      <c r="B2797" t="inlineStr">
        <is>
          <t>DL</t>
        </is>
      </c>
      <c r="C2797" s="9">
        <f>_xlfn.XLOOKUP(B2797,Carriers[Code],Carriers[Airline])</f>
        <v/>
      </c>
      <c r="D2797" t="n">
        <v>1432</v>
      </c>
      <c r="E2797" t="inlineStr">
        <is>
          <t>DTW</t>
        </is>
      </c>
      <c r="F2797" s="10" t="n">
        <v>1715</v>
      </c>
      <c r="G2797" t="inlineStr">
        <is>
          <t>1700-1759</t>
        </is>
      </c>
      <c r="H2797" s="9">
        <f>INT(F2797/100)</f>
        <v/>
      </c>
      <c r="I2797" t="n">
        <v>82</v>
      </c>
      <c r="J2797" t="n">
        <v>1</v>
      </c>
      <c r="K2797" t="n">
        <v>50</v>
      </c>
      <c r="L2797" t="n">
        <v>1</v>
      </c>
      <c r="M2797" t="n">
        <v>0</v>
      </c>
      <c r="O2797" t="n">
        <v>0</v>
      </c>
      <c r="P2797" t="n">
        <v>0</v>
      </c>
      <c r="Q2797" t="n">
        <v>0</v>
      </c>
      <c r="R2797" t="n">
        <v>1</v>
      </c>
      <c r="S2797" t="n">
        <v>0</v>
      </c>
      <c r="T2797" t="n">
        <v>49</v>
      </c>
    </row>
    <row r="2798">
      <c r="A2798" s="8" t="n">
        <v>46210</v>
      </c>
      <c r="B2798" t="inlineStr">
        <is>
          <t>DL</t>
        </is>
      </c>
      <c r="C2798" s="9">
        <f>_xlfn.XLOOKUP(B2798,Carriers[Code],Carriers[Airline])</f>
        <v/>
      </c>
      <c r="D2798" t="n">
        <v>2782</v>
      </c>
      <c r="E2798" t="inlineStr">
        <is>
          <t>RDU</t>
        </is>
      </c>
      <c r="F2798" s="10" t="n">
        <v>1715</v>
      </c>
      <c r="G2798" t="inlineStr">
        <is>
          <t>1700-1759</t>
        </is>
      </c>
      <c r="H2798" s="9">
        <f>INT(F2798/100)</f>
        <v/>
      </c>
      <c r="I2798" t="n">
        <v>96</v>
      </c>
      <c r="J2798" t="n">
        <v>1</v>
      </c>
      <c r="K2798" t="n">
        <v>166</v>
      </c>
      <c r="L2798" t="n">
        <v>1</v>
      </c>
      <c r="M2798" t="n">
        <v>0</v>
      </c>
      <c r="O2798" t="n">
        <v>0</v>
      </c>
      <c r="P2798" t="n">
        <v>0</v>
      </c>
      <c r="Q2798" t="n">
        <v>0</v>
      </c>
      <c r="R2798" t="n">
        <v>70</v>
      </c>
      <c r="S2798" t="n">
        <v>0</v>
      </c>
      <c r="T2798" t="n">
        <v>96</v>
      </c>
    </row>
    <row r="2799">
      <c r="A2799" s="8" t="n">
        <v>46210</v>
      </c>
      <c r="B2799" t="inlineStr">
        <is>
          <t>YX</t>
        </is>
      </c>
      <c r="C2799" s="9">
        <f>_xlfn.XLOOKUP(B2799,Carriers[Code],Carriers[Airline])</f>
        <v/>
      </c>
      <c r="D2799" t="n">
        <v>4585</v>
      </c>
      <c r="E2799" t="inlineStr">
        <is>
          <t>IND</t>
        </is>
      </c>
      <c r="F2799" s="10" t="n">
        <v>1718</v>
      </c>
      <c r="G2799" t="inlineStr">
        <is>
          <t>1700-1759</t>
        </is>
      </c>
      <c r="H2799" s="9">
        <f>INT(F2799/100)</f>
        <v/>
      </c>
      <c r="M2799" t="n">
        <v>1</v>
      </c>
      <c r="N2799" t="inlineStr">
        <is>
          <t>B</t>
        </is>
      </c>
      <c r="O2799" t="n">
        <v>0</v>
      </c>
    </row>
    <row r="2800">
      <c r="A2800" s="8" t="n">
        <v>46210</v>
      </c>
      <c r="B2800" t="inlineStr">
        <is>
          <t>YX</t>
        </is>
      </c>
      <c r="C2800" s="9">
        <f>_xlfn.XLOOKUP(B2800,Carriers[Code],Carriers[Airline])</f>
        <v/>
      </c>
      <c r="D2800" t="n">
        <v>5714</v>
      </c>
      <c r="E2800" t="inlineStr">
        <is>
          <t>PHL</t>
        </is>
      </c>
      <c r="F2800" s="10" t="n">
        <v>1720</v>
      </c>
      <c r="G2800" t="inlineStr">
        <is>
          <t>1700-1759</t>
        </is>
      </c>
      <c r="H2800" s="9">
        <f>INT(F2800/100)</f>
        <v/>
      </c>
      <c r="I2800" t="n">
        <v>112</v>
      </c>
      <c r="J2800" t="n">
        <v>1</v>
      </c>
      <c r="K2800" t="n">
        <v>86</v>
      </c>
      <c r="L2800" t="n">
        <v>1</v>
      </c>
      <c r="M2800" t="n">
        <v>0</v>
      </c>
      <c r="O2800" t="n">
        <v>0</v>
      </c>
      <c r="P2800" t="n">
        <v>0</v>
      </c>
      <c r="Q2800" t="n">
        <v>0</v>
      </c>
      <c r="R2800" t="n">
        <v>0</v>
      </c>
      <c r="S2800" t="n">
        <v>0</v>
      </c>
      <c r="T2800" t="n">
        <v>86</v>
      </c>
    </row>
    <row r="2801">
      <c r="A2801" s="8" t="n">
        <v>46210</v>
      </c>
      <c r="B2801" t="inlineStr">
        <is>
          <t>AA</t>
        </is>
      </c>
      <c r="C2801" s="9">
        <f>_xlfn.XLOOKUP(B2801,Carriers[Code],Carriers[Airline])</f>
        <v/>
      </c>
      <c r="D2801" t="n">
        <v>1557</v>
      </c>
      <c r="E2801" t="inlineStr">
        <is>
          <t>DCA</t>
        </is>
      </c>
      <c r="F2801" s="10" t="n">
        <v>1723</v>
      </c>
      <c r="G2801" t="inlineStr">
        <is>
          <t>1700-1759</t>
        </is>
      </c>
      <c r="H2801" s="9">
        <f>INT(F2801/100)</f>
        <v/>
      </c>
      <c r="I2801" t="n">
        <v>169</v>
      </c>
      <c r="J2801" t="n">
        <v>1</v>
      </c>
      <c r="K2801" t="n">
        <v>153</v>
      </c>
      <c r="L2801" t="n">
        <v>1</v>
      </c>
      <c r="M2801" t="n">
        <v>0</v>
      </c>
      <c r="O2801" t="n">
        <v>0</v>
      </c>
      <c r="P2801" t="n">
        <v>0</v>
      </c>
      <c r="Q2801" t="n">
        <v>0</v>
      </c>
      <c r="R2801" t="n">
        <v>17</v>
      </c>
      <c r="S2801" t="n">
        <v>0</v>
      </c>
      <c r="T2801" t="n">
        <v>136</v>
      </c>
    </row>
    <row r="2802">
      <c r="A2802" s="8" t="n">
        <v>46210</v>
      </c>
      <c r="B2802" t="inlineStr">
        <is>
          <t>B6</t>
        </is>
      </c>
      <c r="C2802" s="9">
        <f>_xlfn.XLOOKUP(B2802,Carriers[Code],Carriers[Airline])</f>
        <v/>
      </c>
      <c r="D2802" t="n">
        <v>509</v>
      </c>
      <c r="E2802" t="inlineStr">
        <is>
          <t>JAX</t>
        </is>
      </c>
      <c r="F2802" s="10" t="n">
        <v>1723</v>
      </c>
      <c r="G2802" t="inlineStr">
        <is>
          <t>1700-1759</t>
        </is>
      </c>
      <c r="H2802" s="9">
        <f>INT(F2802/100)</f>
        <v/>
      </c>
      <c r="I2802" t="n">
        <v>22</v>
      </c>
      <c r="J2802" t="n">
        <v>1</v>
      </c>
      <c r="K2802" t="n">
        <v>12</v>
      </c>
      <c r="L2802" t="n">
        <v>0</v>
      </c>
      <c r="M2802" t="n">
        <v>0</v>
      </c>
      <c r="O2802" t="n">
        <v>0</v>
      </c>
    </row>
    <row r="2803">
      <c r="A2803" s="8" t="n">
        <v>46210</v>
      </c>
      <c r="B2803" t="inlineStr">
        <is>
          <t>B6</t>
        </is>
      </c>
      <c r="C2803" s="9">
        <f>_xlfn.XLOOKUP(B2803,Carriers[Code],Carriers[Airline])</f>
        <v/>
      </c>
      <c r="D2803" t="n">
        <v>561</v>
      </c>
      <c r="E2803" t="inlineStr">
        <is>
          <t>SJU</t>
        </is>
      </c>
      <c r="F2803" s="10" t="n">
        <v>1725</v>
      </c>
      <c r="G2803" t="inlineStr">
        <is>
          <t>1700-1759</t>
        </is>
      </c>
      <c r="H2803" s="9">
        <f>INT(F2803/100)</f>
        <v/>
      </c>
      <c r="I2803" t="n">
        <v>321</v>
      </c>
      <c r="J2803" t="n">
        <v>1</v>
      </c>
      <c r="K2803" t="n">
        <v>311</v>
      </c>
      <c r="L2803" t="n">
        <v>1</v>
      </c>
      <c r="M2803" t="n">
        <v>0</v>
      </c>
      <c r="O2803" t="n">
        <v>0</v>
      </c>
      <c r="P2803" t="n">
        <v>304</v>
      </c>
      <c r="Q2803" t="n">
        <v>0</v>
      </c>
      <c r="R2803" t="n">
        <v>0</v>
      </c>
      <c r="S2803" t="n">
        <v>0</v>
      </c>
      <c r="T2803" t="n">
        <v>7</v>
      </c>
    </row>
    <row r="2804">
      <c r="A2804" s="8" t="n">
        <v>46210</v>
      </c>
      <c r="B2804" t="inlineStr">
        <is>
          <t>B6</t>
        </is>
      </c>
      <c r="C2804" s="9">
        <f>_xlfn.XLOOKUP(B2804,Carriers[Code],Carriers[Airline])</f>
        <v/>
      </c>
      <c r="D2804" t="n">
        <v>811</v>
      </c>
      <c r="E2804" t="inlineStr">
        <is>
          <t>ORD</t>
        </is>
      </c>
      <c r="F2804" s="10" t="n">
        <v>1725</v>
      </c>
      <c r="G2804" t="inlineStr">
        <is>
          <t>1700-1759</t>
        </is>
      </c>
      <c r="H2804" s="9">
        <f>INT(F2804/100)</f>
        <v/>
      </c>
      <c r="I2804" t="n">
        <v>120</v>
      </c>
      <c r="J2804" t="n">
        <v>1</v>
      </c>
      <c r="K2804" t="n">
        <v>102</v>
      </c>
      <c r="L2804" t="n">
        <v>1</v>
      </c>
      <c r="M2804" t="n">
        <v>0</v>
      </c>
      <c r="O2804" t="n">
        <v>0</v>
      </c>
      <c r="P2804" t="n">
        <v>86</v>
      </c>
      <c r="Q2804" t="n">
        <v>0</v>
      </c>
      <c r="R2804" t="n">
        <v>0</v>
      </c>
      <c r="S2804" t="n">
        <v>0</v>
      </c>
      <c r="T2804" t="n">
        <v>16</v>
      </c>
    </row>
    <row r="2805">
      <c r="A2805" s="8" t="n">
        <v>46210</v>
      </c>
      <c r="B2805" t="inlineStr">
        <is>
          <t>WN</t>
        </is>
      </c>
      <c r="C2805" s="9">
        <f>_xlfn.XLOOKUP(B2805,Carriers[Code],Carriers[Airline])</f>
        <v/>
      </c>
      <c r="D2805" t="n">
        <v>3911</v>
      </c>
      <c r="E2805" t="inlineStr">
        <is>
          <t>MDW</t>
        </is>
      </c>
      <c r="F2805" s="10" t="n">
        <v>1730</v>
      </c>
      <c r="G2805" t="inlineStr">
        <is>
          <t>1700-1759</t>
        </is>
      </c>
      <c r="H2805" s="9">
        <f>INT(F2805/100)</f>
        <v/>
      </c>
      <c r="I2805" t="n">
        <v>97</v>
      </c>
      <c r="J2805" t="n">
        <v>1</v>
      </c>
      <c r="K2805" t="n">
        <v>59</v>
      </c>
      <c r="L2805" t="n">
        <v>1</v>
      </c>
      <c r="M2805" t="n">
        <v>0</v>
      </c>
      <c r="O2805" t="n">
        <v>0</v>
      </c>
      <c r="P2805" t="n">
        <v>9</v>
      </c>
      <c r="Q2805" t="n">
        <v>0</v>
      </c>
      <c r="R2805" t="n">
        <v>0</v>
      </c>
      <c r="S2805" t="n">
        <v>0</v>
      </c>
      <c r="T2805" t="n">
        <v>50</v>
      </c>
    </row>
    <row r="2806">
      <c r="A2806" s="8" t="n">
        <v>46210</v>
      </c>
      <c r="B2806" t="inlineStr">
        <is>
          <t>AA</t>
        </is>
      </c>
      <c r="C2806" s="9">
        <f>_xlfn.XLOOKUP(B2806,Carriers[Code],Carriers[Airline])</f>
        <v/>
      </c>
      <c r="D2806" t="n">
        <v>1578</v>
      </c>
      <c r="E2806" t="inlineStr">
        <is>
          <t>LAX</t>
        </is>
      </c>
      <c r="F2806" s="10" t="n">
        <v>1733</v>
      </c>
      <c r="G2806" t="inlineStr">
        <is>
          <t>1700-1759</t>
        </is>
      </c>
      <c r="H2806" s="9">
        <f>INT(F2806/100)</f>
        <v/>
      </c>
      <c r="I2806" t="n">
        <v>22</v>
      </c>
      <c r="J2806" t="n">
        <v>1</v>
      </c>
      <c r="K2806" t="n">
        <v>-9</v>
      </c>
      <c r="L2806" t="n">
        <v>0</v>
      </c>
      <c r="M2806" t="n">
        <v>0</v>
      </c>
      <c r="O2806" t="n">
        <v>0</v>
      </c>
    </row>
    <row r="2807">
      <c r="A2807" s="8" t="n">
        <v>46210</v>
      </c>
      <c r="B2807" t="inlineStr">
        <is>
          <t>B6</t>
        </is>
      </c>
      <c r="C2807" s="9">
        <f>_xlfn.XLOOKUP(B2807,Carriers[Code],Carriers[Airline])</f>
        <v/>
      </c>
      <c r="D2807" t="n">
        <v>451</v>
      </c>
      <c r="E2807" t="inlineStr">
        <is>
          <t>MCO</t>
        </is>
      </c>
      <c r="F2807" s="10" t="n">
        <v>1735</v>
      </c>
      <c r="G2807" t="inlineStr">
        <is>
          <t>1700-1759</t>
        </is>
      </c>
      <c r="H2807" s="9">
        <f>INT(F2807/100)</f>
        <v/>
      </c>
      <c r="I2807" t="n">
        <v>275</v>
      </c>
      <c r="J2807" t="n">
        <v>1</v>
      </c>
      <c r="K2807" t="n">
        <v>246</v>
      </c>
      <c r="L2807" t="n">
        <v>1</v>
      </c>
      <c r="M2807" t="n">
        <v>0</v>
      </c>
      <c r="O2807" t="n">
        <v>0</v>
      </c>
      <c r="P2807" t="n">
        <v>160</v>
      </c>
      <c r="Q2807" t="n">
        <v>0</v>
      </c>
      <c r="R2807" t="n">
        <v>0</v>
      </c>
      <c r="S2807" t="n">
        <v>0</v>
      </c>
      <c r="T2807" t="n">
        <v>86</v>
      </c>
    </row>
    <row r="2808">
      <c r="A2808" s="8" t="n">
        <v>46210</v>
      </c>
      <c r="B2808" t="inlineStr">
        <is>
          <t>B6</t>
        </is>
      </c>
      <c r="C2808" s="9">
        <f>_xlfn.XLOOKUP(B2808,Carriers[Code],Carriers[Airline])</f>
        <v/>
      </c>
      <c r="D2808" t="n">
        <v>1115</v>
      </c>
      <c r="E2808" t="inlineStr">
        <is>
          <t>BUF</t>
        </is>
      </c>
      <c r="F2808" s="10" t="n">
        <v>1735</v>
      </c>
      <c r="G2808" t="inlineStr">
        <is>
          <t>1700-1759</t>
        </is>
      </c>
      <c r="H2808" s="9">
        <f>INT(F2808/100)</f>
        <v/>
      </c>
      <c r="I2808" t="n">
        <v>30</v>
      </c>
      <c r="J2808" t="n">
        <v>1</v>
      </c>
      <c r="K2808" t="n">
        <v>16</v>
      </c>
      <c r="L2808" t="n">
        <v>1</v>
      </c>
      <c r="M2808" t="n">
        <v>0</v>
      </c>
      <c r="O2808" t="n">
        <v>0</v>
      </c>
      <c r="P2808" t="n">
        <v>2</v>
      </c>
      <c r="Q2808" t="n">
        <v>0</v>
      </c>
      <c r="R2808" t="n">
        <v>0</v>
      </c>
      <c r="S2808" t="n">
        <v>0</v>
      </c>
      <c r="T2808" t="n">
        <v>14</v>
      </c>
    </row>
    <row r="2809">
      <c r="A2809" s="8" t="n">
        <v>46210</v>
      </c>
      <c r="B2809" t="inlineStr">
        <is>
          <t>UA</t>
        </is>
      </c>
      <c r="C2809" s="9">
        <f>_xlfn.XLOOKUP(B2809,Carriers[Code],Carriers[Airline])</f>
        <v/>
      </c>
      <c r="D2809" t="n">
        <v>1392</v>
      </c>
      <c r="E2809" t="inlineStr">
        <is>
          <t>IAH</t>
        </is>
      </c>
      <c r="F2809" s="10" t="n">
        <v>1735</v>
      </c>
      <c r="G2809" t="inlineStr">
        <is>
          <t>1700-1759</t>
        </is>
      </c>
      <c r="H2809" s="9">
        <f>INT(F2809/100)</f>
        <v/>
      </c>
      <c r="I2809" t="n">
        <v>108</v>
      </c>
      <c r="J2809" t="n">
        <v>1</v>
      </c>
      <c r="K2809" t="n">
        <v>95</v>
      </c>
      <c r="L2809" t="n">
        <v>1</v>
      </c>
      <c r="M2809" t="n">
        <v>0</v>
      </c>
      <c r="O2809" t="n">
        <v>0</v>
      </c>
      <c r="P2809" t="n">
        <v>0</v>
      </c>
      <c r="Q2809" t="n">
        <v>0</v>
      </c>
      <c r="R2809" t="n">
        <v>0</v>
      </c>
      <c r="S2809" t="n">
        <v>0</v>
      </c>
      <c r="T2809" t="n">
        <v>95</v>
      </c>
    </row>
    <row r="2810">
      <c r="A2810" s="8" t="n">
        <v>46210</v>
      </c>
      <c r="B2810" t="inlineStr">
        <is>
          <t>AA</t>
        </is>
      </c>
      <c r="C2810" s="9">
        <f>_xlfn.XLOOKUP(B2810,Carriers[Code],Carriers[Airline])</f>
        <v/>
      </c>
      <c r="D2810" t="n">
        <v>1592</v>
      </c>
      <c r="E2810" t="inlineStr">
        <is>
          <t>ORD</t>
        </is>
      </c>
      <c r="F2810" s="10" t="n">
        <v>1738</v>
      </c>
      <c r="G2810" t="inlineStr">
        <is>
          <t>1700-1759</t>
        </is>
      </c>
      <c r="H2810" s="9">
        <f>INT(F2810/100)</f>
        <v/>
      </c>
      <c r="I2810" t="n">
        <v>239</v>
      </c>
      <c r="J2810" t="n">
        <v>1</v>
      </c>
      <c r="K2810" t="n">
        <v>197</v>
      </c>
      <c r="L2810" t="n">
        <v>1</v>
      </c>
      <c r="M2810" t="n">
        <v>0</v>
      </c>
      <c r="O2810" t="n">
        <v>0</v>
      </c>
      <c r="P2810" t="n">
        <v>0</v>
      </c>
      <c r="Q2810" t="n">
        <v>0</v>
      </c>
      <c r="R2810" t="n">
        <v>0</v>
      </c>
      <c r="S2810" t="n">
        <v>0</v>
      </c>
      <c r="T2810" t="n">
        <v>197</v>
      </c>
    </row>
    <row r="2811">
      <c r="A2811" s="8" t="n">
        <v>46210</v>
      </c>
      <c r="B2811" t="inlineStr">
        <is>
          <t>B6</t>
        </is>
      </c>
      <c r="C2811" s="9">
        <f>_xlfn.XLOOKUP(B2811,Carriers[Code],Carriers[Airline])</f>
        <v/>
      </c>
      <c r="D2811" t="n">
        <v>1387</v>
      </c>
      <c r="E2811" t="inlineStr">
        <is>
          <t>LAX</t>
        </is>
      </c>
      <c r="F2811" s="10" t="n">
        <v>1742</v>
      </c>
      <c r="G2811" t="inlineStr">
        <is>
          <t>1700-1759</t>
        </is>
      </c>
      <c r="H2811" s="9">
        <f>INT(F2811/100)</f>
        <v/>
      </c>
      <c r="I2811" t="n">
        <v>303</v>
      </c>
      <c r="J2811" t="n">
        <v>1</v>
      </c>
      <c r="K2811" t="n">
        <v>264</v>
      </c>
      <c r="L2811" t="n">
        <v>1</v>
      </c>
      <c r="M2811" t="n">
        <v>0</v>
      </c>
      <c r="O2811" t="n">
        <v>0</v>
      </c>
      <c r="P2811" t="n">
        <v>18</v>
      </c>
      <c r="Q2811" t="n">
        <v>0</v>
      </c>
      <c r="R2811" t="n">
        <v>0</v>
      </c>
      <c r="S2811" t="n">
        <v>0</v>
      </c>
      <c r="T2811" t="n">
        <v>246</v>
      </c>
    </row>
    <row r="2812">
      <c r="A2812" s="8" t="n">
        <v>46210</v>
      </c>
      <c r="B2812" t="inlineStr">
        <is>
          <t>UA</t>
        </is>
      </c>
      <c r="C2812" s="9">
        <f>_xlfn.XLOOKUP(B2812,Carriers[Code],Carriers[Airline])</f>
        <v/>
      </c>
      <c r="D2812" t="n">
        <v>1647</v>
      </c>
      <c r="E2812" t="inlineStr">
        <is>
          <t>EWR</t>
        </is>
      </c>
      <c r="F2812" s="10" t="n">
        <v>1744</v>
      </c>
      <c r="G2812" t="inlineStr">
        <is>
          <t>1700-1759</t>
        </is>
      </c>
      <c r="H2812" s="9">
        <f>INT(F2812/100)</f>
        <v/>
      </c>
      <c r="I2812" t="n">
        <v>151</v>
      </c>
      <c r="J2812" t="n">
        <v>1</v>
      </c>
      <c r="K2812" t="n">
        <v>160</v>
      </c>
      <c r="L2812" t="n">
        <v>1</v>
      </c>
      <c r="M2812" t="n">
        <v>0</v>
      </c>
      <c r="O2812" t="n">
        <v>0</v>
      </c>
      <c r="P2812" t="n">
        <v>0</v>
      </c>
      <c r="Q2812" t="n">
        <v>0</v>
      </c>
      <c r="R2812" t="n">
        <v>9</v>
      </c>
      <c r="S2812" t="n">
        <v>0</v>
      </c>
      <c r="T2812" t="n">
        <v>151</v>
      </c>
    </row>
    <row r="2813">
      <c r="A2813" s="8" t="n">
        <v>46210</v>
      </c>
      <c r="B2813" t="inlineStr">
        <is>
          <t>WN</t>
        </is>
      </c>
      <c r="C2813" s="9">
        <f>_xlfn.XLOOKUP(B2813,Carriers[Code],Carriers[Airline])</f>
        <v/>
      </c>
      <c r="D2813" t="n">
        <v>737</v>
      </c>
      <c r="E2813" t="inlineStr">
        <is>
          <t>DAL</t>
        </is>
      </c>
      <c r="F2813" s="10" t="n">
        <v>1745</v>
      </c>
      <c r="G2813" t="inlineStr">
        <is>
          <t>1700-1759</t>
        </is>
      </c>
      <c r="H2813" s="9">
        <f>INT(F2813/100)</f>
        <v/>
      </c>
      <c r="I2813" t="n">
        <v>138</v>
      </c>
      <c r="J2813" t="n">
        <v>1</v>
      </c>
      <c r="K2813" t="n">
        <v>113</v>
      </c>
      <c r="L2813" t="n">
        <v>1</v>
      </c>
      <c r="M2813" t="n">
        <v>0</v>
      </c>
      <c r="O2813" t="n">
        <v>0</v>
      </c>
      <c r="P2813" t="n">
        <v>26</v>
      </c>
      <c r="Q2813" t="n">
        <v>0</v>
      </c>
      <c r="R2813" t="n">
        <v>0</v>
      </c>
      <c r="S2813" t="n">
        <v>0</v>
      </c>
      <c r="T2813" t="n">
        <v>87</v>
      </c>
    </row>
    <row r="2814">
      <c r="A2814" s="8" t="n">
        <v>46210</v>
      </c>
      <c r="B2814" t="inlineStr">
        <is>
          <t>YX</t>
        </is>
      </c>
      <c r="C2814" s="9">
        <f>_xlfn.XLOOKUP(B2814,Carriers[Code],Carriers[Airline])</f>
        <v/>
      </c>
      <c r="D2814" t="n">
        <v>5616</v>
      </c>
      <c r="E2814" t="inlineStr">
        <is>
          <t>IND</t>
        </is>
      </c>
      <c r="F2814" s="10" t="n">
        <v>1745</v>
      </c>
      <c r="G2814" t="inlineStr">
        <is>
          <t>1700-1759</t>
        </is>
      </c>
      <c r="H2814" s="9">
        <f>INT(F2814/100)</f>
        <v/>
      </c>
      <c r="I2814" t="n">
        <v>114</v>
      </c>
      <c r="J2814" t="n">
        <v>1</v>
      </c>
      <c r="K2814" t="n">
        <v>87</v>
      </c>
      <c r="L2814" t="n">
        <v>1</v>
      </c>
      <c r="M2814" t="n">
        <v>0</v>
      </c>
      <c r="O2814" t="n">
        <v>0</v>
      </c>
      <c r="P2814" t="n">
        <v>0</v>
      </c>
      <c r="Q2814" t="n">
        <v>0</v>
      </c>
      <c r="R2814" t="n">
        <v>0</v>
      </c>
      <c r="S2814" t="n">
        <v>0</v>
      </c>
      <c r="T2814" t="n">
        <v>87</v>
      </c>
    </row>
    <row r="2815">
      <c r="A2815" s="8" t="n">
        <v>46210</v>
      </c>
      <c r="B2815" t="inlineStr">
        <is>
          <t>YX</t>
        </is>
      </c>
      <c r="C2815" s="9">
        <f>_xlfn.XLOOKUP(B2815,Carriers[Code],Carriers[Airline])</f>
        <v/>
      </c>
      <c r="D2815" t="n">
        <v>4390</v>
      </c>
      <c r="E2815" t="inlineStr">
        <is>
          <t>JFK</t>
        </is>
      </c>
      <c r="F2815" s="10" t="n">
        <v>1746</v>
      </c>
      <c r="G2815" t="inlineStr">
        <is>
          <t>1700-1759</t>
        </is>
      </c>
      <c r="H2815" s="9">
        <f>INT(F2815/100)</f>
        <v/>
      </c>
      <c r="I2815" t="n">
        <v>146</v>
      </c>
      <c r="J2815" t="n">
        <v>1</v>
      </c>
      <c r="K2815" t="n">
        <v>125</v>
      </c>
      <c r="L2815" t="n">
        <v>1</v>
      </c>
      <c r="M2815" t="n">
        <v>0</v>
      </c>
      <c r="O2815" t="n">
        <v>0</v>
      </c>
      <c r="P2815" t="n">
        <v>123</v>
      </c>
      <c r="Q2815" t="n">
        <v>0</v>
      </c>
      <c r="R2815" t="n">
        <v>0</v>
      </c>
      <c r="S2815" t="n">
        <v>0</v>
      </c>
      <c r="T2815" t="n">
        <v>2</v>
      </c>
    </row>
    <row r="2816">
      <c r="A2816" s="8" t="n">
        <v>46210</v>
      </c>
      <c r="B2816" t="inlineStr">
        <is>
          <t>DL</t>
        </is>
      </c>
      <c r="C2816" s="9">
        <f>_xlfn.XLOOKUP(B2816,Carriers[Code],Carriers[Airline])</f>
        <v/>
      </c>
      <c r="D2816" t="n">
        <v>514</v>
      </c>
      <c r="E2816" t="inlineStr">
        <is>
          <t>PHX</t>
        </is>
      </c>
      <c r="F2816" s="10" t="n">
        <v>1750</v>
      </c>
      <c r="G2816" t="inlineStr">
        <is>
          <t>1700-1759</t>
        </is>
      </c>
      <c r="H2816" s="9">
        <f>INT(F2816/100)</f>
        <v/>
      </c>
      <c r="I2816" t="n">
        <v>82</v>
      </c>
      <c r="J2816" t="n">
        <v>1</v>
      </c>
      <c r="K2816" t="n">
        <v>68</v>
      </c>
      <c r="L2816" t="n">
        <v>1</v>
      </c>
      <c r="M2816" t="n">
        <v>0</v>
      </c>
      <c r="O2816" t="n">
        <v>0</v>
      </c>
      <c r="P2816" t="n">
        <v>0</v>
      </c>
      <c r="Q2816" t="n">
        <v>0</v>
      </c>
      <c r="R2816" t="n">
        <v>17</v>
      </c>
      <c r="S2816" t="n">
        <v>0</v>
      </c>
      <c r="T2816" t="n">
        <v>51</v>
      </c>
    </row>
    <row r="2817">
      <c r="A2817" s="8" t="n">
        <v>46210</v>
      </c>
      <c r="B2817" t="inlineStr">
        <is>
          <t>YX</t>
        </is>
      </c>
      <c r="C2817" s="9">
        <f>_xlfn.XLOOKUP(B2817,Carriers[Code],Carriers[Airline])</f>
        <v/>
      </c>
      <c r="D2817" t="n">
        <v>5667</v>
      </c>
      <c r="E2817" t="inlineStr">
        <is>
          <t>DCA</t>
        </is>
      </c>
      <c r="F2817" s="10" t="n">
        <v>1750</v>
      </c>
      <c r="G2817" t="inlineStr">
        <is>
          <t>1700-1759</t>
        </is>
      </c>
      <c r="H2817" s="9">
        <f>INT(F2817/100)</f>
        <v/>
      </c>
      <c r="I2817" t="n">
        <v>113</v>
      </c>
      <c r="J2817" t="n">
        <v>1</v>
      </c>
      <c r="K2817" t="n">
        <v>88</v>
      </c>
      <c r="L2817" t="n">
        <v>1</v>
      </c>
      <c r="M2817" t="n">
        <v>0</v>
      </c>
      <c r="O2817" t="n">
        <v>0</v>
      </c>
      <c r="P2817" t="n">
        <v>0</v>
      </c>
      <c r="Q2817" t="n">
        <v>0</v>
      </c>
      <c r="R2817" t="n">
        <v>0</v>
      </c>
      <c r="S2817" t="n">
        <v>0</v>
      </c>
      <c r="T2817" t="n">
        <v>88</v>
      </c>
    </row>
    <row r="2818">
      <c r="A2818" s="8" t="n">
        <v>46210</v>
      </c>
      <c r="B2818" t="inlineStr">
        <is>
          <t>YX</t>
        </is>
      </c>
      <c r="C2818" s="9">
        <f>_xlfn.XLOOKUP(B2818,Carriers[Code],Carriers[Airline])</f>
        <v/>
      </c>
      <c r="D2818" t="n">
        <v>4632</v>
      </c>
      <c r="E2818" t="inlineStr">
        <is>
          <t>LGA</t>
        </is>
      </c>
      <c r="F2818" s="10" t="n">
        <v>1751</v>
      </c>
      <c r="G2818" t="inlineStr">
        <is>
          <t>1700-1759</t>
        </is>
      </c>
      <c r="H2818" s="9">
        <f>INT(F2818/100)</f>
        <v/>
      </c>
      <c r="M2818" t="n">
        <v>1</v>
      </c>
      <c r="N2818" t="inlineStr">
        <is>
          <t>B</t>
        </is>
      </c>
      <c r="O2818" t="n">
        <v>0</v>
      </c>
    </row>
    <row r="2819">
      <c r="A2819" s="8" t="n">
        <v>46210</v>
      </c>
      <c r="B2819" t="inlineStr">
        <is>
          <t>B6</t>
        </is>
      </c>
      <c r="C2819" s="9">
        <f>_xlfn.XLOOKUP(B2819,Carriers[Code],Carriers[Airline])</f>
        <v/>
      </c>
      <c r="D2819" t="n">
        <v>2185</v>
      </c>
      <c r="E2819" t="inlineStr">
        <is>
          <t>PIT</t>
        </is>
      </c>
      <c r="F2819" s="10" t="n">
        <v>1753</v>
      </c>
      <c r="G2819" t="inlineStr">
        <is>
          <t>1700-1759</t>
        </is>
      </c>
      <c r="H2819" s="9">
        <f>INT(F2819/100)</f>
        <v/>
      </c>
      <c r="I2819" t="n">
        <v>13</v>
      </c>
      <c r="J2819" t="n">
        <v>0</v>
      </c>
      <c r="K2819" t="n">
        <v>4</v>
      </c>
      <c r="L2819" t="n">
        <v>0</v>
      </c>
      <c r="M2819" t="n">
        <v>0</v>
      </c>
      <c r="O2819" t="n">
        <v>0</v>
      </c>
    </row>
    <row r="2820">
      <c r="A2820" s="8" t="n">
        <v>46210</v>
      </c>
      <c r="B2820" t="inlineStr">
        <is>
          <t>AA</t>
        </is>
      </c>
      <c r="C2820" s="9">
        <f>_xlfn.XLOOKUP(B2820,Carriers[Code],Carriers[Airline])</f>
        <v/>
      </c>
      <c r="D2820" t="n">
        <v>1562</v>
      </c>
      <c r="E2820" t="inlineStr">
        <is>
          <t>MIA</t>
        </is>
      </c>
      <c r="F2820" s="10" t="n">
        <v>1755</v>
      </c>
      <c r="G2820" t="inlineStr">
        <is>
          <t>1700-1759</t>
        </is>
      </c>
      <c r="H2820" s="9">
        <f>INT(F2820/100)</f>
        <v/>
      </c>
      <c r="I2820" t="n">
        <v>17</v>
      </c>
      <c r="J2820" t="n">
        <v>1</v>
      </c>
      <c r="K2820" t="n">
        <v>-7</v>
      </c>
      <c r="L2820" t="n">
        <v>0</v>
      </c>
      <c r="M2820" t="n">
        <v>0</v>
      </c>
      <c r="O2820" t="n">
        <v>0</v>
      </c>
    </row>
    <row r="2821">
      <c r="A2821" s="8" t="n">
        <v>46210</v>
      </c>
      <c r="B2821" t="inlineStr">
        <is>
          <t>DL</t>
        </is>
      </c>
      <c r="C2821" s="9">
        <f>_xlfn.XLOOKUP(B2821,Carriers[Code],Carriers[Airline])</f>
        <v/>
      </c>
      <c r="D2821" t="n">
        <v>1098</v>
      </c>
      <c r="E2821" t="inlineStr">
        <is>
          <t>MSP</t>
        </is>
      </c>
      <c r="F2821" s="10" t="n">
        <v>1755</v>
      </c>
      <c r="G2821" t="inlineStr">
        <is>
          <t>1700-1759</t>
        </is>
      </c>
      <c r="H2821" s="9">
        <f>INT(F2821/100)</f>
        <v/>
      </c>
      <c r="I2821" t="n">
        <v>96</v>
      </c>
      <c r="J2821" t="n">
        <v>1</v>
      </c>
      <c r="K2821" t="n">
        <v>63</v>
      </c>
      <c r="L2821" t="n">
        <v>1</v>
      </c>
      <c r="M2821" t="n">
        <v>0</v>
      </c>
      <c r="O2821" t="n">
        <v>0</v>
      </c>
      <c r="P2821" t="n">
        <v>2</v>
      </c>
      <c r="Q2821" t="n">
        <v>0</v>
      </c>
      <c r="R2821" t="n">
        <v>0</v>
      </c>
      <c r="S2821" t="n">
        <v>0</v>
      </c>
      <c r="T2821" t="n">
        <v>61</v>
      </c>
    </row>
    <row r="2822">
      <c r="A2822" s="8" t="n">
        <v>46210</v>
      </c>
      <c r="B2822" t="inlineStr">
        <is>
          <t>DL</t>
        </is>
      </c>
      <c r="C2822" s="9">
        <f>_xlfn.XLOOKUP(B2822,Carriers[Code],Carriers[Airline])</f>
        <v/>
      </c>
      <c r="D2822" t="n">
        <v>2464</v>
      </c>
      <c r="E2822" t="inlineStr">
        <is>
          <t>ATL</t>
        </is>
      </c>
      <c r="F2822" s="10" t="n">
        <v>1755</v>
      </c>
      <c r="G2822" t="inlineStr">
        <is>
          <t>1700-1759</t>
        </is>
      </c>
      <c r="H2822" s="9">
        <f>INT(F2822/100)</f>
        <v/>
      </c>
      <c r="I2822" t="n">
        <v>59</v>
      </c>
      <c r="J2822" t="n">
        <v>1</v>
      </c>
      <c r="K2822" t="n">
        <v>22</v>
      </c>
      <c r="L2822" t="n">
        <v>1</v>
      </c>
      <c r="M2822" t="n">
        <v>0</v>
      </c>
      <c r="O2822" t="n">
        <v>0</v>
      </c>
      <c r="P2822" t="n">
        <v>4</v>
      </c>
      <c r="Q2822" t="n">
        <v>0</v>
      </c>
      <c r="R2822" t="n">
        <v>0</v>
      </c>
      <c r="S2822" t="n">
        <v>0</v>
      </c>
      <c r="T2822" t="n">
        <v>18</v>
      </c>
    </row>
    <row r="2823">
      <c r="A2823" s="8" t="n">
        <v>46210</v>
      </c>
      <c r="B2823" t="inlineStr">
        <is>
          <t>AS</t>
        </is>
      </c>
      <c r="C2823" s="9">
        <f>_xlfn.XLOOKUP(B2823,Carriers[Code],Carriers[Airline])</f>
        <v/>
      </c>
      <c r="D2823" t="n">
        <v>304</v>
      </c>
      <c r="E2823" t="inlineStr">
        <is>
          <t>SEA</t>
        </is>
      </c>
      <c r="F2823" s="10" t="n">
        <v>1756</v>
      </c>
      <c r="G2823" t="inlineStr">
        <is>
          <t>1700-1759</t>
        </is>
      </c>
      <c r="H2823" s="9">
        <f>INT(F2823/100)</f>
        <v/>
      </c>
      <c r="I2823" t="n">
        <v>36</v>
      </c>
      <c r="J2823" t="n">
        <v>1</v>
      </c>
      <c r="K2823" t="n">
        <v>26</v>
      </c>
      <c r="L2823" t="n">
        <v>1</v>
      </c>
      <c r="M2823" t="n">
        <v>0</v>
      </c>
      <c r="O2823" t="n">
        <v>0</v>
      </c>
      <c r="P2823" t="n">
        <v>0</v>
      </c>
      <c r="Q2823" t="n">
        <v>0</v>
      </c>
      <c r="R2823" t="n">
        <v>0</v>
      </c>
      <c r="S2823" t="n">
        <v>0</v>
      </c>
      <c r="T2823" t="n">
        <v>26</v>
      </c>
    </row>
    <row r="2824">
      <c r="A2824" s="8" t="n">
        <v>46210</v>
      </c>
      <c r="B2824" t="inlineStr">
        <is>
          <t>YX</t>
        </is>
      </c>
      <c r="C2824" s="9">
        <f>_xlfn.XLOOKUP(B2824,Carriers[Code],Carriers[Airline])</f>
        <v/>
      </c>
      <c r="D2824" t="n">
        <v>5831</v>
      </c>
      <c r="E2824" t="inlineStr">
        <is>
          <t>LGA</t>
        </is>
      </c>
      <c r="F2824" s="10" t="n">
        <v>1800</v>
      </c>
      <c r="G2824" t="inlineStr">
        <is>
          <t>1800-1859</t>
        </is>
      </c>
      <c r="H2824" s="9">
        <f>INT(F2824/100)</f>
        <v/>
      </c>
      <c r="I2824" t="n">
        <v>109</v>
      </c>
      <c r="J2824" t="n">
        <v>1</v>
      </c>
      <c r="K2824" t="n">
        <v>117</v>
      </c>
      <c r="L2824" t="n">
        <v>1</v>
      </c>
      <c r="M2824" t="n">
        <v>0</v>
      </c>
      <c r="O2824" t="n">
        <v>0</v>
      </c>
      <c r="P2824" t="n">
        <v>0</v>
      </c>
      <c r="Q2824" t="n">
        <v>0</v>
      </c>
      <c r="R2824" t="n">
        <v>28</v>
      </c>
      <c r="S2824" t="n">
        <v>0</v>
      </c>
      <c r="T2824" t="n">
        <v>89</v>
      </c>
    </row>
    <row r="2825">
      <c r="A2825" s="8" t="n">
        <v>46210</v>
      </c>
      <c r="B2825" t="inlineStr">
        <is>
          <t>YX</t>
        </is>
      </c>
      <c r="C2825" s="9">
        <f>_xlfn.XLOOKUP(B2825,Carriers[Code],Carriers[Airline])</f>
        <v/>
      </c>
      <c r="D2825" t="n">
        <v>3543</v>
      </c>
      <c r="E2825" t="inlineStr">
        <is>
          <t>IAD</t>
        </is>
      </c>
      <c r="F2825" s="10" t="n">
        <v>1805</v>
      </c>
      <c r="G2825" t="inlineStr">
        <is>
          <t>1800-1859</t>
        </is>
      </c>
      <c r="H2825" s="9">
        <f>INT(F2825/100)</f>
        <v/>
      </c>
      <c r="M2825" t="n">
        <v>1</v>
      </c>
      <c r="N2825" t="inlineStr">
        <is>
          <t>B</t>
        </is>
      </c>
      <c r="O2825" t="n">
        <v>0</v>
      </c>
    </row>
    <row r="2826">
      <c r="A2826" s="8" t="n">
        <v>46210</v>
      </c>
      <c r="B2826" t="inlineStr">
        <is>
          <t>B6</t>
        </is>
      </c>
      <c r="C2826" s="9">
        <f>_xlfn.XLOOKUP(B2826,Carriers[Code],Carriers[Airline])</f>
        <v/>
      </c>
      <c r="D2826" t="n">
        <v>1955</v>
      </c>
      <c r="E2826" t="inlineStr">
        <is>
          <t>DCA</t>
        </is>
      </c>
      <c r="F2826" s="10" t="n">
        <v>1810</v>
      </c>
      <c r="G2826" t="inlineStr">
        <is>
          <t>1800-1859</t>
        </is>
      </c>
      <c r="H2826" s="9">
        <f>INT(F2826/100)</f>
        <v/>
      </c>
      <c r="M2826" t="n">
        <v>1</v>
      </c>
      <c r="N2826" t="inlineStr">
        <is>
          <t>C</t>
        </is>
      </c>
      <c r="O2826" t="n">
        <v>0</v>
      </c>
    </row>
    <row r="2827">
      <c r="A2827" s="8" t="n">
        <v>46210</v>
      </c>
      <c r="B2827" t="inlineStr">
        <is>
          <t>UA</t>
        </is>
      </c>
      <c r="C2827" s="9">
        <f>_xlfn.XLOOKUP(B2827,Carriers[Code],Carriers[Airline])</f>
        <v/>
      </c>
      <c r="D2827" t="n">
        <v>2400</v>
      </c>
      <c r="E2827" t="inlineStr">
        <is>
          <t>SFO</t>
        </is>
      </c>
      <c r="F2827" s="10" t="n">
        <v>1810</v>
      </c>
      <c r="G2827" t="inlineStr">
        <is>
          <t>1800-1859</t>
        </is>
      </c>
      <c r="H2827" s="9">
        <f>INT(F2827/100)</f>
        <v/>
      </c>
      <c r="I2827" t="n">
        <v>55</v>
      </c>
      <c r="J2827" t="n">
        <v>1</v>
      </c>
      <c r="K2827" t="n">
        <v>23</v>
      </c>
      <c r="L2827" t="n">
        <v>1</v>
      </c>
      <c r="M2827" t="n">
        <v>0</v>
      </c>
      <c r="O2827" t="n">
        <v>0</v>
      </c>
      <c r="P2827" t="n">
        <v>9</v>
      </c>
      <c r="Q2827" t="n">
        <v>0</v>
      </c>
      <c r="R2827" t="n">
        <v>0</v>
      </c>
      <c r="S2827" t="n">
        <v>0</v>
      </c>
      <c r="T2827" t="n">
        <v>14</v>
      </c>
    </row>
    <row r="2828">
      <c r="A2828" s="8" t="n">
        <v>46210</v>
      </c>
      <c r="B2828" t="inlineStr">
        <is>
          <t>YX</t>
        </is>
      </c>
      <c r="C2828" s="9">
        <f>_xlfn.XLOOKUP(B2828,Carriers[Code],Carriers[Airline])</f>
        <v/>
      </c>
      <c r="D2828" t="n">
        <v>5718</v>
      </c>
      <c r="E2828" t="inlineStr">
        <is>
          <t>EWR</t>
        </is>
      </c>
      <c r="F2828" s="10" t="n">
        <v>1815</v>
      </c>
      <c r="G2828" t="inlineStr">
        <is>
          <t>1800-1859</t>
        </is>
      </c>
      <c r="H2828" s="9">
        <f>INT(F2828/100)</f>
        <v/>
      </c>
      <c r="I2828" t="n">
        <v>153</v>
      </c>
      <c r="J2828" t="n">
        <v>1</v>
      </c>
      <c r="K2828" t="n">
        <v>145</v>
      </c>
      <c r="L2828" t="n">
        <v>1</v>
      </c>
      <c r="M2828" t="n">
        <v>0</v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n">
        <v>145</v>
      </c>
    </row>
    <row r="2829">
      <c r="A2829" s="8" t="n">
        <v>46210</v>
      </c>
      <c r="B2829" t="inlineStr">
        <is>
          <t>MQ</t>
        </is>
      </c>
      <c r="C2829" s="9">
        <f>_xlfn.XLOOKUP(B2829,Carriers[Code],Carriers[Airline])</f>
        <v/>
      </c>
      <c r="D2829" t="n">
        <v>3408</v>
      </c>
      <c r="E2829" t="inlineStr">
        <is>
          <t>CVG</t>
        </is>
      </c>
      <c r="F2829" s="10" t="n">
        <v>1820</v>
      </c>
      <c r="G2829" t="inlineStr">
        <is>
          <t>1800-1859</t>
        </is>
      </c>
      <c r="H2829" s="9">
        <f>INT(F2829/100)</f>
        <v/>
      </c>
      <c r="I2829" t="n">
        <v>121</v>
      </c>
      <c r="J2829" t="n">
        <v>1</v>
      </c>
      <c r="K2829" t="n">
        <v>89</v>
      </c>
      <c r="L2829" t="n">
        <v>1</v>
      </c>
      <c r="M2829" t="n">
        <v>0</v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n">
        <v>89</v>
      </c>
    </row>
    <row r="2830">
      <c r="A2830" s="8" t="n">
        <v>46210</v>
      </c>
      <c r="B2830" t="inlineStr">
        <is>
          <t>WN</t>
        </is>
      </c>
      <c r="C2830" s="9">
        <f>_xlfn.XLOOKUP(B2830,Carriers[Code],Carriers[Airline])</f>
        <v/>
      </c>
      <c r="D2830" t="n">
        <v>754</v>
      </c>
      <c r="E2830" t="inlineStr">
        <is>
          <t>STL</t>
        </is>
      </c>
      <c r="F2830" s="10" t="n">
        <v>1825</v>
      </c>
      <c r="G2830" t="inlineStr">
        <is>
          <t>1800-1859</t>
        </is>
      </c>
      <c r="H2830" s="9">
        <f>INT(F2830/100)</f>
        <v/>
      </c>
      <c r="I2830" t="n">
        <v>97</v>
      </c>
      <c r="J2830" t="n">
        <v>1</v>
      </c>
      <c r="K2830" t="n">
        <v>75</v>
      </c>
      <c r="L2830" t="n">
        <v>1</v>
      </c>
      <c r="M2830" t="n">
        <v>0</v>
      </c>
      <c r="O2830" t="n">
        <v>0</v>
      </c>
      <c r="P2830" t="n">
        <v>5</v>
      </c>
      <c r="Q2830" t="n">
        <v>0</v>
      </c>
      <c r="R2830" t="n">
        <v>0</v>
      </c>
      <c r="S2830" t="n">
        <v>0</v>
      </c>
      <c r="T2830" t="n">
        <v>70</v>
      </c>
    </row>
    <row r="2831">
      <c r="A2831" s="8" t="n">
        <v>46210</v>
      </c>
      <c r="B2831" t="inlineStr">
        <is>
          <t>B6</t>
        </is>
      </c>
      <c r="C2831" s="9">
        <f>_xlfn.XLOOKUP(B2831,Carriers[Code],Carriers[Airline])</f>
        <v/>
      </c>
      <c r="D2831" t="n">
        <v>2459</v>
      </c>
      <c r="E2831" t="inlineStr">
        <is>
          <t>PHL</t>
        </is>
      </c>
      <c r="F2831" s="10" t="n">
        <v>1826</v>
      </c>
      <c r="G2831" t="inlineStr">
        <is>
          <t>1800-1859</t>
        </is>
      </c>
      <c r="H2831" s="9">
        <f>INT(F2831/100)</f>
        <v/>
      </c>
      <c r="I2831" t="n">
        <v>80</v>
      </c>
      <c r="J2831" t="n">
        <v>1</v>
      </c>
      <c r="K2831" t="n">
        <v>77</v>
      </c>
      <c r="L2831" t="n">
        <v>1</v>
      </c>
      <c r="M2831" t="n">
        <v>0</v>
      </c>
      <c r="O2831" t="n">
        <v>0</v>
      </c>
      <c r="P2831" t="n">
        <v>11</v>
      </c>
      <c r="Q2831" t="n">
        <v>0</v>
      </c>
      <c r="R2831" t="n">
        <v>0</v>
      </c>
      <c r="S2831" t="n">
        <v>0</v>
      </c>
      <c r="T2831" t="n">
        <v>66</v>
      </c>
    </row>
    <row r="2832">
      <c r="A2832" s="8" t="n">
        <v>46210</v>
      </c>
      <c r="B2832" t="inlineStr">
        <is>
          <t>UA</t>
        </is>
      </c>
      <c r="C2832" s="9">
        <f>_xlfn.XLOOKUP(B2832,Carriers[Code],Carriers[Airline])</f>
        <v/>
      </c>
      <c r="D2832" t="n">
        <v>639</v>
      </c>
      <c r="E2832" t="inlineStr">
        <is>
          <t>LAX</t>
        </is>
      </c>
      <c r="F2832" s="10" t="n">
        <v>1826</v>
      </c>
      <c r="G2832" t="inlineStr">
        <is>
          <t>1800-1859</t>
        </is>
      </c>
      <c r="H2832" s="9">
        <f>INT(F2832/100)</f>
        <v/>
      </c>
      <c r="I2832" t="n">
        <v>14</v>
      </c>
      <c r="J2832" t="n">
        <v>0</v>
      </c>
      <c r="K2832" t="n">
        <v>-2</v>
      </c>
      <c r="L2832" t="n">
        <v>0</v>
      </c>
      <c r="M2832" t="n">
        <v>0</v>
      </c>
      <c r="O2832" t="n">
        <v>0</v>
      </c>
    </row>
    <row r="2833">
      <c r="A2833" s="8" t="n">
        <v>46210</v>
      </c>
      <c r="B2833" t="inlineStr">
        <is>
          <t>AA</t>
        </is>
      </c>
      <c r="C2833" s="9">
        <f>_xlfn.XLOOKUP(B2833,Carriers[Code],Carriers[Airline])</f>
        <v/>
      </c>
      <c r="D2833" t="n">
        <v>1554</v>
      </c>
      <c r="E2833" t="inlineStr">
        <is>
          <t>ORD</t>
        </is>
      </c>
      <c r="F2833" s="10" t="n">
        <v>1830</v>
      </c>
      <c r="G2833" t="inlineStr">
        <is>
          <t>1800-1859</t>
        </is>
      </c>
      <c r="H2833" s="9">
        <f>INT(F2833/100)</f>
        <v/>
      </c>
      <c r="I2833" t="n">
        <v>133</v>
      </c>
      <c r="J2833" t="n">
        <v>1</v>
      </c>
      <c r="K2833" t="n">
        <v>76</v>
      </c>
      <c r="L2833" t="n">
        <v>1</v>
      </c>
      <c r="M2833" t="n">
        <v>0</v>
      </c>
      <c r="O2833" t="n">
        <v>0</v>
      </c>
      <c r="P2833" t="n">
        <v>5</v>
      </c>
      <c r="Q2833" t="n">
        <v>0</v>
      </c>
      <c r="R2833" t="n">
        <v>0</v>
      </c>
      <c r="S2833" t="n">
        <v>0</v>
      </c>
      <c r="T2833" t="n">
        <v>71</v>
      </c>
    </row>
    <row r="2834">
      <c r="A2834" s="8" t="n">
        <v>46210</v>
      </c>
      <c r="B2834" t="inlineStr">
        <is>
          <t>WN</t>
        </is>
      </c>
      <c r="C2834" s="9">
        <f>_xlfn.XLOOKUP(B2834,Carriers[Code],Carriers[Airline])</f>
        <v/>
      </c>
      <c r="D2834" t="n">
        <v>3543</v>
      </c>
      <c r="E2834" t="inlineStr">
        <is>
          <t>BWI</t>
        </is>
      </c>
      <c r="F2834" s="10" t="n">
        <v>1840</v>
      </c>
      <c r="G2834" t="inlineStr">
        <is>
          <t>1800-1859</t>
        </is>
      </c>
      <c r="H2834" s="9">
        <f>INT(F2834/100)</f>
        <v/>
      </c>
      <c r="I2834" t="n">
        <v>158</v>
      </c>
      <c r="J2834" t="n">
        <v>1</v>
      </c>
      <c r="M2834" t="n">
        <v>0</v>
      </c>
      <c r="O2834" t="n">
        <v>1</v>
      </c>
    </row>
    <row r="2835">
      <c r="A2835" s="8" t="n">
        <v>46210</v>
      </c>
      <c r="B2835" t="inlineStr">
        <is>
          <t>UA</t>
        </is>
      </c>
      <c r="C2835" s="9">
        <f>_xlfn.XLOOKUP(B2835,Carriers[Code],Carriers[Airline])</f>
        <v/>
      </c>
      <c r="D2835" t="n">
        <v>1015</v>
      </c>
      <c r="E2835" t="inlineStr">
        <is>
          <t>ORD</t>
        </is>
      </c>
      <c r="F2835" s="10" t="n">
        <v>1843</v>
      </c>
      <c r="G2835" t="inlineStr">
        <is>
          <t>1800-1859</t>
        </is>
      </c>
      <c r="H2835" s="9">
        <f>INT(F2835/100)</f>
        <v/>
      </c>
      <c r="I2835" t="n">
        <v>275</v>
      </c>
      <c r="J2835" t="n">
        <v>1</v>
      </c>
      <c r="K2835" t="n">
        <v>256</v>
      </c>
      <c r="L2835" t="n">
        <v>1</v>
      </c>
      <c r="M2835" t="n">
        <v>0</v>
      </c>
      <c r="O2835" t="n">
        <v>0</v>
      </c>
      <c r="P2835" t="n">
        <v>0</v>
      </c>
      <c r="Q2835" t="n">
        <v>0</v>
      </c>
      <c r="R2835" t="n">
        <v>0</v>
      </c>
      <c r="S2835" t="n">
        <v>0</v>
      </c>
      <c r="T2835" t="n">
        <v>256</v>
      </c>
    </row>
    <row r="2836">
      <c r="A2836" s="8" t="n">
        <v>46210</v>
      </c>
      <c r="B2836" t="inlineStr">
        <is>
          <t>DL</t>
        </is>
      </c>
      <c r="C2836" s="9">
        <f>_xlfn.XLOOKUP(B2836,Carriers[Code],Carriers[Airline])</f>
        <v/>
      </c>
      <c r="D2836" t="n">
        <v>445</v>
      </c>
      <c r="E2836" t="inlineStr">
        <is>
          <t>SLC</t>
        </is>
      </c>
      <c r="F2836" s="10" t="n">
        <v>1845</v>
      </c>
      <c r="G2836" t="inlineStr">
        <is>
          <t>1800-1859</t>
        </is>
      </c>
      <c r="H2836" s="9">
        <f>INT(F2836/100)</f>
        <v/>
      </c>
      <c r="I2836" t="n">
        <v>91</v>
      </c>
      <c r="J2836" t="n">
        <v>1</v>
      </c>
      <c r="K2836" t="n">
        <v>84</v>
      </c>
      <c r="L2836" t="n">
        <v>1</v>
      </c>
      <c r="M2836" t="n">
        <v>0</v>
      </c>
      <c r="O2836" t="n">
        <v>0</v>
      </c>
      <c r="P2836" t="n">
        <v>0</v>
      </c>
      <c r="Q2836" t="n">
        <v>0</v>
      </c>
      <c r="R2836" t="n">
        <v>2</v>
      </c>
      <c r="S2836" t="n">
        <v>0</v>
      </c>
      <c r="T2836" t="n">
        <v>82</v>
      </c>
    </row>
    <row r="2837">
      <c r="A2837" s="8" t="n">
        <v>46210</v>
      </c>
      <c r="B2837" t="inlineStr">
        <is>
          <t>B6</t>
        </is>
      </c>
      <c r="C2837" s="9">
        <f>_xlfn.XLOOKUP(B2837,Carriers[Code],Carriers[Airline])</f>
        <v/>
      </c>
      <c r="D2837" t="n">
        <v>2269</v>
      </c>
      <c r="E2837" t="inlineStr">
        <is>
          <t>FLL</t>
        </is>
      </c>
      <c r="F2837" s="10" t="n">
        <v>1850</v>
      </c>
      <c r="G2837" t="inlineStr">
        <is>
          <t>1800-1859</t>
        </is>
      </c>
      <c r="H2837" s="9">
        <f>INT(F2837/100)</f>
        <v/>
      </c>
      <c r="I2837" t="n">
        <v>161</v>
      </c>
      <c r="J2837" t="n">
        <v>1</v>
      </c>
      <c r="K2837" t="n">
        <v>144</v>
      </c>
      <c r="L2837" t="n">
        <v>1</v>
      </c>
      <c r="M2837" t="n">
        <v>0</v>
      </c>
      <c r="O2837" t="n">
        <v>0</v>
      </c>
      <c r="P2837" t="n">
        <v>13</v>
      </c>
      <c r="Q2837" t="n">
        <v>0</v>
      </c>
      <c r="R2837" t="n">
        <v>0</v>
      </c>
      <c r="S2837" t="n">
        <v>0</v>
      </c>
      <c r="T2837" t="n">
        <v>131</v>
      </c>
    </row>
    <row r="2838">
      <c r="A2838" s="8" t="n">
        <v>46210</v>
      </c>
      <c r="B2838" t="inlineStr">
        <is>
          <t>WN</t>
        </is>
      </c>
      <c r="C2838" s="9">
        <f>_xlfn.XLOOKUP(B2838,Carriers[Code],Carriers[Airline])</f>
        <v/>
      </c>
      <c r="D2838" t="n">
        <v>2338</v>
      </c>
      <c r="E2838" t="inlineStr">
        <is>
          <t>BNA</t>
        </is>
      </c>
      <c r="F2838" s="10" t="n">
        <v>1850</v>
      </c>
      <c r="G2838" t="inlineStr">
        <is>
          <t>1800-1859</t>
        </is>
      </c>
      <c r="H2838" s="9">
        <f>INT(F2838/100)</f>
        <v/>
      </c>
      <c r="I2838" t="n">
        <v>57</v>
      </c>
      <c r="J2838" t="n">
        <v>1</v>
      </c>
      <c r="K2838" t="n">
        <v>31</v>
      </c>
      <c r="L2838" t="n">
        <v>1</v>
      </c>
      <c r="M2838" t="n">
        <v>0</v>
      </c>
      <c r="O2838" t="n">
        <v>0</v>
      </c>
      <c r="P2838" t="n">
        <v>8</v>
      </c>
      <c r="Q2838" t="n">
        <v>0</v>
      </c>
      <c r="R2838" t="n">
        <v>0</v>
      </c>
      <c r="S2838" t="n">
        <v>0</v>
      </c>
      <c r="T2838" t="n">
        <v>23</v>
      </c>
    </row>
    <row r="2839">
      <c r="A2839" s="8" t="n">
        <v>46210</v>
      </c>
      <c r="B2839" t="inlineStr">
        <is>
          <t>AA</t>
        </is>
      </c>
      <c r="C2839" s="9">
        <f>_xlfn.XLOOKUP(B2839,Carriers[Code],Carriers[Airline])</f>
        <v/>
      </c>
      <c r="D2839" t="n">
        <v>1552</v>
      </c>
      <c r="E2839" t="inlineStr">
        <is>
          <t>CLT</t>
        </is>
      </c>
      <c r="F2839" s="10" t="n">
        <v>1855</v>
      </c>
      <c r="G2839" t="inlineStr">
        <is>
          <t>1800-1859</t>
        </is>
      </c>
      <c r="H2839" s="9">
        <f>INT(F2839/100)</f>
        <v/>
      </c>
      <c r="I2839" t="n">
        <v>190</v>
      </c>
      <c r="J2839" t="n">
        <v>1</v>
      </c>
      <c r="K2839" t="n">
        <v>161</v>
      </c>
      <c r="L2839" t="n">
        <v>1</v>
      </c>
      <c r="M2839" t="n">
        <v>0</v>
      </c>
      <c r="O2839" t="n">
        <v>0</v>
      </c>
      <c r="P2839" t="n">
        <v>0</v>
      </c>
      <c r="Q2839" t="n">
        <v>0</v>
      </c>
      <c r="R2839" t="n">
        <v>0</v>
      </c>
      <c r="S2839" t="n">
        <v>0</v>
      </c>
      <c r="T2839" t="n">
        <v>161</v>
      </c>
    </row>
    <row r="2840">
      <c r="A2840" s="8" t="n">
        <v>46210</v>
      </c>
      <c r="B2840" t="inlineStr">
        <is>
          <t>B6</t>
        </is>
      </c>
      <c r="C2840" s="9">
        <f>_xlfn.XLOOKUP(B2840,Carriers[Code],Carriers[Airline])</f>
        <v/>
      </c>
      <c r="D2840" t="n">
        <v>1633</v>
      </c>
      <c r="E2840" t="inlineStr">
        <is>
          <t>SFO</t>
        </is>
      </c>
      <c r="F2840" s="10" t="n">
        <v>1855</v>
      </c>
      <c r="G2840" t="inlineStr">
        <is>
          <t>1800-1859</t>
        </is>
      </c>
      <c r="H2840" s="9">
        <f>INT(F2840/100)</f>
        <v/>
      </c>
      <c r="I2840" t="n">
        <v>215</v>
      </c>
      <c r="J2840" t="n">
        <v>1</v>
      </c>
      <c r="K2840" t="n">
        <v>205</v>
      </c>
      <c r="L2840" t="n">
        <v>1</v>
      </c>
      <c r="M2840" t="n">
        <v>0</v>
      </c>
      <c r="O2840" t="n">
        <v>0</v>
      </c>
      <c r="P2840" t="n">
        <v>18</v>
      </c>
      <c r="Q2840" t="n">
        <v>0</v>
      </c>
      <c r="R2840" t="n">
        <v>0</v>
      </c>
      <c r="S2840" t="n">
        <v>0</v>
      </c>
      <c r="T2840" t="n">
        <v>187</v>
      </c>
    </row>
    <row r="2841">
      <c r="A2841" s="8" t="n">
        <v>46210</v>
      </c>
      <c r="B2841" t="inlineStr">
        <is>
          <t>YX</t>
        </is>
      </c>
      <c r="C2841" s="9">
        <f>_xlfn.XLOOKUP(B2841,Carriers[Code],Carriers[Airline])</f>
        <v/>
      </c>
      <c r="D2841" t="n">
        <v>4641</v>
      </c>
      <c r="E2841" t="inlineStr">
        <is>
          <t>CMH</t>
        </is>
      </c>
      <c r="F2841" s="10" t="n">
        <v>1855</v>
      </c>
      <c r="G2841" t="inlineStr">
        <is>
          <t>1800-1859</t>
        </is>
      </c>
      <c r="H2841" s="9">
        <f>INT(F2841/100)</f>
        <v/>
      </c>
      <c r="I2841" t="n">
        <v>167</v>
      </c>
      <c r="J2841" t="n">
        <v>1</v>
      </c>
      <c r="K2841" t="n">
        <v>144</v>
      </c>
      <c r="L2841" t="n">
        <v>1</v>
      </c>
      <c r="M2841" t="n">
        <v>0</v>
      </c>
      <c r="O2841" t="n">
        <v>0</v>
      </c>
      <c r="P2841" t="n">
        <v>4</v>
      </c>
      <c r="Q2841" t="n">
        <v>0</v>
      </c>
      <c r="R2841" t="n">
        <v>0</v>
      </c>
      <c r="S2841" t="n">
        <v>0</v>
      </c>
      <c r="T2841" t="n">
        <v>140</v>
      </c>
    </row>
    <row r="2842">
      <c r="A2842" s="8" t="n">
        <v>46210</v>
      </c>
      <c r="B2842" t="inlineStr">
        <is>
          <t>YX</t>
        </is>
      </c>
      <c r="C2842" s="9">
        <f>_xlfn.XLOOKUP(B2842,Carriers[Code],Carriers[Airline])</f>
        <v/>
      </c>
      <c r="D2842" t="n">
        <v>5716</v>
      </c>
      <c r="E2842" t="inlineStr">
        <is>
          <t>LGA</t>
        </is>
      </c>
      <c r="F2842" s="10" t="n">
        <v>1859</v>
      </c>
      <c r="G2842" t="inlineStr">
        <is>
          <t>1800-1859</t>
        </is>
      </c>
      <c r="H2842" s="9">
        <f>INT(F2842/100)</f>
        <v/>
      </c>
      <c r="I2842" t="n">
        <v>100</v>
      </c>
      <c r="J2842" t="n">
        <v>1</v>
      </c>
      <c r="K2842" t="n">
        <v>71</v>
      </c>
      <c r="L2842" t="n">
        <v>1</v>
      </c>
      <c r="M2842" t="n">
        <v>0</v>
      </c>
      <c r="O2842" t="n">
        <v>0</v>
      </c>
      <c r="P2842" t="n">
        <v>1</v>
      </c>
      <c r="Q2842" t="n">
        <v>0</v>
      </c>
      <c r="R2842" t="n">
        <v>0</v>
      </c>
      <c r="S2842" t="n">
        <v>0</v>
      </c>
      <c r="T2842" t="n">
        <v>70</v>
      </c>
    </row>
    <row r="2843">
      <c r="A2843" s="8" t="n">
        <v>46210</v>
      </c>
      <c r="B2843" t="inlineStr">
        <is>
          <t>UA</t>
        </is>
      </c>
      <c r="C2843" s="9">
        <f>_xlfn.XLOOKUP(B2843,Carriers[Code],Carriers[Airline])</f>
        <v/>
      </c>
      <c r="D2843" t="n">
        <v>1693</v>
      </c>
      <c r="E2843" t="inlineStr">
        <is>
          <t>EWR</t>
        </is>
      </c>
      <c r="F2843" s="10" t="n">
        <v>1900</v>
      </c>
      <c r="G2843" t="inlineStr">
        <is>
          <t>1900-1959</t>
        </is>
      </c>
      <c r="H2843" s="9">
        <f>INT(F2843/100)</f>
        <v/>
      </c>
      <c r="I2843" t="n">
        <v>63</v>
      </c>
      <c r="J2843" t="n">
        <v>1</v>
      </c>
      <c r="K2843" t="n">
        <v>114</v>
      </c>
      <c r="L2843" t="n">
        <v>1</v>
      </c>
      <c r="M2843" t="n">
        <v>0</v>
      </c>
      <c r="O2843" t="n">
        <v>0</v>
      </c>
      <c r="P2843" t="n">
        <v>10</v>
      </c>
      <c r="Q2843" t="n">
        <v>0</v>
      </c>
      <c r="R2843" t="n">
        <v>51</v>
      </c>
      <c r="S2843" t="n">
        <v>0</v>
      </c>
      <c r="T2843" t="n">
        <v>53</v>
      </c>
    </row>
    <row r="2844">
      <c r="A2844" s="8" t="n">
        <v>46210</v>
      </c>
      <c r="B2844" t="inlineStr">
        <is>
          <t>B6</t>
        </is>
      </c>
      <c r="C2844" s="9">
        <f>_xlfn.XLOOKUP(B2844,Carriers[Code],Carriers[Airline])</f>
        <v/>
      </c>
      <c r="D2844" t="n">
        <v>817</v>
      </c>
      <c r="E2844" t="inlineStr">
        <is>
          <t>JFK</t>
        </is>
      </c>
      <c r="F2844" s="10" t="n">
        <v>1909</v>
      </c>
      <c r="G2844" t="inlineStr">
        <is>
          <t>1900-1959</t>
        </is>
      </c>
      <c r="H2844" s="9">
        <f>INT(F2844/100)</f>
        <v/>
      </c>
      <c r="I2844" t="n">
        <v>206</v>
      </c>
      <c r="J2844" t="n">
        <v>1</v>
      </c>
      <c r="K2844" t="n">
        <v>197</v>
      </c>
      <c r="L2844" t="n">
        <v>1</v>
      </c>
      <c r="M2844" t="n">
        <v>0</v>
      </c>
      <c r="O2844" t="n">
        <v>0</v>
      </c>
      <c r="P2844" t="n">
        <v>16</v>
      </c>
      <c r="Q2844" t="n">
        <v>0</v>
      </c>
      <c r="R2844" t="n">
        <v>0</v>
      </c>
      <c r="S2844" t="n">
        <v>0</v>
      </c>
      <c r="T2844" t="n">
        <v>181</v>
      </c>
    </row>
    <row r="2845">
      <c r="A2845" s="8" t="n">
        <v>46210</v>
      </c>
      <c r="B2845" t="inlineStr">
        <is>
          <t>DL</t>
        </is>
      </c>
      <c r="C2845" s="9">
        <f>_xlfn.XLOOKUP(B2845,Carriers[Code],Carriers[Airline])</f>
        <v/>
      </c>
      <c r="D2845" t="n">
        <v>973</v>
      </c>
      <c r="E2845" t="inlineStr">
        <is>
          <t>ATL</t>
        </is>
      </c>
      <c r="F2845" s="10" t="n">
        <v>1910</v>
      </c>
      <c r="G2845" t="inlineStr">
        <is>
          <t>1900-1959</t>
        </is>
      </c>
      <c r="H2845" s="9">
        <f>INT(F2845/100)</f>
        <v/>
      </c>
      <c r="I2845" t="n">
        <v>109</v>
      </c>
      <c r="J2845" t="n">
        <v>1</v>
      </c>
      <c r="K2845" t="n">
        <v>68</v>
      </c>
      <c r="L2845" t="n">
        <v>1</v>
      </c>
      <c r="M2845" t="n">
        <v>0</v>
      </c>
      <c r="O2845" t="n">
        <v>0</v>
      </c>
      <c r="P2845" t="n">
        <v>0</v>
      </c>
      <c r="Q2845" t="n">
        <v>0</v>
      </c>
      <c r="R2845" t="n">
        <v>0</v>
      </c>
      <c r="S2845" t="n">
        <v>0</v>
      </c>
      <c r="T2845" t="n">
        <v>68</v>
      </c>
    </row>
    <row r="2846">
      <c r="A2846" s="8" t="n">
        <v>46210</v>
      </c>
      <c r="B2846" t="inlineStr">
        <is>
          <t>DL</t>
        </is>
      </c>
      <c r="C2846" s="9">
        <f>_xlfn.XLOOKUP(B2846,Carriers[Code],Carriers[Airline])</f>
        <v/>
      </c>
      <c r="D2846" t="n">
        <v>2305</v>
      </c>
      <c r="E2846" t="inlineStr">
        <is>
          <t>DFW</t>
        </is>
      </c>
      <c r="F2846" s="10" t="n">
        <v>1920</v>
      </c>
      <c r="G2846" t="inlineStr">
        <is>
          <t>1900-1959</t>
        </is>
      </c>
      <c r="H2846" s="9">
        <f>INT(F2846/100)</f>
        <v/>
      </c>
      <c r="I2846" t="n">
        <v>125</v>
      </c>
      <c r="J2846" t="n">
        <v>1</v>
      </c>
      <c r="K2846" t="n">
        <v>81</v>
      </c>
      <c r="L2846" t="n">
        <v>1</v>
      </c>
      <c r="M2846" t="n">
        <v>0</v>
      </c>
      <c r="O2846" t="n">
        <v>0</v>
      </c>
      <c r="P2846" t="n">
        <v>0</v>
      </c>
      <c r="Q2846" t="n">
        <v>0</v>
      </c>
      <c r="R2846" t="n">
        <v>0</v>
      </c>
      <c r="S2846" t="n">
        <v>0</v>
      </c>
      <c r="T2846" t="n">
        <v>81</v>
      </c>
    </row>
    <row r="2847">
      <c r="A2847" s="8" t="n">
        <v>46210</v>
      </c>
      <c r="B2847" t="inlineStr">
        <is>
          <t>B6</t>
        </is>
      </c>
      <c r="C2847" s="9">
        <f>_xlfn.XLOOKUP(B2847,Carriers[Code],Carriers[Airline])</f>
        <v/>
      </c>
      <c r="D2847" t="n">
        <v>197</v>
      </c>
      <c r="E2847" t="inlineStr">
        <is>
          <t>SEA</t>
        </is>
      </c>
      <c r="F2847" s="10" t="n">
        <v>1924</v>
      </c>
      <c r="G2847" t="inlineStr">
        <is>
          <t>1900-1959</t>
        </is>
      </c>
      <c r="H2847" s="9">
        <f>INT(F2847/100)</f>
        <v/>
      </c>
      <c r="I2847" t="n">
        <v>87</v>
      </c>
      <c r="J2847" t="n">
        <v>1</v>
      </c>
      <c r="M2847" t="n">
        <v>1</v>
      </c>
      <c r="N2847" t="inlineStr">
        <is>
          <t>A</t>
        </is>
      </c>
      <c r="O2847" t="n">
        <v>0</v>
      </c>
    </row>
    <row r="2848">
      <c r="A2848" s="8" t="n">
        <v>46210</v>
      </c>
      <c r="B2848" t="inlineStr">
        <is>
          <t>YX</t>
        </is>
      </c>
      <c r="C2848" s="9">
        <f>_xlfn.XLOOKUP(B2848,Carriers[Code],Carriers[Airline])</f>
        <v/>
      </c>
      <c r="D2848" t="n">
        <v>5629</v>
      </c>
      <c r="E2848" t="inlineStr">
        <is>
          <t>CMH</t>
        </is>
      </c>
      <c r="F2848" s="10" t="n">
        <v>1925</v>
      </c>
      <c r="G2848" t="inlineStr">
        <is>
          <t>1900-1959</t>
        </is>
      </c>
      <c r="H2848" s="9">
        <f>INT(F2848/100)</f>
        <v/>
      </c>
      <c r="M2848" t="n">
        <v>1</v>
      </c>
      <c r="N2848" t="inlineStr">
        <is>
          <t>C</t>
        </is>
      </c>
      <c r="O2848" t="n">
        <v>0</v>
      </c>
    </row>
    <row r="2849">
      <c r="A2849" s="8" t="n">
        <v>46210</v>
      </c>
      <c r="B2849" t="inlineStr">
        <is>
          <t>AA</t>
        </is>
      </c>
      <c r="C2849" s="9">
        <f>_xlfn.XLOOKUP(B2849,Carriers[Code],Carriers[Airline])</f>
        <v/>
      </c>
      <c r="D2849" t="n">
        <v>852</v>
      </c>
      <c r="E2849" t="inlineStr">
        <is>
          <t>DCA</t>
        </is>
      </c>
      <c r="F2849" s="10" t="n">
        <v>1927</v>
      </c>
      <c r="G2849" t="inlineStr">
        <is>
          <t>1900-1959</t>
        </is>
      </c>
      <c r="H2849" s="9">
        <f>INT(F2849/100)</f>
        <v/>
      </c>
      <c r="I2849" t="n">
        <v>207</v>
      </c>
      <c r="J2849" t="n">
        <v>1</v>
      </c>
      <c r="K2849" t="n">
        <v>188</v>
      </c>
      <c r="L2849" t="n">
        <v>1</v>
      </c>
      <c r="M2849" t="n">
        <v>0</v>
      </c>
      <c r="O2849" t="n">
        <v>0</v>
      </c>
      <c r="P2849" t="n">
        <v>0</v>
      </c>
      <c r="Q2849" t="n">
        <v>0</v>
      </c>
      <c r="R2849" t="n">
        <v>0</v>
      </c>
      <c r="S2849" t="n">
        <v>0</v>
      </c>
      <c r="T2849" t="n">
        <v>188</v>
      </c>
    </row>
    <row r="2850">
      <c r="A2850" s="8" t="n">
        <v>46210</v>
      </c>
      <c r="B2850" t="inlineStr">
        <is>
          <t>UA</t>
        </is>
      </c>
      <c r="C2850" s="9">
        <f>_xlfn.XLOOKUP(B2850,Carriers[Code],Carriers[Airline])</f>
        <v/>
      </c>
      <c r="D2850" t="n">
        <v>2136</v>
      </c>
      <c r="E2850" t="inlineStr">
        <is>
          <t>IAD</t>
        </is>
      </c>
      <c r="F2850" s="10" t="n">
        <v>1927</v>
      </c>
      <c r="G2850" t="inlineStr">
        <is>
          <t>1900-1959</t>
        </is>
      </c>
      <c r="H2850" s="9">
        <f>INT(F2850/100)</f>
        <v/>
      </c>
      <c r="I2850" t="n">
        <v>133</v>
      </c>
      <c r="J2850" t="n">
        <v>1</v>
      </c>
      <c r="K2850" t="n">
        <v>130</v>
      </c>
      <c r="L2850" t="n">
        <v>1</v>
      </c>
      <c r="M2850" t="n">
        <v>0</v>
      </c>
      <c r="O2850" t="n">
        <v>0</v>
      </c>
      <c r="P2850" t="n">
        <v>1</v>
      </c>
      <c r="Q2850" t="n">
        <v>0</v>
      </c>
      <c r="R2850" t="n">
        <v>0</v>
      </c>
      <c r="S2850" t="n">
        <v>0</v>
      </c>
      <c r="T2850" t="n">
        <v>129</v>
      </c>
    </row>
    <row r="2851">
      <c r="A2851" s="8" t="n">
        <v>46210</v>
      </c>
      <c r="B2851" t="inlineStr">
        <is>
          <t>DL</t>
        </is>
      </c>
      <c r="C2851" s="9">
        <f>_xlfn.XLOOKUP(B2851,Carriers[Code],Carriers[Airline])</f>
        <v/>
      </c>
      <c r="D2851" t="n">
        <v>324</v>
      </c>
      <c r="E2851" t="inlineStr">
        <is>
          <t>SEA</t>
        </is>
      </c>
      <c r="F2851" s="10" t="n">
        <v>1929</v>
      </c>
      <c r="G2851" t="inlineStr">
        <is>
          <t>1900-1959</t>
        </is>
      </c>
      <c r="H2851" s="9">
        <f>INT(F2851/100)</f>
        <v/>
      </c>
      <c r="I2851" t="n">
        <v>-4</v>
      </c>
      <c r="J2851" t="n">
        <v>0</v>
      </c>
      <c r="K2851" t="n">
        <v>-38</v>
      </c>
      <c r="L2851" t="n">
        <v>0</v>
      </c>
      <c r="M2851" t="n">
        <v>0</v>
      </c>
      <c r="O2851" t="n">
        <v>0</v>
      </c>
    </row>
    <row r="2852">
      <c r="A2852" s="8" t="n">
        <v>46210</v>
      </c>
      <c r="B2852" t="inlineStr">
        <is>
          <t>B6</t>
        </is>
      </c>
      <c r="C2852" s="9">
        <f>_xlfn.XLOOKUP(B2852,Carriers[Code],Carriers[Airline])</f>
        <v/>
      </c>
      <c r="D2852" t="n">
        <v>247</v>
      </c>
      <c r="E2852" t="inlineStr">
        <is>
          <t>SLC</t>
        </is>
      </c>
      <c r="F2852" s="10" t="n">
        <v>1932</v>
      </c>
      <c r="G2852" t="inlineStr">
        <is>
          <t>1900-1959</t>
        </is>
      </c>
      <c r="H2852" s="9">
        <f>INT(F2852/100)</f>
        <v/>
      </c>
      <c r="I2852" t="n">
        <v>141</v>
      </c>
      <c r="J2852" t="n">
        <v>1</v>
      </c>
      <c r="K2852" t="n">
        <v>116</v>
      </c>
      <c r="L2852" t="n">
        <v>1</v>
      </c>
      <c r="M2852" t="n">
        <v>0</v>
      </c>
      <c r="O2852" t="n">
        <v>0</v>
      </c>
      <c r="P2852" t="n">
        <v>116</v>
      </c>
      <c r="Q2852" t="n">
        <v>0</v>
      </c>
      <c r="R2852" t="n">
        <v>0</v>
      </c>
      <c r="S2852" t="n">
        <v>0</v>
      </c>
      <c r="T2852" t="n">
        <v>0</v>
      </c>
    </row>
    <row r="2853">
      <c r="A2853" s="8" t="n">
        <v>46210</v>
      </c>
      <c r="B2853" t="inlineStr">
        <is>
          <t>AA</t>
        </is>
      </c>
      <c r="C2853" s="9">
        <f>_xlfn.XLOOKUP(B2853,Carriers[Code],Carriers[Airline])</f>
        <v/>
      </c>
      <c r="D2853" t="n">
        <v>1691</v>
      </c>
      <c r="E2853" t="inlineStr">
        <is>
          <t>LAX</t>
        </is>
      </c>
      <c r="F2853" s="10" t="n">
        <v>1935</v>
      </c>
      <c r="G2853" t="inlineStr">
        <is>
          <t>1900-1959</t>
        </is>
      </c>
      <c r="H2853" s="9">
        <f>INT(F2853/100)</f>
        <v/>
      </c>
      <c r="I2853" t="n">
        <v>55</v>
      </c>
      <c r="J2853" t="n">
        <v>1</v>
      </c>
      <c r="K2853" t="n">
        <v>21</v>
      </c>
      <c r="L2853" t="n">
        <v>1</v>
      </c>
      <c r="M2853" t="n">
        <v>0</v>
      </c>
      <c r="O2853" t="n">
        <v>0</v>
      </c>
      <c r="P2853" t="n">
        <v>8</v>
      </c>
      <c r="Q2853" t="n">
        <v>0</v>
      </c>
      <c r="R2853" t="n">
        <v>0</v>
      </c>
      <c r="S2853" t="n">
        <v>0</v>
      </c>
      <c r="T2853" t="n">
        <v>13</v>
      </c>
    </row>
    <row r="2854">
      <c r="A2854" s="8" t="n">
        <v>46210</v>
      </c>
      <c r="B2854" t="inlineStr">
        <is>
          <t>AA</t>
        </is>
      </c>
      <c r="C2854" s="9">
        <f>_xlfn.XLOOKUP(B2854,Carriers[Code],Carriers[Airline])</f>
        <v/>
      </c>
      <c r="D2854" t="n">
        <v>1147</v>
      </c>
      <c r="E2854" t="inlineStr">
        <is>
          <t>PHL</t>
        </is>
      </c>
      <c r="F2854" s="10" t="n">
        <v>1937</v>
      </c>
      <c r="G2854" t="inlineStr">
        <is>
          <t>1900-1959</t>
        </is>
      </c>
      <c r="H2854" s="9">
        <f>INT(F2854/100)</f>
        <v/>
      </c>
      <c r="I2854" t="n">
        <v>126</v>
      </c>
      <c r="J2854" t="n">
        <v>1</v>
      </c>
      <c r="K2854" t="n">
        <v>135</v>
      </c>
      <c r="L2854" t="n">
        <v>1</v>
      </c>
      <c r="M2854" t="n">
        <v>0</v>
      </c>
      <c r="O2854" t="n">
        <v>0</v>
      </c>
      <c r="P2854" t="n">
        <v>5</v>
      </c>
      <c r="Q2854" t="n">
        <v>0</v>
      </c>
      <c r="R2854" t="n">
        <v>9</v>
      </c>
      <c r="S2854" t="n">
        <v>0</v>
      </c>
      <c r="T2854" t="n">
        <v>121</v>
      </c>
    </row>
    <row r="2855">
      <c r="A2855" s="8" t="n">
        <v>46210</v>
      </c>
      <c r="B2855" t="inlineStr">
        <is>
          <t>YX</t>
        </is>
      </c>
      <c r="C2855" s="9">
        <f>_xlfn.XLOOKUP(B2855,Carriers[Code],Carriers[Airline])</f>
        <v/>
      </c>
      <c r="D2855" t="n">
        <v>5807</v>
      </c>
      <c r="E2855" t="inlineStr">
        <is>
          <t>CLT</t>
        </is>
      </c>
      <c r="F2855" s="10" t="n">
        <v>1940</v>
      </c>
      <c r="G2855" t="inlineStr">
        <is>
          <t>1900-1959</t>
        </is>
      </c>
      <c r="H2855" s="9">
        <f>INT(F2855/100)</f>
        <v/>
      </c>
      <c r="I2855" t="n">
        <v>115</v>
      </c>
      <c r="J2855" t="n">
        <v>1</v>
      </c>
      <c r="K2855" t="n">
        <v>95</v>
      </c>
      <c r="L2855" t="n">
        <v>1</v>
      </c>
      <c r="M2855" t="n">
        <v>0</v>
      </c>
      <c r="O2855" t="n">
        <v>0</v>
      </c>
      <c r="P2855" t="n">
        <v>0</v>
      </c>
      <c r="Q2855" t="n">
        <v>0</v>
      </c>
      <c r="R2855" t="n">
        <v>0</v>
      </c>
      <c r="S2855" t="n">
        <v>0</v>
      </c>
      <c r="T2855" t="n">
        <v>95</v>
      </c>
    </row>
    <row r="2856">
      <c r="A2856" s="8" t="n">
        <v>46210</v>
      </c>
      <c r="B2856" t="inlineStr">
        <is>
          <t>AS</t>
        </is>
      </c>
      <c r="C2856" s="9">
        <f>_xlfn.XLOOKUP(B2856,Carriers[Code],Carriers[Airline])</f>
        <v/>
      </c>
      <c r="D2856" t="n">
        <v>1337</v>
      </c>
      <c r="E2856" t="inlineStr">
        <is>
          <t>SEA</t>
        </is>
      </c>
      <c r="F2856" s="10" t="n">
        <v>1944</v>
      </c>
      <c r="G2856" t="inlineStr">
        <is>
          <t>1900-1959</t>
        </is>
      </c>
      <c r="H2856" s="9">
        <f>INT(F2856/100)</f>
        <v/>
      </c>
      <c r="I2856" t="n">
        <v>209</v>
      </c>
      <c r="J2856" t="n">
        <v>1</v>
      </c>
      <c r="K2856" t="n">
        <v>186</v>
      </c>
      <c r="L2856" t="n">
        <v>1</v>
      </c>
      <c r="M2856" t="n">
        <v>0</v>
      </c>
      <c r="O2856" t="n">
        <v>0</v>
      </c>
      <c r="P2856" t="n">
        <v>0</v>
      </c>
      <c r="Q2856" t="n">
        <v>0</v>
      </c>
      <c r="R2856" t="n">
        <v>0</v>
      </c>
      <c r="S2856" t="n">
        <v>0</v>
      </c>
      <c r="T2856" t="n">
        <v>186</v>
      </c>
    </row>
    <row r="2857">
      <c r="A2857" s="8" t="n">
        <v>46210</v>
      </c>
      <c r="B2857" t="inlineStr">
        <is>
          <t>DL</t>
        </is>
      </c>
      <c r="C2857" s="9">
        <f>_xlfn.XLOOKUP(B2857,Carriers[Code],Carriers[Airline])</f>
        <v/>
      </c>
      <c r="D2857" t="n">
        <v>1677</v>
      </c>
      <c r="E2857" t="inlineStr">
        <is>
          <t>AUS</t>
        </is>
      </c>
      <c r="F2857" s="10" t="n">
        <v>1945</v>
      </c>
      <c r="G2857" t="inlineStr">
        <is>
          <t>1900-1959</t>
        </is>
      </c>
      <c r="H2857" s="9">
        <f>INT(F2857/100)</f>
        <v/>
      </c>
      <c r="I2857" t="n">
        <v>35</v>
      </c>
      <c r="J2857" t="n">
        <v>1</v>
      </c>
      <c r="K2857" t="n">
        <v>19</v>
      </c>
      <c r="L2857" t="n">
        <v>1</v>
      </c>
      <c r="M2857" t="n">
        <v>0</v>
      </c>
      <c r="O2857" t="n">
        <v>0</v>
      </c>
      <c r="P2857" t="n">
        <v>0</v>
      </c>
      <c r="Q2857" t="n">
        <v>0</v>
      </c>
      <c r="R2857" t="n">
        <v>0</v>
      </c>
      <c r="S2857" t="n">
        <v>0</v>
      </c>
      <c r="T2857" t="n">
        <v>19</v>
      </c>
    </row>
    <row r="2858">
      <c r="A2858" s="8" t="n">
        <v>46210</v>
      </c>
      <c r="B2858" t="inlineStr">
        <is>
          <t>B6</t>
        </is>
      </c>
      <c r="C2858" s="9">
        <f>_xlfn.XLOOKUP(B2858,Carriers[Code],Carriers[Airline])</f>
        <v/>
      </c>
      <c r="D2858" t="n">
        <v>1897</v>
      </c>
      <c r="E2858" t="inlineStr">
        <is>
          <t>ATL</t>
        </is>
      </c>
      <c r="F2858" s="10" t="n">
        <v>1952</v>
      </c>
      <c r="G2858" t="inlineStr">
        <is>
          <t>1900-1959</t>
        </is>
      </c>
      <c r="H2858" s="9">
        <f>INT(F2858/100)</f>
        <v/>
      </c>
      <c r="M2858" t="n">
        <v>1</v>
      </c>
      <c r="N2858" t="inlineStr">
        <is>
          <t>C</t>
        </is>
      </c>
      <c r="O2858" t="n">
        <v>0</v>
      </c>
    </row>
    <row r="2859">
      <c r="A2859" s="8" t="n">
        <v>46210</v>
      </c>
      <c r="B2859" t="inlineStr">
        <is>
          <t>B6</t>
        </is>
      </c>
      <c r="C2859" s="9">
        <f>_xlfn.XLOOKUP(B2859,Carriers[Code],Carriers[Airline])</f>
        <v/>
      </c>
      <c r="D2859" t="n">
        <v>777</v>
      </c>
      <c r="E2859" t="inlineStr">
        <is>
          <t>LAS</t>
        </is>
      </c>
      <c r="F2859" s="10" t="n">
        <v>1955</v>
      </c>
      <c r="G2859" t="inlineStr">
        <is>
          <t>1900-1959</t>
        </is>
      </c>
      <c r="H2859" s="9">
        <f>INT(F2859/100)</f>
        <v/>
      </c>
      <c r="I2859" t="n">
        <v>65</v>
      </c>
      <c r="J2859" t="n">
        <v>1</v>
      </c>
      <c r="K2859" t="n">
        <v>34</v>
      </c>
      <c r="L2859" t="n">
        <v>1</v>
      </c>
      <c r="M2859" t="n">
        <v>0</v>
      </c>
      <c r="O2859" t="n">
        <v>0</v>
      </c>
      <c r="P2859" t="n">
        <v>10</v>
      </c>
      <c r="Q2859" t="n">
        <v>0</v>
      </c>
      <c r="R2859" t="n">
        <v>0</v>
      </c>
      <c r="S2859" t="n">
        <v>0</v>
      </c>
      <c r="T2859" t="n">
        <v>24</v>
      </c>
    </row>
    <row r="2860">
      <c r="A2860" s="8" t="n">
        <v>46210</v>
      </c>
      <c r="B2860" t="inlineStr">
        <is>
          <t>B6</t>
        </is>
      </c>
      <c r="C2860" s="9">
        <f>_xlfn.XLOOKUP(B2860,Carriers[Code],Carriers[Airline])</f>
        <v/>
      </c>
      <c r="D2860" t="n">
        <v>993</v>
      </c>
      <c r="E2860" t="inlineStr">
        <is>
          <t>DEN</t>
        </is>
      </c>
      <c r="F2860" s="10" t="n">
        <v>1959</v>
      </c>
      <c r="G2860" t="inlineStr">
        <is>
          <t>1900-1959</t>
        </is>
      </c>
      <c r="H2860" s="9">
        <f>INT(F2860/100)</f>
        <v/>
      </c>
      <c r="I2860" t="n">
        <v>109</v>
      </c>
      <c r="J2860" t="n">
        <v>1</v>
      </c>
      <c r="K2860" t="n">
        <v>88</v>
      </c>
      <c r="L2860" t="n">
        <v>1</v>
      </c>
      <c r="M2860" t="n">
        <v>0</v>
      </c>
      <c r="O2860" t="n">
        <v>0</v>
      </c>
      <c r="P2860" t="n">
        <v>20</v>
      </c>
      <c r="Q2860" t="n">
        <v>0</v>
      </c>
      <c r="R2860" t="n">
        <v>0</v>
      </c>
      <c r="S2860" t="n">
        <v>0</v>
      </c>
      <c r="T2860" t="n">
        <v>68</v>
      </c>
    </row>
    <row r="2861">
      <c r="A2861" s="8" t="n">
        <v>46210</v>
      </c>
      <c r="B2861" t="inlineStr">
        <is>
          <t>DL</t>
        </is>
      </c>
      <c r="C2861" s="9">
        <f>_xlfn.XLOOKUP(B2861,Carriers[Code],Carriers[Airline])</f>
        <v/>
      </c>
      <c r="D2861" t="n">
        <v>2586</v>
      </c>
      <c r="E2861" t="inlineStr">
        <is>
          <t>BNA</t>
        </is>
      </c>
      <c r="F2861" s="10" t="n">
        <v>1959</v>
      </c>
      <c r="G2861" t="inlineStr">
        <is>
          <t>1900-1959</t>
        </is>
      </c>
      <c r="H2861" s="9">
        <f>INT(F2861/100)</f>
        <v/>
      </c>
      <c r="I2861" t="n">
        <v>63</v>
      </c>
      <c r="J2861" t="n">
        <v>1</v>
      </c>
      <c r="K2861" t="n">
        <v>42</v>
      </c>
      <c r="L2861" t="n">
        <v>1</v>
      </c>
      <c r="M2861" t="n">
        <v>0</v>
      </c>
      <c r="O2861" t="n">
        <v>0</v>
      </c>
      <c r="P2861" t="n">
        <v>0</v>
      </c>
      <c r="Q2861" t="n">
        <v>0</v>
      </c>
      <c r="R2861" t="n">
        <v>0</v>
      </c>
      <c r="S2861" t="n">
        <v>0</v>
      </c>
      <c r="T2861" t="n">
        <v>42</v>
      </c>
    </row>
    <row r="2862">
      <c r="A2862" s="8" t="n">
        <v>46210</v>
      </c>
      <c r="B2862" t="inlineStr">
        <is>
          <t>YX</t>
        </is>
      </c>
      <c r="C2862" s="9">
        <f>_xlfn.XLOOKUP(B2862,Carriers[Code],Carriers[Airline])</f>
        <v/>
      </c>
      <c r="D2862" t="n">
        <v>4397</v>
      </c>
      <c r="E2862" t="inlineStr">
        <is>
          <t>LGA</t>
        </is>
      </c>
      <c r="F2862" s="10" t="n">
        <v>2000</v>
      </c>
      <c r="G2862" t="inlineStr">
        <is>
          <t>2000-2059</t>
        </is>
      </c>
      <c r="H2862" s="9">
        <f>INT(F2862/100)</f>
        <v/>
      </c>
      <c r="I2862" t="n">
        <v>69</v>
      </c>
      <c r="J2862" t="n">
        <v>1</v>
      </c>
      <c r="K2862" t="n">
        <v>65</v>
      </c>
      <c r="L2862" t="n">
        <v>1</v>
      </c>
      <c r="M2862" t="n">
        <v>0</v>
      </c>
      <c r="O2862" t="n">
        <v>0</v>
      </c>
      <c r="P2862" t="n">
        <v>0</v>
      </c>
      <c r="Q2862" t="n">
        <v>0</v>
      </c>
      <c r="R2862" t="n">
        <v>0</v>
      </c>
      <c r="S2862" t="n">
        <v>0</v>
      </c>
      <c r="T2862" t="n">
        <v>65</v>
      </c>
    </row>
    <row r="2863">
      <c r="A2863" s="8" t="n">
        <v>46210</v>
      </c>
      <c r="B2863" t="inlineStr">
        <is>
          <t>YX</t>
        </is>
      </c>
      <c r="C2863" s="9">
        <f>_xlfn.XLOOKUP(B2863,Carriers[Code],Carriers[Airline])</f>
        <v/>
      </c>
      <c r="D2863" t="n">
        <v>5849</v>
      </c>
      <c r="E2863" t="inlineStr">
        <is>
          <t>LGA</t>
        </is>
      </c>
      <c r="F2863" s="10" t="n">
        <v>2000</v>
      </c>
      <c r="G2863" t="inlineStr">
        <is>
          <t>2000-2059</t>
        </is>
      </c>
      <c r="H2863" s="9">
        <f>INT(F2863/100)</f>
        <v/>
      </c>
      <c r="I2863" t="n">
        <v>101</v>
      </c>
      <c r="J2863" t="n">
        <v>1</v>
      </c>
      <c r="K2863" t="n">
        <v>86</v>
      </c>
      <c r="L2863" t="n">
        <v>1</v>
      </c>
      <c r="M2863" t="n">
        <v>0</v>
      </c>
      <c r="O2863" t="n">
        <v>0</v>
      </c>
      <c r="P2863" t="n">
        <v>0</v>
      </c>
      <c r="Q2863" t="n">
        <v>0</v>
      </c>
      <c r="R2863" t="n">
        <v>0</v>
      </c>
      <c r="S2863" t="n">
        <v>0</v>
      </c>
      <c r="T2863" t="n">
        <v>86</v>
      </c>
    </row>
    <row r="2864">
      <c r="A2864" s="8" t="n">
        <v>46210</v>
      </c>
      <c r="B2864" t="inlineStr">
        <is>
          <t>DL</t>
        </is>
      </c>
      <c r="C2864" s="9">
        <f>_xlfn.XLOOKUP(B2864,Carriers[Code],Carriers[Airline])</f>
        <v/>
      </c>
      <c r="D2864" t="n">
        <v>817</v>
      </c>
      <c r="E2864" t="inlineStr">
        <is>
          <t>RDU</t>
        </is>
      </c>
      <c r="F2864" s="10" t="n">
        <v>2005</v>
      </c>
      <c r="G2864" t="inlineStr">
        <is>
          <t>2000-2059</t>
        </is>
      </c>
      <c r="H2864" s="9">
        <f>INT(F2864/100)</f>
        <v/>
      </c>
      <c r="I2864" t="n">
        <v>192</v>
      </c>
      <c r="J2864" t="n">
        <v>1</v>
      </c>
      <c r="K2864" t="n">
        <v>213</v>
      </c>
      <c r="L2864" t="n">
        <v>1</v>
      </c>
      <c r="M2864" t="n">
        <v>0</v>
      </c>
      <c r="O2864" t="n">
        <v>0</v>
      </c>
      <c r="P2864" t="n">
        <v>5</v>
      </c>
      <c r="Q2864" t="n">
        <v>0</v>
      </c>
      <c r="R2864" t="n">
        <v>21</v>
      </c>
      <c r="S2864" t="n">
        <v>0</v>
      </c>
      <c r="T2864" t="n">
        <v>187</v>
      </c>
    </row>
    <row r="2865">
      <c r="A2865" s="8" t="n">
        <v>46210</v>
      </c>
      <c r="B2865" t="inlineStr">
        <is>
          <t>YX</t>
        </is>
      </c>
      <c r="C2865" s="9">
        <f>_xlfn.XLOOKUP(B2865,Carriers[Code],Carriers[Airline])</f>
        <v/>
      </c>
      <c r="D2865" t="n">
        <v>4616</v>
      </c>
      <c r="E2865" t="inlineStr">
        <is>
          <t>BUF</t>
        </is>
      </c>
      <c r="F2865" s="10" t="n">
        <v>2005</v>
      </c>
      <c r="G2865" t="inlineStr">
        <is>
          <t>2000-2059</t>
        </is>
      </c>
      <c r="H2865" s="9">
        <f>INT(F2865/100)</f>
        <v/>
      </c>
      <c r="I2865" t="n">
        <v>59</v>
      </c>
      <c r="J2865" t="n">
        <v>1</v>
      </c>
      <c r="K2865" t="n">
        <v>39</v>
      </c>
      <c r="L2865" t="n">
        <v>1</v>
      </c>
      <c r="M2865" t="n">
        <v>0</v>
      </c>
      <c r="O2865" t="n">
        <v>0</v>
      </c>
      <c r="P2865" t="n">
        <v>16</v>
      </c>
      <c r="Q2865" t="n">
        <v>0</v>
      </c>
      <c r="R2865" t="n">
        <v>0</v>
      </c>
      <c r="S2865" t="n">
        <v>0</v>
      </c>
      <c r="T2865" t="n">
        <v>23</v>
      </c>
    </row>
    <row r="2866">
      <c r="A2866" s="8" t="n">
        <v>46210</v>
      </c>
      <c r="B2866" t="inlineStr">
        <is>
          <t>YX</t>
        </is>
      </c>
      <c r="C2866" s="9">
        <f>_xlfn.XLOOKUP(B2866,Carriers[Code],Carriers[Airline])</f>
        <v/>
      </c>
      <c r="D2866" t="n">
        <v>5666</v>
      </c>
      <c r="E2866" t="inlineStr">
        <is>
          <t>DCA</t>
        </is>
      </c>
      <c r="F2866" s="10" t="n">
        <v>2005</v>
      </c>
      <c r="G2866" t="inlineStr">
        <is>
          <t>2000-2059</t>
        </is>
      </c>
      <c r="H2866" s="9">
        <f>INT(F2866/100)</f>
        <v/>
      </c>
      <c r="I2866" t="n">
        <v>103</v>
      </c>
      <c r="J2866" t="n">
        <v>1</v>
      </c>
      <c r="K2866" t="n">
        <v>119</v>
      </c>
      <c r="L2866" t="n">
        <v>1</v>
      </c>
      <c r="M2866" t="n">
        <v>0</v>
      </c>
      <c r="O2866" t="n">
        <v>0</v>
      </c>
      <c r="P2866" t="n">
        <v>12</v>
      </c>
      <c r="Q2866" t="n">
        <v>0</v>
      </c>
      <c r="R2866" t="n">
        <v>16</v>
      </c>
      <c r="S2866" t="n">
        <v>0</v>
      </c>
      <c r="T2866" t="n">
        <v>91</v>
      </c>
    </row>
    <row r="2867">
      <c r="A2867" s="8" t="n">
        <v>46210</v>
      </c>
      <c r="B2867" t="inlineStr">
        <is>
          <t>B6</t>
        </is>
      </c>
      <c r="C2867" s="9">
        <f>_xlfn.XLOOKUP(B2867,Carriers[Code],Carriers[Airline])</f>
        <v/>
      </c>
      <c r="D2867" t="n">
        <v>455</v>
      </c>
      <c r="E2867" t="inlineStr">
        <is>
          <t>DCA</t>
        </is>
      </c>
      <c r="F2867" s="10" t="n">
        <v>2006</v>
      </c>
      <c r="G2867" t="inlineStr">
        <is>
          <t>2000-2059</t>
        </is>
      </c>
      <c r="H2867" s="9">
        <f>INT(F2867/100)</f>
        <v/>
      </c>
      <c r="I2867" t="n">
        <v>109</v>
      </c>
      <c r="J2867" t="n">
        <v>1</v>
      </c>
      <c r="K2867" t="n">
        <v>93</v>
      </c>
      <c r="L2867" t="n">
        <v>1</v>
      </c>
      <c r="M2867" t="n">
        <v>0</v>
      </c>
      <c r="O2867" t="n">
        <v>0</v>
      </c>
      <c r="P2867" t="n">
        <v>8</v>
      </c>
      <c r="Q2867" t="n">
        <v>0</v>
      </c>
      <c r="R2867" t="n">
        <v>0</v>
      </c>
      <c r="S2867" t="n">
        <v>0</v>
      </c>
      <c r="T2867" t="n">
        <v>85</v>
      </c>
    </row>
    <row r="2868">
      <c r="A2868" s="8" t="n">
        <v>46210</v>
      </c>
      <c r="B2868" t="inlineStr">
        <is>
          <t>YX</t>
        </is>
      </c>
      <c r="C2868" s="9">
        <f>_xlfn.XLOOKUP(B2868,Carriers[Code],Carriers[Airline])</f>
        <v/>
      </c>
      <c r="D2868" t="n">
        <v>5679</v>
      </c>
      <c r="E2868" t="inlineStr">
        <is>
          <t>PIT</t>
        </is>
      </c>
      <c r="F2868" s="10" t="n">
        <v>2010</v>
      </c>
      <c r="G2868" t="inlineStr">
        <is>
          <t>2000-2059</t>
        </is>
      </c>
      <c r="H2868" s="9">
        <f>INT(F2868/100)</f>
        <v/>
      </c>
      <c r="I2868" t="n">
        <v>159</v>
      </c>
      <c r="J2868" t="n">
        <v>1</v>
      </c>
      <c r="K2868" t="n">
        <v>123</v>
      </c>
      <c r="L2868" t="n">
        <v>1</v>
      </c>
      <c r="M2868" t="n">
        <v>0</v>
      </c>
      <c r="O2868" t="n">
        <v>0</v>
      </c>
      <c r="P2868" t="n">
        <v>17</v>
      </c>
      <c r="Q2868" t="n">
        <v>0</v>
      </c>
      <c r="R2868" t="n">
        <v>0</v>
      </c>
      <c r="S2868" t="n">
        <v>0</v>
      </c>
      <c r="T2868" t="n">
        <v>106</v>
      </c>
    </row>
    <row r="2869">
      <c r="A2869" s="8" t="n">
        <v>46210</v>
      </c>
      <c r="B2869" t="inlineStr">
        <is>
          <t>DL</t>
        </is>
      </c>
      <c r="C2869" s="9">
        <f>_xlfn.XLOOKUP(B2869,Carriers[Code],Carriers[Airline])</f>
        <v/>
      </c>
      <c r="D2869" t="n">
        <v>2234</v>
      </c>
      <c r="E2869" t="inlineStr">
        <is>
          <t>TPA</t>
        </is>
      </c>
      <c r="F2869" s="10" t="n">
        <v>2015</v>
      </c>
      <c r="G2869" t="inlineStr">
        <is>
          <t>2000-2059</t>
        </is>
      </c>
      <c r="H2869" s="9">
        <f>INT(F2869/100)</f>
        <v/>
      </c>
      <c r="I2869" t="n">
        <v>-4</v>
      </c>
      <c r="J2869" t="n">
        <v>0</v>
      </c>
      <c r="K2869" t="n">
        <v>-16</v>
      </c>
      <c r="L2869" t="n">
        <v>0</v>
      </c>
      <c r="M2869" t="n">
        <v>0</v>
      </c>
      <c r="O2869" t="n">
        <v>0</v>
      </c>
    </row>
    <row r="2870">
      <c r="A2870" s="8" t="n">
        <v>46210</v>
      </c>
      <c r="B2870" t="inlineStr">
        <is>
          <t>UA</t>
        </is>
      </c>
      <c r="C2870" s="9">
        <f>_xlfn.XLOOKUP(B2870,Carriers[Code],Carriers[Airline])</f>
        <v/>
      </c>
      <c r="D2870" t="n">
        <v>2229</v>
      </c>
      <c r="E2870" t="inlineStr">
        <is>
          <t>ORD</t>
        </is>
      </c>
      <c r="F2870" s="10" t="n">
        <v>2015</v>
      </c>
      <c r="G2870" t="inlineStr">
        <is>
          <t>2000-2059</t>
        </is>
      </c>
      <c r="H2870" s="9">
        <f>INT(F2870/100)</f>
        <v/>
      </c>
      <c r="I2870" t="n">
        <v>108</v>
      </c>
      <c r="J2870" t="n">
        <v>1</v>
      </c>
      <c r="K2870" t="n">
        <v>72</v>
      </c>
      <c r="L2870" t="n">
        <v>1</v>
      </c>
      <c r="M2870" t="n">
        <v>0</v>
      </c>
      <c r="O2870" t="n">
        <v>0</v>
      </c>
      <c r="P2870" t="n">
        <v>6</v>
      </c>
      <c r="Q2870" t="n">
        <v>0</v>
      </c>
      <c r="R2870" t="n">
        <v>0</v>
      </c>
      <c r="S2870" t="n">
        <v>0</v>
      </c>
      <c r="T2870" t="n">
        <v>66</v>
      </c>
    </row>
    <row r="2871">
      <c r="A2871" s="8" t="n">
        <v>46210</v>
      </c>
      <c r="B2871" t="inlineStr">
        <is>
          <t>DL</t>
        </is>
      </c>
      <c r="C2871" s="9">
        <f>_xlfn.XLOOKUP(B2871,Carriers[Code],Carriers[Airline])</f>
        <v/>
      </c>
      <c r="D2871" t="n">
        <v>1513</v>
      </c>
      <c r="E2871" t="inlineStr">
        <is>
          <t>MCO</t>
        </is>
      </c>
      <c r="F2871" s="10" t="n">
        <v>2016</v>
      </c>
      <c r="G2871" t="inlineStr">
        <is>
          <t>2000-2059</t>
        </is>
      </c>
      <c r="H2871" s="9">
        <f>INT(F2871/100)</f>
        <v/>
      </c>
      <c r="I2871" t="n">
        <v>266</v>
      </c>
      <c r="J2871" t="n">
        <v>1</v>
      </c>
      <c r="K2871" t="n">
        <v>233</v>
      </c>
      <c r="L2871" t="n">
        <v>1</v>
      </c>
      <c r="M2871" t="n">
        <v>0</v>
      </c>
      <c r="O2871" t="n">
        <v>0</v>
      </c>
      <c r="P2871" t="n">
        <v>84</v>
      </c>
      <c r="Q2871" t="n">
        <v>0</v>
      </c>
      <c r="R2871" t="n">
        <v>0</v>
      </c>
      <c r="S2871" t="n">
        <v>0</v>
      </c>
      <c r="T2871" t="n">
        <v>149</v>
      </c>
    </row>
    <row r="2872">
      <c r="A2872" s="8" t="n">
        <v>46210</v>
      </c>
      <c r="B2872" t="inlineStr">
        <is>
          <t>B6</t>
        </is>
      </c>
      <c r="C2872" s="9">
        <f>_xlfn.XLOOKUP(B2872,Carriers[Code],Carriers[Airline])</f>
        <v/>
      </c>
      <c r="D2872" t="n">
        <v>1117</v>
      </c>
      <c r="E2872" t="inlineStr">
        <is>
          <t>JFK</t>
        </is>
      </c>
      <c r="F2872" s="10" t="n">
        <v>2019</v>
      </c>
      <c r="G2872" t="inlineStr">
        <is>
          <t>2000-2059</t>
        </is>
      </c>
      <c r="H2872" s="9">
        <f>INT(F2872/100)</f>
        <v/>
      </c>
      <c r="I2872" t="n">
        <v>261</v>
      </c>
      <c r="J2872" t="n">
        <v>1</v>
      </c>
      <c r="K2872" t="n">
        <v>246</v>
      </c>
      <c r="L2872" t="n">
        <v>1</v>
      </c>
      <c r="M2872" t="n">
        <v>0</v>
      </c>
      <c r="O2872" t="n">
        <v>0</v>
      </c>
      <c r="P2872" t="n">
        <v>122</v>
      </c>
      <c r="Q2872" t="n">
        <v>0</v>
      </c>
      <c r="R2872" t="n">
        <v>0</v>
      </c>
      <c r="S2872" t="n">
        <v>0</v>
      </c>
      <c r="T2872" t="n">
        <v>124</v>
      </c>
    </row>
    <row r="2873">
      <c r="A2873" s="8" t="n">
        <v>46210</v>
      </c>
      <c r="B2873" t="inlineStr">
        <is>
          <t>MQ</t>
        </is>
      </c>
      <c r="C2873" s="9">
        <f>_xlfn.XLOOKUP(B2873,Carriers[Code],Carriers[Airline])</f>
        <v/>
      </c>
      <c r="D2873" t="n">
        <v>4047</v>
      </c>
      <c r="E2873" t="inlineStr">
        <is>
          <t>DCA</t>
        </is>
      </c>
      <c r="F2873" s="10" t="n">
        <v>2022</v>
      </c>
      <c r="G2873" t="inlineStr">
        <is>
          <t>2000-2059</t>
        </is>
      </c>
      <c r="H2873" s="9">
        <f>INT(F2873/100)</f>
        <v/>
      </c>
      <c r="I2873" t="n">
        <v>73</v>
      </c>
      <c r="J2873" t="n">
        <v>1</v>
      </c>
      <c r="K2873" t="n">
        <v>54</v>
      </c>
      <c r="L2873" t="n">
        <v>1</v>
      </c>
      <c r="M2873" t="n">
        <v>0</v>
      </c>
      <c r="O2873" t="n">
        <v>0</v>
      </c>
      <c r="P2873" t="n">
        <v>0</v>
      </c>
      <c r="Q2873" t="n">
        <v>0</v>
      </c>
      <c r="R2873" t="n">
        <v>0</v>
      </c>
      <c r="S2873" t="n">
        <v>0</v>
      </c>
      <c r="T2873" t="n">
        <v>54</v>
      </c>
    </row>
    <row r="2874">
      <c r="A2874" s="8" t="n">
        <v>46210</v>
      </c>
      <c r="B2874" t="inlineStr">
        <is>
          <t>YX</t>
        </is>
      </c>
      <c r="C2874" s="9">
        <f>_xlfn.XLOOKUP(B2874,Carriers[Code],Carriers[Airline])</f>
        <v/>
      </c>
      <c r="D2874" t="n">
        <v>4692</v>
      </c>
      <c r="E2874" t="inlineStr">
        <is>
          <t>MSN</t>
        </is>
      </c>
      <c r="F2874" s="10" t="n">
        <v>2023</v>
      </c>
      <c r="G2874" t="inlineStr">
        <is>
          <t>2000-2059</t>
        </is>
      </c>
      <c r="H2874" s="9">
        <f>INT(F2874/100)</f>
        <v/>
      </c>
      <c r="M2874" t="n">
        <v>1</v>
      </c>
      <c r="N2874" t="inlineStr">
        <is>
          <t>B</t>
        </is>
      </c>
      <c r="O2874" t="n">
        <v>0</v>
      </c>
    </row>
    <row r="2875">
      <c r="A2875" s="8" t="n">
        <v>46210</v>
      </c>
      <c r="B2875" t="inlineStr">
        <is>
          <t>YX</t>
        </is>
      </c>
      <c r="C2875" s="9">
        <f>_xlfn.XLOOKUP(B2875,Carriers[Code],Carriers[Airline])</f>
        <v/>
      </c>
      <c r="D2875" t="n">
        <v>5610</v>
      </c>
      <c r="E2875" t="inlineStr">
        <is>
          <t>PHL</t>
        </is>
      </c>
      <c r="F2875" s="10" t="n">
        <v>2025</v>
      </c>
      <c r="G2875" t="inlineStr">
        <is>
          <t>2000-2059</t>
        </is>
      </c>
      <c r="H2875" s="9">
        <f>INT(F2875/100)</f>
        <v/>
      </c>
      <c r="I2875" t="n">
        <v>127</v>
      </c>
      <c r="J2875" t="n">
        <v>1</v>
      </c>
      <c r="K2875" t="n">
        <v>105</v>
      </c>
      <c r="L2875" t="n">
        <v>1</v>
      </c>
      <c r="M2875" t="n">
        <v>0</v>
      </c>
      <c r="O2875" t="n">
        <v>0</v>
      </c>
      <c r="P2875" t="n">
        <v>0</v>
      </c>
      <c r="Q2875" t="n">
        <v>0</v>
      </c>
      <c r="R2875" t="n">
        <v>0</v>
      </c>
      <c r="S2875" t="n">
        <v>0</v>
      </c>
      <c r="T2875" t="n">
        <v>105</v>
      </c>
    </row>
    <row r="2876">
      <c r="A2876" s="8" t="n">
        <v>46210</v>
      </c>
      <c r="B2876" t="inlineStr">
        <is>
          <t>UA</t>
        </is>
      </c>
      <c r="C2876" s="9">
        <f>_xlfn.XLOOKUP(B2876,Carriers[Code],Carriers[Airline])</f>
        <v/>
      </c>
      <c r="D2876" t="n">
        <v>2060</v>
      </c>
      <c r="E2876" t="inlineStr">
        <is>
          <t>EWR</t>
        </is>
      </c>
      <c r="F2876" s="10" t="n">
        <v>2027</v>
      </c>
      <c r="G2876" t="inlineStr">
        <is>
          <t>2000-2059</t>
        </is>
      </c>
      <c r="H2876" s="9">
        <f>INT(F2876/100)</f>
        <v/>
      </c>
      <c r="I2876" t="n">
        <v>80</v>
      </c>
      <c r="J2876" t="n">
        <v>1</v>
      </c>
      <c r="K2876" t="n">
        <v>61</v>
      </c>
      <c r="L2876" t="n">
        <v>1</v>
      </c>
      <c r="M2876" t="n">
        <v>0</v>
      </c>
      <c r="O2876" t="n">
        <v>0</v>
      </c>
      <c r="P2876" t="n">
        <v>0</v>
      </c>
      <c r="Q2876" t="n">
        <v>14</v>
      </c>
      <c r="R2876" t="n">
        <v>0</v>
      </c>
      <c r="S2876" t="n">
        <v>0</v>
      </c>
      <c r="T2876" t="n">
        <v>47</v>
      </c>
    </row>
    <row r="2877">
      <c r="A2877" s="8" t="n">
        <v>46210</v>
      </c>
      <c r="B2877" t="inlineStr">
        <is>
          <t>B6</t>
        </is>
      </c>
      <c r="C2877" s="9">
        <f>_xlfn.XLOOKUP(B2877,Carriers[Code],Carriers[Airline])</f>
        <v/>
      </c>
      <c r="D2877" t="n">
        <v>251</v>
      </c>
      <c r="E2877" t="inlineStr">
        <is>
          <t>MCO</t>
        </is>
      </c>
      <c r="F2877" s="10" t="n">
        <v>2030</v>
      </c>
      <c r="G2877" t="inlineStr">
        <is>
          <t>2000-2059</t>
        </is>
      </c>
      <c r="H2877" s="9">
        <f>INT(F2877/100)</f>
        <v/>
      </c>
      <c r="M2877" t="n">
        <v>1</v>
      </c>
      <c r="N2877" t="inlineStr">
        <is>
          <t>C</t>
        </is>
      </c>
      <c r="O2877" t="n">
        <v>0</v>
      </c>
    </row>
    <row r="2878">
      <c r="A2878" s="8" t="n">
        <v>46210</v>
      </c>
      <c r="B2878" t="inlineStr">
        <is>
          <t>DL</t>
        </is>
      </c>
      <c r="C2878" s="9">
        <f>_xlfn.XLOOKUP(B2878,Carriers[Code],Carriers[Airline])</f>
        <v/>
      </c>
      <c r="D2878" t="n">
        <v>321</v>
      </c>
      <c r="E2878" t="inlineStr">
        <is>
          <t>LAX</t>
        </is>
      </c>
      <c r="F2878" s="10" t="n">
        <v>2030</v>
      </c>
      <c r="G2878" t="inlineStr">
        <is>
          <t>2000-2059</t>
        </is>
      </c>
      <c r="H2878" s="9">
        <f>INT(F2878/100)</f>
        <v/>
      </c>
      <c r="I2878" t="n">
        <v>55</v>
      </c>
      <c r="J2878" t="n">
        <v>1</v>
      </c>
      <c r="K2878" t="n">
        <v>13</v>
      </c>
      <c r="L2878" t="n">
        <v>0</v>
      </c>
      <c r="M2878" t="n">
        <v>0</v>
      </c>
      <c r="O2878" t="n">
        <v>0</v>
      </c>
    </row>
    <row r="2879">
      <c r="A2879" s="8" t="n">
        <v>46210</v>
      </c>
      <c r="B2879" t="inlineStr">
        <is>
          <t>YX</t>
        </is>
      </c>
      <c r="C2879" s="9">
        <f>_xlfn.XLOOKUP(B2879,Carriers[Code],Carriers[Airline])</f>
        <v/>
      </c>
      <c r="D2879" t="n">
        <v>4715</v>
      </c>
      <c r="E2879" t="inlineStr">
        <is>
          <t>MDT</t>
        </is>
      </c>
      <c r="F2879" s="10" t="n">
        <v>2030</v>
      </c>
      <c r="G2879" t="inlineStr">
        <is>
          <t>2000-2059</t>
        </is>
      </c>
      <c r="H2879" s="9">
        <f>INT(F2879/100)</f>
        <v/>
      </c>
      <c r="I2879" t="n">
        <v>219</v>
      </c>
      <c r="J2879" t="n">
        <v>1</v>
      </c>
      <c r="K2879" t="n">
        <v>204</v>
      </c>
      <c r="L2879" t="n">
        <v>1</v>
      </c>
      <c r="M2879" t="n">
        <v>0</v>
      </c>
      <c r="O2879" t="n">
        <v>0</v>
      </c>
      <c r="P2879" t="n">
        <v>0</v>
      </c>
      <c r="Q2879" t="n">
        <v>0</v>
      </c>
      <c r="R2879" t="n">
        <v>0</v>
      </c>
      <c r="S2879" t="n">
        <v>0</v>
      </c>
      <c r="T2879" t="n">
        <v>204</v>
      </c>
    </row>
    <row r="2880">
      <c r="A2880" s="8" t="n">
        <v>46210</v>
      </c>
      <c r="B2880" t="inlineStr">
        <is>
          <t>B6</t>
        </is>
      </c>
      <c r="C2880" s="9">
        <f>_xlfn.XLOOKUP(B2880,Carriers[Code],Carriers[Airline])</f>
        <v/>
      </c>
      <c r="D2880" t="n">
        <v>1337</v>
      </c>
      <c r="E2880" t="inlineStr">
        <is>
          <t>DTW</t>
        </is>
      </c>
      <c r="F2880" s="10" t="n">
        <v>2033</v>
      </c>
      <c r="G2880" t="inlineStr">
        <is>
          <t>2000-2059</t>
        </is>
      </c>
      <c r="H2880" s="9">
        <f>INT(F2880/100)</f>
        <v/>
      </c>
      <c r="I2880" t="n">
        <v>135</v>
      </c>
      <c r="J2880" t="n">
        <v>1</v>
      </c>
      <c r="K2880" t="n">
        <v>116</v>
      </c>
      <c r="L2880" t="n">
        <v>1</v>
      </c>
      <c r="M2880" t="n">
        <v>0</v>
      </c>
      <c r="O2880" t="n">
        <v>0</v>
      </c>
      <c r="P2880" t="n">
        <v>32</v>
      </c>
      <c r="Q2880" t="n">
        <v>0</v>
      </c>
      <c r="R2880" t="n">
        <v>0</v>
      </c>
      <c r="S2880" t="n">
        <v>0</v>
      </c>
      <c r="T2880" t="n">
        <v>84</v>
      </c>
    </row>
    <row r="2881">
      <c r="A2881" s="8" t="n">
        <v>46210</v>
      </c>
      <c r="B2881" t="inlineStr">
        <is>
          <t>YX</t>
        </is>
      </c>
      <c r="C2881" s="9">
        <f>_xlfn.XLOOKUP(B2881,Carriers[Code],Carriers[Airline])</f>
        <v/>
      </c>
      <c r="D2881" t="n">
        <v>5593</v>
      </c>
      <c r="E2881" t="inlineStr">
        <is>
          <t>JAX</t>
        </is>
      </c>
      <c r="F2881" s="10" t="n">
        <v>2035</v>
      </c>
      <c r="G2881" t="inlineStr">
        <is>
          <t>2000-2059</t>
        </is>
      </c>
      <c r="H2881" s="9">
        <f>INT(F2881/100)</f>
        <v/>
      </c>
      <c r="I2881" t="n">
        <v>231</v>
      </c>
      <c r="J2881" t="n">
        <v>1</v>
      </c>
      <c r="K2881" t="n">
        <v>197</v>
      </c>
      <c r="L2881" t="n">
        <v>1</v>
      </c>
      <c r="M2881" t="n">
        <v>0</v>
      </c>
      <c r="O2881" t="n">
        <v>0</v>
      </c>
      <c r="P2881" t="n">
        <v>86</v>
      </c>
      <c r="Q2881" t="n">
        <v>0</v>
      </c>
      <c r="R2881" t="n">
        <v>0</v>
      </c>
      <c r="S2881" t="n">
        <v>0</v>
      </c>
      <c r="T2881" t="n">
        <v>111</v>
      </c>
    </row>
    <row r="2882">
      <c r="A2882" s="8" t="n">
        <v>46210</v>
      </c>
      <c r="B2882" t="inlineStr">
        <is>
          <t>YX</t>
        </is>
      </c>
      <c r="C2882" s="9">
        <f>_xlfn.XLOOKUP(B2882,Carriers[Code],Carriers[Airline])</f>
        <v/>
      </c>
      <c r="D2882" t="n">
        <v>5851</v>
      </c>
      <c r="E2882" t="inlineStr">
        <is>
          <t>BWI</t>
        </is>
      </c>
      <c r="F2882" s="10" t="n">
        <v>2035</v>
      </c>
      <c r="G2882" t="inlineStr">
        <is>
          <t>2000-2059</t>
        </is>
      </c>
      <c r="H2882" s="9">
        <f>INT(F2882/100)</f>
        <v/>
      </c>
      <c r="M2882" t="n">
        <v>1</v>
      </c>
      <c r="N2882" t="inlineStr">
        <is>
          <t>C</t>
        </is>
      </c>
      <c r="O2882" t="n">
        <v>0</v>
      </c>
    </row>
    <row r="2883">
      <c r="A2883" s="8" t="n">
        <v>46210</v>
      </c>
      <c r="B2883" t="inlineStr">
        <is>
          <t>B6</t>
        </is>
      </c>
      <c r="C2883" s="9">
        <f>_xlfn.XLOOKUP(B2883,Carriers[Code],Carriers[Airline])</f>
        <v/>
      </c>
      <c r="D2883" t="n">
        <v>1785</v>
      </c>
      <c r="E2883" t="inlineStr">
        <is>
          <t>PIT</t>
        </is>
      </c>
      <c r="F2883" s="10" t="n">
        <v>2038</v>
      </c>
      <c r="G2883" t="inlineStr">
        <is>
          <t>2000-2059</t>
        </is>
      </c>
      <c r="H2883" s="9">
        <f>INT(F2883/100)</f>
        <v/>
      </c>
      <c r="I2883" t="n">
        <v>66</v>
      </c>
      <c r="J2883" t="n">
        <v>1</v>
      </c>
      <c r="K2883" t="n">
        <v>58</v>
      </c>
      <c r="L2883" t="n">
        <v>1</v>
      </c>
      <c r="M2883" t="n">
        <v>0</v>
      </c>
      <c r="O2883" t="n">
        <v>0</v>
      </c>
      <c r="P2883" t="n">
        <v>58</v>
      </c>
      <c r="Q2883" t="n">
        <v>0</v>
      </c>
      <c r="R2883" t="n">
        <v>0</v>
      </c>
      <c r="S2883" t="n">
        <v>0</v>
      </c>
      <c r="T2883" t="n">
        <v>0</v>
      </c>
    </row>
    <row r="2884">
      <c r="A2884" s="8" t="n">
        <v>46210</v>
      </c>
      <c r="B2884" t="inlineStr">
        <is>
          <t>UA</t>
        </is>
      </c>
      <c r="C2884" s="9">
        <f>_xlfn.XLOOKUP(B2884,Carriers[Code],Carriers[Airline])</f>
        <v/>
      </c>
      <c r="D2884" t="n">
        <v>2433</v>
      </c>
      <c r="E2884" t="inlineStr">
        <is>
          <t>DEN</t>
        </is>
      </c>
      <c r="F2884" s="10" t="n">
        <v>2039</v>
      </c>
      <c r="G2884" t="inlineStr">
        <is>
          <t>2000-2059</t>
        </is>
      </c>
      <c r="H2884" s="9">
        <f>INT(F2884/100)</f>
        <v/>
      </c>
      <c r="I2884" t="n">
        <v>218</v>
      </c>
      <c r="J2884" t="n">
        <v>1</v>
      </c>
      <c r="K2884" t="n">
        <v>177</v>
      </c>
      <c r="L2884" t="n">
        <v>1</v>
      </c>
      <c r="M2884" t="n">
        <v>0</v>
      </c>
      <c r="O2884" t="n">
        <v>0</v>
      </c>
      <c r="P2884" t="n">
        <v>2</v>
      </c>
      <c r="Q2884" t="n">
        <v>0</v>
      </c>
      <c r="R2884" t="n">
        <v>0</v>
      </c>
      <c r="S2884" t="n">
        <v>0</v>
      </c>
      <c r="T2884" t="n">
        <v>175</v>
      </c>
    </row>
    <row r="2885">
      <c r="A2885" s="8" t="n">
        <v>46210</v>
      </c>
      <c r="B2885" t="inlineStr">
        <is>
          <t>B6</t>
        </is>
      </c>
      <c r="C2885" s="9">
        <f>_xlfn.XLOOKUP(B2885,Carriers[Code],Carriers[Airline])</f>
        <v/>
      </c>
      <c r="D2885" t="n">
        <v>387</v>
      </c>
      <c r="E2885" t="inlineStr">
        <is>
          <t>LAX</t>
        </is>
      </c>
      <c r="F2885" s="10" t="n">
        <v>2041</v>
      </c>
      <c r="G2885" t="inlineStr">
        <is>
          <t>2000-2059</t>
        </is>
      </c>
      <c r="H2885" s="9">
        <f>INT(F2885/100)</f>
        <v/>
      </c>
      <c r="I2885" t="n">
        <v>129</v>
      </c>
      <c r="J2885" t="n">
        <v>1</v>
      </c>
      <c r="K2885" t="n">
        <v>113</v>
      </c>
      <c r="L2885" t="n">
        <v>1</v>
      </c>
      <c r="M2885" t="n">
        <v>0</v>
      </c>
      <c r="O2885" t="n">
        <v>0</v>
      </c>
      <c r="P2885" t="n">
        <v>24</v>
      </c>
      <c r="Q2885" t="n">
        <v>0</v>
      </c>
      <c r="R2885" t="n">
        <v>0</v>
      </c>
      <c r="S2885" t="n">
        <v>0</v>
      </c>
      <c r="T2885" t="n">
        <v>89</v>
      </c>
    </row>
    <row r="2886">
      <c r="A2886" s="8" t="n">
        <v>46210</v>
      </c>
      <c r="B2886" t="inlineStr">
        <is>
          <t>DL</t>
        </is>
      </c>
      <c r="C2886" s="9">
        <f>_xlfn.XLOOKUP(B2886,Carriers[Code],Carriers[Airline])</f>
        <v/>
      </c>
      <c r="D2886" t="n">
        <v>2804</v>
      </c>
      <c r="E2886" t="inlineStr">
        <is>
          <t>ORD</t>
        </is>
      </c>
      <c r="F2886" s="10" t="n">
        <v>2045</v>
      </c>
      <c r="G2886" t="inlineStr">
        <is>
          <t>2000-2059</t>
        </is>
      </c>
      <c r="H2886" s="9">
        <f>INT(F2886/100)</f>
        <v/>
      </c>
      <c r="M2886" t="n">
        <v>1</v>
      </c>
      <c r="N2886" t="inlineStr">
        <is>
          <t>A</t>
        </is>
      </c>
      <c r="O2886" t="n">
        <v>0</v>
      </c>
    </row>
    <row r="2887">
      <c r="A2887" s="8" t="n">
        <v>46210</v>
      </c>
      <c r="B2887" t="inlineStr">
        <is>
          <t>YX</t>
        </is>
      </c>
      <c r="C2887" s="9">
        <f>_xlfn.XLOOKUP(B2887,Carriers[Code],Carriers[Airline])</f>
        <v/>
      </c>
      <c r="D2887" t="n">
        <v>5801</v>
      </c>
      <c r="E2887" t="inlineStr">
        <is>
          <t>CVG</t>
        </is>
      </c>
      <c r="F2887" s="10" t="n">
        <v>2045</v>
      </c>
      <c r="G2887" t="inlineStr">
        <is>
          <t>2000-2059</t>
        </is>
      </c>
      <c r="H2887" s="9">
        <f>INT(F2887/100)</f>
        <v/>
      </c>
      <c r="M2887" t="n">
        <v>1</v>
      </c>
      <c r="N2887" t="inlineStr">
        <is>
          <t>C</t>
        </is>
      </c>
      <c r="O2887" t="n">
        <v>0</v>
      </c>
    </row>
    <row r="2888">
      <c r="A2888" s="8" t="n">
        <v>46210</v>
      </c>
      <c r="B2888" t="inlineStr">
        <is>
          <t>B6</t>
        </is>
      </c>
      <c r="C2888" s="9">
        <f>_xlfn.XLOOKUP(B2888,Carriers[Code],Carriers[Airline])</f>
        <v/>
      </c>
      <c r="D2888" t="n">
        <v>591</v>
      </c>
      <c r="E2888" t="inlineStr">
        <is>
          <t>TPA</t>
        </is>
      </c>
      <c r="F2888" s="10" t="n">
        <v>2050</v>
      </c>
      <c r="G2888" t="inlineStr">
        <is>
          <t>2000-2059</t>
        </is>
      </c>
      <c r="H2888" s="9">
        <f>INT(F2888/100)</f>
        <v/>
      </c>
      <c r="M2888" t="n">
        <v>1</v>
      </c>
      <c r="N2888" t="inlineStr">
        <is>
          <t>C</t>
        </is>
      </c>
      <c r="O2888" t="n">
        <v>0</v>
      </c>
    </row>
    <row r="2889">
      <c r="A2889" s="8" t="n">
        <v>46210</v>
      </c>
      <c r="B2889" t="inlineStr">
        <is>
          <t>B6</t>
        </is>
      </c>
      <c r="C2889" s="9">
        <f>_xlfn.XLOOKUP(B2889,Carriers[Code],Carriers[Airline])</f>
        <v/>
      </c>
      <c r="D2889" t="n">
        <v>206</v>
      </c>
      <c r="E2889" t="inlineStr">
        <is>
          <t>PQI</t>
        </is>
      </c>
      <c r="F2889" s="10" t="n">
        <v>2055</v>
      </c>
      <c r="G2889" t="inlineStr">
        <is>
          <t>2000-2059</t>
        </is>
      </c>
      <c r="H2889" s="9">
        <f>INT(F2889/100)</f>
        <v/>
      </c>
      <c r="I2889" t="n">
        <v>143</v>
      </c>
      <c r="J2889" t="n">
        <v>1</v>
      </c>
      <c r="K2889" t="n">
        <v>127</v>
      </c>
      <c r="L2889" t="n">
        <v>1</v>
      </c>
      <c r="M2889" t="n">
        <v>0</v>
      </c>
      <c r="O2889" t="n">
        <v>0</v>
      </c>
      <c r="P2889" t="n">
        <v>0</v>
      </c>
      <c r="Q2889" t="n">
        <v>0</v>
      </c>
      <c r="R2889" t="n">
        <v>32</v>
      </c>
      <c r="S2889" t="n">
        <v>0</v>
      </c>
      <c r="T2889" t="n">
        <v>95</v>
      </c>
    </row>
    <row r="2890">
      <c r="A2890" s="8" t="n">
        <v>46210</v>
      </c>
      <c r="B2890" t="inlineStr">
        <is>
          <t>B6</t>
        </is>
      </c>
      <c r="C2890" s="9">
        <f>_xlfn.XLOOKUP(B2890,Carriers[Code],Carriers[Airline])</f>
        <v/>
      </c>
      <c r="D2890" t="n">
        <v>413</v>
      </c>
      <c r="E2890" t="inlineStr">
        <is>
          <t>SFO</t>
        </is>
      </c>
      <c r="F2890" s="10" t="n">
        <v>2055</v>
      </c>
      <c r="G2890" t="inlineStr">
        <is>
          <t>2000-2059</t>
        </is>
      </c>
      <c r="H2890" s="9">
        <f>INT(F2890/100)</f>
        <v/>
      </c>
      <c r="I2890" t="n">
        <v>35</v>
      </c>
      <c r="J2890" t="n">
        <v>1</v>
      </c>
      <c r="K2890" t="n">
        <v>15</v>
      </c>
      <c r="L2890" t="n">
        <v>1</v>
      </c>
      <c r="M2890" t="n">
        <v>0</v>
      </c>
      <c r="O2890" t="n">
        <v>0</v>
      </c>
      <c r="P2890" t="n">
        <v>9</v>
      </c>
      <c r="Q2890" t="n">
        <v>0</v>
      </c>
      <c r="R2890" t="n">
        <v>0</v>
      </c>
      <c r="S2890" t="n">
        <v>0</v>
      </c>
      <c r="T2890" t="n">
        <v>6</v>
      </c>
    </row>
    <row r="2891">
      <c r="A2891" s="8" t="n">
        <v>46210</v>
      </c>
      <c r="B2891" t="inlineStr">
        <is>
          <t>YX</t>
        </is>
      </c>
      <c r="C2891" s="9">
        <f>_xlfn.XLOOKUP(B2891,Carriers[Code],Carriers[Airline])</f>
        <v/>
      </c>
      <c r="D2891" t="n">
        <v>5655</v>
      </c>
      <c r="E2891" t="inlineStr">
        <is>
          <t>CLE</t>
        </is>
      </c>
      <c r="F2891" s="10" t="n">
        <v>2055</v>
      </c>
      <c r="G2891" t="inlineStr">
        <is>
          <t>2000-2059</t>
        </is>
      </c>
      <c r="H2891" s="9">
        <f>INT(F2891/100)</f>
        <v/>
      </c>
      <c r="I2891" t="n">
        <v>279</v>
      </c>
      <c r="J2891" t="n">
        <v>1</v>
      </c>
      <c r="K2891" t="n">
        <v>254</v>
      </c>
      <c r="L2891" t="n">
        <v>1</v>
      </c>
      <c r="M2891" t="n">
        <v>0</v>
      </c>
      <c r="O2891" t="n">
        <v>0</v>
      </c>
      <c r="P2891" t="n">
        <v>76</v>
      </c>
      <c r="Q2891" t="n">
        <v>0</v>
      </c>
      <c r="R2891" t="n">
        <v>0</v>
      </c>
      <c r="S2891" t="n">
        <v>0</v>
      </c>
      <c r="T2891" t="n">
        <v>178</v>
      </c>
    </row>
    <row r="2892">
      <c r="A2892" s="8" t="n">
        <v>46210</v>
      </c>
      <c r="B2892" t="inlineStr">
        <is>
          <t>YX</t>
        </is>
      </c>
      <c r="C2892" s="9">
        <f>_xlfn.XLOOKUP(B2892,Carriers[Code],Carriers[Airline])</f>
        <v/>
      </c>
      <c r="D2892" t="n">
        <v>5609</v>
      </c>
      <c r="E2892" t="inlineStr">
        <is>
          <t>LGA</t>
        </is>
      </c>
      <c r="F2892" s="10" t="n">
        <v>2100</v>
      </c>
      <c r="G2892" t="inlineStr">
        <is>
          <t>2100-2159</t>
        </is>
      </c>
      <c r="H2892" s="9">
        <f>INT(F2892/100)</f>
        <v/>
      </c>
      <c r="I2892" t="n">
        <v>81</v>
      </c>
      <c r="J2892" t="n">
        <v>1</v>
      </c>
      <c r="K2892" t="n">
        <v>72</v>
      </c>
      <c r="L2892" t="n">
        <v>1</v>
      </c>
      <c r="M2892" t="n">
        <v>0</v>
      </c>
      <c r="O2892" t="n">
        <v>0</v>
      </c>
      <c r="P2892" t="n">
        <v>0</v>
      </c>
      <c r="Q2892" t="n">
        <v>0</v>
      </c>
      <c r="R2892" t="n">
        <v>0</v>
      </c>
      <c r="S2892" t="n">
        <v>0</v>
      </c>
      <c r="T2892" t="n">
        <v>72</v>
      </c>
    </row>
    <row r="2893">
      <c r="A2893" s="8" t="n">
        <v>46210</v>
      </c>
      <c r="B2893" t="inlineStr">
        <is>
          <t>DL</t>
        </is>
      </c>
      <c r="C2893" s="9">
        <f>_xlfn.XLOOKUP(B2893,Carriers[Code],Carriers[Airline])</f>
        <v/>
      </c>
      <c r="D2893" t="n">
        <v>2896</v>
      </c>
      <c r="E2893" t="inlineStr">
        <is>
          <t>DTW</t>
        </is>
      </c>
      <c r="F2893" s="10" t="n">
        <v>2105</v>
      </c>
      <c r="G2893" t="inlineStr">
        <is>
          <t>2100-2159</t>
        </is>
      </c>
      <c r="H2893" s="9">
        <f>INT(F2893/100)</f>
        <v/>
      </c>
      <c r="I2893" t="n">
        <v>233</v>
      </c>
      <c r="J2893" t="n">
        <v>1</v>
      </c>
      <c r="K2893" t="n">
        <v>208</v>
      </c>
      <c r="L2893" t="n">
        <v>1</v>
      </c>
      <c r="M2893" t="n">
        <v>0</v>
      </c>
      <c r="O2893" t="n">
        <v>0</v>
      </c>
      <c r="P2893" t="n">
        <v>0</v>
      </c>
      <c r="Q2893" t="n">
        <v>0</v>
      </c>
      <c r="R2893" t="n">
        <v>0</v>
      </c>
      <c r="S2893" t="n">
        <v>0</v>
      </c>
      <c r="T2893" t="n">
        <v>208</v>
      </c>
    </row>
    <row r="2894">
      <c r="A2894" s="8" t="n">
        <v>46210</v>
      </c>
      <c r="B2894" t="inlineStr">
        <is>
          <t>B6</t>
        </is>
      </c>
      <c r="C2894" s="9">
        <f>_xlfn.XLOOKUP(B2894,Carriers[Code],Carriers[Airline])</f>
        <v/>
      </c>
      <c r="D2894" t="n">
        <v>2783</v>
      </c>
      <c r="E2894" t="inlineStr">
        <is>
          <t>RDU</t>
        </is>
      </c>
      <c r="F2894" s="10" t="n">
        <v>2115</v>
      </c>
      <c r="G2894" t="inlineStr">
        <is>
          <t>2100-2159</t>
        </is>
      </c>
      <c r="H2894" s="9">
        <f>INT(F2894/100)</f>
        <v/>
      </c>
      <c r="I2894" t="n">
        <v>91</v>
      </c>
      <c r="J2894" t="n">
        <v>1</v>
      </c>
      <c r="K2894" t="n">
        <v>77</v>
      </c>
      <c r="L2894" t="n">
        <v>1</v>
      </c>
      <c r="M2894" t="n">
        <v>0</v>
      </c>
      <c r="O2894" t="n">
        <v>0</v>
      </c>
      <c r="P2894" t="n">
        <v>17</v>
      </c>
      <c r="Q2894" t="n">
        <v>0</v>
      </c>
      <c r="R2894" t="n">
        <v>0</v>
      </c>
      <c r="S2894" t="n">
        <v>0</v>
      </c>
      <c r="T2894" t="n">
        <v>60</v>
      </c>
    </row>
    <row r="2895">
      <c r="A2895" s="8" t="n">
        <v>46210</v>
      </c>
      <c r="B2895" t="inlineStr">
        <is>
          <t>YX</t>
        </is>
      </c>
      <c r="C2895" s="9">
        <f>_xlfn.XLOOKUP(B2895,Carriers[Code],Carriers[Airline])</f>
        <v/>
      </c>
      <c r="D2895" t="n">
        <v>5594</v>
      </c>
      <c r="E2895" t="inlineStr">
        <is>
          <t>MEM</t>
        </is>
      </c>
      <c r="F2895" s="10" t="n">
        <v>2115</v>
      </c>
      <c r="G2895" t="inlineStr">
        <is>
          <t>2100-2159</t>
        </is>
      </c>
      <c r="H2895" s="9">
        <f>INT(F2895/100)</f>
        <v/>
      </c>
      <c r="I2895" t="n">
        <v>121</v>
      </c>
      <c r="J2895" t="n">
        <v>1</v>
      </c>
      <c r="K2895" t="n">
        <v>101</v>
      </c>
      <c r="L2895" t="n">
        <v>1</v>
      </c>
      <c r="M2895" t="n">
        <v>0</v>
      </c>
      <c r="O2895" t="n">
        <v>0</v>
      </c>
      <c r="P2895" t="n">
        <v>16</v>
      </c>
      <c r="Q2895" t="n">
        <v>0</v>
      </c>
      <c r="R2895" t="n">
        <v>0</v>
      </c>
      <c r="S2895" t="n">
        <v>0</v>
      </c>
      <c r="T2895" t="n">
        <v>85</v>
      </c>
    </row>
    <row r="2896">
      <c r="A2896" s="8" t="n">
        <v>46210</v>
      </c>
      <c r="B2896" t="inlineStr">
        <is>
          <t>YX</t>
        </is>
      </c>
      <c r="C2896" s="9">
        <f>_xlfn.XLOOKUP(B2896,Carriers[Code],Carriers[Airline])</f>
        <v/>
      </c>
      <c r="D2896" t="n">
        <v>5702</v>
      </c>
      <c r="E2896" t="inlineStr">
        <is>
          <t>JFK</t>
        </is>
      </c>
      <c r="F2896" s="10" t="n">
        <v>2120</v>
      </c>
      <c r="G2896" t="inlineStr">
        <is>
          <t>2100-2159</t>
        </is>
      </c>
      <c r="H2896" s="9">
        <f>INT(F2896/100)</f>
        <v/>
      </c>
      <c r="I2896" t="n">
        <v>197</v>
      </c>
      <c r="J2896" t="n">
        <v>1</v>
      </c>
      <c r="K2896" t="n">
        <v>177</v>
      </c>
      <c r="L2896" t="n">
        <v>1</v>
      </c>
      <c r="M2896" t="n">
        <v>0</v>
      </c>
      <c r="O2896" t="n">
        <v>0</v>
      </c>
      <c r="P2896" t="n">
        <v>0</v>
      </c>
      <c r="Q2896" t="n">
        <v>0</v>
      </c>
      <c r="R2896" t="n">
        <v>0</v>
      </c>
      <c r="S2896" t="n">
        <v>0</v>
      </c>
      <c r="T2896" t="n">
        <v>177</v>
      </c>
    </row>
    <row r="2897">
      <c r="A2897" s="8" t="n">
        <v>46210</v>
      </c>
      <c r="B2897" t="inlineStr">
        <is>
          <t>YX</t>
        </is>
      </c>
      <c r="C2897" s="9">
        <f>_xlfn.XLOOKUP(B2897,Carriers[Code],Carriers[Airline])</f>
        <v/>
      </c>
      <c r="D2897" t="n">
        <v>4662</v>
      </c>
      <c r="E2897" t="inlineStr">
        <is>
          <t>ROC</t>
        </is>
      </c>
      <c r="F2897" s="10" t="n">
        <v>2129</v>
      </c>
      <c r="G2897" t="inlineStr">
        <is>
          <t>2100-2159</t>
        </is>
      </c>
      <c r="H2897" s="9">
        <f>INT(F2897/100)</f>
        <v/>
      </c>
      <c r="I2897" t="n">
        <v>0</v>
      </c>
      <c r="J2897" t="n">
        <v>0</v>
      </c>
      <c r="K2897" t="n">
        <v>-24</v>
      </c>
      <c r="L2897" t="n">
        <v>0</v>
      </c>
      <c r="M2897" t="n">
        <v>0</v>
      </c>
      <c r="O2897" t="n">
        <v>0</v>
      </c>
    </row>
    <row r="2898">
      <c r="A2898" s="8" t="n">
        <v>46210</v>
      </c>
      <c r="B2898" t="inlineStr">
        <is>
          <t>YX</t>
        </is>
      </c>
      <c r="C2898" s="9">
        <f>_xlfn.XLOOKUP(B2898,Carriers[Code],Carriers[Airline])</f>
        <v/>
      </c>
      <c r="D2898" t="n">
        <v>5676</v>
      </c>
      <c r="E2898" t="inlineStr">
        <is>
          <t>RIC</t>
        </is>
      </c>
      <c r="F2898" s="10" t="n">
        <v>2130</v>
      </c>
      <c r="G2898" t="inlineStr">
        <is>
          <t>2100-2159</t>
        </is>
      </c>
      <c r="H2898" s="9">
        <f>INT(F2898/100)</f>
        <v/>
      </c>
      <c r="I2898" t="n">
        <v>145</v>
      </c>
      <c r="J2898" t="n">
        <v>1</v>
      </c>
      <c r="K2898" t="n">
        <v>121</v>
      </c>
      <c r="L2898" t="n">
        <v>1</v>
      </c>
      <c r="M2898" t="n">
        <v>0</v>
      </c>
      <c r="O2898" t="n">
        <v>0</v>
      </c>
      <c r="P2898" t="n">
        <v>27</v>
      </c>
      <c r="Q2898" t="n">
        <v>0</v>
      </c>
      <c r="R2898" t="n">
        <v>0</v>
      </c>
      <c r="S2898" t="n">
        <v>0</v>
      </c>
      <c r="T2898" t="n">
        <v>94</v>
      </c>
    </row>
    <row r="2899">
      <c r="A2899" s="8" t="n">
        <v>46210</v>
      </c>
      <c r="B2899" t="inlineStr">
        <is>
          <t>B6</t>
        </is>
      </c>
      <c r="C2899" s="9">
        <f>_xlfn.XLOOKUP(B2899,Carriers[Code],Carriers[Airline])</f>
        <v/>
      </c>
      <c r="D2899" t="n">
        <v>845</v>
      </c>
      <c r="E2899" t="inlineStr">
        <is>
          <t>SYR</t>
        </is>
      </c>
      <c r="F2899" s="10" t="n">
        <v>2135</v>
      </c>
      <c r="G2899" t="inlineStr">
        <is>
          <t>2100-2159</t>
        </is>
      </c>
      <c r="H2899" s="9">
        <f>INT(F2899/100)</f>
        <v/>
      </c>
      <c r="I2899" t="n">
        <v>175</v>
      </c>
      <c r="J2899" t="n">
        <v>1</v>
      </c>
      <c r="K2899" t="n">
        <v>167</v>
      </c>
      <c r="L2899" t="n">
        <v>1</v>
      </c>
      <c r="M2899" t="n">
        <v>0</v>
      </c>
      <c r="O2899" t="n">
        <v>0</v>
      </c>
      <c r="P2899" t="n">
        <v>3</v>
      </c>
      <c r="Q2899" t="n">
        <v>0</v>
      </c>
      <c r="R2899" t="n">
        <v>0</v>
      </c>
      <c r="S2899" t="n">
        <v>0</v>
      </c>
      <c r="T2899" t="n">
        <v>164</v>
      </c>
    </row>
    <row r="2900">
      <c r="A2900" s="8" t="n">
        <v>46210</v>
      </c>
      <c r="B2900" t="inlineStr">
        <is>
          <t>B6</t>
        </is>
      </c>
      <c r="C2900" s="9">
        <f>_xlfn.XLOOKUP(B2900,Carriers[Code],Carriers[Airline])</f>
        <v/>
      </c>
      <c r="D2900" t="n">
        <v>2421</v>
      </c>
      <c r="E2900" t="inlineStr">
        <is>
          <t>PBI</t>
        </is>
      </c>
      <c r="F2900" s="10" t="n">
        <v>2136</v>
      </c>
      <c r="G2900" t="inlineStr">
        <is>
          <t>2100-2159</t>
        </is>
      </c>
      <c r="H2900" s="9">
        <f>INT(F2900/100)</f>
        <v/>
      </c>
      <c r="I2900" t="n">
        <v>52</v>
      </c>
      <c r="J2900" t="n">
        <v>1</v>
      </c>
      <c r="K2900" t="n">
        <v>28</v>
      </c>
      <c r="L2900" t="n">
        <v>1</v>
      </c>
      <c r="M2900" t="n">
        <v>0</v>
      </c>
      <c r="O2900" t="n">
        <v>0</v>
      </c>
      <c r="P2900" t="n">
        <v>10</v>
      </c>
      <c r="Q2900" t="n">
        <v>0</v>
      </c>
      <c r="R2900" t="n">
        <v>0</v>
      </c>
      <c r="S2900" t="n">
        <v>0</v>
      </c>
      <c r="T2900" t="n">
        <v>18</v>
      </c>
    </row>
    <row r="2901">
      <c r="A2901" s="8" t="n">
        <v>46210</v>
      </c>
      <c r="B2901" t="inlineStr">
        <is>
          <t>YX</t>
        </is>
      </c>
      <c r="C2901" s="9">
        <f>_xlfn.XLOOKUP(B2901,Carriers[Code],Carriers[Airline])</f>
        <v/>
      </c>
      <c r="D2901" t="n">
        <v>5704</v>
      </c>
      <c r="E2901" t="inlineStr">
        <is>
          <t>DCA</t>
        </is>
      </c>
      <c r="F2901" s="10" t="n">
        <v>2148</v>
      </c>
      <c r="G2901" t="inlineStr">
        <is>
          <t>2100-2159</t>
        </is>
      </c>
      <c r="H2901" s="9">
        <f>INT(F2901/100)</f>
        <v/>
      </c>
      <c r="M2901" t="n">
        <v>1</v>
      </c>
      <c r="N2901" t="inlineStr">
        <is>
          <t>C</t>
        </is>
      </c>
      <c r="O2901" t="n">
        <v>0</v>
      </c>
    </row>
    <row r="2902">
      <c r="A2902" s="8" t="n">
        <v>46210</v>
      </c>
      <c r="B2902" t="inlineStr">
        <is>
          <t>YX</t>
        </is>
      </c>
      <c r="C2902" s="9">
        <f>_xlfn.XLOOKUP(B2902,Carriers[Code],Carriers[Airline])</f>
        <v/>
      </c>
      <c r="D2902" t="n">
        <v>5840</v>
      </c>
      <c r="E2902" t="inlineStr">
        <is>
          <t>LGA</t>
        </is>
      </c>
      <c r="F2902" s="10" t="n">
        <v>2200</v>
      </c>
      <c r="G2902" t="inlineStr">
        <is>
          <t>2200-2259</t>
        </is>
      </c>
      <c r="H2902" s="9">
        <f>INT(F2902/100)</f>
        <v/>
      </c>
      <c r="M2902" t="n">
        <v>1</v>
      </c>
      <c r="N2902" t="inlineStr">
        <is>
          <t>C</t>
        </is>
      </c>
      <c r="O2902" t="n">
        <v>0</v>
      </c>
    </row>
    <row r="2903">
      <c r="A2903" s="8" t="n">
        <v>46210</v>
      </c>
      <c r="B2903" t="inlineStr">
        <is>
          <t>B6</t>
        </is>
      </c>
      <c r="C2903" s="9">
        <f>_xlfn.XLOOKUP(B2903,Carriers[Code],Carriers[Airline])</f>
        <v/>
      </c>
      <c r="D2903" t="n">
        <v>715</v>
      </c>
      <c r="E2903" t="inlineStr">
        <is>
          <t>BUF</t>
        </is>
      </c>
      <c r="F2903" s="10" t="n">
        <v>2215</v>
      </c>
      <c r="G2903" t="inlineStr">
        <is>
          <t>2200-2259</t>
        </is>
      </c>
      <c r="H2903" s="9">
        <f>INT(F2903/100)</f>
        <v/>
      </c>
      <c r="I2903" t="n">
        <v>190</v>
      </c>
      <c r="J2903" t="n">
        <v>1</v>
      </c>
      <c r="K2903" t="n">
        <v>190</v>
      </c>
      <c r="L2903" t="n">
        <v>1</v>
      </c>
      <c r="M2903" t="n">
        <v>0</v>
      </c>
      <c r="O2903" t="n">
        <v>0</v>
      </c>
      <c r="P2903" t="n">
        <v>59</v>
      </c>
      <c r="Q2903" t="n">
        <v>0</v>
      </c>
      <c r="R2903" t="n">
        <v>0</v>
      </c>
      <c r="S2903" t="n">
        <v>0</v>
      </c>
      <c r="T2903" t="n">
        <v>131</v>
      </c>
    </row>
    <row r="2904">
      <c r="A2904" s="8" t="n">
        <v>46211</v>
      </c>
      <c r="B2904" t="inlineStr">
        <is>
          <t>WN</t>
        </is>
      </c>
      <c r="C2904" s="9">
        <f>_xlfn.XLOOKUP(B2904,Carriers[Code],Carriers[Airline])</f>
        <v/>
      </c>
      <c r="D2904" t="n">
        <v>4156</v>
      </c>
      <c r="E2904" t="inlineStr">
        <is>
          <t>DEN</t>
        </is>
      </c>
      <c r="F2904" s="10" t="n">
        <v>500</v>
      </c>
      <c r="G2904" t="inlineStr">
        <is>
          <t>0001-0559</t>
        </is>
      </c>
      <c r="H2904" s="9">
        <f>INT(F2904/100)</f>
        <v/>
      </c>
      <c r="I2904" t="n">
        <v>-6</v>
      </c>
      <c r="J2904" t="n">
        <v>0</v>
      </c>
      <c r="K2904" t="n">
        <v>-22</v>
      </c>
      <c r="L2904" t="n">
        <v>0</v>
      </c>
      <c r="M2904" t="n">
        <v>0</v>
      </c>
      <c r="O2904" t="n">
        <v>0</v>
      </c>
    </row>
    <row r="2905">
      <c r="A2905" s="8" t="n">
        <v>46211</v>
      </c>
      <c r="B2905" t="inlineStr">
        <is>
          <t>AA</t>
        </is>
      </c>
      <c r="C2905" s="9">
        <f>_xlfn.XLOOKUP(B2905,Carriers[Code],Carriers[Airline])</f>
        <v/>
      </c>
      <c r="D2905" t="n">
        <v>1418</v>
      </c>
      <c r="E2905" t="inlineStr">
        <is>
          <t>MIA</t>
        </is>
      </c>
      <c r="F2905" s="10" t="n">
        <v>510</v>
      </c>
      <c r="G2905" t="inlineStr">
        <is>
          <t>0001-0559</t>
        </is>
      </c>
      <c r="H2905" s="9">
        <f>INT(F2905/100)</f>
        <v/>
      </c>
      <c r="I2905" t="n">
        <v>-8</v>
      </c>
      <c r="J2905" t="n">
        <v>0</v>
      </c>
      <c r="K2905" t="n">
        <v>-24</v>
      </c>
      <c r="L2905" t="n">
        <v>0</v>
      </c>
      <c r="M2905" t="n">
        <v>0</v>
      </c>
      <c r="O2905" t="n">
        <v>0</v>
      </c>
    </row>
    <row r="2906">
      <c r="A2906" s="8" t="n">
        <v>46211</v>
      </c>
      <c r="B2906" t="inlineStr">
        <is>
          <t>AA</t>
        </is>
      </c>
      <c r="C2906" s="9">
        <f>_xlfn.XLOOKUP(B2906,Carriers[Code],Carriers[Airline])</f>
        <v/>
      </c>
      <c r="D2906" t="n">
        <v>3324</v>
      </c>
      <c r="E2906" t="inlineStr">
        <is>
          <t>ORD</t>
        </is>
      </c>
      <c r="F2906" s="10" t="n">
        <v>510</v>
      </c>
      <c r="G2906" t="inlineStr">
        <is>
          <t>0001-0559</t>
        </is>
      </c>
      <c r="H2906" s="9">
        <f>INT(F2906/100)</f>
        <v/>
      </c>
      <c r="I2906" t="n">
        <v>-6</v>
      </c>
      <c r="J2906" t="n">
        <v>0</v>
      </c>
      <c r="K2906" t="n">
        <v>-34</v>
      </c>
      <c r="L2906" t="n">
        <v>0</v>
      </c>
      <c r="M2906" t="n">
        <v>0</v>
      </c>
      <c r="O2906" t="n">
        <v>0</v>
      </c>
    </row>
    <row r="2907">
      <c r="A2907" s="8" t="n">
        <v>46211</v>
      </c>
      <c r="B2907" t="inlineStr">
        <is>
          <t>B6</t>
        </is>
      </c>
      <c r="C2907" s="9">
        <f>_xlfn.XLOOKUP(B2907,Carriers[Code],Carriers[Airline])</f>
        <v/>
      </c>
      <c r="D2907" t="n">
        <v>917</v>
      </c>
      <c r="E2907" t="inlineStr">
        <is>
          <t>JFK</t>
        </is>
      </c>
      <c r="F2907" s="10" t="n">
        <v>515</v>
      </c>
      <c r="G2907" t="inlineStr">
        <is>
          <t>0001-0559</t>
        </is>
      </c>
      <c r="H2907" s="9">
        <f>INT(F2907/100)</f>
        <v/>
      </c>
      <c r="I2907" t="n">
        <v>-9</v>
      </c>
      <c r="J2907" t="n">
        <v>0</v>
      </c>
      <c r="K2907" t="n">
        <v>-26</v>
      </c>
      <c r="L2907" t="n">
        <v>0</v>
      </c>
      <c r="M2907" t="n">
        <v>0</v>
      </c>
      <c r="O2907" t="n">
        <v>0</v>
      </c>
    </row>
    <row r="2908">
      <c r="A2908" s="8" t="n">
        <v>46211</v>
      </c>
      <c r="B2908" t="inlineStr">
        <is>
          <t>WN</t>
        </is>
      </c>
      <c r="C2908" s="9">
        <f>_xlfn.XLOOKUP(B2908,Carriers[Code],Carriers[Airline])</f>
        <v/>
      </c>
      <c r="D2908" t="n">
        <v>727</v>
      </c>
      <c r="E2908" t="inlineStr">
        <is>
          <t>BWI</t>
        </is>
      </c>
      <c r="F2908" s="10" t="n">
        <v>525</v>
      </c>
      <c r="G2908" t="inlineStr">
        <is>
          <t>0001-0559</t>
        </is>
      </c>
      <c r="H2908" s="9">
        <f>INT(F2908/100)</f>
        <v/>
      </c>
      <c r="I2908" t="n">
        <v>-5</v>
      </c>
      <c r="J2908" t="n">
        <v>0</v>
      </c>
      <c r="K2908" t="n">
        <v>-24</v>
      </c>
      <c r="L2908" t="n">
        <v>0</v>
      </c>
      <c r="M2908" t="n">
        <v>0</v>
      </c>
      <c r="O2908" t="n">
        <v>0</v>
      </c>
    </row>
    <row r="2909">
      <c r="A2909" s="8" t="n">
        <v>46211</v>
      </c>
      <c r="B2909" t="inlineStr">
        <is>
          <t>DL</t>
        </is>
      </c>
      <c r="C2909" s="9">
        <f>_xlfn.XLOOKUP(B2909,Carriers[Code],Carriers[Airline])</f>
        <v/>
      </c>
      <c r="D2909" t="n">
        <v>1019</v>
      </c>
      <c r="E2909" t="inlineStr">
        <is>
          <t>DTW</t>
        </is>
      </c>
      <c r="F2909" s="10" t="n">
        <v>530</v>
      </c>
      <c r="G2909" t="inlineStr">
        <is>
          <t>0001-0559</t>
        </is>
      </c>
      <c r="H2909" s="9">
        <f>INT(F2909/100)</f>
        <v/>
      </c>
      <c r="I2909" t="n">
        <v>-6</v>
      </c>
      <c r="J2909" t="n">
        <v>0</v>
      </c>
      <c r="K2909" t="n">
        <v>-24</v>
      </c>
      <c r="L2909" t="n">
        <v>0</v>
      </c>
      <c r="M2909" t="n">
        <v>0</v>
      </c>
      <c r="O2909" t="n">
        <v>0</v>
      </c>
    </row>
    <row r="2910">
      <c r="A2910" s="8" t="n">
        <v>46211</v>
      </c>
      <c r="B2910" t="inlineStr">
        <is>
          <t>DL</t>
        </is>
      </c>
      <c r="C2910" s="9">
        <f>_xlfn.XLOOKUP(B2910,Carriers[Code],Carriers[Airline])</f>
        <v/>
      </c>
      <c r="D2910" t="n">
        <v>2242</v>
      </c>
      <c r="E2910" t="inlineStr">
        <is>
          <t>ATL</t>
        </is>
      </c>
      <c r="F2910" s="10" t="n">
        <v>530</v>
      </c>
      <c r="G2910" t="inlineStr">
        <is>
          <t>0001-0559</t>
        </is>
      </c>
      <c r="H2910" s="9">
        <f>INT(F2910/100)</f>
        <v/>
      </c>
      <c r="I2910" t="n">
        <v>-4</v>
      </c>
      <c r="J2910" t="n">
        <v>0</v>
      </c>
      <c r="K2910" t="n">
        <v>-29</v>
      </c>
      <c r="L2910" t="n">
        <v>0</v>
      </c>
      <c r="M2910" t="n">
        <v>0</v>
      </c>
      <c r="O2910" t="n">
        <v>0</v>
      </c>
    </row>
    <row r="2911">
      <c r="A2911" s="8" t="n">
        <v>46211</v>
      </c>
      <c r="B2911" t="inlineStr">
        <is>
          <t>WN</t>
        </is>
      </c>
      <c r="C2911" s="9">
        <f>_xlfn.XLOOKUP(B2911,Carriers[Code],Carriers[Airline])</f>
        <v/>
      </c>
      <c r="D2911" t="n">
        <v>3054</v>
      </c>
      <c r="E2911" t="inlineStr">
        <is>
          <t>MDW</t>
        </is>
      </c>
      <c r="F2911" s="10" t="n">
        <v>535</v>
      </c>
      <c r="G2911" t="inlineStr">
        <is>
          <t>0001-0559</t>
        </is>
      </c>
      <c r="H2911" s="9">
        <f>INT(F2911/100)</f>
        <v/>
      </c>
      <c r="I2911" t="n">
        <v>-2</v>
      </c>
      <c r="J2911" t="n">
        <v>0</v>
      </c>
      <c r="K2911" t="n">
        <v>-24</v>
      </c>
      <c r="L2911" t="n">
        <v>0</v>
      </c>
      <c r="M2911" t="n">
        <v>0</v>
      </c>
      <c r="O2911" t="n">
        <v>0</v>
      </c>
    </row>
    <row r="2912">
      <c r="A2912" s="8" t="n">
        <v>46211</v>
      </c>
      <c r="B2912" t="inlineStr">
        <is>
          <t>UA</t>
        </is>
      </c>
      <c r="C2912" s="9">
        <f>_xlfn.XLOOKUP(B2912,Carriers[Code],Carriers[Airline])</f>
        <v/>
      </c>
      <c r="D2912" t="n">
        <v>1734</v>
      </c>
      <c r="E2912" t="inlineStr">
        <is>
          <t>IAD</t>
        </is>
      </c>
      <c r="F2912" s="10" t="n">
        <v>545</v>
      </c>
      <c r="G2912" t="inlineStr">
        <is>
          <t>0001-0559</t>
        </is>
      </c>
      <c r="H2912" s="9">
        <f>INT(F2912/100)</f>
        <v/>
      </c>
      <c r="I2912" t="n">
        <v>0</v>
      </c>
      <c r="J2912" t="n">
        <v>0</v>
      </c>
      <c r="K2912" t="n">
        <v>-6</v>
      </c>
      <c r="L2912" t="n">
        <v>0</v>
      </c>
      <c r="M2912" t="n">
        <v>0</v>
      </c>
      <c r="O2912" t="n">
        <v>0</v>
      </c>
    </row>
    <row r="2913">
      <c r="A2913" s="8" t="n">
        <v>46211</v>
      </c>
      <c r="B2913" t="inlineStr">
        <is>
          <t>UA</t>
        </is>
      </c>
      <c r="C2913" s="9">
        <f>_xlfn.XLOOKUP(B2913,Carriers[Code],Carriers[Airline])</f>
        <v/>
      </c>
      <c r="D2913" t="n">
        <v>1409</v>
      </c>
      <c r="E2913" t="inlineStr">
        <is>
          <t>IAH</t>
        </is>
      </c>
      <c r="F2913" s="10" t="n">
        <v>547</v>
      </c>
      <c r="G2913" t="inlineStr">
        <is>
          <t>0001-0559</t>
        </is>
      </c>
      <c r="H2913" s="9">
        <f>INT(F2913/100)</f>
        <v/>
      </c>
      <c r="I2913" t="n">
        <v>3</v>
      </c>
      <c r="J2913" t="n">
        <v>0</v>
      </c>
      <c r="K2913" t="n">
        <v>-9</v>
      </c>
      <c r="L2913" t="n">
        <v>0</v>
      </c>
      <c r="M2913" t="n">
        <v>0</v>
      </c>
      <c r="O2913" t="n">
        <v>0</v>
      </c>
    </row>
    <row r="2914">
      <c r="A2914" s="8" t="n">
        <v>46211</v>
      </c>
      <c r="B2914" t="inlineStr">
        <is>
          <t>WN</t>
        </is>
      </c>
      <c r="C2914" s="9">
        <f>_xlfn.XLOOKUP(B2914,Carriers[Code],Carriers[Airline])</f>
        <v/>
      </c>
      <c r="D2914" t="n">
        <v>752</v>
      </c>
      <c r="E2914" t="inlineStr">
        <is>
          <t>STL</t>
        </is>
      </c>
      <c r="F2914" s="10" t="n">
        <v>550</v>
      </c>
      <c r="G2914" t="inlineStr">
        <is>
          <t>0001-0559</t>
        </is>
      </c>
      <c r="H2914" s="9">
        <f>INT(F2914/100)</f>
        <v/>
      </c>
      <c r="I2914" t="n">
        <v>-1</v>
      </c>
      <c r="J2914" t="n">
        <v>0</v>
      </c>
      <c r="K2914" t="n">
        <v>-20</v>
      </c>
      <c r="L2914" t="n">
        <v>0</v>
      </c>
      <c r="M2914" t="n">
        <v>0</v>
      </c>
      <c r="O2914" t="n">
        <v>0</v>
      </c>
    </row>
    <row r="2915">
      <c r="A2915" s="8" t="n">
        <v>46211</v>
      </c>
      <c r="B2915" t="inlineStr">
        <is>
          <t>DL</t>
        </is>
      </c>
      <c r="C2915" s="9">
        <f>_xlfn.XLOOKUP(B2915,Carriers[Code],Carriers[Airline])</f>
        <v/>
      </c>
      <c r="D2915" t="n">
        <v>2303</v>
      </c>
      <c r="E2915" t="inlineStr">
        <is>
          <t>MSP</t>
        </is>
      </c>
      <c r="F2915" s="10" t="n">
        <v>555</v>
      </c>
      <c r="G2915" t="inlineStr">
        <is>
          <t>0001-0559</t>
        </is>
      </c>
      <c r="H2915" s="9">
        <f>INT(F2915/100)</f>
        <v/>
      </c>
      <c r="I2915" t="n">
        <v>-10</v>
      </c>
      <c r="J2915" t="n">
        <v>0</v>
      </c>
      <c r="K2915" t="n">
        <v>-22</v>
      </c>
      <c r="L2915" t="n">
        <v>0</v>
      </c>
      <c r="M2915" t="n">
        <v>0</v>
      </c>
      <c r="O2915" t="n">
        <v>0</v>
      </c>
    </row>
    <row r="2916">
      <c r="A2916" s="8" t="n">
        <v>46211</v>
      </c>
      <c r="B2916" t="inlineStr">
        <is>
          <t>AA</t>
        </is>
      </c>
      <c r="C2916" s="9">
        <f>_xlfn.XLOOKUP(B2916,Carriers[Code],Carriers[Airline])</f>
        <v/>
      </c>
      <c r="D2916" t="n">
        <v>873</v>
      </c>
      <c r="E2916" t="inlineStr">
        <is>
          <t>MIA</t>
        </is>
      </c>
      <c r="F2916" s="10" t="n">
        <v>600</v>
      </c>
      <c r="G2916" t="inlineStr">
        <is>
          <t>0600-0659</t>
        </is>
      </c>
      <c r="H2916" s="9">
        <f>INT(F2916/100)</f>
        <v/>
      </c>
      <c r="I2916" t="n">
        <v>-3</v>
      </c>
      <c r="J2916" t="n">
        <v>0</v>
      </c>
      <c r="K2916" t="n">
        <v>-14</v>
      </c>
      <c r="L2916" t="n">
        <v>0</v>
      </c>
      <c r="M2916" t="n">
        <v>0</v>
      </c>
      <c r="O2916" t="n">
        <v>0</v>
      </c>
    </row>
    <row r="2917">
      <c r="A2917" s="8" t="n">
        <v>46211</v>
      </c>
      <c r="B2917" t="inlineStr">
        <is>
          <t>AA</t>
        </is>
      </c>
      <c r="C2917" s="9">
        <f>_xlfn.XLOOKUP(B2917,Carriers[Code],Carriers[Airline])</f>
        <v/>
      </c>
      <c r="D2917" t="n">
        <v>2159</v>
      </c>
      <c r="E2917" t="inlineStr">
        <is>
          <t>DCA</t>
        </is>
      </c>
      <c r="F2917" s="10" t="n">
        <v>600</v>
      </c>
      <c r="G2917" t="inlineStr">
        <is>
          <t>0600-0659</t>
        </is>
      </c>
      <c r="H2917" s="9">
        <f>INT(F2917/100)</f>
        <v/>
      </c>
      <c r="I2917" t="n">
        <v>-3</v>
      </c>
      <c r="J2917" t="n">
        <v>0</v>
      </c>
      <c r="K2917" t="n">
        <v>-9</v>
      </c>
      <c r="L2917" t="n">
        <v>0</v>
      </c>
      <c r="M2917" t="n">
        <v>0</v>
      </c>
      <c r="O2917" t="n">
        <v>0</v>
      </c>
    </row>
    <row r="2918">
      <c r="A2918" s="8" t="n">
        <v>46211</v>
      </c>
      <c r="B2918" t="inlineStr">
        <is>
          <t>AA</t>
        </is>
      </c>
      <c r="C2918" s="9">
        <f>_xlfn.XLOOKUP(B2918,Carriers[Code],Carriers[Airline])</f>
        <v/>
      </c>
      <c r="D2918" t="n">
        <v>2527</v>
      </c>
      <c r="E2918" t="inlineStr">
        <is>
          <t>DFW</t>
        </is>
      </c>
      <c r="F2918" s="10" t="n">
        <v>600</v>
      </c>
      <c r="G2918" t="inlineStr">
        <is>
          <t>0600-0659</t>
        </is>
      </c>
      <c r="H2918" s="9">
        <f>INT(F2918/100)</f>
        <v/>
      </c>
      <c r="I2918" t="n">
        <v>188</v>
      </c>
      <c r="J2918" t="n">
        <v>1</v>
      </c>
      <c r="K2918" t="n">
        <v>175</v>
      </c>
      <c r="L2918" t="n">
        <v>1</v>
      </c>
      <c r="M2918" t="n">
        <v>0</v>
      </c>
      <c r="O2918" t="n">
        <v>0</v>
      </c>
      <c r="P2918" t="n">
        <v>175</v>
      </c>
      <c r="Q2918" t="n">
        <v>0</v>
      </c>
      <c r="R2918" t="n">
        <v>0</v>
      </c>
      <c r="S2918" t="n">
        <v>0</v>
      </c>
      <c r="T2918" t="n">
        <v>0</v>
      </c>
    </row>
    <row r="2919">
      <c r="A2919" s="8" t="n">
        <v>46211</v>
      </c>
      <c r="B2919" t="inlineStr">
        <is>
          <t>B6</t>
        </is>
      </c>
      <c r="C2919" s="9">
        <f>_xlfn.XLOOKUP(B2919,Carriers[Code],Carriers[Airline])</f>
        <v/>
      </c>
      <c r="D2919" t="n">
        <v>287</v>
      </c>
      <c r="E2919" t="inlineStr">
        <is>
          <t>LAX</t>
        </is>
      </c>
      <c r="F2919" s="10" t="n">
        <v>600</v>
      </c>
      <c r="G2919" t="inlineStr">
        <is>
          <t>0600-0659</t>
        </is>
      </c>
      <c r="H2919" s="9">
        <f>INT(F2919/100)</f>
        <v/>
      </c>
      <c r="I2919" t="n">
        <v>18</v>
      </c>
      <c r="J2919" t="n">
        <v>1</v>
      </c>
      <c r="K2919" t="n">
        <v>-10</v>
      </c>
      <c r="L2919" t="n">
        <v>0</v>
      </c>
      <c r="M2919" t="n">
        <v>0</v>
      </c>
      <c r="O2919" t="n">
        <v>0</v>
      </c>
    </row>
    <row r="2920">
      <c r="A2920" s="8" t="n">
        <v>46211</v>
      </c>
      <c r="B2920" t="inlineStr">
        <is>
          <t>B6</t>
        </is>
      </c>
      <c r="C2920" s="9">
        <f>_xlfn.XLOOKUP(B2920,Carriers[Code],Carriers[Airline])</f>
        <v/>
      </c>
      <c r="D2920" t="n">
        <v>761</v>
      </c>
      <c r="E2920" t="inlineStr">
        <is>
          <t>SJU</t>
        </is>
      </c>
      <c r="F2920" s="10" t="n">
        <v>600</v>
      </c>
      <c r="G2920" t="inlineStr">
        <is>
          <t>0600-0659</t>
        </is>
      </c>
      <c r="H2920" s="9">
        <f>INT(F2920/100)</f>
        <v/>
      </c>
      <c r="I2920" t="n">
        <v>-8</v>
      </c>
      <c r="J2920" t="n">
        <v>0</v>
      </c>
      <c r="K2920" t="n">
        <v>2</v>
      </c>
      <c r="L2920" t="n">
        <v>0</v>
      </c>
      <c r="M2920" t="n">
        <v>0</v>
      </c>
      <c r="O2920" t="n">
        <v>0</v>
      </c>
    </row>
    <row r="2921">
      <c r="A2921" s="8" t="n">
        <v>46211</v>
      </c>
      <c r="B2921" t="inlineStr">
        <is>
          <t>B6</t>
        </is>
      </c>
      <c r="C2921" s="9">
        <f>_xlfn.XLOOKUP(B2921,Carriers[Code],Carriers[Airline])</f>
        <v/>
      </c>
      <c r="D2921" t="n">
        <v>1207</v>
      </c>
      <c r="E2921" t="inlineStr">
        <is>
          <t>BNA</t>
        </is>
      </c>
      <c r="F2921" s="10" t="n">
        <v>600</v>
      </c>
      <c r="G2921" t="inlineStr">
        <is>
          <t>0600-0659</t>
        </is>
      </c>
      <c r="H2921" s="9">
        <f>INT(F2921/100)</f>
        <v/>
      </c>
      <c r="I2921" t="n">
        <v>1</v>
      </c>
      <c r="J2921" t="n">
        <v>0</v>
      </c>
      <c r="K2921" t="n">
        <v>-18</v>
      </c>
      <c r="L2921" t="n">
        <v>0</v>
      </c>
      <c r="M2921" t="n">
        <v>0</v>
      </c>
      <c r="O2921" t="n">
        <v>0</v>
      </c>
    </row>
    <row r="2922">
      <c r="A2922" s="8" t="n">
        <v>46211</v>
      </c>
      <c r="B2922" t="inlineStr">
        <is>
          <t>B6</t>
        </is>
      </c>
      <c r="C2922" s="9">
        <f>_xlfn.XLOOKUP(B2922,Carriers[Code],Carriers[Airline])</f>
        <v/>
      </c>
      <c r="D2922" t="n">
        <v>1439</v>
      </c>
      <c r="E2922" t="inlineStr">
        <is>
          <t>AUS</t>
        </is>
      </c>
      <c r="F2922" s="10" t="n">
        <v>600</v>
      </c>
      <c r="G2922" t="inlineStr">
        <is>
          <t>0600-0659</t>
        </is>
      </c>
      <c r="H2922" s="9">
        <f>INT(F2922/100)</f>
        <v/>
      </c>
      <c r="I2922" t="n">
        <v>-3</v>
      </c>
      <c r="J2922" t="n">
        <v>0</v>
      </c>
      <c r="K2922" t="n">
        <v>-17</v>
      </c>
      <c r="L2922" t="n">
        <v>0</v>
      </c>
      <c r="M2922" t="n">
        <v>0</v>
      </c>
      <c r="O2922" t="n">
        <v>0</v>
      </c>
    </row>
    <row r="2923">
      <c r="A2923" s="8" t="n">
        <v>46211</v>
      </c>
      <c r="B2923" t="inlineStr">
        <is>
          <t>UA</t>
        </is>
      </c>
      <c r="C2923" s="9">
        <f>_xlfn.XLOOKUP(B2923,Carriers[Code],Carriers[Airline])</f>
        <v/>
      </c>
      <c r="D2923" t="n">
        <v>1414</v>
      </c>
      <c r="E2923" t="inlineStr">
        <is>
          <t>ORD</t>
        </is>
      </c>
      <c r="F2923" s="10" t="n">
        <v>600</v>
      </c>
      <c r="G2923" t="inlineStr">
        <is>
          <t>0600-0659</t>
        </is>
      </c>
      <c r="H2923" s="9">
        <f>INT(F2923/100)</f>
        <v/>
      </c>
      <c r="I2923" t="n">
        <v>-7</v>
      </c>
      <c r="J2923" t="n">
        <v>0</v>
      </c>
      <c r="K2923" t="n">
        <v>-22</v>
      </c>
      <c r="L2923" t="n">
        <v>0</v>
      </c>
      <c r="M2923" t="n">
        <v>0</v>
      </c>
      <c r="O2923" t="n">
        <v>0</v>
      </c>
    </row>
    <row r="2924">
      <c r="A2924" s="8" t="n">
        <v>46211</v>
      </c>
      <c r="B2924" t="inlineStr">
        <is>
          <t>UA</t>
        </is>
      </c>
      <c r="C2924" s="9">
        <f>_xlfn.XLOOKUP(B2924,Carriers[Code],Carriers[Airline])</f>
        <v/>
      </c>
      <c r="D2924" t="n">
        <v>2441</v>
      </c>
      <c r="E2924" t="inlineStr">
        <is>
          <t>SFO</t>
        </is>
      </c>
      <c r="F2924" s="10" t="n">
        <v>600</v>
      </c>
      <c r="G2924" t="inlineStr">
        <is>
          <t>0600-0659</t>
        </is>
      </c>
      <c r="H2924" s="9">
        <f>INT(F2924/100)</f>
        <v/>
      </c>
      <c r="I2924" t="n">
        <v>-8</v>
      </c>
      <c r="J2924" t="n">
        <v>0</v>
      </c>
      <c r="K2924" t="n">
        <v>-28</v>
      </c>
      <c r="L2924" t="n">
        <v>0</v>
      </c>
      <c r="M2924" t="n">
        <v>0</v>
      </c>
      <c r="O2924" t="n">
        <v>0</v>
      </c>
    </row>
    <row r="2925">
      <c r="A2925" s="8" t="n">
        <v>46211</v>
      </c>
      <c r="B2925" t="inlineStr">
        <is>
          <t>YX</t>
        </is>
      </c>
      <c r="C2925" s="9">
        <f>_xlfn.XLOOKUP(B2925,Carriers[Code],Carriers[Airline])</f>
        <v/>
      </c>
      <c r="D2925" t="n">
        <v>4424</v>
      </c>
      <c r="E2925" t="inlineStr">
        <is>
          <t>LGA</t>
        </is>
      </c>
      <c r="F2925" s="10" t="n">
        <v>600</v>
      </c>
      <c r="G2925" t="inlineStr">
        <is>
          <t>0600-0659</t>
        </is>
      </c>
      <c r="H2925" s="9">
        <f>INT(F2925/100)</f>
        <v/>
      </c>
      <c r="I2925" t="n">
        <v>119</v>
      </c>
      <c r="J2925" t="n">
        <v>1</v>
      </c>
      <c r="K2925" t="n">
        <v>116</v>
      </c>
      <c r="L2925" t="n">
        <v>1</v>
      </c>
      <c r="M2925" t="n">
        <v>0</v>
      </c>
      <c r="O2925" t="n">
        <v>0</v>
      </c>
      <c r="P2925" t="n">
        <v>116</v>
      </c>
      <c r="Q2925" t="n">
        <v>0</v>
      </c>
      <c r="R2925" t="n">
        <v>0</v>
      </c>
      <c r="S2925" t="n">
        <v>0</v>
      </c>
      <c r="T2925" t="n">
        <v>0</v>
      </c>
    </row>
    <row r="2926">
      <c r="A2926" s="8" t="n">
        <v>46211</v>
      </c>
      <c r="B2926" t="inlineStr">
        <is>
          <t>YX</t>
        </is>
      </c>
      <c r="C2926" s="9">
        <f>_xlfn.XLOOKUP(B2926,Carriers[Code],Carriers[Airline])</f>
        <v/>
      </c>
      <c r="D2926" t="n">
        <v>5687</v>
      </c>
      <c r="E2926" t="inlineStr">
        <is>
          <t>DCA</t>
        </is>
      </c>
      <c r="F2926" s="10" t="n">
        <v>600</v>
      </c>
      <c r="G2926" t="inlineStr">
        <is>
          <t>0600-0659</t>
        </is>
      </c>
      <c r="H2926" s="9">
        <f>INT(F2926/100)</f>
        <v/>
      </c>
      <c r="I2926" t="n">
        <v>-10</v>
      </c>
      <c r="J2926" t="n">
        <v>0</v>
      </c>
      <c r="K2926" t="n">
        <v>7</v>
      </c>
      <c r="L2926" t="n">
        <v>0</v>
      </c>
      <c r="M2926" t="n">
        <v>0</v>
      </c>
      <c r="O2926" t="n">
        <v>0</v>
      </c>
    </row>
    <row r="2927">
      <c r="A2927" s="8" t="n">
        <v>46211</v>
      </c>
      <c r="B2927" t="inlineStr">
        <is>
          <t>YX</t>
        </is>
      </c>
      <c r="C2927" s="9">
        <f>_xlfn.XLOOKUP(B2927,Carriers[Code],Carriers[Airline])</f>
        <v/>
      </c>
      <c r="D2927" t="n">
        <v>5836</v>
      </c>
      <c r="E2927" t="inlineStr">
        <is>
          <t>LGA</t>
        </is>
      </c>
      <c r="F2927" s="10" t="n">
        <v>600</v>
      </c>
      <c r="G2927" t="inlineStr">
        <is>
          <t>0600-0659</t>
        </is>
      </c>
      <c r="H2927" s="9">
        <f>INT(F2927/100)</f>
        <v/>
      </c>
      <c r="I2927" t="n">
        <v>-5</v>
      </c>
      <c r="J2927" t="n">
        <v>0</v>
      </c>
      <c r="K2927" t="n">
        <v>-17</v>
      </c>
      <c r="L2927" t="n">
        <v>0</v>
      </c>
      <c r="M2927" t="n">
        <v>0</v>
      </c>
      <c r="O2927" t="n">
        <v>0</v>
      </c>
    </row>
    <row r="2928">
      <c r="A2928" s="8" t="n">
        <v>46211</v>
      </c>
      <c r="B2928" t="inlineStr">
        <is>
          <t>AA</t>
        </is>
      </c>
      <c r="C2928" s="9">
        <f>_xlfn.XLOOKUP(B2928,Carriers[Code],Carriers[Airline])</f>
        <v/>
      </c>
      <c r="D2928" t="n">
        <v>1146</v>
      </c>
      <c r="E2928" t="inlineStr">
        <is>
          <t>PHL</t>
        </is>
      </c>
      <c r="F2928" s="10" t="n">
        <v>601</v>
      </c>
      <c r="G2928" t="inlineStr">
        <is>
          <t>0600-0659</t>
        </is>
      </c>
      <c r="H2928" s="9">
        <f>INT(F2928/100)</f>
        <v/>
      </c>
      <c r="I2928" t="n">
        <v>0</v>
      </c>
      <c r="J2928" t="n">
        <v>0</v>
      </c>
      <c r="K2928" t="n">
        <v>-3</v>
      </c>
      <c r="L2928" t="n">
        <v>0</v>
      </c>
      <c r="M2928" t="n">
        <v>0</v>
      </c>
      <c r="O2928" t="n">
        <v>0</v>
      </c>
    </row>
    <row r="2929">
      <c r="A2929" s="8" t="n">
        <v>46211</v>
      </c>
      <c r="B2929" t="inlineStr">
        <is>
          <t>YX</t>
        </is>
      </c>
      <c r="C2929" s="9">
        <f>_xlfn.XLOOKUP(B2929,Carriers[Code],Carriers[Airline])</f>
        <v/>
      </c>
      <c r="D2929" t="n">
        <v>4401</v>
      </c>
      <c r="E2929" t="inlineStr">
        <is>
          <t>JFK</t>
        </is>
      </c>
      <c r="F2929" s="10" t="n">
        <v>601</v>
      </c>
      <c r="G2929" t="inlineStr">
        <is>
          <t>0600-0659</t>
        </is>
      </c>
      <c r="H2929" s="9">
        <f>INT(F2929/100)</f>
        <v/>
      </c>
      <c r="I2929" t="n">
        <v>-2</v>
      </c>
      <c r="J2929" t="n">
        <v>0</v>
      </c>
      <c r="K2929" t="n">
        <v>-21</v>
      </c>
      <c r="L2929" t="n">
        <v>0</v>
      </c>
      <c r="M2929" t="n">
        <v>0</v>
      </c>
      <c r="O2929" t="n">
        <v>0</v>
      </c>
    </row>
    <row r="2930">
      <c r="A2930" s="8" t="n">
        <v>46211</v>
      </c>
      <c r="B2930" t="inlineStr">
        <is>
          <t>AS</t>
        </is>
      </c>
      <c r="C2930" s="9">
        <f>_xlfn.XLOOKUP(B2930,Carriers[Code],Carriers[Airline])</f>
        <v/>
      </c>
      <c r="D2930" t="n">
        <v>311</v>
      </c>
      <c r="E2930" t="inlineStr">
        <is>
          <t>PDX</t>
        </is>
      </c>
      <c r="F2930" s="10" t="n">
        <v>603</v>
      </c>
      <c r="G2930" t="inlineStr">
        <is>
          <t>0600-0659</t>
        </is>
      </c>
      <c r="H2930" s="9">
        <f>INT(F2930/100)</f>
        <v/>
      </c>
      <c r="I2930" t="n">
        <v>-3</v>
      </c>
      <c r="J2930" t="n">
        <v>0</v>
      </c>
      <c r="K2930" t="n">
        <v>-31</v>
      </c>
      <c r="L2930" t="n">
        <v>0</v>
      </c>
      <c r="M2930" t="n">
        <v>0</v>
      </c>
      <c r="O2930" t="n">
        <v>0</v>
      </c>
    </row>
    <row r="2931">
      <c r="A2931" s="8" t="n">
        <v>46211</v>
      </c>
      <c r="B2931" t="inlineStr">
        <is>
          <t>AA</t>
        </is>
      </c>
      <c r="C2931" s="9">
        <f>_xlfn.XLOOKUP(B2931,Carriers[Code],Carriers[Airline])</f>
        <v/>
      </c>
      <c r="D2931" t="n">
        <v>418</v>
      </c>
      <c r="E2931" t="inlineStr">
        <is>
          <t>CLT</t>
        </is>
      </c>
      <c r="F2931" s="10" t="n">
        <v>605</v>
      </c>
      <c r="G2931" t="inlineStr">
        <is>
          <t>0600-0659</t>
        </is>
      </c>
      <c r="H2931" s="9">
        <f>INT(F2931/100)</f>
        <v/>
      </c>
      <c r="I2931" t="n">
        <v>-6</v>
      </c>
      <c r="J2931" t="n">
        <v>0</v>
      </c>
      <c r="K2931" t="n">
        <v>-17</v>
      </c>
      <c r="L2931" t="n">
        <v>0</v>
      </c>
      <c r="M2931" t="n">
        <v>0</v>
      </c>
      <c r="O2931" t="n">
        <v>0</v>
      </c>
    </row>
    <row r="2932">
      <c r="A2932" s="8" t="n">
        <v>46211</v>
      </c>
      <c r="B2932" t="inlineStr">
        <is>
          <t>DL</t>
        </is>
      </c>
      <c r="C2932" s="9">
        <f>_xlfn.XLOOKUP(B2932,Carriers[Code],Carriers[Airline])</f>
        <v/>
      </c>
      <c r="D2932" t="n">
        <v>859</v>
      </c>
      <c r="E2932" t="inlineStr">
        <is>
          <t>SLC</t>
        </is>
      </c>
      <c r="F2932" s="10" t="n">
        <v>605</v>
      </c>
      <c r="G2932" t="inlineStr">
        <is>
          <t>0600-0659</t>
        </is>
      </c>
      <c r="H2932" s="9">
        <f>INT(F2932/100)</f>
        <v/>
      </c>
      <c r="I2932" t="n">
        <v>-6</v>
      </c>
      <c r="J2932" t="n">
        <v>0</v>
      </c>
      <c r="K2932" t="n">
        <v>-16</v>
      </c>
      <c r="L2932" t="n">
        <v>0</v>
      </c>
      <c r="M2932" t="n">
        <v>0</v>
      </c>
      <c r="O2932" t="n">
        <v>0</v>
      </c>
    </row>
    <row r="2933">
      <c r="A2933" s="8" t="n">
        <v>46211</v>
      </c>
      <c r="B2933" t="inlineStr">
        <is>
          <t>DL</t>
        </is>
      </c>
      <c r="C2933" s="9">
        <f>_xlfn.XLOOKUP(B2933,Carriers[Code],Carriers[Airline])</f>
        <v/>
      </c>
      <c r="D2933" t="n">
        <v>2611</v>
      </c>
      <c r="E2933" t="inlineStr">
        <is>
          <t>JFK</t>
        </is>
      </c>
      <c r="F2933" s="10" t="n">
        <v>605</v>
      </c>
      <c r="G2933" t="inlineStr">
        <is>
          <t>0600-0659</t>
        </is>
      </c>
      <c r="H2933" s="9">
        <f>INT(F2933/100)</f>
        <v/>
      </c>
      <c r="I2933" t="n">
        <v>-5</v>
      </c>
      <c r="J2933" t="n">
        <v>0</v>
      </c>
      <c r="K2933" t="n">
        <v>-19</v>
      </c>
      <c r="L2933" t="n">
        <v>0</v>
      </c>
      <c r="M2933" t="n">
        <v>0</v>
      </c>
      <c r="O2933" t="n">
        <v>0</v>
      </c>
    </row>
    <row r="2934">
      <c r="A2934" s="8" t="n">
        <v>46211</v>
      </c>
      <c r="B2934" t="inlineStr">
        <is>
          <t>UA</t>
        </is>
      </c>
      <c r="C2934" s="9">
        <f>_xlfn.XLOOKUP(B2934,Carriers[Code],Carriers[Airline])</f>
        <v/>
      </c>
      <c r="D2934" t="n">
        <v>1833</v>
      </c>
      <c r="E2934" t="inlineStr">
        <is>
          <t>EWR</t>
        </is>
      </c>
      <c r="F2934" s="10" t="n">
        <v>605</v>
      </c>
      <c r="G2934" t="inlineStr">
        <is>
          <t>0600-0659</t>
        </is>
      </c>
      <c r="H2934" s="9">
        <f>INT(F2934/100)</f>
        <v/>
      </c>
      <c r="I2934" t="n">
        <v>-11</v>
      </c>
      <c r="J2934" t="n">
        <v>0</v>
      </c>
      <c r="K2934" t="n">
        <v>-20</v>
      </c>
      <c r="L2934" t="n">
        <v>0</v>
      </c>
      <c r="M2934" t="n">
        <v>0</v>
      </c>
      <c r="O2934" t="n">
        <v>0</v>
      </c>
    </row>
    <row r="2935">
      <c r="A2935" s="8" t="n">
        <v>46211</v>
      </c>
      <c r="B2935" t="inlineStr">
        <is>
          <t>B6</t>
        </is>
      </c>
      <c r="C2935" s="9">
        <f>_xlfn.XLOOKUP(B2935,Carriers[Code],Carriers[Airline])</f>
        <v/>
      </c>
      <c r="D2935" t="n">
        <v>619</v>
      </c>
      <c r="E2935" t="inlineStr">
        <is>
          <t>SAN</t>
        </is>
      </c>
      <c r="F2935" s="10" t="n">
        <v>610</v>
      </c>
      <c r="G2935" t="inlineStr">
        <is>
          <t>0600-0659</t>
        </is>
      </c>
      <c r="H2935" s="9">
        <f>INT(F2935/100)</f>
        <v/>
      </c>
      <c r="I2935" t="n">
        <v>28</v>
      </c>
      <c r="J2935" t="n">
        <v>1</v>
      </c>
      <c r="K2935" t="n">
        <v>-8</v>
      </c>
      <c r="L2935" t="n">
        <v>0</v>
      </c>
      <c r="M2935" t="n">
        <v>0</v>
      </c>
      <c r="O2935" t="n">
        <v>0</v>
      </c>
    </row>
    <row r="2936">
      <c r="A2936" s="8" t="n">
        <v>46211</v>
      </c>
      <c r="B2936" t="inlineStr">
        <is>
          <t>B6</t>
        </is>
      </c>
      <c r="C2936" s="9">
        <f>_xlfn.XLOOKUP(B2936,Carriers[Code],Carriers[Airline])</f>
        <v/>
      </c>
      <c r="D2936" t="n">
        <v>1159</v>
      </c>
      <c r="E2936" t="inlineStr">
        <is>
          <t>PHL</t>
        </is>
      </c>
      <c r="F2936" s="10" t="n">
        <v>610</v>
      </c>
      <c r="G2936" t="inlineStr">
        <is>
          <t>0600-0659</t>
        </is>
      </c>
      <c r="H2936" s="9">
        <f>INT(F2936/100)</f>
        <v/>
      </c>
      <c r="I2936" t="n">
        <v>-10</v>
      </c>
      <c r="J2936" t="n">
        <v>0</v>
      </c>
      <c r="K2936" t="n">
        <v>-9</v>
      </c>
      <c r="L2936" t="n">
        <v>0</v>
      </c>
      <c r="M2936" t="n">
        <v>0</v>
      </c>
      <c r="O2936" t="n">
        <v>0</v>
      </c>
    </row>
    <row r="2937">
      <c r="A2937" s="8" t="n">
        <v>46211</v>
      </c>
      <c r="B2937" t="inlineStr">
        <is>
          <t>DL</t>
        </is>
      </c>
      <c r="C2937" s="9">
        <f>_xlfn.XLOOKUP(B2937,Carriers[Code],Carriers[Airline])</f>
        <v/>
      </c>
      <c r="D2937" t="n">
        <v>675</v>
      </c>
      <c r="E2937" t="inlineStr">
        <is>
          <t>MCI</t>
        </is>
      </c>
      <c r="F2937" s="10" t="n">
        <v>610</v>
      </c>
      <c r="G2937" t="inlineStr">
        <is>
          <t>0600-0659</t>
        </is>
      </c>
      <c r="H2937" s="9">
        <f>INT(F2937/100)</f>
        <v/>
      </c>
      <c r="I2937" t="n">
        <v>-11</v>
      </c>
      <c r="J2937" t="n">
        <v>0</v>
      </c>
      <c r="K2937" t="n">
        <v>-23</v>
      </c>
      <c r="L2937" t="n">
        <v>0</v>
      </c>
      <c r="M2937" t="n">
        <v>0</v>
      </c>
      <c r="O2937" t="n">
        <v>0</v>
      </c>
    </row>
    <row r="2938">
      <c r="A2938" s="8" t="n">
        <v>46211</v>
      </c>
      <c r="B2938" t="inlineStr">
        <is>
          <t>B6</t>
        </is>
      </c>
      <c r="C2938" s="9">
        <f>_xlfn.XLOOKUP(B2938,Carriers[Code],Carriers[Airline])</f>
        <v/>
      </c>
      <c r="D2938" t="n">
        <v>2255</v>
      </c>
      <c r="E2938" t="inlineStr">
        <is>
          <t>DCA</t>
        </is>
      </c>
      <c r="F2938" s="10" t="n">
        <v>615</v>
      </c>
      <c r="G2938" t="inlineStr">
        <is>
          <t>0600-0659</t>
        </is>
      </c>
      <c r="H2938" s="9">
        <f>INT(F2938/100)</f>
        <v/>
      </c>
      <c r="I2938" t="n">
        <v>-4</v>
      </c>
      <c r="J2938" t="n">
        <v>0</v>
      </c>
      <c r="K2938" t="n">
        <v>-19</v>
      </c>
      <c r="L2938" t="n">
        <v>0</v>
      </c>
      <c r="M2938" t="n">
        <v>0</v>
      </c>
      <c r="O2938" t="n">
        <v>0</v>
      </c>
    </row>
    <row r="2939">
      <c r="A2939" s="8" t="n">
        <v>46211</v>
      </c>
      <c r="B2939" t="inlineStr">
        <is>
          <t>B6</t>
        </is>
      </c>
      <c r="C2939" s="9">
        <f>_xlfn.XLOOKUP(B2939,Carriers[Code],Carriers[Airline])</f>
        <v/>
      </c>
      <c r="D2939" t="n">
        <v>569</v>
      </c>
      <c r="E2939" t="inlineStr">
        <is>
          <t>FLL</t>
        </is>
      </c>
      <c r="F2939" s="10" t="n">
        <v>620</v>
      </c>
      <c r="G2939" t="inlineStr">
        <is>
          <t>0600-0659</t>
        </is>
      </c>
      <c r="H2939" s="9">
        <f>INT(F2939/100)</f>
        <v/>
      </c>
      <c r="I2939" t="n">
        <v>2</v>
      </c>
      <c r="J2939" t="n">
        <v>0</v>
      </c>
      <c r="K2939" t="n">
        <v>-26</v>
      </c>
      <c r="L2939" t="n">
        <v>0</v>
      </c>
      <c r="M2939" t="n">
        <v>0</v>
      </c>
      <c r="O2939" t="n">
        <v>0</v>
      </c>
    </row>
    <row r="2940">
      <c r="A2940" s="8" t="n">
        <v>46211</v>
      </c>
      <c r="B2940" t="inlineStr">
        <is>
          <t>DL</t>
        </is>
      </c>
      <c r="C2940" s="9">
        <f>_xlfn.XLOOKUP(B2940,Carriers[Code],Carriers[Airline])</f>
        <v/>
      </c>
      <c r="D2940" t="n">
        <v>479</v>
      </c>
      <c r="E2940" t="inlineStr">
        <is>
          <t>LAX</t>
        </is>
      </c>
      <c r="F2940" s="10" t="n">
        <v>620</v>
      </c>
      <c r="G2940" t="inlineStr">
        <is>
          <t>0600-0659</t>
        </is>
      </c>
      <c r="H2940" s="9">
        <f>INT(F2940/100)</f>
        <v/>
      </c>
      <c r="I2940" t="n">
        <v>-7</v>
      </c>
      <c r="J2940" t="n">
        <v>0</v>
      </c>
      <c r="K2940" t="n">
        <v>-23</v>
      </c>
      <c r="L2940" t="n">
        <v>0</v>
      </c>
      <c r="M2940" t="n">
        <v>0</v>
      </c>
      <c r="O2940" t="n">
        <v>0</v>
      </c>
    </row>
    <row r="2941">
      <c r="A2941" s="8" t="n">
        <v>46211</v>
      </c>
      <c r="B2941" t="inlineStr">
        <is>
          <t>DL</t>
        </is>
      </c>
      <c r="C2941" s="9">
        <f>_xlfn.XLOOKUP(B2941,Carriers[Code],Carriers[Airline])</f>
        <v/>
      </c>
      <c r="D2941" t="n">
        <v>2066</v>
      </c>
      <c r="E2941" t="inlineStr">
        <is>
          <t>RDU</t>
        </is>
      </c>
      <c r="F2941" s="10" t="n">
        <v>620</v>
      </c>
      <c r="G2941" t="inlineStr">
        <is>
          <t>0600-0659</t>
        </is>
      </c>
      <c r="H2941" s="9">
        <f>INT(F2941/100)</f>
        <v/>
      </c>
      <c r="I2941" t="n">
        <v>-9</v>
      </c>
      <c r="J2941" t="n">
        <v>0</v>
      </c>
      <c r="K2941" t="n">
        <v>-8</v>
      </c>
      <c r="L2941" t="n">
        <v>0</v>
      </c>
      <c r="M2941" t="n">
        <v>0</v>
      </c>
      <c r="O2941" t="n">
        <v>0</v>
      </c>
    </row>
    <row r="2942">
      <c r="A2942" s="8" t="n">
        <v>46211</v>
      </c>
      <c r="B2942" t="inlineStr">
        <is>
          <t>UA</t>
        </is>
      </c>
      <c r="C2942" s="9">
        <f>_xlfn.XLOOKUP(B2942,Carriers[Code],Carriers[Airline])</f>
        <v/>
      </c>
      <c r="D2942" t="n">
        <v>360</v>
      </c>
      <c r="E2942" t="inlineStr">
        <is>
          <t>LAX</t>
        </is>
      </c>
      <c r="F2942" s="10" t="n">
        <v>621</v>
      </c>
      <c r="G2942" t="inlineStr">
        <is>
          <t>0600-0659</t>
        </is>
      </c>
      <c r="H2942" s="9">
        <f>INT(F2942/100)</f>
        <v/>
      </c>
      <c r="I2942" t="n">
        <v>-4</v>
      </c>
      <c r="J2942" t="n">
        <v>0</v>
      </c>
      <c r="K2942" t="n">
        <v>-33</v>
      </c>
      <c r="L2942" t="n">
        <v>0</v>
      </c>
      <c r="M2942" t="n">
        <v>0</v>
      </c>
      <c r="O2942" t="n">
        <v>0</v>
      </c>
    </row>
    <row r="2943">
      <c r="A2943" s="8" t="n">
        <v>46211</v>
      </c>
      <c r="B2943" t="inlineStr">
        <is>
          <t>B6</t>
        </is>
      </c>
      <c r="C2943" s="9">
        <f>_xlfn.XLOOKUP(B2943,Carriers[Code],Carriers[Airline])</f>
        <v/>
      </c>
      <c r="D2943" t="n">
        <v>891</v>
      </c>
      <c r="E2943" t="inlineStr">
        <is>
          <t>TPA</t>
        </is>
      </c>
      <c r="F2943" s="10" t="n">
        <v>625</v>
      </c>
      <c r="G2943" t="inlineStr">
        <is>
          <t>0600-0659</t>
        </is>
      </c>
      <c r="H2943" s="9">
        <f>INT(F2943/100)</f>
        <v/>
      </c>
      <c r="I2943" t="n">
        <v>-5</v>
      </c>
      <c r="J2943" t="n">
        <v>0</v>
      </c>
      <c r="K2943" t="n">
        <v>-17</v>
      </c>
      <c r="L2943" t="n">
        <v>0</v>
      </c>
      <c r="M2943" t="n">
        <v>0</v>
      </c>
      <c r="O2943" t="n">
        <v>0</v>
      </c>
    </row>
    <row r="2944">
      <c r="A2944" s="8" t="n">
        <v>46211</v>
      </c>
      <c r="B2944" t="inlineStr">
        <is>
          <t>YX</t>
        </is>
      </c>
      <c r="C2944" s="9">
        <f>_xlfn.XLOOKUP(B2944,Carriers[Code],Carriers[Airline])</f>
        <v/>
      </c>
      <c r="D2944" t="n">
        <v>5626</v>
      </c>
      <c r="E2944" t="inlineStr">
        <is>
          <t>CLT</t>
        </is>
      </c>
      <c r="F2944" s="10" t="n">
        <v>625</v>
      </c>
      <c r="G2944" t="inlineStr">
        <is>
          <t>0600-0659</t>
        </is>
      </c>
      <c r="H2944" s="9">
        <f>INT(F2944/100)</f>
        <v/>
      </c>
      <c r="I2944" t="n">
        <v>0</v>
      </c>
      <c r="J2944" t="n">
        <v>0</v>
      </c>
      <c r="K2944" t="n">
        <v>-16</v>
      </c>
      <c r="L2944" t="n">
        <v>0</v>
      </c>
      <c r="M2944" t="n">
        <v>0</v>
      </c>
      <c r="O2944" t="n">
        <v>0</v>
      </c>
    </row>
    <row r="2945">
      <c r="A2945" s="8" t="n">
        <v>46211</v>
      </c>
      <c r="B2945" t="inlineStr">
        <is>
          <t>YX</t>
        </is>
      </c>
      <c r="C2945" s="9">
        <f>_xlfn.XLOOKUP(B2945,Carriers[Code],Carriers[Airline])</f>
        <v/>
      </c>
      <c r="D2945" t="n">
        <v>5764</v>
      </c>
      <c r="E2945" t="inlineStr">
        <is>
          <t>EWR</t>
        </is>
      </c>
      <c r="F2945" s="10" t="n">
        <v>625</v>
      </c>
      <c r="G2945" t="inlineStr">
        <is>
          <t>0600-0659</t>
        </is>
      </c>
      <c r="H2945" s="9">
        <f>INT(F2945/100)</f>
        <v/>
      </c>
      <c r="I2945" t="n">
        <v>-3</v>
      </c>
      <c r="J2945" t="n">
        <v>0</v>
      </c>
      <c r="K2945" t="n">
        <v>-5</v>
      </c>
      <c r="L2945" t="n">
        <v>0</v>
      </c>
      <c r="M2945" t="n">
        <v>0</v>
      </c>
      <c r="O2945" t="n">
        <v>0</v>
      </c>
    </row>
    <row r="2946">
      <c r="A2946" s="8" t="n">
        <v>46211</v>
      </c>
      <c r="B2946" t="inlineStr">
        <is>
          <t>B6</t>
        </is>
      </c>
      <c r="C2946" s="9">
        <f>_xlfn.XLOOKUP(B2946,Carriers[Code],Carriers[Airline])</f>
        <v/>
      </c>
      <c r="D2946" t="n">
        <v>1883</v>
      </c>
      <c r="E2946" t="inlineStr">
        <is>
          <t>RDU</t>
        </is>
      </c>
      <c r="F2946" s="10" t="n">
        <v>630</v>
      </c>
      <c r="G2946" t="inlineStr">
        <is>
          <t>0600-0659</t>
        </is>
      </c>
      <c r="H2946" s="9">
        <f>INT(F2946/100)</f>
        <v/>
      </c>
      <c r="I2946" t="n">
        <v>-11</v>
      </c>
      <c r="J2946" t="n">
        <v>0</v>
      </c>
      <c r="K2946" t="n">
        <v>-28</v>
      </c>
      <c r="L2946" t="n">
        <v>0</v>
      </c>
      <c r="M2946" t="n">
        <v>0</v>
      </c>
      <c r="O2946" t="n">
        <v>0</v>
      </c>
    </row>
    <row r="2947">
      <c r="A2947" s="8" t="n">
        <v>46211</v>
      </c>
      <c r="B2947" t="inlineStr">
        <is>
          <t>DL</t>
        </is>
      </c>
      <c r="C2947" s="9">
        <f>_xlfn.XLOOKUP(B2947,Carriers[Code],Carriers[Airline])</f>
        <v/>
      </c>
      <c r="D2947" t="n">
        <v>1410</v>
      </c>
      <c r="E2947" t="inlineStr">
        <is>
          <t>AUS</t>
        </is>
      </c>
      <c r="F2947" s="10" t="n">
        <v>630</v>
      </c>
      <c r="G2947" t="inlineStr">
        <is>
          <t>0600-0659</t>
        </is>
      </c>
      <c r="H2947" s="9">
        <f>INT(F2947/100)</f>
        <v/>
      </c>
      <c r="I2947" t="n">
        <v>-7</v>
      </c>
      <c r="J2947" t="n">
        <v>0</v>
      </c>
      <c r="K2947" t="n">
        <v>-13</v>
      </c>
      <c r="L2947" t="n">
        <v>0</v>
      </c>
      <c r="M2947" t="n">
        <v>0</v>
      </c>
      <c r="O2947" t="n">
        <v>0</v>
      </c>
    </row>
    <row r="2948">
      <c r="A2948" s="8" t="n">
        <v>46211</v>
      </c>
      <c r="B2948" t="inlineStr">
        <is>
          <t>B6</t>
        </is>
      </c>
      <c r="C2948" s="9">
        <f>_xlfn.XLOOKUP(B2948,Carriers[Code],Carriers[Airline])</f>
        <v/>
      </c>
      <c r="D2948" t="n">
        <v>1333</v>
      </c>
      <c r="E2948" t="inlineStr">
        <is>
          <t>SFO</t>
        </is>
      </c>
      <c r="F2948" s="10" t="n">
        <v>635</v>
      </c>
      <c r="G2948" t="inlineStr">
        <is>
          <t>0600-0659</t>
        </is>
      </c>
      <c r="H2948" s="9">
        <f>INT(F2948/100)</f>
        <v/>
      </c>
      <c r="I2948" t="n">
        <v>-7</v>
      </c>
      <c r="J2948" t="n">
        <v>0</v>
      </c>
      <c r="K2948" t="n">
        <v>-6</v>
      </c>
      <c r="L2948" t="n">
        <v>0</v>
      </c>
      <c r="M2948" t="n">
        <v>0</v>
      </c>
      <c r="O2948" t="n">
        <v>0</v>
      </c>
    </row>
    <row r="2949">
      <c r="A2949" s="8" t="n">
        <v>46211</v>
      </c>
      <c r="B2949" t="inlineStr">
        <is>
          <t>YX</t>
        </is>
      </c>
      <c r="C2949" s="9">
        <f>_xlfn.XLOOKUP(B2949,Carriers[Code],Carriers[Airline])</f>
        <v/>
      </c>
      <c r="D2949" t="n">
        <v>5703</v>
      </c>
      <c r="E2949" t="inlineStr">
        <is>
          <t>BWI</t>
        </is>
      </c>
      <c r="F2949" s="10" t="n">
        <v>635</v>
      </c>
      <c r="G2949" t="inlineStr">
        <is>
          <t>0600-0659</t>
        </is>
      </c>
      <c r="H2949" s="9">
        <f>INT(F2949/100)</f>
        <v/>
      </c>
      <c r="I2949" t="n">
        <v>-5</v>
      </c>
      <c r="J2949" t="n">
        <v>0</v>
      </c>
      <c r="K2949" t="n">
        <v>-21</v>
      </c>
      <c r="L2949" t="n">
        <v>0</v>
      </c>
      <c r="M2949" t="n">
        <v>0</v>
      </c>
      <c r="O2949" t="n">
        <v>0</v>
      </c>
    </row>
    <row r="2950">
      <c r="A2950" s="8" t="n">
        <v>46211</v>
      </c>
      <c r="B2950" t="inlineStr">
        <is>
          <t>B6</t>
        </is>
      </c>
      <c r="C2950" s="9">
        <f>_xlfn.XLOOKUP(B2950,Carriers[Code],Carriers[Airline])</f>
        <v/>
      </c>
      <c r="D2950" t="n">
        <v>165</v>
      </c>
      <c r="E2950" t="inlineStr">
        <is>
          <t>RSW</t>
        </is>
      </c>
      <c r="F2950" s="10" t="n">
        <v>645</v>
      </c>
      <c r="G2950" t="inlineStr">
        <is>
          <t>0600-0659</t>
        </is>
      </c>
      <c r="H2950" s="9">
        <f>INT(F2950/100)</f>
        <v/>
      </c>
      <c r="I2950" t="n">
        <v>38</v>
      </c>
      <c r="J2950" t="n">
        <v>1</v>
      </c>
      <c r="K2950" t="n">
        <v>24</v>
      </c>
      <c r="L2950" t="n">
        <v>1</v>
      </c>
      <c r="M2950" t="n">
        <v>0</v>
      </c>
      <c r="O2950" t="n">
        <v>0</v>
      </c>
      <c r="P2950" t="n">
        <v>24</v>
      </c>
      <c r="Q2950" t="n">
        <v>0</v>
      </c>
      <c r="R2950" t="n">
        <v>0</v>
      </c>
      <c r="S2950" t="n">
        <v>0</v>
      </c>
      <c r="T2950" t="n">
        <v>0</v>
      </c>
    </row>
    <row r="2951">
      <c r="A2951" s="8" t="n">
        <v>46211</v>
      </c>
      <c r="B2951" t="inlineStr">
        <is>
          <t>DL</t>
        </is>
      </c>
      <c r="C2951" s="9">
        <f>_xlfn.XLOOKUP(B2951,Carriers[Code],Carriers[Airline])</f>
        <v/>
      </c>
      <c r="D2951" t="n">
        <v>695</v>
      </c>
      <c r="E2951" t="inlineStr">
        <is>
          <t>ATL</t>
        </is>
      </c>
      <c r="F2951" s="10" t="n">
        <v>645</v>
      </c>
      <c r="G2951" t="inlineStr">
        <is>
          <t>0600-0659</t>
        </is>
      </c>
      <c r="H2951" s="9">
        <f>INT(F2951/100)</f>
        <v/>
      </c>
      <c r="I2951" t="n">
        <v>1</v>
      </c>
      <c r="J2951" t="n">
        <v>0</v>
      </c>
      <c r="K2951" t="n">
        <v>-16</v>
      </c>
      <c r="L2951" t="n">
        <v>0</v>
      </c>
      <c r="M2951" t="n">
        <v>0</v>
      </c>
      <c r="O2951" t="n">
        <v>0</v>
      </c>
    </row>
    <row r="2952">
      <c r="A2952" s="8" t="n">
        <v>46211</v>
      </c>
      <c r="B2952" t="inlineStr">
        <is>
          <t>YX</t>
        </is>
      </c>
      <c r="C2952" s="9">
        <f>_xlfn.XLOOKUP(B2952,Carriers[Code],Carriers[Airline])</f>
        <v/>
      </c>
      <c r="D2952" t="n">
        <v>5845</v>
      </c>
      <c r="E2952" t="inlineStr">
        <is>
          <t>PHL</t>
        </is>
      </c>
      <c r="F2952" s="10" t="n">
        <v>650</v>
      </c>
      <c r="G2952" t="inlineStr">
        <is>
          <t>0600-0659</t>
        </is>
      </c>
      <c r="H2952" s="9">
        <f>INT(F2952/100)</f>
        <v/>
      </c>
      <c r="I2952" t="n">
        <v>-10</v>
      </c>
      <c r="J2952" t="n">
        <v>0</v>
      </c>
      <c r="K2952" t="n">
        <v>-28</v>
      </c>
      <c r="L2952" t="n">
        <v>0</v>
      </c>
      <c r="M2952" t="n">
        <v>0</v>
      </c>
      <c r="O2952" t="n">
        <v>0</v>
      </c>
    </row>
    <row r="2953">
      <c r="A2953" s="8" t="n">
        <v>46211</v>
      </c>
      <c r="B2953" t="inlineStr">
        <is>
          <t>AA</t>
        </is>
      </c>
      <c r="C2953" s="9">
        <f>_xlfn.XLOOKUP(B2953,Carriers[Code],Carriers[Airline])</f>
        <v/>
      </c>
      <c r="D2953" t="n">
        <v>1462</v>
      </c>
      <c r="E2953" t="inlineStr">
        <is>
          <t>CLT</t>
        </is>
      </c>
      <c r="F2953" s="10" t="n">
        <v>700</v>
      </c>
      <c r="G2953" t="inlineStr">
        <is>
          <t>0700-0759</t>
        </is>
      </c>
      <c r="H2953" s="9">
        <f>INT(F2953/100)</f>
        <v/>
      </c>
      <c r="I2953" t="n">
        <v>-7</v>
      </c>
      <c r="J2953" t="n">
        <v>0</v>
      </c>
      <c r="K2953" t="n">
        <v>-26</v>
      </c>
      <c r="L2953" t="n">
        <v>0</v>
      </c>
      <c r="M2953" t="n">
        <v>0</v>
      </c>
      <c r="O2953" t="n">
        <v>0</v>
      </c>
    </row>
    <row r="2954">
      <c r="A2954" s="8" t="n">
        <v>46211</v>
      </c>
      <c r="B2954" t="inlineStr">
        <is>
          <t>AA</t>
        </is>
      </c>
      <c r="C2954" s="9">
        <f>_xlfn.XLOOKUP(B2954,Carriers[Code],Carriers[Airline])</f>
        <v/>
      </c>
      <c r="D2954" t="n">
        <v>1509</v>
      </c>
      <c r="E2954" t="inlineStr">
        <is>
          <t>ORD</t>
        </is>
      </c>
      <c r="F2954" s="10" t="n">
        <v>700</v>
      </c>
      <c r="G2954" t="inlineStr">
        <is>
          <t>0700-0759</t>
        </is>
      </c>
      <c r="H2954" s="9">
        <f>INT(F2954/100)</f>
        <v/>
      </c>
      <c r="I2954" t="n">
        <v>2</v>
      </c>
      <c r="J2954" t="n">
        <v>0</v>
      </c>
      <c r="K2954" t="n">
        <v>-20</v>
      </c>
      <c r="L2954" t="n">
        <v>0</v>
      </c>
      <c r="M2954" t="n">
        <v>0</v>
      </c>
      <c r="O2954" t="n">
        <v>0</v>
      </c>
    </row>
    <row r="2955">
      <c r="A2955" s="8" t="n">
        <v>46211</v>
      </c>
      <c r="B2955" t="inlineStr">
        <is>
          <t>AA</t>
        </is>
      </c>
      <c r="C2955" s="9">
        <f>_xlfn.XLOOKUP(B2955,Carriers[Code],Carriers[Airline])</f>
        <v/>
      </c>
      <c r="D2955" t="n">
        <v>2315</v>
      </c>
      <c r="E2955" t="inlineStr">
        <is>
          <t>PHX</t>
        </is>
      </c>
      <c r="F2955" s="10" t="n">
        <v>700</v>
      </c>
      <c r="G2955" t="inlineStr">
        <is>
          <t>0700-0759</t>
        </is>
      </c>
      <c r="H2955" s="9">
        <f>INT(F2955/100)</f>
        <v/>
      </c>
      <c r="I2955" t="n">
        <v>8</v>
      </c>
      <c r="J2955" t="n">
        <v>0</v>
      </c>
      <c r="K2955" t="n">
        <v>-24</v>
      </c>
      <c r="L2955" t="n">
        <v>0</v>
      </c>
      <c r="M2955" t="n">
        <v>0</v>
      </c>
      <c r="O2955" t="n">
        <v>0</v>
      </c>
    </row>
    <row r="2956">
      <c r="A2956" s="8" t="n">
        <v>46211</v>
      </c>
      <c r="B2956" t="inlineStr">
        <is>
          <t>AA</t>
        </is>
      </c>
      <c r="C2956" s="9">
        <f>_xlfn.XLOOKUP(B2956,Carriers[Code],Carriers[Airline])</f>
        <v/>
      </c>
      <c r="D2956" t="n">
        <v>2455</v>
      </c>
      <c r="E2956" t="inlineStr">
        <is>
          <t>LAX</t>
        </is>
      </c>
      <c r="F2956" s="10" t="n">
        <v>700</v>
      </c>
      <c r="G2956" t="inlineStr">
        <is>
          <t>0700-0759</t>
        </is>
      </c>
      <c r="H2956" s="9">
        <f>INT(F2956/100)</f>
        <v/>
      </c>
      <c r="I2956" t="n">
        <v>-9</v>
      </c>
      <c r="J2956" t="n">
        <v>0</v>
      </c>
      <c r="K2956" t="n">
        <v>-35</v>
      </c>
      <c r="L2956" t="n">
        <v>0</v>
      </c>
      <c r="M2956" t="n">
        <v>0</v>
      </c>
      <c r="O2956" t="n">
        <v>0</v>
      </c>
    </row>
    <row r="2957">
      <c r="A2957" s="8" t="n">
        <v>46211</v>
      </c>
      <c r="B2957" t="inlineStr">
        <is>
          <t>AA</t>
        </is>
      </c>
      <c r="C2957" s="9">
        <f>_xlfn.XLOOKUP(B2957,Carriers[Code],Carriers[Airline])</f>
        <v/>
      </c>
      <c r="D2957" t="n">
        <v>2555</v>
      </c>
      <c r="E2957" t="inlineStr">
        <is>
          <t>DFW</t>
        </is>
      </c>
      <c r="F2957" s="10" t="n">
        <v>700</v>
      </c>
      <c r="G2957" t="inlineStr">
        <is>
          <t>0700-0759</t>
        </is>
      </c>
      <c r="H2957" s="9">
        <f>INT(F2957/100)</f>
        <v/>
      </c>
      <c r="I2957" t="n">
        <v>-2</v>
      </c>
      <c r="J2957" t="n">
        <v>0</v>
      </c>
      <c r="K2957" t="n">
        <v>-29</v>
      </c>
      <c r="L2957" t="n">
        <v>0</v>
      </c>
      <c r="M2957" t="n">
        <v>0</v>
      </c>
      <c r="O2957" t="n">
        <v>0</v>
      </c>
    </row>
    <row r="2958">
      <c r="A2958" s="8" t="n">
        <v>46211</v>
      </c>
      <c r="B2958" t="inlineStr">
        <is>
          <t>B6</t>
        </is>
      </c>
      <c r="C2958" s="9">
        <f>_xlfn.XLOOKUP(B2958,Carriers[Code],Carriers[Airline])</f>
        <v/>
      </c>
      <c r="D2958" t="n">
        <v>493</v>
      </c>
      <c r="E2958" t="inlineStr">
        <is>
          <t>DEN</t>
        </is>
      </c>
      <c r="F2958" s="10" t="n">
        <v>700</v>
      </c>
      <c r="G2958" t="inlineStr">
        <is>
          <t>0700-0759</t>
        </is>
      </c>
      <c r="H2958" s="9">
        <f>INT(F2958/100)</f>
        <v/>
      </c>
      <c r="I2958" t="n">
        <v>-5</v>
      </c>
      <c r="J2958" t="n">
        <v>0</v>
      </c>
      <c r="K2958" t="n">
        <v>-26</v>
      </c>
      <c r="L2958" t="n">
        <v>0</v>
      </c>
      <c r="M2958" t="n">
        <v>0</v>
      </c>
      <c r="O2958" t="n">
        <v>0</v>
      </c>
    </row>
    <row r="2959">
      <c r="A2959" s="8" t="n">
        <v>46211</v>
      </c>
      <c r="B2959" t="inlineStr">
        <is>
          <t>B6</t>
        </is>
      </c>
      <c r="C2959" s="9">
        <f>_xlfn.XLOOKUP(B2959,Carriers[Code],Carriers[Airline])</f>
        <v/>
      </c>
      <c r="D2959" t="n">
        <v>687</v>
      </c>
      <c r="E2959" t="inlineStr">
        <is>
          <t>LAX</t>
        </is>
      </c>
      <c r="F2959" s="10" t="n">
        <v>700</v>
      </c>
      <c r="G2959" t="inlineStr">
        <is>
          <t>0700-0759</t>
        </is>
      </c>
      <c r="H2959" s="9">
        <f>INT(F2959/100)</f>
        <v/>
      </c>
      <c r="M2959" t="n">
        <v>1</v>
      </c>
      <c r="N2959" t="inlineStr">
        <is>
          <t>C</t>
        </is>
      </c>
      <c r="O2959" t="n">
        <v>0</v>
      </c>
    </row>
    <row r="2960">
      <c r="A2960" s="8" t="n">
        <v>46211</v>
      </c>
      <c r="B2960" t="inlineStr">
        <is>
          <t>B6</t>
        </is>
      </c>
      <c r="C2960" s="9">
        <f>_xlfn.XLOOKUP(B2960,Carriers[Code],Carriers[Airline])</f>
        <v/>
      </c>
      <c r="D2960" t="n">
        <v>1281</v>
      </c>
      <c r="E2960" t="inlineStr">
        <is>
          <t>RIC</t>
        </is>
      </c>
      <c r="F2960" s="10" t="n">
        <v>700</v>
      </c>
      <c r="G2960" t="inlineStr">
        <is>
          <t>0700-0759</t>
        </is>
      </c>
      <c r="H2960" s="9">
        <f>INT(F2960/100)</f>
        <v/>
      </c>
      <c r="I2960" t="n">
        <v>-4</v>
      </c>
      <c r="J2960" t="n">
        <v>0</v>
      </c>
      <c r="K2960" t="n">
        <v>-18</v>
      </c>
      <c r="L2960" t="n">
        <v>0</v>
      </c>
      <c r="M2960" t="n">
        <v>0</v>
      </c>
      <c r="O2960" t="n">
        <v>0</v>
      </c>
    </row>
    <row r="2961">
      <c r="A2961" s="8" t="n">
        <v>46211</v>
      </c>
      <c r="B2961" t="inlineStr">
        <is>
          <t>DL</t>
        </is>
      </c>
      <c r="C2961" s="9">
        <f>_xlfn.XLOOKUP(B2961,Carriers[Code],Carriers[Airline])</f>
        <v/>
      </c>
      <c r="D2961" t="n">
        <v>2706</v>
      </c>
      <c r="E2961" t="inlineStr">
        <is>
          <t>TPA</t>
        </is>
      </c>
      <c r="F2961" s="10" t="n">
        <v>700</v>
      </c>
      <c r="G2961" t="inlineStr">
        <is>
          <t>0700-0759</t>
        </is>
      </c>
      <c r="H2961" s="9">
        <f>INT(F2961/100)</f>
        <v/>
      </c>
      <c r="I2961" t="n">
        <v>-4</v>
      </c>
      <c r="J2961" t="n">
        <v>0</v>
      </c>
      <c r="K2961" t="n">
        <v>-21</v>
      </c>
      <c r="L2961" t="n">
        <v>0</v>
      </c>
      <c r="M2961" t="n">
        <v>0</v>
      </c>
      <c r="O2961" t="n">
        <v>0</v>
      </c>
    </row>
    <row r="2962">
      <c r="A2962" s="8" t="n">
        <v>46211</v>
      </c>
      <c r="B2962" t="inlineStr">
        <is>
          <t>DL</t>
        </is>
      </c>
      <c r="C2962" s="9">
        <f>_xlfn.XLOOKUP(B2962,Carriers[Code],Carriers[Airline])</f>
        <v/>
      </c>
      <c r="D2962" t="n">
        <v>2770</v>
      </c>
      <c r="E2962" t="inlineStr">
        <is>
          <t>LGA</t>
        </is>
      </c>
      <c r="F2962" s="10" t="n">
        <v>700</v>
      </c>
      <c r="G2962" t="inlineStr">
        <is>
          <t>0700-0759</t>
        </is>
      </c>
      <c r="H2962" s="9">
        <f>INT(F2962/100)</f>
        <v/>
      </c>
      <c r="I2962" t="n">
        <v>-6</v>
      </c>
      <c r="J2962" t="n">
        <v>0</v>
      </c>
      <c r="K2962" t="n">
        <v>-36</v>
      </c>
      <c r="L2962" t="n">
        <v>0</v>
      </c>
      <c r="M2962" t="n">
        <v>0</v>
      </c>
      <c r="O2962" t="n">
        <v>0</v>
      </c>
    </row>
    <row r="2963">
      <c r="A2963" s="8" t="n">
        <v>46211</v>
      </c>
      <c r="B2963" t="inlineStr">
        <is>
          <t>MQ</t>
        </is>
      </c>
      <c r="C2963" s="9">
        <f>_xlfn.XLOOKUP(B2963,Carriers[Code],Carriers[Airline])</f>
        <v/>
      </c>
      <c r="D2963" t="n">
        <v>3814</v>
      </c>
      <c r="E2963" t="inlineStr">
        <is>
          <t>STL</t>
        </is>
      </c>
      <c r="F2963" s="10" t="n">
        <v>700</v>
      </c>
      <c r="G2963" t="inlineStr">
        <is>
          <t>0700-0759</t>
        </is>
      </c>
      <c r="H2963" s="9">
        <f>INT(F2963/100)</f>
        <v/>
      </c>
      <c r="I2963" t="n">
        <v>-7</v>
      </c>
      <c r="J2963" t="n">
        <v>0</v>
      </c>
      <c r="K2963" t="n">
        <v>-42</v>
      </c>
      <c r="L2963" t="n">
        <v>0</v>
      </c>
      <c r="M2963" t="n">
        <v>0</v>
      </c>
      <c r="O2963" t="n">
        <v>0</v>
      </c>
    </row>
    <row r="2964">
      <c r="A2964" s="8" t="n">
        <v>46211</v>
      </c>
      <c r="B2964" t="inlineStr">
        <is>
          <t>YX</t>
        </is>
      </c>
      <c r="C2964" s="9">
        <f>_xlfn.XLOOKUP(B2964,Carriers[Code],Carriers[Airline])</f>
        <v/>
      </c>
      <c r="D2964" t="n">
        <v>4435</v>
      </c>
      <c r="E2964" t="inlineStr">
        <is>
          <t>IND</t>
        </is>
      </c>
      <c r="F2964" s="10" t="n">
        <v>700</v>
      </c>
      <c r="G2964" t="inlineStr">
        <is>
          <t>0700-0759</t>
        </is>
      </c>
      <c r="H2964" s="9">
        <f>INT(F2964/100)</f>
        <v/>
      </c>
      <c r="I2964" t="n">
        <v>-3</v>
      </c>
      <c r="J2964" t="n">
        <v>0</v>
      </c>
      <c r="K2964" t="n">
        <v>-8</v>
      </c>
      <c r="L2964" t="n">
        <v>0</v>
      </c>
      <c r="M2964" t="n">
        <v>0</v>
      </c>
      <c r="O2964" t="n">
        <v>0</v>
      </c>
    </row>
    <row r="2965">
      <c r="A2965" s="8" t="n">
        <v>46211</v>
      </c>
      <c r="B2965" t="inlineStr">
        <is>
          <t>YX</t>
        </is>
      </c>
      <c r="C2965" s="9">
        <f>_xlfn.XLOOKUP(B2965,Carriers[Code],Carriers[Airline])</f>
        <v/>
      </c>
      <c r="D2965" t="n">
        <v>4505</v>
      </c>
      <c r="E2965" t="inlineStr">
        <is>
          <t>DCA</t>
        </is>
      </c>
      <c r="F2965" s="10" t="n">
        <v>700</v>
      </c>
      <c r="G2965" t="inlineStr">
        <is>
          <t>0700-0759</t>
        </is>
      </c>
      <c r="H2965" s="9">
        <f>INT(F2965/100)</f>
        <v/>
      </c>
      <c r="I2965" t="n">
        <v>-7</v>
      </c>
      <c r="J2965" t="n">
        <v>0</v>
      </c>
      <c r="K2965" t="n">
        <v>-40</v>
      </c>
      <c r="L2965" t="n">
        <v>0</v>
      </c>
      <c r="M2965" t="n">
        <v>0</v>
      </c>
      <c r="O2965" t="n">
        <v>0</v>
      </c>
    </row>
    <row r="2966">
      <c r="A2966" s="8" t="n">
        <v>46211</v>
      </c>
      <c r="B2966" t="inlineStr">
        <is>
          <t>AS</t>
        </is>
      </c>
      <c r="C2966" s="9">
        <f>_xlfn.XLOOKUP(B2966,Carriers[Code],Carriers[Airline])</f>
        <v/>
      </c>
      <c r="D2966" t="n">
        <v>459</v>
      </c>
      <c r="E2966" t="inlineStr">
        <is>
          <t>SEA</t>
        </is>
      </c>
      <c r="F2966" s="10" t="n">
        <v>703</v>
      </c>
      <c r="G2966" t="inlineStr">
        <is>
          <t>0700-0759</t>
        </is>
      </c>
      <c r="H2966" s="9">
        <f>INT(F2966/100)</f>
        <v/>
      </c>
      <c r="I2966" t="n">
        <v>-2</v>
      </c>
      <c r="J2966" t="n">
        <v>0</v>
      </c>
      <c r="K2966" t="n">
        <v>-17</v>
      </c>
      <c r="L2966" t="n">
        <v>0</v>
      </c>
      <c r="M2966" t="n">
        <v>0</v>
      </c>
      <c r="O2966" t="n">
        <v>0</v>
      </c>
    </row>
    <row r="2967">
      <c r="A2967" s="8" t="n">
        <v>46211</v>
      </c>
      <c r="B2967" t="inlineStr">
        <is>
          <t>YX</t>
        </is>
      </c>
      <c r="C2967" s="9">
        <f>_xlfn.XLOOKUP(B2967,Carriers[Code],Carriers[Airline])</f>
        <v/>
      </c>
      <c r="D2967" t="n">
        <v>4396</v>
      </c>
      <c r="E2967" t="inlineStr">
        <is>
          <t>LGA</t>
        </is>
      </c>
      <c r="F2967" s="10" t="n">
        <v>704</v>
      </c>
      <c r="G2967" t="inlineStr">
        <is>
          <t>0700-0759</t>
        </is>
      </c>
      <c r="H2967" s="9">
        <f>INT(F2967/100)</f>
        <v/>
      </c>
      <c r="I2967" t="n">
        <v>-2</v>
      </c>
      <c r="J2967" t="n">
        <v>0</v>
      </c>
      <c r="K2967" t="n">
        <v>-17</v>
      </c>
      <c r="L2967" t="n">
        <v>0</v>
      </c>
      <c r="M2967" t="n">
        <v>0</v>
      </c>
      <c r="O2967" t="n">
        <v>0</v>
      </c>
    </row>
    <row r="2968">
      <c r="A2968" s="8" t="n">
        <v>46211</v>
      </c>
      <c r="B2968" t="inlineStr">
        <is>
          <t>DL</t>
        </is>
      </c>
      <c r="C2968" s="9">
        <f>_xlfn.XLOOKUP(B2968,Carriers[Code],Carriers[Airline])</f>
        <v/>
      </c>
      <c r="D2968" t="n">
        <v>1399</v>
      </c>
      <c r="E2968" t="inlineStr">
        <is>
          <t>MIA</t>
        </is>
      </c>
      <c r="F2968" s="10" t="n">
        <v>705</v>
      </c>
      <c r="G2968" t="inlineStr">
        <is>
          <t>0700-0759</t>
        </is>
      </c>
      <c r="H2968" s="9">
        <f>INT(F2968/100)</f>
        <v/>
      </c>
      <c r="I2968" t="n">
        <v>134</v>
      </c>
      <c r="J2968" t="n">
        <v>1</v>
      </c>
      <c r="K2968" t="n">
        <v>113</v>
      </c>
      <c r="L2968" t="n">
        <v>1</v>
      </c>
      <c r="M2968" t="n">
        <v>0</v>
      </c>
      <c r="O2968" t="n">
        <v>0</v>
      </c>
      <c r="P2968" t="n">
        <v>113</v>
      </c>
      <c r="Q2968" t="n">
        <v>0</v>
      </c>
      <c r="R2968" t="n">
        <v>0</v>
      </c>
      <c r="S2968" t="n">
        <v>0</v>
      </c>
      <c r="T2968" t="n">
        <v>0</v>
      </c>
    </row>
    <row r="2969">
      <c r="A2969" s="8" t="n">
        <v>46211</v>
      </c>
      <c r="B2969" t="inlineStr">
        <is>
          <t>DL</t>
        </is>
      </c>
      <c r="C2969" s="9">
        <f>_xlfn.XLOOKUP(B2969,Carriers[Code],Carriers[Airline])</f>
        <v/>
      </c>
      <c r="D2969" t="n">
        <v>1580</v>
      </c>
      <c r="E2969" t="inlineStr">
        <is>
          <t>MCO</t>
        </is>
      </c>
      <c r="F2969" s="10" t="n">
        <v>705</v>
      </c>
      <c r="G2969" t="inlineStr">
        <is>
          <t>0700-0759</t>
        </is>
      </c>
      <c r="H2969" s="9">
        <f>INT(F2969/100)</f>
        <v/>
      </c>
      <c r="I2969" t="n">
        <v>47</v>
      </c>
      <c r="J2969" t="n">
        <v>1</v>
      </c>
      <c r="K2969" t="n">
        <v>34</v>
      </c>
      <c r="L2969" t="n">
        <v>1</v>
      </c>
      <c r="M2969" t="n">
        <v>0</v>
      </c>
      <c r="O2969" t="n">
        <v>0</v>
      </c>
      <c r="P2969" t="n">
        <v>34</v>
      </c>
      <c r="Q2969" t="n">
        <v>0</v>
      </c>
      <c r="R2969" t="n">
        <v>0</v>
      </c>
      <c r="S2969" t="n">
        <v>0</v>
      </c>
      <c r="T2969" t="n">
        <v>0</v>
      </c>
    </row>
    <row r="2970">
      <c r="A2970" s="8" t="n">
        <v>46211</v>
      </c>
      <c r="B2970" t="inlineStr">
        <is>
          <t>B6</t>
        </is>
      </c>
      <c r="C2970" s="9">
        <f>_xlfn.XLOOKUP(B2970,Carriers[Code],Carriers[Airline])</f>
        <v/>
      </c>
      <c r="D2970" t="n">
        <v>397</v>
      </c>
      <c r="E2970" t="inlineStr">
        <is>
          <t>SEA</t>
        </is>
      </c>
      <c r="F2970" s="10" t="n">
        <v>710</v>
      </c>
      <c r="G2970" t="inlineStr">
        <is>
          <t>0700-0759</t>
        </is>
      </c>
      <c r="H2970" s="9">
        <f>INT(F2970/100)</f>
        <v/>
      </c>
      <c r="I2970" t="n">
        <v>-2</v>
      </c>
      <c r="J2970" t="n">
        <v>0</v>
      </c>
      <c r="K2970" t="n">
        <v>-10</v>
      </c>
      <c r="L2970" t="n">
        <v>0</v>
      </c>
      <c r="M2970" t="n">
        <v>0</v>
      </c>
      <c r="O2970" t="n">
        <v>0</v>
      </c>
    </row>
    <row r="2971">
      <c r="A2971" s="8" t="n">
        <v>46211</v>
      </c>
      <c r="B2971" t="inlineStr">
        <is>
          <t>B6</t>
        </is>
      </c>
      <c r="C2971" s="9">
        <f>_xlfn.XLOOKUP(B2971,Carriers[Code],Carriers[Airline])</f>
        <v/>
      </c>
      <c r="D2971" t="n">
        <v>2229</v>
      </c>
      <c r="E2971" t="inlineStr">
        <is>
          <t>MKE</t>
        </is>
      </c>
      <c r="F2971" s="10" t="n">
        <v>710</v>
      </c>
      <c r="G2971" t="inlineStr">
        <is>
          <t>0700-0759</t>
        </is>
      </c>
      <c r="H2971" s="9">
        <f>INT(F2971/100)</f>
        <v/>
      </c>
      <c r="I2971" t="n">
        <v>1</v>
      </c>
      <c r="J2971" t="n">
        <v>0</v>
      </c>
      <c r="K2971" t="n">
        <v>-25</v>
      </c>
      <c r="L2971" t="n">
        <v>0</v>
      </c>
      <c r="M2971" t="n">
        <v>0</v>
      </c>
      <c r="O2971" t="n">
        <v>0</v>
      </c>
    </row>
    <row r="2972">
      <c r="A2972" s="8" t="n">
        <v>46211</v>
      </c>
      <c r="B2972" t="inlineStr">
        <is>
          <t>DL</t>
        </is>
      </c>
      <c r="C2972" s="9">
        <f>_xlfn.XLOOKUP(B2972,Carriers[Code],Carriers[Airline])</f>
        <v/>
      </c>
      <c r="D2972" t="n">
        <v>1138</v>
      </c>
      <c r="E2972" t="inlineStr">
        <is>
          <t>MSP</t>
        </is>
      </c>
      <c r="F2972" s="10" t="n">
        <v>710</v>
      </c>
      <c r="G2972" t="inlineStr">
        <is>
          <t>0700-0759</t>
        </is>
      </c>
      <c r="H2972" s="9">
        <f>INT(F2972/100)</f>
        <v/>
      </c>
      <c r="I2972" t="n">
        <v>-5</v>
      </c>
      <c r="J2972" t="n">
        <v>0</v>
      </c>
      <c r="K2972" t="n">
        <v>-8</v>
      </c>
      <c r="L2972" t="n">
        <v>0</v>
      </c>
      <c r="M2972" t="n">
        <v>0</v>
      </c>
      <c r="O2972" t="n">
        <v>0</v>
      </c>
    </row>
    <row r="2973">
      <c r="A2973" s="8" t="n">
        <v>46211</v>
      </c>
      <c r="B2973" t="inlineStr">
        <is>
          <t>B6</t>
        </is>
      </c>
      <c r="C2973" s="9">
        <f>_xlfn.XLOOKUP(B2973,Carriers[Code],Carriers[Airline])</f>
        <v/>
      </c>
      <c r="D2973" t="n">
        <v>2041</v>
      </c>
      <c r="E2973" t="inlineStr">
        <is>
          <t>CLE</t>
        </is>
      </c>
      <c r="F2973" s="10" t="n">
        <v>715</v>
      </c>
      <c r="G2973" t="inlineStr">
        <is>
          <t>0700-0759</t>
        </is>
      </c>
      <c r="H2973" s="9">
        <f>INT(F2973/100)</f>
        <v/>
      </c>
      <c r="I2973" t="n">
        <v>9</v>
      </c>
      <c r="J2973" t="n">
        <v>0</v>
      </c>
      <c r="K2973" t="n">
        <v>-3</v>
      </c>
      <c r="L2973" t="n">
        <v>0</v>
      </c>
      <c r="M2973" t="n">
        <v>0</v>
      </c>
      <c r="O2973" t="n">
        <v>0</v>
      </c>
    </row>
    <row r="2974">
      <c r="A2974" s="8" t="n">
        <v>46211</v>
      </c>
      <c r="B2974" t="inlineStr">
        <is>
          <t>DL</t>
        </is>
      </c>
      <c r="C2974" s="9">
        <f>_xlfn.XLOOKUP(B2974,Carriers[Code],Carriers[Airline])</f>
        <v/>
      </c>
      <c r="D2974" t="n">
        <v>760</v>
      </c>
      <c r="E2974" t="inlineStr">
        <is>
          <t>DFW</t>
        </is>
      </c>
      <c r="F2974" s="10" t="n">
        <v>715</v>
      </c>
      <c r="G2974" t="inlineStr">
        <is>
          <t>0700-0759</t>
        </is>
      </c>
      <c r="H2974" s="9">
        <f>INT(F2974/100)</f>
        <v/>
      </c>
      <c r="I2974" t="n">
        <v>-5</v>
      </c>
      <c r="J2974" t="n">
        <v>0</v>
      </c>
      <c r="K2974" t="n">
        <v>-23</v>
      </c>
      <c r="L2974" t="n">
        <v>0</v>
      </c>
      <c r="M2974" t="n">
        <v>0</v>
      </c>
      <c r="O2974" t="n">
        <v>0</v>
      </c>
    </row>
    <row r="2975">
      <c r="A2975" s="8" t="n">
        <v>46211</v>
      </c>
      <c r="B2975" t="inlineStr">
        <is>
          <t>UA</t>
        </is>
      </c>
      <c r="C2975" s="9">
        <f>_xlfn.XLOOKUP(B2975,Carriers[Code],Carriers[Airline])</f>
        <v/>
      </c>
      <c r="D2975" t="n">
        <v>2631</v>
      </c>
      <c r="E2975" t="inlineStr">
        <is>
          <t>ORD</t>
        </is>
      </c>
      <c r="F2975" s="10" t="n">
        <v>719</v>
      </c>
      <c r="G2975" t="inlineStr">
        <is>
          <t>0700-0759</t>
        </is>
      </c>
      <c r="H2975" s="9">
        <f>INT(F2975/100)</f>
        <v/>
      </c>
      <c r="I2975" t="n">
        <v>-8</v>
      </c>
      <c r="J2975" t="n">
        <v>0</v>
      </c>
      <c r="K2975" t="n">
        <v>-18</v>
      </c>
      <c r="L2975" t="n">
        <v>0</v>
      </c>
      <c r="M2975" t="n">
        <v>0</v>
      </c>
      <c r="O2975" t="n">
        <v>0</v>
      </c>
    </row>
    <row r="2976">
      <c r="A2976" s="8" t="n">
        <v>46211</v>
      </c>
      <c r="B2976" t="inlineStr">
        <is>
          <t>B6</t>
        </is>
      </c>
      <c r="C2976" s="9">
        <f>_xlfn.XLOOKUP(B2976,Carriers[Code],Carriers[Airline])</f>
        <v/>
      </c>
      <c r="D2976" t="n">
        <v>109</v>
      </c>
      <c r="E2976" t="inlineStr">
        <is>
          <t>JAX</t>
        </is>
      </c>
      <c r="F2976" s="10" t="n">
        <v>720</v>
      </c>
      <c r="G2976" t="inlineStr">
        <is>
          <t>0700-0759</t>
        </is>
      </c>
      <c r="H2976" s="9">
        <f>INT(F2976/100)</f>
        <v/>
      </c>
      <c r="I2976" t="n">
        <v>-5</v>
      </c>
      <c r="J2976" t="n">
        <v>0</v>
      </c>
      <c r="K2976" t="n">
        <v>-14</v>
      </c>
      <c r="L2976" t="n">
        <v>0</v>
      </c>
      <c r="M2976" t="n">
        <v>0</v>
      </c>
      <c r="O2976" t="n">
        <v>0</v>
      </c>
    </row>
    <row r="2977">
      <c r="A2977" s="8" t="n">
        <v>46211</v>
      </c>
      <c r="B2977" t="inlineStr">
        <is>
          <t>DL</t>
        </is>
      </c>
      <c r="C2977" s="9">
        <f>_xlfn.XLOOKUP(B2977,Carriers[Code],Carriers[Airline])</f>
        <v/>
      </c>
      <c r="D2977" t="n">
        <v>977</v>
      </c>
      <c r="E2977" t="inlineStr">
        <is>
          <t>SFO</t>
        </is>
      </c>
      <c r="F2977" s="10" t="n">
        <v>720</v>
      </c>
      <c r="G2977" t="inlineStr">
        <is>
          <t>0700-0759</t>
        </is>
      </c>
      <c r="H2977" s="9">
        <f>INT(F2977/100)</f>
        <v/>
      </c>
      <c r="I2977" t="n">
        <v>302</v>
      </c>
      <c r="J2977" t="n">
        <v>1</v>
      </c>
      <c r="K2977" t="n">
        <v>291</v>
      </c>
      <c r="L2977" t="n">
        <v>1</v>
      </c>
      <c r="M2977" t="n">
        <v>0</v>
      </c>
      <c r="O2977" t="n">
        <v>0</v>
      </c>
      <c r="P2977" t="n">
        <v>291</v>
      </c>
      <c r="Q2977" t="n">
        <v>0</v>
      </c>
      <c r="R2977" t="n">
        <v>0</v>
      </c>
      <c r="S2977" t="n">
        <v>0</v>
      </c>
      <c r="T2977" t="n">
        <v>0</v>
      </c>
    </row>
    <row r="2978">
      <c r="A2978" s="8" t="n">
        <v>46211</v>
      </c>
      <c r="B2978" t="inlineStr">
        <is>
          <t>B6</t>
        </is>
      </c>
      <c r="C2978" s="9">
        <f>_xlfn.XLOOKUP(B2978,Carriers[Code],Carriers[Airline])</f>
        <v/>
      </c>
      <c r="D2978" t="n">
        <v>249</v>
      </c>
      <c r="E2978" t="inlineStr">
        <is>
          <t>SAV</t>
        </is>
      </c>
      <c r="F2978" s="10" t="n">
        <v>725</v>
      </c>
      <c r="G2978" t="inlineStr">
        <is>
          <t>0700-0759</t>
        </is>
      </c>
      <c r="H2978" s="9">
        <f>INT(F2978/100)</f>
        <v/>
      </c>
      <c r="I2978" t="n">
        <v>-7</v>
      </c>
      <c r="J2978" t="n">
        <v>0</v>
      </c>
      <c r="K2978" t="n">
        <v>17</v>
      </c>
      <c r="L2978" t="n">
        <v>1</v>
      </c>
      <c r="M2978" t="n">
        <v>0</v>
      </c>
      <c r="O2978" t="n">
        <v>0</v>
      </c>
      <c r="P2978" t="n">
        <v>0</v>
      </c>
      <c r="Q2978" t="n">
        <v>0</v>
      </c>
      <c r="R2978" t="n">
        <v>17</v>
      </c>
      <c r="S2978" t="n">
        <v>0</v>
      </c>
      <c r="T2978" t="n">
        <v>0</v>
      </c>
    </row>
    <row r="2979">
      <c r="A2979" s="8" t="n">
        <v>46211</v>
      </c>
      <c r="B2979" t="inlineStr">
        <is>
          <t>UA</t>
        </is>
      </c>
      <c r="C2979" s="9">
        <f>_xlfn.XLOOKUP(B2979,Carriers[Code],Carriers[Airline])</f>
        <v/>
      </c>
      <c r="D2979" t="n">
        <v>226</v>
      </c>
      <c r="E2979" t="inlineStr">
        <is>
          <t>IAH</t>
        </is>
      </c>
      <c r="F2979" s="10" t="n">
        <v>725</v>
      </c>
      <c r="G2979" t="inlineStr">
        <is>
          <t>0700-0759</t>
        </is>
      </c>
      <c r="H2979" s="9">
        <f>INT(F2979/100)</f>
        <v/>
      </c>
      <c r="I2979" t="n">
        <v>-1</v>
      </c>
      <c r="J2979" t="n">
        <v>0</v>
      </c>
      <c r="K2979" t="n">
        <v>-3</v>
      </c>
      <c r="L2979" t="n">
        <v>0</v>
      </c>
      <c r="M2979" t="n">
        <v>0</v>
      </c>
      <c r="O2979" t="n">
        <v>0</v>
      </c>
    </row>
    <row r="2980">
      <c r="A2980" s="8" t="n">
        <v>46211</v>
      </c>
      <c r="B2980" t="inlineStr">
        <is>
          <t>YX</t>
        </is>
      </c>
      <c r="C2980" s="9">
        <f>_xlfn.XLOOKUP(B2980,Carriers[Code],Carriers[Airline])</f>
        <v/>
      </c>
      <c r="D2980" t="n">
        <v>5692</v>
      </c>
      <c r="E2980" t="inlineStr">
        <is>
          <t>DCA</t>
        </is>
      </c>
      <c r="F2980" s="10" t="n">
        <v>725</v>
      </c>
      <c r="G2980" t="inlineStr">
        <is>
          <t>0700-0759</t>
        </is>
      </c>
      <c r="H2980" s="9">
        <f>INT(F2980/100)</f>
        <v/>
      </c>
      <c r="I2980" t="n">
        <v>-7</v>
      </c>
      <c r="J2980" t="n">
        <v>0</v>
      </c>
      <c r="K2980" t="n">
        <v>-17</v>
      </c>
      <c r="L2980" t="n">
        <v>0</v>
      </c>
      <c r="M2980" t="n">
        <v>0</v>
      </c>
      <c r="O2980" t="n">
        <v>0</v>
      </c>
    </row>
    <row r="2981">
      <c r="A2981" s="8" t="n">
        <v>46211</v>
      </c>
      <c r="B2981" t="inlineStr">
        <is>
          <t>UA</t>
        </is>
      </c>
      <c r="C2981" s="9">
        <f>_xlfn.XLOOKUP(B2981,Carriers[Code],Carriers[Airline])</f>
        <v/>
      </c>
      <c r="D2981" t="n">
        <v>323</v>
      </c>
      <c r="E2981" t="inlineStr">
        <is>
          <t>SFO</t>
        </is>
      </c>
      <c r="F2981" s="10" t="n">
        <v>728</v>
      </c>
      <c r="G2981" t="inlineStr">
        <is>
          <t>0700-0759</t>
        </is>
      </c>
      <c r="H2981" s="9">
        <f>INT(F2981/100)</f>
        <v/>
      </c>
      <c r="I2981" t="n">
        <v>-1</v>
      </c>
      <c r="J2981" t="n">
        <v>0</v>
      </c>
      <c r="K2981" t="n">
        <v>-13</v>
      </c>
      <c r="L2981" t="n">
        <v>0</v>
      </c>
      <c r="M2981" t="n">
        <v>0</v>
      </c>
      <c r="O2981" t="n">
        <v>0</v>
      </c>
    </row>
    <row r="2982">
      <c r="A2982" s="8" t="n">
        <v>46211</v>
      </c>
      <c r="B2982" t="inlineStr">
        <is>
          <t>DL</t>
        </is>
      </c>
      <c r="C2982" s="9">
        <f>_xlfn.XLOOKUP(B2982,Carriers[Code],Carriers[Airline])</f>
        <v/>
      </c>
      <c r="D2982" t="n">
        <v>2474</v>
      </c>
      <c r="E2982" t="inlineStr">
        <is>
          <t>RSW</t>
        </is>
      </c>
      <c r="F2982" s="10" t="n">
        <v>730</v>
      </c>
      <c r="G2982" t="inlineStr">
        <is>
          <t>0700-0759</t>
        </is>
      </c>
      <c r="H2982" s="9">
        <f>INT(F2982/100)</f>
        <v/>
      </c>
      <c r="I2982" t="n">
        <v>-4</v>
      </c>
      <c r="J2982" t="n">
        <v>0</v>
      </c>
      <c r="K2982" t="n">
        <v>-14</v>
      </c>
      <c r="L2982" t="n">
        <v>0</v>
      </c>
      <c r="M2982" t="n">
        <v>0</v>
      </c>
      <c r="O2982" t="n">
        <v>0</v>
      </c>
    </row>
    <row r="2983">
      <c r="A2983" s="8" t="n">
        <v>46211</v>
      </c>
      <c r="B2983" t="inlineStr">
        <is>
          <t>DL</t>
        </is>
      </c>
      <c r="C2983" s="9">
        <f>_xlfn.XLOOKUP(B2983,Carriers[Code],Carriers[Airline])</f>
        <v/>
      </c>
      <c r="D2983" t="n">
        <v>2570</v>
      </c>
      <c r="E2983" t="inlineStr">
        <is>
          <t>ORD</t>
        </is>
      </c>
      <c r="F2983" s="10" t="n">
        <v>730</v>
      </c>
      <c r="G2983" t="inlineStr">
        <is>
          <t>0700-0759</t>
        </is>
      </c>
      <c r="H2983" s="9">
        <f>INT(F2983/100)</f>
        <v/>
      </c>
      <c r="I2983" t="n">
        <v>-3</v>
      </c>
      <c r="J2983" t="n">
        <v>0</v>
      </c>
      <c r="K2983" t="n">
        <v>-17</v>
      </c>
      <c r="L2983" t="n">
        <v>0</v>
      </c>
      <c r="M2983" t="n">
        <v>0</v>
      </c>
      <c r="O2983" t="n">
        <v>0</v>
      </c>
    </row>
    <row r="2984">
      <c r="A2984" s="8" t="n">
        <v>46211</v>
      </c>
      <c r="B2984" t="inlineStr">
        <is>
          <t>WN</t>
        </is>
      </c>
      <c r="C2984" s="9">
        <f>_xlfn.XLOOKUP(B2984,Carriers[Code],Carriers[Airline])</f>
        <v/>
      </c>
      <c r="D2984" t="n">
        <v>745</v>
      </c>
      <c r="E2984" t="inlineStr">
        <is>
          <t>MDW</t>
        </is>
      </c>
      <c r="F2984" s="10" t="n">
        <v>730</v>
      </c>
      <c r="G2984" t="inlineStr">
        <is>
          <t>0700-0759</t>
        </is>
      </c>
      <c r="H2984" s="9">
        <f>INT(F2984/100)</f>
        <v/>
      </c>
      <c r="I2984" t="n">
        <v>1</v>
      </c>
      <c r="J2984" t="n">
        <v>0</v>
      </c>
      <c r="K2984" t="n">
        <v>-18</v>
      </c>
      <c r="L2984" t="n">
        <v>0</v>
      </c>
      <c r="M2984" t="n">
        <v>0</v>
      </c>
      <c r="O2984" t="n">
        <v>0</v>
      </c>
    </row>
    <row r="2985">
      <c r="A2985" s="8" t="n">
        <v>46211</v>
      </c>
      <c r="B2985" t="inlineStr">
        <is>
          <t>YX</t>
        </is>
      </c>
      <c r="C2985" s="9">
        <f>_xlfn.XLOOKUP(B2985,Carriers[Code],Carriers[Airline])</f>
        <v/>
      </c>
      <c r="D2985" t="n">
        <v>5628</v>
      </c>
      <c r="E2985" t="inlineStr">
        <is>
          <t>IND</t>
        </is>
      </c>
      <c r="F2985" s="10" t="n">
        <v>735</v>
      </c>
      <c r="G2985" t="inlineStr">
        <is>
          <t>0700-0759</t>
        </is>
      </c>
      <c r="H2985" s="9">
        <f>INT(F2985/100)</f>
        <v/>
      </c>
      <c r="I2985" t="n">
        <v>-13</v>
      </c>
      <c r="J2985" t="n">
        <v>0</v>
      </c>
      <c r="K2985" t="n">
        <v>-20</v>
      </c>
      <c r="L2985" t="n">
        <v>0</v>
      </c>
      <c r="M2985" t="n">
        <v>0</v>
      </c>
      <c r="O2985" t="n">
        <v>0</v>
      </c>
    </row>
    <row r="2986">
      <c r="A2986" s="8" t="n">
        <v>46211</v>
      </c>
      <c r="B2986" t="inlineStr">
        <is>
          <t>DL</t>
        </is>
      </c>
      <c r="C2986" s="9">
        <f>_xlfn.XLOOKUP(B2986,Carriers[Code],Carriers[Airline])</f>
        <v/>
      </c>
      <c r="D2986" t="n">
        <v>499</v>
      </c>
      <c r="E2986" t="inlineStr">
        <is>
          <t>DEN</t>
        </is>
      </c>
      <c r="F2986" s="10" t="n">
        <v>745</v>
      </c>
      <c r="G2986" t="inlineStr">
        <is>
          <t>0700-0759</t>
        </is>
      </c>
      <c r="H2986" s="9">
        <f>INT(F2986/100)</f>
        <v/>
      </c>
      <c r="I2986" t="n">
        <v>18</v>
      </c>
      <c r="J2986" t="n">
        <v>1</v>
      </c>
      <c r="K2986" t="n">
        <v>-5</v>
      </c>
      <c r="L2986" t="n">
        <v>0</v>
      </c>
      <c r="M2986" t="n">
        <v>0</v>
      </c>
      <c r="O2986" t="n">
        <v>0</v>
      </c>
    </row>
    <row r="2987">
      <c r="A2987" s="8" t="n">
        <v>46211</v>
      </c>
      <c r="B2987" t="inlineStr">
        <is>
          <t>UA</t>
        </is>
      </c>
      <c r="C2987" s="9">
        <f>_xlfn.XLOOKUP(B2987,Carriers[Code],Carriers[Airline])</f>
        <v/>
      </c>
      <c r="D2987" t="n">
        <v>647</v>
      </c>
      <c r="E2987" t="inlineStr">
        <is>
          <t>DEN</t>
        </is>
      </c>
      <c r="F2987" s="10" t="n">
        <v>745</v>
      </c>
      <c r="G2987" t="inlineStr">
        <is>
          <t>0700-0759</t>
        </is>
      </c>
      <c r="H2987" s="9">
        <f>INT(F2987/100)</f>
        <v/>
      </c>
      <c r="I2987" t="n">
        <v>-8</v>
      </c>
      <c r="J2987" t="n">
        <v>0</v>
      </c>
      <c r="K2987" t="n">
        <v>-22</v>
      </c>
      <c r="L2987" t="n">
        <v>0</v>
      </c>
      <c r="M2987" t="n">
        <v>0</v>
      </c>
      <c r="O2987" t="n">
        <v>0</v>
      </c>
    </row>
    <row r="2988">
      <c r="A2988" s="8" t="n">
        <v>46211</v>
      </c>
      <c r="B2988" t="inlineStr">
        <is>
          <t>DL</t>
        </is>
      </c>
      <c r="C2988" s="9">
        <f>_xlfn.XLOOKUP(B2988,Carriers[Code],Carriers[Airline])</f>
        <v/>
      </c>
      <c r="D2988" t="n">
        <v>497</v>
      </c>
      <c r="E2988" t="inlineStr">
        <is>
          <t>LAS</t>
        </is>
      </c>
      <c r="F2988" s="10" t="n">
        <v>750</v>
      </c>
      <c r="G2988" t="inlineStr">
        <is>
          <t>0700-0759</t>
        </is>
      </c>
      <c r="H2988" s="9">
        <f>INT(F2988/100)</f>
        <v/>
      </c>
      <c r="I2988" t="n">
        <v>-5</v>
      </c>
      <c r="J2988" t="n">
        <v>0</v>
      </c>
      <c r="K2988" t="n">
        <v>-32</v>
      </c>
      <c r="L2988" t="n">
        <v>0</v>
      </c>
      <c r="M2988" t="n">
        <v>0</v>
      </c>
      <c r="O2988" t="n">
        <v>0</v>
      </c>
    </row>
    <row r="2989">
      <c r="A2989" s="8" t="n">
        <v>46211</v>
      </c>
      <c r="B2989" t="inlineStr">
        <is>
          <t>DL</t>
        </is>
      </c>
      <c r="C2989" s="9">
        <f>_xlfn.XLOOKUP(B2989,Carriers[Code],Carriers[Airline])</f>
        <v/>
      </c>
      <c r="D2989" t="n">
        <v>384</v>
      </c>
      <c r="E2989" t="inlineStr">
        <is>
          <t>SEA</t>
        </is>
      </c>
      <c r="F2989" s="10" t="n">
        <v>753</v>
      </c>
      <c r="G2989" t="inlineStr">
        <is>
          <t>0700-0759</t>
        </is>
      </c>
      <c r="H2989" s="9">
        <f>INT(F2989/100)</f>
        <v/>
      </c>
      <c r="I2989" t="n">
        <v>5</v>
      </c>
      <c r="J2989" t="n">
        <v>0</v>
      </c>
      <c r="K2989" t="n">
        <v>-24</v>
      </c>
      <c r="L2989" t="n">
        <v>0</v>
      </c>
      <c r="M2989" t="n">
        <v>0</v>
      </c>
      <c r="O2989" t="n">
        <v>0</v>
      </c>
    </row>
    <row r="2990">
      <c r="A2990" s="8" t="n">
        <v>46211</v>
      </c>
      <c r="B2990" t="inlineStr">
        <is>
          <t>DL</t>
        </is>
      </c>
      <c r="C2990" s="9">
        <f>_xlfn.XLOOKUP(B2990,Carriers[Code],Carriers[Airline])</f>
        <v/>
      </c>
      <c r="D2990" t="n">
        <v>1401</v>
      </c>
      <c r="E2990" t="inlineStr">
        <is>
          <t>FLL</t>
        </is>
      </c>
      <c r="F2990" s="10" t="n">
        <v>755</v>
      </c>
      <c r="G2990" t="inlineStr">
        <is>
          <t>0700-0759</t>
        </is>
      </c>
      <c r="H2990" s="9">
        <f>INT(F2990/100)</f>
        <v/>
      </c>
      <c r="I2990" t="n">
        <v>-4</v>
      </c>
      <c r="J2990" t="n">
        <v>0</v>
      </c>
      <c r="K2990" t="n">
        <v>-10</v>
      </c>
      <c r="L2990" t="n">
        <v>0</v>
      </c>
      <c r="M2990" t="n">
        <v>0</v>
      </c>
      <c r="O2990" t="n">
        <v>0</v>
      </c>
    </row>
    <row r="2991">
      <c r="A2991" s="8" t="n">
        <v>46211</v>
      </c>
      <c r="B2991" t="inlineStr">
        <is>
          <t>AA</t>
        </is>
      </c>
      <c r="C2991" s="9">
        <f>_xlfn.XLOOKUP(B2991,Carriers[Code],Carriers[Airline])</f>
        <v/>
      </c>
      <c r="D2991" t="n">
        <v>1259</v>
      </c>
      <c r="E2991" t="inlineStr">
        <is>
          <t>MIA</t>
        </is>
      </c>
      <c r="F2991" s="10" t="n">
        <v>800</v>
      </c>
      <c r="G2991" t="inlineStr">
        <is>
          <t>0800-0859</t>
        </is>
      </c>
      <c r="H2991" s="9">
        <f>INT(F2991/100)</f>
        <v/>
      </c>
      <c r="I2991" t="n">
        <v>-3</v>
      </c>
      <c r="J2991" t="n">
        <v>0</v>
      </c>
      <c r="K2991" t="n">
        <v>-18</v>
      </c>
      <c r="L2991" t="n">
        <v>0</v>
      </c>
      <c r="M2991" t="n">
        <v>0</v>
      </c>
      <c r="O2991" t="n">
        <v>0</v>
      </c>
    </row>
    <row r="2992">
      <c r="A2992" s="8" t="n">
        <v>46211</v>
      </c>
      <c r="B2992" t="inlineStr">
        <is>
          <t>B6</t>
        </is>
      </c>
      <c r="C2992" s="9">
        <f>_xlfn.XLOOKUP(B2992,Carriers[Code],Carriers[Airline])</f>
        <v/>
      </c>
      <c r="D2992" t="n">
        <v>833</v>
      </c>
      <c r="E2992" t="inlineStr">
        <is>
          <t>SFO</t>
        </is>
      </c>
      <c r="F2992" s="10" t="n">
        <v>800</v>
      </c>
      <c r="G2992" t="inlineStr">
        <is>
          <t>0800-0859</t>
        </is>
      </c>
      <c r="H2992" s="9">
        <f>INT(F2992/100)</f>
        <v/>
      </c>
      <c r="I2992" t="n">
        <v>35</v>
      </c>
      <c r="J2992" t="n">
        <v>1</v>
      </c>
      <c r="K2992" t="n">
        <v>8</v>
      </c>
      <c r="L2992" t="n">
        <v>0</v>
      </c>
      <c r="M2992" t="n">
        <v>0</v>
      </c>
      <c r="O2992" t="n">
        <v>0</v>
      </c>
    </row>
    <row r="2993">
      <c r="A2993" s="8" t="n">
        <v>46211</v>
      </c>
      <c r="B2993" t="inlineStr">
        <is>
          <t>DL</t>
        </is>
      </c>
      <c r="C2993" s="9">
        <f>_xlfn.XLOOKUP(B2993,Carriers[Code],Carriers[Airline])</f>
        <v/>
      </c>
      <c r="D2993" t="n">
        <v>923</v>
      </c>
      <c r="E2993" t="inlineStr">
        <is>
          <t>ATL</t>
        </is>
      </c>
      <c r="F2993" s="10" t="n">
        <v>800</v>
      </c>
      <c r="G2993" t="inlineStr">
        <is>
          <t>0800-0859</t>
        </is>
      </c>
      <c r="H2993" s="9">
        <f>INT(F2993/100)</f>
        <v/>
      </c>
      <c r="I2993" t="n">
        <v>3</v>
      </c>
      <c r="J2993" t="n">
        <v>0</v>
      </c>
      <c r="K2993" t="n">
        <v>-15</v>
      </c>
      <c r="L2993" t="n">
        <v>0</v>
      </c>
      <c r="M2993" t="n">
        <v>0</v>
      </c>
      <c r="O2993" t="n">
        <v>0</v>
      </c>
    </row>
    <row r="2994">
      <c r="A2994" s="8" t="n">
        <v>46211</v>
      </c>
      <c r="B2994" t="inlineStr">
        <is>
          <t>UA</t>
        </is>
      </c>
      <c r="C2994" s="9">
        <f>_xlfn.XLOOKUP(B2994,Carriers[Code],Carriers[Airline])</f>
        <v/>
      </c>
      <c r="D2994" t="n">
        <v>570</v>
      </c>
      <c r="E2994" t="inlineStr">
        <is>
          <t>EWR</t>
        </is>
      </c>
      <c r="F2994" s="10" t="n">
        <v>800</v>
      </c>
      <c r="G2994" t="inlineStr">
        <is>
          <t>0800-0859</t>
        </is>
      </c>
      <c r="H2994" s="9">
        <f>INT(F2994/100)</f>
        <v/>
      </c>
      <c r="I2994" t="n">
        <v>-6</v>
      </c>
      <c r="J2994" t="n">
        <v>0</v>
      </c>
      <c r="K2994" t="n">
        <v>-10</v>
      </c>
      <c r="L2994" t="n">
        <v>0</v>
      </c>
      <c r="M2994" t="n">
        <v>0</v>
      </c>
      <c r="O2994" t="n">
        <v>0</v>
      </c>
    </row>
    <row r="2995">
      <c r="A2995" s="8" t="n">
        <v>46211</v>
      </c>
      <c r="B2995" t="inlineStr">
        <is>
          <t>YX</t>
        </is>
      </c>
      <c r="C2995" s="9">
        <f>_xlfn.XLOOKUP(B2995,Carriers[Code],Carriers[Airline])</f>
        <v/>
      </c>
      <c r="D2995" t="n">
        <v>5735</v>
      </c>
      <c r="E2995" t="inlineStr">
        <is>
          <t>LGA</t>
        </is>
      </c>
      <c r="F2995" s="10" t="n">
        <v>800</v>
      </c>
      <c r="G2995" t="inlineStr">
        <is>
          <t>0800-0859</t>
        </is>
      </c>
      <c r="H2995" s="9">
        <f>INT(F2995/100)</f>
        <v/>
      </c>
      <c r="I2995" t="n">
        <v>122</v>
      </c>
      <c r="J2995" t="n">
        <v>1</v>
      </c>
      <c r="K2995" t="n">
        <v>115</v>
      </c>
      <c r="L2995" t="n">
        <v>1</v>
      </c>
      <c r="M2995" t="n">
        <v>0</v>
      </c>
      <c r="O2995" t="n">
        <v>0</v>
      </c>
      <c r="P2995" t="n">
        <v>115</v>
      </c>
      <c r="Q2995" t="n">
        <v>0</v>
      </c>
      <c r="R2995" t="n">
        <v>0</v>
      </c>
      <c r="S2995" t="n">
        <v>0</v>
      </c>
      <c r="T2995" t="n">
        <v>0</v>
      </c>
    </row>
    <row r="2996">
      <c r="A2996" s="8" t="n">
        <v>46211</v>
      </c>
      <c r="B2996" t="inlineStr">
        <is>
          <t>AA</t>
        </is>
      </c>
      <c r="C2996" s="9">
        <f>_xlfn.XLOOKUP(B2996,Carriers[Code],Carriers[Airline])</f>
        <v/>
      </c>
      <c r="D2996" t="n">
        <v>701</v>
      </c>
      <c r="E2996" t="inlineStr">
        <is>
          <t>DFW</t>
        </is>
      </c>
      <c r="F2996" s="10" t="n">
        <v>801</v>
      </c>
      <c r="G2996" t="inlineStr">
        <is>
          <t>0800-0859</t>
        </is>
      </c>
      <c r="H2996" s="9">
        <f>INT(F2996/100)</f>
        <v/>
      </c>
      <c r="I2996" t="n">
        <v>-6</v>
      </c>
      <c r="J2996" t="n">
        <v>0</v>
      </c>
      <c r="K2996" t="n">
        <v>-33</v>
      </c>
      <c r="L2996" t="n">
        <v>0</v>
      </c>
      <c r="M2996" t="n">
        <v>0</v>
      </c>
      <c r="O2996" t="n">
        <v>0</v>
      </c>
    </row>
    <row r="2997">
      <c r="A2997" s="8" t="n">
        <v>46211</v>
      </c>
      <c r="B2997" t="inlineStr">
        <is>
          <t>B6</t>
        </is>
      </c>
      <c r="C2997" s="9">
        <f>_xlfn.XLOOKUP(B2997,Carriers[Code],Carriers[Airline])</f>
        <v/>
      </c>
      <c r="D2997" t="n">
        <v>2115</v>
      </c>
      <c r="E2997" t="inlineStr">
        <is>
          <t>BUF</t>
        </is>
      </c>
      <c r="F2997" s="10" t="n">
        <v>802</v>
      </c>
      <c r="G2997" t="inlineStr">
        <is>
          <t>0800-0859</t>
        </is>
      </c>
      <c r="H2997" s="9">
        <f>INT(F2997/100)</f>
        <v/>
      </c>
      <c r="I2997" t="n">
        <v>-6</v>
      </c>
      <c r="J2997" t="n">
        <v>0</v>
      </c>
      <c r="K2997" t="n">
        <v>-19</v>
      </c>
      <c r="L2997" t="n">
        <v>0</v>
      </c>
      <c r="M2997" t="n">
        <v>0</v>
      </c>
      <c r="O2997" t="n">
        <v>0</v>
      </c>
    </row>
    <row r="2998">
      <c r="A2998" s="8" t="n">
        <v>46211</v>
      </c>
      <c r="B2998" t="inlineStr">
        <is>
          <t>AA</t>
        </is>
      </c>
      <c r="C2998" s="9">
        <f>_xlfn.XLOOKUP(B2998,Carriers[Code],Carriers[Airline])</f>
        <v/>
      </c>
      <c r="D2998" t="n">
        <v>2764</v>
      </c>
      <c r="E2998" t="inlineStr">
        <is>
          <t>PHL</t>
        </is>
      </c>
      <c r="F2998" s="10" t="n">
        <v>803</v>
      </c>
      <c r="G2998" t="inlineStr">
        <is>
          <t>0800-0859</t>
        </is>
      </c>
      <c r="H2998" s="9">
        <f>INT(F2998/100)</f>
        <v/>
      </c>
      <c r="I2998" t="n">
        <v>4</v>
      </c>
      <c r="J2998" t="n">
        <v>0</v>
      </c>
      <c r="K2998" t="n">
        <v>-3</v>
      </c>
      <c r="L2998" t="n">
        <v>0</v>
      </c>
      <c r="M2998" t="n">
        <v>0</v>
      </c>
      <c r="O2998" t="n">
        <v>0</v>
      </c>
    </row>
    <row r="2999">
      <c r="A2999" s="8" t="n">
        <v>46211</v>
      </c>
      <c r="B2999" t="inlineStr">
        <is>
          <t>AA</t>
        </is>
      </c>
      <c r="C2999" s="9">
        <f>_xlfn.XLOOKUP(B2999,Carriers[Code],Carriers[Airline])</f>
        <v/>
      </c>
      <c r="D2999" t="n">
        <v>2715</v>
      </c>
      <c r="E2999" t="inlineStr">
        <is>
          <t>CLT</t>
        </is>
      </c>
      <c r="F2999" s="10" t="n">
        <v>805</v>
      </c>
      <c r="G2999" t="inlineStr">
        <is>
          <t>0800-0859</t>
        </is>
      </c>
      <c r="H2999" s="9">
        <f>INT(F2999/100)</f>
        <v/>
      </c>
      <c r="I2999" t="n">
        <v>-4</v>
      </c>
      <c r="J2999" t="n">
        <v>0</v>
      </c>
      <c r="K2999" t="n">
        <v>-16</v>
      </c>
      <c r="L2999" t="n">
        <v>0</v>
      </c>
      <c r="M2999" t="n">
        <v>0</v>
      </c>
      <c r="O2999" t="n">
        <v>0</v>
      </c>
    </row>
    <row r="3000">
      <c r="A3000" s="8" t="n">
        <v>46211</v>
      </c>
      <c r="B3000" t="inlineStr">
        <is>
          <t>YX</t>
        </is>
      </c>
      <c r="C3000" s="9">
        <f>_xlfn.XLOOKUP(B3000,Carriers[Code],Carriers[Airline])</f>
        <v/>
      </c>
      <c r="D3000" t="n">
        <v>4377</v>
      </c>
      <c r="E3000" t="inlineStr">
        <is>
          <t>LGA</t>
        </is>
      </c>
      <c r="F3000" s="10" t="n">
        <v>806</v>
      </c>
      <c r="G3000" t="inlineStr">
        <is>
          <t>0800-0859</t>
        </is>
      </c>
      <c r="H3000" s="9">
        <f>INT(F3000/100)</f>
        <v/>
      </c>
      <c r="I3000" t="n">
        <v>3</v>
      </c>
      <c r="J3000" t="n">
        <v>0</v>
      </c>
      <c r="K3000" t="n">
        <v>-3</v>
      </c>
      <c r="L3000" t="n">
        <v>0</v>
      </c>
      <c r="M3000" t="n">
        <v>0</v>
      </c>
      <c r="O3000" t="n">
        <v>0</v>
      </c>
    </row>
    <row r="3001">
      <c r="A3001" s="8" t="n">
        <v>46211</v>
      </c>
      <c r="B3001" t="inlineStr">
        <is>
          <t>YX</t>
        </is>
      </c>
      <c r="C3001" s="9">
        <f>_xlfn.XLOOKUP(B3001,Carriers[Code],Carriers[Airline])</f>
        <v/>
      </c>
      <c r="D3001" t="n">
        <v>4399</v>
      </c>
      <c r="E3001" t="inlineStr">
        <is>
          <t>CMH</t>
        </is>
      </c>
      <c r="F3001" s="10" t="n">
        <v>809</v>
      </c>
      <c r="G3001" t="inlineStr">
        <is>
          <t>0800-0859</t>
        </is>
      </c>
      <c r="H3001" s="9">
        <f>INT(F3001/100)</f>
        <v/>
      </c>
      <c r="I3001" t="n">
        <v>-7</v>
      </c>
      <c r="J3001" t="n">
        <v>0</v>
      </c>
      <c r="K3001" t="n">
        <v>-33</v>
      </c>
      <c r="L3001" t="n">
        <v>0</v>
      </c>
      <c r="M3001" t="n">
        <v>0</v>
      </c>
      <c r="O3001" t="n">
        <v>0</v>
      </c>
    </row>
    <row r="3002">
      <c r="A3002" s="8" t="n">
        <v>46211</v>
      </c>
      <c r="B3002" t="inlineStr">
        <is>
          <t>B6</t>
        </is>
      </c>
      <c r="C3002" s="9">
        <f>_xlfn.XLOOKUP(B3002,Carriers[Code],Carriers[Airline])</f>
        <v/>
      </c>
      <c r="D3002" t="n">
        <v>311</v>
      </c>
      <c r="E3002" t="inlineStr">
        <is>
          <t>ORD</t>
        </is>
      </c>
      <c r="F3002" s="10" t="n">
        <v>810</v>
      </c>
      <c r="G3002" t="inlineStr">
        <is>
          <t>0800-0859</t>
        </is>
      </c>
      <c r="H3002" s="9">
        <f>INT(F3002/100)</f>
        <v/>
      </c>
      <c r="I3002" t="n">
        <v>-4</v>
      </c>
      <c r="J3002" t="n">
        <v>0</v>
      </c>
      <c r="K3002" t="n">
        <v>-23</v>
      </c>
      <c r="L3002" t="n">
        <v>0</v>
      </c>
      <c r="M3002" t="n">
        <v>0</v>
      </c>
      <c r="O3002" t="n">
        <v>0</v>
      </c>
    </row>
    <row r="3003">
      <c r="A3003" s="8" t="n">
        <v>46211</v>
      </c>
      <c r="B3003" t="inlineStr">
        <is>
          <t>B6</t>
        </is>
      </c>
      <c r="C3003" s="9">
        <f>_xlfn.XLOOKUP(B3003,Carriers[Code],Carriers[Airline])</f>
        <v/>
      </c>
      <c r="D3003" t="n">
        <v>351</v>
      </c>
      <c r="E3003" t="inlineStr">
        <is>
          <t>MCO</t>
        </is>
      </c>
      <c r="F3003" s="10" t="n">
        <v>810</v>
      </c>
      <c r="G3003" t="inlineStr">
        <is>
          <t>0800-0859</t>
        </is>
      </c>
      <c r="H3003" s="9">
        <f>INT(F3003/100)</f>
        <v/>
      </c>
      <c r="I3003" t="n">
        <v>1</v>
      </c>
      <c r="J3003" t="n">
        <v>0</v>
      </c>
      <c r="K3003" t="n">
        <v>-10</v>
      </c>
      <c r="L3003" t="n">
        <v>0</v>
      </c>
      <c r="M3003" t="n">
        <v>0</v>
      </c>
      <c r="O3003" t="n">
        <v>0</v>
      </c>
    </row>
    <row r="3004">
      <c r="A3004" s="8" t="n">
        <v>46211</v>
      </c>
      <c r="B3004" t="inlineStr">
        <is>
          <t>YX</t>
        </is>
      </c>
      <c r="C3004" s="9">
        <f>_xlfn.XLOOKUP(B3004,Carriers[Code],Carriers[Airline])</f>
        <v/>
      </c>
      <c r="D3004" t="n">
        <v>5654</v>
      </c>
      <c r="E3004" t="inlineStr">
        <is>
          <t>CMH</t>
        </is>
      </c>
      <c r="F3004" s="10" t="n">
        <v>811</v>
      </c>
      <c r="G3004" t="inlineStr">
        <is>
          <t>0800-0859</t>
        </is>
      </c>
      <c r="H3004" s="9">
        <f>INT(F3004/100)</f>
        <v/>
      </c>
      <c r="I3004" t="n">
        <v>-8</v>
      </c>
      <c r="J3004" t="n">
        <v>0</v>
      </c>
      <c r="K3004" t="n">
        <v>-27</v>
      </c>
      <c r="L3004" t="n">
        <v>0</v>
      </c>
      <c r="M3004" t="n">
        <v>0</v>
      </c>
      <c r="O3004" t="n">
        <v>0</v>
      </c>
    </row>
    <row r="3005">
      <c r="A3005" s="8" t="n">
        <v>46211</v>
      </c>
      <c r="B3005" t="inlineStr">
        <is>
          <t>B6</t>
        </is>
      </c>
      <c r="C3005" s="9">
        <f>_xlfn.XLOOKUP(B3005,Carriers[Code],Carriers[Airline])</f>
        <v/>
      </c>
      <c r="D3005" t="n">
        <v>1177</v>
      </c>
      <c r="E3005" t="inlineStr">
        <is>
          <t>LAS</t>
        </is>
      </c>
      <c r="F3005" s="10" t="n">
        <v>815</v>
      </c>
      <c r="G3005" t="inlineStr">
        <is>
          <t>0800-0859</t>
        </is>
      </c>
      <c r="H3005" s="9">
        <f>INT(F3005/100)</f>
        <v/>
      </c>
      <c r="I3005" t="n">
        <v>-5</v>
      </c>
      <c r="J3005" t="n">
        <v>0</v>
      </c>
      <c r="K3005" t="n">
        <v>-28</v>
      </c>
      <c r="L3005" t="n">
        <v>0</v>
      </c>
      <c r="M3005" t="n">
        <v>0</v>
      </c>
      <c r="O3005" t="n">
        <v>0</v>
      </c>
    </row>
    <row r="3006">
      <c r="A3006" s="8" t="n">
        <v>46211</v>
      </c>
      <c r="B3006" t="inlineStr">
        <is>
          <t>UA</t>
        </is>
      </c>
      <c r="C3006" s="9">
        <f>_xlfn.XLOOKUP(B3006,Carriers[Code],Carriers[Airline])</f>
        <v/>
      </c>
      <c r="D3006" t="n">
        <v>1834</v>
      </c>
      <c r="E3006" t="inlineStr">
        <is>
          <t>ORD</t>
        </is>
      </c>
      <c r="F3006" s="10" t="n">
        <v>815</v>
      </c>
      <c r="G3006" t="inlineStr">
        <is>
          <t>0800-0859</t>
        </is>
      </c>
      <c r="H3006" s="9">
        <f>INT(F3006/100)</f>
        <v/>
      </c>
      <c r="I3006" t="n">
        <v>-4</v>
      </c>
      <c r="J3006" t="n">
        <v>0</v>
      </c>
      <c r="K3006" t="n">
        <v>-34</v>
      </c>
      <c r="L3006" t="n">
        <v>0</v>
      </c>
      <c r="M3006" t="n">
        <v>0</v>
      </c>
      <c r="O3006" t="n">
        <v>0</v>
      </c>
    </row>
    <row r="3007">
      <c r="A3007" s="8" t="n">
        <v>46211</v>
      </c>
      <c r="B3007" t="inlineStr">
        <is>
          <t>YX</t>
        </is>
      </c>
      <c r="C3007" s="9">
        <f>_xlfn.XLOOKUP(B3007,Carriers[Code],Carriers[Airline])</f>
        <v/>
      </c>
      <c r="D3007" t="n">
        <v>5678</v>
      </c>
      <c r="E3007" t="inlineStr">
        <is>
          <t>PIT</t>
        </is>
      </c>
      <c r="F3007" s="10" t="n">
        <v>815</v>
      </c>
      <c r="G3007" t="inlineStr">
        <is>
          <t>0800-0859</t>
        </is>
      </c>
      <c r="H3007" s="9">
        <f>INT(F3007/100)</f>
        <v/>
      </c>
      <c r="I3007" t="n">
        <v>-4</v>
      </c>
      <c r="J3007" t="n">
        <v>0</v>
      </c>
      <c r="K3007" t="n">
        <v>-25</v>
      </c>
      <c r="L3007" t="n">
        <v>0</v>
      </c>
      <c r="M3007" t="n">
        <v>0</v>
      </c>
      <c r="O3007" t="n">
        <v>0</v>
      </c>
    </row>
    <row r="3008">
      <c r="A3008" s="8" t="n">
        <v>46211</v>
      </c>
      <c r="B3008" t="inlineStr">
        <is>
          <t>DL</t>
        </is>
      </c>
      <c r="C3008" s="9">
        <f>_xlfn.XLOOKUP(B3008,Carriers[Code],Carriers[Airline])</f>
        <v/>
      </c>
      <c r="D3008" t="n">
        <v>1308</v>
      </c>
      <c r="E3008" t="inlineStr">
        <is>
          <t>MSP</t>
        </is>
      </c>
      <c r="F3008" s="10" t="n">
        <v>816</v>
      </c>
      <c r="G3008" t="inlineStr">
        <is>
          <t>0800-0859</t>
        </is>
      </c>
      <c r="H3008" s="9">
        <f>INT(F3008/100)</f>
        <v/>
      </c>
      <c r="I3008" t="n">
        <v>2</v>
      </c>
      <c r="J3008" t="n">
        <v>0</v>
      </c>
      <c r="K3008" t="n">
        <v>-11</v>
      </c>
      <c r="L3008" t="n">
        <v>0</v>
      </c>
      <c r="M3008" t="n">
        <v>0</v>
      </c>
      <c r="O3008" t="n">
        <v>0</v>
      </c>
    </row>
    <row r="3009">
      <c r="A3009" s="8" t="n">
        <v>46211</v>
      </c>
      <c r="B3009" t="inlineStr">
        <is>
          <t>AA</t>
        </is>
      </c>
      <c r="C3009" s="9">
        <f>_xlfn.XLOOKUP(B3009,Carriers[Code],Carriers[Airline])</f>
        <v/>
      </c>
      <c r="D3009" t="n">
        <v>1550</v>
      </c>
      <c r="E3009" t="inlineStr">
        <is>
          <t>DCA</t>
        </is>
      </c>
      <c r="F3009" s="10" t="n">
        <v>819</v>
      </c>
      <c r="G3009" t="inlineStr">
        <is>
          <t>0800-0859</t>
        </is>
      </c>
      <c r="H3009" s="9">
        <f>INT(F3009/100)</f>
        <v/>
      </c>
      <c r="I3009" t="n">
        <v>-7</v>
      </c>
      <c r="J3009" t="n">
        <v>0</v>
      </c>
      <c r="K3009" t="n">
        <v>-19</v>
      </c>
      <c r="L3009" t="n">
        <v>0</v>
      </c>
      <c r="M3009" t="n">
        <v>0</v>
      </c>
      <c r="O3009" t="n">
        <v>0</v>
      </c>
    </row>
    <row r="3010">
      <c r="A3010" s="8" t="n">
        <v>46211</v>
      </c>
      <c r="B3010" t="inlineStr">
        <is>
          <t>B6</t>
        </is>
      </c>
      <c r="C3010" s="9">
        <f>_xlfn.XLOOKUP(B3010,Carriers[Code],Carriers[Airline])</f>
        <v/>
      </c>
      <c r="D3010" t="n">
        <v>669</v>
      </c>
      <c r="E3010" t="inlineStr">
        <is>
          <t>FLL</t>
        </is>
      </c>
      <c r="F3010" s="10" t="n">
        <v>820</v>
      </c>
      <c r="G3010" t="inlineStr">
        <is>
          <t>0800-0859</t>
        </is>
      </c>
      <c r="H3010" s="9">
        <f>INT(F3010/100)</f>
        <v/>
      </c>
      <c r="I3010" t="n">
        <v>29</v>
      </c>
      <c r="J3010" t="n">
        <v>1</v>
      </c>
      <c r="K3010" t="n">
        <v>10</v>
      </c>
      <c r="L3010" t="n">
        <v>0</v>
      </c>
      <c r="M3010" t="n">
        <v>0</v>
      </c>
      <c r="O3010" t="n">
        <v>0</v>
      </c>
    </row>
    <row r="3011">
      <c r="A3011" s="8" t="n">
        <v>46211</v>
      </c>
      <c r="B3011" t="inlineStr">
        <is>
          <t>DL</t>
        </is>
      </c>
      <c r="C3011" s="9">
        <f>_xlfn.XLOOKUP(B3011,Carriers[Code],Carriers[Airline])</f>
        <v/>
      </c>
      <c r="D3011" t="n">
        <v>2141</v>
      </c>
      <c r="E3011" t="inlineStr">
        <is>
          <t>BNA</t>
        </is>
      </c>
      <c r="F3011" s="10" t="n">
        <v>820</v>
      </c>
      <c r="G3011" t="inlineStr">
        <is>
          <t>0800-0859</t>
        </is>
      </c>
      <c r="H3011" s="9">
        <f>INT(F3011/100)</f>
        <v/>
      </c>
      <c r="I3011" t="n">
        <v>-10</v>
      </c>
      <c r="J3011" t="n">
        <v>0</v>
      </c>
      <c r="K3011" t="n">
        <v>-11</v>
      </c>
      <c r="L3011" t="n">
        <v>0</v>
      </c>
      <c r="M3011" t="n">
        <v>0</v>
      </c>
      <c r="O3011" t="n">
        <v>0</v>
      </c>
    </row>
    <row r="3012">
      <c r="A3012" s="8" t="n">
        <v>46211</v>
      </c>
      <c r="B3012" t="inlineStr">
        <is>
          <t>AS</t>
        </is>
      </c>
      <c r="C3012" s="9">
        <f>_xlfn.XLOOKUP(B3012,Carriers[Code],Carriers[Airline])</f>
        <v/>
      </c>
      <c r="D3012" t="n">
        <v>256</v>
      </c>
      <c r="E3012" t="inlineStr">
        <is>
          <t>SAN</t>
        </is>
      </c>
      <c r="F3012" s="10" t="n">
        <v>828</v>
      </c>
      <c r="G3012" t="inlineStr">
        <is>
          <t>0800-0859</t>
        </is>
      </c>
      <c r="H3012" s="9">
        <f>INT(F3012/100)</f>
        <v/>
      </c>
      <c r="I3012" t="n">
        <v>3</v>
      </c>
      <c r="J3012" t="n">
        <v>0</v>
      </c>
      <c r="K3012" t="n">
        <v>-17</v>
      </c>
      <c r="L3012" t="n">
        <v>0</v>
      </c>
      <c r="M3012" t="n">
        <v>0</v>
      </c>
      <c r="O3012" t="n">
        <v>0</v>
      </c>
    </row>
    <row r="3013">
      <c r="A3013" s="8" t="n">
        <v>46211</v>
      </c>
      <c r="B3013" t="inlineStr">
        <is>
          <t>B6</t>
        </is>
      </c>
      <c r="C3013" s="9">
        <f>_xlfn.XLOOKUP(B3013,Carriers[Code],Carriers[Airline])</f>
        <v/>
      </c>
      <c r="D3013" t="n">
        <v>2355</v>
      </c>
      <c r="E3013" t="inlineStr">
        <is>
          <t>DCA</t>
        </is>
      </c>
      <c r="F3013" s="10" t="n">
        <v>829</v>
      </c>
      <c r="G3013" t="inlineStr">
        <is>
          <t>0800-0859</t>
        </is>
      </c>
      <c r="H3013" s="9">
        <f>INT(F3013/100)</f>
        <v/>
      </c>
      <c r="I3013" t="n">
        <v>-11</v>
      </c>
      <c r="J3013" t="n">
        <v>0</v>
      </c>
      <c r="K3013" t="n">
        <v>17</v>
      </c>
      <c r="L3013" t="n">
        <v>1</v>
      </c>
      <c r="M3013" t="n">
        <v>0</v>
      </c>
      <c r="O3013" t="n">
        <v>0</v>
      </c>
      <c r="P3013" t="n">
        <v>0</v>
      </c>
      <c r="Q3013" t="n">
        <v>0</v>
      </c>
      <c r="R3013" t="n">
        <v>17</v>
      </c>
      <c r="S3013" t="n">
        <v>0</v>
      </c>
      <c r="T3013" t="n">
        <v>0</v>
      </c>
    </row>
    <row r="3014">
      <c r="A3014" s="8" t="n">
        <v>46211</v>
      </c>
      <c r="B3014" t="inlineStr">
        <is>
          <t>B6</t>
        </is>
      </c>
      <c r="C3014" s="9">
        <f>_xlfn.XLOOKUP(B3014,Carriers[Code],Carriers[Airline])</f>
        <v/>
      </c>
      <c r="D3014" t="n">
        <v>1097</v>
      </c>
      <c r="E3014" t="inlineStr">
        <is>
          <t>ATL</t>
        </is>
      </c>
      <c r="F3014" s="10" t="n">
        <v>830</v>
      </c>
      <c r="G3014" t="inlineStr">
        <is>
          <t>0800-0859</t>
        </is>
      </c>
      <c r="H3014" s="9">
        <f>INT(F3014/100)</f>
        <v/>
      </c>
      <c r="I3014" t="n">
        <v>74</v>
      </c>
      <c r="J3014" t="n">
        <v>1</v>
      </c>
      <c r="K3014" t="n">
        <v>59</v>
      </c>
      <c r="L3014" t="n">
        <v>1</v>
      </c>
      <c r="M3014" t="n">
        <v>0</v>
      </c>
      <c r="O3014" t="n">
        <v>0</v>
      </c>
      <c r="P3014" t="n">
        <v>0</v>
      </c>
      <c r="Q3014" t="n">
        <v>0</v>
      </c>
      <c r="R3014" t="n">
        <v>18</v>
      </c>
      <c r="S3014" t="n">
        <v>0</v>
      </c>
      <c r="T3014" t="n">
        <v>41</v>
      </c>
    </row>
    <row r="3015">
      <c r="A3015" s="8" t="n">
        <v>46211</v>
      </c>
      <c r="B3015" t="inlineStr">
        <is>
          <t>YX</t>
        </is>
      </c>
      <c r="C3015" s="9">
        <f>_xlfn.XLOOKUP(B3015,Carriers[Code],Carriers[Airline])</f>
        <v/>
      </c>
      <c r="D3015" t="n">
        <v>5674</v>
      </c>
      <c r="E3015" t="inlineStr">
        <is>
          <t>CLE</t>
        </is>
      </c>
      <c r="F3015" s="10" t="n">
        <v>830</v>
      </c>
      <c r="G3015" t="inlineStr">
        <is>
          <t>0800-0859</t>
        </is>
      </c>
      <c r="H3015" s="9">
        <f>INT(F3015/100)</f>
        <v/>
      </c>
      <c r="I3015" t="n">
        <v>24</v>
      </c>
      <c r="J3015" t="n">
        <v>1</v>
      </c>
      <c r="K3015" t="n">
        <v>2</v>
      </c>
      <c r="L3015" t="n">
        <v>0</v>
      </c>
      <c r="M3015" t="n">
        <v>0</v>
      </c>
      <c r="O3015" t="n">
        <v>0</v>
      </c>
    </row>
    <row r="3016">
      <c r="A3016" s="8" t="n">
        <v>46211</v>
      </c>
      <c r="B3016" t="inlineStr">
        <is>
          <t>YX</t>
        </is>
      </c>
      <c r="C3016" s="9">
        <f>_xlfn.XLOOKUP(B3016,Carriers[Code],Carriers[Airline])</f>
        <v/>
      </c>
      <c r="D3016" t="n">
        <v>4635</v>
      </c>
      <c r="E3016" t="inlineStr">
        <is>
          <t>SYR</t>
        </is>
      </c>
      <c r="F3016" s="10" t="n">
        <v>836</v>
      </c>
      <c r="G3016" t="inlineStr">
        <is>
          <t>0800-0859</t>
        </is>
      </c>
      <c r="H3016" s="9">
        <f>INT(F3016/100)</f>
        <v/>
      </c>
      <c r="I3016" t="n">
        <v>-5</v>
      </c>
      <c r="J3016" t="n">
        <v>0</v>
      </c>
      <c r="K3016" t="n">
        <v>-24</v>
      </c>
      <c r="L3016" t="n">
        <v>0</v>
      </c>
      <c r="M3016" t="n">
        <v>0</v>
      </c>
      <c r="O3016" t="n">
        <v>0</v>
      </c>
    </row>
    <row r="3017">
      <c r="A3017" s="8" t="n">
        <v>46211</v>
      </c>
      <c r="B3017" t="inlineStr">
        <is>
          <t>B6</t>
        </is>
      </c>
      <c r="C3017" s="9">
        <f>_xlfn.XLOOKUP(B3017,Carriers[Code],Carriers[Airline])</f>
        <v/>
      </c>
      <c r="D3017" t="n">
        <v>1017</v>
      </c>
      <c r="E3017" t="inlineStr">
        <is>
          <t>JFK</t>
        </is>
      </c>
      <c r="F3017" s="10" t="n">
        <v>841</v>
      </c>
      <c r="G3017" t="inlineStr">
        <is>
          <t>0800-0859</t>
        </is>
      </c>
      <c r="H3017" s="9">
        <f>INT(F3017/100)</f>
        <v/>
      </c>
      <c r="I3017" t="n">
        <v>-7</v>
      </c>
      <c r="J3017" t="n">
        <v>0</v>
      </c>
      <c r="K3017" t="n">
        <v>-29</v>
      </c>
      <c r="L3017" t="n">
        <v>0</v>
      </c>
      <c r="M3017" t="n">
        <v>0</v>
      </c>
      <c r="O3017" t="n">
        <v>0</v>
      </c>
    </row>
    <row r="3018">
      <c r="A3018" s="8" t="n">
        <v>46211</v>
      </c>
      <c r="B3018" t="inlineStr">
        <is>
          <t>F9</t>
        </is>
      </c>
      <c r="C3018" s="9">
        <f>_xlfn.XLOOKUP(B3018,Carriers[Code],Carriers[Airline])</f>
        <v/>
      </c>
      <c r="D3018" t="n">
        <v>3057</v>
      </c>
      <c r="E3018" t="inlineStr">
        <is>
          <t>RDU</t>
        </is>
      </c>
      <c r="F3018" s="10" t="n">
        <v>841</v>
      </c>
      <c r="G3018" t="inlineStr">
        <is>
          <t>0800-0859</t>
        </is>
      </c>
      <c r="H3018" s="9">
        <f>INT(F3018/100)</f>
        <v/>
      </c>
      <c r="I3018" t="n">
        <v>-10</v>
      </c>
      <c r="J3018" t="n">
        <v>0</v>
      </c>
      <c r="K3018" t="n">
        <v>-16</v>
      </c>
      <c r="L3018" t="n">
        <v>0</v>
      </c>
      <c r="M3018" t="n">
        <v>0</v>
      </c>
      <c r="O3018" t="n">
        <v>0</v>
      </c>
    </row>
    <row r="3019">
      <c r="A3019" s="8" t="n">
        <v>46211</v>
      </c>
      <c r="B3019" t="inlineStr">
        <is>
          <t>B6</t>
        </is>
      </c>
      <c r="C3019" s="9">
        <f>_xlfn.XLOOKUP(B3019,Carriers[Code],Carriers[Airline])</f>
        <v/>
      </c>
      <c r="D3019" t="n">
        <v>257</v>
      </c>
      <c r="E3019" t="inlineStr">
        <is>
          <t>BZN</t>
        </is>
      </c>
      <c r="F3019" s="10" t="n">
        <v>843</v>
      </c>
      <c r="G3019" t="inlineStr">
        <is>
          <t>0800-0859</t>
        </is>
      </c>
      <c r="H3019" s="9">
        <f>INT(F3019/100)</f>
        <v/>
      </c>
      <c r="I3019" t="n">
        <v>-1</v>
      </c>
      <c r="J3019" t="n">
        <v>0</v>
      </c>
      <c r="K3019" t="n">
        <v>-9</v>
      </c>
      <c r="L3019" t="n">
        <v>0</v>
      </c>
      <c r="M3019" t="n">
        <v>0</v>
      </c>
      <c r="O3019" t="n">
        <v>0</v>
      </c>
    </row>
    <row r="3020">
      <c r="A3020" s="8" t="n">
        <v>46211</v>
      </c>
      <c r="B3020" t="inlineStr">
        <is>
          <t>WN</t>
        </is>
      </c>
      <c r="C3020" s="9">
        <f>_xlfn.XLOOKUP(B3020,Carriers[Code],Carriers[Airline])</f>
        <v/>
      </c>
      <c r="D3020" t="n">
        <v>724</v>
      </c>
      <c r="E3020" t="inlineStr">
        <is>
          <t>BNA</t>
        </is>
      </c>
      <c r="F3020" s="10" t="n">
        <v>845</v>
      </c>
      <c r="G3020" t="inlineStr">
        <is>
          <t>0800-0859</t>
        </is>
      </c>
      <c r="H3020" s="9">
        <f>INT(F3020/100)</f>
        <v/>
      </c>
      <c r="I3020" t="n">
        <v>1</v>
      </c>
      <c r="J3020" t="n">
        <v>0</v>
      </c>
      <c r="K3020" t="n">
        <v>-10</v>
      </c>
      <c r="L3020" t="n">
        <v>0</v>
      </c>
      <c r="M3020" t="n">
        <v>0</v>
      </c>
      <c r="O3020" t="n">
        <v>0</v>
      </c>
    </row>
    <row r="3021">
      <c r="A3021" s="8" t="n">
        <v>46211</v>
      </c>
      <c r="B3021" t="inlineStr">
        <is>
          <t>YX</t>
        </is>
      </c>
      <c r="C3021" s="9">
        <f>_xlfn.XLOOKUP(B3021,Carriers[Code],Carriers[Airline])</f>
        <v/>
      </c>
      <c r="D3021" t="n">
        <v>5601</v>
      </c>
      <c r="E3021" t="inlineStr">
        <is>
          <t>CVG</t>
        </is>
      </c>
      <c r="F3021" s="10" t="n">
        <v>845</v>
      </c>
      <c r="G3021" t="inlineStr">
        <is>
          <t>0800-0859</t>
        </is>
      </c>
      <c r="H3021" s="9">
        <f>INT(F3021/100)</f>
        <v/>
      </c>
      <c r="I3021" t="n">
        <v>17</v>
      </c>
      <c r="J3021" t="n">
        <v>1</v>
      </c>
      <c r="K3021" t="n">
        <v>-2</v>
      </c>
      <c r="L3021" t="n">
        <v>0</v>
      </c>
      <c r="M3021" t="n">
        <v>0</v>
      </c>
      <c r="O3021" t="n">
        <v>0</v>
      </c>
    </row>
    <row r="3022">
      <c r="A3022" s="8" t="n">
        <v>46211</v>
      </c>
      <c r="B3022" t="inlineStr">
        <is>
          <t>B6</t>
        </is>
      </c>
      <c r="C3022" s="9">
        <f>_xlfn.XLOOKUP(B3022,Carriers[Code],Carriers[Airline])</f>
        <v/>
      </c>
      <c r="D3022" t="n">
        <v>219</v>
      </c>
      <c r="E3022" t="inlineStr">
        <is>
          <t>SAN</t>
        </is>
      </c>
      <c r="F3022" s="10" t="n">
        <v>850</v>
      </c>
      <c r="G3022" t="inlineStr">
        <is>
          <t>0800-0859</t>
        </is>
      </c>
      <c r="H3022" s="9">
        <f>INT(F3022/100)</f>
        <v/>
      </c>
      <c r="I3022" t="n">
        <v>-8</v>
      </c>
      <c r="J3022" t="n">
        <v>0</v>
      </c>
      <c r="K3022" t="n">
        <v>-44</v>
      </c>
      <c r="L3022" t="n">
        <v>0</v>
      </c>
      <c r="M3022" t="n">
        <v>0</v>
      </c>
      <c r="O3022" t="n">
        <v>0</v>
      </c>
    </row>
    <row r="3023">
      <c r="A3023" s="8" t="n">
        <v>46211</v>
      </c>
      <c r="B3023" t="inlineStr">
        <is>
          <t>YX</t>
        </is>
      </c>
      <c r="C3023" s="9">
        <f>_xlfn.XLOOKUP(B3023,Carriers[Code],Carriers[Airline])</f>
        <v/>
      </c>
      <c r="D3023" t="n">
        <v>5597</v>
      </c>
      <c r="E3023" t="inlineStr">
        <is>
          <t>JAX</t>
        </is>
      </c>
      <c r="F3023" s="10" t="n">
        <v>850</v>
      </c>
      <c r="G3023" t="inlineStr">
        <is>
          <t>0800-0859</t>
        </is>
      </c>
      <c r="H3023" s="9">
        <f>INT(F3023/100)</f>
        <v/>
      </c>
      <c r="I3023" t="n">
        <v>-6</v>
      </c>
      <c r="J3023" t="n">
        <v>0</v>
      </c>
      <c r="K3023" t="n">
        <v>-8</v>
      </c>
      <c r="L3023" t="n">
        <v>0</v>
      </c>
      <c r="M3023" t="n">
        <v>0</v>
      </c>
      <c r="O3023" t="n">
        <v>0</v>
      </c>
    </row>
    <row r="3024">
      <c r="A3024" s="8" t="n">
        <v>46211</v>
      </c>
      <c r="B3024" t="inlineStr">
        <is>
          <t>DL</t>
        </is>
      </c>
      <c r="C3024" s="9">
        <f>_xlfn.XLOOKUP(B3024,Carriers[Code],Carriers[Airline])</f>
        <v/>
      </c>
      <c r="D3024" t="n">
        <v>1780</v>
      </c>
      <c r="E3024" t="inlineStr">
        <is>
          <t>SJU</t>
        </is>
      </c>
      <c r="F3024" s="10" t="n">
        <v>851</v>
      </c>
      <c r="G3024" t="inlineStr">
        <is>
          <t>0800-0859</t>
        </is>
      </c>
      <c r="H3024" s="9">
        <f>INT(F3024/100)</f>
        <v/>
      </c>
      <c r="I3024" t="n">
        <v>5</v>
      </c>
      <c r="J3024" t="n">
        <v>0</v>
      </c>
      <c r="K3024" t="n">
        <v>-12</v>
      </c>
      <c r="L3024" t="n">
        <v>0</v>
      </c>
      <c r="M3024" t="n">
        <v>0</v>
      </c>
      <c r="O3024" t="n">
        <v>0</v>
      </c>
    </row>
    <row r="3025">
      <c r="A3025" s="8" t="n">
        <v>46211</v>
      </c>
      <c r="B3025" t="inlineStr">
        <is>
          <t>B6</t>
        </is>
      </c>
      <c r="C3025" s="9">
        <f>_xlfn.XLOOKUP(B3025,Carriers[Code],Carriers[Airline])</f>
        <v/>
      </c>
      <c r="D3025" t="n">
        <v>1231</v>
      </c>
      <c r="E3025" t="inlineStr">
        <is>
          <t>VRB</t>
        </is>
      </c>
      <c r="F3025" s="10" t="n">
        <v>855</v>
      </c>
      <c r="G3025" t="inlineStr">
        <is>
          <t>0800-0859</t>
        </is>
      </c>
      <c r="H3025" s="9">
        <f>INT(F3025/100)</f>
        <v/>
      </c>
      <c r="I3025" t="n">
        <v>-2</v>
      </c>
      <c r="J3025" t="n">
        <v>0</v>
      </c>
      <c r="K3025" t="n">
        <v>-23</v>
      </c>
      <c r="L3025" t="n">
        <v>0</v>
      </c>
      <c r="M3025" t="n">
        <v>0</v>
      </c>
      <c r="O3025" t="n">
        <v>0</v>
      </c>
    </row>
    <row r="3026">
      <c r="A3026" s="8" t="n">
        <v>46211</v>
      </c>
      <c r="B3026" t="inlineStr">
        <is>
          <t>WN</t>
        </is>
      </c>
      <c r="C3026" s="9">
        <f>_xlfn.XLOOKUP(B3026,Carriers[Code],Carriers[Airline])</f>
        <v/>
      </c>
      <c r="D3026" t="n">
        <v>732</v>
      </c>
      <c r="E3026" t="inlineStr">
        <is>
          <t>BWI</t>
        </is>
      </c>
      <c r="F3026" s="10" t="n">
        <v>855</v>
      </c>
      <c r="G3026" t="inlineStr">
        <is>
          <t>0800-0859</t>
        </is>
      </c>
      <c r="H3026" s="9">
        <f>INT(F3026/100)</f>
        <v/>
      </c>
      <c r="I3026" t="n">
        <v>-8</v>
      </c>
      <c r="J3026" t="n">
        <v>0</v>
      </c>
      <c r="K3026" t="n">
        <v>-25</v>
      </c>
      <c r="L3026" t="n">
        <v>0</v>
      </c>
      <c r="M3026" t="n">
        <v>0</v>
      </c>
      <c r="O3026" t="n">
        <v>0</v>
      </c>
    </row>
    <row r="3027">
      <c r="A3027" s="8" t="n">
        <v>46211</v>
      </c>
      <c r="B3027" t="inlineStr">
        <is>
          <t>YX</t>
        </is>
      </c>
      <c r="C3027" s="9">
        <f>_xlfn.XLOOKUP(B3027,Carriers[Code],Carriers[Airline])</f>
        <v/>
      </c>
      <c r="D3027" t="n">
        <v>5622</v>
      </c>
      <c r="E3027" t="inlineStr">
        <is>
          <t>RIC</t>
        </is>
      </c>
      <c r="F3027" s="10" t="n">
        <v>855</v>
      </c>
      <c r="G3027" t="inlineStr">
        <is>
          <t>0800-0859</t>
        </is>
      </c>
      <c r="H3027" s="9">
        <f>INT(F3027/100)</f>
        <v/>
      </c>
      <c r="I3027" t="n">
        <v>47</v>
      </c>
      <c r="J3027" t="n">
        <v>1</v>
      </c>
      <c r="K3027" t="n">
        <v>31</v>
      </c>
      <c r="L3027" t="n">
        <v>1</v>
      </c>
      <c r="M3027" t="n">
        <v>0</v>
      </c>
      <c r="O3027" t="n">
        <v>0</v>
      </c>
      <c r="P3027" t="n">
        <v>31</v>
      </c>
      <c r="Q3027" t="n">
        <v>0</v>
      </c>
      <c r="R3027" t="n">
        <v>0</v>
      </c>
      <c r="S3027" t="n">
        <v>0</v>
      </c>
      <c r="T3027" t="n">
        <v>0</v>
      </c>
    </row>
    <row r="3028">
      <c r="A3028" s="8" t="n">
        <v>46211</v>
      </c>
      <c r="B3028" t="inlineStr">
        <is>
          <t>AA</t>
        </is>
      </c>
      <c r="C3028" s="9">
        <f>_xlfn.XLOOKUP(B3028,Carriers[Code],Carriers[Airline])</f>
        <v/>
      </c>
      <c r="D3028" t="n">
        <v>1239</v>
      </c>
      <c r="E3028" t="inlineStr">
        <is>
          <t>ORD</t>
        </is>
      </c>
      <c r="F3028" s="10" t="n">
        <v>858</v>
      </c>
      <c r="G3028" t="inlineStr">
        <is>
          <t>0800-0859</t>
        </is>
      </c>
      <c r="H3028" s="9">
        <f>INT(F3028/100)</f>
        <v/>
      </c>
      <c r="I3028" t="n">
        <v>-9</v>
      </c>
      <c r="J3028" t="n">
        <v>0</v>
      </c>
      <c r="K3028" t="n">
        <v>-49</v>
      </c>
      <c r="L3028" t="n">
        <v>0</v>
      </c>
      <c r="M3028" t="n">
        <v>0</v>
      </c>
      <c r="O3028" t="n">
        <v>0</v>
      </c>
    </row>
    <row r="3029">
      <c r="A3029" s="8" t="n">
        <v>46211</v>
      </c>
      <c r="B3029" t="inlineStr">
        <is>
          <t>AA</t>
        </is>
      </c>
      <c r="C3029" s="9">
        <f>_xlfn.XLOOKUP(B3029,Carriers[Code],Carriers[Airline])</f>
        <v/>
      </c>
      <c r="D3029" t="n">
        <v>2735</v>
      </c>
      <c r="E3029" t="inlineStr">
        <is>
          <t>MCO</t>
        </is>
      </c>
      <c r="F3029" s="10" t="n">
        <v>900</v>
      </c>
      <c r="G3029" t="inlineStr">
        <is>
          <t>0900-0959</t>
        </is>
      </c>
      <c r="H3029" s="9">
        <f>INT(F3029/100)</f>
        <v/>
      </c>
      <c r="I3029" t="n">
        <v>29</v>
      </c>
      <c r="J3029" t="n">
        <v>1</v>
      </c>
      <c r="K3029" t="n">
        <v>2</v>
      </c>
      <c r="L3029" t="n">
        <v>0</v>
      </c>
      <c r="M3029" t="n">
        <v>0</v>
      </c>
      <c r="O3029" t="n">
        <v>0</v>
      </c>
    </row>
    <row r="3030">
      <c r="A3030" s="8" t="n">
        <v>46211</v>
      </c>
      <c r="B3030" t="inlineStr">
        <is>
          <t>AS</t>
        </is>
      </c>
      <c r="C3030" s="9">
        <f>_xlfn.XLOOKUP(B3030,Carriers[Code],Carriers[Airline])</f>
        <v/>
      </c>
      <c r="D3030" t="n">
        <v>338</v>
      </c>
      <c r="E3030" t="inlineStr">
        <is>
          <t>SEA</t>
        </is>
      </c>
      <c r="F3030" s="10" t="n">
        <v>900</v>
      </c>
      <c r="G3030" t="inlineStr">
        <is>
          <t>0900-0959</t>
        </is>
      </c>
      <c r="H3030" s="9">
        <f>INT(F3030/100)</f>
        <v/>
      </c>
      <c r="I3030" t="n">
        <v>10</v>
      </c>
      <c r="J3030" t="n">
        <v>0</v>
      </c>
      <c r="K3030" t="n">
        <v>-14</v>
      </c>
      <c r="L3030" t="n">
        <v>0</v>
      </c>
      <c r="M3030" t="n">
        <v>0</v>
      </c>
      <c r="O3030" t="n">
        <v>0</v>
      </c>
    </row>
    <row r="3031">
      <c r="A3031" s="8" t="n">
        <v>46211</v>
      </c>
      <c r="B3031" t="inlineStr">
        <is>
          <t>B6</t>
        </is>
      </c>
      <c r="C3031" s="9">
        <f>_xlfn.XLOOKUP(B3031,Carriers[Code],Carriers[Airline])</f>
        <v/>
      </c>
      <c r="D3031" t="n">
        <v>21</v>
      </c>
      <c r="E3031" t="inlineStr">
        <is>
          <t>PBI</t>
        </is>
      </c>
      <c r="F3031" s="10" t="n">
        <v>900</v>
      </c>
      <c r="G3031" t="inlineStr">
        <is>
          <t>0900-0959</t>
        </is>
      </c>
      <c r="H3031" s="9">
        <f>INT(F3031/100)</f>
        <v/>
      </c>
      <c r="I3031" t="n">
        <v>-3</v>
      </c>
      <c r="J3031" t="n">
        <v>0</v>
      </c>
      <c r="K3031" t="n">
        <v>-13</v>
      </c>
      <c r="L3031" t="n">
        <v>0</v>
      </c>
      <c r="M3031" t="n">
        <v>0</v>
      </c>
      <c r="O3031" t="n">
        <v>0</v>
      </c>
    </row>
    <row r="3032">
      <c r="A3032" s="8" t="n">
        <v>46211</v>
      </c>
      <c r="B3032" t="inlineStr">
        <is>
          <t>DL</t>
        </is>
      </c>
      <c r="C3032" s="9">
        <f>_xlfn.XLOOKUP(B3032,Carriers[Code],Carriers[Airline])</f>
        <v/>
      </c>
      <c r="D3032" t="n">
        <v>816</v>
      </c>
      <c r="E3032" t="inlineStr">
        <is>
          <t>SAT</t>
        </is>
      </c>
      <c r="F3032" s="10" t="n">
        <v>900</v>
      </c>
      <c r="G3032" t="inlineStr">
        <is>
          <t>0900-0959</t>
        </is>
      </c>
      <c r="H3032" s="9">
        <f>INT(F3032/100)</f>
        <v/>
      </c>
      <c r="I3032" t="n">
        <v>159</v>
      </c>
      <c r="J3032" t="n">
        <v>1</v>
      </c>
      <c r="K3032" t="n">
        <v>145</v>
      </c>
      <c r="L3032" t="n">
        <v>1</v>
      </c>
      <c r="M3032" t="n">
        <v>0</v>
      </c>
      <c r="O3032" t="n">
        <v>0</v>
      </c>
      <c r="P3032" t="n">
        <v>145</v>
      </c>
      <c r="Q3032" t="n">
        <v>0</v>
      </c>
      <c r="R3032" t="n">
        <v>0</v>
      </c>
      <c r="S3032" t="n">
        <v>0</v>
      </c>
      <c r="T3032" t="n">
        <v>0</v>
      </c>
    </row>
    <row r="3033">
      <c r="A3033" s="8" t="n">
        <v>46211</v>
      </c>
      <c r="B3033" t="inlineStr">
        <is>
          <t>YX</t>
        </is>
      </c>
      <c r="C3033" s="9">
        <f>_xlfn.XLOOKUP(B3033,Carriers[Code],Carriers[Airline])</f>
        <v/>
      </c>
      <c r="D3033" t="n">
        <v>5732</v>
      </c>
      <c r="E3033" t="inlineStr">
        <is>
          <t>LGA</t>
        </is>
      </c>
      <c r="F3033" s="10" t="n">
        <v>900</v>
      </c>
      <c r="G3033" t="inlineStr">
        <is>
          <t>0900-0959</t>
        </is>
      </c>
      <c r="H3033" s="9">
        <f>INT(F3033/100)</f>
        <v/>
      </c>
      <c r="I3033" t="n">
        <v>-4</v>
      </c>
      <c r="J3033" t="n">
        <v>0</v>
      </c>
      <c r="K3033" t="n">
        <v>-6</v>
      </c>
      <c r="L3033" t="n">
        <v>0</v>
      </c>
      <c r="M3033" t="n">
        <v>0</v>
      </c>
      <c r="O3033" t="n">
        <v>0</v>
      </c>
    </row>
    <row r="3034">
      <c r="A3034" s="8" t="n">
        <v>46211</v>
      </c>
      <c r="B3034" t="inlineStr">
        <is>
          <t>AA</t>
        </is>
      </c>
      <c r="C3034" s="9">
        <f>_xlfn.XLOOKUP(B3034,Carriers[Code],Carriers[Airline])</f>
        <v/>
      </c>
      <c r="D3034" t="n">
        <v>479</v>
      </c>
      <c r="E3034" t="inlineStr">
        <is>
          <t>DFW</t>
        </is>
      </c>
      <c r="F3034" s="10" t="n">
        <v>901</v>
      </c>
      <c r="G3034" t="inlineStr">
        <is>
          <t>0900-0959</t>
        </is>
      </c>
      <c r="H3034" s="9">
        <f>INT(F3034/100)</f>
        <v/>
      </c>
      <c r="I3034" t="n">
        <v>-5</v>
      </c>
      <c r="J3034" t="n">
        <v>0</v>
      </c>
      <c r="K3034" t="n">
        <v>-27</v>
      </c>
      <c r="L3034" t="n">
        <v>0</v>
      </c>
      <c r="M3034" t="n">
        <v>0</v>
      </c>
      <c r="O3034" t="n">
        <v>0</v>
      </c>
    </row>
    <row r="3035">
      <c r="A3035" s="8" t="n">
        <v>46211</v>
      </c>
      <c r="B3035" t="inlineStr">
        <is>
          <t>DL</t>
        </is>
      </c>
      <c r="C3035" s="9">
        <f>_xlfn.XLOOKUP(B3035,Carriers[Code],Carriers[Airline])</f>
        <v/>
      </c>
      <c r="D3035" t="n">
        <v>456</v>
      </c>
      <c r="E3035" t="inlineStr">
        <is>
          <t>ATL</t>
        </is>
      </c>
      <c r="F3035" s="10" t="n">
        <v>905</v>
      </c>
      <c r="G3035" t="inlineStr">
        <is>
          <t>0900-0959</t>
        </is>
      </c>
      <c r="H3035" s="9">
        <f>INT(F3035/100)</f>
        <v/>
      </c>
      <c r="I3035" t="n">
        <v>0</v>
      </c>
      <c r="J3035" t="n">
        <v>0</v>
      </c>
      <c r="K3035" t="n">
        <v>-13</v>
      </c>
      <c r="L3035" t="n">
        <v>0</v>
      </c>
      <c r="M3035" t="n">
        <v>0</v>
      </c>
      <c r="O3035" t="n">
        <v>0</v>
      </c>
    </row>
    <row r="3036">
      <c r="A3036" s="8" t="n">
        <v>46211</v>
      </c>
      <c r="B3036" t="inlineStr">
        <is>
          <t>YX</t>
        </is>
      </c>
      <c r="C3036" s="9">
        <f>_xlfn.XLOOKUP(B3036,Carriers[Code],Carriers[Airline])</f>
        <v/>
      </c>
      <c r="D3036" t="n">
        <v>5720</v>
      </c>
      <c r="E3036" t="inlineStr">
        <is>
          <t>JFK</t>
        </is>
      </c>
      <c r="F3036" s="10" t="n">
        <v>905</v>
      </c>
      <c r="G3036" t="inlineStr">
        <is>
          <t>0900-0959</t>
        </is>
      </c>
      <c r="H3036" s="9">
        <f>INT(F3036/100)</f>
        <v/>
      </c>
      <c r="I3036" t="n">
        <v>37</v>
      </c>
      <c r="J3036" t="n">
        <v>1</v>
      </c>
      <c r="K3036" t="n">
        <v>17</v>
      </c>
      <c r="L3036" t="n">
        <v>1</v>
      </c>
      <c r="M3036" t="n">
        <v>0</v>
      </c>
      <c r="O3036" t="n">
        <v>0</v>
      </c>
      <c r="P3036" t="n">
        <v>17</v>
      </c>
      <c r="Q3036" t="n">
        <v>0</v>
      </c>
      <c r="R3036" t="n">
        <v>0</v>
      </c>
      <c r="S3036" t="n">
        <v>0</v>
      </c>
      <c r="T3036" t="n">
        <v>0</v>
      </c>
    </row>
    <row r="3037">
      <c r="A3037" s="8" t="n">
        <v>46211</v>
      </c>
      <c r="B3037" t="inlineStr">
        <is>
          <t>UA</t>
        </is>
      </c>
      <c r="C3037" s="9">
        <f>_xlfn.XLOOKUP(B3037,Carriers[Code],Carriers[Airline])</f>
        <v/>
      </c>
      <c r="D3037" t="n">
        <v>2002</v>
      </c>
      <c r="E3037" t="inlineStr">
        <is>
          <t>SFO</t>
        </is>
      </c>
      <c r="F3037" s="10" t="n">
        <v>907</v>
      </c>
      <c r="G3037" t="inlineStr">
        <is>
          <t>0900-0959</t>
        </is>
      </c>
      <c r="H3037" s="9">
        <f>INT(F3037/100)</f>
        <v/>
      </c>
      <c r="I3037" t="n">
        <v>-4</v>
      </c>
      <c r="J3037" t="n">
        <v>0</v>
      </c>
      <c r="K3037" t="n">
        <v>-23</v>
      </c>
      <c r="L3037" t="n">
        <v>0</v>
      </c>
      <c r="M3037" t="n">
        <v>0</v>
      </c>
      <c r="O3037" t="n">
        <v>0</v>
      </c>
    </row>
    <row r="3038">
      <c r="A3038" s="8" t="n">
        <v>46211</v>
      </c>
      <c r="B3038" t="inlineStr">
        <is>
          <t>YX</t>
        </is>
      </c>
      <c r="C3038" s="9">
        <f>_xlfn.XLOOKUP(B3038,Carriers[Code],Carriers[Airline])</f>
        <v/>
      </c>
      <c r="D3038" t="n">
        <v>5614</v>
      </c>
      <c r="E3038" t="inlineStr">
        <is>
          <t>MKE</t>
        </is>
      </c>
      <c r="F3038" s="10" t="n">
        <v>910</v>
      </c>
      <c r="G3038" t="inlineStr">
        <is>
          <t>0900-0959</t>
        </is>
      </c>
      <c r="H3038" s="9">
        <f>INT(F3038/100)</f>
        <v/>
      </c>
      <c r="I3038" t="n">
        <v>-4</v>
      </c>
      <c r="J3038" t="n">
        <v>0</v>
      </c>
      <c r="K3038" t="n">
        <v>-12</v>
      </c>
      <c r="L3038" t="n">
        <v>0</v>
      </c>
      <c r="M3038" t="n">
        <v>0</v>
      </c>
      <c r="O3038" t="n">
        <v>0</v>
      </c>
    </row>
    <row r="3039">
      <c r="A3039" s="8" t="n">
        <v>46211</v>
      </c>
      <c r="B3039" t="inlineStr">
        <is>
          <t>B6</t>
        </is>
      </c>
      <c r="C3039" s="9">
        <f>_xlfn.XLOOKUP(B3039,Carriers[Code],Carriers[Airline])</f>
        <v/>
      </c>
      <c r="D3039" t="n">
        <v>791</v>
      </c>
      <c r="E3039" t="inlineStr">
        <is>
          <t>TPA</t>
        </is>
      </c>
      <c r="F3039" s="10" t="n">
        <v>914</v>
      </c>
      <c r="G3039" t="inlineStr">
        <is>
          <t>0900-0959</t>
        </is>
      </c>
      <c r="H3039" s="9">
        <f>INT(F3039/100)</f>
        <v/>
      </c>
      <c r="I3039" t="n">
        <v>30</v>
      </c>
      <c r="J3039" t="n">
        <v>1</v>
      </c>
      <c r="K3039" t="n">
        <v>20</v>
      </c>
      <c r="L3039" t="n">
        <v>1</v>
      </c>
      <c r="M3039" t="n">
        <v>0</v>
      </c>
      <c r="O3039" t="n">
        <v>0</v>
      </c>
      <c r="P3039" t="n">
        <v>20</v>
      </c>
      <c r="Q3039" t="n">
        <v>0</v>
      </c>
      <c r="R3039" t="n">
        <v>0</v>
      </c>
      <c r="S3039" t="n">
        <v>0</v>
      </c>
      <c r="T3039" t="n">
        <v>0</v>
      </c>
    </row>
    <row r="3040">
      <c r="A3040" s="8" t="n">
        <v>46211</v>
      </c>
      <c r="B3040" t="inlineStr">
        <is>
          <t>B6</t>
        </is>
      </c>
      <c r="C3040" s="9">
        <f>_xlfn.XLOOKUP(B3040,Carriers[Code],Carriers[Airline])</f>
        <v/>
      </c>
      <c r="D3040" t="n">
        <v>2033</v>
      </c>
      <c r="E3040" t="inlineStr">
        <is>
          <t>IAH</t>
        </is>
      </c>
      <c r="F3040" s="10" t="n">
        <v>915</v>
      </c>
      <c r="G3040" t="inlineStr">
        <is>
          <t>0900-0959</t>
        </is>
      </c>
      <c r="H3040" s="9">
        <f>INT(F3040/100)</f>
        <v/>
      </c>
      <c r="I3040" t="n">
        <v>0</v>
      </c>
      <c r="J3040" t="n">
        <v>0</v>
      </c>
      <c r="K3040" t="n">
        <v>128</v>
      </c>
      <c r="L3040" t="n">
        <v>1</v>
      </c>
      <c r="M3040" t="n">
        <v>0</v>
      </c>
      <c r="O3040" t="n">
        <v>0</v>
      </c>
      <c r="P3040" t="n">
        <v>0</v>
      </c>
      <c r="Q3040" t="n">
        <v>0</v>
      </c>
      <c r="R3040" t="n">
        <v>128</v>
      </c>
      <c r="S3040" t="n">
        <v>0</v>
      </c>
      <c r="T3040" t="n">
        <v>0</v>
      </c>
    </row>
    <row r="3041">
      <c r="A3041" s="8" t="n">
        <v>46211</v>
      </c>
      <c r="B3041" t="inlineStr">
        <is>
          <t>DL</t>
        </is>
      </c>
      <c r="C3041" s="9">
        <f>_xlfn.XLOOKUP(B3041,Carriers[Code],Carriers[Airline])</f>
        <v/>
      </c>
      <c r="D3041" t="n">
        <v>1748</v>
      </c>
      <c r="E3041" t="inlineStr">
        <is>
          <t>DTW</t>
        </is>
      </c>
      <c r="F3041" s="10" t="n">
        <v>915</v>
      </c>
      <c r="G3041" t="inlineStr">
        <is>
          <t>0900-0959</t>
        </is>
      </c>
      <c r="H3041" s="9">
        <f>INT(F3041/100)</f>
        <v/>
      </c>
      <c r="I3041" t="n">
        <v>0</v>
      </c>
      <c r="J3041" t="n">
        <v>0</v>
      </c>
      <c r="K3041" t="n">
        <v>-17</v>
      </c>
      <c r="L3041" t="n">
        <v>0</v>
      </c>
      <c r="M3041" t="n">
        <v>0</v>
      </c>
      <c r="O3041" t="n">
        <v>0</v>
      </c>
    </row>
    <row r="3042">
      <c r="A3042" s="8" t="n">
        <v>46211</v>
      </c>
      <c r="B3042" t="inlineStr">
        <is>
          <t>YX</t>
        </is>
      </c>
      <c r="C3042" s="9">
        <f>_xlfn.XLOOKUP(B3042,Carriers[Code],Carriers[Airline])</f>
        <v/>
      </c>
      <c r="D3042" t="n">
        <v>5693</v>
      </c>
      <c r="E3042" t="inlineStr">
        <is>
          <t>DCA</t>
        </is>
      </c>
      <c r="F3042" s="10" t="n">
        <v>915</v>
      </c>
      <c r="G3042" t="inlineStr">
        <is>
          <t>0900-0959</t>
        </is>
      </c>
      <c r="H3042" s="9">
        <f>INT(F3042/100)</f>
        <v/>
      </c>
      <c r="I3042" t="n">
        <v>-12</v>
      </c>
      <c r="J3042" t="n">
        <v>0</v>
      </c>
      <c r="K3042" t="n">
        <v>-18</v>
      </c>
      <c r="L3042" t="n">
        <v>0</v>
      </c>
      <c r="M3042" t="n">
        <v>0</v>
      </c>
      <c r="O3042" t="n">
        <v>0</v>
      </c>
    </row>
    <row r="3043">
      <c r="A3043" s="8" t="n">
        <v>46211</v>
      </c>
      <c r="B3043" t="inlineStr">
        <is>
          <t>AA</t>
        </is>
      </c>
      <c r="C3043" s="9">
        <f>_xlfn.XLOOKUP(B3043,Carriers[Code],Carriers[Airline])</f>
        <v/>
      </c>
      <c r="D3043" t="n">
        <v>1605</v>
      </c>
      <c r="E3043" t="inlineStr">
        <is>
          <t>DCA</t>
        </is>
      </c>
      <c r="F3043" s="10" t="n">
        <v>918</v>
      </c>
      <c r="G3043" t="inlineStr">
        <is>
          <t>0900-0959</t>
        </is>
      </c>
      <c r="H3043" s="9">
        <f>INT(F3043/100)</f>
        <v/>
      </c>
      <c r="I3043" t="n">
        <v>-8</v>
      </c>
      <c r="J3043" t="n">
        <v>0</v>
      </c>
      <c r="K3043" t="n">
        <v>-20</v>
      </c>
      <c r="L3043" t="n">
        <v>0</v>
      </c>
      <c r="M3043" t="n">
        <v>0</v>
      </c>
      <c r="O3043" t="n">
        <v>0</v>
      </c>
    </row>
    <row r="3044">
      <c r="A3044" s="8" t="n">
        <v>46211</v>
      </c>
      <c r="B3044" t="inlineStr">
        <is>
          <t>DL</t>
        </is>
      </c>
      <c r="C3044" s="9">
        <f>_xlfn.XLOOKUP(B3044,Carriers[Code],Carriers[Airline])</f>
        <v/>
      </c>
      <c r="D3044" t="n">
        <v>1245</v>
      </c>
      <c r="E3044" t="inlineStr">
        <is>
          <t>PBI</t>
        </is>
      </c>
      <c r="F3044" s="10" t="n">
        <v>920</v>
      </c>
      <c r="G3044" t="inlineStr">
        <is>
          <t>0900-0959</t>
        </is>
      </c>
      <c r="H3044" s="9">
        <f>INT(F3044/100)</f>
        <v/>
      </c>
      <c r="I3044" t="n">
        <v>202</v>
      </c>
      <c r="J3044" t="n">
        <v>1</v>
      </c>
      <c r="K3044" t="n">
        <v>183</v>
      </c>
      <c r="L3044" t="n">
        <v>1</v>
      </c>
      <c r="M3044" t="n">
        <v>0</v>
      </c>
      <c r="O3044" t="n">
        <v>0</v>
      </c>
      <c r="P3044" t="n">
        <v>183</v>
      </c>
      <c r="Q3044" t="n">
        <v>0</v>
      </c>
      <c r="R3044" t="n">
        <v>0</v>
      </c>
      <c r="S3044" t="n">
        <v>0</v>
      </c>
      <c r="T3044" t="n">
        <v>0</v>
      </c>
    </row>
    <row r="3045">
      <c r="A3045" s="8" t="n">
        <v>46211</v>
      </c>
      <c r="B3045" t="inlineStr">
        <is>
          <t>YX</t>
        </is>
      </c>
      <c r="C3045" s="9">
        <f>_xlfn.XLOOKUP(B3045,Carriers[Code],Carriers[Airline])</f>
        <v/>
      </c>
      <c r="D3045" t="n">
        <v>5809</v>
      </c>
      <c r="E3045" t="inlineStr">
        <is>
          <t>ORF</t>
        </is>
      </c>
      <c r="F3045" s="10" t="n">
        <v>920</v>
      </c>
      <c r="G3045" t="inlineStr">
        <is>
          <t>0900-0959</t>
        </is>
      </c>
      <c r="H3045" s="9">
        <f>INT(F3045/100)</f>
        <v/>
      </c>
      <c r="I3045" t="n">
        <v>-5</v>
      </c>
      <c r="J3045" t="n">
        <v>0</v>
      </c>
      <c r="K3045" t="n">
        <v>-12</v>
      </c>
      <c r="L3045" t="n">
        <v>0</v>
      </c>
      <c r="M3045" t="n">
        <v>0</v>
      </c>
      <c r="O3045" t="n">
        <v>0</v>
      </c>
    </row>
    <row r="3046">
      <c r="A3046" s="8" t="n">
        <v>46211</v>
      </c>
      <c r="B3046" t="inlineStr">
        <is>
          <t>YX</t>
        </is>
      </c>
      <c r="C3046" s="9">
        <f>_xlfn.XLOOKUP(B3046,Carriers[Code],Carriers[Airline])</f>
        <v/>
      </c>
      <c r="D3046" t="n">
        <v>4666</v>
      </c>
      <c r="E3046" t="inlineStr">
        <is>
          <t>BUF</t>
        </is>
      </c>
      <c r="F3046" s="10" t="n">
        <v>921</v>
      </c>
      <c r="G3046" t="inlineStr">
        <is>
          <t>0900-0959</t>
        </is>
      </c>
      <c r="H3046" s="9">
        <f>INT(F3046/100)</f>
        <v/>
      </c>
      <c r="I3046" t="n">
        <v>-9</v>
      </c>
      <c r="J3046" t="n">
        <v>0</v>
      </c>
      <c r="K3046" t="n">
        <v>-29</v>
      </c>
      <c r="L3046" t="n">
        <v>0</v>
      </c>
      <c r="M3046" t="n">
        <v>0</v>
      </c>
      <c r="O3046" t="n">
        <v>0</v>
      </c>
    </row>
    <row r="3047">
      <c r="A3047" s="8" t="n">
        <v>46211</v>
      </c>
      <c r="B3047" t="inlineStr">
        <is>
          <t>UA</t>
        </is>
      </c>
      <c r="C3047" s="9">
        <f>_xlfn.XLOOKUP(B3047,Carriers[Code],Carriers[Airline])</f>
        <v/>
      </c>
      <c r="D3047" t="n">
        <v>2098</v>
      </c>
      <c r="E3047" t="inlineStr">
        <is>
          <t>IAD</t>
        </is>
      </c>
      <c r="F3047" s="10" t="n">
        <v>925</v>
      </c>
      <c r="G3047" t="inlineStr">
        <is>
          <t>0900-0959</t>
        </is>
      </c>
      <c r="H3047" s="9">
        <f>INT(F3047/100)</f>
        <v/>
      </c>
      <c r="I3047" t="n">
        <v>2</v>
      </c>
      <c r="J3047" t="n">
        <v>0</v>
      </c>
      <c r="K3047" t="n">
        <v>-8</v>
      </c>
      <c r="L3047" t="n">
        <v>0</v>
      </c>
      <c r="M3047" t="n">
        <v>0</v>
      </c>
      <c r="O3047" t="n">
        <v>0</v>
      </c>
    </row>
    <row r="3048">
      <c r="A3048" s="8" t="n">
        <v>46211</v>
      </c>
      <c r="B3048" t="inlineStr">
        <is>
          <t>YX</t>
        </is>
      </c>
      <c r="C3048" s="9">
        <f>_xlfn.XLOOKUP(B3048,Carriers[Code],Carriers[Airline])</f>
        <v/>
      </c>
      <c r="D3048" t="n">
        <v>5615</v>
      </c>
      <c r="E3048" t="inlineStr">
        <is>
          <t>SDF</t>
        </is>
      </c>
      <c r="F3048" s="10" t="n">
        <v>926</v>
      </c>
      <c r="G3048" t="inlineStr">
        <is>
          <t>0900-0959</t>
        </is>
      </c>
      <c r="H3048" s="9">
        <f>INT(F3048/100)</f>
        <v/>
      </c>
      <c r="I3048" t="n">
        <v>18</v>
      </c>
      <c r="J3048" t="n">
        <v>1</v>
      </c>
      <c r="K3048" t="n">
        <v>-3</v>
      </c>
      <c r="L3048" t="n">
        <v>0</v>
      </c>
      <c r="M3048" t="n">
        <v>0</v>
      </c>
      <c r="O3048" t="n">
        <v>0</v>
      </c>
    </row>
    <row r="3049">
      <c r="A3049" s="8" t="n">
        <v>46211</v>
      </c>
      <c r="B3049" t="inlineStr">
        <is>
          <t>B6</t>
        </is>
      </c>
      <c r="C3049" s="9">
        <f>_xlfn.XLOOKUP(B3049,Carriers[Code],Carriers[Airline])</f>
        <v/>
      </c>
      <c r="D3049" t="n">
        <v>2352</v>
      </c>
      <c r="E3049" t="inlineStr">
        <is>
          <t>ACK</t>
        </is>
      </c>
      <c r="F3049" s="10" t="n">
        <v>930</v>
      </c>
      <c r="G3049" t="inlineStr">
        <is>
          <t>0900-0959</t>
        </is>
      </c>
      <c r="H3049" s="9">
        <f>INT(F3049/100)</f>
        <v/>
      </c>
      <c r="I3049" t="n">
        <v>-9</v>
      </c>
      <c r="J3049" t="n">
        <v>0</v>
      </c>
      <c r="K3049" t="n">
        <v>-14</v>
      </c>
      <c r="L3049" t="n">
        <v>0</v>
      </c>
      <c r="M3049" t="n">
        <v>0</v>
      </c>
      <c r="O3049" t="n">
        <v>0</v>
      </c>
    </row>
    <row r="3050">
      <c r="A3050" s="8" t="n">
        <v>46211</v>
      </c>
      <c r="B3050" t="inlineStr">
        <is>
          <t>UA</t>
        </is>
      </c>
      <c r="C3050" s="9">
        <f>_xlfn.XLOOKUP(B3050,Carriers[Code],Carriers[Airline])</f>
        <v/>
      </c>
      <c r="D3050" t="n">
        <v>1307</v>
      </c>
      <c r="E3050" t="inlineStr">
        <is>
          <t>EWR</t>
        </is>
      </c>
      <c r="F3050" s="10" t="n">
        <v>930</v>
      </c>
      <c r="G3050" t="inlineStr">
        <is>
          <t>0900-0959</t>
        </is>
      </c>
      <c r="H3050" s="9">
        <f>INT(F3050/100)</f>
        <v/>
      </c>
      <c r="I3050" t="n">
        <v>-8</v>
      </c>
      <c r="J3050" t="n">
        <v>0</v>
      </c>
      <c r="K3050" t="n">
        <v>-22</v>
      </c>
      <c r="L3050" t="n">
        <v>0</v>
      </c>
      <c r="M3050" t="n">
        <v>0</v>
      </c>
      <c r="O3050" t="n">
        <v>0</v>
      </c>
    </row>
    <row r="3051">
      <c r="A3051" s="8" t="n">
        <v>46211</v>
      </c>
      <c r="B3051" t="inlineStr">
        <is>
          <t>YX</t>
        </is>
      </c>
      <c r="C3051" s="9">
        <f>_xlfn.XLOOKUP(B3051,Carriers[Code],Carriers[Airline])</f>
        <v/>
      </c>
      <c r="D3051" t="n">
        <v>4708</v>
      </c>
      <c r="E3051" t="inlineStr">
        <is>
          <t>ACK</t>
        </is>
      </c>
      <c r="F3051" s="10" t="n">
        <v>935</v>
      </c>
      <c r="G3051" t="inlineStr">
        <is>
          <t>0900-0959</t>
        </is>
      </c>
      <c r="H3051" s="9">
        <f>INT(F3051/100)</f>
        <v/>
      </c>
      <c r="I3051" t="n">
        <v>-6</v>
      </c>
      <c r="J3051" t="n">
        <v>0</v>
      </c>
      <c r="K3051" t="n">
        <v>2</v>
      </c>
      <c r="L3051" t="n">
        <v>0</v>
      </c>
      <c r="M3051" t="n">
        <v>0</v>
      </c>
      <c r="O3051" t="n">
        <v>0</v>
      </c>
    </row>
    <row r="3052">
      <c r="A3052" s="8" t="n">
        <v>46211</v>
      </c>
      <c r="B3052" t="inlineStr">
        <is>
          <t>AA</t>
        </is>
      </c>
      <c r="C3052" s="9">
        <f>_xlfn.XLOOKUP(B3052,Carriers[Code],Carriers[Airline])</f>
        <v/>
      </c>
      <c r="D3052" t="n">
        <v>3225</v>
      </c>
      <c r="E3052" t="inlineStr">
        <is>
          <t>PHL</t>
        </is>
      </c>
      <c r="F3052" s="10" t="n">
        <v>938</v>
      </c>
      <c r="G3052" t="inlineStr">
        <is>
          <t>0900-0959</t>
        </is>
      </c>
      <c r="H3052" s="9">
        <f>INT(F3052/100)</f>
        <v/>
      </c>
      <c r="I3052" t="n">
        <v>18</v>
      </c>
      <c r="J3052" t="n">
        <v>1</v>
      </c>
      <c r="K3052" t="n">
        <v>-1</v>
      </c>
      <c r="L3052" t="n">
        <v>0</v>
      </c>
      <c r="M3052" t="n">
        <v>0</v>
      </c>
      <c r="O3052" t="n">
        <v>0</v>
      </c>
    </row>
    <row r="3053">
      <c r="A3053" s="8" t="n">
        <v>46211</v>
      </c>
      <c r="B3053" t="inlineStr">
        <is>
          <t>B6</t>
        </is>
      </c>
      <c r="C3053" s="9">
        <f>_xlfn.XLOOKUP(B3053,Carriers[Code],Carriers[Airline])</f>
        <v/>
      </c>
      <c r="D3053" t="n">
        <v>861</v>
      </c>
      <c r="E3053" t="inlineStr">
        <is>
          <t>SJU</t>
        </is>
      </c>
      <c r="F3053" s="10" t="n">
        <v>940</v>
      </c>
      <c r="G3053" t="inlineStr">
        <is>
          <t>0900-0959</t>
        </is>
      </c>
      <c r="H3053" s="9">
        <f>INT(F3053/100)</f>
        <v/>
      </c>
      <c r="I3053" t="n">
        <v>0</v>
      </c>
      <c r="J3053" t="n">
        <v>0</v>
      </c>
      <c r="K3053" t="n">
        <v>-21</v>
      </c>
      <c r="L3053" t="n">
        <v>0</v>
      </c>
      <c r="M3053" t="n">
        <v>0</v>
      </c>
      <c r="O3053" t="n">
        <v>0</v>
      </c>
    </row>
    <row r="3054">
      <c r="A3054" s="8" t="n">
        <v>46211</v>
      </c>
      <c r="B3054" t="inlineStr">
        <is>
          <t>UA</t>
        </is>
      </c>
      <c r="C3054" s="9">
        <f>_xlfn.XLOOKUP(B3054,Carriers[Code],Carriers[Airline])</f>
        <v/>
      </c>
      <c r="D3054" t="n">
        <v>662</v>
      </c>
      <c r="E3054" t="inlineStr">
        <is>
          <t>DEN</t>
        </is>
      </c>
      <c r="F3054" s="10" t="n">
        <v>940</v>
      </c>
      <c r="G3054" t="inlineStr">
        <is>
          <t>0900-0959</t>
        </is>
      </c>
      <c r="H3054" s="9">
        <f>INT(F3054/100)</f>
        <v/>
      </c>
      <c r="I3054" t="n">
        <v>-2</v>
      </c>
      <c r="J3054" t="n">
        <v>0</v>
      </c>
      <c r="K3054" t="n">
        <v>-19</v>
      </c>
      <c r="L3054" t="n">
        <v>0</v>
      </c>
      <c r="M3054" t="n">
        <v>0</v>
      </c>
      <c r="O3054" t="n">
        <v>0</v>
      </c>
    </row>
    <row r="3055">
      <c r="A3055" s="8" t="n">
        <v>46211</v>
      </c>
      <c r="B3055" t="inlineStr">
        <is>
          <t>B6</t>
        </is>
      </c>
      <c r="C3055" s="9">
        <f>_xlfn.XLOOKUP(B3055,Carriers[Code],Carriers[Airline])</f>
        <v/>
      </c>
      <c r="D3055" t="n">
        <v>1833</v>
      </c>
      <c r="E3055" t="inlineStr">
        <is>
          <t>SFO</t>
        </is>
      </c>
      <c r="F3055" s="10" t="n">
        <v>950</v>
      </c>
      <c r="G3055" t="inlineStr">
        <is>
          <t>0900-0959</t>
        </is>
      </c>
      <c r="H3055" s="9">
        <f>INT(F3055/100)</f>
        <v/>
      </c>
      <c r="I3055" t="n">
        <v>41</v>
      </c>
      <c r="J3055" t="n">
        <v>1</v>
      </c>
      <c r="K3055" t="n">
        <v>20</v>
      </c>
      <c r="L3055" t="n">
        <v>1</v>
      </c>
      <c r="M3055" t="n">
        <v>0</v>
      </c>
      <c r="O3055" t="n">
        <v>0</v>
      </c>
      <c r="P3055" t="n">
        <v>0</v>
      </c>
      <c r="Q3055" t="n">
        <v>0</v>
      </c>
      <c r="R3055" t="n">
        <v>20</v>
      </c>
      <c r="S3055" t="n">
        <v>0</v>
      </c>
      <c r="T3055" t="n">
        <v>0</v>
      </c>
    </row>
    <row r="3056">
      <c r="A3056" s="8" t="n">
        <v>46211</v>
      </c>
      <c r="B3056" t="inlineStr">
        <is>
          <t>UA</t>
        </is>
      </c>
      <c r="C3056" s="9">
        <f>_xlfn.XLOOKUP(B3056,Carriers[Code],Carriers[Airline])</f>
        <v/>
      </c>
      <c r="D3056" t="n">
        <v>1349</v>
      </c>
      <c r="E3056" t="inlineStr">
        <is>
          <t>ORD</t>
        </is>
      </c>
      <c r="F3056" s="10" t="n">
        <v>950</v>
      </c>
      <c r="G3056" t="inlineStr">
        <is>
          <t>0900-0959</t>
        </is>
      </c>
      <c r="H3056" s="9">
        <f>INT(F3056/100)</f>
        <v/>
      </c>
      <c r="I3056" t="n">
        <v>-5</v>
      </c>
      <c r="J3056" t="n">
        <v>0</v>
      </c>
      <c r="K3056" t="n">
        <v>-24</v>
      </c>
      <c r="L3056" t="n">
        <v>0</v>
      </c>
      <c r="M3056" t="n">
        <v>0</v>
      </c>
      <c r="O3056" t="n">
        <v>0</v>
      </c>
    </row>
    <row r="3057">
      <c r="A3057" s="8" t="n">
        <v>46211</v>
      </c>
      <c r="B3057" t="inlineStr">
        <is>
          <t>B6</t>
        </is>
      </c>
      <c r="C3057" s="9">
        <f>_xlfn.XLOOKUP(B3057,Carriers[Code],Carriers[Airline])</f>
        <v/>
      </c>
      <c r="D3057" t="n">
        <v>395</v>
      </c>
      <c r="E3057" t="inlineStr">
        <is>
          <t>PDX</t>
        </is>
      </c>
      <c r="F3057" s="10" t="n">
        <v>955</v>
      </c>
      <c r="G3057" t="inlineStr">
        <is>
          <t>0900-0959</t>
        </is>
      </c>
      <c r="H3057" s="9">
        <f>INT(F3057/100)</f>
        <v/>
      </c>
      <c r="I3057" t="n">
        <v>4</v>
      </c>
      <c r="J3057" t="n">
        <v>0</v>
      </c>
      <c r="K3057" t="n">
        <v>-3</v>
      </c>
      <c r="L3057" t="n">
        <v>0</v>
      </c>
      <c r="M3057" t="n">
        <v>0</v>
      </c>
      <c r="O3057" t="n">
        <v>0</v>
      </c>
    </row>
    <row r="3058">
      <c r="A3058" s="8" t="n">
        <v>46211</v>
      </c>
      <c r="B3058" t="inlineStr">
        <is>
          <t>MQ</t>
        </is>
      </c>
      <c r="C3058" s="9">
        <f>_xlfn.XLOOKUP(B3058,Carriers[Code],Carriers[Airline])</f>
        <v/>
      </c>
      <c r="D3058" t="n">
        <v>4171</v>
      </c>
      <c r="E3058" t="inlineStr">
        <is>
          <t>ROC</t>
        </is>
      </c>
      <c r="F3058" s="10" t="n">
        <v>955</v>
      </c>
      <c r="G3058" t="inlineStr">
        <is>
          <t>0900-0959</t>
        </is>
      </c>
      <c r="H3058" s="9">
        <f>INT(F3058/100)</f>
        <v/>
      </c>
      <c r="I3058" t="n">
        <v>-3</v>
      </c>
      <c r="J3058" t="n">
        <v>0</v>
      </c>
      <c r="K3058" t="n">
        <v>-17</v>
      </c>
      <c r="L3058" t="n">
        <v>0</v>
      </c>
      <c r="M3058" t="n">
        <v>0</v>
      </c>
      <c r="O3058" t="n">
        <v>0</v>
      </c>
    </row>
    <row r="3059">
      <c r="A3059" s="8" t="n">
        <v>46211</v>
      </c>
      <c r="B3059" t="inlineStr">
        <is>
          <t>B6</t>
        </is>
      </c>
      <c r="C3059" s="9">
        <f>_xlfn.XLOOKUP(B3059,Carriers[Code],Carriers[Airline])</f>
        <v/>
      </c>
      <c r="D3059" t="n">
        <v>651</v>
      </c>
      <c r="E3059" t="inlineStr">
        <is>
          <t>MCO</t>
        </is>
      </c>
      <c r="F3059" s="10" t="n">
        <v>1000</v>
      </c>
      <c r="G3059" t="inlineStr">
        <is>
          <t>1000-1059</t>
        </is>
      </c>
      <c r="H3059" s="9">
        <f>INT(F3059/100)</f>
        <v/>
      </c>
      <c r="I3059" t="n">
        <v>-4</v>
      </c>
      <c r="J3059" t="n">
        <v>0</v>
      </c>
      <c r="K3059" t="n">
        <v>-17</v>
      </c>
      <c r="L3059" t="n">
        <v>0</v>
      </c>
      <c r="M3059" t="n">
        <v>0</v>
      </c>
      <c r="O3059" t="n">
        <v>0</v>
      </c>
    </row>
    <row r="3060">
      <c r="A3060" s="8" t="n">
        <v>46211</v>
      </c>
      <c r="B3060" t="inlineStr">
        <is>
          <t>DL</t>
        </is>
      </c>
      <c r="C3060" s="9">
        <f>_xlfn.XLOOKUP(B3060,Carriers[Code],Carriers[Airline])</f>
        <v/>
      </c>
      <c r="D3060" t="n">
        <v>2118</v>
      </c>
      <c r="E3060" t="inlineStr">
        <is>
          <t>RDU</t>
        </is>
      </c>
      <c r="F3060" s="10" t="n">
        <v>1000</v>
      </c>
      <c r="G3060" t="inlineStr">
        <is>
          <t>1000-1059</t>
        </is>
      </c>
      <c r="H3060" s="9">
        <f>INT(F3060/100)</f>
        <v/>
      </c>
      <c r="I3060" t="n">
        <v>-11</v>
      </c>
      <c r="J3060" t="n">
        <v>0</v>
      </c>
      <c r="K3060" t="n">
        <v>-12</v>
      </c>
      <c r="L3060" t="n">
        <v>0</v>
      </c>
      <c r="M3060" t="n">
        <v>0</v>
      </c>
      <c r="O3060" t="n">
        <v>0</v>
      </c>
    </row>
    <row r="3061">
      <c r="A3061" s="8" t="n">
        <v>46211</v>
      </c>
      <c r="B3061" t="inlineStr">
        <is>
          <t>YX</t>
        </is>
      </c>
      <c r="C3061" s="9">
        <f>_xlfn.XLOOKUP(B3061,Carriers[Code],Carriers[Airline])</f>
        <v/>
      </c>
      <c r="D3061" t="n">
        <v>5744</v>
      </c>
      <c r="E3061" t="inlineStr">
        <is>
          <t>LGA</t>
        </is>
      </c>
      <c r="F3061" s="10" t="n">
        <v>1000</v>
      </c>
      <c r="G3061" t="inlineStr">
        <is>
          <t>1000-1059</t>
        </is>
      </c>
      <c r="H3061" s="9">
        <f>INT(F3061/100)</f>
        <v/>
      </c>
      <c r="I3061" t="n">
        <v>-2</v>
      </c>
      <c r="J3061" t="n">
        <v>0</v>
      </c>
      <c r="K3061" t="n">
        <v>-4</v>
      </c>
      <c r="L3061" t="n">
        <v>0</v>
      </c>
      <c r="M3061" t="n">
        <v>0</v>
      </c>
      <c r="O3061" t="n">
        <v>0</v>
      </c>
    </row>
    <row r="3062">
      <c r="A3062" s="8" t="n">
        <v>46211</v>
      </c>
      <c r="B3062" t="inlineStr">
        <is>
          <t>AA</t>
        </is>
      </c>
      <c r="C3062" s="9">
        <f>_xlfn.XLOOKUP(B3062,Carriers[Code],Carriers[Airline])</f>
        <v/>
      </c>
      <c r="D3062" t="n">
        <v>377</v>
      </c>
      <c r="E3062" t="inlineStr">
        <is>
          <t>PHX</t>
        </is>
      </c>
      <c r="F3062" s="10" t="n">
        <v>1004</v>
      </c>
      <c r="G3062" t="inlineStr">
        <is>
          <t>1000-1059</t>
        </is>
      </c>
      <c r="H3062" s="9">
        <f>INT(F3062/100)</f>
        <v/>
      </c>
      <c r="I3062" t="n">
        <v>-2</v>
      </c>
      <c r="J3062" t="n">
        <v>0</v>
      </c>
      <c r="K3062" t="n">
        <v>-25</v>
      </c>
      <c r="L3062" t="n">
        <v>0</v>
      </c>
      <c r="M3062" t="n">
        <v>0</v>
      </c>
      <c r="O3062" t="n">
        <v>0</v>
      </c>
    </row>
    <row r="3063">
      <c r="A3063" s="8" t="n">
        <v>46211</v>
      </c>
      <c r="B3063" t="inlineStr">
        <is>
          <t>F9</t>
        </is>
      </c>
      <c r="C3063" s="9">
        <f>_xlfn.XLOOKUP(B3063,Carriers[Code],Carriers[Airline])</f>
        <v/>
      </c>
      <c r="D3063" t="n">
        <v>1977</v>
      </c>
      <c r="E3063" t="inlineStr">
        <is>
          <t>MCO</t>
        </is>
      </c>
      <c r="F3063" s="10" t="n">
        <v>1004</v>
      </c>
      <c r="G3063" t="inlineStr">
        <is>
          <t>1000-1059</t>
        </is>
      </c>
      <c r="H3063" s="9">
        <f>INT(F3063/100)</f>
        <v/>
      </c>
      <c r="I3063" t="n">
        <v>-8</v>
      </c>
      <c r="J3063" t="n">
        <v>0</v>
      </c>
      <c r="K3063" t="n">
        <v>-39</v>
      </c>
      <c r="L3063" t="n">
        <v>0</v>
      </c>
      <c r="M3063" t="n">
        <v>0</v>
      </c>
      <c r="O3063" t="n">
        <v>0</v>
      </c>
    </row>
    <row r="3064">
      <c r="A3064" s="8" t="n">
        <v>46211</v>
      </c>
      <c r="B3064" t="inlineStr">
        <is>
          <t>G4</t>
        </is>
      </c>
      <c r="C3064" s="9">
        <f>_xlfn.XLOOKUP(B3064,Carriers[Code],Carriers[Airline])</f>
        <v/>
      </c>
      <c r="D3064" t="n">
        <v>236</v>
      </c>
      <c r="E3064" t="inlineStr">
        <is>
          <t>AVL</t>
        </is>
      </c>
      <c r="F3064" s="10" t="n">
        <v>1004</v>
      </c>
      <c r="G3064" t="inlineStr">
        <is>
          <t>1000-1059</t>
        </is>
      </c>
      <c r="H3064" s="9">
        <f>INT(F3064/100)</f>
        <v/>
      </c>
      <c r="I3064" t="n">
        <v>-8</v>
      </c>
      <c r="J3064" t="n">
        <v>0</v>
      </c>
      <c r="K3064" t="n">
        <v>-8</v>
      </c>
      <c r="L3064" t="n">
        <v>0</v>
      </c>
      <c r="M3064" t="n">
        <v>0</v>
      </c>
      <c r="O3064" t="n">
        <v>0</v>
      </c>
    </row>
    <row r="3065">
      <c r="A3065" s="8" t="n">
        <v>46211</v>
      </c>
      <c r="B3065" t="inlineStr">
        <is>
          <t>YX</t>
        </is>
      </c>
      <c r="C3065" s="9">
        <f>_xlfn.XLOOKUP(B3065,Carriers[Code],Carriers[Airline])</f>
        <v/>
      </c>
      <c r="D3065" t="n">
        <v>5630</v>
      </c>
      <c r="E3065" t="inlineStr">
        <is>
          <t>CLT</t>
        </is>
      </c>
      <c r="F3065" s="10" t="n">
        <v>1005</v>
      </c>
      <c r="G3065" t="inlineStr">
        <is>
          <t>1000-1059</t>
        </is>
      </c>
      <c r="H3065" s="9">
        <f>INT(F3065/100)</f>
        <v/>
      </c>
      <c r="I3065" t="n">
        <v>53</v>
      </c>
      <c r="J3065" t="n">
        <v>1</v>
      </c>
      <c r="K3065" t="n">
        <v>36</v>
      </c>
      <c r="L3065" t="n">
        <v>1</v>
      </c>
      <c r="M3065" t="n">
        <v>0</v>
      </c>
      <c r="O3065" t="n">
        <v>0</v>
      </c>
      <c r="P3065" t="n">
        <v>36</v>
      </c>
      <c r="Q3065" t="n">
        <v>0</v>
      </c>
      <c r="R3065" t="n">
        <v>0</v>
      </c>
      <c r="S3065" t="n">
        <v>0</v>
      </c>
      <c r="T3065" t="n">
        <v>0</v>
      </c>
    </row>
    <row r="3066">
      <c r="A3066" s="8" t="n">
        <v>46211</v>
      </c>
      <c r="B3066" t="inlineStr">
        <is>
          <t>YX</t>
        </is>
      </c>
      <c r="C3066" s="9">
        <f>_xlfn.XLOOKUP(B3066,Carriers[Code],Carriers[Airline])</f>
        <v/>
      </c>
      <c r="D3066" t="n">
        <v>4516</v>
      </c>
      <c r="E3066" t="inlineStr">
        <is>
          <t>TVC</t>
        </is>
      </c>
      <c r="F3066" s="10" t="n">
        <v>1010</v>
      </c>
      <c r="G3066" t="inlineStr">
        <is>
          <t>1000-1059</t>
        </is>
      </c>
      <c r="H3066" s="9">
        <f>INT(F3066/100)</f>
        <v/>
      </c>
      <c r="I3066" t="n">
        <v>-7</v>
      </c>
      <c r="J3066" t="n">
        <v>0</v>
      </c>
      <c r="K3066" t="n">
        <v>-22</v>
      </c>
      <c r="L3066" t="n">
        <v>0</v>
      </c>
      <c r="M3066" t="n">
        <v>0</v>
      </c>
      <c r="O3066" t="n">
        <v>0</v>
      </c>
    </row>
    <row r="3067">
      <c r="A3067" s="8" t="n">
        <v>46211</v>
      </c>
      <c r="B3067" t="inlineStr">
        <is>
          <t>DL</t>
        </is>
      </c>
      <c r="C3067" s="9">
        <f>_xlfn.XLOOKUP(B3067,Carriers[Code],Carriers[Airline])</f>
        <v/>
      </c>
      <c r="D3067" t="n">
        <v>860</v>
      </c>
      <c r="E3067" t="inlineStr">
        <is>
          <t>SFO</t>
        </is>
      </c>
      <c r="F3067" s="10" t="n">
        <v>1011</v>
      </c>
      <c r="G3067" t="inlineStr">
        <is>
          <t>1000-1059</t>
        </is>
      </c>
      <c r="H3067" s="9">
        <f>INT(F3067/100)</f>
        <v/>
      </c>
      <c r="I3067" t="n">
        <v>0</v>
      </c>
      <c r="J3067" t="n">
        <v>0</v>
      </c>
      <c r="K3067" t="n">
        <v>-18</v>
      </c>
      <c r="L3067" t="n">
        <v>0</v>
      </c>
      <c r="M3067" t="n">
        <v>0</v>
      </c>
      <c r="O3067" t="n">
        <v>0</v>
      </c>
    </row>
    <row r="3068">
      <c r="A3068" s="8" t="n">
        <v>46211</v>
      </c>
      <c r="B3068" t="inlineStr">
        <is>
          <t>AA</t>
        </is>
      </c>
      <c r="C3068" s="9">
        <f>_xlfn.XLOOKUP(B3068,Carriers[Code],Carriers[Airline])</f>
        <v/>
      </c>
      <c r="D3068" t="n">
        <v>1548</v>
      </c>
      <c r="E3068" t="inlineStr">
        <is>
          <t>CLT</t>
        </is>
      </c>
      <c r="F3068" s="10" t="n">
        <v>1013</v>
      </c>
      <c r="G3068" t="inlineStr">
        <is>
          <t>1000-1059</t>
        </is>
      </c>
      <c r="H3068" s="9">
        <f>INT(F3068/100)</f>
        <v/>
      </c>
      <c r="I3068" t="n">
        <v>-2</v>
      </c>
      <c r="J3068" t="n">
        <v>0</v>
      </c>
      <c r="K3068" t="n">
        <v>-14</v>
      </c>
      <c r="L3068" t="n">
        <v>0</v>
      </c>
      <c r="M3068" t="n">
        <v>0</v>
      </c>
      <c r="O3068" t="n">
        <v>0</v>
      </c>
    </row>
    <row r="3069">
      <c r="A3069" s="8" t="n">
        <v>46211</v>
      </c>
      <c r="B3069" t="inlineStr">
        <is>
          <t>DL</t>
        </is>
      </c>
      <c r="C3069" s="9">
        <f>_xlfn.XLOOKUP(B3069,Carriers[Code],Carriers[Airline])</f>
        <v/>
      </c>
      <c r="D3069" t="n">
        <v>385</v>
      </c>
      <c r="E3069" t="inlineStr">
        <is>
          <t>ATL</t>
        </is>
      </c>
      <c r="F3069" s="10" t="n">
        <v>1015</v>
      </c>
      <c r="G3069" t="inlineStr">
        <is>
          <t>1000-1059</t>
        </is>
      </c>
      <c r="H3069" s="9">
        <f>INT(F3069/100)</f>
        <v/>
      </c>
      <c r="I3069" t="n">
        <v>0</v>
      </c>
      <c r="J3069" t="n">
        <v>0</v>
      </c>
      <c r="K3069" t="n">
        <v>-13</v>
      </c>
      <c r="L3069" t="n">
        <v>0</v>
      </c>
      <c r="M3069" t="n">
        <v>0</v>
      </c>
      <c r="O3069" t="n">
        <v>0</v>
      </c>
    </row>
    <row r="3070">
      <c r="A3070" s="8" t="n">
        <v>46211</v>
      </c>
      <c r="B3070" t="inlineStr">
        <is>
          <t>B6</t>
        </is>
      </c>
      <c r="C3070" s="9">
        <f>_xlfn.XLOOKUP(B3070,Carriers[Code],Carriers[Airline])</f>
        <v/>
      </c>
      <c r="D3070" t="n">
        <v>385</v>
      </c>
      <c r="E3070" t="inlineStr">
        <is>
          <t>PIT</t>
        </is>
      </c>
      <c r="F3070" s="10" t="n">
        <v>1016</v>
      </c>
      <c r="G3070" t="inlineStr">
        <is>
          <t>1000-1059</t>
        </is>
      </c>
      <c r="H3070" s="9">
        <f>INT(F3070/100)</f>
        <v/>
      </c>
      <c r="I3070" t="n">
        <v>-4</v>
      </c>
      <c r="J3070" t="n">
        <v>0</v>
      </c>
      <c r="K3070" t="n">
        <v>-13</v>
      </c>
      <c r="L3070" t="n">
        <v>0</v>
      </c>
      <c r="M3070" t="n">
        <v>0</v>
      </c>
      <c r="O3070" t="n">
        <v>0</v>
      </c>
    </row>
    <row r="3071">
      <c r="A3071" s="8" t="n">
        <v>46211</v>
      </c>
      <c r="B3071" t="inlineStr">
        <is>
          <t>B6</t>
        </is>
      </c>
      <c r="C3071" s="9">
        <f>_xlfn.XLOOKUP(B3071,Carriers[Code],Carriers[Airline])</f>
        <v/>
      </c>
      <c r="D3071" t="n">
        <v>1055</v>
      </c>
      <c r="E3071" t="inlineStr">
        <is>
          <t>DCA</t>
        </is>
      </c>
      <c r="F3071" s="10" t="n">
        <v>1020</v>
      </c>
      <c r="G3071" t="inlineStr">
        <is>
          <t>1000-1059</t>
        </is>
      </c>
      <c r="H3071" s="9">
        <f>INT(F3071/100)</f>
        <v/>
      </c>
      <c r="I3071" t="n">
        <v>-1</v>
      </c>
      <c r="J3071" t="n">
        <v>0</v>
      </c>
      <c r="K3071" t="n">
        <v>-18</v>
      </c>
      <c r="L3071" t="n">
        <v>0</v>
      </c>
      <c r="M3071" t="n">
        <v>0</v>
      </c>
      <c r="O3071" t="n">
        <v>0</v>
      </c>
    </row>
    <row r="3072">
      <c r="A3072" s="8" t="n">
        <v>46211</v>
      </c>
      <c r="B3072" t="inlineStr">
        <is>
          <t>YX</t>
        </is>
      </c>
      <c r="C3072" s="9">
        <f>_xlfn.XLOOKUP(B3072,Carriers[Code],Carriers[Airline])</f>
        <v/>
      </c>
      <c r="D3072" t="n">
        <v>5592</v>
      </c>
      <c r="E3072" t="inlineStr">
        <is>
          <t>DCA</t>
        </is>
      </c>
      <c r="F3072" s="10" t="n">
        <v>1020</v>
      </c>
      <c r="G3072" t="inlineStr">
        <is>
          <t>1000-1059</t>
        </is>
      </c>
      <c r="H3072" s="9">
        <f>INT(F3072/100)</f>
        <v/>
      </c>
      <c r="I3072" t="n">
        <v>10</v>
      </c>
      <c r="J3072" t="n">
        <v>0</v>
      </c>
      <c r="K3072" t="n">
        <v>-5</v>
      </c>
      <c r="L3072" t="n">
        <v>0</v>
      </c>
      <c r="M3072" t="n">
        <v>0</v>
      </c>
      <c r="O3072" t="n">
        <v>0</v>
      </c>
    </row>
    <row r="3073">
      <c r="A3073" s="8" t="n">
        <v>46211</v>
      </c>
      <c r="B3073" t="inlineStr">
        <is>
          <t>AA</t>
        </is>
      </c>
      <c r="C3073" s="9">
        <f>_xlfn.XLOOKUP(B3073,Carriers[Code],Carriers[Airline])</f>
        <v/>
      </c>
      <c r="D3073" t="n">
        <v>1277</v>
      </c>
      <c r="E3073" t="inlineStr">
        <is>
          <t>LAX</t>
        </is>
      </c>
      <c r="F3073" s="10" t="n">
        <v>1030</v>
      </c>
      <c r="G3073" t="inlineStr">
        <is>
          <t>1000-1059</t>
        </is>
      </c>
      <c r="H3073" s="9">
        <f>INT(F3073/100)</f>
        <v/>
      </c>
      <c r="I3073" t="n">
        <v>1</v>
      </c>
      <c r="J3073" t="n">
        <v>0</v>
      </c>
      <c r="K3073" t="n">
        <v>-34</v>
      </c>
      <c r="L3073" t="n">
        <v>0</v>
      </c>
      <c r="M3073" t="n">
        <v>0</v>
      </c>
      <c r="O3073" t="n">
        <v>0</v>
      </c>
    </row>
    <row r="3074">
      <c r="A3074" s="8" t="n">
        <v>46211</v>
      </c>
      <c r="B3074" t="inlineStr">
        <is>
          <t>AA</t>
        </is>
      </c>
      <c r="C3074" s="9">
        <f>_xlfn.XLOOKUP(B3074,Carriers[Code],Carriers[Airline])</f>
        <v/>
      </c>
      <c r="D3074" t="n">
        <v>3022</v>
      </c>
      <c r="E3074" t="inlineStr">
        <is>
          <t>ORD</t>
        </is>
      </c>
      <c r="F3074" s="10" t="n">
        <v>1030</v>
      </c>
      <c r="G3074" t="inlineStr">
        <is>
          <t>1000-1059</t>
        </is>
      </c>
      <c r="H3074" s="9">
        <f>INT(F3074/100)</f>
        <v/>
      </c>
      <c r="I3074" t="n">
        <v>19</v>
      </c>
      <c r="J3074" t="n">
        <v>1</v>
      </c>
      <c r="K3074" t="n">
        <v>-11</v>
      </c>
      <c r="L3074" t="n">
        <v>0</v>
      </c>
      <c r="M3074" t="n">
        <v>0</v>
      </c>
      <c r="O3074" t="n">
        <v>0</v>
      </c>
    </row>
    <row r="3075">
      <c r="A3075" s="8" t="n">
        <v>46211</v>
      </c>
      <c r="B3075" t="inlineStr">
        <is>
          <t>WN</t>
        </is>
      </c>
      <c r="C3075" s="9">
        <f>_xlfn.XLOOKUP(B3075,Carriers[Code],Carriers[Airline])</f>
        <v/>
      </c>
      <c r="D3075" t="n">
        <v>24</v>
      </c>
      <c r="E3075" t="inlineStr">
        <is>
          <t>BWI</t>
        </is>
      </c>
      <c r="F3075" s="10" t="n">
        <v>1030</v>
      </c>
      <c r="G3075" t="inlineStr">
        <is>
          <t>1000-1059</t>
        </is>
      </c>
      <c r="H3075" s="9">
        <f>INT(F3075/100)</f>
        <v/>
      </c>
      <c r="I3075" t="n">
        <v>-2</v>
      </c>
      <c r="J3075" t="n">
        <v>0</v>
      </c>
      <c r="K3075" t="n">
        <v>-26</v>
      </c>
      <c r="L3075" t="n">
        <v>0</v>
      </c>
      <c r="M3075" t="n">
        <v>0</v>
      </c>
      <c r="O3075" t="n">
        <v>0</v>
      </c>
    </row>
    <row r="3076">
      <c r="A3076" s="8" t="n">
        <v>46211</v>
      </c>
      <c r="B3076" t="inlineStr">
        <is>
          <t>B6</t>
        </is>
      </c>
      <c r="C3076" s="9">
        <f>_xlfn.XLOOKUP(B3076,Carriers[Code],Carriers[Airline])</f>
        <v/>
      </c>
      <c r="D3076" t="n">
        <v>1499</v>
      </c>
      <c r="E3076" t="inlineStr">
        <is>
          <t>DAB</t>
        </is>
      </c>
      <c r="F3076" s="10" t="n">
        <v>1035</v>
      </c>
      <c r="G3076" t="inlineStr">
        <is>
          <t>1000-1059</t>
        </is>
      </c>
      <c r="H3076" s="9">
        <f>INT(F3076/100)</f>
        <v/>
      </c>
      <c r="I3076" t="n">
        <v>27</v>
      </c>
      <c r="J3076" t="n">
        <v>1</v>
      </c>
      <c r="K3076" t="n">
        <v>12</v>
      </c>
      <c r="L3076" t="n">
        <v>0</v>
      </c>
      <c r="M3076" t="n">
        <v>0</v>
      </c>
      <c r="O3076" t="n">
        <v>0</v>
      </c>
    </row>
    <row r="3077">
      <c r="A3077" s="8" t="n">
        <v>46211</v>
      </c>
      <c r="B3077" t="inlineStr">
        <is>
          <t>UA</t>
        </is>
      </c>
      <c r="C3077" s="9">
        <f>_xlfn.XLOOKUP(B3077,Carriers[Code],Carriers[Airline])</f>
        <v/>
      </c>
      <c r="D3077" t="n">
        <v>503</v>
      </c>
      <c r="E3077" t="inlineStr">
        <is>
          <t>ORD</t>
        </is>
      </c>
      <c r="F3077" s="10" t="n">
        <v>1035</v>
      </c>
      <c r="G3077" t="inlineStr">
        <is>
          <t>1000-1059</t>
        </is>
      </c>
      <c r="H3077" s="9">
        <f>INT(F3077/100)</f>
        <v/>
      </c>
      <c r="I3077" t="n">
        <v>-6</v>
      </c>
      <c r="J3077" t="n">
        <v>0</v>
      </c>
      <c r="K3077" t="n">
        <v>-28</v>
      </c>
      <c r="L3077" t="n">
        <v>0</v>
      </c>
      <c r="M3077" t="n">
        <v>0</v>
      </c>
      <c r="O3077" t="n">
        <v>0</v>
      </c>
    </row>
    <row r="3078">
      <c r="A3078" s="8" t="n">
        <v>46211</v>
      </c>
      <c r="B3078" t="inlineStr">
        <is>
          <t>B6</t>
        </is>
      </c>
      <c r="C3078" s="9">
        <f>_xlfn.XLOOKUP(B3078,Carriers[Code],Carriers[Airline])</f>
        <v/>
      </c>
      <c r="D3078" t="n">
        <v>267</v>
      </c>
      <c r="E3078" t="inlineStr">
        <is>
          <t>CHS</t>
        </is>
      </c>
      <c r="F3078" s="10" t="n">
        <v>1039</v>
      </c>
      <c r="G3078" t="inlineStr">
        <is>
          <t>1000-1059</t>
        </is>
      </c>
      <c r="H3078" s="9">
        <f>INT(F3078/100)</f>
        <v/>
      </c>
      <c r="I3078" t="n">
        <v>12</v>
      </c>
      <c r="J3078" t="n">
        <v>0</v>
      </c>
      <c r="K3078" t="n">
        <v>-15</v>
      </c>
      <c r="L3078" t="n">
        <v>0</v>
      </c>
      <c r="M3078" t="n">
        <v>0</v>
      </c>
      <c r="O3078" t="n">
        <v>0</v>
      </c>
    </row>
    <row r="3079">
      <c r="A3079" s="8" t="n">
        <v>46211</v>
      </c>
      <c r="B3079" t="inlineStr">
        <is>
          <t>AA</t>
        </is>
      </c>
      <c r="C3079" s="9">
        <f>_xlfn.XLOOKUP(B3079,Carriers[Code],Carriers[Airline])</f>
        <v/>
      </c>
      <c r="D3079" t="n">
        <v>2783</v>
      </c>
      <c r="E3079" t="inlineStr">
        <is>
          <t>PHL</t>
        </is>
      </c>
      <c r="F3079" s="10" t="n">
        <v>1049</v>
      </c>
      <c r="G3079" t="inlineStr">
        <is>
          <t>1000-1059</t>
        </is>
      </c>
      <c r="H3079" s="9">
        <f>INT(F3079/100)</f>
        <v/>
      </c>
      <c r="I3079" t="n">
        <v>-8</v>
      </c>
      <c r="J3079" t="n">
        <v>0</v>
      </c>
      <c r="K3079" t="n">
        <v>-26</v>
      </c>
      <c r="L3079" t="n">
        <v>0</v>
      </c>
      <c r="M3079" t="n">
        <v>0</v>
      </c>
      <c r="O3079" t="n">
        <v>0</v>
      </c>
    </row>
    <row r="3080">
      <c r="A3080" s="8" t="n">
        <v>46211</v>
      </c>
      <c r="B3080" t="inlineStr">
        <is>
          <t>YX</t>
        </is>
      </c>
      <c r="C3080" s="9">
        <f>_xlfn.XLOOKUP(B3080,Carriers[Code],Carriers[Airline])</f>
        <v/>
      </c>
      <c r="D3080" t="n">
        <v>5805</v>
      </c>
      <c r="E3080" t="inlineStr">
        <is>
          <t>PHL</t>
        </is>
      </c>
      <c r="F3080" s="10" t="n">
        <v>1050</v>
      </c>
      <c r="G3080" t="inlineStr">
        <is>
          <t>1000-1059</t>
        </is>
      </c>
      <c r="H3080" s="9">
        <f>INT(F3080/100)</f>
        <v/>
      </c>
      <c r="I3080" t="n">
        <v>-7</v>
      </c>
      <c r="J3080" t="n">
        <v>0</v>
      </c>
      <c r="K3080" t="n">
        <v>-9</v>
      </c>
      <c r="L3080" t="n">
        <v>0</v>
      </c>
      <c r="M3080" t="n">
        <v>0</v>
      </c>
      <c r="O3080" t="n">
        <v>0</v>
      </c>
    </row>
    <row r="3081">
      <c r="A3081" s="8" t="n">
        <v>46211</v>
      </c>
      <c r="B3081" t="inlineStr">
        <is>
          <t>AA</t>
        </is>
      </c>
      <c r="C3081" s="9">
        <f>_xlfn.XLOOKUP(B3081,Carriers[Code],Carriers[Airline])</f>
        <v/>
      </c>
      <c r="D3081" t="n">
        <v>1556</v>
      </c>
      <c r="E3081" t="inlineStr">
        <is>
          <t>DCA</t>
        </is>
      </c>
      <c r="F3081" s="10" t="n">
        <v>1051</v>
      </c>
      <c r="G3081" t="inlineStr">
        <is>
          <t>1000-1059</t>
        </is>
      </c>
      <c r="H3081" s="9">
        <f>INT(F3081/100)</f>
        <v/>
      </c>
      <c r="I3081" t="n">
        <v>4</v>
      </c>
      <c r="J3081" t="n">
        <v>0</v>
      </c>
      <c r="K3081" t="n">
        <v>-12</v>
      </c>
      <c r="L3081" t="n">
        <v>0</v>
      </c>
      <c r="M3081" t="n">
        <v>0</v>
      </c>
      <c r="O3081" t="n">
        <v>0</v>
      </c>
    </row>
    <row r="3082">
      <c r="A3082" s="8" t="n">
        <v>46211</v>
      </c>
      <c r="B3082" t="inlineStr">
        <is>
          <t>DL</t>
        </is>
      </c>
      <c r="C3082" s="9">
        <f>_xlfn.XLOOKUP(B3082,Carriers[Code],Carriers[Airline])</f>
        <v/>
      </c>
      <c r="D3082" t="n">
        <v>2004</v>
      </c>
      <c r="E3082" t="inlineStr">
        <is>
          <t>LAX</t>
        </is>
      </c>
      <c r="F3082" s="10" t="n">
        <v>1055</v>
      </c>
      <c r="G3082" t="inlineStr">
        <is>
          <t>1000-1059</t>
        </is>
      </c>
      <c r="H3082" s="9">
        <f>INT(F3082/100)</f>
        <v/>
      </c>
      <c r="I3082" t="n">
        <v>1</v>
      </c>
      <c r="J3082" t="n">
        <v>0</v>
      </c>
      <c r="K3082" t="n">
        <v>-30</v>
      </c>
      <c r="L3082" t="n">
        <v>0</v>
      </c>
      <c r="M3082" t="n">
        <v>0</v>
      </c>
      <c r="O3082" t="n">
        <v>0</v>
      </c>
    </row>
    <row r="3083">
      <c r="A3083" s="8" t="n">
        <v>46211</v>
      </c>
      <c r="B3083" t="inlineStr">
        <is>
          <t>YX</t>
        </is>
      </c>
      <c r="C3083" s="9">
        <f>_xlfn.XLOOKUP(B3083,Carriers[Code],Carriers[Airline])</f>
        <v/>
      </c>
      <c r="D3083" t="n">
        <v>4373</v>
      </c>
      <c r="E3083" t="inlineStr">
        <is>
          <t>LGA</t>
        </is>
      </c>
      <c r="F3083" s="10" t="n">
        <v>1055</v>
      </c>
      <c r="G3083" t="inlineStr">
        <is>
          <t>1000-1059</t>
        </is>
      </c>
      <c r="H3083" s="9">
        <f>INT(F3083/100)</f>
        <v/>
      </c>
      <c r="I3083" t="n">
        <v>-10</v>
      </c>
      <c r="J3083" t="n">
        <v>0</v>
      </c>
      <c r="K3083" t="n">
        <v>-27</v>
      </c>
      <c r="L3083" t="n">
        <v>0</v>
      </c>
      <c r="M3083" t="n">
        <v>0</v>
      </c>
      <c r="O3083" t="n">
        <v>0</v>
      </c>
    </row>
    <row r="3084">
      <c r="A3084" s="8" t="n">
        <v>46211</v>
      </c>
      <c r="B3084" t="inlineStr">
        <is>
          <t>UA</t>
        </is>
      </c>
      <c r="C3084" s="9">
        <f>_xlfn.XLOOKUP(B3084,Carriers[Code],Carriers[Airline])</f>
        <v/>
      </c>
      <c r="D3084" t="n">
        <v>2394</v>
      </c>
      <c r="E3084" t="inlineStr">
        <is>
          <t>EWR</t>
        </is>
      </c>
      <c r="F3084" s="10" t="n">
        <v>1058</v>
      </c>
      <c r="G3084" t="inlineStr">
        <is>
          <t>1000-1059</t>
        </is>
      </c>
      <c r="H3084" s="9">
        <f>INT(F3084/100)</f>
        <v/>
      </c>
      <c r="I3084" t="n">
        <v>0</v>
      </c>
      <c r="J3084" t="n">
        <v>0</v>
      </c>
      <c r="K3084" t="n">
        <v>-4</v>
      </c>
      <c r="L3084" t="n">
        <v>0</v>
      </c>
      <c r="M3084" t="n">
        <v>0</v>
      </c>
      <c r="O3084" t="n">
        <v>0</v>
      </c>
    </row>
    <row r="3085">
      <c r="A3085" s="8" t="n">
        <v>46211</v>
      </c>
      <c r="B3085" t="inlineStr">
        <is>
          <t>B6</t>
        </is>
      </c>
      <c r="C3085" s="9">
        <f>_xlfn.XLOOKUP(B3085,Carriers[Code],Carriers[Airline])</f>
        <v/>
      </c>
      <c r="D3085" t="n">
        <v>1487</v>
      </c>
      <c r="E3085" t="inlineStr">
        <is>
          <t>LAX</t>
        </is>
      </c>
      <c r="F3085" s="10" t="n">
        <v>1100</v>
      </c>
      <c r="G3085" t="inlineStr">
        <is>
          <t>1100-1159</t>
        </is>
      </c>
      <c r="H3085" s="9">
        <f>INT(F3085/100)</f>
        <v/>
      </c>
      <c r="I3085" t="n">
        <v>-6</v>
      </c>
      <c r="J3085" t="n">
        <v>0</v>
      </c>
      <c r="K3085" t="n">
        <v>-32</v>
      </c>
      <c r="L3085" t="n">
        <v>0</v>
      </c>
      <c r="M3085" t="n">
        <v>0</v>
      </c>
      <c r="O3085" t="n">
        <v>0</v>
      </c>
    </row>
    <row r="3086">
      <c r="A3086" s="8" t="n">
        <v>46211</v>
      </c>
      <c r="B3086" t="inlineStr">
        <is>
          <t>YX</t>
        </is>
      </c>
      <c r="C3086" s="9">
        <f>_xlfn.XLOOKUP(B3086,Carriers[Code],Carriers[Airline])</f>
        <v/>
      </c>
      <c r="D3086" t="n">
        <v>5755</v>
      </c>
      <c r="E3086" t="inlineStr">
        <is>
          <t>LGA</t>
        </is>
      </c>
      <c r="F3086" s="10" t="n">
        <v>1100</v>
      </c>
      <c r="G3086" t="inlineStr">
        <is>
          <t>1100-1159</t>
        </is>
      </c>
      <c r="H3086" s="9">
        <f>INT(F3086/100)</f>
        <v/>
      </c>
      <c r="I3086" t="n">
        <v>-3</v>
      </c>
      <c r="J3086" t="n">
        <v>0</v>
      </c>
      <c r="K3086" t="n">
        <v>-11</v>
      </c>
      <c r="L3086" t="n">
        <v>0</v>
      </c>
      <c r="M3086" t="n">
        <v>0</v>
      </c>
      <c r="O3086" t="n">
        <v>0</v>
      </c>
    </row>
    <row r="3087">
      <c r="A3087" s="8" t="n">
        <v>46211</v>
      </c>
      <c r="B3087" t="inlineStr">
        <is>
          <t>B6</t>
        </is>
      </c>
      <c r="C3087" s="9">
        <f>_xlfn.XLOOKUP(B3087,Carriers[Code],Carriers[Airline])</f>
        <v/>
      </c>
      <c r="D3087" t="n">
        <v>1215</v>
      </c>
      <c r="E3087" t="inlineStr">
        <is>
          <t>BUF</t>
        </is>
      </c>
      <c r="F3087" s="10" t="n">
        <v>1105</v>
      </c>
      <c r="G3087" t="inlineStr">
        <is>
          <t>1100-1159</t>
        </is>
      </c>
      <c r="H3087" s="9">
        <f>INT(F3087/100)</f>
        <v/>
      </c>
      <c r="I3087" t="n">
        <v>-11</v>
      </c>
      <c r="J3087" t="n">
        <v>0</v>
      </c>
      <c r="K3087" t="n">
        <v>-16</v>
      </c>
      <c r="L3087" t="n">
        <v>0</v>
      </c>
      <c r="M3087" t="n">
        <v>0</v>
      </c>
      <c r="O3087" t="n">
        <v>0</v>
      </c>
    </row>
    <row r="3088">
      <c r="A3088" s="8" t="n">
        <v>46211</v>
      </c>
      <c r="B3088" t="inlineStr">
        <is>
          <t>YX</t>
        </is>
      </c>
      <c r="C3088" s="9">
        <f>_xlfn.XLOOKUP(B3088,Carriers[Code],Carriers[Airline])</f>
        <v/>
      </c>
      <c r="D3088" t="n">
        <v>5668</v>
      </c>
      <c r="E3088" t="inlineStr">
        <is>
          <t>BWI</t>
        </is>
      </c>
      <c r="F3088" s="10" t="n">
        <v>1110</v>
      </c>
      <c r="G3088" t="inlineStr">
        <is>
          <t>1100-1159</t>
        </is>
      </c>
      <c r="H3088" s="9">
        <f>INT(F3088/100)</f>
        <v/>
      </c>
      <c r="I3088" t="n">
        <v>28</v>
      </c>
      <c r="J3088" t="n">
        <v>1</v>
      </c>
      <c r="K3088" t="n">
        <v>25</v>
      </c>
      <c r="L3088" t="n">
        <v>1</v>
      </c>
      <c r="M3088" t="n">
        <v>0</v>
      </c>
      <c r="O3088" t="n">
        <v>0</v>
      </c>
      <c r="P3088" t="n">
        <v>25</v>
      </c>
      <c r="Q3088" t="n">
        <v>0</v>
      </c>
      <c r="R3088" t="n">
        <v>0</v>
      </c>
      <c r="S3088" t="n">
        <v>0</v>
      </c>
      <c r="T3088" t="n">
        <v>0</v>
      </c>
    </row>
    <row r="3089">
      <c r="A3089" s="8" t="n">
        <v>46211</v>
      </c>
      <c r="B3089" t="inlineStr">
        <is>
          <t>B6</t>
        </is>
      </c>
      <c r="C3089" s="9">
        <f>_xlfn.XLOOKUP(B3089,Carriers[Code],Carriers[Airline])</f>
        <v/>
      </c>
      <c r="D3089" t="n">
        <v>401</v>
      </c>
      <c r="E3089" t="inlineStr">
        <is>
          <t>MSY</t>
        </is>
      </c>
      <c r="F3089" s="10" t="n">
        <v>1115</v>
      </c>
      <c r="G3089" t="inlineStr">
        <is>
          <t>1100-1159</t>
        </is>
      </c>
      <c r="H3089" s="9">
        <f>INT(F3089/100)</f>
        <v/>
      </c>
      <c r="I3089" t="n">
        <v>-6</v>
      </c>
      <c r="J3089" t="n">
        <v>0</v>
      </c>
      <c r="K3089" t="n">
        <v>-16</v>
      </c>
      <c r="L3089" t="n">
        <v>0</v>
      </c>
      <c r="M3089" t="n">
        <v>0</v>
      </c>
      <c r="O3089" t="n">
        <v>0</v>
      </c>
    </row>
    <row r="3090">
      <c r="A3090" s="8" t="n">
        <v>46211</v>
      </c>
      <c r="B3090" t="inlineStr">
        <is>
          <t>DL</t>
        </is>
      </c>
      <c r="C3090" s="9">
        <f>_xlfn.XLOOKUP(B3090,Carriers[Code],Carriers[Airline])</f>
        <v/>
      </c>
      <c r="D3090" t="n">
        <v>464</v>
      </c>
      <c r="E3090" t="inlineStr">
        <is>
          <t>SLC</t>
        </is>
      </c>
      <c r="F3090" s="10" t="n">
        <v>1115</v>
      </c>
      <c r="G3090" t="inlineStr">
        <is>
          <t>1100-1159</t>
        </is>
      </c>
      <c r="H3090" s="9">
        <f>INT(F3090/100)</f>
        <v/>
      </c>
      <c r="I3090" t="n">
        <v>-2</v>
      </c>
      <c r="J3090" t="n">
        <v>0</v>
      </c>
      <c r="K3090" t="n">
        <v>-12</v>
      </c>
      <c r="L3090" t="n">
        <v>0</v>
      </c>
      <c r="M3090" t="n">
        <v>0</v>
      </c>
      <c r="O3090" t="n">
        <v>0</v>
      </c>
    </row>
    <row r="3091">
      <c r="A3091" s="8" t="n">
        <v>46211</v>
      </c>
      <c r="B3091" t="inlineStr">
        <is>
          <t>AA</t>
        </is>
      </c>
      <c r="C3091" s="9">
        <f>_xlfn.XLOOKUP(B3091,Carriers[Code],Carriers[Airline])</f>
        <v/>
      </c>
      <c r="D3091" t="n">
        <v>3161</v>
      </c>
      <c r="E3091" t="inlineStr">
        <is>
          <t>CLT</t>
        </is>
      </c>
      <c r="F3091" s="10" t="n">
        <v>1120</v>
      </c>
      <c r="G3091" t="inlineStr">
        <is>
          <t>1100-1159</t>
        </is>
      </c>
      <c r="H3091" s="9">
        <f>INT(F3091/100)</f>
        <v/>
      </c>
      <c r="I3091" t="n">
        <v>-6</v>
      </c>
      <c r="J3091" t="n">
        <v>0</v>
      </c>
      <c r="K3091" t="n">
        <v>-25</v>
      </c>
      <c r="L3091" t="n">
        <v>0</v>
      </c>
      <c r="M3091" t="n">
        <v>0</v>
      </c>
      <c r="O3091" t="n">
        <v>0</v>
      </c>
    </row>
    <row r="3092">
      <c r="A3092" s="8" t="n">
        <v>46211</v>
      </c>
      <c r="B3092" t="inlineStr">
        <is>
          <t>B6</t>
        </is>
      </c>
      <c r="C3092" s="9">
        <f>_xlfn.XLOOKUP(B3092,Carriers[Code],Carriers[Airline])</f>
        <v/>
      </c>
      <c r="D3092" t="n">
        <v>793</v>
      </c>
      <c r="E3092" t="inlineStr">
        <is>
          <t>DEN</t>
        </is>
      </c>
      <c r="F3092" s="10" t="n">
        <v>1120</v>
      </c>
      <c r="G3092" t="inlineStr">
        <is>
          <t>1100-1159</t>
        </is>
      </c>
      <c r="H3092" s="9">
        <f>INT(F3092/100)</f>
        <v/>
      </c>
      <c r="I3092" t="n">
        <v>-6</v>
      </c>
      <c r="J3092" t="n">
        <v>0</v>
      </c>
      <c r="K3092" t="n">
        <v>-28</v>
      </c>
      <c r="L3092" t="n">
        <v>0</v>
      </c>
      <c r="M3092" t="n">
        <v>0</v>
      </c>
      <c r="O3092" t="n">
        <v>0</v>
      </c>
    </row>
    <row r="3093">
      <c r="A3093" s="8" t="n">
        <v>46211</v>
      </c>
      <c r="B3093" t="inlineStr">
        <is>
          <t>DL</t>
        </is>
      </c>
      <c r="C3093" s="9">
        <f>_xlfn.XLOOKUP(B3093,Carriers[Code],Carriers[Airline])</f>
        <v/>
      </c>
      <c r="D3093" t="n">
        <v>1398</v>
      </c>
      <c r="E3093" t="inlineStr">
        <is>
          <t>MSY</t>
        </is>
      </c>
      <c r="F3093" s="10" t="n">
        <v>1120</v>
      </c>
      <c r="G3093" t="inlineStr">
        <is>
          <t>1100-1159</t>
        </is>
      </c>
      <c r="H3093" s="9">
        <f>INT(F3093/100)</f>
        <v/>
      </c>
      <c r="I3093" t="n">
        <v>-6</v>
      </c>
      <c r="J3093" t="n">
        <v>0</v>
      </c>
      <c r="K3093" t="n">
        <v>-16</v>
      </c>
      <c r="L3093" t="n">
        <v>0</v>
      </c>
      <c r="M3093" t="n">
        <v>0</v>
      </c>
      <c r="O3093" t="n">
        <v>0</v>
      </c>
    </row>
    <row r="3094">
      <c r="A3094" s="8" t="n">
        <v>46211</v>
      </c>
      <c r="B3094" t="inlineStr">
        <is>
          <t>YX</t>
        </is>
      </c>
      <c r="C3094" s="9">
        <f>_xlfn.XLOOKUP(B3094,Carriers[Code],Carriers[Airline])</f>
        <v/>
      </c>
      <c r="D3094" t="n">
        <v>5803</v>
      </c>
      <c r="E3094" t="inlineStr">
        <is>
          <t>SAV</t>
        </is>
      </c>
      <c r="F3094" s="10" t="n">
        <v>1125</v>
      </c>
      <c r="G3094" t="inlineStr">
        <is>
          <t>1100-1159</t>
        </is>
      </c>
      <c r="H3094" s="9">
        <f>INT(F3094/100)</f>
        <v/>
      </c>
      <c r="I3094" t="n">
        <v>-2</v>
      </c>
      <c r="J3094" t="n">
        <v>0</v>
      </c>
      <c r="K3094" t="n">
        <v>-15</v>
      </c>
      <c r="L3094" t="n">
        <v>0</v>
      </c>
      <c r="M3094" t="n">
        <v>0</v>
      </c>
      <c r="O3094" t="n">
        <v>0</v>
      </c>
    </row>
    <row r="3095">
      <c r="A3095" s="8" t="n">
        <v>46211</v>
      </c>
      <c r="B3095" t="inlineStr">
        <is>
          <t>B6</t>
        </is>
      </c>
      <c r="C3095" s="9">
        <f>_xlfn.XLOOKUP(B3095,Carriers[Code],Carriers[Airline])</f>
        <v/>
      </c>
      <c r="D3095" t="n">
        <v>261</v>
      </c>
      <c r="E3095" t="inlineStr">
        <is>
          <t>SJU</t>
        </is>
      </c>
      <c r="F3095" s="10" t="n">
        <v>1129</v>
      </c>
      <c r="G3095" t="inlineStr">
        <is>
          <t>1100-1159</t>
        </is>
      </c>
      <c r="H3095" s="9">
        <f>INT(F3095/100)</f>
        <v/>
      </c>
      <c r="I3095" t="n">
        <v>2</v>
      </c>
      <c r="J3095" t="n">
        <v>0</v>
      </c>
      <c r="K3095" t="n">
        <v>-6</v>
      </c>
      <c r="L3095" t="n">
        <v>0</v>
      </c>
      <c r="M3095" t="n">
        <v>0</v>
      </c>
      <c r="O3095" t="n">
        <v>0</v>
      </c>
    </row>
    <row r="3096">
      <c r="A3096" s="8" t="n">
        <v>46211</v>
      </c>
      <c r="B3096" t="inlineStr">
        <is>
          <t>DL</t>
        </is>
      </c>
      <c r="C3096" s="9">
        <f>_xlfn.XLOOKUP(B3096,Carriers[Code],Carriers[Airline])</f>
        <v/>
      </c>
      <c r="D3096" t="n">
        <v>332</v>
      </c>
      <c r="E3096" t="inlineStr">
        <is>
          <t>SEA</t>
        </is>
      </c>
      <c r="F3096" s="10" t="n">
        <v>1129</v>
      </c>
      <c r="G3096" t="inlineStr">
        <is>
          <t>1100-1159</t>
        </is>
      </c>
      <c r="H3096" s="9">
        <f>INT(F3096/100)</f>
        <v/>
      </c>
      <c r="M3096" t="n">
        <v>1</v>
      </c>
      <c r="N3096" t="inlineStr">
        <is>
          <t>A</t>
        </is>
      </c>
      <c r="O3096" t="n">
        <v>0</v>
      </c>
    </row>
    <row r="3097">
      <c r="A3097" s="8" t="n">
        <v>46211</v>
      </c>
      <c r="B3097" t="inlineStr">
        <is>
          <t>YX</t>
        </is>
      </c>
      <c r="C3097" s="9">
        <f>_xlfn.XLOOKUP(B3097,Carriers[Code],Carriers[Airline])</f>
        <v/>
      </c>
      <c r="D3097" t="n">
        <v>4349</v>
      </c>
      <c r="E3097" t="inlineStr">
        <is>
          <t>DCA</t>
        </is>
      </c>
      <c r="F3097" s="10" t="n">
        <v>1133</v>
      </c>
      <c r="G3097" t="inlineStr">
        <is>
          <t>1100-1159</t>
        </is>
      </c>
      <c r="H3097" s="9">
        <f>INT(F3097/100)</f>
        <v/>
      </c>
      <c r="I3097" t="n">
        <v>-12</v>
      </c>
      <c r="J3097" t="n">
        <v>0</v>
      </c>
      <c r="K3097" t="n">
        <v>-29</v>
      </c>
      <c r="L3097" t="n">
        <v>0</v>
      </c>
      <c r="M3097" t="n">
        <v>0</v>
      </c>
      <c r="O3097" t="n">
        <v>0</v>
      </c>
    </row>
    <row r="3098">
      <c r="A3098" s="8" t="n">
        <v>46211</v>
      </c>
      <c r="B3098" t="inlineStr">
        <is>
          <t>WN</t>
        </is>
      </c>
      <c r="C3098" s="9">
        <f>_xlfn.XLOOKUP(B3098,Carriers[Code],Carriers[Airline])</f>
        <v/>
      </c>
      <c r="D3098" t="n">
        <v>3038</v>
      </c>
      <c r="E3098" t="inlineStr">
        <is>
          <t>BWI</t>
        </is>
      </c>
      <c r="F3098" s="10" t="n">
        <v>1135</v>
      </c>
      <c r="G3098" t="inlineStr">
        <is>
          <t>1100-1159</t>
        </is>
      </c>
      <c r="H3098" s="9">
        <f>INT(F3098/100)</f>
        <v/>
      </c>
      <c r="I3098" t="n">
        <v>-5</v>
      </c>
      <c r="J3098" t="n">
        <v>0</v>
      </c>
      <c r="K3098" t="n">
        <v>-26</v>
      </c>
      <c r="L3098" t="n">
        <v>0</v>
      </c>
      <c r="M3098" t="n">
        <v>0</v>
      </c>
      <c r="O3098" t="n">
        <v>0</v>
      </c>
    </row>
    <row r="3099">
      <c r="A3099" s="8" t="n">
        <v>46211</v>
      </c>
      <c r="B3099" t="inlineStr">
        <is>
          <t>B6</t>
        </is>
      </c>
      <c r="C3099" s="9">
        <f>_xlfn.XLOOKUP(B3099,Carriers[Code],Carriers[Airline])</f>
        <v/>
      </c>
      <c r="D3099" t="n">
        <v>2283</v>
      </c>
      <c r="E3099" t="inlineStr">
        <is>
          <t>RDU</t>
        </is>
      </c>
      <c r="F3099" s="10" t="n">
        <v>1139</v>
      </c>
      <c r="G3099" t="inlineStr">
        <is>
          <t>1100-1159</t>
        </is>
      </c>
      <c r="H3099" s="9">
        <f>INT(F3099/100)</f>
        <v/>
      </c>
      <c r="I3099" t="n">
        <v>-9</v>
      </c>
      <c r="J3099" t="n">
        <v>0</v>
      </c>
      <c r="K3099" t="n">
        <v>-26</v>
      </c>
      <c r="L3099" t="n">
        <v>0</v>
      </c>
      <c r="M3099" t="n">
        <v>0</v>
      </c>
      <c r="O3099" t="n">
        <v>0</v>
      </c>
    </row>
    <row r="3100">
      <c r="A3100" s="8" t="n">
        <v>46211</v>
      </c>
      <c r="B3100" t="inlineStr">
        <is>
          <t>YX</t>
        </is>
      </c>
      <c r="C3100" s="9">
        <f>_xlfn.XLOOKUP(B3100,Carriers[Code],Carriers[Airline])</f>
        <v/>
      </c>
      <c r="D3100" t="n">
        <v>5598</v>
      </c>
      <c r="E3100" t="inlineStr">
        <is>
          <t>CVG</t>
        </is>
      </c>
      <c r="F3100" s="10" t="n">
        <v>1140</v>
      </c>
      <c r="G3100" t="inlineStr">
        <is>
          <t>1100-1159</t>
        </is>
      </c>
      <c r="H3100" s="9">
        <f>INT(F3100/100)</f>
        <v/>
      </c>
      <c r="I3100" t="n">
        <v>-2</v>
      </c>
      <c r="J3100" t="n">
        <v>0</v>
      </c>
      <c r="K3100" t="n">
        <v>-9</v>
      </c>
      <c r="L3100" t="n">
        <v>0</v>
      </c>
      <c r="M3100" t="n">
        <v>0</v>
      </c>
      <c r="O3100" t="n">
        <v>0</v>
      </c>
    </row>
    <row r="3101">
      <c r="A3101" s="8" t="n">
        <v>46211</v>
      </c>
      <c r="B3101" t="inlineStr">
        <is>
          <t>B6</t>
        </is>
      </c>
      <c r="C3101" s="9">
        <f>_xlfn.XLOOKUP(B3101,Carriers[Code],Carriers[Airline])</f>
        <v/>
      </c>
      <c r="D3101" t="n">
        <v>837</v>
      </c>
      <c r="E3101" t="inlineStr">
        <is>
          <t>DTW</t>
        </is>
      </c>
      <c r="F3101" s="10" t="n">
        <v>1143</v>
      </c>
      <c r="G3101" t="inlineStr">
        <is>
          <t>1100-1159</t>
        </is>
      </c>
      <c r="H3101" s="9">
        <f>INT(F3101/100)</f>
        <v/>
      </c>
      <c r="I3101" t="n">
        <v>44</v>
      </c>
      <c r="J3101" t="n">
        <v>1</v>
      </c>
      <c r="K3101" t="n">
        <v>38</v>
      </c>
      <c r="L3101" t="n">
        <v>1</v>
      </c>
      <c r="M3101" t="n">
        <v>0</v>
      </c>
      <c r="O3101" t="n">
        <v>0</v>
      </c>
      <c r="P3101" t="n">
        <v>38</v>
      </c>
      <c r="Q3101" t="n">
        <v>0</v>
      </c>
      <c r="R3101" t="n">
        <v>0</v>
      </c>
      <c r="S3101" t="n">
        <v>0</v>
      </c>
      <c r="T3101" t="n">
        <v>0</v>
      </c>
    </row>
    <row r="3102">
      <c r="A3102" s="8" t="n">
        <v>46211</v>
      </c>
      <c r="B3102" t="inlineStr">
        <is>
          <t>B6</t>
        </is>
      </c>
      <c r="C3102" s="9">
        <f>_xlfn.XLOOKUP(B3102,Carriers[Code],Carriers[Airline])</f>
        <v/>
      </c>
      <c r="D3102" t="n">
        <v>1807</v>
      </c>
      <c r="E3102" t="inlineStr">
        <is>
          <t>BNA</t>
        </is>
      </c>
      <c r="F3102" s="10" t="n">
        <v>1145</v>
      </c>
      <c r="G3102" t="inlineStr">
        <is>
          <t>1100-1159</t>
        </is>
      </c>
      <c r="H3102" s="9">
        <f>INT(F3102/100)</f>
        <v/>
      </c>
      <c r="M3102" t="n">
        <v>1</v>
      </c>
      <c r="N3102" t="inlineStr">
        <is>
          <t>C</t>
        </is>
      </c>
      <c r="O3102" t="n">
        <v>0</v>
      </c>
    </row>
    <row r="3103">
      <c r="A3103" s="8" t="n">
        <v>46211</v>
      </c>
      <c r="B3103" t="inlineStr">
        <is>
          <t>YX</t>
        </is>
      </c>
      <c r="C3103" s="9">
        <f>_xlfn.XLOOKUP(B3103,Carriers[Code],Carriers[Airline])</f>
        <v/>
      </c>
      <c r="D3103" t="n">
        <v>5731</v>
      </c>
      <c r="E3103" t="inlineStr">
        <is>
          <t>PIT</t>
        </is>
      </c>
      <c r="F3103" s="10" t="n">
        <v>1145</v>
      </c>
      <c r="G3103" t="inlineStr">
        <is>
          <t>1100-1159</t>
        </is>
      </c>
      <c r="H3103" s="9">
        <f>INT(F3103/100)</f>
        <v/>
      </c>
      <c r="I3103" t="n">
        <v>-7</v>
      </c>
      <c r="J3103" t="n">
        <v>0</v>
      </c>
      <c r="K3103" t="n">
        <v>-25</v>
      </c>
      <c r="L3103" t="n">
        <v>0</v>
      </c>
      <c r="M3103" t="n">
        <v>0</v>
      </c>
      <c r="O3103" t="n">
        <v>0</v>
      </c>
    </row>
    <row r="3104">
      <c r="A3104" s="8" t="n">
        <v>46211</v>
      </c>
      <c r="B3104" t="inlineStr">
        <is>
          <t>DL</t>
        </is>
      </c>
      <c r="C3104" s="9">
        <f>_xlfn.XLOOKUP(B3104,Carriers[Code],Carriers[Airline])</f>
        <v/>
      </c>
      <c r="D3104" t="n">
        <v>1103</v>
      </c>
      <c r="E3104" t="inlineStr">
        <is>
          <t>MSP</t>
        </is>
      </c>
      <c r="F3104" s="10" t="n">
        <v>1150</v>
      </c>
      <c r="G3104" t="inlineStr">
        <is>
          <t>1100-1159</t>
        </is>
      </c>
      <c r="H3104" s="9">
        <f>INT(F3104/100)</f>
        <v/>
      </c>
      <c r="I3104" t="n">
        <v>3</v>
      </c>
      <c r="J3104" t="n">
        <v>0</v>
      </c>
      <c r="K3104" t="n">
        <v>-19</v>
      </c>
      <c r="L3104" t="n">
        <v>0</v>
      </c>
      <c r="M3104" t="n">
        <v>0</v>
      </c>
      <c r="O3104" t="n">
        <v>0</v>
      </c>
    </row>
    <row r="3105">
      <c r="A3105" s="8" t="n">
        <v>46211</v>
      </c>
      <c r="B3105" t="inlineStr">
        <is>
          <t>YX</t>
        </is>
      </c>
      <c r="C3105" s="9">
        <f>_xlfn.XLOOKUP(B3105,Carriers[Code],Carriers[Airline])</f>
        <v/>
      </c>
      <c r="D3105" t="n">
        <v>4760</v>
      </c>
      <c r="E3105" t="inlineStr">
        <is>
          <t>CVG</t>
        </is>
      </c>
      <c r="F3105" s="10" t="n">
        <v>1155</v>
      </c>
      <c r="G3105" t="inlineStr">
        <is>
          <t>1100-1159</t>
        </is>
      </c>
      <c r="H3105" s="9">
        <f>INT(F3105/100)</f>
        <v/>
      </c>
      <c r="I3105" t="n">
        <v>-8</v>
      </c>
      <c r="J3105" t="n">
        <v>0</v>
      </c>
      <c r="K3105" t="n">
        <v>-14</v>
      </c>
      <c r="L3105" t="n">
        <v>0</v>
      </c>
      <c r="M3105" t="n">
        <v>0</v>
      </c>
      <c r="O3105" t="n">
        <v>0</v>
      </c>
    </row>
    <row r="3106">
      <c r="A3106" s="8" t="n">
        <v>46211</v>
      </c>
      <c r="B3106" t="inlineStr">
        <is>
          <t>F9</t>
        </is>
      </c>
      <c r="C3106" s="9">
        <f>_xlfn.XLOOKUP(B3106,Carriers[Code],Carriers[Airline])</f>
        <v/>
      </c>
      <c r="D3106" t="n">
        <v>3511</v>
      </c>
      <c r="E3106" t="inlineStr">
        <is>
          <t>ATL</t>
        </is>
      </c>
      <c r="F3106" s="10" t="n">
        <v>1159</v>
      </c>
      <c r="G3106" t="inlineStr">
        <is>
          <t>1100-1159</t>
        </is>
      </c>
      <c r="H3106" s="9">
        <f>INT(F3106/100)</f>
        <v/>
      </c>
      <c r="I3106" t="n">
        <v>-8</v>
      </c>
      <c r="J3106" t="n">
        <v>0</v>
      </c>
      <c r="K3106" t="n">
        <v>-6</v>
      </c>
      <c r="L3106" t="n">
        <v>0</v>
      </c>
      <c r="M3106" t="n">
        <v>0</v>
      </c>
      <c r="O3106" t="n">
        <v>0</v>
      </c>
    </row>
    <row r="3107">
      <c r="A3107" s="8" t="n">
        <v>46211</v>
      </c>
      <c r="B3107" t="inlineStr">
        <is>
          <t>YX</t>
        </is>
      </c>
      <c r="C3107" s="9">
        <f>_xlfn.XLOOKUP(B3107,Carriers[Code],Carriers[Airline])</f>
        <v/>
      </c>
      <c r="D3107" t="n">
        <v>5854</v>
      </c>
      <c r="E3107" t="inlineStr">
        <is>
          <t>LGA</t>
        </is>
      </c>
      <c r="F3107" s="10" t="n">
        <v>1200</v>
      </c>
      <c r="G3107" t="inlineStr">
        <is>
          <t>1200-1259</t>
        </is>
      </c>
      <c r="H3107" s="9">
        <f>INT(F3107/100)</f>
        <v/>
      </c>
      <c r="I3107" t="n">
        <v>-4</v>
      </c>
      <c r="J3107" t="n">
        <v>0</v>
      </c>
      <c r="K3107" t="n">
        <v>-3</v>
      </c>
      <c r="L3107" t="n">
        <v>0</v>
      </c>
      <c r="M3107" t="n">
        <v>0</v>
      </c>
      <c r="O3107" t="n">
        <v>0</v>
      </c>
    </row>
    <row r="3108">
      <c r="A3108" s="8" t="n">
        <v>46211</v>
      </c>
      <c r="B3108" t="inlineStr">
        <is>
          <t>AA</t>
        </is>
      </c>
      <c r="C3108" s="9">
        <f>_xlfn.XLOOKUP(B3108,Carriers[Code],Carriers[Airline])</f>
        <v/>
      </c>
      <c r="D3108" t="n">
        <v>1610</v>
      </c>
      <c r="E3108" t="inlineStr">
        <is>
          <t>ORD</t>
        </is>
      </c>
      <c r="F3108" s="10" t="n">
        <v>1201</v>
      </c>
      <c r="G3108" t="inlineStr">
        <is>
          <t>1200-1259</t>
        </is>
      </c>
      <c r="H3108" s="9">
        <f>INT(F3108/100)</f>
        <v/>
      </c>
      <c r="I3108" t="n">
        <v>-7</v>
      </c>
      <c r="J3108" t="n">
        <v>0</v>
      </c>
      <c r="K3108" t="n">
        <v>-39</v>
      </c>
      <c r="L3108" t="n">
        <v>0</v>
      </c>
      <c r="M3108" t="n">
        <v>0</v>
      </c>
      <c r="O3108" t="n">
        <v>0</v>
      </c>
    </row>
    <row r="3109">
      <c r="A3109" s="8" t="n">
        <v>46211</v>
      </c>
      <c r="B3109" t="inlineStr">
        <is>
          <t>DL</t>
        </is>
      </c>
      <c r="C3109" s="9">
        <f>_xlfn.XLOOKUP(B3109,Carriers[Code],Carriers[Airline])</f>
        <v/>
      </c>
      <c r="D3109" t="n">
        <v>303</v>
      </c>
      <c r="E3109" t="inlineStr">
        <is>
          <t>DFW</t>
        </is>
      </c>
      <c r="F3109" s="10" t="n">
        <v>1205</v>
      </c>
      <c r="G3109" t="inlineStr">
        <is>
          <t>1200-1259</t>
        </is>
      </c>
      <c r="H3109" s="9">
        <f>INT(F3109/100)</f>
        <v/>
      </c>
      <c r="I3109" t="n">
        <v>52</v>
      </c>
      <c r="J3109" t="n">
        <v>1</v>
      </c>
      <c r="K3109" t="n">
        <v>28</v>
      </c>
      <c r="L3109" t="n">
        <v>1</v>
      </c>
      <c r="M3109" t="n">
        <v>0</v>
      </c>
      <c r="O3109" t="n">
        <v>0</v>
      </c>
      <c r="P3109" t="n">
        <v>28</v>
      </c>
      <c r="Q3109" t="n">
        <v>0</v>
      </c>
      <c r="R3109" t="n">
        <v>0</v>
      </c>
      <c r="S3109" t="n">
        <v>0</v>
      </c>
      <c r="T3109" t="n">
        <v>0</v>
      </c>
    </row>
    <row r="3110">
      <c r="A3110" s="8" t="n">
        <v>46211</v>
      </c>
      <c r="B3110" t="inlineStr">
        <is>
          <t>DL</t>
        </is>
      </c>
      <c r="C3110" s="9">
        <f>_xlfn.XLOOKUP(B3110,Carriers[Code],Carriers[Airline])</f>
        <v/>
      </c>
      <c r="D3110" t="n">
        <v>2785</v>
      </c>
      <c r="E3110" t="inlineStr">
        <is>
          <t>CHS</t>
        </is>
      </c>
      <c r="F3110" s="10" t="n">
        <v>1205</v>
      </c>
      <c r="G3110" t="inlineStr">
        <is>
          <t>1200-1259</t>
        </is>
      </c>
      <c r="H3110" s="9">
        <f>INT(F3110/100)</f>
        <v/>
      </c>
      <c r="I3110" t="n">
        <v>59</v>
      </c>
      <c r="J3110" t="n">
        <v>1</v>
      </c>
      <c r="K3110" t="n">
        <v>42</v>
      </c>
      <c r="L3110" t="n">
        <v>1</v>
      </c>
      <c r="M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n">
        <v>42</v>
      </c>
    </row>
    <row r="3111">
      <c r="A3111" s="8" t="n">
        <v>46211</v>
      </c>
      <c r="B3111" t="inlineStr">
        <is>
          <t>B6</t>
        </is>
      </c>
      <c r="C3111" s="9">
        <f>_xlfn.XLOOKUP(B3111,Carriers[Code],Carriers[Airline])</f>
        <v/>
      </c>
      <c r="D3111" t="n">
        <v>51</v>
      </c>
      <c r="E3111" t="inlineStr">
        <is>
          <t>MCO</t>
        </is>
      </c>
      <c r="F3111" s="10" t="n">
        <v>1210</v>
      </c>
      <c r="G3111" t="inlineStr">
        <is>
          <t>1200-1259</t>
        </is>
      </c>
      <c r="H3111" s="9">
        <f>INT(F3111/100)</f>
        <v/>
      </c>
      <c r="I3111" t="n">
        <v>33</v>
      </c>
      <c r="J3111" t="n">
        <v>1</v>
      </c>
      <c r="K3111" t="n">
        <v>15</v>
      </c>
      <c r="L3111" t="n">
        <v>1</v>
      </c>
      <c r="M3111" t="n">
        <v>0</v>
      </c>
      <c r="O3111" t="n">
        <v>0</v>
      </c>
      <c r="P3111" t="n">
        <v>15</v>
      </c>
      <c r="Q3111" t="n">
        <v>0</v>
      </c>
      <c r="R3111" t="n">
        <v>0</v>
      </c>
      <c r="S3111" t="n">
        <v>0</v>
      </c>
      <c r="T3111" t="n">
        <v>0</v>
      </c>
    </row>
    <row r="3112">
      <c r="A3112" s="8" t="n">
        <v>46211</v>
      </c>
      <c r="B3112" t="inlineStr">
        <is>
          <t>B6</t>
        </is>
      </c>
      <c r="C3112" s="9">
        <f>_xlfn.XLOOKUP(B3112,Carriers[Code],Carriers[Airline])</f>
        <v/>
      </c>
      <c r="D3112" t="n">
        <v>1352</v>
      </c>
      <c r="E3112" t="inlineStr">
        <is>
          <t>ACK</t>
        </is>
      </c>
      <c r="F3112" s="10" t="n">
        <v>1212</v>
      </c>
      <c r="G3112" t="inlineStr">
        <is>
          <t>1200-1259</t>
        </is>
      </c>
      <c r="H3112" s="9">
        <f>INT(F3112/100)</f>
        <v/>
      </c>
      <c r="I3112" t="n">
        <v>-10</v>
      </c>
      <c r="J3112" t="n">
        <v>0</v>
      </c>
      <c r="K3112" t="n">
        <v>-17</v>
      </c>
      <c r="L3112" t="n">
        <v>0</v>
      </c>
      <c r="M3112" t="n">
        <v>0</v>
      </c>
      <c r="O3112" t="n">
        <v>0</v>
      </c>
    </row>
    <row r="3113">
      <c r="A3113" s="8" t="n">
        <v>46211</v>
      </c>
      <c r="B3113" t="inlineStr">
        <is>
          <t>UA</t>
        </is>
      </c>
      <c r="C3113" s="9">
        <f>_xlfn.XLOOKUP(B3113,Carriers[Code],Carriers[Airline])</f>
        <v/>
      </c>
      <c r="D3113" t="n">
        <v>414</v>
      </c>
      <c r="E3113" t="inlineStr">
        <is>
          <t>DEN</t>
        </is>
      </c>
      <c r="F3113" s="10" t="n">
        <v>1222</v>
      </c>
      <c r="G3113" t="inlineStr">
        <is>
          <t>1200-1259</t>
        </is>
      </c>
      <c r="H3113" s="9">
        <f>INT(F3113/100)</f>
        <v/>
      </c>
      <c r="I3113" t="n">
        <v>-1</v>
      </c>
      <c r="J3113" t="n">
        <v>0</v>
      </c>
      <c r="K3113" t="n">
        <v>-26</v>
      </c>
      <c r="L3113" t="n">
        <v>0</v>
      </c>
      <c r="M3113" t="n">
        <v>0</v>
      </c>
      <c r="O3113" t="n">
        <v>0</v>
      </c>
    </row>
    <row r="3114">
      <c r="A3114" s="8" t="n">
        <v>46211</v>
      </c>
      <c r="B3114" t="inlineStr">
        <is>
          <t>YX</t>
        </is>
      </c>
      <c r="C3114" s="9">
        <f>_xlfn.XLOOKUP(B3114,Carriers[Code],Carriers[Airline])</f>
        <v/>
      </c>
      <c r="D3114" t="n">
        <v>4367</v>
      </c>
      <c r="E3114" t="inlineStr">
        <is>
          <t>LGA</t>
        </is>
      </c>
      <c r="F3114" s="10" t="n">
        <v>1223</v>
      </c>
      <c r="G3114" t="inlineStr">
        <is>
          <t>1200-1259</t>
        </is>
      </c>
      <c r="H3114" s="9">
        <f>INT(F3114/100)</f>
        <v/>
      </c>
      <c r="I3114" t="n">
        <v>28</v>
      </c>
      <c r="J3114" t="n">
        <v>1</v>
      </c>
      <c r="K3114" t="n">
        <v>13</v>
      </c>
      <c r="L3114" t="n">
        <v>0</v>
      </c>
      <c r="M3114" t="n">
        <v>0</v>
      </c>
      <c r="O3114" t="n">
        <v>0</v>
      </c>
    </row>
    <row r="3115">
      <c r="A3115" s="8" t="n">
        <v>46211</v>
      </c>
      <c r="B3115" t="inlineStr">
        <is>
          <t>DL</t>
        </is>
      </c>
      <c r="C3115" s="9">
        <f>_xlfn.XLOOKUP(B3115,Carriers[Code],Carriers[Airline])</f>
        <v/>
      </c>
      <c r="D3115" t="n">
        <v>2816</v>
      </c>
      <c r="E3115" t="inlineStr">
        <is>
          <t>ORD</t>
        </is>
      </c>
      <c r="F3115" s="10" t="n">
        <v>1225</v>
      </c>
      <c r="G3115" t="inlineStr">
        <is>
          <t>1200-1259</t>
        </is>
      </c>
      <c r="H3115" s="9">
        <f>INT(F3115/100)</f>
        <v/>
      </c>
      <c r="I3115" t="n">
        <v>-7</v>
      </c>
      <c r="J3115" t="n">
        <v>0</v>
      </c>
      <c r="K3115" t="n">
        <v>-27</v>
      </c>
      <c r="L3115" t="n">
        <v>0</v>
      </c>
      <c r="M3115" t="n">
        <v>0</v>
      </c>
      <c r="O3115" t="n">
        <v>0</v>
      </c>
    </row>
    <row r="3116">
      <c r="A3116" s="8" t="n">
        <v>46211</v>
      </c>
      <c r="B3116" t="inlineStr">
        <is>
          <t>YX</t>
        </is>
      </c>
      <c r="C3116" s="9">
        <f>_xlfn.XLOOKUP(B3116,Carriers[Code],Carriers[Airline])</f>
        <v/>
      </c>
      <c r="D3116" t="n">
        <v>4366</v>
      </c>
      <c r="E3116" t="inlineStr">
        <is>
          <t>JFK</t>
        </is>
      </c>
      <c r="F3116" s="10" t="n">
        <v>1225</v>
      </c>
      <c r="G3116" t="inlineStr">
        <is>
          <t>1200-1259</t>
        </is>
      </c>
      <c r="H3116" s="9">
        <f>INT(F3116/100)</f>
        <v/>
      </c>
      <c r="I3116" t="n">
        <v>3</v>
      </c>
      <c r="J3116" t="n">
        <v>0</v>
      </c>
      <c r="K3116" t="n">
        <v>-3</v>
      </c>
      <c r="L3116" t="n">
        <v>0</v>
      </c>
      <c r="M3116" t="n">
        <v>0</v>
      </c>
      <c r="O3116" t="n">
        <v>0</v>
      </c>
    </row>
    <row r="3117">
      <c r="A3117" s="8" t="n">
        <v>46211</v>
      </c>
      <c r="B3117" t="inlineStr">
        <is>
          <t>YX</t>
        </is>
      </c>
      <c r="C3117" s="9">
        <f>_xlfn.XLOOKUP(B3117,Carriers[Code],Carriers[Airline])</f>
        <v/>
      </c>
      <c r="D3117" t="n">
        <v>4738</v>
      </c>
      <c r="E3117" t="inlineStr">
        <is>
          <t>ILM</t>
        </is>
      </c>
      <c r="F3117" s="10" t="n">
        <v>1225</v>
      </c>
      <c r="G3117" t="inlineStr">
        <is>
          <t>1200-1259</t>
        </is>
      </c>
      <c r="H3117" s="9">
        <f>INT(F3117/100)</f>
        <v/>
      </c>
      <c r="I3117" t="n">
        <v>-8</v>
      </c>
      <c r="J3117" t="n">
        <v>0</v>
      </c>
      <c r="K3117" t="n">
        <v>-22</v>
      </c>
      <c r="L3117" t="n">
        <v>0</v>
      </c>
      <c r="M3117" t="n">
        <v>0</v>
      </c>
      <c r="O3117" t="n">
        <v>0</v>
      </c>
    </row>
    <row r="3118">
      <c r="A3118" s="8" t="n">
        <v>46211</v>
      </c>
      <c r="B3118" t="inlineStr">
        <is>
          <t>B6</t>
        </is>
      </c>
      <c r="C3118" s="9">
        <f>_xlfn.XLOOKUP(B3118,Carriers[Code],Carriers[Airline])</f>
        <v/>
      </c>
      <c r="D3118" t="n">
        <v>269</v>
      </c>
      <c r="E3118" t="inlineStr">
        <is>
          <t>FLL</t>
        </is>
      </c>
      <c r="F3118" s="10" t="n">
        <v>1230</v>
      </c>
      <c r="G3118" t="inlineStr">
        <is>
          <t>1200-1259</t>
        </is>
      </c>
      <c r="H3118" s="9">
        <f>INT(F3118/100)</f>
        <v/>
      </c>
      <c r="I3118" t="n">
        <v>3</v>
      </c>
      <c r="J3118" t="n">
        <v>0</v>
      </c>
      <c r="K3118" t="n">
        <v>-18</v>
      </c>
      <c r="L3118" t="n">
        <v>0</v>
      </c>
      <c r="M3118" t="n">
        <v>0</v>
      </c>
      <c r="O3118" t="n">
        <v>0</v>
      </c>
    </row>
    <row r="3119">
      <c r="A3119" s="8" t="n">
        <v>46211</v>
      </c>
      <c r="B3119" t="inlineStr">
        <is>
          <t>DL</t>
        </is>
      </c>
      <c r="C3119" s="9">
        <f>_xlfn.XLOOKUP(B3119,Carriers[Code],Carriers[Airline])</f>
        <v/>
      </c>
      <c r="D3119" t="n">
        <v>2779</v>
      </c>
      <c r="E3119" t="inlineStr">
        <is>
          <t>ATL</t>
        </is>
      </c>
      <c r="F3119" s="10" t="n">
        <v>1230</v>
      </c>
      <c r="G3119" t="inlineStr">
        <is>
          <t>1200-1259</t>
        </is>
      </c>
      <c r="H3119" s="9">
        <f>INT(F3119/100)</f>
        <v/>
      </c>
      <c r="I3119" t="n">
        <v>-3</v>
      </c>
      <c r="J3119" t="n">
        <v>0</v>
      </c>
      <c r="K3119" t="n">
        <v>-24</v>
      </c>
      <c r="L3119" t="n">
        <v>0</v>
      </c>
      <c r="M3119" t="n">
        <v>0</v>
      </c>
      <c r="O3119" t="n">
        <v>0</v>
      </c>
    </row>
    <row r="3120">
      <c r="A3120" s="8" t="n">
        <v>46211</v>
      </c>
      <c r="B3120" t="inlineStr">
        <is>
          <t>UA</t>
        </is>
      </c>
      <c r="C3120" s="9">
        <f>_xlfn.XLOOKUP(B3120,Carriers[Code],Carriers[Airline])</f>
        <v/>
      </c>
      <c r="D3120" t="n">
        <v>1732</v>
      </c>
      <c r="E3120" t="inlineStr">
        <is>
          <t>ORD</t>
        </is>
      </c>
      <c r="F3120" s="10" t="n">
        <v>1230</v>
      </c>
      <c r="G3120" t="inlineStr">
        <is>
          <t>1200-1259</t>
        </is>
      </c>
      <c r="H3120" s="9">
        <f>INT(F3120/100)</f>
        <v/>
      </c>
      <c r="I3120" t="n">
        <v>-8</v>
      </c>
      <c r="J3120" t="n">
        <v>0</v>
      </c>
      <c r="K3120" t="n">
        <v>-27</v>
      </c>
      <c r="L3120" t="n">
        <v>0</v>
      </c>
      <c r="M3120" t="n">
        <v>0</v>
      </c>
      <c r="O3120" t="n">
        <v>0</v>
      </c>
    </row>
    <row r="3121">
      <c r="A3121" s="8" t="n">
        <v>46211</v>
      </c>
      <c r="B3121" t="inlineStr">
        <is>
          <t>YX</t>
        </is>
      </c>
      <c r="C3121" s="9">
        <f>_xlfn.XLOOKUP(B3121,Carriers[Code],Carriers[Airline])</f>
        <v/>
      </c>
      <c r="D3121" t="n">
        <v>3413</v>
      </c>
      <c r="E3121" t="inlineStr">
        <is>
          <t>IAD</t>
        </is>
      </c>
      <c r="F3121" s="10" t="n">
        <v>1235</v>
      </c>
      <c r="G3121" t="inlineStr">
        <is>
          <t>1200-1259</t>
        </is>
      </c>
      <c r="H3121" s="9">
        <f>INT(F3121/100)</f>
        <v/>
      </c>
      <c r="I3121" t="n">
        <v>19</v>
      </c>
      <c r="J3121" t="n">
        <v>1</v>
      </c>
      <c r="K3121" t="n">
        <v>-6</v>
      </c>
      <c r="L3121" t="n">
        <v>0</v>
      </c>
      <c r="M3121" t="n">
        <v>0</v>
      </c>
      <c r="O3121" t="n">
        <v>0</v>
      </c>
    </row>
    <row r="3122">
      <c r="A3122" s="8" t="n">
        <v>46211</v>
      </c>
      <c r="B3122" t="inlineStr">
        <is>
          <t>YX</t>
        </is>
      </c>
      <c r="C3122" s="9">
        <f>_xlfn.XLOOKUP(B3122,Carriers[Code],Carriers[Airline])</f>
        <v/>
      </c>
      <c r="D3122" t="n">
        <v>5857</v>
      </c>
      <c r="E3122" t="inlineStr">
        <is>
          <t>DCA</t>
        </is>
      </c>
      <c r="F3122" s="10" t="n">
        <v>1235</v>
      </c>
      <c r="G3122" t="inlineStr">
        <is>
          <t>1200-1259</t>
        </is>
      </c>
      <c r="H3122" s="9">
        <f>INT(F3122/100)</f>
        <v/>
      </c>
      <c r="I3122" t="n">
        <v>-6</v>
      </c>
      <c r="J3122" t="n">
        <v>0</v>
      </c>
      <c r="K3122" t="n">
        <v>-20</v>
      </c>
      <c r="L3122" t="n">
        <v>0</v>
      </c>
      <c r="M3122" t="n">
        <v>0</v>
      </c>
      <c r="O3122" t="n">
        <v>0</v>
      </c>
    </row>
    <row r="3123">
      <c r="A3123" s="8" t="n">
        <v>46211</v>
      </c>
      <c r="B3123" t="inlineStr">
        <is>
          <t>AA</t>
        </is>
      </c>
      <c r="C3123" s="9">
        <f>_xlfn.XLOOKUP(B3123,Carriers[Code],Carriers[Airline])</f>
        <v/>
      </c>
      <c r="D3123" t="n">
        <v>1583</v>
      </c>
      <c r="E3123" t="inlineStr">
        <is>
          <t>DFW</t>
        </is>
      </c>
      <c r="F3123" s="10" t="n">
        <v>1238</v>
      </c>
      <c r="G3123" t="inlineStr">
        <is>
          <t>1200-1259</t>
        </is>
      </c>
      <c r="H3123" s="9">
        <f>INT(F3123/100)</f>
        <v/>
      </c>
      <c r="I3123" t="n">
        <v>43</v>
      </c>
      <c r="J3123" t="n">
        <v>1</v>
      </c>
      <c r="K3123" t="n">
        <v>17</v>
      </c>
      <c r="L3123" t="n">
        <v>1</v>
      </c>
      <c r="M3123" t="n">
        <v>0</v>
      </c>
      <c r="O3123" t="n">
        <v>0</v>
      </c>
      <c r="P3123" t="n">
        <v>2</v>
      </c>
      <c r="Q3123" t="n">
        <v>0</v>
      </c>
      <c r="R3123" t="n">
        <v>0</v>
      </c>
      <c r="S3123" t="n">
        <v>0</v>
      </c>
      <c r="T3123" t="n">
        <v>15</v>
      </c>
    </row>
    <row r="3124">
      <c r="A3124" s="8" t="n">
        <v>46211</v>
      </c>
      <c r="B3124" t="inlineStr">
        <is>
          <t>AA</t>
        </is>
      </c>
      <c r="C3124" s="9">
        <f>_xlfn.XLOOKUP(B3124,Carriers[Code],Carriers[Airline])</f>
        <v/>
      </c>
      <c r="D3124" t="n">
        <v>3043</v>
      </c>
      <c r="E3124" t="inlineStr">
        <is>
          <t>PHL</t>
        </is>
      </c>
      <c r="F3124" s="10" t="n">
        <v>1238</v>
      </c>
      <c r="G3124" t="inlineStr">
        <is>
          <t>1200-1259</t>
        </is>
      </c>
      <c r="H3124" s="9">
        <f>INT(F3124/100)</f>
        <v/>
      </c>
      <c r="I3124" t="n">
        <v>-8</v>
      </c>
      <c r="J3124" t="n">
        <v>0</v>
      </c>
      <c r="K3124" t="n">
        <v>-27</v>
      </c>
      <c r="L3124" t="n">
        <v>0</v>
      </c>
      <c r="M3124" t="n">
        <v>0</v>
      </c>
      <c r="O3124" t="n">
        <v>0</v>
      </c>
    </row>
    <row r="3125">
      <c r="A3125" s="8" t="n">
        <v>46211</v>
      </c>
      <c r="B3125" t="inlineStr">
        <is>
          <t>MQ</t>
        </is>
      </c>
      <c r="C3125" s="9">
        <f>_xlfn.XLOOKUP(B3125,Carriers[Code],Carriers[Airline])</f>
        <v/>
      </c>
      <c r="D3125" t="n">
        <v>3470</v>
      </c>
      <c r="E3125" t="inlineStr">
        <is>
          <t>CMH</t>
        </is>
      </c>
      <c r="F3125" s="10" t="n">
        <v>1240</v>
      </c>
      <c r="G3125" t="inlineStr">
        <is>
          <t>1200-1259</t>
        </is>
      </c>
      <c r="H3125" s="9">
        <f>INT(F3125/100)</f>
        <v/>
      </c>
      <c r="I3125" t="n">
        <v>-7</v>
      </c>
      <c r="J3125" t="n">
        <v>0</v>
      </c>
      <c r="K3125" t="n">
        <v>-25</v>
      </c>
      <c r="L3125" t="n">
        <v>0</v>
      </c>
      <c r="M3125" t="n">
        <v>0</v>
      </c>
      <c r="O3125" t="n">
        <v>0</v>
      </c>
    </row>
    <row r="3126">
      <c r="A3126" s="8" t="n">
        <v>46211</v>
      </c>
      <c r="B3126" t="inlineStr">
        <is>
          <t>AA</t>
        </is>
      </c>
      <c r="C3126" s="9">
        <f>_xlfn.XLOOKUP(B3126,Carriers[Code],Carriers[Airline])</f>
        <v/>
      </c>
      <c r="D3126" t="n">
        <v>1589</v>
      </c>
      <c r="E3126" t="inlineStr">
        <is>
          <t>MIA</t>
        </is>
      </c>
      <c r="F3126" s="10" t="n">
        <v>1241</v>
      </c>
      <c r="G3126" t="inlineStr">
        <is>
          <t>1200-1259</t>
        </is>
      </c>
      <c r="H3126" s="9">
        <f>INT(F3126/100)</f>
        <v/>
      </c>
      <c r="I3126" t="n">
        <v>12</v>
      </c>
      <c r="J3126" t="n">
        <v>0</v>
      </c>
      <c r="K3126" t="n">
        <v>-17</v>
      </c>
      <c r="L3126" t="n">
        <v>0</v>
      </c>
      <c r="M3126" t="n">
        <v>0</v>
      </c>
      <c r="O3126" t="n">
        <v>0</v>
      </c>
    </row>
    <row r="3127">
      <c r="A3127" s="8" t="n">
        <v>46211</v>
      </c>
      <c r="B3127" t="inlineStr">
        <is>
          <t>B6</t>
        </is>
      </c>
      <c r="C3127" s="9">
        <f>_xlfn.XLOOKUP(B3127,Carriers[Code],Carriers[Airline])</f>
        <v/>
      </c>
      <c r="D3127" t="n">
        <v>717</v>
      </c>
      <c r="E3127" t="inlineStr">
        <is>
          <t>JFK</t>
        </is>
      </c>
      <c r="F3127" s="10" t="n">
        <v>1245</v>
      </c>
      <c r="G3127" t="inlineStr">
        <is>
          <t>1200-1259</t>
        </is>
      </c>
      <c r="H3127" s="9">
        <f>INT(F3127/100)</f>
        <v/>
      </c>
      <c r="I3127" t="n">
        <v>6</v>
      </c>
      <c r="J3127" t="n">
        <v>0</v>
      </c>
      <c r="K3127" t="n">
        <v>-7</v>
      </c>
      <c r="L3127" t="n">
        <v>0</v>
      </c>
      <c r="M3127" t="n">
        <v>0</v>
      </c>
      <c r="O3127" t="n">
        <v>0</v>
      </c>
    </row>
    <row r="3128">
      <c r="A3128" s="8" t="n">
        <v>46211</v>
      </c>
      <c r="B3128" t="inlineStr">
        <is>
          <t>WN</t>
        </is>
      </c>
      <c r="C3128" s="9">
        <f>_xlfn.XLOOKUP(B3128,Carriers[Code],Carriers[Airline])</f>
        <v/>
      </c>
      <c r="D3128" t="n">
        <v>887</v>
      </c>
      <c r="E3128" t="inlineStr">
        <is>
          <t>DEN</t>
        </is>
      </c>
      <c r="F3128" s="10" t="n">
        <v>1250</v>
      </c>
      <c r="G3128" t="inlineStr">
        <is>
          <t>1200-1259</t>
        </is>
      </c>
      <c r="H3128" s="9">
        <f>INT(F3128/100)</f>
        <v/>
      </c>
      <c r="I3128" t="n">
        <v>13</v>
      </c>
      <c r="J3128" t="n">
        <v>0</v>
      </c>
      <c r="K3128" t="n">
        <v>-13</v>
      </c>
      <c r="L3128" t="n">
        <v>0</v>
      </c>
      <c r="M3128" t="n">
        <v>0</v>
      </c>
      <c r="O3128" t="n">
        <v>0</v>
      </c>
    </row>
    <row r="3129">
      <c r="A3129" s="8" t="n">
        <v>46211</v>
      </c>
      <c r="B3129" t="inlineStr">
        <is>
          <t>WN</t>
        </is>
      </c>
      <c r="C3129" s="9">
        <f>_xlfn.XLOOKUP(B3129,Carriers[Code],Carriers[Airline])</f>
        <v/>
      </c>
      <c r="D3129" t="n">
        <v>4917</v>
      </c>
      <c r="E3129" t="inlineStr">
        <is>
          <t>STL</t>
        </is>
      </c>
      <c r="F3129" s="10" t="n">
        <v>1250</v>
      </c>
      <c r="G3129" t="inlineStr">
        <is>
          <t>1200-1259</t>
        </is>
      </c>
      <c r="H3129" s="9">
        <f>INT(F3129/100)</f>
        <v/>
      </c>
      <c r="I3129" t="n">
        <v>14</v>
      </c>
      <c r="J3129" t="n">
        <v>0</v>
      </c>
      <c r="K3129" t="n">
        <v>6</v>
      </c>
      <c r="L3129" t="n">
        <v>0</v>
      </c>
      <c r="M3129" t="n">
        <v>0</v>
      </c>
      <c r="O3129" t="n">
        <v>0</v>
      </c>
    </row>
    <row r="3130">
      <c r="A3130" s="8" t="n">
        <v>46211</v>
      </c>
      <c r="B3130" t="inlineStr">
        <is>
          <t>YX</t>
        </is>
      </c>
      <c r="C3130" s="9">
        <f>_xlfn.XLOOKUP(B3130,Carriers[Code],Carriers[Airline])</f>
        <v/>
      </c>
      <c r="D3130" t="n">
        <v>5829</v>
      </c>
      <c r="E3130" t="inlineStr">
        <is>
          <t>EWR</t>
        </is>
      </c>
      <c r="F3130" s="10" t="n">
        <v>1255</v>
      </c>
      <c r="G3130" t="inlineStr">
        <is>
          <t>1200-1259</t>
        </is>
      </c>
      <c r="H3130" s="9">
        <f>INT(F3130/100)</f>
        <v/>
      </c>
      <c r="I3130" t="n">
        <v>93</v>
      </c>
      <c r="J3130" t="n">
        <v>1</v>
      </c>
      <c r="K3130" t="n">
        <v>88</v>
      </c>
      <c r="L3130" t="n">
        <v>1</v>
      </c>
      <c r="M3130" t="n">
        <v>0</v>
      </c>
      <c r="O3130" t="n">
        <v>0</v>
      </c>
      <c r="P3130" t="n">
        <v>88</v>
      </c>
      <c r="Q3130" t="n">
        <v>0</v>
      </c>
      <c r="R3130" t="n">
        <v>0</v>
      </c>
      <c r="S3130" t="n">
        <v>0</v>
      </c>
      <c r="T3130" t="n">
        <v>0</v>
      </c>
    </row>
    <row r="3131">
      <c r="A3131" s="8" t="n">
        <v>46211</v>
      </c>
      <c r="B3131" t="inlineStr">
        <is>
          <t>B6</t>
        </is>
      </c>
      <c r="C3131" s="9">
        <f>_xlfn.XLOOKUP(B3131,Carriers[Code],Carriers[Airline])</f>
        <v/>
      </c>
      <c r="D3131" t="n">
        <v>933</v>
      </c>
      <c r="E3131" t="inlineStr">
        <is>
          <t>IAH</t>
        </is>
      </c>
      <c r="F3131" s="10" t="n">
        <v>1258</v>
      </c>
      <c r="G3131" t="inlineStr">
        <is>
          <t>1200-1259</t>
        </is>
      </c>
      <c r="H3131" s="9">
        <f>INT(F3131/100)</f>
        <v/>
      </c>
      <c r="I3131" t="n">
        <v>48</v>
      </c>
      <c r="J3131" t="n">
        <v>1</v>
      </c>
      <c r="K3131" t="n">
        <v>78</v>
      </c>
      <c r="L3131" t="n">
        <v>1</v>
      </c>
      <c r="M3131" t="n">
        <v>0</v>
      </c>
      <c r="O3131" t="n">
        <v>0</v>
      </c>
      <c r="P3131" t="n">
        <v>0</v>
      </c>
      <c r="Q3131" t="n">
        <v>0</v>
      </c>
      <c r="R3131" t="n">
        <v>42</v>
      </c>
      <c r="S3131" t="n">
        <v>0</v>
      </c>
      <c r="T3131" t="n">
        <v>36</v>
      </c>
    </row>
    <row r="3132">
      <c r="A3132" s="8" t="n">
        <v>46211</v>
      </c>
      <c r="B3132" t="inlineStr">
        <is>
          <t>AA</t>
        </is>
      </c>
      <c r="C3132" s="9">
        <f>_xlfn.XLOOKUP(B3132,Carriers[Code],Carriers[Airline])</f>
        <v/>
      </c>
      <c r="D3132" t="n">
        <v>1057</v>
      </c>
      <c r="E3132" t="inlineStr">
        <is>
          <t>PHX</t>
        </is>
      </c>
      <c r="F3132" s="10" t="n">
        <v>1300</v>
      </c>
      <c r="G3132" t="inlineStr">
        <is>
          <t>1300-1359</t>
        </is>
      </c>
      <c r="H3132" s="9">
        <f>INT(F3132/100)</f>
        <v/>
      </c>
      <c r="I3132" t="n">
        <v>-2</v>
      </c>
      <c r="J3132" t="n">
        <v>0</v>
      </c>
      <c r="K3132" t="n">
        <v>-31</v>
      </c>
      <c r="L3132" t="n">
        <v>0</v>
      </c>
      <c r="M3132" t="n">
        <v>0</v>
      </c>
      <c r="O3132" t="n">
        <v>0</v>
      </c>
    </row>
    <row r="3133">
      <c r="A3133" s="8" t="n">
        <v>46211</v>
      </c>
      <c r="B3133" t="inlineStr">
        <is>
          <t>YX</t>
        </is>
      </c>
      <c r="C3133" s="9">
        <f>_xlfn.XLOOKUP(B3133,Carriers[Code],Carriers[Airline])</f>
        <v/>
      </c>
      <c r="D3133" t="n">
        <v>5748</v>
      </c>
      <c r="E3133" t="inlineStr">
        <is>
          <t>LGA</t>
        </is>
      </c>
      <c r="F3133" s="10" t="n">
        <v>1300</v>
      </c>
      <c r="G3133" t="inlineStr">
        <is>
          <t>1300-1359</t>
        </is>
      </c>
      <c r="H3133" s="9">
        <f>INT(F3133/100)</f>
        <v/>
      </c>
      <c r="I3133" t="n">
        <v>-6</v>
      </c>
      <c r="J3133" t="n">
        <v>0</v>
      </c>
      <c r="K3133" t="n">
        <v>-13</v>
      </c>
      <c r="L3133" t="n">
        <v>0</v>
      </c>
      <c r="M3133" t="n">
        <v>0</v>
      </c>
      <c r="O3133" t="n">
        <v>0</v>
      </c>
    </row>
    <row r="3134">
      <c r="A3134" s="8" t="n">
        <v>46211</v>
      </c>
      <c r="B3134" t="inlineStr">
        <is>
          <t>YX</t>
        </is>
      </c>
      <c r="C3134" s="9">
        <f>_xlfn.XLOOKUP(B3134,Carriers[Code],Carriers[Airline])</f>
        <v/>
      </c>
      <c r="D3134" t="n">
        <v>4386</v>
      </c>
      <c r="E3134" t="inlineStr">
        <is>
          <t>ORD</t>
        </is>
      </c>
      <c r="F3134" s="10" t="n">
        <v>1301</v>
      </c>
      <c r="G3134" t="inlineStr">
        <is>
          <t>1300-1359</t>
        </is>
      </c>
      <c r="H3134" s="9">
        <f>INT(F3134/100)</f>
        <v/>
      </c>
      <c r="I3134" t="n">
        <v>-3</v>
      </c>
      <c r="J3134" t="n">
        <v>0</v>
      </c>
      <c r="K3134" t="n">
        <v>-40</v>
      </c>
      <c r="L3134" t="n">
        <v>0</v>
      </c>
      <c r="M3134" t="n">
        <v>0</v>
      </c>
      <c r="O3134" t="n">
        <v>0</v>
      </c>
    </row>
    <row r="3135">
      <c r="A3135" s="8" t="n">
        <v>46211</v>
      </c>
      <c r="B3135" t="inlineStr">
        <is>
          <t>DL</t>
        </is>
      </c>
      <c r="C3135" s="9">
        <f>_xlfn.XLOOKUP(B3135,Carriers[Code],Carriers[Airline])</f>
        <v/>
      </c>
      <c r="D3135" t="n">
        <v>2283</v>
      </c>
      <c r="E3135" t="inlineStr">
        <is>
          <t>RDU</t>
        </is>
      </c>
      <c r="F3135" s="10" t="n">
        <v>1303</v>
      </c>
      <c r="G3135" t="inlineStr">
        <is>
          <t>1300-1359</t>
        </is>
      </c>
      <c r="H3135" s="9">
        <f>INT(F3135/100)</f>
        <v/>
      </c>
      <c r="I3135" t="n">
        <v>22</v>
      </c>
      <c r="J3135" t="n">
        <v>1</v>
      </c>
      <c r="K3135" t="n">
        <v>-6</v>
      </c>
      <c r="L3135" t="n">
        <v>0</v>
      </c>
      <c r="M3135" t="n">
        <v>0</v>
      </c>
      <c r="O3135" t="n">
        <v>0</v>
      </c>
    </row>
    <row r="3136">
      <c r="A3136" s="8" t="n">
        <v>46211</v>
      </c>
      <c r="B3136" t="inlineStr">
        <is>
          <t>YX</t>
        </is>
      </c>
      <c r="C3136" s="9">
        <f>_xlfn.XLOOKUP(B3136,Carriers[Code],Carriers[Airline])</f>
        <v/>
      </c>
      <c r="D3136" t="n">
        <v>5603</v>
      </c>
      <c r="E3136" t="inlineStr">
        <is>
          <t>MSN</t>
        </is>
      </c>
      <c r="F3136" s="10" t="n">
        <v>1308</v>
      </c>
      <c r="G3136" t="inlineStr">
        <is>
          <t>1300-1359</t>
        </is>
      </c>
      <c r="H3136" s="9">
        <f>INT(F3136/100)</f>
        <v/>
      </c>
      <c r="I3136" t="n">
        <v>20</v>
      </c>
      <c r="J3136" t="n">
        <v>1</v>
      </c>
      <c r="K3136" t="n">
        <v>2</v>
      </c>
      <c r="L3136" t="n">
        <v>0</v>
      </c>
      <c r="M3136" t="n">
        <v>0</v>
      </c>
      <c r="O3136" t="n">
        <v>0</v>
      </c>
    </row>
    <row r="3137">
      <c r="A3137" s="8" t="n">
        <v>46211</v>
      </c>
      <c r="B3137" t="inlineStr">
        <is>
          <t>B6</t>
        </is>
      </c>
      <c r="C3137" s="9">
        <f>_xlfn.XLOOKUP(B3137,Carriers[Code],Carriers[Airline])</f>
        <v/>
      </c>
      <c r="D3137" t="n">
        <v>855</v>
      </c>
      <c r="E3137" t="inlineStr">
        <is>
          <t>DCA</t>
        </is>
      </c>
      <c r="F3137" s="10" t="n">
        <v>1310</v>
      </c>
      <c r="G3137" t="inlineStr">
        <is>
          <t>1300-1359</t>
        </is>
      </c>
      <c r="H3137" s="9">
        <f>INT(F3137/100)</f>
        <v/>
      </c>
      <c r="I3137" t="n">
        <v>-1</v>
      </c>
      <c r="J3137" t="n">
        <v>0</v>
      </c>
      <c r="K3137" t="n">
        <v>-6</v>
      </c>
      <c r="L3137" t="n">
        <v>0</v>
      </c>
      <c r="M3137" t="n">
        <v>0</v>
      </c>
      <c r="O3137" t="n">
        <v>0</v>
      </c>
    </row>
    <row r="3138">
      <c r="A3138" s="8" t="n">
        <v>46211</v>
      </c>
      <c r="B3138" t="inlineStr">
        <is>
          <t>DL</t>
        </is>
      </c>
      <c r="C3138" s="9">
        <f>_xlfn.XLOOKUP(B3138,Carriers[Code],Carriers[Airline])</f>
        <v/>
      </c>
      <c r="D3138" t="n">
        <v>2222</v>
      </c>
      <c r="E3138" t="inlineStr">
        <is>
          <t>DTW</t>
        </is>
      </c>
      <c r="F3138" s="10" t="n">
        <v>1310</v>
      </c>
      <c r="G3138" t="inlineStr">
        <is>
          <t>1300-1359</t>
        </is>
      </c>
      <c r="H3138" s="9">
        <f>INT(F3138/100)</f>
        <v/>
      </c>
      <c r="I3138" t="n">
        <v>0</v>
      </c>
      <c r="J3138" t="n">
        <v>0</v>
      </c>
      <c r="K3138" t="n">
        <v>-11</v>
      </c>
      <c r="L3138" t="n">
        <v>0</v>
      </c>
      <c r="M3138" t="n">
        <v>0</v>
      </c>
      <c r="O3138" t="n">
        <v>0</v>
      </c>
    </row>
    <row r="3139">
      <c r="A3139" s="8" t="n">
        <v>46211</v>
      </c>
      <c r="B3139" t="inlineStr">
        <is>
          <t>DL</t>
        </is>
      </c>
      <c r="C3139" s="9">
        <f>_xlfn.XLOOKUP(B3139,Carriers[Code],Carriers[Airline])</f>
        <v/>
      </c>
      <c r="D3139" t="n">
        <v>1297</v>
      </c>
      <c r="E3139" t="inlineStr">
        <is>
          <t>AUS</t>
        </is>
      </c>
      <c r="F3139" s="10" t="n">
        <v>1325</v>
      </c>
      <c r="G3139" t="inlineStr">
        <is>
          <t>1300-1359</t>
        </is>
      </c>
      <c r="H3139" s="9">
        <f>INT(F3139/100)</f>
        <v/>
      </c>
      <c r="I3139" t="n">
        <v>-8</v>
      </c>
      <c r="J3139" t="n">
        <v>0</v>
      </c>
      <c r="K3139" t="n">
        <v>-8</v>
      </c>
      <c r="L3139" t="n">
        <v>0</v>
      </c>
      <c r="M3139" t="n">
        <v>0</v>
      </c>
      <c r="O3139" t="n">
        <v>0</v>
      </c>
    </row>
    <row r="3140">
      <c r="A3140" s="8" t="n">
        <v>46211</v>
      </c>
      <c r="B3140" t="inlineStr">
        <is>
          <t>WN</t>
        </is>
      </c>
      <c r="C3140" s="9">
        <f>_xlfn.XLOOKUP(B3140,Carriers[Code],Carriers[Airline])</f>
        <v/>
      </c>
      <c r="D3140" t="n">
        <v>320</v>
      </c>
      <c r="E3140" t="inlineStr">
        <is>
          <t>MDW</t>
        </is>
      </c>
      <c r="F3140" s="10" t="n">
        <v>1325</v>
      </c>
      <c r="G3140" t="inlineStr">
        <is>
          <t>1300-1359</t>
        </is>
      </c>
      <c r="H3140" s="9">
        <f>INT(F3140/100)</f>
        <v/>
      </c>
      <c r="I3140" t="n">
        <v>78</v>
      </c>
      <c r="J3140" t="n">
        <v>1</v>
      </c>
      <c r="K3140" t="n">
        <v>63</v>
      </c>
      <c r="L3140" t="n">
        <v>1</v>
      </c>
      <c r="M3140" t="n">
        <v>0</v>
      </c>
      <c r="O3140" t="n">
        <v>0</v>
      </c>
      <c r="P3140" t="n">
        <v>31</v>
      </c>
      <c r="Q3140" t="n">
        <v>0</v>
      </c>
      <c r="R3140" t="n">
        <v>0</v>
      </c>
      <c r="S3140" t="n">
        <v>0</v>
      </c>
      <c r="T3140" t="n">
        <v>32</v>
      </c>
    </row>
    <row r="3141">
      <c r="A3141" s="8" t="n">
        <v>46211</v>
      </c>
      <c r="B3141" t="inlineStr">
        <is>
          <t>B6</t>
        </is>
      </c>
      <c r="C3141" s="9">
        <f>_xlfn.XLOOKUP(B3141,Carriers[Code],Carriers[Airline])</f>
        <v/>
      </c>
      <c r="D3141" t="n">
        <v>1293</v>
      </c>
      <c r="E3141" t="inlineStr">
        <is>
          <t>ILM</t>
        </is>
      </c>
      <c r="F3141" s="10" t="n">
        <v>1330</v>
      </c>
      <c r="G3141" t="inlineStr">
        <is>
          <t>1300-1359</t>
        </is>
      </c>
      <c r="H3141" s="9">
        <f>INT(F3141/100)</f>
        <v/>
      </c>
      <c r="I3141" t="n">
        <v>9</v>
      </c>
      <c r="J3141" t="n">
        <v>0</v>
      </c>
      <c r="K3141" t="n">
        <v>5</v>
      </c>
      <c r="L3141" t="n">
        <v>0</v>
      </c>
      <c r="M3141" t="n">
        <v>0</v>
      </c>
      <c r="O3141" t="n">
        <v>0</v>
      </c>
    </row>
    <row r="3142">
      <c r="A3142" s="8" t="n">
        <v>46211</v>
      </c>
      <c r="B3142" t="inlineStr">
        <is>
          <t>B6</t>
        </is>
      </c>
      <c r="C3142" s="9">
        <f>_xlfn.XLOOKUP(B3142,Carriers[Code],Carriers[Airline])</f>
        <v/>
      </c>
      <c r="D3142" t="n">
        <v>2251</v>
      </c>
      <c r="E3142" t="inlineStr">
        <is>
          <t>MCO</t>
        </is>
      </c>
      <c r="F3142" s="10" t="n">
        <v>1330</v>
      </c>
      <c r="G3142" t="inlineStr">
        <is>
          <t>1300-1359</t>
        </is>
      </c>
      <c r="H3142" s="9">
        <f>INT(F3142/100)</f>
        <v/>
      </c>
      <c r="I3142" t="n">
        <v>0</v>
      </c>
      <c r="J3142" t="n">
        <v>0</v>
      </c>
      <c r="K3142" t="n">
        <v>-28</v>
      </c>
      <c r="L3142" t="n">
        <v>0</v>
      </c>
      <c r="M3142" t="n">
        <v>0</v>
      </c>
      <c r="O3142" t="n">
        <v>0</v>
      </c>
    </row>
    <row r="3143">
      <c r="A3143" s="8" t="n">
        <v>46211</v>
      </c>
      <c r="B3143" t="inlineStr">
        <is>
          <t>YX</t>
        </is>
      </c>
      <c r="C3143" s="9">
        <f>_xlfn.XLOOKUP(B3143,Carriers[Code],Carriers[Airline])</f>
        <v/>
      </c>
      <c r="D3143" t="n">
        <v>5808</v>
      </c>
      <c r="E3143" t="inlineStr">
        <is>
          <t>JFK</t>
        </is>
      </c>
      <c r="F3143" s="10" t="n">
        <v>1335</v>
      </c>
      <c r="G3143" t="inlineStr">
        <is>
          <t>1300-1359</t>
        </is>
      </c>
      <c r="H3143" s="9">
        <f>INT(F3143/100)</f>
        <v/>
      </c>
      <c r="I3143" t="n">
        <v>3</v>
      </c>
      <c r="J3143" t="n">
        <v>0</v>
      </c>
      <c r="K3143" t="n">
        <v>-12</v>
      </c>
      <c r="L3143" t="n">
        <v>0</v>
      </c>
      <c r="M3143" t="n">
        <v>0</v>
      </c>
      <c r="O3143" t="n">
        <v>0</v>
      </c>
    </row>
    <row r="3144">
      <c r="A3144" s="8" t="n">
        <v>46211</v>
      </c>
      <c r="B3144" t="inlineStr">
        <is>
          <t>UA</t>
        </is>
      </c>
      <c r="C3144" s="9">
        <f>_xlfn.XLOOKUP(B3144,Carriers[Code],Carriers[Airline])</f>
        <v/>
      </c>
      <c r="D3144" t="n">
        <v>1976</v>
      </c>
      <c r="E3144" t="inlineStr">
        <is>
          <t>IAH</t>
        </is>
      </c>
      <c r="F3144" s="10" t="n">
        <v>1337</v>
      </c>
      <c r="G3144" t="inlineStr">
        <is>
          <t>1300-1359</t>
        </is>
      </c>
      <c r="H3144" s="9">
        <f>INT(F3144/100)</f>
        <v/>
      </c>
      <c r="I3144" t="n">
        <v>5</v>
      </c>
      <c r="J3144" t="n">
        <v>0</v>
      </c>
      <c r="K3144" t="n">
        <v>-11</v>
      </c>
      <c r="L3144" t="n">
        <v>0</v>
      </c>
      <c r="M3144" t="n">
        <v>0</v>
      </c>
      <c r="O3144" t="n">
        <v>0</v>
      </c>
    </row>
    <row r="3145">
      <c r="A3145" s="8" t="n">
        <v>46211</v>
      </c>
      <c r="B3145" t="inlineStr">
        <is>
          <t>B6</t>
        </is>
      </c>
      <c r="C3145" s="9">
        <f>_xlfn.XLOOKUP(B3145,Carriers[Code],Carriers[Airline])</f>
        <v/>
      </c>
      <c r="D3145" t="n">
        <v>639</v>
      </c>
      <c r="E3145" t="inlineStr">
        <is>
          <t>AUS</t>
        </is>
      </c>
      <c r="F3145" s="10" t="n">
        <v>1344</v>
      </c>
      <c r="G3145" t="inlineStr">
        <is>
          <t>1300-1359</t>
        </is>
      </c>
      <c r="H3145" s="9">
        <f>INT(F3145/100)</f>
        <v/>
      </c>
      <c r="I3145" t="n">
        <v>2</v>
      </c>
      <c r="J3145" t="n">
        <v>0</v>
      </c>
      <c r="K3145" t="n">
        <v>-1</v>
      </c>
      <c r="L3145" t="n">
        <v>0</v>
      </c>
      <c r="M3145" t="n">
        <v>0</v>
      </c>
      <c r="O3145" t="n">
        <v>0</v>
      </c>
    </row>
    <row r="3146">
      <c r="A3146" s="8" t="n">
        <v>46211</v>
      </c>
      <c r="B3146" t="inlineStr">
        <is>
          <t>B6</t>
        </is>
      </c>
      <c r="C3146" s="9">
        <f>_xlfn.XLOOKUP(B3146,Carriers[Code],Carriers[Airline])</f>
        <v/>
      </c>
      <c r="D3146" t="n">
        <v>641</v>
      </c>
      <c r="E3146" t="inlineStr">
        <is>
          <t>CLE</t>
        </is>
      </c>
      <c r="F3146" s="10" t="n">
        <v>1346</v>
      </c>
      <c r="G3146" t="inlineStr">
        <is>
          <t>1300-1359</t>
        </is>
      </c>
      <c r="H3146" s="9">
        <f>INT(F3146/100)</f>
        <v/>
      </c>
      <c r="I3146" t="n">
        <v>31</v>
      </c>
      <c r="J3146" t="n">
        <v>1</v>
      </c>
      <c r="K3146" t="n">
        <v>22</v>
      </c>
      <c r="L3146" t="n">
        <v>1</v>
      </c>
      <c r="M3146" t="n">
        <v>0</v>
      </c>
      <c r="O3146" t="n">
        <v>0</v>
      </c>
      <c r="P3146" t="n">
        <v>0</v>
      </c>
      <c r="Q3146" t="n">
        <v>0</v>
      </c>
      <c r="R3146" t="n">
        <v>1</v>
      </c>
      <c r="S3146" t="n">
        <v>0</v>
      </c>
      <c r="T3146" t="n">
        <v>21</v>
      </c>
    </row>
    <row r="3147">
      <c r="A3147" s="8" t="n">
        <v>46211</v>
      </c>
      <c r="B3147" t="inlineStr">
        <is>
          <t>YX</t>
        </is>
      </c>
      <c r="C3147" s="9">
        <f>_xlfn.XLOOKUP(B3147,Carriers[Code],Carriers[Airline])</f>
        <v/>
      </c>
      <c r="D3147" t="n">
        <v>4636</v>
      </c>
      <c r="E3147" t="inlineStr">
        <is>
          <t>IND</t>
        </is>
      </c>
      <c r="F3147" s="10" t="n">
        <v>1346</v>
      </c>
      <c r="G3147" t="inlineStr">
        <is>
          <t>1300-1359</t>
        </is>
      </c>
      <c r="H3147" s="9">
        <f>INT(F3147/100)</f>
        <v/>
      </c>
      <c r="I3147" t="n">
        <v>-10</v>
      </c>
      <c r="J3147" t="n">
        <v>0</v>
      </c>
      <c r="K3147" t="n">
        <v>-42</v>
      </c>
      <c r="L3147" t="n">
        <v>0</v>
      </c>
      <c r="M3147" t="n">
        <v>0</v>
      </c>
      <c r="O3147" t="n">
        <v>0</v>
      </c>
    </row>
    <row r="3148">
      <c r="A3148" s="8" t="n">
        <v>46211</v>
      </c>
      <c r="B3148" t="inlineStr">
        <is>
          <t>DL</t>
        </is>
      </c>
      <c r="C3148" s="9">
        <f>_xlfn.XLOOKUP(B3148,Carriers[Code],Carriers[Airline])</f>
        <v/>
      </c>
      <c r="D3148" t="n">
        <v>322</v>
      </c>
      <c r="E3148" t="inlineStr">
        <is>
          <t>ATL</t>
        </is>
      </c>
      <c r="F3148" s="10" t="n">
        <v>1355</v>
      </c>
      <c r="G3148" t="inlineStr">
        <is>
          <t>1300-1359</t>
        </is>
      </c>
      <c r="H3148" s="9">
        <f>INT(F3148/100)</f>
        <v/>
      </c>
      <c r="I3148" t="n">
        <v>22</v>
      </c>
      <c r="J3148" t="n">
        <v>1</v>
      </c>
      <c r="K3148" t="n">
        <v>-3</v>
      </c>
      <c r="L3148" t="n">
        <v>0</v>
      </c>
      <c r="M3148" t="n">
        <v>0</v>
      </c>
      <c r="O3148" t="n">
        <v>0</v>
      </c>
    </row>
    <row r="3149">
      <c r="A3149" s="8" t="n">
        <v>46211</v>
      </c>
      <c r="B3149" t="inlineStr">
        <is>
          <t>YX</t>
        </is>
      </c>
      <c r="C3149" s="9">
        <f>_xlfn.XLOOKUP(B3149,Carriers[Code],Carriers[Airline])</f>
        <v/>
      </c>
      <c r="D3149" t="n">
        <v>4440</v>
      </c>
      <c r="E3149" t="inlineStr">
        <is>
          <t>BUF</t>
        </is>
      </c>
      <c r="F3149" s="10" t="n">
        <v>1355</v>
      </c>
      <c r="G3149" t="inlineStr">
        <is>
          <t>1300-1359</t>
        </is>
      </c>
      <c r="H3149" s="9">
        <f>INT(F3149/100)</f>
        <v/>
      </c>
      <c r="I3149" t="n">
        <v>-7</v>
      </c>
      <c r="J3149" t="n">
        <v>0</v>
      </c>
      <c r="K3149" t="n">
        <v>-32</v>
      </c>
      <c r="L3149" t="n">
        <v>0</v>
      </c>
      <c r="M3149" t="n">
        <v>0</v>
      </c>
      <c r="O3149" t="n">
        <v>0</v>
      </c>
    </row>
    <row r="3150">
      <c r="A3150" s="8" t="n">
        <v>46211</v>
      </c>
      <c r="B3150" t="inlineStr">
        <is>
          <t>MQ</t>
        </is>
      </c>
      <c r="C3150" s="9">
        <f>_xlfn.XLOOKUP(B3150,Carriers[Code],Carriers[Airline])</f>
        <v/>
      </c>
      <c r="D3150" t="n">
        <v>3711</v>
      </c>
      <c r="E3150" t="inlineStr">
        <is>
          <t>ORD</t>
        </is>
      </c>
      <c r="F3150" s="10" t="n">
        <v>1356</v>
      </c>
      <c r="G3150" t="inlineStr">
        <is>
          <t>1300-1359</t>
        </is>
      </c>
      <c r="H3150" s="9">
        <f>INT(F3150/100)</f>
        <v/>
      </c>
      <c r="I3150" t="n">
        <v>-5</v>
      </c>
      <c r="J3150" t="n">
        <v>0</v>
      </c>
      <c r="K3150" t="n">
        <v>-36</v>
      </c>
      <c r="L3150" t="n">
        <v>0</v>
      </c>
      <c r="M3150" t="n">
        <v>0</v>
      </c>
      <c r="O3150" t="n">
        <v>0</v>
      </c>
    </row>
    <row r="3151">
      <c r="A3151" s="8" t="n">
        <v>46211</v>
      </c>
      <c r="B3151" t="inlineStr">
        <is>
          <t>MQ</t>
        </is>
      </c>
      <c r="C3151" s="9">
        <f>_xlfn.XLOOKUP(B3151,Carriers[Code],Carriers[Airline])</f>
        <v/>
      </c>
      <c r="D3151" t="n">
        <v>3438</v>
      </c>
      <c r="E3151" t="inlineStr">
        <is>
          <t>SDF</t>
        </is>
      </c>
      <c r="F3151" s="10" t="n">
        <v>1359</v>
      </c>
      <c r="G3151" t="inlineStr">
        <is>
          <t>1300-1359</t>
        </is>
      </c>
      <c r="H3151" s="9">
        <f>INT(F3151/100)</f>
        <v/>
      </c>
      <c r="I3151" t="n">
        <v>-6</v>
      </c>
      <c r="J3151" t="n">
        <v>0</v>
      </c>
      <c r="K3151" t="n">
        <v>-22</v>
      </c>
      <c r="L3151" t="n">
        <v>0</v>
      </c>
      <c r="M3151" t="n">
        <v>0</v>
      </c>
      <c r="O3151" t="n">
        <v>0</v>
      </c>
    </row>
    <row r="3152">
      <c r="A3152" s="8" t="n">
        <v>46211</v>
      </c>
      <c r="B3152" t="inlineStr">
        <is>
          <t>YX</t>
        </is>
      </c>
      <c r="C3152" s="9">
        <f>_xlfn.XLOOKUP(B3152,Carriers[Code],Carriers[Airline])</f>
        <v/>
      </c>
      <c r="D3152" t="n">
        <v>5627</v>
      </c>
      <c r="E3152" t="inlineStr">
        <is>
          <t>IND</t>
        </is>
      </c>
      <c r="F3152" s="10" t="n">
        <v>1359</v>
      </c>
      <c r="G3152" t="inlineStr">
        <is>
          <t>1300-1359</t>
        </is>
      </c>
      <c r="H3152" s="9">
        <f>INT(F3152/100)</f>
        <v/>
      </c>
      <c r="I3152" t="n">
        <v>-6</v>
      </c>
      <c r="J3152" t="n">
        <v>0</v>
      </c>
      <c r="K3152" t="n">
        <v>-11</v>
      </c>
      <c r="L3152" t="n">
        <v>0</v>
      </c>
      <c r="M3152" t="n">
        <v>0</v>
      </c>
      <c r="O3152" t="n">
        <v>0</v>
      </c>
    </row>
    <row r="3153">
      <c r="A3153" s="8" t="n">
        <v>46211</v>
      </c>
      <c r="B3153" t="inlineStr">
        <is>
          <t>YX</t>
        </is>
      </c>
      <c r="C3153" s="9">
        <f>_xlfn.XLOOKUP(B3153,Carriers[Code],Carriers[Airline])</f>
        <v/>
      </c>
      <c r="D3153" t="n">
        <v>5730</v>
      </c>
      <c r="E3153" t="inlineStr">
        <is>
          <t>LGA</t>
        </is>
      </c>
      <c r="F3153" s="10" t="n">
        <v>1400</v>
      </c>
      <c r="G3153" t="inlineStr">
        <is>
          <t>1400-1459</t>
        </is>
      </c>
      <c r="H3153" s="9">
        <f>INT(F3153/100)</f>
        <v/>
      </c>
      <c r="I3153" t="n">
        <v>-4</v>
      </c>
      <c r="J3153" t="n">
        <v>0</v>
      </c>
      <c r="K3153" t="n">
        <v>-5</v>
      </c>
      <c r="L3153" t="n">
        <v>0</v>
      </c>
      <c r="M3153" t="n">
        <v>0</v>
      </c>
      <c r="O3153" t="n">
        <v>0</v>
      </c>
    </row>
    <row r="3154">
      <c r="A3154" s="8" t="n">
        <v>46211</v>
      </c>
      <c r="B3154" t="inlineStr">
        <is>
          <t>YX</t>
        </is>
      </c>
      <c r="C3154" s="9">
        <f>_xlfn.XLOOKUP(B3154,Carriers[Code],Carriers[Airline])</f>
        <v/>
      </c>
      <c r="D3154" t="n">
        <v>4375</v>
      </c>
      <c r="E3154" t="inlineStr">
        <is>
          <t>LGA</t>
        </is>
      </c>
      <c r="F3154" s="10" t="n">
        <v>1404</v>
      </c>
      <c r="G3154" t="inlineStr">
        <is>
          <t>1400-1459</t>
        </is>
      </c>
      <c r="H3154" s="9">
        <f>INT(F3154/100)</f>
        <v/>
      </c>
      <c r="I3154" t="n">
        <v>-7</v>
      </c>
      <c r="J3154" t="n">
        <v>0</v>
      </c>
      <c r="K3154" t="n">
        <v>-10</v>
      </c>
      <c r="L3154" t="n">
        <v>0</v>
      </c>
      <c r="M3154" t="n">
        <v>0</v>
      </c>
      <c r="O3154" t="n">
        <v>0</v>
      </c>
    </row>
    <row r="3155">
      <c r="A3155" s="8" t="n">
        <v>46211</v>
      </c>
      <c r="B3155" t="inlineStr">
        <is>
          <t>YX</t>
        </is>
      </c>
      <c r="C3155" s="9">
        <f>_xlfn.XLOOKUP(B3155,Carriers[Code],Carriers[Airline])</f>
        <v/>
      </c>
      <c r="D3155" t="n">
        <v>5821</v>
      </c>
      <c r="E3155" t="inlineStr">
        <is>
          <t>TVC</t>
        </is>
      </c>
      <c r="F3155" s="10" t="n">
        <v>1406</v>
      </c>
      <c r="G3155" t="inlineStr">
        <is>
          <t>1400-1459</t>
        </is>
      </c>
      <c r="H3155" s="9">
        <f>INT(F3155/100)</f>
        <v/>
      </c>
      <c r="I3155" t="n">
        <v>-7</v>
      </c>
      <c r="J3155" t="n">
        <v>0</v>
      </c>
      <c r="K3155" t="n">
        <v>-20</v>
      </c>
      <c r="L3155" t="n">
        <v>0</v>
      </c>
      <c r="M3155" t="n">
        <v>0</v>
      </c>
      <c r="O3155" t="n">
        <v>0</v>
      </c>
    </row>
    <row r="3156">
      <c r="A3156" s="8" t="n">
        <v>46211</v>
      </c>
      <c r="B3156" t="inlineStr">
        <is>
          <t>YX</t>
        </is>
      </c>
      <c r="C3156" s="9">
        <f>_xlfn.XLOOKUP(B3156,Carriers[Code],Carriers[Airline])</f>
        <v/>
      </c>
      <c r="D3156" t="n">
        <v>5789</v>
      </c>
      <c r="E3156" t="inlineStr">
        <is>
          <t>CVG</t>
        </is>
      </c>
      <c r="F3156" s="10" t="n">
        <v>1412</v>
      </c>
      <c r="G3156" t="inlineStr">
        <is>
          <t>1400-1459</t>
        </is>
      </c>
      <c r="H3156" s="9">
        <f>INT(F3156/100)</f>
        <v/>
      </c>
      <c r="I3156" t="n">
        <v>-2</v>
      </c>
      <c r="J3156" t="n">
        <v>0</v>
      </c>
      <c r="K3156" t="n">
        <v>-11</v>
      </c>
      <c r="L3156" t="n">
        <v>0</v>
      </c>
      <c r="M3156" t="n">
        <v>0</v>
      </c>
      <c r="O3156" t="n">
        <v>0</v>
      </c>
    </row>
    <row r="3157">
      <c r="A3157" s="8" t="n">
        <v>46211</v>
      </c>
      <c r="B3157" t="inlineStr">
        <is>
          <t>YX</t>
        </is>
      </c>
      <c r="C3157" s="9">
        <f>_xlfn.XLOOKUP(B3157,Carriers[Code],Carriers[Airline])</f>
        <v/>
      </c>
      <c r="D3157" t="n">
        <v>5837</v>
      </c>
      <c r="E3157" t="inlineStr">
        <is>
          <t>CLT</t>
        </is>
      </c>
      <c r="F3157" s="10" t="n">
        <v>1413</v>
      </c>
      <c r="G3157" t="inlineStr">
        <is>
          <t>1400-1459</t>
        </is>
      </c>
      <c r="H3157" s="9">
        <f>INT(F3157/100)</f>
        <v/>
      </c>
      <c r="I3157" t="n">
        <v>163</v>
      </c>
      <c r="J3157" t="n">
        <v>1</v>
      </c>
      <c r="K3157" t="n">
        <v>162</v>
      </c>
      <c r="L3157" t="n">
        <v>1</v>
      </c>
      <c r="M3157" t="n">
        <v>0</v>
      </c>
      <c r="O3157" t="n">
        <v>0</v>
      </c>
      <c r="P3157" t="n">
        <v>129</v>
      </c>
      <c r="Q3157" t="n">
        <v>0</v>
      </c>
      <c r="R3157" t="n">
        <v>33</v>
      </c>
      <c r="S3157" t="n">
        <v>0</v>
      </c>
      <c r="T3157" t="n">
        <v>0</v>
      </c>
    </row>
    <row r="3158">
      <c r="A3158" s="8" t="n">
        <v>46211</v>
      </c>
      <c r="B3158" t="inlineStr">
        <is>
          <t>UA</t>
        </is>
      </c>
      <c r="C3158" s="9">
        <f>_xlfn.XLOOKUP(B3158,Carriers[Code],Carriers[Airline])</f>
        <v/>
      </c>
      <c r="D3158" t="n">
        <v>721</v>
      </c>
      <c r="E3158" t="inlineStr">
        <is>
          <t>IAD</t>
        </is>
      </c>
      <c r="F3158" s="10" t="n">
        <v>1415</v>
      </c>
      <c r="G3158" t="inlineStr">
        <is>
          <t>1400-1459</t>
        </is>
      </c>
      <c r="H3158" s="9">
        <f>INT(F3158/100)</f>
        <v/>
      </c>
      <c r="I3158" t="n">
        <v>-4</v>
      </c>
      <c r="J3158" t="n">
        <v>0</v>
      </c>
      <c r="K3158" t="n">
        <v>-19</v>
      </c>
      <c r="L3158" t="n">
        <v>0</v>
      </c>
      <c r="M3158" t="n">
        <v>0</v>
      </c>
      <c r="O3158" t="n">
        <v>0</v>
      </c>
    </row>
    <row r="3159">
      <c r="A3159" s="8" t="n">
        <v>46211</v>
      </c>
      <c r="B3159" t="inlineStr">
        <is>
          <t>WN</t>
        </is>
      </c>
      <c r="C3159" s="9">
        <f>_xlfn.XLOOKUP(B3159,Carriers[Code],Carriers[Airline])</f>
        <v/>
      </c>
      <c r="D3159" t="n">
        <v>743</v>
      </c>
      <c r="E3159" t="inlineStr">
        <is>
          <t>MCI</t>
        </is>
      </c>
      <c r="F3159" s="10" t="n">
        <v>1415</v>
      </c>
      <c r="G3159" t="inlineStr">
        <is>
          <t>1400-1459</t>
        </is>
      </c>
      <c r="H3159" s="9">
        <f>INT(F3159/100)</f>
        <v/>
      </c>
      <c r="I3159" t="n">
        <v>20</v>
      </c>
      <c r="J3159" t="n">
        <v>1</v>
      </c>
      <c r="K3159" t="n">
        <v>3</v>
      </c>
      <c r="L3159" t="n">
        <v>0</v>
      </c>
      <c r="M3159" t="n">
        <v>0</v>
      </c>
      <c r="O3159" t="n">
        <v>0</v>
      </c>
    </row>
    <row r="3160">
      <c r="A3160" s="8" t="n">
        <v>46211</v>
      </c>
      <c r="B3160" t="inlineStr">
        <is>
          <t>YX</t>
        </is>
      </c>
      <c r="C3160" s="9">
        <f>_xlfn.XLOOKUP(B3160,Carriers[Code],Carriers[Airline])</f>
        <v/>
      </c>
      <c r="D3160" t="n">
        <v>5682</v>
      </c>
      <c r="E3160" t="inlineStr">
        <is>
          <t>DCA</t>
        </is>
      </c>
      <c r="F3160" s="10" t="n">
        <v>1420</v>
      </c>
      <c r="G3160" t="inlineStr">
        <is>
          <t>1400-1459</t>
        </is>
      </c>
      <c r="H3160" s="9">
        <f>INT(F3160/100)</f>
        <v/>
      </c>
      <c r="I3160" t="n">
        <v>-5</v>
      </c>
      <c r="J3160" t="n">
        <v>0</v>
      </c>
      <c r="K3160" t="n">
        <v>16</v>
      </c>
      <c r="L3160" t="n">
        <v>1</v>
      </c>
      <c r="M3160" t="n">
        <v>0</v>
      </c>
      <c r="O3160" t="n">
        <v>0</v>
      </c>
      <c r="P3160" t="n">
        <v>0</v>
      </c>
      <c r="Q3160" t="n">
        <v>0</v>
      </c>
      <c r="R3160" t="n">
        <v>16</v>
      </c>
      <c r="S3160" t="n">
        <v>0</v>
      </c>
      <c r="T3160" t="n">
        <v>0</v>
      </c>
    </row>
    <row r="3161">
      <c r="A3161" s="8" t="n">
        <v>46211</v>
      </c>
      <c r="B3161" t="inlineStr">
        <is>
          <t>WN</t>
        </is>
      </c>
      <c r="C3161" s="9">
        <f>_xlfn.XLOOKUP(B3161,Carriers[Code],Carriers[Airline])</f>
        <v/>
      </c>
      <c r="D3161" t="n">
        <v>2247</v>
      </c>
      <c r="E3161" t="inlineStr">
        <is>
          <t>BWI</t>
        </is>
      </c>
      <c r="F3161" s="10" t="n">
        <v>1425</v>
      </c>
      <c r="G3161" t="inlineStr">
        <is>
          <t>1400-1459</t>
        </is>
      </c>
      <c r="H3161" s="9">
        <f>INT(F3161/100)</f>
        <v/>
      </c>
      <c r="I3161" t="n">
        <v>73</v>
      </c>
      <c r="J3161" t="n">
        <v>1</v>
      </c>
      <c r="K3161" t="n">
        <v>53</v>
      </c>
      <c r="L3161" t="n">
        <v>1</v>
      </c>
      <c r="M3161" t="n">
        <v>0</v>
      </c>
      <c r="O3161" t="n">
        <v>0</v>
      </c>
      <c r="P3161" t="n">
        <v>10</v>
      </c>
      <c r="Q3161" t="n">
        <v>0</v>
      </c>
      <c r="R3161" t="n">
        <v>0</v>
      </c>
      <c r="S3161" t="n">
        <v>0</v>
      </c>
      <c r="T3161" t="n">
        <v>43</v>
      </c>
    </row>
    <row r="3162">
      <c r="A3162" s="8" t="n">
        <v>46211</v>
      </c>
      <c r="B3162" t="inlineStr">
        <is>
          <t>AA</t>
        </is>
      </c>
      <c r="C3162" s="9">
        <f>_xlfn.XLOOKUP(B3162,Carriers[Code],Carriers[Airline])</f>
        <v/>
      </c>
      <c r="D3162" t="n">
        <v>1611</v>
      </c>
      <c r="E3162" t="inlineStr">
        <is>
          <t>CLT</t>
        </is>
      </c>
      <c r="F3162" s="10" t="n">
        <v>1426</v>
      </c>
      <c r="G3162" t="inlineStr">
        <is>
          <t>1400-1459</t>
        </is>
      </c>
      <c r="H3162" s="9">
        <f>INT(F3162/100)</f>
        <v/>
      </c>
      <c r="I3162" t="n">
        <v>-9</v>
      </c>
      <c r="J3162" t="n">
        <v>0</v>
      </c>
      <c r="K3162" t="n">
        <v>-25</v>
      </c>
      <c r="L3162" t="n">
        <v>0</v>
      </c>
      <c r="M3162" t="n">
        <v>0</v>
      </c>
      <c r="O3162" t="n">
        <v>0</v>
      </c>
    </row>
    <row r="3163">
      <c r="A3163" s="8" t="n">
        <v>46211</v>
      </c>
      <c r="B3163" t="inlineStr">
        <is>
          <t>AA</t>
        </is>
      </c>
      <c r="C3163" s="9">
        <f>_xlfn.XLOOKUP(B3163,Carriers[Code],Carriers[Airline])</f>
        <v/>
      </c>
      <c r="D3163" t="n">
        <v>820</v>
      </c>
      <c r="E3163" t="inlineStr">
        <is>
          <t>DFW</t>
        </is>
      </c>
      <c r="F3163" s="10" t="n">
        <v>1427</v>
      </c>
      <c r="G3163" t="inlineStr">
        <is>
          <t>1400-1459</t>
        </is>
      </c>
      <c r="H3163" s="9">
        <f>INT(F3163/100)</f>
        <v/>
      </c>
      <c r="I3163" t="n">
        <v>20</v>
      </c>
      <c r="J3163" t="n">
        <v>1</v>
      </c>
      <c r="K3163" t="n">
        <v>-10</v>
      </c>
      <c r="L3163" t="n">
        <v>0</v>
      </c>
      <c r="M3163" t="n">
        <v>0</v>
      </c>
      <c r="O3163" t="n">
        <v>0</v>
      </c>
    </row>
    <row r="3164">
      <c r="A3164" s="8" t="n">
        <v>46211</v>
      </c>
      <c r="B3164" t="inlineStr">
        <is>
          <t>B6</t>
        </is>
      </c>
      <c r="C3164" s="9">
        <f>_xlfn.XLOOKUP(B3164,Carriers[Code],Carriers[Airline])</f>
        <v/>
      </c>
      <c r="D3164" t="n">
        <v>2967</v>
      </c>
      <c r="E3164" t="inlineStr">
        <is>
          <t>FLL</t>
        </is>
      </c>
      <c r="F3164" s="10" t="n">
        <v>1430</v>
      </c>
      <c r="G3164" t="inlineStr">
        <is>
          <t>1400-1459</t>
        </is>
      </c>
      <c r="H3164" s="9">
        <f>INT(F3164/100)</f>
        <v/>
      </c>
      <c r="I3164" t="n">
        <v>-4</v>
      </c>
      <c r="J3164" t="n">
        <v>0</v>
      </c>
      <c r="K3164" t="n">
        <v>-29</v>
      </c>
      <c r="L3164" t="n">
        <v>0</v>
      </c>
      <c r="M3164" t="n">
        <v>0</v>
      </c>
      <c r="O3164" t="n">
        <v>0</v>
      </c>
    </row>
    <row r="3165">
      <c r="A3165" s="8" t="n">
        <v>46211</v>
      </c>
      <c r="B3165" t="inlineStr">
        <is>
          <t>UA</t>
        </is>
      </c>
      <c r="C3165" s="9">
        <f>_xlfn.XLOOKUP(B3165,Carriers[Code],Carriers[Airline])</f>
        <v/>
      </c>
      <c r="D3165" t="n">
        <v>1076</v>
      </c>
      <c r="E3165" t="inlineStr">
        <is>
          <t>EWR</t>
        </is>
      </c>
      <c r="F3165" s="10" t="n">
        <v>1430</v>
      </c>
      <c r="G3165" t="inlineStr">
        <is>
          <t>1400-1459</t>
        </is>
      </c>
      <c r="H3165" s="9">
        <f>INT(F3165/100)</f>
        <v/>
      </c>
      <c r="I3165" t="n">
        <v>-12</v>
      </c>
      <c r="J3165" t="n">
        <v>0</v>
      </c>
      <c r="K3165" t="n">
        <v>-31</v>
      </c>
      <c r="L3165" t="n">
        <v>0</v>
      </c>
      <c r="M3165" t="n">
        <v>0</v>
      </c>
      <c r="O3165" t="n">
        <v>0</v>
      </c>
    </row>
    <row r="3166">
      <c r="A3166" s="8" t="n">
        <v>46211</v>
      </c>
      <c r="B3166" t="inlineStr">
        <is>
          <t>WN</t>
        </is>
      </c>
      <c r="C3166" s="9">
        <f>_xlfn.XLOOKUP(B3166,Carriers[Code],Carriers[Airline])</f>
        <v/>
      </c>
      <c r="D3166" t="n">
        <v>725</v>
      </c>
      <c r="E3166" t="inlineStr">
        <is>
          <t>BNA</t>
        </is>
      </c>
      <c r="F3166" s="10" t="n">
        <v>1430</v>
      </c>
      <c r="G3166" t="inlineStr">
        <is>
          <t>1400-1459</t>
        </is>
      </c>
      <c r="H3166" s="9">
        <f>INT(F3166/100)</f>
        <v/>
      </c>
      <c r="I3166" t="n">
        <v>22</v>
      </c>
      <c r="J3166" t="n">
        <v>1</v>
      </c>
      <c r="K3166" t="n">
        <v>32</v>
      </c>
      <c r="L3166" t="n">
        <v>1</v>
      </c>
      <c r="M3166" t="n">
        <v>0</v>
      </c>
      <c r="O3166" t="n">
        <v>0</v>
      </c>
      <c r="P3166" t="n">
        <v>14</v>
      </c>
      <c r="Q3166" t="n">
        <v>0</v>
      </c>
      <c r="R3166" t="n">
        <v>10</v>
      </c>
      <c r="S3166" t="n">
        <v>0</v>
      </c>
      <c r="T3166" t="n">
        <v>8</v>
      </c>
    </row>
    <row r="3167">
      <c r="A3167" s="8" t="n">
        <v>46211</v>
      </c>
      <c r="B3167" t="inlineStr">
        <is>
          <t>YX</t>
        </is>
      </c>
      <c r="C3167" s="9">
        <f>_xlfn.XLOOKUP(B3167,Carriers[Code],Carriers[Airline])</f>
        <v/>
      </c>
      <c r="D3167" t="n">
        <v>5653</v>
      </c>
      <c r="E3167" t="inlineStr">
        <is>
          <t>CMH</t>
        </is>
      </c>
      <c r="F3167" s="10" t="n">
        <v>1438</v>
      </c>
      <c r="G3167" t="inlineStr">
        <is>
          <t>1400-1459</t>
        </is>
      </c>
      <c r="H3167" s="9">
        <f>INT(F3167/100)</f>
        <v/>
      </c>
      <c r="I3167" t="n">
        <v>-9</v>
      </c>
      <c r="J3167" t="n">
        <v>0</v>
      </c>
      <c r="K3167" t="n">
        <v>-41</v>
      </c>
      <c r="L3167" t="n">
        <v>0</v>
      </c>
      <c r="M3167" t="n">
        <v>0</v>
      </c>
      <c r="O3167" t="n">
        <v>0</v>
      </c>
    </row>
    <row r="3168">
      <c r="A3168" s="8" t="n">
        <v>46211</v>
      </c>
      <c r="B3168" t="inlineStr">
        <is>
          <t>DL</t>
        </is>
      </c>
      <c r="C3168" s="9">
        <f>_xlfn.XLOOKUP(B3168,Carriers[Code],Carriers[Airline])</f>
        <v/>
      </c>
      <c r="D3168" t="n">
        <v>2677</v>
      </c>
      <c r="E3168" t="inlineStr">
        <is>
          <t>BNA</t>
        </is>
      </c>
      <c r="F3168" s="10" t="n">
        <v>1440</v>
      </c>
      <c r="G3168" t="inlineStr">
        <is>
          <t>1400-1459</t>
        </is>
      </c>
      <c r="H3168" s="9">
        <f>INT(F3168/100)</f>
        <v/>
      </c>
      <c r="I3168" t="n">
        <v>-12</v>
      </c>
      <c r="J3168" t="n">
        <v>0</v>
      </c>
      <c r="K3168" t="n">
        <v>-37</v>
      </c>
      <c r="L3168" t="n">
        <v>0</v>
      </c>
      <c r="M3168" t="n">
        <v>0</v>
      </c>
      <c r="O3168" t="n">
        <v>0</v>
      </c>
    </row>
    <row r="3169">
      <c r="A3169" s="8" t="n">
        <v>46211</v>
      </c>
      <c r="B3169" t="inlineStr">
        <is>
          <t>B6</t>
        </is>
      </c>
      <c r="C3169" s="9">
        <f>_xlfn.XLOOKUP(B3169,Carriers[Code],Carriers[Airline])</f>
        <v/>
      </c>
      <c r="D3169" t="n">
        <v>897</v>
      </c>
      <c r="E3169" t="inlineStr">
        <is>
          <t>ATL</t>
        </is>
      </c>
      <c r="F3169" s="10" t="n">
        <v>1450</v>
      </c>
      <c r="G3169" t="inlineStr">
        <is>
          <t>1400-1459</t>
        </is>
      </c>
      <c r="H3169" s="9">
        <f>INT(F3169/100)</f>
        <v/>
      </c>
      <c r="I3169" t="n">
        <v>-1</v>
      </c>
      <c r="J3169" t="n">
        <v>0</v>
      </c>
      <c r="K3169" t="n">
        <v>-15</v>
      </c>
      <c r="L3169" t="n">
        <v>0</v>
      </c>
      <c r="M3169" t="n">
        <v>0</v>
      </c>
      <c r="O3169" t="n">
        <v>0</v>
      </c>
    </row>
    <row r="3170">
      <c r="A3170" s="8" t="n">
        <v>46211</v>
      </c>
      <c r="B3170" t="inlineStr">
        <is>
          <t>DL</t>
        </is>
      </c>
      <c r="C3170" s="9">
        <f>_xlfn.XLOOKUP(B3170,Carriers[Code],Carriers[Airline])</f>
        <v/>
      </c>
      <c r="D3170" t="n">
        <v>1127</v>
      </c>
      <c r="E3170" t="inlineStr">
        <is>
          <t>MSP</t>
        </is>
      </c>
      <c r="F3170" s="10" t="n">
        <v>1452</v>
      </c>
      <c r="G3170" t="inlineStr">
        <is>
          <t>1400-1459</t>
        </is>
      </c>
      <c r="H3170" s="9">
        <f>INT(F3170/100)</f>
        <v/>
      </c>
      <c r="I3170" t="n">
        <v>0</v>
      </c>
      <c r="J3170" t="n">
        <v>0</v>
      </c>
      <c r="K3170" t="n">
        <v>-8</v>
      </c>
      <c r="L3170" t="n">
        <v>0</v>
      </c>
      <c r="M3170" t="n">
        <v>0</v>
      </c>
      <c r="O3170" t="n">
        <v>0</v>
      </c>
    </row>
    <row r="3171">
      <c r="A3171" s="8" t="n">
        <v>46211</v>
      </c>
      <c r="B3171" t="inlineStr">
        <is>
          <t>YX</t>
        </is>
      </c>
      <c r="C3171" s="9">
        <f>_xlfn.XLOOKUP(B3171,Carriers[Code],Carriers[Airline])</f>
        <v/>
      </c>
      <c r="D3171" t="n">
        <v>5641</v>
      </c>
      <c r="E3171" t="inlineStr">
        <is>
          <t>CLE</t>
        </is>
      </c>
      <c r="F3171" s="10" t="n">
        <v>1454</v>
      </c>
      <c r="G3171" t="inlineStr">
        <is>
          <t>1400-1459</t>
        </is>
      </c>
      <c r="H3171" s="9">
        <f>INT(F3171/100)</f>
        <v/>
      </c>
      <c r="I3171" t="n">
        <v>-8</v>
      </c>
      <c r="J3171" t="n">
        <v>0</v>
      </c>
      <c r="K3171" t="n">
        <v>-27</v>
      </c>
      <c r="L3171" t="n">
        <v>0</v>
      </c>
      <c r="M3171" t="n">
        <v>0</v>
      </c>
      <c r="O3171" t="n">
        <v>0</v>
      </c>
    </row>
    <row r="3172">
      <c r="A3172" s="8" t="n">
        <v>46211</v>
      </c>
      <c r="B3172" t="inlineStr">
        <is>
          <t>B6</t>
        </is>
      </c>
      <c r="C3172" s="9">
        <f>_xlfn.XLOOKUP(B3172,Carriers[Code],Carriers[Airline])</f>
        <v/>
      </c>
      <c r="D3172" t="n">
        <v>1237</v>
      </c>
      <c r="E3172" t="inlineStr">
        <is>
          <t>DTW</t>
        </is>
      </c>
      <c r="F3172" s="10" t="n">
        <v>1500</v>
      </c>
      <c r="G3172" t="inlineStr">
        <is>
          <t>1500-1559</t>
        </is>
      </c>
      <c r="H3172" s="9">
        <f>INT(F3172/100)</f>
        <v/>
      </c>
      <c r="I3172" t="n">
        <v>27</v>
      </c>
      <c r="J3172" t="n">
        <v>1</v>
      </c>
      <c r="K3172" t="n">
        <v>16</v>
      </c>
      <c r="L3172" t="n">
        <v>1</v>
      </c>
      <c r="M3172" t="n">
        <v>0</v>
      </c>
      <c r="O3172" t="n">
        <v>0</v>
      </c>
      <c r="P3172" t="n">
        <v>16</v>
      </c>
      <c r="Q3172" t="n">
        <v>0</v>
      </c>
      <c r="R3172" t="n">
        <v>0</v>
      </c>
      <c r="S3172" t="n">
        <v>0</v>
      </c>
      <c r="T3172" t="n">
        <v>0</v>
      </c>
    </row>
    <row r="3173">
      <c r="A3173" s="8" t="n">
        <v>46211</v>
      </c>
      <c r="B3173" t="inlineStr">
        <is>
          <t>YX</t>
        </is>
      </c>
      <c r="C3173" s="9">
        <f>_xlfn.XLOOKUP(B3173,Carriers[Code],Carriers[Airline])</f>
        <v/>
      </c>
      <c r="D3173" t="n">
        <v>5736</v>
      </c>
      <c r="E3173" t="inlineStr">
        <is>
          <t>LGA</t>
        </is>
      </c>
      <c r="F3173" s="10" t="n">
        <v>1500</v>
      </c>
      <c r="G3173" t="inlineStr">
        <is>
          <t>1500-1559</t>
        </is>
      </c>
      <c r="H3173" s="9">
        <f>INT(F3173/100)</f>
        <v/>
      </c>
      <c r="I3173" t="n">
        <v>-7</v>
      </c>
      <c r="J3173" t="n">
        <v>0</v>
      </c>
      <c r="K3173" t="n">
        <v>-29</v>
      </c>
      <c r="L3173" t="n">
        <v>0</v>
      </c>
      <c r="M3173" t="n">
        <v>0</v>
      </c>
      <c r="O3173" t="n">
        <v>0</v>
      </c>
    </row>
    <row r="3174">
      <c r="A3174" s="8" t="n">
        <v>46211</v>
      </c>
      <c r="B3174" t="inlineStr">
        <is>
          <t>AA</t>
        </is>
      </c>
      <c r="C3174" s="9">
        <f>_xlfn.XLOOKUP(B3174,Carriers[Code],Carriers[Airline])</f>
        <v/>
      </c>
      <c r="D3174" t="n">
        <v>2882</v>
      </c>
      <c r="E3174" t="inlineStr">
        <is>
          <t>PHL</t>
        </is>
      </c>
      <c r="F3174" s="10" t="n">
        <v>1503</v>
      </c>
      <c r="G3174" t="inlineStr">
        <is>
          <t>1500-1559</t>
        </is>
      </c>
      <c r="H3174" s="9">
        <f>INT(F3174/100)</f>
        <v/>
      </c>
      <c r="I3174" t="n">
        <v>2</v>
      </c>
      <c r="J3174" t="n">
        <v>0</v>
      </c>
      <c r="K3174" t="n">
        <v>-9</v>
      </c>
      <c r="L3174" t="n">
        <v>0</v>
      </c>
      <c r="M3174" t="n">
        <v>0</v>
      </c>
      <c r="O3174" t="n">
        <v>0</v>
      </c>
    </row>
    <row r="3175">
      <c r="A3175" s="8" t="n">
        <v>46211</v>
      </c>
      <c r="B3175" t="inlineStr">
        <is>
          <t>DL</t>
        </is>
      </c>
      <c r="C3175" s="9">
        <f>_xlfn.XLOOKUP(B3175,Carriers[Code],Carriers[Airline])</f>
        <v/>
      </c>
      <c r="D3175" t="n">
        <v>638</v>
      </c>
      <c r="E3175" t="inlineStr">
        <is>
          <t>ATL</t>
        </is>
      </c>
      <c r="F3175" s="10" t="n">
        <v>1510</v>
      </c>
      <c r="G3175" t="inlineStr">
        <is>
          <t>1500-1559</t>
        </is>
      </c>
      <c r="H3175" s="9">
        <f>INT(F3175/100)</f>
        <v/>
      </c>
      <c r="I3175" t="n">
        <v>-2</v>
      </c>
      <c r="J3175" t="n">
        <v>0</v>
      </c>
      <c r="K3175" t="n">
        <v>-23</v>
      </c>
      <c r="L3175" t="n">
        <v>0</v>
      </c>
      <c r="M3175" t="n">
        <v>0</v>
      </c>
      <c r="O3175" t="n">
        <v>0</v>
      </c>
    </row>
    <row r="3176">
      <c r="A3176" s="8" t="n">
        <v>46211</v>
      </c>
      <c r="B3176" t="inlineStr">
        <is>
          <t>UA</t>
        </is>
      </c>
      <c r="C3176" s="9">
        <f>_xlfn.XLOOKUP(B3176,Carriers[Code],Carriers[Airline])</f>
        <v/>
      </c>
      <c r="D3176" t="n">
        <v>2297</v>
      </c>
      <c r="E3176" t="inlineStr">
        <is>
          <t>DEN</t>
        </is>
      </c>
      <c r="F3176" s="10" t="n">
        <v>1510</v>
      </c>
      <c r="G3176" t="inlineStr">
        <is>
          <t>1500-1559</t>
        </is>
      </c>
      <c r="H3176" s="9">
        <f>INT(F3176/100)</f>
        <v/>
      </c>
      <c r="I3176" t="n">
        <v>-2</v>
      </c>
      <c r="J3176" t="n">
        <v>0</v>
      </c>
      <c r="K3176" t="n">
        <v>-11</v>
      </c>
      <c r="L3176" t="n">
        <v>0</v>
      </c>
      <c r="M3176" t="n">
        <v>0</v>
      </c>
      <c r="O3176" t="n">
        <v>0</v>
      </c>
    </row>
    <row r="3177">
      <c r="A3177" s="8" t="n">
        <v>46211</v>
      </c>
      <c r="B3177" t="inlineStr">
        <is>
          <t>YX</t>
        </is>
      </c>
      <c r="C3177" s="9">
        <f>_xlfn.XLOOKUP(B3177,Carriers[Code],Carriers[Airline])</f>
        <v/>
      </c>
      <c r="D3177" t="n">
        <v>5706</v>
      </c>
      <c r="E3177" t="inlineStr">
        <is>
          <t>PHL</t>
        </is>
      </c>
      <c r="F3177" s="10" t="n">
        <v>1510</v>
      </c>
      <c r="G3177" t="inlineStr">
        <is>
          <t>1500-1559</t>
        </is>
      </c>
      <c r="H3177" s="9">
        <f>INT(F3177/100)</f>
        <v/>
      </c>
      <c r="I3177" t="n">
        <v>7</v>
      </c>
      <c r="J3177" t="n">
        <v>0</v>
      </c>
      <c r="K3177" t="n">
        <v>-10</v>
      </c>
      <c r="L3177" t="n">
        <v>0</v>
      </c>
      <c r="M3177" t="n">
        <v>0</v>
      </c>
      <c r="O3177" t="n">
        <v>0</v>
      </c>
    </row>
    <row r="3178">
      <c r="A3178" s="8" t="n">
        <v>46211</v>
      </c>
      <c r="B3178" t="inlineStr">
        <is>
          <t>UA</t>
        </is>
      </c>
      <c r="C3178" s="9">
        <f>_xlfn.XLOOKUP(B3178,Carriers[Code],Carriers[Airline])</f>
        <v/>
      </c>
      <c r="D3178" t="n">
        <v>1475</v>
      </c>
      <c r="E3178" t="inlineStr">
        <is>
          <t>ORD</t>
        </is>
      </c>
      <c r="F3178" s="10" t="n">
        <v>1513</v>
      </c>
      <c r="G3178" t="inlineStr">
        <is>
          <t>1500-1559</t>
        </is>
      </c>
      <c r="H3178" s="9">
        <f>INT(F3178/100)</f>
        <v/>
      </c>
      <c r="I3178" t="n">
        <v>-5</v>
      </c>
      <c r="J3178" t="n">
        <v>0</v>
      </c>
      <c r="K3178" t="n">
        <v>-4</v>
      </c>
      <c r="L3178" t="n">
        <v>0</v>
      </c>
      <c r="M3178" t="n">
        <v>0</v>
      </c>
      <c r="O3178" t="n">
        <v>0</v>
      </c>
    </row>
    <row r="3179">
      <c r="A3179" s="8" t="n">
        <v>46211</v>
      </c>
      <c r="B3179" t="inlineStr">
        <is>
          <t>AA</t>
        </is>
      </c>
      <c r="C3179" s="9">
        <f>_xlfn.XLOOKUP(B3179,Carriers[Code],Carriers[Airline])</f>
        <v/>
      </c>
      <c r="D3179" t="n">
        <v>1565</v>
      </c>
      <c r="E3179" t="inlineStr">
        <is>
          <t>MIA</t>
        </is>
      </c>
      <c r="F3179" s="10" t="n">
        <v>1515</v>
      </c>
      <c r="G3179" t="inlineStr">
        <is>
          <t>1500-1559</t>
        </is>
      </c>
      <c r="H3179" s="9">
        <f>INT(F3179/100)</f>
        <v/>
      </c>
      <c r="I3179" t="n">
        <v>65</v>
      </c>
      <c r="J3179" t="n">
        <v>1</v>
      </c>
      <c r="K3179" t="n">
        <v>37</v>
      </c>
      <c r="L3179" t="n">
        <v>1</v>
      </c>
      <c r="M3179" t="n">
        <v>0</v>
      </c>
      <c r="O3179" t="n">
        <v>0</v>
      </c>
      <c r="P3179" t="n">
        <v>34</v>
      </c>
      <c r="Q3179" t="n">
        <v>0</v>
      </c>
      <c r="R3179" t="n">
        <v>3</v>
      </c>
      <c r="S3179" t="n">
        <v>0</v>
      </c>
      <c r="T3179" t="n">
        <v>0</v>
      </c>
    </row>
    <row r="3180">
      <c r="A3180" s="8" t="n">
        <v>46211</v>
      </c>
      <c r="B3180" t="inlineStr">
        <is>
          <t>DL</t>
        </is>
      </c>
      <c r="C3180" s="9">
        <f>_xlfn.XLOOKUP(B3180,Carriers[Code],Carriers[Airline])</f>
        <v/>
      </c>
      <c r="D3180" t="n">
        <v>776</v>
      </c>
      <c r="E3180" t="inlineStr">
        <is>
          <t>MIA</t>
        </is>
      </c>
      <c r="F3180" s="10" t="n">
        <v>1515</v>
      </c>
      <c r="G3180" t="inlineStr">
        <is>
          <t>1500-1559</t>
        </is>
      </c>
      <c r="H3180" s="9">
        <f>INT(F3180/100)</f>
        <v/>
      </c>
      <c r="I3180" t="n">
        <v>-10</v>
      </c>
      <c r="J3180" t="n">
        <v>0</v>
      </c>
      <c r="K3180" t="n">
        <v>-9</v>
      </c>
      <c r="L3180" t="n">
        <v>0</v>
      </c>
      <c r="M3180" t="n">
        <v>0</v>
      </c>
      <c r="O3180" t="n">
        <v>0</v>
      </c>
    </row>
    <row r="3181">
      <c r="A3181" s="8" t="n">
        <v>46211</v>
      </c>
      <c r="B3181" t="inlineStr">
        <is>
          <t>YX</t>
        </is>
      </c>
      <c r="C3181" s="9">
        <f>_xlfn.XLOOKUP(B3181,Carriers[Code],Carriers[Airline])</f>
        <v/>
      </c>
      <c r="D3181" t="n">
        <v>4380</v>
      </c>
      <c r="E3181" t="inlineStr">
        <is>
          <t>DCA</t>
        </is>
      </c>
      <c r="F3181" s="10" t="n">
        <v>1519</v>
      </c>
      <c r="G3181" t="inlineStr">
        <is>
          <t>1500-1559</t>
        </is>
      </c>
      <c r="H3181" s="9">
        <f>INT(F3181/100)</f>
        <v/>
      </c>
      <c r="I3181" t="n">
        <v>-3</v>
      </c>
      <c r="J3181" t="n">
        <v>0</v>
      </c>
      <c r="K3181" t="n">
        <v>20</v>
      </c>
      <c r="L3181" t="n">
        <v>1</v>
      </c>
      <c r="M3181" t="n">
        <v>0</v>
      </c>
      <c r="O3181" t="n">
        <v>0</v>
      </c>
      <c r="P3181" t="n">
        <v>0</v>
      </c>
      <c r="Q3181" t="n">
        <v>0</v>
      </c>
      <c r="R3181" t="n">
        <v>20</v>
      </c>
      <c r="S3181" t="n">
        <v>0</v>
      </c>
      <c r="T3181" t="n">
        <v>0</v>
      </c>
    </row>
    <row r="3182">
      <c r="A3182" s="8" t="n">
        <v>46211</v>
      </c>
      <c r="B3182" t="inlineStr">
        <is>
          <t>B6</t>
        </is>
      </c>
      <c r="C3182" s="9">
        <f>_xlfn.XLOOKUP(B3182,Carriers[Code],Carriers[Airline])</f>
        <v/>
      </c>
      <c r="D3182" t="n">
        <v>1813</v>
      </c>
      <c r="E3182" t="inlineStr">
        <is>
          <t>ORF</t>
        </is>
      </c>
      <c r="F3182" s="10" t="n">
        <v>1527</v>
      </c>
      <c r="G3182" t="inlineStr">
        <is>
          <t>1500-1559</t>
        </is>
      </c>
      <c r="H3182" s="9">
        <f>INT(F3182/100)</f>
        <v/>
      </c>
      <c r="I3182" t="n">
        <v>63</v>
      </c>
      <c r="J3182" t="n">
        <v>1</v>
      </c>
      <c r="K3182" t="n">
        <v>56</v>
      </c>
      <c r="L3182" t="n">
        <v>1</v>
      </c>
      <c r="M3182" t="n">
        <v>0</v>
      </c>
      <c r="O3182" t="n">
        <v>0</v>
      </c>
      <c r="P3182" t="n">
        <v>55</v>
      </c>
      <c r="Q3182" t="n">
        <v>0</v>
      </c>
      <c r="R3182" t="n">
        <v>0</v>
      </c>
      <c r="S3182" t="n">
        <v>0</v>
      </c>
      <c r="T3182" t="n">
        <v>1</v>
      </c>
    </row>
    <row r="3183">
      <c r="A3183" s="8" t="n">
        <v>46211</v>
      </c>
      <c r="B3183" t="inlineStr">
        <is>
          <t>DL</t>
        </is>
      </c>
      <c r="C3183" s="9">
        <f>_xlfn.XLOOKUP(B3183,Carriers[Code],Carriers[Airline])</f>
        <v/>
      </c>
      <c r="D3183" t="n">
        <v>2887</v>
      </c>
      <c r="E3183" t="inlineStr">
        <is>
          <t>MCO</t>
        </is>
      </c>
      <c r="F3183" s="10" t="n">
        <v>1527</v>
      </c>
      <c r="G3183" t="inlineStr">
        <is>
          <t>1500-1559</t>
        </is>
      </c>
      <c r="H3183" s="9">
        <f>INT(F3183/100)</f>
        <v/>
      </c>
      <c r="I3183" t="n">
        <v>7</v>
      </c>
      <c r="J3183" t="n">
        <v>0</v>
      </c>
      <c r="K3183" t="n">
        <v>12</v>
      </c>
      <c r="L3183" t="n">
        <v>0</v>
      </c>
      <c r="M3183" t="n">
        <v>0</v>
      </c>
      <c r="O3183" t="n">
        <v>0</v>
      </c>
    </row>
    <row r="3184">
      <c r="A3184" s="8" t="n">
        <v>46211</v>
      </c>
      <c r="B3184" t="inlineStr">
        <is>
          <t>AA</t>
        </is>
      </c>
      <c r="C3184" s="9">
        <f>_xlfn.XLOOKUP(B3184,Carriers[Code],Carriers[Airline])</f>
        <v/>
      </c>
      <c r="D3184" t="n">
        <v>1563</v>
      </c>
      <c r="E3184" t="inlineStr">
        <is>
          <t>ORD</t>
        </is>
      </c>
      <c r="F3184" s="10" t="n">
        <v>1528</v>
      </c>
      <c r="G3184" t="inlineStr">
        <is>
          <t>1500-1559</t>
        </is>
      </c>
      <c r="H3184" s="9">
        <f>INT(F3184/100)</f>
        <v/>
      </c>
      <c r="I3184" t="n">
        <v>4</v>
      </c>
      <c r="J3184" t="n">
        <v>0</v>
      </c>
      <c r="K3184" t="n">
        <v>-11</v>
      </c>
      <c r="L3184" t="n">
        <v>0</v>
      </c>
      <c r="M3184" t="n">
        <v>0</v>
      </c>
      <c r="O3184" t="n">
        <v>0</v>
      </c>
    </row>
    <row r="3185">
      <c r="A3185" s="8" t="n">
        <v>46211</v>
      </c>
      <c r="B3185" t="inlineStr">
        <is>
          <t>B6</t>
        </is>
      </c>
      <c r="C3185" s="9">
        <f>_xlfn.XLOOKUP(B3185,Carriers[Code],Carriers[Airline])</f>
        <v/>
      </c>
      <c r="D3185" t="n">
        <v>2467</v>
      </c>
      <c r="E3185" t="inlineStr">
        <is>
          <t>CHS</t>
        </is>
      </c>
      <c r="F3185" s="10" t="n">
        <v>1530</v>
      </c>
      <c r="G3185" t="inlineStr">
        <is>
          <t>1500-1559</t>
        </is>
      </c>
      <c r="H3185" s="9">
        <f>INT(F3185/100)</f>
        <v/>
      </c>
      <c r="I3185" t="n">
        <v>-6</v>
      </c>
      <c r="J3185" t="n">
        <v>0</v>
      </c>
      <c r="K3185" t="n">
        <v>22</v>
      </c>
      <c r="L3185" t="n">
        <v>1</v>
      </c>
      <c r="M3185" t="n">
        <v>0</v>
      </c>
      <c r="O3185" t="n">
        <v>0</v>
      </c>
      <c r="P3185" t="n">
        <v>0</v>
      </c>
      <c r="Q3185" t="n">
        <v>0</v>
      </c>
      <c r="R3185" t="n">
        <v>22</v>
      </c>
      <c r="S3185" t="n">
        <v>0</v>
      </c>
      <c r="T3185" t="n">
        <v>0</v>
      </c>
    </row>
    <row r="3186">
      <c r="A3186" s="8" t="n">
        <v>46211</v>
      </c>
      <c r="B3186" t="inlineStr">
        <is>
          <t>DL</t>
        </is>
      </c>
      <c r="C3186" s="9">
        <f>_xlfn.XLOOKUP(B3186,Carriers[Code],Carriers[Airline])</f>
        <v/>
      </c>
      <c r="D3186" t="n">
        <v>2196</v>
      </c>
      <c r="E3186" t="inlineStr">
        <is>
          <t>FLL</t>
        </is>
      </c>
      <c r="F3186" s="10" t="n">
        <v>1532</v>
      </c>
      <c r="G3186" t="inlineStr">
        <is>
          <t>1500-1559</t>
        </is>
      </c>
      <c r="H3186" s="9">
        <f>INT(F3186/100)</f>
        <v/>
      </c>
      <c r="I3186" t="n">
        <v>3</v>
      </c>
      <c r="J3186" t="n">
        <v>0</v>
      </c>
      <c r="K3186" t="n">
        <v>14</v>
      </c>
      <c r="L3186" t="n">
        <v>0</v>
      </c>
      <c r="M3186" t="n">
        <v>0</v>
      </c>
      <c r="O3186" t="n">
        <v>0</v>
      </c>
    </row>
    <row r="3187">
      <c r="A3187" s="8" t="n">
        <v>46211</v>
      </c>
      <c r="B3187" t="inlineStr">
        <is>
          <t>YX</t>
        </is>
      </c>
      <c r="C3187" s="9">
        <f>_xlfn.XLOOKUP(B3187,Carriers[Code],Carriers[Airline])</f>
        <v/>
      </c>
      <c r="D3187" t="n">
        <v>5657</v>
      </c>
      <c r="E3187" t="inlineStr">
        <is>
          <t>JAX</t>
        </is>
      </c>
      <c r="F3187" s="10" t="n">
        <v>1535</v>
      </c>
      <c r="G3187" t="inlineStr">
        <is>
          <t>1500-1559</t>
        </is>
      </c>
      <c r="H3187" s="9">
        <f>INT(F3187/100)</f>
        <v/>
      </c>
      <c r="I3187" t="n">
        <v>-2</v>
      </c>
      <c r="J3187" t="n">
        <v>0</v>
      </c>
      <c r="K3187" t="n">
        <v>7</v>
      </c>
      <c r="L3187" t="n">
        <v>0</v>
      </c>
      <c r="M3187" t="n">
        <v>0</v>
      </c>
      <c r="O3187" t="n">
        <v>0</v>
      </c>
    </row>
    <row r="3188">
      <c r="A3188" s="8" t="n">
        <v>46211</v>
      </c>
      <c r="B3188" t="inlineStr">
        <is>
          <t>B6</t>
        </is>
      </c>
      <c r="C3188" s="9">
        <f>_xlfn.XLOOKUP(B3188,Carriers[Code],Carriers[Airline])</f>
        <v/>
      </c>
      <c r="D3188" t="n">
        <v>781</v>
      </c>
      <c r="E3188" t="inlineStr">
        <is>
          <t>RIC</t>
        </is>
      </c>
      <c r="F3188" s="10" t="n">
        <v>1536</v>
      </c>
      <c r="G3188" t="inlineStr">
        <is>
          <t>1500-1559</t>
        </is>
      </c>
      <c r="H3188" s="9">
        <f>INT(F3188/100)</f>
        <v/>
      </c>
      <c r="I3188" t="n">
        <v>7</v>
      </c>
      <c r="J3188" t="n">
        <v>0</v>
      </c>
      <c r="K3188" t="n">
        <v>-3</v>
      </c>
      <c r="L3188" t="n">
        <v>0</v>
      </c>
      <c r="M3188" t="n">
        <v>0</v>
      </c>
      <c r="O3188" t="n">
        <v>0</v>
      </c>
    </row>
    <row r="3189">
      <c r="A3189" s="8" t="n">
        <v>46211</v>
      </c>
      <c r="B3189" t="inlineStr">
        <is>
          <t>B6</t>
        </is>
      </c>
      <c r="C3189" s="9">
        <f>_xlfn.XLOOKUP(B3189,Carriers[Code],Carriers[Airline])</f>
        <v/>
      </c>
      <c r="D3189" t="n">
        <v>2321</v>
      </c>
      <c r="E3189" t="inlineStr">
        <is>
          <t>PBI</t>
        </is>
      </c>
      <c r="F3189" s="10" t="n">
        <v>1539</v>
      </c>
      <c r="G3189" t="inlineStr">
        <is>
          <t>1500-1559</t>
        </is>
      </c>
      <c r="H3189" s="9">
        <f>INT(F3189/100)</f>
        <v/>
      </c>
      <c r="I3189" t="n">
        <v>15</v>
      </c>
      <c r="J3189" t="n">
        <v>1</v>
      </c>
      <c r="K3189" t="n">
        <v>20</v>
      </c>
      <c r="L3189" t="n">
        <v>1</v>
      </c>
      <c r="M3189" t="n">
        <v>0</v>
      </c>
      <c r="O3189" t="n">
        <v>0</v>
      </c>
      <c r="P3189" t="n">
        <v>0</v>
      </c>
      <c r="Q3189" t="n">
        <v>0</v>
      </c>
      <c r="R3189" t="n">
        <v>20</v>
      </c>
      <c r="S3189" t="n">
        <v>0</v>
      </c>
      <c r="T3189" t="n">
        <v>0</v>
      </c>
    </row>
    <row r="3190">
      <c r="A3190" s="8" t="n">
        <v>46211</v>
      </c>
      <c r="B3190" t="inlineStr">
        <is>
          <t>B6</t>
        </is>
      </c>
      <c r="C3190" s="9">
        <f>_xlfn.XLOOKUP(B3190,Carriers[Code],Carriers[Airline])</f>
        <v/>
      </c>
      <c r="D3190" t="n">
        <v>2065</v>
      </c>
      <c r="E3190" t="inlineStr">
        <is>
          <t>RSW</t>
        </is>
      </c>
      <c r="F3190" s="10" t="n">
        <v>1540</v>
      </c>
      <c r="G3190" t="inlineStr">
        <is>
          <t>1500-1559</t>
        </is>
      </c>
      <c r="H3190" s="9">
        <f>INT(F3190/100)</f>
        <v/>
      </c>
      <c r="I3190" t="n">
        <v>16</v>
      </c>
      <c r="J3190" t="n">
        <v>1</v>
      </c>
      <c r="K3190" t="n">
        <v>31</v>
      </c>
      <c r="L3190" t="n">
        <v>1</v>
      </c>
      <c r="M3190" t="n">
        <v>0</v>
      </c>
      <c r="O3190" t="n">
        <v>0</v>
      </c>
      <c r="P3190" t="n">
        <v>2</v>
      </c>
      <c r="Q3190" t="n">
        <v>0</v>
      </c>
      <c r="R3190" t="n">
        <v>15</v>
      </c>
      <c r="S3190" t="n">
        <v>0</v>
      </c>
      <c r="T3190" t="n">
        <v>14</v>
      </c>
    </row>
    <row r="3191">
      <c r="A3191" s="8" t="n">
        <v>46211</v>
      </c>
      <c r="B3191" t="inlineStr">
        <is>
          <t>DL</t>
        </is>
      </c>
      <c r="C3191" s="9">
        <f>_xlfn.XLOOKUP(B3191,Carriers[Code],Carriers[Airline])</f>
        <v/>
      </c>
      <c r="D3191" t="n">
        <v>2889</v>
      </c>
      <c r="E3191" t="inlineStr">
        <is>
          <t>SEA</t>
        </is>
      </c>
      <c r="F3191" s="10" t="n">
        <v>1540</v>
      </c>
      <c r="G3191" t="inlineStr">
        <is>
          <t>1500-1559</t>
        </is>
      </c>
      <c r="H3191" s="9">
        <f>INT(F3191/100)</f>
        <v/>
      </c>
      <c r="I3191" t="n">
        <v>9</v>
      </c>
      <c r="J3191" t="n">
        <v>0</v>
      </c>
      <c r="K3191" t="n">
        <v>-13</v>
      </c>
      <c r="L3191" t="n">
        <v>0</v>
      </c>
      <c r="M3191" t="n">
        <v>0</v>
      </c>
      <c r="O3191" t="n">
        <v>0</v>
      </c>
    </row>
    <row r="3192">
      <c r="A3192" s="8" t="n">
        <v>46211</v>
      </c>
      <c r="B3192" t="inlineStr">
        <is>
          <t>B6</t>
        </is>
      </c>
      <c r="C3192" s="9">
        <f>_xlfn.XLOOKUP(B3192,Carriers[Code],Carriers[Airline])</f>
        <v/>
      </c>
      <c r="D3192" t="n">
        <v>551</v>
      </c>
      <c r="E3192" t="inlineStr">
        <is>
          <t>MCO</t>
        </is>
      </c>
      <c r="F3192" s="10" t="n">
        <v>1545</v>
      </c>
      <c r="G3192" t="inlineStr">
        <is>
          <t>1500-1559</t>
        </is>
      </c>
      <c r="H3192" s="9">
        <f>INT(F3192/100)</f>
        <v/>
      </c>
      <c r="I3192" t="n">
        <v>160</v>
      </c>
      <c r="J3192" t="n">
        <v>1</v>
      </c>
      <c r="M3192" t="n">
        <v>0</v>
      </c>
      <c r="O3192" t="n">
        <v>1</v>
      </c>
    </row>
    <row r="3193">
      <c r="A3193" s="8" t="n">
        <v>46211</v>
      </c>
      <c r="B3193" t="inlineStr">
        <is>
          <t>WN</t>
        </is>
      </c>
      <c r="C3193" s="9">
        <f>_xlfn.XLOOKUP(B3193,Carriers[Code],Carriers[Airline])</f>
        <v/>
      </c>
      <c r="D3193" t="n">
        <v>696</v>
      </c>
      <c r="E3193" t="inlineStr">
        <is>
          <t>AUS</t>
        </is>
      </c>
      <c r="F3193" s="10" t="n">
        <v>1545</v>
      </c>
      <c r="G3193" t="inlineStr">
        <is>
          <t>1500-1559</t>
        </is>
      </c>
      <c r="H3193" s="9">
        <f>INT(F3193/100)</f>
        <v/>
      </c>
      <c r="I3193" t="n">
        <v>16</v>
      </c>
      <c r="J3193" t="n">
        <v>1</v>
      </c>
      <c r="K3193" t="n">
        <v>13</v>
      </c>
      <c r="L3193" t="n">
        <v>0</v>
      </c>
      <c r="M3193" t="n">
        <v>0</v>
      </c>
      <c r="O3193" t="n">
        <v>0</v>
      </c>
    </row>
    <row r="3194">
      <c r="A3194" s="8" t="n">
        <v>46211</v>
      </c>
      <c r="B3194" t="inlineStr">
        <is>
          <t>WN</t>
        </is>
      </c>
      <c r="C3194" s="9">
        <f>_xlfn.XLOOKUP(B3194,Carriers[Code],Carriers[Airline])</f>
        <v/>
      </c>
      <c r="D3194" t="n">
        <v>4106</v>
      </c>
      <c r="E3194" t="inlineStr">
        <is>
          <t>MDW</t>
        </is>
      </c>
      <c r="F3194" s="10" t="n">
        <v>1545</v>
      </c>
      <c r="G3194" t="inlineStr">
        <is>
          <t>1500-1559</t>
        </is>
      </c>
      <c r="H3194" s="9">
        <f>INT(F3194/100)</f>
        <v/>
      </c>
      <c r="I3194" t="n">
        <v>10</v>
      </c>
      <c r="J3194" t="n">
        <v>0</v>
      </c>
      <c r="K3194" t="n">
        <v>-16</v>
      </c>
      <c r="L3194" t="n">
        <v>0</v>
      </c>
      <c r="M3194" t="n">
        <v>0</v>
      </c>
      <c r="O3194" t="n">
        <v>0</v>
      </c>
    </row>
    <row r="3195">
      <c r="A3195" s="8" t="n">
        <v>46211</v>
      </c>
      <c r="B3195" t="inlineStr">
        <is>
          <t>YX</t>
        </is>
      </c>
      <c r="C3195" s="9">
        <f>_xlfn.XLOOKUP(B3195,Carriers[Code],Carriers[Airline])</f>
        <v/>
      </c>
      <c r="D3195" t="n">
        <v>5689</v>
      </c>
      <c r="E3195" t="inlineStr">
        <is>
          <t>DCA</t>
        </is>
      </c>
      <c r="F3195" s="10" t="n">
        <v>1545</v>
      </c>
      <c r="G3195" t="inlineStr">
        <is>
          <t>1500-1559</t>
        </is>
      </c>
      <c r="H3195" s="9">
        <f>INT(F3195/100)</f>
        <v/>
      </c>
      <c r="I3195" t="n">
        <v>-2</v>
      </c>
      <c r="J3195" t="n">
        <v>0</v>
      </c>
      <c r="K3195" t="n">
        <v>-6</v>
      </c>
      <c r="L3195" t="n">
        <v>0</v>
      </c>
      <c r="M3195" t="n">
        <v>0</v>
      </c>
      <c r="O3195" t="n">
        <v>0</v>
      </c>
    </row>
    <row r="3196">
      <c r="A3196" s="8" t="n">
        <v>46211</v>
      </c>
      <c r="B3196" t="inlineStr">
        <is>
          <t>B6</t>
        </is>
      </c>
      <c r="C3196" s="9">
        <f>_xlfn.XLOOKUP(B3196,Carriers[Code],Carriers[Airline])</f>
        <v/>
      </c>
      <c r="D3196" t="n">
        <v>487</v>
      </c>
      <c r="E3196" t="inlineStr">
        <is>
          <t>LAX</t>
        </is>
      </c>
      <c r="F3196" s="10" t="n">
        <v>1547</v>
      </c>
      <c r="G3196" t="inlineStr">
        <is>
          <t>1500-1559</t>
        </is>
      </c>
      <c r="H3196" s="9">
        <f>INT(F3196/100)</f>
        <v/>
      </c>
      <c r="I3196" t="n">
        <v>119</v>
      </c>
      <c r="J3196" t="n">
        <v>1</v>
      </c>
      <c r="K3196" t="n">
        <v>95</v>
      </c>
      <c r="L3196" t="n">
        <v>1</v>
      </c>
      <c r="M3196" t="n">
        <v>0</v>
      </c>
      <c r="O3196" t="n">
        <v>0</v>
      </c>
      <c r="P3196" t="n">
        <v>95</v>
      </c>
      <c r="Q3196" t="n">
        <v>0</v>
      </c>
      <c r="R3196" t="n">
        <v>0</v>
      </c>
      <c r="S3196" t="n">
        <v>0</v>
      </c>
      <c r="T3196" t="n">
        <v>0</v>
      </c>
    </row>
    <row r="3197">
      <c r="A3197" s="8" t="n">
        <v>46211</v>
      </c>
      <c r="B3197" t="inlineStr">
        <is>
          <t>YX</t>
        </is>
      </c>
      <c r="C3197" s="9">
        <f>_xlfn.XLOOKUP(B3197,Carriers[Code],Carriers[Airline])</f>
        <v/>
      </c>
      <c r="D3197" t="n">
        <v>5644</v>
      </c>
      <c r="E3197" t="inlineStr">
        <is>
          <t>BWI</t>
        </is>
      </c>
      <c r="F3197" s="10" t="n">
        <v>1550</v>
      </c>
      <c r="G3197" t="inlineStr">
        <is>
          <t>1500-1559</t>
        </is>
      </c>
      <c r="H3197" s="9">
        <f>INT(F3197/100)</f>
        <v/>
      </c>
      <c r="I3197" t="n">
        <v>-8</v>
      </c>
      <c r="J3197" t="n">
        <v>0</v>
      </c>
      <c r="K3197" t="n">
        <v>-25</v>
      </c>
      <c r="L3197" t="n">
        <v>0</v>
      </c>
      <c r="M3197" t="n">
        <v>0</v>
      </c>
      <c r="O3197" t="n">
        <v>0</v>
      </c>
    </row>
    <row r="3198">
      <c r="A3198" s="8" t="n">
        <v>46211</v>
      </c>
      <c r="B3198" t="inlineStr">
        <is>
          <t>B6</t>
        </is>
      </c>
      <c r="C3198" s="9">
        <f>_xlfn.XLOOKUP(B3198,Carriers[Code],Carriers[Airline])</f>
        <v/>
      </c>
      <c r="D3198" t="n">
        <v>233</v>
      </c>
      <c r="E3198" t="inlineStr">
        <is>
          <t>SFO</t>
        </is>
      </c>
      <c r="F3198" s="10" t="n">
        <v>1551</v>
      </c>
      <c r="G3198" t="inlineStr">
        <is>
          <t>1500-1559</t>
        </is>
      </c>
      <c r="H3198" s="9">
        <f>INT(F3198/100)</f>
        <v/>
      </c>
      <c r="I3198" t="n">
        <v>14</v>
      </c>
      <c r="J3198" t="n">
        <v>0</v>
      </c>
      <c r="K3198" t="n">
        <v>-4</v>
      </c>
      <c r="L3198" t="n">
        <v>0</v>
      </c>
      <c r="M3198" t="n">
        <v>0</v>
      </c>
      <c r="O3198" t="n">
        <v>0</v>
      </c>
    </row>
    <row r="3199">
      <c r="A3199" s="8" t="n">
        <v>46211</v>
      </c>
      <c r="B3199" t="inlineStr">
        <is>
          <t>UA</t>
        </is>
      </c>
      <c r="C3199" s="9">
        <f>_xlfn.XLOOKUP(B3199,Carriers[Code],Carriers[Airline])</f>
        <v/>
      </c>
      <c r="D3199" t="n">
        <v>1183</v>
      </c>
      <c r="E3199" t="inlineStr">
        <is>
          <t>IAH</t>
        </is>
      </c>
      <c r="F3199" s="10" t="n">
        <v>1554</v>
      </c>
      <c r="G3199" t="inlineStr">
        <is>
          <t>1500-1559</t>
        </is>
      </c>
      <c r="H3199" s="9">
        <f>INT(F3199/100)</f>
        <v/>
      </c>
      <c r="I3199" t="n">
        <v>-3</v>
      </c>
      <c r="J3199" t="n">
        <v>0</v>
      </c>
      <c r="K3199" t="n">
        <v>-18</v>
      </c>
      <c r="L3199" t="n">
        <v>0</v>
      </c>
      <c r="M3199" t="n">
        <v>0</v>
      </c>
      <c r="O3199" t="n">
        <v>0</v>
      </c>
    </row>
    <row r="3200">
      <c r="A3200" s="8" t="n">
        <v>46211</v>
      </c>
      <c r="B3200" t="inlineStr">
        <is>
          <t>B6</t>
        </is>
      </c>
      <c r="C3200" s="9">
        <f>_xlfn.XLOOKUP(B3200,Carriers[Code],Carriers[Airline])</f>
        <v/>
      </c>
      <c r="D3200" t="n">
        <v>1355</v>
      </c>
      <c r="E3200" t="inlineStr">
        <is>
          <t>DCA</t>
        </is>
      </c>
      <c r="F3200" s="10" t="n">
        <v>1555</v>
      </c>
      <c r="G3200" t="inlineStr">
        <is>
          <t>1500-1559</t>
        </is>
      </c>
      <c r="H3200" s="9">
        <f>INT(F3200/100)</f>
        <v/>
      </c>
      <c r="I3200" t="n">
        <v>96</v>
      </c>
      <c r="J3200" t="n">
        <v>1</v>
      </c>
      <c r="K3200" t="n">
        <v>127</v>
      </c>
      <c r="L3200" t="n">
        <v>1</v>
      </c>
      <c r="M3200" t="n">
        <v>0</v>
      </c>
      <c r="O3200" t="n">
        <v>0</v>
      </c>
      <c r="P3200" t="n">
        <v>77</v>
      </c>
      <c r="Q3200" t="n">
        <v>0</v>
      </c>
      <c r="R3200" t="n">
        <v>31</v>
      </c>
      <c r="S3200" t="n">
        <v>0</v>
      </c>
      <c r="T3200" t="n">
        <v>19</v>
      </c>
    </row>
    <row r="3201">
      <c r="A3201" s="8" t="n">
        <v>46211</v>
      </c>
      <c r="B3201" t="inlineStr">
        <is>
          <t>YX</t>
        </is>
      </c>
      <c r="C3201" s="9">
        <f>_xlfn.XLOOKUP(B3201,Carriers[Code],Carriers[Airline])</f>
        <v/>
      </c>
      <c r="D3201" t="n">
        <v>5726</v>
      </c>
      <c r="E3201" t="inlineStr">
        <is>
          <t>LGA</t>
        </is>
      </c>
      <c r="F3201" s="10" t="n">
        <v>1600</v>
      </c>
      <c r="G3201" t="inlineStr">
        <is>
          <t>1600-1659</t>
        </is>
      </c>
      <c r="H3201" s="9">
        <f>INT(F3201/100)</f>
        <v/>
      </c>
      <c r="I3201" t="n">
        <v>69</v>
      </c>
      <c r="J3201" t="n">
        <v>1</v>
      </c>
      <c r="K3201" t="n">
        <v>42</v>
      </c>
      <c r="L3201" t="n">
        <v>1</v>
      </c>
      <c r="M3201" t="n">
        <v>0</v>
      </c>
      <c r="O3201" t="n">
        <v>0</v>
      </c>
      <c r="P3201" t="n">
        <v>42</v>
      </c>
      <c r="Q3201" t="n">
        <v>0</v>
      </c>
      <c r="R3201" t="n">
        <v>0</v>
      </c>
      <c r="S3201" t="n">
        <v>0</v>
      </c>
      <c r="T3201" t="n">
        <v>0</v>
      </c>
    </row>
    <row r="3202">
      <c r="A3202" s="8" t="n">
        <v>46211</v>
      </c>
      <c r="B3202" t="inlineStr">
        <is>
          <t>DL</t>
        </is>
      </c>
      <c r="C3202" s="9">
        <f>_xlfn.XLOOKUP(B3202,Carriers[Code],Carriers[Airline])</f>
        <v/>
      </c>
      <c r="D3202" t="n">
        <v>1439</v>
      </c>
      <c r="E3202" t="inlineStr">
        <is>
          <t>TPA</t>
        </is>
      </c>
      <c r="F3202" s="10" t="n">
        <v>1605</v>
      </c>
      <c r="G3202" t="inlineStr">
        <is>
          <t>1600-1659</t>
        </is>
      </c>
      <c r="H3202" s="9">
        <f>INT(F3202/100)</f>
        <v/>
      </c>
      <c r="I3202" t="n">
        <v>-4</v>
      </c>
      <c r="J3202" t="n">
        <v>0</v>
      </c>
      <c r="K3202" t="n">
        <v>-12</v>
      </c>
      <c r="L3202" t="n">
        <v>0</v>
      </c>
      <c r="M3202" t="n">
        <v>0</v>
      </c>
      <c r="O3202" t="n">
        <v>0</v>
      </c>
    </row>
    <row r="3203">
      <c r="A3203" s="8" t="n">
        <v>46211</v>
      </c>
      <c r="B3203" t="inlineStr">
        <is>
          <t>AA</t>
        </is>
      </c>
      <c r="C3203" s="9">
        <f>_xlfn.XLOOKUP(B3203,Carriers[Code],Carriers[Airline])</f>
        <v/>
      </c>
      <c r="D3203" t="n">
        <v>1595</v>
      </c>
      <c r="E3203" t="inlineStr">
        <is>
          <t>DFW</t>
        </is>
      </c>
      <c r="F3203" s="10" t="n">
        <v>1606</v>
      </c>
      <c r="G3203" t="inlineStr">
        <is>
          <t>1600-1659</t>
        </is>
      </c>
      <c r="H3203" s="9">
        <f>INT(F3203/100)</f>
        <v/>
      </c>
      <c r="I3203" t="n">
        <v>-1</v>
      </c>
      <c r="J3203" t="n">
        <v>0</v>
      </c>
      <c r="K3203" t="n">
        <v>-23</v>
      </c>
      <c r="L3203" t="n">
        <v>0</v>
      </c>
      <c r="M3203" t="n">
        <v>0</v>
      </c>
      <c r="O3203" t="n">
        <v>0</v>
      </c>
    </row>
    <row r="3204">
      <c r="A3204" s="8" t="n">
        <v>46211</v>
      </c>
      <c r="B3204" t="inlineStr">
        <is>
          <t>B6</t>
        </is>
      </c>
      <c r="C3204" s="9">
        <f>_xlfn.XLOOKUP(B3204,Carriers[Code],Carriers[Airline])</f>
        <v/>
      </c>
      <c r="D3204" t="n">
        <v>317</v>
      </c>
      <c r="E3204" t="inlineStr">
        <is>
          <t>JFK</t>
        </is>
      </c>
      <c r="F3204" s="10" t="n">
        <v>1610</v>
      </c>
      <c r="G3204" t="inlineStr">
        <is>
          <t>1600-1659</t>
        </is>
      </c>
      <c r="H3204" s="9">
        <f>INT(F3204/100)</f>
        <v/>
      </c>
      <c r="I3204" t="n">
        <v>-2</v>
      </c>
      <c r="J3204" t="n">
        <v>0</v>
      </c>
      <c r="K3204" t="n">
        <v>-15</v>
      </c>
      <c r="L3204" t="n">
        <v>0</v>
      </c>
      <c r="M3204" t="n">
        <v>0</v>
      </c>
      <c r="O3204" t="n">
        <v>0</v>
      </c>
    </row>
    <row r="3205">
      <c r="A3205" s="8" t="n">
        <v>46211</v>
      </c>
      <c r="B3205" t="inlineStr">
        <is>
          <t>DL</t>
        </is>
      </c>
      <c r="C3205" s="9">
        <f>_xlfn.XLOOKUP(B3205,Carriers[Code],Carriers[Airline])</f>
        <v/>
      </c>
      <c r="D3205" t="n">
        <v>314</v>
      </c>
      <c r="E3205" t="inlineStr">
        <is>
          <t>MCI</t>
        </is>
      </c>
      <c r="F3205" s="10" t="n">
        <v>1610</v>
      </c>
      <c r="G3205" t="inlineStr">
        <is>
          <t>1600-1659</t>
        </is>
      </c>
      <c r="H3205" s="9">
        <f>INT(F3205/100)</f>
        <v/>
      </c>
      <c r="I3205" t="n">
        <v>-9</v>
      </c>
      <c r="J3205" t="n">
        <v>0</v>
      </c>
      <c r="K3205" t="n">
        <v>-35</v>
      </c>
      <c r="L3205" t="n">
        <v>0</v>
      </c>
      <c r="M3205" t="n">
        <v>0</v>
      </c>
      <c r="O3205" t="n">
        <v>0</v>
      </c>
    </row>
    <row r="3206">
      <c r="A3206" s="8" t="n">
        <v>46211</v>
      </c>
      <c r="B3206" t="inlineStr">
        <is>
          <t>YX</t>
        </is>
      </c>
      <c r="C3206" s="9">
        <f>_xlfn.XLOOKUP(B3206,Carriers[Code],Carriers[Airline])</f>
        <v/>
      </c>
      <c r="D3206" t="n">
        <v>5665</v>
      </c>
      <c r="E3206" t="inlineStr">
        <is>
          <t>RIC</t>
        </is>
      </c>
      <c r="F3206" s="10" t="n">
        <v>1610</v>
      </c>
      <c r="G3206" t="inlineStr">
        <is>
          <t>1600-1659</t>
        </is>
      </c>
      <c r="H3206" s="9">
        <f>INT(F3206/100)</f>
        <v/>
      </c>
      <c r="I3206" t="n">
        <v>63</v>
      </c>
      <c r="J3206" t="n">
        <v>1</v>
      </c>
      <c r="K3206" t="n">
        <v>46</v>
      </c>
      <c r="L3206" t="n">
        <v>1</v>
      </c>
      <c r="M3206" t="n">
        <v>0</v>
      </c>
      <c r="O3206" t="n">
        <v>0</v>
      </c>
      <c r="P3206" t="n">
        <v>46</v>
      </c>
      <c r="Q3206" t="n">
        <v>0</v>
      </c>
      <c r="R3206" t="n">
        <v>0</v>
      </c>
      <c r="S3206" t="n">
        <v>0</v>
      </c>
      <c r="T3206" t="n">
        <v>0</v>
      </c>
    </row>
    <row r="3207">
      <c r="A3207" s="8" t="n">
        <v>46211</v>
      </c>
      <c r="B3207" t="inlineStr">
        <is>
          <t>DL</t>
        </is>
      </c>
      <c r="C3207" s="9">
        <f>_xlfn.XLOOKUP(B3207,Carriers[Code],Carriers[Airline])</f>
        <v/>
      </c>
      <c r="D3207" t="n">
        <v>2646</v>
      </c>
      <c r="E3207" t="inlineStr">
        <is>
          <t>ORD</t>
        </is>
      </c>
      <c r="F3207" s="10" t="n">
        <v>1615</v>
      </c>
      <c r="G3207" t="inlineStr">
        <is>
          <t>1600-1659</t>
        </is>
      </c>
      <c r="H3207" s="9">
        <f>INT(F3207/100)</f>
        <v/>
      </c>
      <c r="I3207" t="n">
        <v>-9</v>
      </c>
      <c r="J3207" t="n">
        <v>0</v>
      </c>
      <c r="K3207" t="n">
        <v>-31</v>
      </c>
      <c r="L3207" t="n">
        <v>0</v>
      </c>
      <c r="M3207" t="n">
        <v>0</v>
      </c>
      <c r="O3207" t="n">
        <v>0</v>
      </c>
    </row>
    <row r="3208">
      <c r="A3208" s="8" t="n">
        <v>46211</v>
      </c>
      <c r="B3208" t="inlineStr">
        <is>
          <t>UA</t>
        </is>
      </c>
      <c r="C3208" s="9">
        <f>_xlfn.XLOOKUP(B3208,Carriers[Code],Carriers[Airline])</f>
        <v/>
      </c>
      <c r="D3208" t="n">
        <v>512</v>
      </c>
      <c r="E3208" t="inlineStr">
        <is>
          <t>SFO</t>
        </is>
      </c>
      <c r="F3208" s="10" t="n">
        <v>1615</v>
      </c>
      <c r="G3208" t="inlineStr">
        <is>
          <t>1600-1659</t>
        </is>
      </c>
      <c r="H3208" s="9">
        <f>INT(F3208/100)</f>
        <v/>
      </c>
      <c r="I3208" t="n">
        <v>3</v>
      </c>
      <c r="J3208" t="n">
        <v>0</v>
      </c>
      <c r="K3208" t="n">
        <v>-2</v>
      </c>
      <c r="L3208" t="n">
        <v>0</v>
      </c>
      <c r="M3208" t="n">
        <v>0</v>
      </c>
      <c r="O3208" t="n">
        <v>0</v>
      </c>
    </row>
    <row r="3209">
      <c r="A3209" s="8" t="n">
        <v>46211</v>
      </c>
      <c r="B3209" t="inlineStr">
        <is>
          <t>YX</t>
        </is>
      </c>
      <c r="C3209" s="9">
        <f>_xlfn.XLOOKUP(B3209,Carriers[Code],Carriers[Airline])</f>
        <v/>
      </c>
      <c r="D3209" t="n">
        <v>5680</v>
      </c>
      <c r="E3209" t="inlineStr">
        <is>
          <t>PIT</t>
        </is>
      </c>
      <c r="F3209" s="10" t="n">
        <v>1615</v>
      </c>
      <c r="G3209" t="inlineStr">
        <is>
          <t>1600-1659</t>
        </is>
      </c>
      <c r="H3209" s="9">
        <f>INT(F3209/100)</f>
        <v/>
      </c>
      <c r="I3209" t="n">
        <v>-3</v>
      </c>
      <c r="J3209" t="n">
        <v>0</v>
      </c>
      <c r="K3209" t="n">
        <v>-24</v>
      </c>
      <c r="L3209" t="n">
        <v>0</v>
      </c>
      <c r="M3209" t="n">
        <v>0</v>
      </c>
      <c r="O3209" t="n">
        <v>0</v>
      </c>
    </row>
    <row r="3210">
      <c r="A3210" s="8" t="n">
        <v>46211</v>
      </c>
      <c r="B3210" t="inlineStr">
        <is>
          <t>B6</t>
        </is>
      </c>
      <c r="C3210" s="9">
        <f>_xlfn.XLOOKUP(B3210,Carriers[Code],Carriers[Airline])</f>
        <v/>
      </c>
      <c r="D3210" t="n">
        <v>391</v>
      </c>
      <c r="E3210" t="inlineStr">
        <is>
          <t>TPA</t>
        </is>
      </c>
      <c r="F3210" s="10" t="n">
        <v>1619</v>
      </c>
      <c r="G3210" t="inlineStr">
        <is>
          <t>1600-1659</t>
        </is>
      </c>
      <c r="H3210" s="9">
        <f>INT(F3210/100)</f>
        <v/>
      </c>
      <c r="I3210" t="n">
        <v>12</v>
      </c>
      <c r="J3210" t="n">
        <v>0</v>
      </c>
      <c r="K3210" t="n">
        <v>26</v>
      </c>
      <c r="L3210" t="n">
        <v>1</v>
      </c>
      <c r="M3210" t="n">
        <v>0</v>
      </c>
      <c r="O3210" t="n">
        <v>0</v>
      </c>
      <c r="P3210" t="n">
        <v>10</v>
      </c>
      <c r="Q3210" t="n">
        <v>0</v>
      </c>
      <c r="R3210" t="n">
        <v>14</v>
      </c>
      <c r="S3210" t="n">
        <v>0</v>
      </c>
      <c r="T3210" t="n">
        <v>2</v>
      </c>
    </row>
    <row r="3211">
      <c r="A3211" s="8" t="n">
        <v>46211</v>
      </c>
      <c r="B3211" t="inlineStr">
        <is>
          <t>YX</t>
        </is>
      </c>
      <c r="C3211" s="9">
        <f>_xlfn.XLOOKUP(B3211,Carriers[Code],Carriers[Airline])</f>
        <v/>
      </c>
      <c r="D3211" t="n">
        <v>4709</v>
      </c>
      <c r="E3211" t="inlineStr">
        <is>
          <t>ROC</t>
        </is>
      </c>
      <c r="F3211" s="10" t="n">
        <v>1619</v>
      </c>
      <c r="G3211" t="inlineStr">
        <is>
          <t>1600-1659</t>
        </is>
      </c>
      <c r="H3211" s="9">
        <f>INT(F3211/100)</f>
        <v/>
      </c>
      <c r="I3211" t="n">
        <v>-9</v>
      </c>
      <c r="J3211" t="n">
        <v>0</v>
      </c>
      <c r="K3211" t="n">
        <v>-29</v>
      </c>
      <c r="L3211" t="n">
        <v>0</v>
      </c>
      <c r="M3211" t="n">
        <v>0</v>
      </c>
      <c r="O3211" t="n">
        <v>0</v>
      </c>
    </row>
    <row r="3212">
      <c r="A3212" s="8" t="n">
        <v>46211</v>
      </c>
      <c r="B3212" t="inlineStr">
        <is>
          <t>B6</t>
        </is>
      </c>
      <c r="C3212" s="9">
        <f>_xlfn.XLOOKUP(B3212,Carriers[Code],Carriers[Airline])</f>
        <v/>
      </c>
      <c r="D3212" t="n">
        <v>319</v>
      </c>
      <c r="E3212" t="inlineStr">
        <is>
          <t>SAN</t>
        </is>
      </c>
      <c r="F3212" s="10" t="n">
        <v>1620</v>
      </c>
      <c r="G3212" t="inlineStr">
        <is>
          <t>1600-1659</t>
        </is>
      </c>
      <c r="H3212" s="9">
        <f>INT(F3212/100)</f>
        <v/>
      </c>
      <c r="I3212" t="n">
        <v>2</v>
      </c>
      <c r="J3212" t="n">
        <v>0</v>
      </c>
      <c r="K3212" t="n">
        <v>-22</v>
      </c>
      <c r="L3212" t="n">
        <v>0</v>
      </c>
      <c r="M3212" t="n">
        <v>0</v>
      </c>
      <c r="O3212" t="n">
        <v>0</v>
      </c>
    </row>
    <row r="3213">
      <c r="A3213" s="8" t="n">
        <v>46211</v>
      </c>
      <c r="B3213" t="inlineStr">
        <is>
          <t>DL</t>
        </is>
      </c>
      <c r="C3213" s="9">
        <f>_xlfn.XLOOKUP(B3213,Carriers[Code],Carriers[Airline])</f>
        <v/>
      </c>
      <c r="D3213" t="n">
        <v>318</v>
      </c>
      <c r="E3213" t="inlineStr">
        <is>
          <t>LAX</t>
        </is>
      </c>
      <c r="F3213" s="10" t="n">
        <v>1625</v>
      </c>
      <c r="G3213" t="inlineStr">
        <is>
          <t>1600-1659</t>
        </is>
      </c>
      <c r="H3213" s="9">
        <f>INT(F3213/100)</f>
        <v/>
      </c>
      <c r="I3213" t="n">
        <v>75</v>
      </c>
      <c r="J3213" t="n">
        <v>1</v>
      </c>
      <c r="K3213" t="n">
        <v>45</v>
      </c>
      <c r="L3213" t="n">
        <v>1</v>
      </c>
      <c r="M3213" t="n">
        <v>0</v>
      </c>
      <c r="O3213" t="n">
        <v>0</v>
      </c>
      <c r="P3213" t="n">
        <v>45</v>
      </c>
      <c r="Q3213" t="n">
        <v>0</v>
      </c>
      <c r="R3213" t="n">
        <v>0</v>
      </c>
      <c r="S3213" t="n">
        <v>0</v>
      </c>
      <c r="T3213" t="n">
        <v>0</v>
      </c>
    </row>
    <row r="3214">
      <c r="A3214" s="8" t="n">
        <v>46211</v>
      </c>
      <c r="B3214" t="inlineStr">
        <is>
          <t>WN</t>
        </is>
      </c>
      <c r="C3214" s="9">
        <f>_xlfn.XLOOKUP(B3214,Carriers[Code],Carriers[Airline])</f>
        <v/>
      </c>
      <c r="D3214" t="n">
        <v>211</v>
      </c>
      <c r="E3214" t="inlineStr">
        <is>
          <t>SAN</t>
        </is>
      </c>
      <c r="F3214" s="10" t="n">
        <v>1625</v>
      </c>
      <c r="G3214" t="inlineStr">
        <is>
          <t>1600-1659</t>
        </is>
      </c>
      <c r="H3214" s="9">
        <f>INT(F3214/100)</f>
        <v/>
      </c>
      <c r="I3214" t="n">
        <v>20</v>
      </c>
      <c r="J3214" t="n">
        <v>1</v>
      </c>
      <c r="K3214" t="n">
        <v>-9</v>
      </c>
      <c r="L3214" t="n">
        <v>0</v>
      </c>
      <c r="M3214" t="n">
        <v>0</v>
      </c>
      <c r="O3214" t="n">
        <v>0</v>
      </c>
    </row>
    <row r="3215">
      <c r="A3215" s="8" t="n">
        <v>46211</v>
      </c>
      <c r="B3215" t="inlineStr">
        <is>
          <t>YX</t>
        </is>
      </c>
      <c r="C3215" s="9">
        <f>_xlfn.XLOOKUP(B3215,Carriers[Code],Carriers[Airline])</f>
        <v/>
      </c>
      <c r="D3215" t="n">
        <v>5619</v>
      </c>
      <c r="E3215" t="inlineStr">
        <is>
          <t>MKE</t>
        </is>
      </c>
      <c r="F3215" s="10" t="n">
        <v>1625</v>
      </c>
      <c r="G3215" t="inlineStr">
        <is>
          <t>1600-1659</t>
        </is>
      </c>
      <c r="H3215" s="9">
        <f>INT(F3215/100)</f>
        <v/>
      </c>
      <c r="I3215" t="n">
        <v>-2</v>
      </c>
      <c r="J3215" t="n">
        <v>0</v>
      </c>
      <c r="K3215" t="n">
        <v>-28</v>
      </c>
      <c r="L3215" t="n">
        <v>0</v>
      </c>
      <c r="M3215" t="n">
        <v>0</v>
      </c>
      <c r="O3215" t="n">
        <v>0</v>
      </c>
    </row>
    <row r="3216">
      <c r="A3216" s="8" t="n">
        <v>46211</v>
      </c>
      <c r="B3216" t="inlineStr">
        <is>
          <t>B6</t>
        </is>
      </c>
      <c r="C3216" s="9">
        <f>_xlfn.XLOOKUP(B3216,Carriers[Code],Carriers[Airline])</f>
        <v/>
      </c>
      <c r="D3216" t="n">
        <v>469</v>
      </c>
      <c r="E3216" t="inlineStr">
        <is>
          <t>FLL</t>
        </is>
      </c>
      <c r="F3216" s="10" t="n">
        <v>1629</v>
      </c>
      <c r="G3216" t="inlineStr">
        <is>
          <t>1600-1659</t>
        </is>
      </c>
      <c r="H3216" s="9">
        <f>INT(F3216/100)</f>
        <v/>
      </c>
      <c r="I3216" t="n">
        <v>45</v>
      </c>
      <c r="J3216" t="n">
        <v>1</v>
      </c>
      <c r="K3216" t="n">
        <v>26</v>
      </c>
      <c r="L3216" t="n">
        <v>1</v>
      </c>
      <c r="M3216" t="n">
        <v>0</v>
      </c>
      <c r="O3216" t="n">
        <v>0</v>
      </c>
      <c r="P3216" t="n">
        <v>0</v>
      </c>
      <c r="Q3216" t="n">
        <v>0</v>
      </c>
      <c r="R3216" t="n">
        <v>26</v>
      </c>
      <c r="S3216" t="n">
        <v>0</v>
      </c>
      <c r="T3216" t="n">
        <v>0</v>
      </c>
    </row>
    <row r="3217">
      <c r="A3217" s="8" t="n">
        <v>46211</v>
      </c>
      <c r="B3217" t="inlineStr">
        <is>
          <t>DL</t>
        </is>
      </c>
      <c r="C3217" s="9">
        <f>_xlfn.XLOOKUP(B3217,Carriers[Code],Carriers[Airline])</f>
        <v/>
      </c>
      <c r="D3217" t="n">
        <v>399</v>
      </c>
      <c r="E3217" t="inlineStr">
        <is>
          <t>ATL</t>
        </is>
      </c>
      <c r="F3217" s="10" t="n">
        <v>1630</v>
      </c>
      <c r="G3217" t="inlineStr">
        <is>
          <t>1600-1659</t>
        </is>
      </c>
      <c r="H3217" s="9">
        <f>INT(F3217/100)</f>
        <v/>
      </c>
      <c r="I3217" t="n">
        <v>5</v>
      </c>
      <c r="J3217" t="n">
        <v>0</v>
      </c>
      <c r="K3217" t="n">
        <v>-35</v>
      </c>
      <c r="L3217" t="n">
        <v>0</v>
      </c>
      <c r="M3217" t="n">
        <v>0</v>
      </c>
      <c r="O3217" t="n">
        <v>0</v>
      </c>
    </row>
    <row r="3218">
      <c r="A3218" s="8" t="n">
        <v>46211</v>
      </c>
      <c r="B3218" t="inlineStr">
        <is>
          <t>AS</t>
        </is>
      </c>
      <c r="C3218" s="9">
        <f>_xlfn.XLOOKUP(B3218,Carriers[Code],Carriers[Airline])</f>
        <v/>
      </c>
      <c r="D3218" t="n">
        <v>389</v>
      </c>
      <c r="E3218" t="inlineStr">
        <is>
          <t>SAN</t>
        </is>
      </c>
      <c r="F3218" s="10" t="n">
        <v>1633</v>
      </c>
      <c r="G3218" t="inlineStr">
        <is>
          <t>1600-1659</t>
        </is>
      </c>
      <c r="H3218" s="9">
        <f>INT(F3218/100)</f>
        <v/>
      </c>
      <c r="I3218" t="n">
        <v>-1</v>
      </c>
      <c r="J3218" t="n">
        <v>0</v>
      </c>
      <c r="K3218" t="n">
        <v>-30</v>
      </c>
      <c r="L3218" t="n">
        <v>0</v>
      </c>
      <c r="M3218" t="n">
        <v>0</v>
      </c>
      <c r="O3218" t="n">
        <v>0</v>
      </c>
    </row>
    <row r="3219">
      <c r="A3219" s="8" t="n">
        <v>46211</v>
      </c>
      <c r="B3219" t="inlineStr">
        <is>
          <t>WN</t>
        </is>
      </c>
      <c r="C3219" s="9">
        <f>_xlfn.XLOOKUP(B3219,Carriers[Code],Carriers[Airline])</f>
        <v/>
      </c>
      <c r="D3219" t="n">
        <v>888</v>
      </c>
      <c r="E3219" t="inlineStr">
        <is>
          <t>DEN</t>
        </is>
      </c>
      <c r="F3219" s="10" t="n">
        <v>1645</v>
      </c>
      <c r="G3219" t="inlineStr">
        <is>
          <t>1600-1659</t>
        </is>
      </c>
      <c r="H3219" s="9">
        <f>INT(F3219/100)</f>
        <v/>
      </c>
      <c r="I3219" t="n">
        <v>9</v>
      </c>
      <c r="J3219" t="n">
        <v>0</v>
      </c>
      <c r="K3219" t="n">
        <v>-12</v>
      </c>
      <c r="L3219" t="n">
        <v>0</v>
      </c>
      <c r="M3219" t="n">
        <v>0</v>
      </c>
      <c r="O3219" t="n">
        <v>0</v>
      </c>
    </row>
    <row r="3220">
      <c r="A3220" s="8" t="n">
        <v>46211</v>
      </c>
      <c r="B3220" t="inlineStr">
        <is>
          <t>AA</t>
        </is>
      </c>
      <c r="C3220" s="9">
        <f>_xlfn.XLOOKUP(B3220,Carriers[Code],Carriers[Airline])</f>
        <v/>
      </c>
      <c r="D3220" t="n">
        <v>1573</v>
      </c>
      <c r="E3220" t="inlineStr">
        <is>
          <t>CLT</t>
        </is>
      </c>
      <c r="F3220" s="10" t="n">
        <v>1646</v>
      </c>
      <c r="G3220" t="inlineStr">
        <is>
          <t>1600-1659</t>
        </is>
      </c>
      <c r="H3220" s="9">
        <f>INT(F3220/100)</f>
        <v/>
      </c>
      <c r="I3220" t="n">
        <v>-3</v>
      </c>
      <c r="J3220" t="n">
        <v>0</v>
      </c>
      <c r="K3220" t="n">
        <v>17</v>
      </c>
      <c r="L3220" t="n">
        <v>1</v>
      </c>
      <c r="M3220" t="n">
        <v>0</v>
      </c>
      <c r="O3220" t="n">
        <v>0</v>
      </c>
      <c r="P3220" t="n">
        <v>0</v>
      </c>
      <c r="Q3220" t="n">
        <v>0</v>
      </c>
      <c r="R3220" t="n">
        <v>17</v>
      </c>
      <c r="S3220" t="n">
        <v>0</v>
      </c>
      <c r="T3220" t="n">
        <v>0</v>
      </c>
    </row>
    <row r="3221">
      <c r="A3221" s="8" t="n">
        <v>46211</v>
      </c>
      <c r="B3221" t="inlineStr">
        <is>
          <t>UA</t>
        </is>
      </c>
      <c r="C3221" s="9">
        <f>_xlfn.XLOOKUP(B3221,Carriers[Code],Carriers[Airline])</f>
        <v/>
      </c>
      <c r="D3221" t="n">
        <v>800</v>
      </c>
      <c r="E3221" t="inlineStr">
        <is>
          <t>DEN</t>
        </is>
      </c>
      <c r="F3221" s="10" t="n">
        <v>1657</v>
      </c>
      <c r="G3221" t="inlineStr">
        <is>
          <t>1600-1659</t>
        </is>
      </c>
      <c r="H3221" s="9">
        <f>INT(F3221/100)</f>
        <v/>
      </c>
      <c r="I3221" t="n">
        <v>82</v>
      </c>
      <c r="J3221" t="n">
        <v>1</v>
      </c>
      <c r="K3221" t="n">
        <v>66</v>
      </c>
      <c r="L3221" t="n">
        <v>1</v>
      </c>
      <c r="M3221" t="n">
        <v>0</v>
      </c>
      <c r="O3221" t="n">
        <v>0</v>
      </c>
      <c r="P3221" t="n">
        <v>39</v>
      </c>
      <c r="Q3221" t="n">
        <v>0</v>
      </c>
      <c r="R3221" t="n">
        <v>0</v>
      </c>
      <c r="S3221" t="n">
        <v>0</v>
      </c>
      <c r="T3221" t="n">
        <v>27</v>
      </c>
    </row>
    <row r="3222">
      <c r="A3222" s="8" t="n">
        <v>46211</v>
      </c>
      <c r="B3222" t="inlineStr">
        <is>
          <t>B6</t>
        </is>
      </c>
      <c r="C3222" s="9">
        <f>_xlfn.XLOOKUP(B3222,Carriers[Code],Carriers[Airline])</f>
        <v/>
      </c>
      <c r="D3222" t="n">
        <v>733</v>
      </c>
      <c r="E3222" t="inlineStr">
        <is>
          <t>SFO</t>
        </is>
      </c>
      <c r="F3222" s="10" t="n">
        <v>1700</v>
      </c>
      <c r="G3222" t="inlineStr">
        <is>
          <t>1700-1759</t>
        </is>
      </c>
      <c r="H3222" s="9">
        <f>INT(F3222/100)</f>
        <v/>
      </c>
      <c r="I3222" t="n">
        <v>20</v>
      </c>
      <c r="J3222" t="n">
        <v>1</v>
      </c>
      <c r="K3222" t="n">
        <v>3</v>
      </c>
      <c r="L3222" t="n">
        <v>0</v>
      </c>
      <c r="M3222" t="n">
        <v>0</v>
      </c>
      <c r="O3222" t="n">
        <v>0</v>
      </c>
    </row>
    <row r="3223">
      <c r="A3223" s="8" t="n">
        <v>46211</v>
      </c>
      <c r="B3223" t="inlineStr">
        <is>
          <t>UA</t>
        </is>
      </c>
      <c r="C3223" s="9">
        <f>_xlfn.XLOOKUP(B3223,Carriers[Code],Carriers[Airline])</f>
        <v/>
      </c>
      <c r="D3223" t="n">
        <v>2040</v>
      </c>
      <c r="E3223" t="inlineStr">
        <is>
          <t>ORD</t>
        </is>
      </c>
      <c r="F3223" s="10" t="n">
        <v>1700</v>
      </c>
      <c r="G3223" t="inlineStr">
        <is>
          <t>1700-1759</t>
        </is>
      </c>
      <c r="H3223" s="9">
        <f>INT(F3223/100)</f>
        <v/>
      </c>
      <c r="I3223" t="n">
        <v>-3</v>
      </c>
      <c r="J3223" t="n">
        <v>0</v>
      </c>
      <c r="K3223" t="n">
        <v>-6</v>
      </c>
      <c r="L3223" t="n">
        <v>0</v>
      </c>
      <c r="M3223" t="n">
        <v>0</v>
      </c>
      <c r="O3223" t="n">
        <v>0</v>
      </c>
    </row>
    <row r="3224">
      <c r="A3224" s="8" t="n">
        <v>46211</v>
      </c>
      <c r="B3224" t="inlineStr">
        <is>
          <t>WN</t>
        </is>
      </c>
      <c r="C3224" s="9">
        <f>_xlfn.XLOOKUP(B3224,Carriers[Code],Carriers[Airline])</f>
        <v/>
      </c>
      <c r="D3224" t="n">
        <v>1898</v>
      </c>
      <c r="E3224" t="inlineStr">
        <is>
          <t>BWI</t>
        </is>
      </c>
      <c r="F3224" s="10" t="n">
        <v>1700</v>
      </c>
      <c r="G3224" t="inlineStr">
        <is>
          <t>1700-1759</t>
        </is>
      </c>
      <c r="H3224" s="9">
        <f>INT(F3224/100)</f>
        <v/>
      </c>
      <c r="I3224" t="n">
        <v>12</v>
      </c>
      <c r="J3224" t="n">
        <v>0</v>
      </c>
      <c r="K3224" t="n">
        <v>-19</v>
      </c>
      <c r="L3224" t="n">
        <v>0</v>
      </c>
      <c r="M3224" t="n">
        <v>0</v>
      </c>
      <c r="O3224" t="n">
        <v>0</v>
      </c>
    </row>
    <row r="3225">
      <c r="A3225" s="8" t="n">
        <v>46211</v>
      </c>
      <c r="B3225" t="inlineStr">
        <is>
          <t>YX</t>
        </is>
      </c>
      <c r="C3225" s="9">
        <f>_xlfn.XLOOKUP(B3225,Carriers[Code],Carriers[Airline])</f>
        <v/>
      </c>
      <c r="D3225" t="n">
        <v>5620</v>
      </c>
      <c r="E3225" t="inlineStr">
        <is>
          <t>CVG</t>
        </is>
      </c>
      <c r="F3225" s="10" t="n">
        <v>1700</v>
      </c>
      <c r="G3225" t="inlineStr">
        <is>
          <t>1700-1759</t>
        </is>
      </c>
      <c r="H3225" s="9">
        <f>INT(F3225/100)</f>
        <v/>
      </c>
      <c r="I3225" t="n">
        <v>-7</v>
      </c>
      <c r="J3225" t="n">
        <v>0</v>
      </c>
      <c r="K3225" t="n">
        <v>-39</v>
      </c>
      <c r="L3225" t="n">
        <v>0</v>
      </c>
      <c r="M3225" t="n">
        <v>0</v>
      </c>
      <c r="O3225" t="n">
        <v>0</v>
      </c>
    </row>
    <row r="3226">
      <c r="A3226" s="8" t="n">
        <v>46211</v>
      </c>
      <c r="B3226" t="inlineStr">
        <is>
          <t>YX</t>
        </is>
      </c>
      <c r="C3226" s="9">
        <f>_xlfn.XLOOKUP(B3226,Carriers[Code],Carriers[Airline])</f>
        <v/>
      </c>
      <c r="D3226" t="n">
        <v>5721</v>
      </c>
      <c r="E3226" t="inlineStr">
        <is>
          <t>LGA</t>
        </is>
      </c>
      <c r="F3226" s="10" t="n">
        <v>1700</v>
      </c>
      <c r="G3226" t="inlineStr">
        <is>
          <t>1700-1759</t>
        </is>
      </c>
      <c r="H3226" s="9">
        <f>INT(F3226/100)</f>
        <v/>
      </c>
      <c r="I3226" t="n">
        <v>-8</v>
      </c>
      <c r="J3226" t="n">
        <v>0</v>
      </c>
      <c r="K3226" t="n">
        <v>-31</v>
      </c>
      <c r="L3226" t="n">
        <v>0</v>
      </c>
      <c r="M3226" t="n">
        <v>0</v>
      </c>
      <c r="O3226" t="n">
        <v>0</v>
      </c>
    </row>
    <row r="3227">
      <c r="A3227" s="8" t="n">
        <v>46211</v>
      </c>
      <c r="B3227" t="inlineStr">
        <is>
          <t>AA</t>
        </is>
      </c>
      <c r="C3227" s="9">
        <f>_xlfn.XLOOKUP(B3227,Carriers[Code],Carriers[Airline])</f>
        <v/>
      </c>
      <c r="D3227" t="n">
        <v>3309</v>
      </c>
      <c r="E3227" t="inlineStr">
        <is>
          <t>PHL</t>
        </is>
      </c>
      <c r="F3227" s="10" t="n">
        <v>1705</v>
      </c>
      <c r="G3227" t="inlineStr">
        <is>
          <t>1700-1759</t>
        </is>
      </c>
      <c r="H3227" s="9">
        <f>INT(F3227/100)</f>
        <v/>
      </c>
      <c r="I3227" t="n">
        <v>-4</v>
      </c>
      <c r="J3227" t="n">
        <v>0</v>
      </c>
      <c r="K3227" t="n">
        <v>-14</v>
      </c>
      <c r="L3227" t="n">
        <v>0</v>
      </c>
      <c r="M3227" t="n">
        <v>0</v>
      </c>
      <c r="O3227" t="n">
        <v>0</v>
      </c>
    </row>
    <row r="3228">
      <c r="A3228" s="8" t="n">
        <v>46211</v>
      </c>
      <c r="B3228" t="inlineStr">
        <is>
          <t>DL</t>
        </is>
      </c>
      <c r="C3228" s="9">
        <f>_xlfn.XLOOKUP(B3228,Carriers[Code],Carriers[Airline])</f>
        <v/>
      </c>
      <c r="D3228" t="n">
        <v>1655</v>
      </c>
      <c r="E3228" t="inlineStr">
        <is>
          <t>SFO</t>
        </is>
      </c>
      <c r="F3228" s="10" t="n">
        <v>1705</v>
      </c>
      <c r="G3228" t="inlineStr">
        <is>
          <t>1700-1759</t>
        </is>
      </c>
      <c r="H3228" s="9">
        <f>INT(F3228/100)</f>
        <v/>
      </c>
      <c r="I3228" t="n">
        <v>-1</v>
      </c>
      <c r="J3228" t="n">
        <v>0</v>
      </c>
      <c r="K3228" t="n">
        <v>-21</v>
      </c>
      <c r="L3228" t="n">
        <v>0</v>
      </c>
      <c r="M3228" t="n">
        <v>0</v>
      </c>
      <c r="O3228" t="n">
        <v>0</v>
      </c>
    </row>
    <row r="3229">
      <c r="A3229" s="8" t="n">
        <v>46211</v>
      </c>
      <c r="B3229" t="inlineStr">
        <is>
          <t>YX</t>
        </is>
      </c>
      <c r="C3229" s="9">
        <f>_xlfn.XLOOKUP(B3229,Carriers[Code],Carriers[Airline])</f>
        <v/>
      </c>
      <c r="D3229" t="n">
        <v>5814</v>
      </c>
      <c r="E3229" t="inlineStr">
        <is>
          <t>JFK</t>
        </is>
      </c>
      <c r="F3229" s="10" t="n">
        <v>1705</v>
      </c>
      <c r="G3229" t="inlineStr">
        <is>
          <t>1700-1759</t>
        </is>
      </c>
      <c r="H3229" s="9">
        <f>INT(F3229/100)</f>
        <v/>
      </c>
      <c r="I3229" t="n">
        <v>0</v>
      </c>
      <c r="J3229" t="n">
        <v>0</v>
      </c>
      <c r="K3229" t="n">
        <v>-4</v>
      </c>
      <c r="L3229" t="n">
        <v>0</v>
      </c>
      <c r="M3229" t="n">
        <v>0</v>
      </c>
      <c r="O3229" t="n">
        <v>0</v>
      </c>
    </row>
    <row r="3230">
      <c r="A3230" s="8" t="n">
        <v>46211</v>
      </c>
      <c r="B3230" t="inlineStr">
        <is>
          <t>AA</t>
        </is>
      </c>
      <c r="C3230" s="9">
        <f>_xlfn.XLOOKUP(B3230,Carriers[Code],Carriers[Airline])</f>
        <v/>
      </c>
      <c r="D3230" t="n">
        <v>3313</v>
      </c>
      <c r="E3230" t="inlineStr">
        <is>
          <t>PHX</t>
        </is>
      </c>
      <c r="F3230" s="10" t="n">
        <v>1707</v>
      </c>
      <c r="G3230" t="inlineStr">
        <is>
          <t>1700-1759</t>
        </is>
      </c>
      <c r="H3230" s="9">
        <f>INT(F3230/100)</f>
        <v/>
      </c>
      <c r="I3230" t="n">
        <v>75</v>
      </c>
      <c r="J3230" t="n">
        <v>1</v>
      </c>
      <c r="K3230" t="n">
        <v>46</v>
      </c>
      <c r="L3230" t="n">
        <v>1</v>
      </c>
      <c r="M3230" t="n">
        <v>0</v>
      </c>
      <c r="O3230" t="n">
        <v>0</v>
      </c>
      <c r="P3230" t="n">
        <v>46</v>
      </c>
      <c r="Q3230" t="n">
        <v>0</v>
      </c>
      <c r="R3230" t="n">
        <v>0</v>
      </c>
      <c r="S3230" t="n">
        <v>0</v>
      </c>
      <c r="T3230" t="n">
        <v>0</v>
      </c>
    </row>
    <row r="3231">
      <c r="A3231" s="8" t="n">
        <v>46211</v>
      </c>
      <c r="B3231" t="inlineStr">
        <is>
          <t>AS</t>
        </is>
      </c>
      <c r="C3231" s="9">
        <f>_xlfn.XLOOKUP(B3231,Carriers[Code],Carriers[Airline])</f>
        <v/>
      </c>
      <c r="D3231" t="n">
        <v>1319</v>
      </c>
      <c r="E3231" t="inlineStr">
        <is>
          <t>PDX</t>
        </is>
      </c>
      <c r="F3231" s="10" t="n">
        <v>1710</v>
      </c>
      <c r="G3231" t="inlineStr">
        <is>
          <t>1700-1759</t>
        </is>
      </c>
      <c r="H3231" s="9">
        <f>INT(F3231/100)</f>
        <v/>
      </c>
      <c r="I3231" t="n">
        <v>-3</v>
      </c>
      <c r="J3231" t="n">
        <v>0</v>
      </c>
      <c r="K3231" t="n">
        <v>-18</v>
      </c>
      <c r="L3231" t="n">
        <v>0</v>
      </c>
      <c r="M3231" t="n">
        <v>0</v>
      </c>
      <c r="O3231" t="n">
        <v>0</v>
      </c>
    </row>
    <row r="3232">
      <c r="A3232" s="8" t="n">
        <v>46211</v>
      </c>
      <c r="B3232" t="inlineStr">
        <is>
          <t>DL</t>
        </is>
      </c>
      <c r="C3232" s="9">
        <f>_xlfn.XLOOKUP(B3232,Carriers[Code],Carriers[Airline])</f>
        <v/>
      </c>
      <c r="D3232" t="n">
        <v>571</v>
      </c>
      <c r="E3232" t="inlineStr">
        <is>
          <t>SAN</t>
        </is>
      </c>
      <c r="F3232" s="10" t="n">
        <v>1710</v>
      </c>
      <c r="G3232" t="inlineStr">
        <is>
          <t>1700-1759</t>
        </is>
      </c>
      <c r="H3232" s="9">
        <f>INT(F3232/100)</f>
        <v/>
      </c>
      <c r="I3232" t="n">
        <v>14</v>
      </c>
      <c r="J3232" t="n">
        <v>0</v>
      </c>
      <c r="K3232" t="n">
        <v>4</v>
      </c>
      <c r="L3232" t="n">
        <v>0</v>
      </c>
      <c r="M3232" t="n">
        <v>0</v>
      </c>
      <c r="O3232" t="n">
        <v>0</v>
      </c>
    </row>
    <row r="3233">
      <c r="A3233" s="8" t="n">
        <v>46211</v>
      </c>
      <c r="B3233" t="inlineStr">
        <is>
          <t>YX</t>
        </is>
      </c>
      <c r="C3233" s="9">
        <f>_xlfn.XLOOKUP(B3233,Carriers[Code],Carriers[Airline])</f>
        <v/>
      </c>
      <c r="D3233" t="n">
        <v>4678</v>
      </c>
      <c r="E3233" t="inlineStr">
        <is>
          <t>STL</t>
        </is>
      </c>
      <c r="F3233" s="10" t="n">
        <v>1712</v>
      </c>
      <c r="G3233" t="inlineStr">
        <is>
          <t>1700-1759</t>
        </is>
      </c>
      <c r="H3233" s="9">
        <f>INT(F3233/100)</f>
        <v/>
      </c>
      <c r="I3233" t="n">
        <v>11</v>
      </c>
      <c r="J3233" t="n">
        <v>0</v>
      </c>
      <c r="K3233" t="n">
        <v>-6</v>
      </c>
      <c r="L3233" t="n">
        <v>0</v>
      </c>
      <c r="M3233" t="n">
        <v>0</v>
      </c>
      <c r="O3233" t="n">
        <v>0</v>
      </c>
    </row>
    <row r="3234">
      <c r="A3234" s="8" t="n">
        <v>46211</v>
      </c>
      <c r="B3234" t="inlineStr">
        <is>
          <t>DL</t>
        </is>
      </c>
      <c r="C3234" s="9">
        <f>_xlfn.XLOOKUP(B3234,Carriers[Code],Carriers[Airline])</f>
        <v/>
      </c>
      <c r="D3234" t="n">
        <v>1432</v>
      </c>
      <c r="E3234" t="inlineStr">
        <is>
          <t>DTW</t>
        </is>
      </c>
      <c r="F3234" s="10" t="n">
        <v>1715</v>
      </c>
      <c r="G3234" t="inlineStr">
        <is>
          <t>1700-1759</t>
        </is>
      </c>
      <c r="H3234" s="9">
        <f>INT(F3234/100)</f>
        <v/>
      </c>
      <c r="I3234" t="n">
        <v>33</v>
      </c>
      <c r="J3234" t="n">
        <v>1</v>
      </c>
      <c r="K3234" t="n">
        <v>15</v>
      </c>
      <c r="L3234" t="n">
        <v>1</v>
      </c>
      <c r="M3234" t="n">
        <v>0</v>
      </c>
      <c r="O3234" t="n">
        <v>0</v>
      </c>
      <c r="P3234" t="n">
        <v>0</v>
      </c>
      <c r="Q3234" t="n">
        <v>0</v>
      </c>
      <c r="R3234" t="n">
        <v>0</v>
      </c>
      <c r="S3234" t="n">
        <v>0</v>
      </c>
      <c r="T3234" t="n">
        <v>15</v>
      </c>
    </row>
    <row r="3235">
      <c r="A3235" s="8" t="n">
        <v>46211</v>
      </c>
      <c r="B3235" t="inlineStr">
        <is>
          <t>DL</t>
        </is>
      </c>
      <c r="C3235" s="9">
        <f>_xlfn.XLOOKUP(B3235,Carriers[Code],Carriers[Airline])</f>
        <v/>
      </c>
      <c r="D3235" t="n">
        <v>2782</v>
      </c>
      <c r="E3235" t="inlineStr">
        <is>
          <t>RDU</t>
        </is>
      </c>
      <c r="F3235" s="10" t="n">
        <v>1715</v>
      </c>
      <c r="G3235" t="inlineStr">
        <is>
          <t>1700-1759</t>
        </is>
      </c>
      <c r="H3235" s="9">
        <f>INT(F3235/100)</f>
        <v/>
      </c>
      <c r="I3235" t="n">
        <v>-6</v>
      </c>
      <c r="J3235" t="n">
        <v>0</v>
      </c>
      <c r="K3235" t="n">
        <v>-29</v>
      </c>
      <c r="L3235" t="n">
        <v>0</v>
      </c>
      <c r="M3235" t="n">
        <v>0</v>
      </c>
      <c r="O3235" t="n">
        <v>0</v>
      </c>
    </row>
    <row r="3236">
      <c r="A3236" s="8" t="n">
        <v>46211</v>
      </c>
      <c r="B3236" t="inlineStr">
        <is>
          <t>YX</t>
        </is>
      </c>
      <c r="C3236" s="9">
        <f>_xlfn.XLOOKUP(B3236,Carriers[Code],Carriers[Airline])</f>
        <v/>
      </c>
      <c r="D3236" t="n">
        <v>5714</v>
      </c>
      <c r="E3236" t="inlineStr">
        <is>
          <t>PHL</t>
        </is>
      </c>
      <c r="F3236" s="10" t="n">
        <v>1720</v>
      </c>
      <c r="G3236" t="inlineStr">
        <is>
          <t>1700-1759</t>
        </is>
      </c>
      <c r="H3236" s="9">
        <f>INT(F3236/100)</f>
        <v/>
      </c>
      <c r="I3236" t="n">
        <v>-3</v>
      </c>
      <c r="J3236" t="n">
        <v>0</v>
      </c>
      <c r="K3236" t="n">
        <v>-27</v>
      </c>
      <c r="L3236" t="n">
        <v>0</v>
      </c>
      <c r="M3236" t="n">
        <v>0</v>
      </c>
      <c r="O3236" t="n">
        <v>0</v>
      </c>
    </row>
    <row r="3237">
      <c r="A3237" s="8" t="n">
        <v>46211</v>
      </c>
      <c r="B3237" t="inlineStr">
        <is>
          <t>AA</t>
        </is>
      </c>
      <c r="C3237" s="9">
        <f>_xlfn.XLOOKUP(B3237,Carriers[Code],Carriers[Airline])</f>
        <v/>
      </c>
      <c r="D3237" t="n">
        <v>1557</v>
      </c>
      <c r="E3237" t="inlineStr">
        <is>
          <t>DCA</t>
        </is>
      </c>
      <c r="F3237" s="10" t="n">
        <v>1723</v>
      </c>
      <c r="G3237" t="inlineStr">
        <is>
          <t>1700-1759</t>
        </is>
      </c>
      <c r="H3237" s="9">
        <f>INT(F3237/100)</f>
        <v/>
      </c>
      <c r="I3237" t="n">
        <v>-3</v>
      </c>
      <c r="J3237" t="n">
        <v>0</v>
      </c>
      <c r="K3237" t="n">
        <v>-18</v>
      </c>
      <c r="L3237" t="n">
        <v>0</v>
      </c>
      <c r="M3237" t="n">
        <v>0</v>
      </c>
      <c r="O3237" t="n">
        <v>0</v>
      </c>
    </row>
    <row r="3238">
      <c r="A3238" s="8" t="n">
        <v>46211</v>
      </c>
      <c r="B3238" t="inlineStr">
        <is>
          <t>B6</t>
        </is>
      </c>
      <c r="C3238" s="9">
        <f>_xlfn.XLOOKUP(B3238,Carriers[Code],Carriers[Airline])</f>
        <v/>
      </c>
      <c r="D3238" t="n">
        <v>509</v>
      </c>
      <c r="E3238" t="inlineStr">
        <is>
          <t>JAX</t>
        </is>
      </c>
      <c r="F3238" s="10" t="n">
        <v>1723</v>
      </c>
      <c r="G3238" t="inlineStr">
        <is>
          <t>1700-1759</t>
        </is>
      </c>
      <c r="H3238" s="9">
        <f>INT(F3238/100)</f>
        <v/>
      </c>
      <c r="I3238" t="n">
        <v>13</v>
      </c>
      <c r="J3238" t="n">
        <v>0</v>
      </c>
      <c r="K3238" t="n">
        <v>34</v>
      </c>
      <c r="L3238" t="n">
        <v>1</v>
      </c>
      <c r="M3238" t="n">
        <v>0</v>
      </c>
      <c r="O3238" t="n">
        <v>0</v>
      </c>
      <c r="P3238" t="n">
        <v>0</v>
      </c>
      <c r="Q3238" t="n">
        <v>0</v>
      </c>
      <c r="R3238" t="n">
        <v>34</v>
      </c>
      <c r="S3238" t="n">
        <v>0</v>
      </c>
      <c r="T3238" t="n">
        <v>0</v>
      </c>
    </row>
    <row r="3239">
      <c r="A3239" s="8" t="n">
        <v>46211</v>
      </c>
      <c r="B3239" t="inlineStr">
        <is>
          <t>B6</t>
        </is>
      </c>
      <c r="C3239" s="9">
        <f>_xlfn.XLOOKUP(B3239,Carriers[Code],Carriers[Airline])</f>
        <v/>
      </c>
      <c r="D3239" t="n">
        <v>561</v>
      </c>
      <c r="E3239" t="inlineStr">
        <is>
          <t>SJU</t>
        </is>
      </c>
      <c r="F3239" s="10" t="n">
        <v>1723</v>
      </c>
      <c r="G3239" t="inlineStr">
        <is>
          <t>1700-1759</t>
        </is>
      </c>
      <c r="H3239" s="9">
        <f>INT(F3239/100)</f>
        <v/>
      </c>
      <c r="I3239" t="n">
        <v>-3</v>
      </c>
      <c r="J3239" t="n">
        <v>0</v>
      </c>
      <c r="K3239" t="n">
        <v>-16</v>
      </c>
      <c r="L3239" t="n">
        <v>0</v>
      </c>
      <c r="M3239" t="n">
        <v>0</v>
      </c>
      <c r="O3239" t="n">
        <v>0</v>
      </c>
    </row>
    <row r="3240">
      <c r="A3240" s="8" t="n">
        <v>46211</v>
      </c>
      <c r="B3240" t="inlineStr">
        <is>
          <t>B6</t>
        </is>
      </c>
      <c r="C3240" s="9">
        <f>_xlfn.XLOOKUP(B3240,Carriers[Code],Carriers[Airline])</f>
        <v/>
      </c>
      <c r="D3240" t="n">
        <v>811</v>
      </c>
      <c r="E3240" t="inlineStr">
        <is>
          <t>ORD</t>
        </is>
      </c>
      <c r="F3240" s="10" t="n">
        <v>1725</v>
      </c>
      <c r="G3240" t="inlineStr">
        <is>
          <t>1700-1759</t>
        </is>
      </c>
      <c r="H3240" s="9">
        <f>INT(F3240/100)</f>
        <v/>
      </c>
      <c r="I3240" t="n">
        <v>3</v>
      </c>
      <c r="J3240" t="n">
        <v>0</v>
      </c>
      <c r="K3240" t="n">
        <v>-24</v>
      </c>
      <c r="L3240" t="n">
        <v>0</v>
      </c>
      <c r="M3240" t="n">
        <v>0</v>
      </c>
      <c r="O3240" t="n">
        <v>0</v>
      </c>
    </row>
    <row r="3241">
      <c r="A3241" s="8" t="n">
        <v>46211</v>
      </c>
      <c r="B3241" t="inlineStr">
        <is>
          <t>WN</t>
        </is>
      </c>
      <c r="C3241" s="9">
        <f>_xlfn.XLOOKUP(B3241,Carriers[Code],Carriers[Airline])</f>
        <v/>
      </c>
      <c r="D3241" t="n">
        <v>3911</v>
      </c>
      <c r="E3241" t="inlineStr">
        <is>
          <t>MDW</t>
        </is>
      </c>
      <c r="F3241" s="10" t="n">
        <v>1730</v>
      </c>
      <c r="G3241" t="inlineStr">
        <is>
          <t>1700-1759</t>
        </is>
      </c>
      <c r="H3241" s="9">
        <f>INT(F3241/100)</f>
        <v/>
      </c>
      <c r="I3241" t="n">
        <v>2</v>
      </c>
      <c r="J3241" t="n">
        <v>0</v>
      </c>
      <c r="K3241" t="n">
        <v>-28</v>
      </c>
      <c r="L3241" t="n">
        <v>0</v>
      </c>
      <c r="M3241" t="n">
        <v>0</v>
      </c>
      <c r="O3241" t="n">
        <v>0</v>
      </c>
    </row>
    <row r="3242">
      <c r="A3242" s="8" t="n">
        <v>46211</v>
      </c>
      <c r="B3242" t="inlineStr">
        <is>
          <t>B6</t>
        </is>
      </c>
      <c r="C3242" s="9">
        <f>_xlfn.XLOOKUP(B3242,Carriers[Code],Carriers[Airline])</f>
        <v/>
      </c>
      <c r="D3242" t="n">
        <v>507</v>
      </c>
      <c r="E3242" t="inlineStr">
        <is>
          <t>BNA</t>
        </is>
      </c>
      <c r="F3242" s="10" t="n">
        <v>1732</v>
      </c>
      <c r="G3242" t="inlineStr">
        <is>
          <t>1700-1759</t>
        </is>
      </c>
      <c r="H3242" s="9">
        <f>INT(F3242/100)</f>
        <v/>
      </c>
      <c r="I3242" t="n">
        <v>0</v>
      </c>
      <c r="J3242" t="n">
        <v>0</v>
      </c>
      <c r="K3242" t="n">
        <v>43</v>
      </c>
      <c r="L3242" t="n">
        <v>1</v>
      </c>
      <c r="M3242" t="n">
        <v>0</v>
      </c>
      <c r="O3242" t="n">
        <v>0</v>
      </c>
      <c r="P3242" t="n">
        <v>0</v>
      </c>
      <c r="Q3242" t="n">
        <v>0</v>
      </c>
      <c r="R3242" t="n">
        <v>43</v>
      </c>
      <c r="S3242" t="n">
        <v>0</v>
      </c>
      <c r="T3242" t="n">
        <v>0</v>
      </c>
    </row>
    <row r="3243">
      <c r="A3243" s="8" t="n">
        <v>46211</v>
      </c>
      <c r="B3243" t="inlineStr">
        <is>
          <t>AA</t>
        </is>
      </c>
      <c r="C3243" s="9">
        <f>_xlfn.XLOOKUP(B3243,Carriers[Code],Carriers[Airline])</f>
        <v/>
      </c>
      <c r="D3243" t="n">
        <v>1578</v>
      </c>
      <c r="E3243" t="inlineStr">
        <is>
          <t>LAX</t>
        </is>
      </c>
      <c r="F3243" s="10" t="n">
        <v>1733</v>
      </c>
      <c r="G3243" t="inlineStr">
        <is>
          <t>1700-1759</t>
        </is>
      </c>
      <c r="H3243" s="9">
        <f>INT(F3243/100)</f>
        <v/>
      </c>
      <c r="I3243" t="n">
        <v>10</v>
      </c>
      <c r="J3243" t="n">
        <v>0</v>
      </c>
      <c r="K3243" t="n">
        <v>-21</v>
      </c>
      <c r="L3243" t="n">
        <v>0</v>
      </c>
      <c r="M3243" t="n">
        <v>0</v>
      </c>
      <c r="O3243" t="n">
        <v>0</v>
      </c>
    </row>
    <row r="3244">
      <c r="A3244" s="8" t="n">
        <v>46211</v>
      </c>
      <c r="B3244" t="inlineStr">
        <is>
          <t>B6</t>
        </is>
      </c>
      <c r="C3244" s="9">
        <f>_xlfn.XLOOKUP(B3244,Carriers[Code],Carriers[Airline])</f>
        <v/>
      </c>
      <c r="D3244" t="n">
        <v>451</v>
      </c>
      <c r="E3244" t="inlineStr">
        <is>
          <t>MCO</t>
        </is>
      </c>
      <c r="F3244" s="10" t="n">
        <v>1735</v>
      </c>
      <c r="G3244" t="inlineStr">
        <is>
          <t>1700-1759</t>
        </is>
      </c>
      <c r="H3244" s="9">
        <f>INT(F3244/100)</f>
        <v/>
      </c>
      <c r="I3244" t="n">
        <v>-5</v>
      </c>
      <c r="J3244" t="n">
        <v>0</v>
      </c>
      <c r="K3244" t="n">
        <v>-19</v>
      </c>
      <c r="L3244" t="n">
        <v>0</v>
      </c>
      <c r="M3244" t="n">
        <v>0</v>
      </c>
      <c r="O3244" t="n">
        <v>0</v>
      </c>
    </row>
    <row r="3245">
      <c r="A3245" s="8" t="n">
        <v>46211</v>
      </c>
      <c r="B3245" t="inlineStr">
        <is>
          <t>UA</t>
        </is>
      </c>
      <c r="C3245" s="9">
        <f>_xlfn.XLOOKUP(B3245,Carriers[Code],Carriers[Airline])</f>
        <v/>
      </c>
      <c r="D3245" t="n">
        <v>1392</v>
      </c>
      <c r="E3245" t="inlineStr">
        <is>
          <t>IAH</t>
        </is>
      </c>
      <c r="F3245" s="10" t="n">
        <v>1735</v>
      </c>
      <c r="G3245" t="inlineStr">
        <is>
          <t>1700-1759</t>
        </is>
      </c>
      <c r="H3245" s="9">
        <f>INT(F3245/100)</f>
        <v/>
      </c>
      <c r="I3245" t="n">
        <v>0</v>
      </c>
      <c r="J3245" t="n">
        <v>0</v>
      </c>
      <c r="K3245" t="n">
        <v>-19</v>
      </c>
      <c r="L3245" t="n">
        <v>0</v>
      </c>
      <c r="M3245" t="n">
        <v>0</v>
      </c>
      <c r="O3245" t="n">
        <v>0</v>
      </c>
    </row>
    <row r="3246">
      <c r="A3246" s="8" t="n">
        <v>46211</v>
      </c>
      <c r="B3246" t="inlineStr">
        <is>
          <t>AA</t>
        </is>
      </c>
      <c r="C3246" s="9">
        <f>_xlfn.XLOOKUP(B3246,Carriers[Code],Carriers[Airline])</f>
        <v/>
      </c>
      <c r="D3246" t="n">
        <v>1592</v>
      </c>
      <c r="E3246" t="inlineStr">
        <is>
          <t>ORD</t>
        </is>
      </c>
      <c r="F3246" s="10" t="n">
        <v>1738</v>
      </c>
      <c r="G3246" t="inlineStr">
        <is>
          <t>1700-1759</t>
        </is>
      </c>
      <c r="H3246" s="9">
        <f>INT(F3246/100)</f>
        <v/>
      </c>
      <c r="I3246" t="n">
        <v>8</v>
      </c>
      <c r="J3246" t="n">
        <v>0</v>
      </c>
      <c r="K3246" t="n">
        <v>-15</v>
      </c>
      <c r="L3246" t="n">
        <v>0</v>
      </c>
      <c r="M3246" t="n">
        <v>0</v>
      </c>
      <c r="O3246" t="n">
        <v>0</v>
      </c>
    </row>
    <row r="3247">
      <c r="A3247" s="8" t="n">
        <v>46211</v>
      </c>
      <c r="B3247" t="inlineStr">
        <is>
          <t>B6</t>
        </is>
      </c>
      <c r="C3247" s="9">
        <f>_xlfn.XLOOKUP(B3247,Carriers[Code],Carriers[Airline])</f>
        <v/>
      </c>
      <c r="D3247" t="n">
        <v>1115</v>
      </c>
      <c r="E3247" t="inlineStr">
        <is>
          <t>BUF</t>
        </is>
      </c>
      <c r="F3247" s="10" t="n">
        <v>1740</v>
      </c>
      <c r="G3247" t="inlineStr">
        <is>
          <t>1700-1759</t>
        </is>
      </c>
      <c r="H3247" s="9">
        <f>INT(F3247/100)</f>
        <v/>
      </c>
      <c r="I3247" t="n">
        <v>77</v>
      </c>
      <c r="J3247" t="n">
        <v>1</v>
      </c>
      <c r="K3247" t="n">
        <v>58</v>
      </c>
      <c r="L3247" t="n">
        <v>1</v>
      </c>
      <c r="M3247" t="n">
        <v>0</v>
      </c>
      <c r="O3247" t="n">
        <v>0</v>
      </c>
      <c r="P3247" t="n">
        <v>0</v>
      </c>
      <c r="Q3247" t="n">
        <v>0</v>
      </c>
      <c r="R3247" t="n">
        <v>3</v>
      </c>
      <c r="S3247" t="n">
        <v>0</v>
      </c>
      <c r="T3247" t="n">
        <v>55</v>
      </c>
    </row>
    <row r="3248">
      <c r="A3248" s="8" t="n">
        <v>46211</v>
      </c>
      <c r="B3248" t="inlineStr">
        <is>
          <t>B6</t>
        </is>
      </c>
      <c r="C3248" s="9">
        <f>_xlfn.XLOOKUP(B3248,Carriers[Code],Carriers[Airline])</f>
        <v/>
      </c>
      <c r="D3248" t="n">
        <v>1387</v>
      </c>
      <c r="E3248" t="inlineStr">
        <is>
          <t>LAX</t>
        </is>
      </c>
      <c r="F3248" s="10" t="n">
        <v>1742</v>
      </c>
      <c r="G3248" t="inlineStr">
        <is>
          <t>1700-1759</t>
        </is>
      </c>
      <c r="H3248" s="9">
        <f>INT(F3248/100)</f>
        <v/>
      </c>
      <c r="I3248" t="n">
        <v>-3</v>
      </c>
      <c r="J3248" t="n">
        <v>0</v>
      </c>
      <c r="K3248" t="n">
        <v>-30</v>
      </c>
      <c r="L3248" t="n">
        <v>0</v>
      </c>
      <c r="M3248" t="n">
        <v>0</v>
      </c>
      <c r="O3248" t="n">
        <v>0</v>
      </c>
    </row>
    <row r="3249">
      <c r="A3249" s="8" t="n">
        <v>46211</v>
      </c>
      <c r="B3249" t="inlineStr">
        <is>
          <t>UA</t>
        </is>
      </c>
      <c r="C3249" s="9">
        <f>_xlfn.XLOOKUP(B3249,Carriers[Code],Carriers[Airline])</f>
        <v/>
      </c>
      <c r="D3249" t="n">
        <v>1647</v>
      </c>
      <c r="E3249" t="inlineStr">
        <is>
          <t>EWR</t>
        </is>
      </c>
      <c r="F3249" s="10" t="n">
        <v>1744</v>
      </c>
      <c r="G3249" t="inlineStr">
        <is>
          <t>1700-1759</t>
        </is>
      </c>
      <c r="H3249" s="9">
        <f>INT(F3249/100)</f>
        <v/>
      </c>
      <c r="I3249" t="n">
        <v>21</v>
      </c>
      <c r="J3249" t="n">
        <v>1</v>
      </c>
      <c r="K3249" t="n">
        <v>5</v>
      </c>
      <c r="L3249" t="n">
        <v>0</v>
      </c>
      <c r="M3249" t="n">
        <v>0</v>
      </c>
      <c r="O3249" t="n">
        <v>0</v>
      </c>
    </row>
    <row r="3250">
      <c r="A3250" s="8" t="n">
        <v>46211</v>
      </c>
      <c r="B3250" t="inlineStr">
        <is>
          <t>WN</t>
        </is>
      </c>
      <c r="C3250" s="9">
        <f>_xlfn.XLOOKUP(B3250,Carriers[Code],Carriers[Airline])</f>
        <v/>
      </c>
      <c r="D3250" t="n">
        <v>737</v>
      </c>
      <c r="E3250" t="inlineStr">
        <is>
          <t>DAL</t>
        </is>
      </c>
      <c r="F3250" s="10" t="n">
        <v>1745</v>
      </c>
      <c r="G3250" t="inlineStr">
        <is>
          <t>1700-1759</t>
        </is>
      </c>
      <c r="H3250" s="9">
        <f>INT(F3250/100)</f>
        <v/>
      </c>
      <c r="I3250" t="n">
        <v>11</v>
      </c>
      <c r="J3250" t="n">
        <v>0</v>
      </c>
      <c r="K3250" t="n">
        <v>-5</v>
      </c>
      <c r="L3250" t="n">
        <v>0</v>
      </c>
      <c r="M3250" t="n">
        <v>0</v>
      </c>
      <c r="O3250" t="n">
        <v>0</v>
      </c>
    </row>
    <row r="3251">
      <c r="A3251" s="8" t="n">
        <v>46211</v>
      </c>
      <c r="B3251" t="inlineStr">
        <is>
          <t>YX</t>
        </is>
      </c>
      <c r="C3251" s="9">
        <f>_xlfn.XLOOKUP(B3251,Carriers[Code],Carriers[Airline])</f>
        <v/>
      </c>
      <c r="D3251" t="n">
        <v>5616</v>
      </c>
      <c r="E3251" t="inlineStr">
        <is>
          <t>IND</t>
        </is>
      </c>
      <c r="F3251" s="10" t="n">
        <v>1745</v>
      </c>
      <c r="G3251" t="inlineStr">
        <is>
          <t>1700-1759</t>
        </is>
      </c>
      <c r="H3251" s="9">
        <f>INT(F3251/100)</f>
        <v/>
      </c>
      <c r="I3251" t="n">
        <v>12</v>
      </c>
      <c r="J3251" t="n">
        <v>0</v>
      </c>
      <c r="K3251" t="n">
        <v>-12</v>
      </c>
      <c r="L3251" t="n">
        <v>0</v>
      </c>
      <c r="M3251" t="n">
        <v>0</v>
      </c>
      <c r="O3251" t="n">
        <v>0</v>
      </c>
    </row>
    <row r="3252">
      <c r="A3252" s="8" t="n">
        <v>46211</v>
      </c>
      <c r="B3252" t="inlineStr">
        <is>
          <t>YX</t>
        </is>
      </c>
      <c r="C3252" s="9">
        <f>_xlfn.XLOOKUP(B3252,Carriers[Code],Carriers[Airline])</f>
        <v/>
      </c>
      <c r="D3252" t="n">
        <v>4390</v>
      </c>
      <c r="E3252" t="inlineStr">
        <is>
          <t>JFK</t>
        </is>
      </c>
      <c r="F3252" s="10" t="n">
        <v>1746</v>
      </c>
      <c r="G3252" t="inlineStr">
        <is>
          <t>1700-1759</t>
        </is>
      </c>
      <c r="H3252" s="9">
        <f>INT(F3252/100)</f>
        <v/>
      </c>
      <c r="I3252" t="n">
        <v>-7</v>
      </c>
      <c r="J3252" t="n">
        <v>0</v>
      </c>
      <c r="K3252" t="n">
        <v>32</v>
      </c>
      <c r="L3252" t="n">
        <v>1</v>
      </c>
      <c r="M3252" t="n">
        <v>0</v>
      </c>
      <c r="O3252" t="n">
        <v>0</v>
      </c>
      <c r="P3252" t="n">
        <v>0</v>
      </c>
      <c r="Q3252" t="n">
        <v>0</v>
      </c>
      <c r="R3252" t="n">
        <v>32</v>
      </c>
      <c r="S3252" t="n">
        <v>0</v>
      </c>
      <c r="T3252" t="n">
        <v>0</v>
      </c>
    </row>
    <row r="3253">
      <c r="A3253" s="8" t="n">
        <v>46211</v>
      </c>
      <c r="B3253" t="inlineStr">
        <is>
          <t>DL</t>
        </is>
      </c>
      <c r="C3253" s="9">
        <f>_xlfn.XLOOKUP(B3253,Carriers[Code],Carriers[Airline])</f>
        <v/>
      </c>
      <c r="D3253" t="n">
        <v>514</v>
      </c>
      <c r="E3253" t="inlineStr">
        <is>
          <t>PHX</t>
        </is>
      </c>
      <c r="F3253" s="10" t="n">
        <v>1750</v>
      </c>
      <c r="G3253" t="inlineStr">
        <is>
          <t>1700-1759</t>
        </is>
      </c>
      <c r="H3253" s="9">
        <f>INT(F3253/100)</f>
        <v/>
      </c>
      <c r="I3253" t="n">
        <v>-8</v>
      </c>
      <c r="J3253" t="n">
        <v>0</v>
      </c>
      <c r="K3253" t="n">
        <v>-24</v>
      </c>
      <c r="L3253" t="n">
        <v>0</v>
      </c>
      <c r="M3253" t="n">
        <v>0</v>
      </c>
      <c r="O3253" t="n">
        <v>0</v>
      </c>
    </row>
    <row r="3254">
      <c r="A3254" s="8" t="n">
        <v>46211</v>
      </c>
      <c r="B3254" t="inlineStr">
        <is>
          <t>YX</t>
        </is>
      </c>
      <c r="C3254" s="9">
        <f>_xlfn.XLOOKUP(B3254,Carriers[Code],Carriers[Airline])</f>
        <v/>
      </c>
      <c r="D3254" t="n">
        <v>5667</v>
      </c>
      <c r="E3254" t="inlineStr">
        <is>
          <t>DCA</t>
        </is>
      </c>
      <c r="F3254" s="10" t="n">
        <v>1750</v>
      </c>
      <c r="G3254" t="inlineStr">
        <is>
          <t>1700-1759</t>
        </is>
      </c>
      <c r="H3254" s="9">
        <f>INT(F3254/100)</f>
        <v/>
      </c>
      <c r="I3254" t="n">
        <v>-6</v>
      </c>
      <c r="J3254" t="n">
        <v>0</v>
      </c>
      <c r="K3254" t="n">
        <v>30</v>
      </c>
      <c r="L3254" t="n">
        <v>1</v>
      </c>
      <c r="M3254" t="n">
        <v>0</v>
      </c>
      <c r="O3254" t="n">
        <v>0</v>
      </c>
      <c r="P3254" t="n">
        <v>0</v>
      </c>
      <c r="Q3254" t="n">
        <v>0</v>
      </c>
      <c r="R3254" t="n">
        <v>30</v>
      </c>
      <c r="S3254" t="n">
        <v>0</v>
      </c>
      <c r="T3254" t="n">
        <v>0</v>
      </c>
    </row>
    <row r="3255">
      <c r="A3255" s="8" t="n">
        <v>46211</v>
      </c>
      <c r="B3255" t="inlineStr">
        <is>
          <t>YX</t>
        </is>
      </c>
      <c r="C3255" s="9">
        <f>_xlfn.XLOOKUP(B3255,Carriers[Code],Carriers[Airline])</f>
        <v/>
      </c>
      <c r="D3255" t="n">
        <v>4585</v>
      </c>
      <c r="E3255" t="inlineStr">
        <is>
          <t>IND</t>
        </is>
      </c>
      <c r="F3255" s="10" t="n">
        <v>1751</v>
      </c>
      <c r="G3255" t="inlineStr">
        <is>
          <t>1700-1759</t>
        </is>
      </c>
      <c r="H3255" s="9">
        <f>INT(F3255/100)</f>
        <v/>
      </c>
      <c r="I3255" t="n">
        <v>-10</v>
      </c>
      <c r="J3255" t="n">
        <v>0</v>
      </c>
      <c r="K3255" t="n">
        <v>-36</v>
      </c>
      <c r="L3255" t="n">
        <v>0</v>
      </c>
      <c r="M3255" t="n">
        <v>0</v>
      </c>
      <c r="O3255" t="n">
        <v>0</v>
      </c>
    </row>
    <row r="3256">
      <c r="A3256" s="8" t="n">
        <v>46211</v>
      </c>
      <c r="B3256" t="inlineStr">
        <is>
          <t>YX</t>
        </is>
      </c>
      <c r="C3256" s="9">
        <f>_xlfn.XLOOKUP(B3256,Carriers[Code],Carriers[Airline])</f>
        <v/>
      </c>
      <c r="D3256" t="n">
        <v>4632</v>
      </c>
      <c r="E3256" t="inlineStr">
        <is>
          <t>LGA</t>
        </is>
      </c>
      <c r="F3256" s="10" t="n">
        <v>1751</v>
      </c>
      <c r="G3256" t="inlineStr">
        <is>
          <t>1700-1759</t>
        </is>
      </c>
      <c r="H3256" s="9">
        <f>INT(F3256/100)</f>
        <v/>
      </c>
      <c r="I3256" t="n">
        <v>-1</v>
      </c>
      <c r="J3256" t="n">
        <v>0</v>
      </c>
      <c r="K3256" t="n">
        <v>-6</v>
      </c>
      <c r="L3256" t="n">
        <v>0</v>
      </c>
      <c r="M3256" t="n">
        <v>0</v>
      </c>
      <c r="O3256" t="n">
        <v>0</v>
      </c>
    </row>
    <row r="3257">
      <c r="A3257" s="8" t="n">
        <v>46211</v>
      </c>
      <c r="B3257" t="inlineStr">
        <is>
          <t>AA</t>
        </is>
      </c>
      <c r="C3257" s="9">
        <f>_xlfn.XLOOKUP(B3257,Carriers[Code],Carriers[Airline])</f>
        <v/>
      </c>
      <c r="D3257" t="n">
        <v>1577</v>
      </c>
      <c r="E3257" t="inlineStr">
        <is>
          <t>DFW</t>
        </is>
      </c>
      <c r="F3257" s="10" t="n">
        <v>1753</v>
      </c>
      <c r="G3257" t="inlineStr">
        <is>
          <t>1700-1759</t>
        </is>
      </c>
      <c r="H3257" s="9">
        <f>INT(F3257/100)</f>
        <v/>
      </c>
      <c r="I3257" t="n">
        <v>2</v>
      </c>
      <c r="J3257" t="n">
        <v>0</v>
      </c>
      <c r="K3257" t="n">
        <v>-14</v>
      </c>
      <c r="L3257" t="n">
        <v>0</v>
      </c>
      <c r="M3257" t="n">
        <v>0</v>
      </c>
      <c r="O3257" t="n">
        <v>0</v>
      </c>
    </row>
    <row r="3258">
      <c r="A3258" s="8" t="n">
        <v>46211</v>
      </c>
      <c r="B3258" t="inlineStr">
        <is>
          <t>B6</t>
        </is>
      </c>
      <c r="C3258" s="9">
        <f>_xlfn.XLOOKUP(B3258,Carriers[Code],Carriers[Airline])</f>
        <v/>
      </c>
      <c r="D3258" t="n">
        <v>2185</v>
      </c>
      <c r="E3258" t="inlineStr">
        <is>
          <t>PIT</t>
        </is>
      </c>
      <c r="F3258" s="10" t="n">
        <v>1753</v>
      </c>
      <c r="G3258" t="inlineStr">
        <is>
          <t>1700-1759</t>
        </is>
      </c>
      <c r="H3258" s="9">
        <f>INT(F3258/100)</f>
        <v/>
      </c>
      <c r="I3258" t="n">
        <v>4</v>
      </c>
      <c r="J3258" t="n">
        <v>0</v>
      </c>
      <c r="K3258" t="n">
        <v>-14</v>
      </c>
      <c r="L3258" t="n">
        <v>0</v>
      </c>
      <c r="M3258" t="n">
        <v>0</v>
      </c>
      <c r="O3258" t="n">
        <v>0</v>
      </c>
    </row>
    <row r="3259">
      <c r="A3259" s="8" t="n">
        <v>46211</v>
      </c>
      <c r="B3259" t="inlineStr">
        <is>
          <t>AA</t>
        </is>
      </c>
      <c r="C3259" s="9">
        <f>_xlfn.XLOOKUP(B3259,Carriers[Code],Carriers[Airline])</f>
        <v/>
      </c>
      <c r="D3259" t="n">
        <v>1562</v>
      </c>
      <c r="E3259" t="inlineStr">
        <is>
          <t>MIA</t>
        </is>
      </c>
      <c r="F3259" s="10" t="n">
        <v>1755</v>
      </c>
      <c r="G3259" t="inlineStr">
        <is>
          <t>1700-1759</t>
        </is>
      </c>
      <c r="H3259" s="9">
        <f>INT(F3259/100)</f>
        <v/>
      </c>
      <c r="I3259" t="n">
        <v>29</v>
      </c>
      <c r="J3259" t="n">
        <v>1</v>
      </c>
      <c r="K3259" t="n">
        <v>8</v>
      </c>
      <c r="L3259" t="n">
        <v>0</v>
      </c>
      <c r="M3259" t="n">
        <v>0</v>
      </c>
      <c r="O3259" t="n">
        <v>0</v>
      </c>
    </row>
    <row r="3260">
      <c r="A3260" s="8" t="n">
        <v>46211</v>
      </c>
      <c r="B3260" t="inlineStr">
        <is>
          <t>DL</t>
        </is>
      </c>
      <c r="C3260" s="9">
        <f>_xlfn.XLOOKUP(B3260,Carriers[Code],Carriers[Airline])</f>
        <v/>
      </c>
      <c r="D3260" t="n">
        <v>1098</v>
      </c>
      <c r="E3260" t="inlineStr">
        <is>
          <t>MSP</t>
        </is>
      </c>
      <c r="F3260" s="10" t="n">
        <v>1755</v>
      </c>
      <c r="G3260" t="inlineStr">
        <is>
          <t>1700-1759</t>
        </is>
      </c>
      <c r="H3260" s="9">
        <f>INT(F3260/100)</f>
        <v/>
      </c>
      <c r="I3260" t="n">
        <v>13</v>
      </c>
      <c r="J3260" t="n">
        <v>0</v>
      </c>
      <c r="K3260" t="n">
        <v>-2</v>
      </c>
      <c r="L3260" t="n">
        <v>0</v>
      </c>
      <c r="M3260" t="n">
        <v>0</v>
      </c>
      <c r="O3260" t="n">
        <v>0</v>
      </c>
    </row>
    <row r="3261">
      <c r="A3261" s="8" t="n">
        <v>46211</v>
      </c>
      <c r="B3261" t="inlineStr">
        <is>
          <t>DL</t>
        </is>
      </c>
      <c r="C3261" s="9">
        <f>_xlfn.XLOOKUP(B3261,Carriers[Code],Carriers[Airline])</f>
        <v/>
      </c>
      <c r="D3261" t="n">
        <v>2464</v>
      </c>
      <c r="E3261" t="inlineStr">
        <is>
          <t>ATL</t>
        </is>
      </c>
      <c r="F3261" s="10" t="n">
        <v>1755</v>
      </c>
      <c r="G3261" t="inlineStr">
        <is>
          <t>1700-1759</t>
        </is>
      </c>
      <c r="H3261" s="9">
        <f>INT(F3261/100)</f>
        <v/>
      </c>
      <c r="I3261" t="n">
        <v>-4</v>
      </c>
      <c r="J3261" t="n">
        <v>0</v>
      </c>
      <c r="K3261" t="n">
        <v>-45</v>
      </c>
      <c r="L3261" t="n">
        <v>0</v>
      </c>
      <c r="M3261" t="n">
        <v>0</v>
      </c>
      <c r="O3261" t="n">
        <v>0</v>
      </c>
    </row>
    <row r="3262">
      <c r="A3262" s="8" t="n">
        <v>46211</v>
      </c>
      <c r="B3262" t="inlineStr">
        <is>
          <t>AS</t>
        </is>
      </c>
      <c r="C3262" s="9">
        <f>_xlfn.XLOOKUP(B3262,Carriers[Code],Carriers[Airline])</f>
        <v/>
      </c>
      <c r="D3262" t="n">
        <v>304</v>
      </c>
      <c r="E3262" t="inlineStr">
        <is>
          <t>SEA</t>
        </is>
      </c>
      <c r="F3262" s="10" t="n">
        <v>1756</v>
      </c>
      <c r="G3262" t="inlineStr">
        <is>
          <t>1700-1759</t>
        </is>
      </c>
      <c r="H3262" s="9">
        <f>INT(F3262/100)</f>
        <v/>
      </c>
      <c r="I3262" t="n">
        <v>48</v>
      </c>
      <c r="J3262" t="n">
        <v>1</v>
      </c>
      <c r="K3262" t="n">
        <v>37</v>
      </c>
      <c r="L3262" t="n">
        <v>1</v>
      </c>
      <c r="M3262" t="n">
        <v>0</v>
      </c>
      <c r="O3262" t="n">
        <v>0</v>
      </c>
      <c r="P3262" t="n">
        <v>37</v>
      </c>
      <c r="Q3262" t="n">
        <v>0</v>
      </c>
      <c r="R3262" t="n">
        <v>0</v>
      </c>
      <c r="S3262" t="n">
        <v>0</v>
      </c>
      <c r="T3262" t="n">
        <v>0</v>
      </c>
    </row>
    <row r="3263">
      <c r="A3263" s="8" t="n">
        <v>46211</v>
      </c>
      <c r="B3263" t="inlineStr">
        <is>
          <t>YX</t>
        </is>
      </c>
      <c r="C3263" s="9">
        <f>_xlfn.XLOOKUP(B3263,Carriers[Code],Carriers[Airline])</f>
        <v/>
      </c>
      <c r="D3263" t="n">
        <v>5831</v>
      </c>
      <c r="E3263" t="inlineStr">
        <is>
          <t>LGA</t>
        </is>
      </c>
      <c r="F3263" s="10" t="n">
        <v>1800</v>
      </c>
      <c r="G3263" t="inlineStr">
        <is>
          <t>1800-1859</t>
        </is>
      </c>
      <c r="H3263" s="9">
        <f>INT(F3263/100)</f>
        <v/>
      </c>
      <c r="I3263" t="n">
        <v>-7</v>
      </c>
      <c r="J3263" t="n">
        <v>0</v>
      </c>
      <c r="K3263" t="n">
        <v>-23</v>
      </c>
      <c r="L3263" t="n">
        <v>0</v>
      </c>
      <c r="M3263" t="n">
        <v>0</v>
      </c>
      <c r="O3263" t="n">
        <v>0</v>
      </c>
    </row>
    <row r="3264">
      <c r="A3264" s="8" t="n">
        <v>46211</v>
      </c>
      <c r="B3264" t="inlineStr">
        <is>
          <t>YX</t>
        </is>
      </c>
      <c r="C3264" s="9">
        <f>_xlfn.XLOOKUP(B3264,Carriers[Code],Carriers[Airline])</f>
        <v/>
      </c>
      <c r="D3264" t="n">
        <v>3543</v>
      </c>
      <c r="E3264" t="inlineStr">
        <is>
          <t>IAD</t>
        </is>
      </c>
      <c r="F3264" s="10" t="n">
        <v>1805</v>
      </c>
      <c r="G3264" t="inlineStr">
        <is>
          <t>1800-1859</t>
        </is>
      </c>
      <c r="H3264" s="9">
        <f>INT(F3264/100)</f>
        <v/>
      </c>
      <c r="I3264" t="n">
        <v>4</v>
      </c>
      <c r="J3264" t="n">
        <v>0</v>
      </c>
      <c r="K3264" t="n">
        <v>-27</v>
      </c>
      <c r="L3264" t="n">
        <v>0</v>
      </c>
      <c r="M3264" t="n">
        <v>0</v>
      </c>
      <c r="O3264" t="n">
        <v>0</v>
      </c>
    </row>
    <row r="3265">
      <c r="A3265" s="8" t="n">
        <v>46211</v>
      </c>
      <c r="B3265" t="inlineStr">
        <is>
          <t>B6</t>
        </is>
      </c>
      <c r="C3265" s="9">
        <f>_xlfn.XLOOKUP(B3265,Carriers[Code],Carriers[Airline])</f>
        <v/>
      </c>
      <c r="D3265" t="n">
        <v>1955</v>
      </c>
      <c r="E3265" t="inlineStr">
        <is>
          <t>DCA</t>
        </is>
      </c>
      <c r="F3265" s="10" t="n">
        <v>1810</v>
      </c>
      <c r="G3265" t="inlineStr">
        <is>
          <t>1800-1859</t>
        </is>
      </c>
      <c r="H3265" s="9">
        <f>INT(F3265/100)</f>
        <v/>
      </c>
      <c r="I3265" t="n">
        <v>211</v>
      </c>
      <c r="J3265" t="n">
        <v>1</v>
      </c>
      <c r="K3265" t="n">
        <v>188</v>
      </c>
      <c r="L3265" t="n">
        <v>1</v>
      </c>
      <c r="M3265" t="n">
        <v>0</v>
      </c>
      <c r="O3265" t="n">
        <v>0</v>
      </c>
      <c r="P3265" t="n">
        <v>0</v>
      </c>
      <c r="Q3265" t="n">
        <v>0</v>
      </c>
      <c r="R3265" t="n">
        <v>0</v>
      </c>
      <c r="S3265" t="n">
        <v>29</v>
      </c>
      <c r="T3265" t="n">
        <v>159</v>
      </c>
    </row>
    <row r="3266">
      <c r="A3266" s="8" t="n">
        <v>46211</v>
      </c>
      <c r="B3266" t="inlineStr">
        <is>
          <t>UA</t>
        </is>
      </c>
      <c r="C3266" s="9">
        <f>_xlfn.XLOOKUP(B3266,Carriers[Code],Carriers[Airline])</f>
        <v/>
      </c>
      <c r="D3266" t="n">
        <v>2400</v>
      </c>
      <c r="E3266" t="inlineStr">
        <is>
          <t>SFO</t>
        </is>
      </c>
      <c r="F3266" s="10" t="n">
        <v>1810</v>
      </c>
      <c r="G3266" t="inlineStr">
        <is>
          <t>1800-1859</t>
        </is>
      </c>
      <c r="H3266" s="9">
        <f>INT(F3266/100)</f>
        <v/>
      </c>
      <c r="I3266" t="n">
        <v>2</v>
      </c>
      <c r="J3266" t="n">
        <v>0</v>
      </c>
      <c r="K3266" t="n">
        <v>-8</v>
      </c>
      <c r="L3266" t="n">
        <v>0</v>
      </c>
      <c r="M3266" t="n">
        <v>0</v>
      </c>
      <c r="O3266" t="n">
        <v>0</v>
      </c>
    </row>
    <row r="3267">
      <c r="A3267" s="8" t="n">
        <v>46211</v>
      </c>
      <c r="B3267" t="inlineStr">
        <is>
          <t>YX</t>
        </is>
      </c>
      <c r="C3267" s="9">
        <f>_xlfn.XLOOKUP(B3267,Carriers[Code],Carriers[Airline])</f>
        <v/>
      </c>
      <c r="D3267" t="n">
        <v>5718</v>
      </c>
      <c r="E3267" t="inlineStr">
        <is>
          <t>EWR</t>
        </is>
      </c>
      <c r="F3267" s="10" t="n">
        <v>1815</v>
      </c>
      <c r="G3267" t="inlineStr">
        <is>
          <t>1800-1859</t>
        </is>
      </c>
      <c r="H3267" s="9">
        <f>INT(F3267/100)</f>
        <v/>
      </c>
      <c r="I3267" t="n">
        <v>-5</v>
      </c>
      <c r="J3267" t="n">
        <v>0</v>
      </c>
      <c r="K3267" t="n">
        <v>-27</v>
      </c>
      <c r="L3267" t="n">
        <v>0</v>
      </c>
      <c r="M3267" t="n">
        <v>0</v>
      </c>
      <c r="O3267" t="n">
        <v>0</v>
      </c>
    </row>
    <row r="3268">
      <c r="A3268" s="8" t="n">
        <v>46211</v>
      </c>
      <c r="B3268" t="inlineStr">
        <is>
          <t>MQ</t>
        </is>
      </c>
      <c r="C3268" s="9">
        <f>_xlfn.XLOOKUP(B3268,Carriers[Code],Carriers[Airline])</f>
        <v/>
      </c>
      <c r="D3268" t="n">
        <v>3408</v>
      </c>
      <c r="E3268" t="inlineStr">
        <is>
          <t>CVG</t>
        </is>
      </c>
      <c r="F3268" s="10" t="n">
        <v>1820</v>
      </c>
      <c r="G3268" t="inlineStr">
        <is>
          <t>1800-1859</t>
        </is>
      </c>
      <c r="H3268" s="9">
        <f>INT(F3268/100)</f>
        <v/>
      </c>
      <c r="I3268" t="n">
        <v>-8</v>
      </c>
      <c r="J3268" t="n">
        <v>0</v>
      </c>
      <c r="K3268" t="n">
        <v>-35</v>
      </c>
      <c r="L3268" t="n">
        <v>0</v>
      </c>
      <c r="M3268" t="n">
        <v>0</v>
      </c>
      <c r="O3268" t="n">
        <v>0</v>
      </c>
    </row>
    <row r="3269">
      <c r="A3269" s="8" t="n">
        <v>46211</v>
      </c>
      <c r="B3269" t="inlineStr">
        <is>
          <t>B6</t>
        </is>
      </c>
      <c r="C3269" s="9">
        <f>_xlfn.XLOOKUP(B3269,Carriers[Code],Carriers[Airline])</f>
        <v/>
      </c>
      <c r="D3269" t="n">
        <v>2459</v>
      </c>
      <c r="E3269" t="inlineStr">
        <is>
          <t>PHL</t>
        </is>
      </c>
      <c r="F3269" s="10" t="n">
        <v>1821</v>
      </c>
      <c r="G3269" t="inlineStr">
        <is>
          <t>1800-1859</t>
        </is>
      </c>
      <c r="H3269" s="9">
        <f>INT(F3269/100)</f>
        <v/>
      </c>
      <c r="I3269" t="n">
        <v>71</v>
      </c>
      <c r="J3269" t="n">
        <v>1</v>
      </c>
      <c r="K3269" t="n">
        <v>61</v>
      </c>
      <c r="L3269" t="n">
        <v>1</v>
      </c>
      <c r="M3269" t="n">
        <v>0</v>
      </c>
      <c r="O3269" t="n">
        <v>0</v>
      </c>
      <c r="P3269" t="n">
        <v>14</v>
      </c>
      <c r="Q3269" t="n">
        <v>0</v>
      </c>
      <c r="R3269" t="n">
        <v>0</v>
      </c>
      <c r="S3269" t="n">
        <v>0</v>
      </c>
      <c r="T3269" t="n">
        <v>47</v>
      </c>
    </row>
    <row r="3270">
      <c r="A3270" s="8" t="n">
        <v>46211</v>
      </c>
      <c r="B3270" t="inlineStr">
        <is>
          <t>WN</t>
        </is>
      </c>
      <c r="C3270" s="9">
        <f>_xlfn.XLOOKUP(B3270,Carriers[Code],Carriers[Airline])</f>
        <v/>
      </c>
      <c r="D3270" t="n">
        <v>754</v>
      </c>
      <c r="E3270" t="inlineStr">
        <is>
          <t>STL</t>
        </is>
      </c>
      <c r="F3270" s="10" t="n">
        <v>1825</v>
      </c>
      <c r="G3270" t="inlineStr">
        <is>
          <t>1800-1859</t>
        </is>
      </c>
      <c r="H3270" s="9">
        <f>INT(F3270/100)</f>
        <v/>
      </c>
      <c r="I3270" t="n">
        <v>17</v>
      </c>
      <c r="J3270" t="n">
        <v>1</v>
      </c>
      <c r="K3270" t="n">
        <v>-10</v>
      </c>
      <c r="L3270" t="n">
        <v>0</v>
      </c>
      <c r="M3270" t="n">
        <v>0</v>
      </c>
      <c r="O3270" t="n">
        <v>0</v>
      </c>
    </row>
    <row r="3271">
      <c r="A3271" s="8" t="n">
        <v>46211</v>
      </c>
      <c r="B3271" t="inlineStr">
        <is>
          <t>UA</t>
        </is>
      </c>
      <c r="C3271" s="9">
        <f>_xlfn.XLOOKUP(B3271,Carriers[Code],Carriers[Airline])</f>
        <v/>
      </c>
      <c r="D3271" t="n">
        <v>639</v>
      </c>
      <c r="E3271" t="inlineStr">
        <is>
          <t>LAX</t>
        </is>
      </c>
      <c r="F3271" s="10" t="n">
        <v>1826</v>
      </c>
      <c r="G3271" t="inlineStr">
        <is>
          <t>1800-1859</t>
        </is>
      </c>
      <c r="H3271" s="9">
        <f>INT(F3271/100)</f>
        <v/>
      </c>
      <c r="I3271" t="n">
        <v>23</v>
      </c>
      <c r="J3271" t="n">
        <v>1</v>
      </c>
      <c r="K3271" t="n">
        <v>-1</v>
      </c>
      <c r="L3271" t="n">
        <v>0</v>
      </c>
      <c r="M3271" t="n">
        <v>0</v>
      </c>
      <c r="O3271" t="n">
        <v>0</v>
      </c>
    </row>
    <row r="3272">
      <c r="A3272" s="8" t="n">
        <v>46211</v>
      </c>
      <c r="B3272" t="inlineStr">
        <is>
          <t>AA</t>
        </is>
      </c>
      <c r="C3272" s="9">
        <f>_xlfn.XLOOKUP(B3272,Carriers[Code],Carriers[Airline])</f>
        <v/>
      </c>
      <c r="D3272" t="n">
        <v>1554</v>
      </c>
      <c r="E3272" t="inlineStr">
        <is>
          <t>ORD</t>
        </is>
      </c>
      <c r="F3272" s="10" t="n">
        <v>1830</v>
      </c>
      <c r="G3272" t="inlineStr">
        <is>
          <t>1800-1859</t>
        </is>
      </c>
      <c r="H3272" s="9">
        <f>INT(F3272/100)</f>
        <v/>
      </c>
      <c r="I3272" t="n">
        <v>-10</v>
      </c>
      <c r="J3272" t="n">
        <v>0</v>
      </c>
      <c r="K3272" t="n">
        <v>-20</v>
      </c>
      <c r="L3272" t="n">
        <v>0</v>
      </c>
      <c r="M3272" t="n">
        <v>0</v>
      </c>
      <c r="O3272" t="n">
        <v>0</v>
      </c>
    </row>
    <row r="3273">
      <c r="A3273" s="8" t="n">
        <v>46211</v>
      </c>
      <c r="B3273" t="inlineStr">
        <is>
          <t>WN</t>
        </is>
      </c>
      <c r="C3273" s="9">
        <f>_xlfn.XLOOKUP(B3273,Carriers[Code],Carriers[Airline])</f>
        <v/>
      </c>
      <c r="D3273" t="n">
        <v>3543</v>
      </c>
      <c r="E3273" t="inlineStr">
        <is>
          <t>BWI</t>
        </is>
      </c>
      <c r="F3273" s="10" t="n">
        <v>1840</v>
      </c>
      <c r="G3273" t="inlineStr">
        <is>
          <t>1800-1859</t>
        </is>
      </c>
      <c r="H3273" s="9">
        <f>INT(F3273/100)</f>
        <v/>
      </c>
      <c r="I3273" t="n">
        <v>10</v>
      </c>
      <c r="J3273" t="n">
        <v>0</v>
      </c>
      <c r="K3273" t="n">
        <v>-16</v>
      </c>
      <c r="L3273" t="n">
        <v>0</v>
      </c>
      <c r="M3273" t="n">
        <v>0</v>
      </c>
      <c r="O3273" t="n">
        <v>0</v>
      </c>
    </row>
    <row r="3274">
      <c r="A3274" s="8" t="n">
        <v>46211</v>
      </c>
      <c r="B3274" t="inlineStr">
        <is>
          <t>UA</t>
        </is>
      </c>
      <c r="C3274" s="9">
        <f>_xlfn.XLOOKUP(B3274,Carriers[Code],Carriers[Airline])</f>
        <v/>
      </c>
      <c r="D3274" t="n">
        <v>1015</v>
      </c>
      <c r="E3274" t="inlineStr">
        <is>
          <t>ORD</t>
        </is>
      </c>
      <c r="F3274" s="10" t="n">
        <v>1843</v>
      </c>
      <c r="G3274" t="inlineStr">
        <is>
          <t>1800-1859</t>
        </is>
      </c>
      <c r="H3274" s="9">
        <f>INT(F3274/100)</f>
        <v/>
      </c>
      <c r="I3274" t="n">
        <v>20</v>
      </c>
      <c r="J3274" t="n">
        <v>1</v>
      </c>
      <c r="K3274" t="n">
        <v>6</v>
      </c>
      <c r="L3274" t="n">
        <v>0</v>
      </c>
      <c r="M3274" t="n">
        <v>0</v>
      </c>
      <c r="O3274" t="n">
        <v>0</v>
      </c>
    </row>
    <row r="3275">
      <c r="A3275" s="8" t="n">
        <v>46211</v>
      </c>
      <c r="B3275" t="inlineStr">
        <is>
          <t>DL</t>
        </is>
      </c>
      <c r="C3275" s="9">
        <f>_xlfn.XLOOKUP(B3275,Carriers[Code],Carriers[Airline])</f>
        <v/>
      </c>
      <c r="D3275" t="n">
        <v>445</v>
      </c>
      <c r="E3275" t="inlineStr">
        <is>
          <t>SLC</t>
        </is>
      </c>
      <c r="F3275" s="10" t="n">
        <v>1845</v>
      </c>
      <c r="G3275" t="inlineStr">
        <is>
          <t>1800-1859</t>
        </is>
      </c>
      <c r="H3275" s="9">
        <f>INT(F3275/100)</f>
        <v/>
      </c>
      <c r="I3275" t="n">
        <v>-3</v>
      </c>
      <c r="J3275" t="n">
        <v>0</v>
      </c>
      <c r="K3275" t="n">
        <v>-12</v>
      </c>
      <c r="L3275" t="n">
        <v>0</v>
      </c>
      <c r="M3275" t="n">
        <v>0</v>
      </c>
      <c r="O3275" t="n">
        <v>0</v>
      </c>
    </row>
    <row r="3276">
      <c r="A3276" s="8" t="n">
        <v>46211</v>
      </c>
      <c r="B3276" t="inlineStr">
        <is>
          <t>B6</t>
        </is>
      </c>
      <c r="C3276" s="9">
        <f>_xlfn.XLOOKUP(B3276,Carriers[Code],Carriers[Airline])</f>
        <v/>
      </c>
      <c r="D3276" t="n">
        <v>2269</v>
      </c>
      <c r="E3276" t="inlineStr">
        <is>
          <t>FLL</t>
        </is>
      </c>
      <c r="F3276" s="10" t="n">
        <v>1850</v>
      </c>
      <c r="G3276" t="inlineStr">
        <is>
          <t>1800-1859</t>
        </is>
      </c>
      <c r="H3276" s="9">
        <f>INT(F3276/100)</f>
        <v/>
      </c>
      <c r="I3276" t="n">
        <v>66</v>
      </c>
      <c r="J3276" t="n">
        <v>1</v>
      </c>
      <c r="K3276" t="n">
        <v>46</v>
      </c>
      <c r="L3276" t="n">
        <v>1</v>
      </c>
      <c r="M3276" t="n">
        <v>0</v>
      </c>
      <c r="O3276" t="n">
        <v>0</v>
      </c>
      <c r="P3276" t="n">
        <v>0</v>
      </c>
      <c r="Q3276" t="n">
        <v>0</v>
      </c>
      <c r="R3276" t="n">
        <v>0</v>
      </c>
      <c r="S3276" t="n">
        <v>0</v>
      </c>
      <c r="T3276" t="n">
        <v>46</v>
      </c>
    </row>
    <row r="3277">
      <c r="A3277" s="8" t="n">
        <v>46211</v>
      </c>
      <c r="B3277" t="inlineStr">
        <is>
          <t>WN</t>
        </is>
      </c>
      <c r="C3277" s="9">
        <f>_xlfn.XLOOKUP(B3277,Carriers[Code],Carriers[Airline])</f>
        <v/>
      </c>
      <c r="D3277" t="n">
        <v>2338</v>
      </c>
      <c r="E3277" t="inlineStr">
        <is>
          <t>BNA</t>
        </is>
      </c>
      <c r="F3277" s="10" t="n">
        <v>1850</v>
      </c>
      <c r="G3277" t="inlineStr">
        <is>
          <t>1800-1859</t>
        </is>
      </c>
      <c r="H3277" s="9">
        <f>INT(F3277/100)</f>
        <v/>
      </c>
      <c r="I3277" t="n">
        <v>1</v>
      </c>
      <c r="J3277" t="n">
        <v>0</v>
      </c>
      <c r="K3277" t="n">
        <v>7</v>
      </c>
      <c r="L3277" t="n">
        <v>0</v>
      </c>
      <c r="M3277" t="n">
        <v>0</v>
      </c>
      <c r="O3277" t="n">
        <v>0</v>
      </c>
    </row>
    <row r="3278">
      <c r="A3278" s="8" t="n">
        <v>46211</v>
      </c>
      <c r="B3278" t="inlineStr">
        <is>
          <t>B6</t>
        </is>
      </c>
      <c r="C3278" s="9">
        <f>_xlfn.XLOOKUP(B3278,Carriers[Code],Carriers[Airline])</f>
        <v/>
      </c>
      <c r="D3278" t="n">
        <v>1633</v>
      </c>
      <c r="E3278" t="inlineStr">
        <is>
          <t>SFO</t>
        </is>
      </c>
      <c r="F3278" s="10" t="n">
        <v>1855</v>
      </c>
      <c r="G3278" t="inlineStr">
        <is>
          <t>1800-1859</t>
        </is>
      </c>
      <c r="H3278" s="9">
        <f>INT(F3278/100)</f>
        <v/>
      </c>
      <c r="I3278" t="n">
        <v>-10</v>
      </c>
      <c r="J3278" t="n">
        <v>0</v>
      </c>
      <c r="K3278" t="n">
        <v>-21</v>
      </c>
      <c r="L3278" t="n">
        <v>0</v>
      </c>
      <c r="M3278" t="n">
        <v>0</v>
      </c>
      <c r="O3278" t="n">
        <v>0</v>
      </c>
    </row>
    <row r="3279">
      <c r="A3279" s="8" t="n">
        <v>46211</v>
      </c>
      <c r="B3279" t="inlineStr">
        <is>
          <t>YX</t>
        </is>
      </c>
      <c r="C3279" s="9">
        <f>_xlfn.XLOOKUP(B3279,Carriers[Code],Carriers[Airline])</f>
        <v/>
      </c>
      <c r="D3279" t="n">
        <v>4641</v>
      </c>
      <c r="E3279" t="inlineStr">
        <is>
          <t>CMH</t>
        </is>
      </c>
      <c r="F3279" s="10" t="n">
        <v>1855</v>
      </c>
      <c r="G3279" t="inlineStr">
        <is>
          <t>1800-1859</t>
        </is>
      </c>
      <c r="H3279" s="9">
        <f>INT(F3279/100)</f>
        <v/>
      </c>
      <c r="I3279" t="n">
        <v>-5</v>
      </c>
      <c r="J3279" t="n">
        <v>0</v>
      </c>
      <c r="K3279" t="n">
        <v>-25</v>
      </c>
      <c r="L3279" t="n">
        <v>0</v>
      </c>
      <c r="M3279" t="n">
        <v>0</v>
      </c>
      <c r="O3279" t="n">
        <v>0</v>
      </c>
    </row>
    <row r="3280">
      <c r="A3280" s="8" t="n">
        <v>46211</v>
      </c>
      <c r="B3280" t="inlineStr">
        <is>
          <t>YX</t>
        </is>
      </c>
      <c r="C3280" s="9">
        <f>_xlfn.XLOOKUP(B3280,Carriers[Code],Carriers[Airline])</f>
        <v/>
      </c>
      <c r="D3280" t="n">
        <v>5716</v>
      </c>
      <c r="E3280" t="inlineStr">
        <is>
          <t>LGA</t>
        </is>
      </c>
      <c r="F3280" s="10" t="n">
        <v>1859</v>
      </c>
      <c r="G3280" t="inlineStr">
        <is>
          <t>1800-1859</t>
        </is>
      </c>
      <c r="H3280" s="9">
        <f>INT(F3280/100)</f>
        <v/>
      </c>
      <c r="I3280" t="n">
        <v>-4</v>
      </c>
      <c r="J3280" t="n">
        <v>0</v>
      </c>
      <c r="K3280" t="n">
        <v>-29</v>
      </c>
      <c r="L3280" t="n">
        <v>0</v>
      </c>
      <c r="M3280" t="n">
        <v>0</v>
      </c>
      <c r="O3280" t="n">
        <v>0</v>
      </c>
    </row>
    <row r="3281">
      <c r="A3281" s="8" t="n">
        <v>46211</v>
      </c>
      <c r="B3281" t="inlineStr">
        <is>
          <t>B6</t>
        </is>
      </c>
      <c r="C3281" s="9">
        <f>_xlfn.XLOOKUP(B3281,Carriers[Code],Carriers[Airline])</f>
        <v/>
      </c>
      <c r="D3281" t="n">
        <v>817</v>
      </c>
      <c r="E3281" t="inlineStr">
        <is>
          <t>JFK</t>
        </is>
      </c>
      <c r="F3281" s="10" t="n">
        <v>1904</v>
      </c>
      <c r="G3281" t="inlineStr">
        <is>
          <t>1900-1959</t>
        </is>
      </c>
      <c r="H3281" s="9">
        <f>INT(F3281/100)</f>
        <v/>
      </c>
      <c r="I3281" t="n">
        <v>3</v>
      </c>
      <c r="J3281" t="n">
        <v>0</v>
      </c>
      <c r="K3281" t="n">
        <v>-20</v>
      </c>
      <c r="L3281" t="n">
        <v>0</v>
      </c>
      <c r="M3281" t="n">
        <v>0</v>
      </c>
      <c r="O3281" t="n">
        <v>0</v>
      </c>
    </row>
    <row r="3282">
      <c r="A3282" s="8" t="n">
        <v>46211</v>
      </c>
      <c r="B3282" t="inlineStr">
        <is>
          <t>DL</t>
        </is>
      </c>
      <c r="C3282" s="9">
        <f>_xlfn.XLOOKUP(B3282,Carriers[Code],Carriers[Airline])</f>
        <v/>
      </c>
      <c r="D3282" t="n">
        <v>973</v>
      </c>
      <c r="E3282" t="inlineStr">
        <is>
          <t>ATL</t>
        </is>
      </c>
      <c r="F3282" s="10" t="n">
        <v>1910</v>
      </c>
      <c r="G3282" t="inlineStr">
        <is>
          <t>1900-1959</t>
        </is>
      </c>
      <c r="H3282" s="9">
        <f>INT(F3282/100)</f>
        <v/>
      </c>
      <c r="I3282" t="n">
        <v>-5</v>
      </c>
      <c r="J3282" t="n">
        <v>0</v>
      </c>
      <c r="K3282" t="n">
        <v>-54</v>
      </c>
      <c r="L3282" t="n">
        <v>0</v>
      </c>
      <c r="M3282" t="n">
        <v>0</v>
      </c>
      <c r="O3282" t="n">
        <v>0</v>
      </c>
    </row>
    <row r="3283">
      <c r="A3283" s="8" t="n">
        <v>46211</v>
      </c>
      <c r="B3283" t="inlineStr">
        <is>
          <t>DL</t>
        </is>
      </c>
      <c r="C3283" s="9">
        <f>_xlfn.XLOOKUP(B3283,Carriers[Code],Carriers[Airline])</f>
        <v/>
      </c>
      <c r="D3283" t="n">
        <v>2305</v>
      </c>
      <c r="E3283" t="inlineStr">
        <is>
          <t>DFW</t>
        </is>
      </c>
      <c r="F3283" s="10" t="n">
        <v>1920</v>
      </c>
      <c r="G3283" t="inlineStr">
        <is>
          <t>1900-1959</t>
        </is>
      </c>
      <c r="H3283" s="9">
        <f>INT(F3283/100)</f>
        <v/>
      </c>
      <c r="I3283" t="n">
        <v>100</v>
      </c>
      <c r="J3283" t="n">
        <v>1</v>
      </c>
      <c r="K3283" t="n">
        <v>72</v>
      </c>
      <c r="L3283" t="n">
        <v>1</v>
      </c>
      <c r="M3283" t="n">
        <v>0</v>
      </c>
      <c r="O3283" t="n">
        <v>0</v>
      </c>
      <c r="P3283" t="n">
        <v>14</v>
      </c>
      <c r="Q3283" t="n">
        <v>0</v>
      </c>
      <c r="R3283" t="n">
        <v>0</v>
      </c>
      <c r="S3283" t="n">
        <v>0</v>
      </c>
      <c r="T3283" t="n">
        <v>58</v>
      </c>
    </row>
    <row r="3284">
      <c r="A3284" s="8" t="n">
        <v>46211</v>
      </c>
      <c r="B3284" t="inlineStr">
        <is>
          <t>B6</t>
        </is>
      </c>
      <c r="C3284" s="9">
        <f>_xlfn.XLOOKUP(B3284,Carriers[Code],Carriers[Airline])</f>
        <v/>
      </c>
      <c r="D3284" t="n">
        <v>197</v>
      </c>
      <c r="E3284" t="inlineStr">
        <is>
          <t>SEA</t>
        </is>
      </c>
      <c r="F3284" s="10" t="n">
        <v>1924</v>
      </c>
      <c r="G3284" t="inlineStr">
        <is>
          <t>1900-1959</t>
        </is>
      </c>
      <c r="H3284" s="9">
        <f>INT(F3284/100)</f>
        <v/>
      </c>
      <c r="I3284" t="n">
        <v>83</v>
      </c>
      <c r="J3284" t="n">
        <v>1</v>
      </c>
      <c r="K3284" t="n">
        <v>55</v>
      </c>
      <c r="L3284" t="n">
        <v>1</v>
      </c>
      <c r="M3284" t="n">
        <v>0</v>
      </c>
      <c r="O3284" t="n">
        <v>0</v>
      </c>
      <c r="P3284" t="n">
        <v>0</v>
      </c>
      <c r="Q3284" t="n">
        <v>0</v>
      </c>
      <c r="R3284" t="n">
        <v>33</v>
      </c>
      <c r="S3284" t="n">
        <v>0</v>
      </c>
      <c r="T3284" t="n">
        <v>22</v>
      </c>
    </row>
    <row r="3285">
      <c r="A3285" s="8" t="n">
        <v>46211</v>
      </c>
      <c r="B3285" t="inlineStr">
        <is>
          <t>YX</t>
        </is>
      </c>
      <c r="C3285" s="9">
        <f>_xlfn.XLOOKUP(B3285,Carriers[Code],Carriers[Airline])</f>
        <v/>
      </c>
      <c r="D3285" t="n">
        <v>5629</v>
      </c>
      <c r="E3285" t="inlineStr">
        <is>
          <t>CMH</t>
        </is>
      </c>
      <c r="F3285" s="10" t="n">
        <v>1925</v>
      </c>
      <c r="G3285" t="inlineStr">
        <is>
          <t>1900-1959</t>
        </is>
      </c>
      <c r="H3285" s="9">
        <f>INT(F3285/100)</f>
        <v/>
      </c>
      <c r="I3285" t="n">
        <v>-5</v>
      </c>
      <c r="J3285" t="n">
        <v>0</v>
      </c>
      <c r="K3285" t="n">
        <v>-43</v>
      </c>
      <c r="L3285" t="n">
        <v>0</v>
      </c>
      <c r="M3285" t="n">
        <v>0</v>
      </c>
      <c r="O3285" t="n">
        <v>0</v>
      </c>
    </row>
    <row r="3286">
      <c r="A3286" s="8" t="n">
        <v>46211</v>
      </c>
      <c r="B3286" t="inlineStr">
        <is>
          <t>AA</t>
        </is>
      </c>
      <c r="C3286" s="9">
        <f>_xlfn.XLOOKUP(B3286,Carriers[Code],Carriers[Airline])</f>
        <v/>
      </c>
      <c r="D3286" t="n">
        <v>852</v>
      </c>
      <c r="E3286" t="inlineStr">
        <is>
          <t>DCA</t>
        </is>
      </c>
      <c r="F3286" s="10" t="n">
        <v>1927</v>
      </c>
      <c r="G3286" t="inlineStr">
        <is>
          <t>1900-1959</t>
        </is>
      </c>
      <c r="H3286" s="9">
        <f>INT(F3286/100)</f>
        <v/>
      </c>
      <c r="I3286" t="n">
        <v>32</v>
      </c>
      <c r="J3286" t="n">
        <v>1</v>
      </c>
      <c r="K3286" t="n">
        <v>12</v>
      </c>
      <c r="L3286" t="n">
        <v>0</v>
      </c>
      <c r="M3286" t="n">
        <v>0</v>
      </c>
      <c r="O3286" t="n">
        <v>0</v>
      </c>
    </row>
    <row r="3287">
      <c r="A3287" s="8" t="n">
        <v>46211</v>
      </c>
      <c r="B3287" t="inlineStr">
        <is>
          <t>UA</t>
        </is>
      </c>
      <c r="C3287" s="9">
        <f>_xlfn.XLOOKUP(B3287,Carriers[Code],Carriers[Airline])</f>
        <v/>
      </c>
      <c r="D3287" t="n">
        <v>2136</v>
      </c>
      <c r="E3287" t="inlineStr">
        <is>
          <t>IAD</t>
        </is>
      </c>
      <c r="F3287" s="10" t="n">
        <v>1927</v>
      </c>
      <c r="G3287" t="inlineStr">
        <is>
          <t>1900-1959</t>
        </is>
      </c>
      <c r="H3287" s="9">
        <f>INT(F3287/100)</f>
        <v/>
      </c>
      <c r="I3287" t="n">
        <v>-6</v>
      </c>
      <c r="J3287" t="n">
        <v>0</v>
      </c>
      <c r="K3287" t="n">
        <v>-32</v>
      </c>
      <c r="L3287" t="n">
        <v>0</v>
      </c>
      <c r="M3287" t="n">
        <v>0</v>
      </c>
      <c r="O3287" t="n">
        <v>0</v>
      </c>
    </row>
    <row r="3288">
      <c r="A3288" s="8" t="n">
        <v>46211</v>
      </c>
      <c r="B3288" t="inlineStr">
        <is>
          <t>DL</t>
        </is>
      </c>
      <c r="C3288" s="9">
        <f>_xlfn.XLOOKUP(B3288,Carriers[Code],Carriers[Airline])</f>
        <v/>
      </c>
      <c r="D3288" t="n">
        <v>324</v>
      </c>
      <c r="E3288" t="inlineStr">
        <is>
          <t>SEA</t>
        </is>
      </c>
      <c r="F3288" s="10" t="n">
        <v>1929</v>
      </c>
      <c r="G3288" t="inlineStr">
        <is>
          <t>1900-1959</t>
        </is>
      </c>
      <c r="H3288" s="9">
        <f>INT(F3288/100)</f>
        <v/>
      </c>
      <c r="I3288" t="n">
        <v>-6</v>
      </c>
      <c r="J3288" t="n">
        <v>0</v>
      </c>
      <c r="K3288" t="n">
        <v>-48</v>
      </c>
      <c r="L3288" t="n">
        <v>0</v>
      </c>
      <c r="M3288" t="n">
        <v>0</v>
      </c>
      <c r="O3288" t="n">
        <v>0</v>
      </c>
    </row>
    <row r="3289">
      <c r="A3289" s="8" t="n">
        <v>46211</v>
      </c>
      <c r="B3289" t="inlineStr">
        <is>
          <t>B6</t>
        </is>
      </c>
      <c r="C3289" s="9">
        <f>_xlfn.XLOOKUP(B3289,Carriers[Code],Carriers[Airline])</f>
        <v/>
      </c>
      <c r="D3289" t="n">
        <v>247</v>
      </c>
      <c r="E3289" t="inlineStr">
        <is>
          <t>SLC</t>
        </is>
      </c>
      <c r="F3289" s="10" t="n">
        <v>1932</v>
      </c>
      <c r="G3289" t="inlineStr">
        <is>
          <t>1900-1959</t>
        </is>
      </c>
      <c r="H3289" s="9">
        <f>INT(F3289/100)</f>
        <v/>
      </c>
      <c r="I3289" t="n">
        <v>-6</v>
      </c>
      <c r="J3289" t="n">
        <v>0</v>
      </c>
      <c r="K3289" t="n">
        <v>-1</v>
      </c>
      <c r="L3289" t="n">
        <v>0</v>
      </c>
      <c r="M3289" t="n">
        <v>0</v>
      </c>
      <c r="O3289" t="n">
        <v>0</v>
      </c>
    </row>
    <row r="3290">
      <c r="A3290" s="8" t="n">
        <v>46211</v>
      </c>
      <c r="B3290" t="inlineStr">
        <is>
          <t>AA</t>
        </is>
      </c>
      <c r="C3290" s="9">
        <f>_xlfn.XLOOKUP(B3290,Carriers[Code],Carriers[Airline])</f>
        <v/>
      </c>
      <c r="D3290" t="n">
        <v>1691</v>
      </c>
      <c r="E3290" t="inlineStr">
        <is>
          <t>LAX</t>
        </is>
      </c>
      <c r="F3290" s="10" t="n">
        <v>1935</v>
      </c>
      <c r="G3290" t="inlineStr">
        <is>
          <t>1900-1959</t>
        </is>
      </c>
      <c r="H3290" s="9">
        <f>INT(F3290/100)</f>
        <v/>
      </c>
      <c r="I3290" t="n">
        <v>-1</v>
      </c>
      <c r="J3290" t="n">
        <v>0</v>
      </c>
      <c r="K3290" t="n">
        <v>-21</v>
      </c>
      <c r="L3290" t="n">
        <v>0</v>
      </c>
      <c r="M3290" t="n">
        <v>0</v>
      </c>
      <c r="O3290" t="n">
        <v>0</v>
      </c>
    </row>
    <row r="3291">
      <c r="A3291" s="8" t="n">
        <v>46211</v>
      </c>
      <c r="B3291" t="inlineStr">
        <is>
          <t>AA</t>
        </is>
      </c>
      <c r="C3291" s="9">
        <f>_xlfn.XLOOKUP(B3291,Carriers[Code],Carriers[Airline])</f>
        <v/>
      </c>
      <c r="D3291" t="n">
        <v>1147</v>
      </c>
      <c r="E3291" t="inlineStr">
        <is>
          <t>PHL</t>
        </is>
      </c>
      <c r="F3291" s="10" t="n">
        <v>1937</v>
      </c>
      <c r="G3291" t="inlineStr">
        <is>
          <t>1900-1959</t>
        </is>
      </c>
      <c r="H3291" s="9">
        <f>INT(F3291/100)</f>
        <v/>
      </c>
      <c r="I3291" t="n">
        <v>5</v>
      </c>
      <c r="J3291" t="n">
        <v>0</v>
      </c>
      <c r="K3291" t="n">
        <v>-18</v>
      </c>
      <c r="L3291" t="n">
        <v>0</v>
      </c>
      <c r="M3291" t="n">
        <v>0</v>
      </c>
      <c r="O3291" t="n">
        <v>0</v>
      </c>
    </row>
    <row r="3292">
      <c r="A3292" s="8" t="n">
        <v>46211</v>
      </c>
      <c r="B3292" t="inlineStr">
        <is>
          <t>YX</t>
        </is>
      </c>
      <c r="C3292" s="9">
        <f>_xlfn.XLOOKUP(B3292,Carriers[Code],Carriers[Airline])</f>
        <v/>
      </c>
      <c r="D3292" t="n">
        <v>5807</v>
      </c>
      <c r="E3292" t="inlineStr">
        <is>
          <t>CLT</t>
        </is>
      </c>
      <c r="F3292" s="10" t="n">
        <v>1940</v>
      </c>
      <c r="G3292" t="inlineStr">
        <is>
          <t>1900-1959</t>
        </is>
      </c>
      <c r="H3292" s="9">
        <f>INT(F3292/100)</f>
        <v/>
      </c>
      <c r="I3292" t="n">
        <v>-7</v>
      </c>
      <c r="J3292" t="n">
        <v>0</v>
      </c>
      <c r="K3292" t="n">
        <v>-2</v>
      </c>
      <c r="L3292" t="n">
        <v>0</v>
      </c>
      <c r="M3292" t="n">
        <v>0</v>
      </c>
      <c r="O3292" t="n">
        <v>0</v>
      </c>
    </row>
    <row r="3293">
      <c r="A3293" s="8" t="n">
        <v>46211</v>
      </c>
      <c r="B3293" t="inlineStr">
        <is>
          <t>AS</t>
        </is>
      </c>
      <c r="C3293" s="9">
        <f>_xlfn.XLOOKUP(B3293,Carriers[Code],Carriers[Airline])</f>
        <v/>
      </c>
      <c r="D3293" t="n">
        <v>1337</v>
      </c>
      <c r="E3293" t="inlineStr">
        <is>
          <t>SEA</t>
        </is>
      </c>
      <c r="F3293" s="10" t="n">
        <v>1944</v>
      </c>
      <c r="G3293" t="inlineStr">
        <is>
          <t>1900-1959</t>
        </is>
      </c>
      <c r="H3293" s="9">
        <f>INT(F3293/100)</f>
        <v/>
      </c>
      <c r="I3293" t="n">
        <v>45</v>
      </c>
      <c r="J3293" t="n">
        <v>1</v>
      </c>
      <c r="K3293" t="n">
        <v>39</v>
      </c>
      <c r="L3293" t="n">
        <v>1</v>
      </c>
      <c r="M3293" t="n">
        <v>0</v>
      </c>
      <c r="O3293" t="n">
        <v>0</v>
      </c>
      <c r="P3293" t="n">
        <v>39</v>
      </c>
      <c r="Q3293" t="n">
        <v>0</v>
      </c>
      <c r="R3293" t="n">
        <v>0</v>
      </c>
      <c r="S3293" t="n">
        <v>0</v>
      </c>
      <c r="T3293" t="n">
        <v>0</v>
      </c>
    </row>
    <row r="3294">
      <c r="A3294" s="8" t="n">
        <v>46211</v>
      </c>
      <c r="B3294" t="inlineStr">
        <is>
          <t>DL</t>
        </is>
      </c>
      <c r="C3294" s="9">
        <f>_xlfn.XLOOKUP(B3294,Carriers[Code],Carriers[Airline])</f>
        <v/>
      </c>
      <c r="D3294" t="n">
        <v>1677</v>
      </c>
      <c r="E3294" t="inlineStr">
        <is>
          <t>AUS</t>
        </is>
      </c>
      <c r="F3294" s="10" t="n">
        <v>1945</v>
      </c>
      <c r="G3294" t="inlineStr">
        <is>
          <t>1900-1959</t>
        </is>
      </c>
      <c r="H3294" s="9">
        <f>INT(F3294/100)</f>
        <v/>
      </c>
      <c r="I3294" t="n">
        <v>67</v>
      </c>
      <c r="J3294" t="n">
        <v>1</v>
      </c>
      <c r="K3294" t="n">
        <v>56</v>
      </c>
      <c r="L3294" t="n">
        <v>1</v>
      </c>
      <c r="M3294" t="n">
        <v>0</v>
      </c>
      <c r="O3294" t="n">
        <v>0</v>
      </c>
      <c r="P3294" t="n">
        <v>43</v>
      </c>
      <c r="Q3294" t="n">
        <v>0</v>
      </c>
      <c r="R3294" t="n">
        <v>0</v>
      </c>
      <c r="S3294" t="n">
        <v>0</v>
      </c>
      <c r="T3294" t="n">
        <v>13</v>
      </c>
    </row>
    <row r="3295">
      <c r="A3295" s="8" t="n">
        <v>46211</v>
      </c>
      <c r="B3295" t="inlineStr">
        <is>
          <t>B6</t>
        </is>
      </c>
      <c r="C3295" s="9">
        <f>_xlfn.XLOOKUP(B3295,Carriers[Code],Carriers[Airline])</f>
        <v/>
      </c>
      <c r="D3295" t="n">
        <v>1897</v>
      </c>
      <c r="E3295" t="inlineStr">
        <is>
          <t>ATL</t>
        </is>
      </c>
      <c r="F3295" s="10" t="n">
        <v>1952</v>
      </c>
      <c r="G3295" t="inlineStr">
        <is>
          <t>1900-1959</t>
        </is>
      </c>
      <c r="H3295" s="9">
        <f>INT(F3295/100)</f>
        <v/>
      </c>
      <c r="I3295" t="n">
        <v>-1</v>
      </c>
      <c r="J3295" t="n">
        <v>0</v>
      </c>
      <c r="K3295" t="n">
        <v>-15</v>
      </c>
      <c r="L3295" t="n">
        <v>0</v>
      </c>
      <c r="M3295" t="n">
        <v>0</v>
      </c>
      <c r="O3295" t="n">
        <v>0</v>
      </c>
    </row>
    <row r="3296">
      <c r="A3296" s="8" t="n">
        <v>46211</v>
      </c>
      <c r="B3296" t="inlineStr">
        <is>
          <t>B6</t>
        </is>
      </c>
      <c r="C3296" s="9">
        <f>_xlfn.XLOOKUP(B3296,Carriers[Code],Carriers[Airline])</f>
        <v/>
      </c>
      <c r="D3296" t="n">
        <v>251</v>
      </c>
      <c r="E3296" t="inlineStr">
        <is>
          <t>MCO</t>
        </is>
      </c>
      <c r="F3296" s="10" t="n">
        <v>1955</v>
      </c>
      <c r="G3296" t="inlineStr">
        <is>
          <t>1900-1959</t>
        </is>
      </c>
      <c r="H3296" s="9">
        <f>INT(F3296/100)</f>
        <v/>
      </c>
      <c r="I3296" t="n">
        <v>-3</v>
      </c>
      <c r="J3296" t="n">
        <v>0</v>
      </c>
      <c r="M3296" t="n">
        <v>0</v>
      </c>
      <c r="O3296" t="n">
        <v>1</v>
      </c>
    </row>
    <row r="3297">
      <c r="A3297" s="8" t="n">
        <v>46211</v>
      </c>
      <c r="B3297" t="inlineStr">
        <is>
          <t>B6</t>
        </is>
      </c>
      <c r="C3297" s="9">
        <f>_xlfn.XLOOKUP(B3297,Carriers[Code],Carriers[Airline])</f>
        <v/>
      </c>
      <c r="D3297" t="n">
        <v>777</v>
      </c>
      <c r="E3297" t="inlineStr">
        <is>
          <t>LAS</t>
        </is>
      </c>
      <c r="F3297" s="10" t="n">
        <v>1955</v>
      </c>
      <c r="G3297" t="inlineStr">
        <is>
          <t>1900-1959</t>
        </is>
      </c>
      <c r="H3297" s="9">
        <f>INT(F3297/100)</f>
        <v/>
      </c>
      <c r="I3297" t="n">
        <v>-6</v>
      </c>
      <c r="J3297" t="n">
        <v>0</v>
      </c>
      <c r="K3297" t="n">
        <v>-22</v>
      </c>
      <c r="L3297" t="n">
        <v>0</v>
      </c>
      <c r="M3297" t="n">
        <v>0</v>
      </c>
      <c r="O3297" t="n">
        <v>0</v>
      </c>
    </row>
    <row r="3298">
      <c r="A3298" s="8" t="n">
        <v>46211</v>
      </c>
      <c r="B3298" t="inlineStr">
        <is>
          <t>B6</t>
        </is>
      </c>
      <c r="C3298" s="9">
        <f>_xlfn.XLOOKUP(B3298,Carriers[Code],Carriers[Airline])</f>
        <v/>
      </c>
      <c r="D3298" t="n">
        <v>993</v>
      </c>
      <c r="E3298" t="inlineStr">
        <is>
          <t>DEN</t>
        </is>
      </c>
      <c r="F3298" s="10" t="n">
        <v>1959</v>
      </c>
      <c r="G3298" t="inlineStr">
        <is>
          <t>1900-1959</t>
        </is>
      </c>
      <c r="H3298" s="9">
        <f>INT(F3298/100)</f>
        <v/>
      </c>
      <c r="I3298" t="n">
        <v>2</v>
      </c>
      <c r="J3298" t="n">
        <v>0</v>
      </c>
      <c r="K3298" t="n">
        <v>-18</v>
      </c>
      <c r="L3298" t="n">
        <v>0</v>
      </c>
      <c r="M3298" t="n">
        <v>0</v>
      </c>
      <c r="O3298" t="n">
        <v>0</v>
      </c>
    </row>
    <row r="3299">
      <c r="A3299" s="8" t="n">
        <v>46211</v>
      </c>
      <c r="B3299" t="inlineStr">
        <is>
          <t>DL</t>
        </is>
      </c>
      <c r="C3299" s="9">
        <f>_xlfn.XLOOKUP(B3299,Carriers[Code],Carriers[Airline])</f>
        <v/>
      </c>
      <c r="D3299" t="n">
        <v>2586</v>
      </c>
      <c r="E3299" t="inlineStr">
        <is>
          <t>BNA</t>
        </is>
      </c>
      <c r="F3299" s="10" t="n">
        <v>1959</v>
      </c>
      <c r="G3299" t="inlineStr">
        <is>
          <t>1900-1959</t>
        </is>
      </c>
      <c r="H3299" s="9">
        <f>INT(F3299/100)</f>
        <v/>
      </c>
      <c r="I3299" t="n">
        <v>41</v>
      </c>
      <c r="J3299" t="n">
        <v>1</v>
      </c>
      <c r="K3299" t="n">
        <v>32</v>
      </c>
      <c r="L3299" t="n">
        <v>1</v>
      </c>
      <c r="M3299" t="n">
        <v>0</v>
      </c>
      <c r="O3299" t="n">
        <v>0</v>
      </c>
      <c r="P3299" t="n">
        <v>0</v>
      </c>
      <c r="Q3299" t="n">
        <v>0</v>
      </c>
      <c r="R3299" t="n">
        <v>0</v>
      </c>
      <c r="S3299" t="n">
        <v>0</v>
      </c>
      <c r="T3299" t="n">
        <v>32</v>
      </c>
    </row>
    <row r="3300">
      <c r="A3300" s="8" t="n">
        <v>46211</v>
      </c>
      <c r="B3300" t="inlineStr">
        <is>
          <t>YX</t>
        </is>
      </c>
      <c r="C3300" s="9">
        <f>_xlfn.XLOOKUP(B3300,Carriers[Code],Carriers[Airline])</f>
        <v/>
      </c>
      <c r="D3300" t="n">
        <v>4397</v>
      </c>
      <c r="E3300" t="inlineStr">
        <is>
          <t>LGA</t>
        </is>
      </c>
      <c r="F3300" s="10" t="n">
        <v>2000</v>
      </c>
      <c r="G3300" t="inlineStr">
        <is>
          <t>2000-2059</t>
        </is>
      </c>
      <c r="H3300" s="9">
        <f>INT(F3300/100)</f>
        <v/>
      </c>
      <c r="I3300" t="n">
        <v>-9</v>
      </c>
      <c r="J3300" t="n">
        <v>0</v>
      </c>
      <c r="K3300" t="n">
        <v>-32</v>
      </c>
      <c r="L3300" t="n">
        <v>0</v>
      </c>
      <c r="M3300" t="n">
        <v>0</v>
      </c>
      <c r="O3300" t="n">
        <v>0</v>
      </c>
    </row>
    <row r="3301">
      <c r="A3301" s="8" t="n">
        <v>46211</v>
      </c>
      <c r="B3301" t="inlineStr">
        <is>
          <t>YX</t>
        </is>
      </c>
      <c r="C3301" s="9">
        <f>_xlfn.XLOOKUP(B3301,Carriers[Code],Carriers[Airline])</f>
        <v/>
      </c>
      <c r="D3301" t="n">
        <v>5849</v>
      </c>
      <c r="E3301" t="inlineStr">
        <is>
          <t>LGA</t>
        </is>
      </c>
      <c r="F3301" s="10" t="n">
        <v>2000</v>
      </c>
      <c r="G3301" t="inlineStr">
        <is>
          <t>2000-2059</t>
        </is>
      </c>
      <c r="H3301" s="9">
        <f>INT(F3301/100)</f>
        <v/>
      </c>
      <c r="I3301" t="n">
        <v>199</v>
      </c>
      <c r="J3301" t="n">
        <v>1</v>
      </c>
      <c r="K3301" t="n">
        <v>180</v>
      </c>
      <c r="L3301" t="n">
        <v>1</v>
      </c>
      <c r="M3301" t="n">
        <v>0</v>
      </c>
      <c r="O3301" t="n">
        <v>0</v>
      </c>
      <c r="P3301" t="n">
        <v>180</v>
      </c>
      <c r="Q3301" t="n">
        <v>0</v>
      </c>
      <c r="R3301" t="n">
        <v>0</v>
      </c>
      <c r="S3301" t="n">
        <v>0</v>
      </c>
      <c r="T3301" t="n">
        <v>0</v>
      </c>
    </row>
    <row r="3302">
      <c r="A3302" s="8" t="n">
        <v>46211</v>
      </c>
      <c r="B3302" t="inlineStr">
        <is>
          <t>DL</t>
        </is>
      </c>
      <c r="C3302" s="9">
        <f>_xlfn.XLOOKUP(B3302,Carriers[Code],Carriers[Airline])</f>
        <v/>
      </c>
      <c r="D3302" t="n">
        <v>817</v>
      </c>
      <c r="E3302" t="inlineStr">
        <is>
          <t>RDU</t>
        </is>
      </c>
      <c r="F3302" s="10" t="n">
        <v>2005</v>
      </c>
      <c r="G3302" t="inlineStr">
        <is>
          <t>2000-2059</t>
        </is>
      </c>
      <c r="H3302" s="9">
        <f>INT(F3302/100)</f>
        <v/>
      </c>
      <c r="I3302" t="n">
        <v>-8</v>
      </c>
      <c r="J3302" t="n">
        <v>0</v>
      </c>
      <c r="K3302" t="n">
        <v>-16</v>
      </c>
      <c r="L3302" t="n">
        <v>0</v>
      </c>
      <c r="M3302" t="n">
        <v>0</v>
      </c>
      <c r="O3302" t="n">
        <v>0</v>
      </c>
    </row>
    <row r="3303">
      <c r="A3303" s="8" t="n">
        <v>46211</v>
      </c>
      <c r="B3303" t="inlineStr">
        <is>
          <t>YX</t>
        </is>
      </c>
      <c r="C3303" s="9">
        <f>_xlfn.XLOOKUP(B3303,Carriers[Code],Carriers[Airline])</f>
        <v/>
      </c>
      <c r="D3303" t="n">
        <v>4616</v>
      </c>
      <c r="E3303" t="inlineStr">
        <is>
          <t>BUF</t>
        </is>
      </c>
      <c r="F3303" s="10" t="n">
        <v>2005</v>
      </c>
      <c r="G3303" t="inlineStr">
        <is>
          <t>2000-2059</t>
        </is>
      </c>
      <c r="H3303" s="9">
        <f>INT(F3303/100)</f>
        <v/>
      </c>
      <c r="I3303" t="n">
        <v>-2</v>
      </c>
      <c r="J3303" t="n">
        <v>0</v>
      </c>
      <c r="K3303" t="n">
        <v>-26</v>
      </c>
      <c r="L3303" t="n">
        <v>0</v>
      </c>
      <c r="M3303" t="n">
        <v>0</v>
      </c>
      <c r="O3303" t="n">
        <v>0</v>
      </c>
    </row>
    <row r="3304">
      <c r="A3304" s="8" t="n">
        <v>46211</v>
      </c>
      <c r="B3304" t="inlineStr">
        <is>
          <t>YX</t>
        </is>
      </c>
      <c r="C3304" s="9">
        <f>_xlfn.XLOOKUP(B3304,Carriers[Code],Carriers[Airline])</f>
        <v/>
      </c>
      <c r="D3304" t="n">
        <v>5666</v>
      </c>
      <c r="E3304" t="inlineStr">
        <is>
          <t>DCA</t>
        </is>
      </c>
      <c r="F3304" s="10" t="n">
        <v>2005</v>
      </c>
      <c r="G3304" t="inlineStr">
        <is>
          <t>2000-2059</t>
        </is>
      </c>
      <c r="H3304" s="9">
        <f>INT(F3304/100)</f>
        <v/>
      </c>
      <c r="I3304" t="n">
        <v>-8</v>
      </c>
      <c r="J3304" t="n">
        <v>0</v>
      </c>
      <c r="K3304" t="n">
        <v>-3</v>
      </c>
      <c r="L3304" t="n">
        <v>0</v>
      </c>
      <c r="M3304" t="n">
        <v>0</v>
      </c>
      <c r="O3304" t="n">
        <v>0</v>
      </c>
    </row>
    <row r="3305">
      <c r="A3305" s="8" t="n">
        <v>46211</v>
      </c>
      <c r="B3305" t="inlineStr">
        <is>
          <t>B6</t>
        </is>
      </c>
      <c r="C3305" s="9">
        <f>_xlfn.XLOOKUP(B3305,Carriers[Code],Carriers[Airline])</f>
        <v/>
      </c>
      <c r="D3305" t="n">
        <v>455</v>
      </c>
      <c r="E3305" t="inlineStr">
        <is>
          <t>DCA</t>
        </is>
      </c>
      <c r="F3305" s="10" t="n">
        <v>2006</v>
      </c>
      <c r="G3305" t="inlineStr">
        <is>
          <t>2000-2059</t>
        </is>
      </c>
      <c r="H3305" s="9">
        <f>INT(F3305/100)</f>
        <v/>
      </c>
      <c r="I3305" t="n">
        <v>-5</v>
      </c>
      <c r="J3305" t="n">
        <v>0</v>
      </c>
      <c r="K3305" t="n">
        <v>14</v>
      </c>
      <c r="L3305" t="n">
        <v>0</v>
      </c>
      <c r="M3305" t="n">
        <v>0</v>
      </c>
      <c r="O3305" t="n">
        <v>0</v>
      </c>
    </row>
    <row r="3306">
      <c r="A3306" s="8" t="n">
        <v>46211</v>
      </c>
      <c r="B3306" t="inlineStr">
        <is>
          <t>B6</t>
        </is>
      </c>
      <c r="C3306" s="9">
        <f>_xlfn.XLOOKUP(B3306,Carriers[Code],Carriers[Airline])</f>
        <v/>
      </c>
      <c r="D3306" t="n">
        <v>1117</v>
      </c>
      <c r="E3306" t="inlineStr">
        <is>
          <t>JFK</t>
        </is>
      </c>
      <c r="F3306" s="10" t="n">
        <v>2009</v>
      </c>
      <c r="G3306" t="inlineStr">
        <is>
          <t>2000-2059</t>
        </is>
      </c>
      <c r="H3306" s="9">
        <f>INT(F3306/100)</f>
        <v/>
      </c>
      <c r="I3306" t="n">
        <v>-7</v>
      </c>
      <c r="J3306" t="n">
        <v>0</v>
      </c>
      <c r="K3306" t="n">
        <v>-22</v>
      </c>
      <c r="L3306" t="n">
        <v>0</v>
      </c>
      <c r="M3306" t="n">
        <v>0</v>
      </c>
      <c r="O3306" t="n">
        <v>0</v>
      </c>
    </row>
    <row r="3307">
      <c r="A3307" s="8" t="n">
        <v>46211</v>
      </c>
      <c r="B3307" t="inlineStr">
        <is>
          <t>YX</t>
        </is>
      </c>
      <c r="C3307" s="9">
        <f>_xlfn.XLOOKUP(B3307,Carriers[Code],Carriers[Airline])</f>
        <v/>
      </c>
      <c r="D3307" t="n">
        <v>5679</v>
      </c>
      <c r="E3307" t="inlineStr">
        <is>
          <t>PIT</t>
        </is>
      </c>
      <c r="F3307" s="10" t="n">
        <v>2010</v>
      </c>
      <c r="G3307" t="inlineStr">
        <is>
          <t>2000-2059</t>
        </is>
      </c>
      <c r="H3307" s="9">
        <f>INT(F3307/100)</f>
        <v/>
      </c>
      <c r="I3307" t="n">
        <v>-5</v>
      </c>
      <c r="J3307" t="n">
        <v>0</v>
      </c>
      <c r="K3307" t="n">
        <v>-27</v>
      </c>
      <c r="L3307" t="n">
        <v>0</v>
      </c>
      <c r="M3307" t="n">
        <v>0</v>
      </c>
      <c r="O3307" t="n">
        <v>0</v>
      </c>
    </row>
    <row r="3308">
      <c r="A3308" s="8" t="n">
        <v>46211</v>
      </c>
      <c r="B3308" t="inlineStr">
        <is>
          <t>DL</t>
        </is>
      </c>
      <c r="C3308" s="9">
        <f>_xlfn.XLOOKUP(B3308,Carriers[Code],Carriers[Airline])</f>
        <v/>
      </c>
      <c r="D3308" t="n">
        <v>2234</v>
      </c>
      <c r="E3308" t="inlineStr">
        <is>
          <t>TPA</t>
        </is>
      </c>
      <c r="F3308" s="10" t="n">
        <v>2015</v>
      </c>
      <c r="G3308" t="inlineStr">
        <is>
          <t>2000-2059</t>
        </is>
      </c>
      <c r="H3308" s="9">
        <f>INT(F3308/100)</f>
        <v/>
      </c>
      <c r="I3308" t="n">
        <v>1</v>
      </c>
      <c r="J3308" t="n">
        <v>0</v>
      </c>
      <c r="K3308" t="n">
        <v>41</v>
      </c>
      <c r="L3308" t="n">
        <v>1</v>
      </c>
      <c r="M3308" t="n">
        <v>0</v>
      </c>
      <c r="O3308" t="n">
        <v>0</v>
      </c>
      <c r="P3308" t="n">
        <v>0</v>
      </c>
      <c r="Q3308" t="n">
        <v>0</v>
      </c>
      <c r="R3308" t="n">
        <v>41</v>
      </c>
      <c r="S3308" t="n">
        <v>0</v>
      </c>
      <c r="T3308" t="n">
        <v>0</v>
      </c>
    </row>
    <row r="3309">
      <c r="A3309" s="8" t="n">
        <v>46211</v>
      </c>
      <c r="B3309" t="inlineStr">
        <is>
          <t>UA</t>
        </is>
      </c>
      <c r="C3309" s="9">
        <f>_xlfn.XLOOKUP(B3309,Carriers[Code],Carriers[Airline])</f>
        <v/>
      </c>
      <c r="D3309" t="n">
        <v>2229</v>
      </c>
      <c r="E3309" t="inlineStr">
        <is>
          <t>ORD</t>
        </is>
      </c>
      <c r="F3309" s="10" t="n">
        <v>2015</v>
      </c>
      <c r="G3309" t="inlineStr">
        <is>
          <t>2000-2059</t>
        </is>
      </c>
      <c r="H3309" s="9">
        <f>INT(F3309/100)</f>
        <v/>
      </c>
      <c r="I3309" t="n">
        <v>6</v>
      </c>
      <c r="J3309" t="n">
        <v>0</v>
      </c>
      <c r="K3309" t="n">
        <v>-12</v>
      </c>
      <c r="L3309" t="n">
        <v>0</v>
      </c>
      <c r="M3309" t="n">
        <v>0</v>
      </c>
      <c r="O3309" t="n">
        <v>0</v>
      </c>
    </row>
    <row r="3310">
      <c r="A3310" s="8" t="n">
        <v>46211</v>
      </c>
      <c r="B3310" t="inlineStr">
        <is>
          <t>DL</t>
        </is>
      </c>
      <c r="C3310" s="9">
        <f>_xlfn.XLOOKUP(B3310,Carriers[Code],Carriers[Airline])</f>
        <v/>
      </c>
      <c r="D3310" t="n">
        <v>1513</v>
      </c>
      <c r="E3310" t="inlineStr">
        <is>
          <t>MCO</t>
        </is>
      </c>
      <c r="F3310" s="10" t="n">
        <v>2016</v>
      </c>
      <c r="G3310" t="inlineStr">
        <is>
          <t>2000-2059</t>
        </is>
      </c>
      <c r="H3310" s="9">
        <f>INT(F3310/100)</f>
        <v/>
      </c>
      <c r="I3310" t="n">
        <v>19</v>
      </c>
      <c r="J3310" t="n">
        <v>1</v>
      </c>
      <c r="K3310" t="n">
        <v>6</v>
      </c>
      <c r="L3310" t="n">
        <v>0</v>
      </c>
      <c r="M3310" t="n">
        <v>0</v>
      </c>
      <c r="O3310" t="n">
        <v>0</v>
      </c>
    </row>
    <row r="3311">
      <c r="A3311" s="8" t="n">
        <v>46211</v>
      </c>
      <c r="B3311" t="inlineStr">
        <is>
          <t>MQ</t>
        </is>
      </c>
      <c r="C3311" s="9">
        <f>_xlfn.XLOOKUP(B3311,Carriers[Code],Carriers[Airline])</f>
        <v/>
      </c>
      <c r="D3311" t="n">
        <v>4047</v>
      </c>
      <c r="E3311" t="inlineStr">
        <is>
          <t>DCA</t>
        </is>
      </c>
      <c r="F3311" s="10" t="n">
        <v>2022</v>
      </c>
      <c r="G3311" t="inlineStr">
        <is>
          <t>2000-2059</t>
        </is>
      </c>
      <c r="H3311" s="9">
        <f>INT(F3311/100)</f>
        <v/>
      </c>
      <c r="I3311" t="n">
        <v>-8</v>
      </c>
      <c r="J3311" t="n">
        <v>0</v>
      </c>
      <c r="K3311" t="n">
        <v>14</v>
      </c>
      <c r="L3311" t="n">
        <v>0</v>
      </c>
      <c r="M3311" t="n">
        <v>0</v>
      </c>
      <c r="O3311" t="n">
        <v>0</v>
      </c>
    </row>
    <row r="3312">
      <c r="A3312" s="8" t="n">
        <v>46211</v>
      </c>
      <c r="B3312" t="inlineStr">
        <is>
          <t>YX</t>
        </is>
      </c>
      <c r="C3312" s="9">
        <f>_xlfn.XLOOKUP(B3312,Carriers[Code],Carriers[Airline])</f>
        <v/>
      </c>
      <c r="D3312" t="n">
        <v>4692</v>
      </c>
      <c r="E3312" t="inlineStr">
        <is>
          <t>MSN</t>
        </is>
      </c>
      <c r="F3312" s="10" t="n">
        <v>2023</v>
      </c>
      <c r="G3312" t="inlineStr">
        <is>
          <t>2000-2059</t>
        </is>
      </c>
      <c r="H3312" s="9">
        <f>INT(F3312/100)</f>
        <v/>
      </c>
      <c r="I3312" t="n">
        <v>-3</v>
      </c>
      <c r="J3312" t="n">
        <v>0</v>
      </c>
      <c r="K3312" t="n">
        <v>-3</v>
      </c>
      <c r="L3312" t="n">
        <v>0</v>
      </c>
      <c r="M3312" t="n">
        <v>0</v>
      </c>
      <c r="O3312" t="n">
        <v>0</v>
      </c>
    </row>
    <row r="3313">
      <c r="A3313" s="8" t="n">
        <v>46211</v>
      </c>
      <c r="B3313" t="inlineStr">
        <is>
          <t>YX</t>
        </is>
      </c>
      <c r="C3313" s="9">
        <f>_xlfn.XLOOKUP(B3313,Carriers[Code],Carriers[Airline])</f>
        <v/>
      </c>
      <c r="D3313" t="n">
        <v>5610</v>
      </c>
      <c r="E3313" t="inlineStr">
        <is>
          <t>PHL</t>
        </is>
      </c>
      <c r="F3313" s="10" t="n">
        <v>2025</v>
      </c>
      <c r="G3313" t="inlineStr">
        <is>
          <t>2000-2059</t>
        </is>
      </c>
      <c r="H3313" s="9">
        <f>INT(F3313/100)</f>
        <v/>
      </c>
      <c r="I3313" t="n">
        <v>-9</v>
      </c>
      <c r="J3313" t="n">
        <v>0</v>
      </c>
      <c r="K3313" t="n">
        <v>-32</v>
      </c>
      <c r="L3313" t="n">
        <v>0</v>
      </c>
      <c r="M3313" t="n">
        <v>0</v>
      </c>
      <c r="O3313" t="n">
        <v>0</v>
      </c>
    </row>
    <row r="3314">
      <c r="A3314" s="8" t="n">
        <v>46211</v>
      </c>
      <c r="B3314" t="inlineStr">
        <is>
          <t>UA</t>
        </is>
      </c>
      <c r="C3314" s="9">
        <f>_xlfn.XLOOKUP(B3314,Carriers[Code],Carriers[Airline])</f>
        <v/>
      </c>
      <c r="D3314" t="n">
        <v>2060</v>
      </c>
      <c r="E3314" t="inlineStr">
        <is>
          <t>EWR</t>
        </is>
      </c>
      <c r="F3314" s="10" t="n">
        <v>2027</v>
      </c>
      <c r="G3314" t="inlineStr">
        <is>
          <t>2000-2059</t>
        </is>
      </c>
      <c r="H3314" s="9">
        <f>INT(F3314/100)</f>
        <v/>
      </c>
      <c r="I3314" t="n">
        <v>-2</v>
      </c>
      <c r="J3314" t="n">
        <v>0</v>
      </c>
      <c r="K3314" t="n">
        <v>-25</v>
      </c>
      <c r="L3314" t="n">
        <v>0</v>
      </c>
      <c r="M3314" t="n">
        <v>0</v>
      </c>
      <c r="O3314" t="n">
        <v>0</v>
      </c>
    </row>
    <row r="3315">
      <c r="A3315" s="8" t="n">
        <v>46211</v>
      </c>
      <c r="B3315" t="inlineStr">
        <is>
          <t>DL</t>
        </is>
      </c>
      <c r="C3315" s="9">
        <f>_xlfn.XLOOKUP(B3315,Carriers[Code],Carriers[Airline])</f>
        <v/>
      </c>
      <c r="D3315" t="n">
        <v>321</v>
      </c>
      <c r="E3315" t="inlineStr">
        <is>
          <t>LAX</t>
        </is>
      </c>
      <c r="F3315" s="10" t="n">
        <v>2030</v>
      </c>
      <c r="G3315" t="inlineStr">
        <is>
          <t>2000-2059</t>
        </is>
      </c>
      <c r="H3315" s="9">
        <f>INT(F3315/100)</f>
        <v/>
      </c>
      <c r="I3315" t="n">
        <v>-3</v>
      </c>
      <c r="J3315" t="n">
        <v>0</v>
      </c>
      <c r="K3315" t="n">
        <v>-21</v>
      </c>
      <c r="L3315" t="n">
        <v>0</v>
      </c>
      <c r="M3315" t="n">
        <v>0</v>
      </c>
      <c r="O3315" t="n">
        <v>0</v>
      </c>
    </row>
    <row r="3316">
      <c r="A3316" s="8" t="n">
        <v>46211</v>
      </c>
      <c r="B3316" t="inlineStr">
        <is>
          <t>YX</t>
        </is>
      </c>
      <c r="C3316" s="9">
        <f>_xlfn.XLOOKUP(B3316,Carriers[Code],Carriers[Airline])</f>
        <v/>
      </c>
      <c r="D3316" t="n">
        <v>4715</v>
      </c>
      <c r="E3316" t="inlineStr">
        <is>
          <t>MDT</t>
        </is>
      </c>
      <c r="F3316" s="10" t="n">
        <v>2030</v>
      </c>
      <c r="G3316" t="inlineStr">
        <is>
          <t>2000-2059</t>
        </is>
      </c>
      <c r="H3316" s="9">
        <f>INT(F3316/100)</f>
        <v/>
      </c>
      <c r="I3316" t="n">
        <v>-10</v>
      </c>
      <c r="J3316" t="n">
        <v>0</v>
      </c>
      <c r="K3316" t="n">
        <v>-26</v>
      </c>
      <c r="L3316" t="n">
        <v>0</v>
      </c>
      <c r="M3316" t="n">
        <v>0</v>
      </c>
      <c r="O3316" t="n">
        <v>0</v>
      </c>
    </row>
    <row r="3317">
      <c r="A3317" s="8" t="n">
        <v>46211</v>
      </c>
      <c r="B3317" t="inlineStr">
        <is>
          <t>B6</t>
        </is>
      </c>
      <c r="C3317" s="9">
        <f>_xlfn.XLOOKUP(B3317,Carriers[Code],Carriers[Airline])</f>
        <v/>
      </c>
      <c r="D3317" t="n">
        <v>1337</v>
      </c>
      <c r="E3317" t="inlineStr">
        <is>
          <t>DTW</t>
        </is>
      </c>
      <c r="F3317" s="10" t="n">
        <v>2033</v>
      </c>
      <c r="G3317" t="inlineStr">
        <is>
          <t>2000-2059</t>
        </is>
      </c>
      <c r="H3317" s="9">
        <f>INT(F3317/100)</f>
        <v/>
      </c>
      <c r="I3317" t="n">
        <v>7</v>
      </c>
      <c r="J3317" t="n">
        <v>0</v>
      </c>
      <c r="K3317" t="n">
        <v>-6</v>
      </c>
      <c r="L3317" t="n">
        <v>0</v>
      </c>
      <c r="M3317" t="n">
        <v>0</v>
      </c>
      <c r="O3317" t="n">
        <v>0</v>
      </c>
    </row>
    <row r="3318">
      <c r="A3318" s="8" t="n">
        <v>46211</v>
      </c>
      <c r="B3318" t="inlineStr">
        <is>
          <t>YX</t>
        </is>
      </c>
      <c r="C3318" s="9">
        <f>_xlfn.XLOOKUP(B3318,Carriers[Code],Carriers[Airline])</f>
        <v/>
      </c>
      <c r="D3318" t="n">
        <v>5593</v>
      </c>
      <c r="E3318" t="inlineStr">
        <is>
          <t>JAX</t>
        </is>
      </c>
      <c r="F3318" s="10" t="n">
        <v>2035</v>
      </c>
      <c r="G3318" t="inlineStr">
        <is>
          <t>2000-2059</t>
        </is>
      </c>
      <c r="H3318" s="9">
        <f>INT(F3318/100)</f>
        <v/>
      </c>
      <c r="I3318" t="n">
        <v>-7</v>
      </c>
      <c r="J3318" t="n">
        <v>0</v>
      </c>
      <c r="K3318" t="n">
        <v>-31</v>
      </c>
      <c r="L3318" t="n">
        <v>0</v>
      </c>
      <c r="M3318" t="n">
        <v>0</v>
      </c>
      <c r="O3318" t="n">
        <v>0</v>
      </c>
    </row>
    <row r="3319">
      <c r="A3319" s="8" t="n">
        <v>46211</v>
      </c>
      <c r="B3319" t="inlineStr">
        <is>
          <t>YX</t>
        </is>
      </c>
      <c r="C3319" s="9">
        <f>_xlfn.XLOOKUP(B3319,Carriers[Code],Carriers[Airline])</f>
        <v/>
      </c>
      <c r="D3319" t="n">
        <v>5851</v>
      </c>
      <c r="E3319" t="inlineStr">
        <is>
          <t>BWI</t>
        </is>
      </c>
      <c r="F3319" s="10" t="n">
        <v>2035</v>
      </c>
      <c r="G3319" t="inlineStr">
        <is>
          <t>2000-2059</t>
        </is>
      </c>
      <c r="H3319" s="9">
        <f>INT(F3319/100)</f>
        <v/>
      </c>
      <c r="I3319" t="n">
        <v>-5</v>
      </c>
      <c r="J3319" t="n">
        <v>0</v>
      </c>
      <c r="K3319" t="n">
        <v>-22</v>
      </c>
      <c r="L3319" t="n">
        <v>0</v>
      </c>
      <c r="M3319" t="n">
        <v>0</v>
      </c>
      <c r="O3319" t="n">
        <v>0</v>
      </c>
    </row>
    <row r="3320">
      <c r="A3320" s="8" t="n">
        <v>46211</v>
      </c>
      <c r="B3320" t="inlineStr">
        <is>
          <t>B6</t>
        </is>
      </c>
      <c r="C3320" s="9">
        <f>_xlfn.XLOOKUP(B3320,Carriers[Code],Carriers[Airline])</f>
        <v/>
      </c>
      <c r="D3320" t="n">
        <v>1785</v>
      </c>
      <c r="E3320" t="inlineStr">
        <is>
          <t>PIT</t>
        </is>
      </c>
      <c r="F3320" s="10" t="n">
        <v>2038</v>
      </c>
      <c r="G3320" t="inlineStr">
        <is>
          <t>2000-2059</t>
        </is>
      </c>
      <c r="H3320" s="9">
        <f>INT(F3320/100)</f>
        <v/>
      </c>
      <c r="I3320" t="n">
        <v>-9</v>
      </c>
      <c r="J3320" t="n">
        <v>0</v>
      </c>
      <c r="K3320" t="n">
        <v>-27</v>
      </c>
      <c r="L3320" t="n">
        <v>0</v>
      </c>
      <c r="M3320" t="n">
        <v>0</v>
      </c>
      <c r="O3320" t="n">
        <v>0</v>
      </c>
    </row>
    <row r="3321">
      <c r="A3321" s="8" t="n">
        <v>46211</v>
      </c>
      <c r="B3321" t="inlineStr">
        <is>
          <t>UA</t>
        </is>
      </c>
      <c r="C3321" s="9">
        <f>_xlfn.XLOOKUP(B3321,Carriers[Code],Carriers[Airline])</f>
        <v/>
      </c>
      <c r="D3321" t="n">
        <v>2433</v>
      </c>
      <c r="E3321" t="inlineStr">
        <is>
          <t>DEN</t>
        </is>
      </c>
      <c r="F3321" s="10" t="n">
        <v>2039</v>
      </c>
      <c r="G3321" t="inlineStr">
        <is>
          <t>2000-2059</t>
        </is>
      </c>
      <c r="H3321" s="9">
        <f>INT(F3321/100)</f>
        <v/>
      </c>
      <c r="I3321" t="n">
        <v>-1</v>
      </c>
      <c r="J3321" t="n">
        <v>0</v>
      </c>
      <c r="K3321" t="n">
        <v>-18</v>
      </c>
      <c r="L3321" t="n">
        <v>0</v>
      </c>
      <c r="M3321" t="n">
        <v>0</v>
      </c>
      <c r="O3321" t="n">
        <v>0</v>
      </c>
    </row>
    <row r="3322">
      <c r="A3322" s="8" t="n">
        <v>46211</v>
      </c>
      <c r="B3322" t="inlineStr">
        <is>
          <t>B6</t>
        </is>
      </c>
      <c r="C3322" s="9">
        <f>_xlfn.XLOOKUP(B3322,Carriers[Code],Carriers[Airline])</f>
        <v/>
      </c>
      <c r="D3322" t="n">
        <v>387</v>
      </c>
      <c r="E3322" t="inlineStr">
        <is>
          <t>LAX</t>
        </is>
      </c>
      <c r="F3322" s="10" t="n">
        <v>2041</v>
      </c>
      <c r="G3322" t="inlineStr">
        <is>
          <t>2000-2059</t>
        </is>
      </c>
      <c r="H3322" s="9">
        <f>INT(F3322/100)</f>
        <v/>
      </c>
      <c r="I3322" t="n">
        <v>6</v>
      </c>
      <c r="J3322" t="n">
        <v>0</v>
      </c>
      <c r="K3322" t="n">
        <v>-18</v>
      </c>
      <c r="L3322" t="n">
        <v>0</v>
      </c>
      <c r="M3322" t="n">
        <v>0</v>
      </c>
      <c r="O3322" t="n">
        <v>0</v>
      </c>
    </row>
    <row r="3323">
      <c r="A3323" s="8" t="n">
        <v>46211</v>
      </c>
      <c r="B3323" t="inlineStr">
        <is>
          <t>DL</t>
        </is>
      </c>
      <c r="C3323" s="9">
        <f>_xlfn.XLOOKUP(B3323,Carriers[Code],Carriers[Airline])</f>
        <v/>
      </c>
      <c r="D3323" t="n">
        <v>2804</v>
      </c>
      <c r="E3323" t="inlineStr">
        <is>
          <t>ORD</t>
        </is>
      </c>
      <c r="F3323" s="10" t="n">
        <v>2045</v>
      </c>
      <c r="G3323" t="inlineStr">
        <is>
          <t>2000-2059</t>
        </is>
      </c>
      <c r="H3323" s="9">
        <f>INT(F3323/100)</f>
        <v/>
      </c>
      <c r="I3323" t="n">
        <v>42</v>
      </c>
      <c r="J3323" t="n">
        <v>1</v>
      </c>
      <c r="K3323" t="n">
        <v>18</v>
      </c>
      <c r="L3323" t="n">
        <v>1</v>
      </c>
      <c r="M3323" t="n">
        <v>0</v>
      </c>
      <c r="O3323" t="n">
        <v>0</v>
      </c>
      <c r="P3323" t="n">
        <v>0</v>
      </c>
      <c r="Q3323" t="n">
        <v>0</v>
      </c>
      <c r="R3323" t="n">
        <v>0</v>
      </c>
      <c r="S3323" t="n">
        <v>0</v>
      </c>
      <c r="T3323" t="n">
        <v>18</v>
      </c>
    </row>
    <row r="3324">
      <c r="A3324" s="8" t="n">
        <v>46211</v>
      </c>
      <c r="B3324" t="inlineStr">
        <is>
          <t>YX</t>
        </is>
      </c>
      <c r="C3324" s="9">
        <f>_xlfn.XLOOKUP(B3324,Carriers[Code],Carriers[Airline])</f>
        <v/>
      </c>
      <c r="D3324" t="n">
        <v>5801</v>
      </c>
      <c r="E3324" t="inlineStr">
        <is>
          <t>CVG</t>
        </is>
      </c>
      <c r="F3324" s="10" t="n">
        <v>2045</v>
      </c>
      <c r="G3324" t="inlineStr">
        <is>
          <t>2000-2059</t>
        </is>
      </c>
      <c r="H3324" s="9">
        <f>INT(F3324/100)</f>
        <v/>
      </c>
      <c r="I3324" t="n">
        <v>-4</v>
      </c>
      <c r="J3324" t="n">
        <v>0</v>
      </c>
      <c r="K3324" t="n">
        <v>-20</v>
      </c>
      <c r="L3324" t="n">
        <v>0</v>
      </c>
      <c r="M3324" t="n">
        <v>0</v>
      </c>
      <c r="O3324" t="n">
        <v>0</v>
      </c>
    </row>
    <row r="3325">
      <c r="A3325" s="8" t="n">
        <v>46211</v>
      </c>
      <c r="B3325" t="inlineStr">
        <is>
          <t>B6</t>
        </is>
      </c>
      <c r="C3325" s="9">
        <f>_xlfn.XLOOKUP(B3325,Carriers[Code],Carriers[Airline])</f>
        <v/>
      </c>
      <c r="D3325" t="n">
        <v>591</v>
      </c>
      <c r="E3325" t="inlineStr">
        <is>
          <t>TPA</t>
        </is>
      </c>
      <c r="F3325" s="10" t="n">
        <v>2050</v>
      </c>
      <c r="G3325" t="inlineStr">
        <is>
          <t>2000-2059</t>
        </is>
      </c>
      <c r="H3325" s="9">
        <f>INT(F3325/100)</f>
        <v/>
      </c>
      <c r="I3325" t="n">
        <v>76</v>
      </c>
      <c r="J3325" t="n">
        <v>1</v>
      </c>
      <c r="K3325" t="n">
        <v>69</v>
      </c>
      <c r="L3325" t="n">
        <v>1</v>
      </c>
      <c r="M3325" t="n">
        <v>0</v>
      </c>
      <c r="O3325" t="n">
        <v>0</v>
      </c>
      <c r="P3325" t="n">
        <v>6</v>
      </c>
      <c r="Q3325" t="n">
        <v>0</v>
      </c>
      <c r="R3325" t="n">
        <v>0</v>
      </c>
      <c r="S3325" t="n">
        <v>0</v>
      </c>
      <c r="T3325" t="n">
        <v>63</v>
      </c>
    </row>
    <row r="3326">
      <c r="A3326" s="8" t="n">
        <v>46211</v>
      </c>
      <c r="B3326" t="inlineStr">
        <is>
          <t>B6</t>
        </is>
      </c>
      <c r="C3326" s="9">
        <f>_xlfn.XLOOKUP(B3326,Carriers[Code],Carriers[Airline])</f>
        <v/>
      </c>
      <c r="D3326" t="n">
        <v>206</v>
      </c>
      <c r="E3326" t="inlineStr">
        <is>
          <t>PQI</t>
        </is>
      </c>
      <c r="F3326" s="10" t="n">
        <v>2055</v>
      </c>
      <c r="G3326" t="inlineStr">
        <is>
          <t>2000-2059</t>
        </is>
      </c>
      <c r="H3326" s="9">
        <f>INT(F3326/100)</f>
        <v/>
      </c>
      <c r="I3326" t="n">
        <v>41</v>
      </c>
      <c r="J3326" t="n">
        <v>1</v>
      </c>
      <c r="K3326" t="n">
        <v>30</v>
      </c>
      <c r="L3326" t="n">
        <v>1</v>
      </c>
      <c r="M3326" t="n">
        <v>0</v>
      </c>
      <c r="O3326" t="n">
        <v>0</v>
      </c>
      <c r="P3326" t="n">
        <v>10</v>
      </c>
      <c r="Q3326" t="n">
        <v>0</v>
      </c>
      <c r="R3326" t="n">
        <v>0</v>
      </c>
      <c r="S3326" t="n">
        <v>0</v>
      </c>
      <c r="T3326" t="n">
        <v>20</v>
      </c>
    </row>
    <row r="3327">
      <c r="A3327" s="8" t="n">
        <v>46211</v>
      </c>
      <c r="B3327" t="inlineStr">
        <is>
          <t>B6</t>
        </is>
      </c>
      <c r="C3327" s="9">
        <f>_xlfn.XLOOKUP(B3327,Carriers[Code],Carriers[Airline])</f>
        <v/>
      </c>
      <c r="D3327" t="n">
        <v>413</v>
      </c>
      <c r="E3327" t="inlineStr">
        <is>
          <t>SFO</t>
        </is>
      </c>
      <c r="F3327" s="10" t="n">
        <v>2055</v>
      </c>
      <c r="G3327" t="inlineStr">
        <is>
          <t>2000-2059</t>
        </is>
      </c>
      <c r="H3327" s="9">
        <f>INT(F3327/100)</f>
        <v/>
      </c>
      <c r="I3327" t="n">
        <v>7</v>
      </c>
      <c r="J3327" t="n">
        <v>0</v>
      </c>
      <c r="K3327" t="n">
        <v>-15</v>
      </c>
      <c r="L3327" t="n">
        <v>0</v>
      </c>
      <c r="M3327" t="n">
        <v>0</v>
      </c>
      <c r="O3327" t="n">
        <v>0</v>
      </c>
    </row>
    <row r="3328">
      <c r="A3328" s="8" t="n">
        <v>46211</v>
      </c>
      <c r="B3328" t="inlineStr">
        <is>
          <t>B6</t>
        </is>
      </c>
      <c r="C3328" s="9">
        <f>_xlfn.XLOOKUP(B3328,Carriers[Code],Carriers[Airline])</f>
        <v/>
      </c>
      <c r="D3328" t="n">
        <v>2969</v>
      </c>
      <c r="E3328" t="inlineStr">
        <is>
          <t>FLL</t>
        </is>
      </c>
      <c r="F3328" s="10" t="n">
        <v>2055</v>
      </c>
      <c r="G3328" t="inlineStr">
        <is>
          <t>2000-2059</t>
        </is>
      </c>
      <c r="H3328" s="9">
        <f>INT(F3328/100)</f>
        <v/>
      </c>
      <c r="I3328" t="n">
        <v>8</v>
      </c>
      <c r="J3328" t="n">
        <v>0</v>
      </c>
      <c r="K3328" t="n">
        <v>-26</v>
      </c>
      <c r="L3328" t="n">
        <v>0</v>
      </c>
      <c r="M3328" t="n">
        <v>0</v>
      </c>
      <c r="O3328" t="n">
        <v>0</v>
      </c>
    </row>
    <row r="3329">
      <c r="A3329" s="8" t="n">
        <v>46211</v>
      </c>
      <c r="B3329" t="inlineStr">
        <is>
          <t>YX</t>
        </is>
      </c>
      <c r="C3329" s="9">
        <f>_xlfn.XLOOKUP(B3329,Carriers[Code],Carriers[Airline])</f>
        <v/>
      </c>
      <c r="D3329" t="n">
        <v>5655</v>
      </c>
      <c r="E3329" t="inlineStr">
        <is>
          <t>CLE</t>
        </is>
      </c>
      <c r="F3329" s="10" t="n">
        <v>2055</v>
      </c>
      <c r="G3329" t="inlineStr">
        <is>
          <t>2000-2059</t>
        </is>
      </c>
      <c r="H3329" s="9">
        <f>INT(F3329/100)</f>
        <v/>
      </c>
      <c r="I3329" t="n">
        <v>-13</v>
      </c>
      <c r="J3329" t="n">
        <v>0</v>
      </c>
      <c r="K3329" t="n">
        <v>-34</v>
      </c>
      <c r="L3329" t="n">
        <v>0</v>
      </c>
      <c r="M3329" t="n">
        <v>0</v>
      </c>
      <c r="O3329" t="n">
        <v>0</v>
      </c>
    </row>
    <row r="3330">
      <c r="A3330" s="8" t="n">
        <v>46211</v>
      </c>
      <c r="B3330" t="inlineStr">
        <is>
          <t>B6</t>
        </is>
      </c>
      <c r="C3330" s="9">
        <f>_xlfn.XLOOKUP(B3330,Carriers[Code],Carriers[Airline])</f>
        <v/>
      </c>
      <c r="D3330" t="n">
        <v>715</v>
      </c>
      <c r="E3330" t="inlineStr">
        <is>
          <t>BUF</t>
        </is>
      </c>
      <c r="F3330" s="10" t="n">
        <v>2100</v>
      </c>
      <c r="G3330" t="inlineStr">
        <is>
          <t>2100-2159</t>
        </is>
      </c>
      <c r="H3330" s="9">
        <f>INT(F3330/100)</f>
        <v/>
      </c>
      <c r="I3330" t="n">
        <v>3</v>
      </c>
      <c r="J3330" t="n">
        <v>0</v>
      </c>
      <c r="K3330" t="n">
        <v>-10</v>
      </c>
      <c r="L3330" t="n">
        <v>0</v>
      </c>
      <c r="M3330" t="n">
        <v>0</v>
      </c>
      <c r="O3330" t="n">
        <v>0</v>
      </c>
    </row>
    <row r="3331">
      <c r="A3331" s="8" t="n">
        <v>46211</v>
      </c>
      <c r="B3331" t="inlineStr">
        <is>
          <t>YX</t>
        </is>
      </c>
      <c r="C3331" s="9">
        <f>_xlfn.XLOOKUP(B3331,Carriers[Code],Carriers[Airline])</f>
        <v/>
      </c>
      <c r="D3331" t="n">
        <v>5609</v>
      </c>
      <c r="E3331" t="inlineStr">
        <is>
          <t>LGA</t>
        </is>
      </c>
      <c r="F3331" s="10" t="n">
        <v>2100</v>
      </c>
      <c r="G3331" t="inlineStr">
        <is>
          <t>2100-2159</t>
        </is>
      </c>
      <c r="H3331" s="9">
        <f>INT(F3331/100)</f>
        <v/>
      </c>
      <c r="I3331" t="n">
        <v>123</v>
      </c>
      <c r="J3331" t="n">
        <v>1</v>
      </c>
      <c r="K3331" t="n">
        <v>105</v>
      </c>
      <c r="L3331" t="n">
        <v>1</v>
      </c>
      <c r="M3331" t="n">
        <v>0</v>
      </c>
      <c r="O3331" t="n">
        <v>0</v>
      </c>
      <c r="P3331" t="n">
        <v>105</v>
      </c>
      <c r="Q3331" t="n">
        <v>0</v>
      </c>
      <c r="R3331" t="n">
        <v>0</v>
      </c>
      <c r="S3331" t="n">
        <v>0</v>
      </c>
      <c r="T3331" t="n">
        <v>0</v>
      </c>
    </row>
    <row r="3332">
      <c r="A3332" s="8" t="n">
        <v>46211</v>
      </c>
      <c r="B3332" t="inlineStr">
        <is>
          <t>DL</t>
        </is>
      </c>
      <c r="C3332" s="9">
        <f>_xlfn.XLOOKUP(B3332,Carriers[Code],Carriers[Airline])</f>
        <v/>
      </c>
      <c r="D3332" t="n">
        <v>2896</v>
      </c>
      <c r="E3332" t="inlineStr">
        <is>
          <t>DTW</t>
        </is>
      </c>
      <c r="F3332" s="10" t="n">
        <v>2105</v>
      </c>
      <c r="G3332" t="inlineStr">
        <is>
          <t>2100-2159</t>
        </is>
      </c>
      <c r="H3332" s="9">
        <f>INT(F3332/100)</f>
        <v/>
      </c>
      <c r="I3332" t="n">
        <v>-6</v>
      </c>
      <c r="J3332" t="n">
        <v>0</v>
      </c>
      <c r="K3332" t="n">
        <v>-28</v>
      </c>
      <c r="L3332" t="n">
        <v>0</v>
      </c>
      <c r="M3332" t="n">
        <v>0</v>
      </c>
      <c r="O3332" t="n">
        <v>0</v>
      </c>
    </row>
    <row r="3333">
      <c r="A3333" s="8" t="n">
        <v>46211</v>
      </c>
      <c r="B3333" t="inlineStr">
        <is>
          <t>B6</t>
        </is>
      </c>
      <c r="C3333" s="9">
        <f>_xlfn.XLOOKUP(B3333,Carriers[Code],Carriers[Airline])</f>
        <v/>
      </c>
      <c r="D3333" t="n">
        <v>2783</v>
      </c>
      <c r="E3333" t="inlineStr">
        <is>
          <t>RDU</t>
        </is>
      </c>
      <c r="F3333" s="10" t="n">
        <v>2115</v>
      </c>
      <c r="G3333" t="inlineStr">
        <is>
          <t>2100-2159</t>
        </is>
      </c>
      <c r="H3333" s="9">
        <f>INT(F3333/100)</f>
        <v/>
      </c>
      <c r="I3333" t="n">
        <v>107</v>
      </c>
      <c r="J3333" t="n">
        <v>1</v>
      </c>
      <c r="K3333" t="n">
        <v>89</v>
      </c>
      <c r="L3333" t="n">
        <v>1</v>
      </c>
      <c r="M3333" t="n">
        <v>0</v>
      </c>
      <c r="O3333" t="n">
        <v>0</v>
      </c>
      <c r="P3333" t="n">
        <v>0</v>
      </c>
      <c r="Q3333" t="n">
        <v>0</v>
      </c>
      <c r="R3333" t="n">
        <v>0</v>
      </c>
      <c r="S3333" t="n">
        <v>0</v>
      </c>
      <c r="T3333" t="n">
        <v>89</v>
      </c>
    </row>
    <row r="3334">
      <c r="A3334" s="8" t="n">
        <v>46211</v>
      </c>
      <c r="B3334" t="inlineStr">
        <is>
          <t>YX</t>
        </is>
      </c>
      <c r="C3334" s="9">
        <f>_xlfn.XLOOKUP(B3334,Carriers[Code],Carriers[Airline])</f>
        <v/>
      </c>
      <c r="D3334" t="n">
        <v>5594</v>
      </c>
      <c r="E3334" t="inlineStr">
        <is>
          <t>MEM</t>
        </is>
      </c>
      <c r="F3334" s="10" t="n">
        <v>2115</v>
      </c>
      <c r="G3334" t="inlineStr">
        <is>
          <t>2100-2159</t>
        </is>
      </c>
      <c r="H3334" s="9">
        <f>INT(F3334/100)</f>
        <v/>
      </c>
      <c r="I3334" t="n">
        <v>-11</v>
      </c>
      <c r="J3334" t="n">
        <v>0</v>
      </c>
      <c r="K3334" t="n">
        <v>-22</v>
      </c>
      <c r="L3334" t="n">
        <v>0</v>
      </c>
      <c r="M3334" t="n">
        <v>0</v>
      </c>
      <c r="O3334" t="n">
        <v>0</v>
      </c>
    </row>
    <row r="3335">
      <c r="A3335" s="8" t="n">
        <v>46211</v>
      </c>
      <c r="B3335" t="inlineStr">
        <is>
          <t>YX</t>
        </is>
      </c>
      <c r="C3335" s="9">
        <f>_xlfn.XLOOKUP(B3335,Carriers[Code],Carriers[Airline])</f>
        <v/>
      </c>
      <c r="D3335" t="n">
        <v>5702</v>
      </c>
      <c r="E3335" t="inlineStr">
        <is>
          <t>JFK</t>
        </is>
      </c>
      <c r="F3335" s="10" t="n">
        <v>2120</v>
      </c>
      <c r="G3335" t="inlineStr">
        <is>
          <t>2100-2159</t>
        </is>
      </c>
      <c r="H3335" s="9">
        <f>INT(F3335/100)</f>
        <v/>
      </c>
      <c r="I3335" t="n">
        <v>16</v>
      </c>
      <c r="J3335" t="n">
        <v>1</v>
      </c>
      <c r="K3335" t="n">
        <v>23</v>
      </c>
      <c r="L3335" t="n">
        <v>1</v>
      </c>
      <c r="M3335" t="n">
        <v>0</v>
      </c>
      <c r="O3335" t="n">
        <v>0</v>
      </c>
      <c r="P3335" t="n">
        <v>16</v>
      </c>
      <c r="Q3335" t="n">
        <v>0</v>
      </c>
      <c r="R3335" t="n">
        <v>7</v>
      </c>
      <c r="S3335" t="n">
        <v>0</v>
      </c>
      <c r="T3335" t="n">
        <v>0</v>
      </c>
    </row>
    <row r="3336">
      <c r="A3336" s="8" t="n">
        <v>46211</v>
      </c>
      <c r="B3336" t="inlineStr">
        <is>
          <t>YX</t>
        </is>
      </c>
      <c r="C3336" s="9">
        <f>_xlfn.XLOOKUP(B3336,Carriers[Code],Carriers[Airline])</f>
        <v/>
      </c>
      <c r="D3336" t="n">
        <v>4662</v>
      </c>
      <c r="E3336" t="inlineStr">
        <is>
          <t>ROC</t>
        </is>
      </c>
      <c r="F3336" s="10" t="n">
        <v>2129</v>
      </c>
      <c r="G3336" t="inlineStr">
        <is>
          <t>2100-2159</t>
        </is>
      </c>
      <c r="H3336" s="9">
        <f>INT(F3336/100)</f>
        <v/>
      </c>
      <c r="I3336" t="n">
        <v>-9</v>
      </c>
      <c r="J3336" t="n">
        <v>0</v>
      </c>
      <c r="K3336" t="n">
        <v>-32</v>
      </c>
      <c r="L3336" t="n">
        <v>0</v>
      </c>
      <c r="M3336" t="n">
        <v>0</v>
      </c>
      <c r="O3336" t="n">
        <v>0</v>
      </c>
    </row>
    <row r="3337">
      <c r="A3337" s="8" t="n">
        <v>46211</v>
      </c>
      <c r="B3337" t="inlineStr">
        <is>
          <t>YX</t>
        </is>
      </c>
      <c r="C3337" s="9">
        <f>_xlfn.XLOOKUP(B3337,Carriers[Code],Carriers[Airline])</f>
        <v/>
      </c>
      <c r="D3337" t="n">
        <v>5676</v>
      </c>
      <c r="E3337" t="inlineStr">
        <is>
          <t>RIC</t>
        </is>
      </c>
      <c r="F3337" s="10" t="n">
        <v>2130</v>
      </c>
      <c r="G3337" t="inlineStr">
        <is>
          <t>2100-2159</t>
        </is>
      </c>
      <c r="H3337" s="9">
        <f>INT(F3337/100)</f>
        <v/>
      </c>
      <c r="I3337" t="n">
        <v>-7</v>
      </c>
      <c r="J3337" t="n">
        <v>0</v>
      </c>
      <c r="K3337" t="n">
        <v>-19</v>
      </c>
      <c r="L3337" t="n">
        <v>0</v>
      </c>
      <c r="M3337" t="n">
        <v>0</v>
      </c>
      <c r="O3337" t="n">
        <v>0</v>
      </c>
    </row>
    <row r="3338">
      <c r="A3338" s="8" t="n">
        <v>46211</v>
      </c>
      <c r="B3338" t="inlineStr">
        <is>
          <t>B6</t>
        </is>
      </c>
      <c r="C3338" s="9">
        <f>_xlfn.XLOOKUP(B3338,Carriers[Code],Carriers[Airline])</f>
        <v/>
      </c>
      <c r="D3338" t="n">
        <v>845</v>
      </c>
      <c r="E3338" t="inlineStr">
        <is>
          <t>SYR</t>
        </is>
      </c>
      <c r="F3338" s="10" t="n">
        <v>2135</v>
      </c>
      <c r="G3338" t="inlineStr">
        <is>
          <t>2100-2159</t>
        </is>
      </c>
      <c r="H3338" s="9">
        <f>INT(F3338/100)</f>
        <v/>
      </c>
      <c r="I3338" t="n">
        <v>-6</v>
      </c>
      <c r="J3338" t="n">
        <v>0</v>
      </c>
      <c r="K3338" t="n">
        <v>-20</v>
      </c>
      <c r="L3338" t="n">
        <v>0</v>
      </c>
      <c r="M3338" t="n">
        <v>0</v>
      </c>
      <c r="O3338" t="n">
        <v>0</v>
      </c>
    </row>
    <row r="3339">
      <c r="A3339" s="8" t="n">
        <v>46211</v>
      </c>
      <c r="B3339" t="inlineStr">
        <is>
          <t>YX</t>
        </is>
      </c>
      <c r="C3339" s="9">
        <f>_xlfn.XLOOKUP(B3339,Carriers[Code],Carriers[Airline])</f>
        <v/>
      </c>
      <c r="D3339" t="n">
        <v>5704</v>
      </c>
      <c r="E3339" t="inlineStr">
        <is>
          <t>DCA</t>
        </is>
      </c>
      <c r="F3339" s="10" t="n">
        <v>2148</v>
      </c>
      <c r="G3339" t="inlineStr">
        <is>
          <t>2100-2159</t>
        </is>
      </c>
      <c r="H3339" s="9">
        <f>INT(F3339/100)</f>
        <v/>
      </c>
      <c r="I3339" t="n">
        <v>-17</v>
      </c>
      <c r="J3339" t="n">
        <v>0</v>
      </c>
      <c r="K3339" t="n">
        <v>-30</v>
      </c>
      <c r="L3339" t="n">
        <v>0</v>
      </c>
      <c r="M3339" t="n">
        <v>0</v>
      </c>
      <c r="O3339" t="n">
        <v>0</v>
      </c>
    </row>
    <row r="3340">
      <c r="A3340" s="8" t="n">
        <v>46211</v>
      </c>
      <c r="B3340" t="inlineStr">
        <is>
          <t>YX</t>
        </is>
      </c>
      <c r="C3340" s="9">
        <f>_xlfn.XLOOKUP(B3340,Carriers[Code],Carriers[Airline])</f>
        <v/>
      </c>
      <c r="D3340" t="n">
        <v>5840</v>
      </c>
      <c r="E3340" t="inlineStr">
        <is>
          <t>LGA</t>
        </is>
      </c>
      <c r="F3340" s="10" t="n">
        <v>2200</v>
      </c>
      <c r="G3340" t="inlineStr">
        <is>
          <t>2200-2259</t>
        </is>
      </c>
      <c r="H3340" s="9">
        <f>INT(F3340/100)</f>
        <v/>
      </c>
      <c r="I3340" t="n">
        <v>-1</v>
      </c>
      <c r="J3340" t="n">
        <v>0</v>
      </c>
      <c r="K3340" t="n">
        <v>0</v>
      </c>
      <c r="L3340" t="n">
        <v>0</v>
      </c>
      <c r="M3340" t="n">
        <v>0</v>
      </c>
      <c r="O3340" t="n">
        <v>0</v>
      </c>
    </row>
    <row r="3341">
      <c r="A3341" s="8" t="n">
        <v>46212</v>
      </c>
      <c r="B3341" t="inlineStr">
        <is>
          <t>B6</t>
        </is>
      </c>
      <c r="C3341" s="9">
        <f>_xlfn.XLOOKUP(B3341,Carriers[Code],Carriers[Airline])</f>
        <v/>
      </c>
      <c r="D3341" t="n">
        <v>917</v>
      </c>
      <c r="E3341" t="inlineStr">
        <is>
          <t>JFK</t>
        </is>
      </c>
      <c r="F3341" s="10" t="n">
        <v>501</v>
      </c>
      <c r="G3341" t="inlineStr">
        <is>
          <t>0001-0559</t>
        </is>
      </c>
      <c r="H3341" s="9">
        <f>INT(F3341/100)</f>
        <v/>
      </c>
      <c r="I3341" t="n">
        <v>-3</v>
      </c>
      <c r="J3341" t="n">
        <v>0</v>
      </c>
      <c r="K3341" t="n">
        <v>-9</v>
      </c>
      <c r="L3341" t="n">
        <v>0</v>
      </c>
      <c r="M3341" t="n">
        <v>0</v>
      </c>
      <c r="O3341" t="n">
        <v>0</v>
      </c>
    </row>
    <row r="3342">
      <c r="A3342" s="8" t="n">
        <v>46212</v>
      </c>
      <c r="B3342" t="inlineStr">
        <is>
          <t>AA</t>
        </is>
      </c>
      <c r="C3342" s="9">
        <f>_xlfn.XLOOKUP(B3342,Carriers[Code],Carriers[Airline])</f>
        <v/>
      </c>
      <c r="D3342" t="n">
        <v>1418</v>
      </c>
      <c r="E3342" t="inlineStr">
        <is>
          <t>MIA</t>
        </is>
      </c>
      <c r="F3342" s="10" t="n">
        <v>510</v>
      </c>
      <c r="G3342" t="inlineStr">
        <is>
          <t>0001-0559</t>
        </is>
      </c>
      <c r="H3342" s="9">
        <f>INT(F3342/100)</f>
        <v/>
      </c>
      <c r="I3342" t="n">
        <v>-6</v>
      </c>
      <c r="J3342" t="n">
        <v>0</v>
      </c>
      <c r="K3342" t="n">
        <v>-23</v>
      </c>
      <c r="L3342" t="n">
        <v>0</v>
      </c>
      <c r="M3342" t="n">
        <v>0</v>
      </c>
      <c r="O3342" t="n">
        <v>0</v>
      </c>
    </row>
    <row r="3343">
      <c r="A3343" s="8" t="n">
        <v>46212</v>
      </c>
      <c r="B3343" t="inlineStr">
        <is>
          <t>AA</t>
        </is>
      </c>
      <c r="C3343" s="9">
        <f>_xlfn.XLOOKUP(B3343,Carriers[Code],Carriers[Airline])</f>
        <v/>
      </c>
      <c r="D3343" t="n">
        <v>3324</v>
      </c>
      <c r="E3343" t="inlineStr">
        <is>
          <t>ORD</t>
        </is>
      </c>
      <c r="F3343" s="10" t="n">
        <v>510</v>
      </c>
      <c r="G3343" t="inlineStr">
        <is>
          <t>0001-0559</t>
        </is>
      </c>
      <c r="H3343" s="9">
        <f>INT(F3343/100)</f>
        <v/>
      </c>
      <c r="I3343" t="n">
        <v>-3</v>
      </c>
      <c r="J3343" t="n">
        <v>0</v>
      </c>
      <c r="K3343" t="n">
        <v>-27</v>
      </c>
      <c r="L3343" t="n">
        <v>0</v>
      </c>
      <c r="M3343" t="n">
        <v>0</v>
      </c>
      <c r="O3343" t="n">
        <v>0</v>
      </c>
    </row>
    <row r="3344">
      <c r="A3344" s="8" t="n">
        <v>46212</v>
      </c>
      <c r="B3344" t="inlineStr">
        <is>
          <t>B6</t>
        </is>
      </c>
      <c r="C3344" s="9">
        <f>_xlfn.XLOOKUP(B3344,Carriers[Code],Carriers[Airline])</f>
        <v/>
      </c>
      <c r="D3344" t="n">
        <v>569</v>
      </c>
      <c r="E3344" t="inlineStr">
        <is>
          <t>FLL</t>
        </is>
      </c>
      <c r="F3344" s="10" t="n">
        <v>510</v>
      </c>
      <c r="G3344" t="inlineStr">
        <is>
          <t>0001-0559</t>
        </is>
      </c>
      <c r="H3344" s="9">
        <f>INT(F3344/100)</f>
        <v/>
      </c>
      <c r="I3344" t="n">
        <v>-3</v>
      </c>
      <c r="J3344" t="n">
        <v>0</v>
      </c>
      <c r="K3344" t="n">
        <v>1</v>
      </c>
      <c r="L3344" t="n">
        <v>0</v>
      </c>
      <c r="M3344" t="n">
        <v>0</v>
      </c>
      <c r="O3344" t="n">
        <v>0</v>
      </c>
    </row>
    <row r="3345">
      <c r="A3345" s="8" t="n">
        <v>46212</v>
      </c>
      <c r="B3345" t="inlineStr">
        <is>
          <t>WN</t>
        </is>
      </c>
      <c r="C3345" s="9">
        <f>_xlfn.XLOOKUP(B3345,Carriers[Code],Carriers[Airline])</f>
        <v/>
      </c>
      <c r="D3345" t="n">
        <v>3239</v>
      </c>
      <c r="E3345" t="inlineStr">
        <is>
          <t>MDW</t>
        </is>
      </c>
      <c r="F3345" s="10" t="n">
        <v>525</v>
      </c>
      <c r="G3345" t="inlineStr">
        <is>
          <t>0001-0559</t>
        </is>
      </c>
      <c r="H3345" s="9">
        <f>INT(F3345/100)</f>
        <v/>
      </c>
      <c r="I3345" t="n">
        <v>-2</v>
      </c>
      <c r="J3345" t="n">
        <v>0</v>
      </c>
      <c r="K3345" t="n">
        <v>-14</v>
      </c>
      <c r="L3345" t="n">
        <v>0</v>
      </c>
      <c r="M3345" t="n">
        <v>0</v>
      </c>
      <c r="O3345" t="n">
        <v>0</v>
      </c>
    </row>
    <row r="3346">
      <c r="A3346" s="8" t="n">
        <v>46212</v>
      </c>
      <c r="B3346" t="inlineStr">
        <is>
          <t>DL</t>
        </is>
      </c>
      <c r="C3346" s="9">
        <f>_xlfn.XLOOKUP(B3346,Carriers[Code],Carriers[Airline])</f>
        <v/>
      </c>
      <c r="D3346" t="n">
        <v>1019</v>
      </c>
      <c r="E3346" t="inlineStr">
        <is>
          <t>DTW</t>
        </is>
      </c>
      <c r="F3346" s="10" t="n">
        <v>530</v>
      </c>
      <c r="G3346" t="inlineStr">
        <is>
          <t>0001-0559</t>
        </is>
      </c>
      <c r="H3346" s="9">
        <f>INT(F3346/100)</f>
        <v/>
      </c>
      <c r="I3346" t="n">
        <v>-7</v>
      </c>
      <c r="J3346" t="n">
        <v>0</v>
      </c>
      <c r="K3346" t="n">
        <v>-18</v>
      </c>
      <c r="L3346" t="n">
        <v>0</v>
      </c>
      <c r="M3346" t="n">
        <v>0</v>
      </c>
      <c r="O3346" t="n">
        <v>0</v>
      </c>
    </row>
    <row r="3347">
      <c r="A3347" s="8" t="n">
        <v>46212</v>
      </c>
      <c r="B3347" t="inlineStr">
        <is>
          <t>DL</t>
        </is>
      </c>
      <c r="C3347" s="9">
        <f>_xlfn.XLOOKUP(B3347,Carriers[Code],Carriers[Airline])</f>
        <v/>
      </c>
      <c r="D3347" t="n">
        <v>2242</v>
      </c>
      <c r="E3347" t="inlineStr">
        <is>
          <t>ATL</t>
        </is>
      </c>
      <c r="F3347" s="10" t="n">
        <v>530</v>
      </c>
      <c r="G3347" t="inlineStr">
        <is>
          <t>0001-0559</t>
        </is>
      </c>
      <c r="H3347" s="9">
        <f>INT(F3347/100)</f>
        <v/>
      </c>
      <c r="I3347" t="n">
        <v>27</v>
      </c>
      <c r="J3347" t="n">
        <v>1</v>
      </c>
      <c r="K3347" t="n">
        <v>16</v>
      </c>
      <c r="L3347" t="n">
        <v>1</v>
      </c>
      <c r="M3347" t="n">
        <v>0</v>
      </c>
      <c r="O3347" t="n">
        <v>0</v>
      </c>
      <c r="P3347" t="n">
        <v>16</v>
      </c>
      <c r="Q3347" t="n">
        <v>0</v>
      </c>
      <c r="R3347" t="n">
        <v>0</v>
      </c>
      <c r="S3347" t="n">
        <v>0</v>
      </c>
      <c r="T3347" t="n">
        <v>0</v>
      </c>
    </row>
    <row r="3348">
      <c r="A3348" s="8" t="n">
        <v>46212</v>
      </c>
      <c r="B3348" t="inlineStr">
        <is>
          <t>WN</t>
        </is>
      </c>
      <c r="C3348" s="9">
        <f>_xlfn.XLOOKUP(B3348,Carriers[Code],Carriers[Airline])</f>
        <v/>
      </c>
      <c r="D3348" t="n">
        <v>752</v>
      </c>
      <c r="E3348" t="inlineStr">
        <is>
          <t>STL</t>
        </is>
      </c>
      <c r="F3348" s="10" t="n">
        <v>535</v>
      </c>
      <c r="G3348" t="inlineStr">
        <is>
          <t>0001-0559</t>
        </is>
      </c>
      <c r="H3348" s="9">
        <f>INT(F3348/100)</f>
        <v/>
      </c>
      <c r="I3348" t="n">
        <v>-10</v>
      </c>
      <c r="J3348" t="n">
        <v>0</v>
      </c>
      <c r="K3348" t="n">
        <v>-21</v>
      </c>
      <c r="L3348" t="n">
        <v>0</v>
      </c>
      <c r="M3348" t="n">
        <v>0</v>
      </c>
      <c r="O3348" t="n">
        <v>0</v>
      </c>
    </row>
    <row r="3349">
      <c r="A3349" s="8" t="n">
        <v>46212</v>
      </c>
      <c r="B3349" t="inlineStr">
        <is>
          <t>UA</t>
        </is>
      </c>
      <c r="C3349" s="9">
        <f>_xlfn.XLOOKUP(B3349,Carriers[Code],Carriers[Airline])</f>
        <v/>
      </c>
      <c r="D3349" t="n">
        <v>1734</v>
      </c>
      <c r="E3349" t="inlineStr">
        <is>
          <t>IAD</t>
        </is>
      </c>
      <c r="F3349" s="10" t="n">
        <v>545</v>
      </c>
      <c r="G3349" t="inlineStr">
        <is>
          <t>0001-0559</t>
        </is>
      </c>
      <c r="H3349" s="9">
        <f>INT(F3349/100)</f>
        <v/>
      </c>
      <c r="I3349" t="n">
        <v>-8</v>
      </c>
      <c r="J3349" t="n">
        <v>0</v>
      </c>
      <c r="K3349" t="n">
        <v>-17</v>
      </c>
      <c r="L3349" t="n">
        <v>0</v>
      </c>
      <c r="M3349" t="n">
        <v>0</v>
      </c>
      <c r="O3349" t="n">
        <v>0</v>
      </c>
    </row>
    <row r="3350">
      <c r="A3350" s="8" t="n">
        <v>46212</v>
      </c>
      <c r="B3350" t="inlineStr">
        <is>
          <t>WN</t>
        </is>
      </c>
      <c r="C3350" s="9">
        <f>_xlfn.XLOOKUP(B3350,Carriers[Code],Carriers[Airline])</f>
        <v/>
      </c>
      <c r="D3350" t="n">
        <v>727</v>
      </c>
      <c r="E3350" t="inlineStr">
        <is>
          <t>BWI</t>
        </is>
      </c>
      <c r="F3350" s="10" t="n">
        <v>545</v>
      </c>
      <c r="G3350" t="inlineStr">
        <is>
          <t>0001-0559</t>
        </is>
      </c>
      <c r="H3350" s="9">
        <f>INT(F3350/100)</f>
        <v/>
      </c>
      <c r="I3350" t="n">
        <v>-10</v>
      </c>
      <c r="J3350" t="n">
        <v>0</v>
      </c>
      <c r="K3350" t="n">
        <v>-24</v>
      </c>
      <c r="L3350" t="n">
        <v>0</v>
      </c>
      <c r="M3350" t="n">
        <v>0</v>
      </c>
      <c r="O3350" t="n">
        <v>0</v>
      </c>
    </row>
    <row r="3351">
      <c r="A3351" s="8" t="n">
        <v>46212</v>
      </c>
      <c r="B3351" t="inlineStr">
        <is>
          <t>UA</t>
        </is>
      </c>
      <c r="C3351" s="9">
        <f>_xlfn.XLOOKUP(B3351,Carriers[Code],Carriers[Airline])</f>
        <v/>
      </c>
      <c r="D3351" t="n">
        <v>1409</v>
      </c>
      <c r="E3351" t="inlineStr">
        <is>
          <t>IAH</t>
        </is>
      </c>
      <c r="F3351" s="10" t="n">
        <v>547</v>
      </c>
      <c r="G3351" t="inlineStr">
        <is>
          <t>0001-0559</t>
        </is>
      </c>
      <c r="H3351" s="9">
        <f>INT(F3351/100)</f>
        <v/>
      </c>
      <c r="I3351" t="n">
        <v>-4</v>
      </c>
      <c r="J3351" t="n">
        <v>0</v>
      </c>
      <c r="K3351" t="n">
        <v>-9</v>
      </c>
      <c r="L3351" t="n">
        <v>0</v>
      </c>
      <c r="M3351" t="n">
        <v>0</v>
      </c>
      <c r="O3351" t="n">
        <v>0</v>
      </c>
    </row>
    <row r="3352">
      <c r="A3352" s="8" t="n">
        <v>46212</v>
      </c>
      <c r="B3352" t="inlineStr">
        <is>
          <t>DL</t>
        </is>
      </c>
      <c r="C3352" s="9">
        <f>_xlfn.XLOOKUP(B3352,Carriers[Code],Carriers[Airline])</f>
        <v/>
      </c>
      <c r="D3352" t="n">
        <v>2303</v>
      </c>
      <c r="E3352" t="inlineStr">
        <is>
          <t>MSP</t>
        </is>
      </c>
      <c r="F3352" s="10" t="n">
        <v>555</v>
      </c>
      <c r="G3352" t="inlineStr">
        <is>
          <t>0001-0559</t>
        </is>
      </c>
      <c r="H3352" s="9">
        <f>INT(F3352/100)</f>
        <v/>
      </c>
      <c r="I3352" t="n">
        <v>-9</v>
      </c>
      <c r="J3352" t="n">
        <v>0</v>
      </c>
      <c r="K3352" t="n">
        <v>-27</v>
      </c>
      <c r="L3352" t="n">
        <v>0</v>
      </c>
      <c r="M3352" t="n">
        <v>0</v>
      </c>
      <c r="O3352" t="n">
        <v>0</v>
      </c>
    </row>
    <row r="3353">
      <c r="A3353" s="8" t="n">
        <v>46212</v>
      </c>
      <c r="B3353" t="inlineStr">
        <is>
          <t>AA</t>
        </is>
      </c>
      <c r="C3353" s="9">
        <f>_xlfn.XLOOKUP(B3353,Carriers[Code],Carriers[Airline])</f>
        <v/>
      </c>
      <c r="D3353" t="n">
        <v>873</v>
      </c>
      <c r="E3353" t="inlineStr">
        <is>
          <t>MIA</t>
        </is>
      </c>
      <c r="F3353" s="10" t="n">
        <v>600</v>
      </c>
      <c r="G3353" t="inlineStr">
        <is>
          <t>0600-0659</t>
        </is>
      </c>
      <c r="H3353" s="9">
        <f>INT(F3353/100)</f>
        <v/>
      </c>
      <c r="I3353" t="n">
        <v>0</v>
      </c>
      <c r="J3353" t="n">
        <v>0</v>
      </c>
      <c r="K3353" t="n">
        <v>-2</v>
      </c>
      <c r="L3353" t="n">
        <v>0</v>
      </c>
      <c r="M3353" t="n">
        <v>0</v>
      </c>
      <c r="O3353" t="n">
        <v>0</v>
      </c>
    </row>
    <row r="3354">
      <c r="A3354" s="8" t="n">
        <v>46212</v>
      </c>
      <c r="B3354" t="inlineStr">
        <is>
          <t>AA</t>
        </is>
      </c>
      <c r="C3354" s="9">
        <f>_xlfn.XLOOKUP(B3354,Carriers[Code],Carriers[Airline])</f>
        <v/>
      </c>
      <c r="D3354" t="n">
        <v>2159</v>
      </c>
      <c r="E3354" t="inlineStr">
        <is>
          <t>DCA</t>
        </is>
      </c>
      <c r="F3354" s="10" t="n">
        <v>600</v>
      </c>
      <c r="G3354" t="inlineStr">
        <is>
          <t>0600-0659</t>
        </is>
      </c>
      <c r="H3354" s="9">
        <f>INT(F3354/100)</f>
        <v/>
      </c>
      <c r="I3354" t="n">
        <v>-10</v>
      </c>
      <c r="J3354" t="n">
        <v>0</v>
      </c>
      <c r="K3354" t="n">
        <v>-25</v>
      </c>
      <c r="L3354" t="n">
        <v>0</v>
      </c>
      <c r="M3354" t="n">
        <v>0</v>
      </c>
      <c r="O3354" t="n">
        <v>0</v>
      </c>
    </row>
    <row r="3355">
      <c r="A3355" s="8" t="n">
        <v>46212</v>
      </c>
      <c r="B3355" t="inlineStr">
        <is>
          <t>AA</t>
        </is>
      </c>
      <c r="C3355" s="9">
        <f>_xlfn.XLOOKUP(B3355,Carriers[Code],Carriers[Airline])</f>
        <v/>
      </c>
      <c r="D3355" t="n">
        <v>2527</v>
      </c>
      <c r="E3355" t="inlineStr">
        <is>
          <t>DFW</t>
        </is>
      </c>
      <c r="F3355" s="10" t="n">
        <v>600</v>
      </c>
      <c r="G3355" t="inlineStr">
        <is>
          <t>0600-0659</t>
        </is>
      </c>
      <c r="H3355" s="9">
        <f>INT(F3355/100)</f>
        <v/>
      </c>
      <c r="I3355" t="n">
        <v>-4</v>
      </c>
      <c r="J3355" t="n">
        <v>0</v>
      </c>
      <c r="K3355" t="n">
        <v>-26</v>
      </c>
      <c r="L3355" t="n">
        <v>0</v>
      </c>
      <c r="M3355" t="n">
        <v>0</v>
      </c>
      <c r="O3355" t="n">
        <v>0</v>
      </c>
    </row>
    <row r="3356">
      <c r="A3356" s="8" t="n">
        <v>46212</v>
      </c>
      <c r="B3356" t="inlineStr">
        <is>
          <t>B6</t>
        </is>
      </c>
      <c r="C3356" s="9">
        <f>_xlfn.XLOOKUP(B3356,Carriers[Code],Carriers[Airline])</f>
        <v/>
      </c>
      <c r="D3356" t="n">
        <v>287</v>
      </c>
      <c r="E3356" t="inlineStr">
        <is>
          <t>LAX</t>
        </is>
      </c>
      <c r="F3356" s="10" t="n">
        <v>600</v>
      </c>
      <c r="G3356" t="inlineStr">
        <is>
          <t>0600-0659</t>
        </is>
      </c>
      <c r="H3356" s="9">
        <f>INT(F3356/100)</f>
        <v/>
      </c>
      <c r="I3356" t="n">
        <v>-4</v>
      </c>
      <c r="J3356" t="n">
        <v>0</v>
      </c>
      <c r="K3356" t="n">
        <v>-6</v>
      </c>
      <c r="L3356" t="n">
        <v>0</v>
      </c>
      <c r="M3356" t="n">
        <v>0</v>
      </c>
      <c r="O3356" t="n">
        <v>0</v>
      </c>
    </row>
    <row r="3357">
      <c r="A3357" s="8" t="n">
        <v>46212</v>
      </c>
      <c r="B3357" t="inlineStr">
        <is>
          <t>B6</t>
        </is>
      </c>
      <c r="C3357" s="9">
        <f>_xlfn.XLOOKUP(B3357,Carriers[Code],Carriers[Airline])</f>
        <v/>
      </c>
      <c r="D3357" t="n">
        <v>761</v>
      </c>
      <c r="E3357" t="inlineStr">
        <is>
          <t>SJU</t>
        </is>
      </c>
      <c r="F3357" s="10" t="n">
        <v>600</v>
      </c>
      <c r="G3357" t="inlineStr">
        <is>
          <t>0600-0659</t>
        </is>
      </c>
      <c r="H3357" s="9">
        <f>INT(F3357/100)</f>
        <v/>
      </c>
      <c r="I3357" t="n">
        <v>-3</v>
      </c>
      <c r="J3357" t="n">
        <v>0</v>
      </c>
      <c r="K3357" t="n">
        <v>-1</v>
      </c>
      <c r="L3357" t="n">
        <v>0</v>
      </c>
      <c r="M3357" t="n">
        <v>0</v>
      </c>
      <c r="O3357" t="n">
        <v>0</v>
      </c>
    </row>
    <row r="3358">
      <c r="A3358" s="8" t="n">
        <v>46212</v>
      </c>
      <c r="B3358" t="inlineStr">
        <is>
          <t>B6</t>
        </is>
      </c>
      <c r="C3358" s="9">
        <f>_xlfn.XLOOKUP(B3358,Carriers[Code],Carriers[Airline])</f>
        <v/>
      </c>
      <c r="D3358" t="n">
        <v>1439</v>
      </c>
      <c r="E3358" t="inlineStr">
        <is>
          <t>AUS</t>
        </is>
      </c>
      <c r="F3358" s="10" t="n">
        <v>600</v>
      </c>
      <c r="G3358" t="inlineStr">
        <is>
          <t>0600-0659</t>
        </is>
      </c>
      <c r="H3358" s="9">
        <f>INT(F3358/100)</f>
        <v/>
      </c>
      <c r="I3358" t="n">
        <v>-9</v>
      </c>
      <c r="J3358" t="n">
        <v>0</v>
      </c>
      <c r="K3358" t="n">
        <v>-28</v>
      </c>
      <c r="L3358" t="n">
        <v>0</v>
      </c>
      <c r="M3358" t="n">
        <v>0</v>
      </c>
      <c r="O3358" t="n">
        <v>0</v>
      </c>
    </row>
    <row r="3359">
      <c r="A3359" s="8" t="n">
        <v>46212</v>
      </c>
      <c r="B3359" t="inlineStr">
        <is>
          <t>UA</t>
        </is>
      </c>
      <c r="C3359" s="9">
        <f>_xlfn.XLOOKUP(B3359,Carriers[Code],Carriers[Airline])</f>
        <v/>
      </c>
      <c r="D3359" t="n">
        <v>1414</v>
      </c>
      <c r="E3359" t="inlineStr">
        <is>
          <t>ORD</t>
        </is>
      </c>
      <c r="F3359" s="10" t="n">
        <v>600</v>
      </c>
      <c r="G3359" t="inlineStr">
        <is>
          <t>0600-0659</t>
        </is>
      </c>
      <c r="H3359" s="9">
        <f>INT(F3359/100)</f>
        <v/>
      </c>
      <c r="I3359" t="n">
        <v>-4</v>
      </c>
      <c r="J3359" t="n">
        <v>0</v>
      </c>
      <c r="K3359" t="n">
        <v>-21</v>
      </c>
      <c r="L3359" t="n">
        <v>0</v>
      </c>
      <c r="M3359" t="n">
        <v>0</v>
      </c>
      <c r="O3359" t="n">
        <v>0</v>
      </c>
    </row>
    <row r="3360">
      <c r="A3360" s="8" t="n">
        <v>46212</v>
      </c>
      <c r="B3360" t="inlineStr">
        <is>
          <t>UA</t>
        </is>
      </c>
      <c r="C3360" s="9">
        <f>_xlfn.XLOOKUP(B3360,Carriers[Code],Carriers[Airline])</f>
        <v/>
      </c>
      <c r="D3360" t="n">
        <v>2441</v>
      </c>
      <c r="E3360" t="inlineStr">
        <is>
          <t>SFO</t>
        </is>
      </c>
      <c r="F3360" s="10" t="n">
        <v>600</v>
      </c>
      <c r="G3360" t="inlineStr">
        <is>
          <t>0600-0659</t>
        </is>
      </c>
      <c r="H3360" s="9">
        <f>INT(F3360/100)</f>
        <v/>
      </c>
      <c r="I3360" t="n">
        <v>-12</v>
      </c>
      <c r="J3360" t="n">
        <v>0</v>
      </c>
      <c r="K3360" t="n">
        <v>-9</v>
      </c>
      <c r="L3360" t="n">
        <v>0</v>
      </c>
      <c r="M3360" t="n">
        <v>0</v>
      </c>
      <c r="O3360" t="n">
        <v>0</v>
      </c>
    </row>
    <row r="3361">
      <c r="A3361" s="8" t="n">
        <v>46212</v>
      </c>
      <c r="B3361" t="inlineStr">
        <is>
          <t>YX</t>
        </is>
      </c>
      <c r="C3361" s="9">
        <f>_xlfn.XLOOKUP(B3361,Carriers[Code],Carriers[Airline])</f>
        <v/>
      </c>
      <c r="D3361" t="n">
        <v>4424</v>
      </c>
      <c r="E3361" t="inlineStr">
        <is>
          <t>LGA</t>
        </is>
      </c>
      <c r="F3361" s="10" t="n">
        <v>600</v>
      </c>
      <c r="G3361" t="inlineStr">
        <is>
          <t>0600-0659</t>
        </is>
      </c>
      <c r="H3361" s="9">
        <f>INT(F3361/100)</f>
        <v/>
      </c>
      <c r="I3361" t="n">
        <v>-8</v>
      </c>
      <c r="J3361" t="n">
        <v>0</v>
      </c>
      <c r="K3361" t="n">
        <v>-16</v>
      </c>
      <c r="L3361" t="n">
        <v>0</v>
      </c>
      <c r="M3361" t="n">
        <v>0</v>
      </c>
      <c r="O3361" t="n">
        <v>0</v>
      </c>
    </row>
    <row r="3362">
      <c r="A3362" s="8" t="n">
        <v>46212</v>
      </c>
      <c r="B3362" t="inlineStr">
        <is>
          <t>YX</t>
        </is>
      </c>
      <c r="C3362" s="9">
        <f>_xlfn.XLOOKUP(B3362,Carriers[Code],Carriers[Airline])</f>
        <v/>
      </c>
      <c r="D3362" t="n">
        <v>5687</v>
      </c>
      <c r="E3362" t="inlineStr">
        <is>
          <t>DCA</t>
        </is>
      </c>
      <c r="F3362" s="10" t="n">
        <v>600</v>
      </c>
      <c r="G3362" t="inlineStr">
        <is>
          <t>0600-0659</t>
        </is>
      </c>
      <c r="H3362" s="9">
        <f>INT(F3362/100)</f>
        <v/>
      </c>
      <c r="I3362" t="n">
        <v>-11</v>
      </c>
      <c r="J3362" t="n">
        <v>0</v>
      </c>
      <c r="K3362" t="n">
        <v>-20</v>
      </c>
      <c r="L3362" t="n">
        <v>0</v>
      </c>
      <c r="M3362" t="n">
        <v>0</v>
      </c>
      <c r="O3362" t="n">
        <v>0</v>
      </c>
    </row>
    <row r="3363">
      <c r="A3363" s="8" t="n">
        <v>46212</v>
      </c>
      <c r="B3363" t="inlineStr">
        <is>
          <t>YX</t>
        </is>
      </c>
      <c r="C3363" s="9">
        <f>_xlfn.XLOOKUP(B3363,Carriers[Code],Carriers[Airline])</f>
        <v/>
      </c>
      <c r="D3363" t="n">
        <v>5836</v>
      </c>
      <c r="E3363" t="inlineStr">
        <is>
          <t>LGA</t>
        </is>
      </c>
      <c r="F3363" s="10" t="n">
        <v>600</v>
      </c>
      <c r="G3363" t="inlineStr">
        <is>
          <t>0600-0659</t>
        </is>
      </c>
      <c r="H3363" s="9">
        <f>INT(F3363/100)</f>
        <v/>
      </c>
      <c r="I3363" t="n">
        <v>-4</v>
      </c>
      <c r="J3363" t="n">
        <v>0</v>
      </c>
      <c r="K3363" t="n">
        <v>-11</v>
      </c>
      <c r="L3363" t="n">
        <v>0</v>
      </c>
      <c r="M3363" t="n">
        <v>0</v>
      </c>
      <c r="O3363" t="n">
        <v>0</v>
      </c>
    </row>
    <row r="3364">
      <c r="A3364" s="8" t="n">
        <v>46212</v>
      </c>
      <c r="B3364" t="inlineStr">
        <is>
          <t>AA</t>
        </is>
      </c>
      <c r="C3364" s="9">
        <f>_xlfn.XLOOKUP(B3364,Carriers[Code],Carriers[Airline])</f>
        <v/>
      </c>
      <c r="D3364" t="n">
        <v>1146</v>
      </c>
      <c r="E3364" t="inlineStr">
        <is>
          <t>PHL</t>
        </is>
      </c>
      <c r="F3364" s="10" t="n">
        <v>601</v>
      </c>
      <c r="G3364" t="inlineStr">
        <is>
          <t>0600-0659</t>
        </is>
      </c>
      <c r="H3364" s="9">
        <f>INT(F3364/100)</f>
        <v/>
      </c>
      <c r="I3364" t="n">
        <v>-5</v>
      </c>
      <c r="J3364" t="n">
        <v>0</v>
      </c>
      <c r="K3364" t="n">
        <v>-23</v>
      </c>
      <c r="L3364" t="n">
        <v>0</v>
      </c>
      <c r="M3364" t="n">
        <v>0</v>
      </c>
      <c r="O3364" t="n">
        <v>0</v>
      </c>
    </row>
    <row r="3365">
      <c r="A3365" s="8" t="n">
        <v>46212</v>
      </c>
      <c r="B3365" t="inlineStr">
        <is>
          <t>YX</t>
        </is>
      </c>
      <c r="C3365" s="9">
        <f>_xlfn.XLOOKUP(B3365,Carriers[Code],Carriers[Airline])</f>
        <v/>
      </c>
      <c r="D3365" t="n">
        <v>4401</v>
      </c>
      <c r="E3365" t="inlineStr">
        <is>
          <t>JFK</t>
        </is>
      </c>
      <c r="F3365" s="10" t="n">
        <v>601</v>
      </c>
      <c r="G3365" t="inlineStr">
        <is>
          <t>0600-0659</t>
        </is>
      </c>
      <c r="H3365" s="9">
        <f>INT(F3365/100)</f>
        <v/>
      </c>
      <c r="I3365" t="n">
        <v>0</v>
      </c>
      <c r="J3365" t="n">
        <v>0</v>
      </c>
      <c r="K3365" t="n">
        <v>-9</v>
      </c>
      <c r="L3365" t="n">
        <v>0</v>
      </c>
      <c r="M3365" t="n">
        <v>0</v>
      </c>
      <c r="O3365" t="n">
        <v>0</v>
      </c>
    </row>
    <row r="3366">
      <c r="A3366" s="8" t="n">
        <v>46212</v>
      </c>
      <c r="B3366" t="inlineStr">
        <is>
          <t>AS</t>
        </is>
      </c>
      <c r="C3366" s="9">
        <f>_xlfn.XLOOKUP(B3366,Carriers[Code],Carriers[Airline])</f>
        <v/>
      </c>
      <c r="D3366" t="n">
        <v>311</v>
      </c>
      <c r="E3366" t="inlineStr">
        <is>
          <t>PDX</t>
        </is>
      </c>
      <c r="F3366" s="10" t="n">
        <v>603</v>
      </c>
      <c r="G3366" t="inlineStr">
        <is>
          <t>0600-0659</t>
        </is>
      </c>
      <c r="H3366" s="9">
        <f>INT(F3366/100)</f>
        <v/>
      </c>
      <c r="I3366" t="n">
        <v>-2</v>
      </c>
      <c r="J3366" t="n">
        <v>0</v>
      </c>
      <c r="K3366" t="n">
        <v>-18</v>
      </c>
      <c r="L3366" t="n">
        <v>0</v>
      </c>
      <c r="M3366" t="n">
        <v>0</v>
      </c>
      <c r="O3366" t="n">
        <v>0</v>
      </c>
    </row>
    <row r="3367">
      <c r="A3367" s="8" t="n">
        <v>46212</v>
      </c>
      <c r="B3367" t="inlineStr">
        <is>
          <t>AA</t>
        </is>
      </c>
      <c r="C3367" s="9">
        <f>_xlfn.XLOOKUP(B3367,Carriers[Code],Carriers[Airline])</f>
        <v/>
      </c>
      <c r="D3367" t="n">
        <v>418</v>
      </c>
      <c r="E3367" t="inlineStr">
        <is>
          <t>CLT</t>
        </is>
      </c>
      <c r="F3367" s="10" t="n">
        <v>605</v>
      </c>
      <c r="G3367" t="inlineStr">
        <is>
          <t>0600-0659</t>
        </is>
      </c>
      <c r="H3367" s="9">
        <f>INT(F3367/100)</f>
        <v/>
      </c>
      <c r="I3367" t="n">
        <v>-7</v>
      </c>
      <c r="J3367" t="n">
        <v>0</v>
      </c>
      <c r="K3367" t="n">
        <v>-16</v>
      </c>
      <c r="L3367" t="n">
        <v>0</v>
      </c>
      <c r="M3367" t="n">
        <v>0</v>
      </c>
      <c r="O3367" t="n">
        <v>0</v>
      </c>
    </row>
    <row r="3368">
      <c r="A3368" s="8" t="n">
        <v>46212</v>
      </c>
      <c r="B3368" t="inlineStr">
        <is>
          <t>B6</t>
        </is>
      </c>
      <c r="C3368" s="9">
        <f>_xlfn.XLOOKUP(B3368,Carriers[Code],Carriers[Airline])</f>
        <v/>
      </c>
      <c r="D3368" t="n">
        <v>2255</v>
      </c>
      <c r="E3368" t="inlineStr">
        <is>
          <t>DCA</t>
        </is>
      </c>
      <c r="F3368" s="10" t="n">
        <v>605</v>
      </c>
      <c r="G3368" t="inlineStr">
        <is>
          <t>0600-0659</t>
        </is>
      </c>
      <c r="H3368" s="9">
        <f>INT(F3368/100)</f>
        <v/>
      </c>
      <c r="I3368" t="n">
        <v>-14</v>
      </c>
      <c r="J3368" t="n">
        <v>0</v>
      </c>
      <c r="K3368" t="n">
        <v>-36</v>
      </c>
      <c r="L3368" t="n">
        <v>0</v>
      </c>
      <c r="M3368" t="n">
        <v>0</v>
      </c>
      <c r="O3368" t="n">
        <v>0</v>
      </c>
    </row>
    <row r="3369">
      <c r="A3369" s="8" t="n">
        <v>46212</v>
      </c>
      <c r="B3369" t="inlineStr">
        <is>
          <t>DL</t>
        </is>
      </c>
      <c r="C3369" s="9">
        <f>_xlfn.XLOOKUP(B3369,Carriers[Code],Carriers[Airline])</f>
        <v/>
      </c>
      <c r="D3369" t="n">
        <v>859</v>
      </c>
      <c r="E3369" t="inlineStr">
        <is>
          <t>SLC</t>
        </is>
      </c>
      <c r="F3369" s="10" t="n">
        <v>605</v>
      </c>
      <c r="G3369" t="inlineStr">
        <is>
          <t>0600-0659</t>
        </is>
      </c>
      <c r="H3369" s="9">
        <f>INT(F3369/100)</f>
        <v/>
      </c>
      <c r="I3369" t="n">
        <v>0</v>
      </c>
      <c r="J3369" t="n">
        <v>0</v>
      </c>
      <c r="K3369" t="n">
        <v>13</v>
      </c>
      <c r="L3369" t="n">
        <v>0</v>
      </c>
      <c r="M3369" t="n">
        <v>0</v>
      </c>
      <c r="O3369" t="n">
        <v>0</v>
      </c>
    </row>
    <row r="3370">
      <c r="A3370" s="8" t="n">
        <v>46212</v>
      </c>
      <c r="B3370" t="inlineStr">
        <is>
          <t>DL</t>
        </is>
      </c>
      <c r="C3370" s="9">
        <f>_xlfn.XLOOKUP(B3370,Carriers[Code],Carriers[Airline])</f>
        <v/>
      </c>
      <c r="D3370" t="n">
        <v>2611</v>
      </c>
      <c r="E3370" t="inlineStr">
        <is>
          <t>JFK</t>
        </is>
      </c>
      <c r="F3370" s="10" t="n">
        <v>605</v>
      </c>
      <c r="G3370" t="inlineStr">
        <is>
          <t>0600-0659</t>
        </is>
      </c>
      <c r="H3370" s="9">
        <f>INT(F3370/100)</f>
        <v/>
      </c>
      <c r="I3370" t="n">
        <v>-9</v>
      </c>
      <c r="J3370" t="n">
        <v>0</v>
      </c>
      <c r="K3370" t="n">
        <v>-24</v>
      </c>
      <c r="L3370" t="n">
        <v>0</v>
      </c>
      <c r="M3370" t="n">
        <v>0</v>
      </c>
      <c r="O3370" t="n">
        <v>0</v>
      </c>
    </row>
    <row r="3371">
      <c r="A3371" s="8" t="n">
        <v>46212</v>
      </c>
      <c r="B3371" t="inlineStr">
        <is>
          <t>UA</t>
        </is>
      </c>
      <c r="C3371" s="9">
        <f>_xlfn.XLOOKUP(B3371,Carriers[Code],Carriers[Airline])</f>
        <v/>
      </c>
      <c r="D3371" t="n">
        <v>1833</v>
      </c>
      <c r="E3371" t="inlineStr">
        <is>
          <t>EWR</t>
        </is>
      </c>
      <c r="F3371" s="10" t="n">
        <v>605</v>
      </c>
      <c r="G3371" t="inlineStr">
        <is>
          <t>0600-0659</t>
        </is>
      </c>
      <c r="H3371" s="9">
        <f>INT(F3371/100)</f>
        <v/>
      </c>
      <c r="I3371" t="n">
        <v>-8</v>
      </c>
      <c r="J3371" t="n">
        <v>0</v>
      </c>
      <c r="K3371" t="n">
        <v>-25</v>
      </c>
      <c r="L3371" t="n">
        <v>0</v>
      </c>
      <c r="M3371" t="n">
        <v>0</v>
      </c>
      <c r="O3371" t="n">
        <v>0</v>
      </c>
    </row>
    <row r="3372">
      <c r="A3372" s="8" t="n">
        <v>46212</v>
      </c>
      <c r="B3372" t="inlineStr">
        <is>
          <t>B6</t>
        </is>
      </c>
      <c r="C3372" s="9">
        <f>_xlfn.XLOOKUP(B3372,Carriers[Code],Carriers[Airline])</f>
        <v/>
      </c>
      <c r="D3372" t="n">
        <v>619</v>
      </c>
      <c r="E3372" t="inlineStr">
        <is>
          <t>SAN</t>
        </is>
      </c>
      <c r="F3372" s="10" t="n">
        <v>610</v>
      </c>
      <c r="G3372" t="inlineStr">
        <is>
          <t>0600-0659</t>
        </is>
      </c>
      <c r="H3372" s="9">
        <f>INT(F3372/100)</f>
        <v/>
      </c>
      <c r="I3372" t="n">
        <v>-2</v>
      </c>
      <c r="J3372" t="n">
        <v>0</v>
      </c>
      <c r="K3372" t="n">
        <v>-11</v>
      </c>
      <c r="L3372" t="n">
        <v>0</v>
      </c>
      <c r="M3372" t="n">
        <v>0</v>
      </c>
      <c r="O3372" t="n">
        <v>0</v>
      </c>
    </row>
    <row r="3373">
      <c r="A3373" s="8" t="n">
        <v>46212</v>
      </c>
      <c r="B3373" t="inlineStr">
        <is>
          <t>DL</t>
        </is>
      </c>
      <c r="C3373" s="9">
        <f>_xlfn.XLOOKUP(B3373,Carriers[Code],Carriers[Airline])</f>
        <v/>
      </c>
      <c r="D3373" t="n">
        <v>675</v>
      </c>
      <c r="E3373" t="inlineStr">
        <is>
          <t>MCI</t>
        </is>
      </c>
      <c r="F3373" s="10" t="n">
        <v>610</v>
      </c>
      <c r="G3373" t="inlineStr">
        <is>
          <t>0600-0659</t>
        </is>
      </c>
      <c r="H3373" s="9">
        <f>INT(F3373/100)</f>
        <v/>
      </c>
      <c r="I3373" t="n">
        <v>-6</v>
      </c>
      <c r="J3373" t="n">
        <v>0</v>
      </c>
      <c r="K3373" t="n">
        <v>-12</v>
      </c>
      <c r="L3373" t="n">
        <v>0</v>
      </c>
      <c r="M3373" t="n">
        <v>0</v>
      </c>
      <c r="O3373" t="n">
        <v>0</v>
      </c>
    </row>
    <row r="3374">
      <c r="A3374" s="8" t="n">
        <v>46212</v>
      </c>
      <c r="B3374" t="inlineStr">
        <is>
          <t>B6</t>
        </is>
      </c>
      <c r="C3374" s="9">
        <f>_xlfn.XLOOKUP(B3374,Carriers[Code],Carriers[Airline])</f>
        <v/>
      </c>
      <c r="D3374" t="n">
        <v>1207</v>
      </c>
      <c r="E3374" t="inlineStr">
        <is>
          <t>BNA</t>
        </is>
      </c>
      <c r="F3374" s="10" t="n">
        <v>619</v>
      </c>
      <c r="G3374" t="inlineStr">
        <is>
          <t>0600-0659</t>
        </is>
      </c>
      <c r="H3374" s="9">
        <f>INT(F3374/100)</f>
        <v/>
      </c>
      <c r="I3374" t="n">
        <v>4</v>
      </c>
      <c r="J3374" t="n">
        <v>0</v>
      </c>
      <c r="K3374" t="n">
        <v>-3</v>
      </c>
      <c r="L3374" t="n">
        <v>0</v>
      </c>
      <c r="M3374" t="n">
        <v>0</v>
      </c>
      <c r="O3374" t="n">
        <v>0</v>
      </c>
    </row>
    <row r="3375">
      <c r="A3375" s="8" t="n">
        <v>46212</v>
      </c>
      <c r="B3375" t="inlineStr">
        <is>
          <t>B6</t>
        </is>
      </c>
      <c r="C3375" s="9">
        <f>_xlfn.XLOOKUP(B3375,Carriers[Code],Carriers[Airline])</f>
        <v/>
      </c>
      <c r="D3375" t="n">
        <v>1285</v>
      </c>
      <c r="E3375" t="inlineStr">
        <is>
          <t>PIT</t>
        </is>
      </c>
      <c r="F3375" s="10" t="n">
        <v>620</v>
      </c>
      <c r="G3375" t="inlineStr">
        <is>
          <t>0600-0659</t>
        </is>
      </c>
      <c r="H3375" s="9">
        <f>INT(F3375/100)</f>
        <v/>
      </c>
      <c r="I3375" t="n">
        <v>-5</v>
      </c>
      <c r="J3375" t="n">
        <v>0</v>
      </c>
      <c r="K3375" t="n">
        <v>-21</v>
      </c>
      <c r="L3375" t="n">
        <v>0</v>
      </c>
      <c r="M3375" t="n">
        <v>0</v>
      </c>
      <c r="O3375" t="n">
        <v>0</v>
      </c>
    </row>
    <row r="3376">
      <c r="A3376" s="8" t="n">
        <v>46212</v>
      </c>
      <c r="B3376" t="inlineStr">
        <is>
          <t>DL</t>
        </is>
      </c>
      <c r="C3376" s="9">
        <f>_xlfn.XLOOKUP(B3376,Carriers[Code],Carriers[Airline])</f>
        <v/>
      </c>
      <c r="D3376" t="n">
        <v>479</v>
      </c>
      <c r="E3376" t="inlineStr">
        <is>
          <t>LAX</t>
        </is>
      </c>
      <c r="F3376" s="10" t="n">
        <v>620</v>
      </c>
      <c r="G3376" t="inlineStr">
        <is>
          <t>0600-0659</t>
        </is>
      </c>
      <c r="H3376" s="9">
        <f>INT(F3376/100)</f>
        <v/>
      </c>
      <c r="I3376" t="n">
        <v>-6</v>
      </c>
      <c r="J3376" t="n">
        <v>0</v>
      </c>
      <c r="K3376" t="n">
        <v>-17</v>
      </c>
      <c r="L3376" t="n">
        <v>0</v>
      </c>
      <c r="M3376" t="n">
        <v>0</v>
      </c>
      <c r="O3376" t="n">
        <v>0</v>
      </c>
    </row>
    <row r="3377">
      <c r="A3377" s="8" t="n">
        <v>46212</v>
      </c>
      <c r="B3377" t="inlineStr">
        <is>
          <t>DL</t>
        </is>
      </c>
      <c r="C3377" s="9">
        <f>_xlfn.XLOOKUP(B3377,Carriers[Code],Carriers[Airline])</f>
        <v/>
      </c>
      <c r="D3377" t="n">
        <v>2066</v>
      </c>
      <c r="E3377" t="inlineStr">
        <is>
          <t>RDU</t>
        </is>
      </c>
      <c r="F3377" s="10" t="n">
        <v>620</v>
      </c>
      <c r="G3377" t="inlineStr">
        <is>
          <t>0600-0659</t>
        </is>
      </c>
      <c r="H3377" s="9">
        <f>INT(F3377/100)</f>
        <v/>
      </c>
      <c r="I3377" t="n">
        <v>-5</v>
      </c>
      <c r="J3377" t="n">
        <v>0</v>
      </c>
      <c r="K3377" t="n">
        <v>-9</v>
      </c>
      <c r="L3377" t="n">
        <v>0</v>
      </c>
      <c r="M3377" t="n">
        <v>0</v>
      </c>
      <c r="O3377" t="n">
        <v>0</v>
      </c>
    </row>
    <row r="3378">
      <c r="A3378" s="8" t="n">
        <v>46212</v>
      </c>
      <c r="B3378" t="inlineStr">
        <is>
          <t>UA</t>
        </is>
      </c>
      <c r="C3378" s="9">
        <f>_xlfn.XLOOKUP(B3378,Carriers[Code],Carriers[Airline])</f>
        <v/>
      </c>
      <c r="D3378" t="n">
        <v>360</v>
      </c>
      <c r="E3378" t="inlineStr">
        <is>
          <t>LAX</t>
        </is>
      </c>
      <c r="F3378" s="10" t="n">
        <v>621</v>
      </c>
      <c r="G3378" t="inlineStr">
        <is>
          <t>0600-0659</t>
        </is>
      </c>
      <c r="H3378" s="9">
        <f>INT(F3378/100)</f>
        <v/>
      </c>
      <c r="I3378" t="n">
        <v>-6</v>
      </c>
      <c r="J3378" t="n">
        <v>0</v>
      </c>
      <c r="K3378" t="n">
        <v>-17</v>
      </c>
      <c r="L3378" t="n">
        <v>0</v>
      </c>
      <c r="M3378" t="n">
        <v>0</v>
      </c>
      <c r="O3378" t="n">
        <v>0</v>
      </c>
    </row>
    <row r="3379">
      <c r="A3379" s="8" t="n">
        <v>46212</v>
      </c>
      <c r="B3379" t="inlineStr">
        <is>
          <t>B6</t>
        </is>
      </c>
      <c r="C3379" s="9">
        <f>_xlfn.XLOOKUP(B3379,Carriers[Code],Carriers[Airline])</f>
        <v/>
      </c>
      <c r="D3379" t="n">
        <v>891</v>
      </c>
      <c r="E3379" t="inlineStr">
        <is>
          <t>TPA</t>
        </is>
      </c>
      <c r="F3379" s="10" t="n">
        <v>625</v>
      </c>
      <c r="G3379" t="inlineStr">
        <is>
          <t>0600-0659</t>
        </is>
      </c>
      <c r="H3379" s="9">
        <f>INT(F3379/100)</f>
        <v/>
      </c>
      <c r="I3379" t="n">
        <v>7</v>
      </c>
      <c r="J3379" t="n">
        <v>0</v>
      </c>
      <c r="K3379" t="n">
        <v>-1</v>
      </c>
      <c r="L3379" t="n">
        <v>0</v>
      </c>
      <c r="M3379" t="n">
        <v>0</v>
      </c>
      <c r="O3379" t="n">
        <v>0</v>
      </c>
    </row>
    <row r="3380">
      <c r="A3380" s="8" t="n">
        <v>46212</v>
      </c>
      <c r="B3380" t="inlineStr">
        <is>
          <t>B6</t>
        </is>
      </c>
      <c r="C3380" s="9">
        <f>_xlfn.XLOOKUP(B3380,Carriers[Code],Carriers[Airline])</f>
        <v/>
      </c>
      <c r="D3380" t="n">
        <v>1159</v>
      </c>
      <c r="E3380" t="inlineStr">
        <is>
          <t>PHL</t>
        </is>
      </c>
      <c r="F3380" s="10" t="n">
        <v>625</v>
      </c>
      <c r="G3380" t="inlineStr">
        <is>
          <t>0600-0659</t>
        </is>
      </c>
      <c r="H3380" s="9">
        <f>INT(F3380/100)</f>
        <v/>
      </c>
      <c r="I3380" t="n">
        <v>-17</v>
      </c>
      <c r="J3380" t="n">
        <v>0</v>
      </c>
      <c r="K3380" t="n">
        <v>-11</v>
      </c>
      <c r="L3380" t="n">
        <v>0</v>
      </c>
      <c r="M3380" t="n">
        <v>0</v>
      </c>
      <c r="O3380" t="n">
        <v>0</v>
      </c>
    </row>
    <row r="3381">
      <c r="A3381" s="8" t="n">
        <v>46212</v>
      </c>
      <c r="B3381" t="inlineStr">
        <is>
          <t>WN</t>
        </is>
      </c>
      <c r="C3381" s="9">
        <f>_xlfn.XLOOKUP(B3381,Carriers[Code],Carriers[Airline])</f>
        <v/>
      </c>
      <c r="D3381" t="n">
        <v>4156</v>
      </c>
      <c r="E3381" t="inlineStr">
        <is>
          <t>DEN</t>
        </is>
      </c>
      <c r="F3381" s="10" t="n">
        <v>625</v>
      </c>
      <c r="G3381" t="inlineStr">
        <is>
          <t>0600-0659</t>
        </is>
      </c>
      <c r="H3381" s="9">
        <f>INT(F3381/100)</f>
        <v/>
      </c>
      <c r="I3381" t="n">
        <v>-6</v>
      </c>
      <c r="J3381" t="n">
        <v>0</v>
      </c>
      <c r="K3381" t="n">
        <v>0</v>
      </c>
      <c r="L3381" t="n">
        <v>0</v>
      </c>
      <c r="M3381" t="n">
        <v>0</v>
      </c>
      <c r="O3381" t="n">
        <v>0</v>
      </c>
    </row>
    <row r="3382">
      <c r="A3382" s="8" t="n">
        <v>46212</v>
      </c>
      <c r="B3382" t="inlineStr">
        <is>
          <t>YX</t>
        </is>
      </c>
      <c r="C3382" s="9">
        <f>_xlfn.XLOOKUP(B3382,Carriers[Code],Carriers[Airline])</f>
        <v/>
      </c>
      <c r="D3382" t="n">
        <v>5626</v>
      </c>
      <c r="E3382" t="inlineStr">
        <is>
          <t>CLT</t>
        </is>
      </c>
      <c r="F3382" s="10" t="n">
        <v>625</v>
      </c>
      <c r="G3382" t="inlineStr">
        <is>
          <t>0600-0659</t>
        </is>
      </c>
      <c r="H3382" s="9">
        <f>INT(F3382/100)</f>
        <v/>
      </c>
      <c r="I3382" t="n">
        <v>-7</v>
      </c>
      <c r="J3382" t="n">
        <v>0</v>
      </c>
      <c r="K3382" t="n">
        <v>-15</v>
      </c>
      <c r="L3382" t="n">
        <v>0</v>
      </c>
      <c r="M3382" t="n">
        <v>0</v>
      </c>
      <c r="O3382" t="n">
        <v>0</v>
      </c>
    </row>
    <row r="3383">
      <c r="A3383" s="8" t="n">
        <v>46212</v>
      </c>
      <c r="B3383" t="inlineStr">
        <is>
          <t>YX</t>
        </is>
      </c>
      <c r="C3383" s="9">
        <f>_xlfn.XLOOKUP(B3383,Carriers[Code],Carriers[Airline])</f>
        <v/>
      </c>
      <c r="D3383" t="n">
        <v>5764</v>
      </c>
      <c r="E3383" t="inlineStr">
        <is>
          <t>EWR</t>
        </is>
      </c>
      <c r="F3383" s="10" t="n">
        <v>625</v>
      </c>
      <c r="G3383" t="inlineStr">
        <is>
          <t>0600-0659</t>
        </is>
      </c>
      <c r="H3383" s="9">
        <f>INT(F3383/100)</f>
        <v/>
      </c>
      <c r="I3383" t="n">
        <v>-13</v>
      </c>
      <c r="J3383" t="n">
        <v>0</v>
      </c>
      <c r="K3383" t="n">
        <v>-24</v>
      </c>
      <c r="L3383" t="n">
        <v>0</v>
      </c>
      <c r="M3383" t="n">
        <v>0</v>
      </c>
      <c r="O3383" t="n">
        <v>0</v>
      </c>
    </row>
    <row r="3384">
      <c r="A3384" s="8" t="n">
        <v>46212</v>
      </c>
      <c r="B3384" t="inlineStr">
        <is>
          <t>B6</t>
        </is>
      </c>
      <c r="C3384" s="9">
        <f>_xlfn.XLOOKUP(B3384,Carriers[Code],Carriers[Airline])</f>
        <v/>
      </c>
      <c r="D3384" t="n">
        <v>493</v>
      </c>
      <c r="E3384" t="inlineStr">
        <is>
          <t>DEN</t>
        </is>
      </c>
      <c r="F3384" s="10" t="n">
        <v>630</v>
      </c>
      <c r="G3384" t="inlineStr">
        <is>
          <t>0600-0659</t>
        </is>
      </c>
      <c r="H3384" s="9">
        <f>INT(F3384/100)</f>
        <v/>
      </c>
      <c r="I3384" t="n">
        <v>-3</v>
      </c>
      <c r="J3384" t="n">
        <v>0</v>
      </c>
      <c r="K3384" t="n">
        <v>8</v>
      </c>
      <c r="L3384" t="n">
        <v>0</v>
      </c>
      <c r="M3384" t="n">
        <v>0</v>
      </c>
      <c r="O3384" t="n">
        <v>0</v>
      </c>
    </row>
    <row r="3385">
      <c r="A3385" s="8" t="n">
        <v>46212</v>
      </c>
      <c r="B3385" t="inlineStr">
        <is>
          <t>B6</t>
        </is>
      </c>
      <c r="C3385" s="9">
        <f>_xlfn.XLOOKUP(B3385,Carriers[Code],Carriers[Airline])</f>
        <v/>
      </c>
      <c r="D3385" t="n">
        <v>1883</v>
      </c>
      <c r="E3385" t="inlineStr">
        <is>
          <t>RDU</t>
        </is>
      </c>
      <c r="F3385" s="10" t="n">
        <v>630</v>
      </c>
      <c r="G3385" t="inlineStr">
        <is>
          <t>0600-0659</t>
        </is>
      </c>
      <c r="H3385" s="9">
        <f>INT(F3385/100)</f>
        <v/>
      </c>
      <c r="I3385" t="n">
        <v>-10</v>
      </c>
      <c r="J3385" t="n">
        <v>0</v>
      </c>
      <c r="K3385" t="n">
        <v>-16</v>
      </c>
      <c r="L3385" t="n">
        <v>0</v>
      </c>
      <c r="M3385" t="n">
        <v>0</v>
      </c>
      <c r="O3385" t="n">
        <v>0</v>
      </c>
    </row>
    <row r="3386">
      <c r="A3386" s="8" t="n">
        <v>46212</v>
      </c>
      <c r="B3386" t="inlineStr">
        <is>
          <t>DL</t>
        </is>
      </c>
      <c r="C3386" s="9">
        <f>_xlfn.XLOOKUP(B3386,Carriers[Code],Carriers[Airline])</f>
        <v/>
      </c>
      <c r="D3386" t="n">
        <v>1410</v>
      </c>
      <c r="E3386" t="inlineStr">
        <is>
          <t>AUS</t>
        </is>
      </c>
      <c r="F3386" s="10" t="n">
        <v>630</v>
      </c>
      <c r="G3386" t="inlineStr">
        <is>
          <t>0600-0659</t>
        </is>
      </c>
      <c r="H3386" s="9">
        <f>INT(F3386/100)</f>
        <v/>
      </c>
      <c r="I3386" t="n">
        <v>-2</v>
      </c>
      <c r="J3386" t="n">
        <v>0</v>
      </c>
      <c r="K3386" t="n">
        <v>1</v>
      </c>
      <c r="L3386" t="n">
        <v>0</v>
      </c>
      <c r="M3386" t="n">
        <v>0</v>
      </c>
      <c r="O3386" t="n">
        <v>0</v>
      </c>
    </row>
    <row r="3387">
      <c r="A3387" s="8" t="n">
        <v>46212</v>
      </c>
      <c r="B3387" t="inlineStr">
        <is>
          <t>B6</t>
        </is>
      </c>
      <c r="C3387" s="9">
        <f>_xlfn.XLOOKUP(B3387,Carriers[Code],Carriers[Airline])</f>
        <v/>
      </c>
      <c r="D3387" t="n">
        <v>1333</v>
      </c>
      <c r="E3387" t="inlineStr">
        <is>
          <t>SFO</t>
        </is>
      </c>
      <c r="F3387" s="10" t="n">
        <v>635</v>
      </c>
      <c r="G3387" t="inlineStr">
        <is>
          <t>0600-0659</t>
        </is>
      </c>
      <c r="H3387" s="9">
        <f>INT(F3387/100)</f>
        <v/>
      </c>
      <c r="I3387" t="n">
        <v>-9</v>
      </c>
      <c r="J3387" t="n">
        <v>0</v>
      </c>
      <c r="K3387" t="n">
        <v>13</v>
      </c>
      <c r="L3387" t="n">
        <v>0</v>
      </c>
      <c r="M3387" t="n">
        <v>0</v>
      </c>
      <c r="O3387" t="n">
        <v>0</v>
      </c>
    </row>
    <row r="3388">
      <c r="A3388" s="8" t="n">
        <v>46212</v>
      </c>
      <c r="B3388" t="inlineStr">
        <is>
          <t>YX</t>
        </is>
      </c>
      <c r="C3388" s="9">
        <f>_xlfn.XLOOKUP(B3388,Carriers[Code],Carriers[Airline])</f>
        <v/>
      </c>
      <c r="D3388" t="n">
        <v>5703</v>
      </c>
      <c r="E3388" t="inlineStr">
        <is>
          <t>BWI</t>
        </is>
      </c>
      <c r="F3388" s="10" t="n">
        <v>635</v>
      </c>
      <c r="G3388" t="inlineStr">
        <is>
          <t>0600-0659</t>
        </is>
      </c>
      <c r="H3388" s="9">
        <f>INT(F3388/100)</f>
        <v/>
      </c>
      <c r="I3388" t="n">
        <v>-10</v>
      </c>
      <c r="J3388" t="n">
        <v>0</v>
      </c>
      <c r="K3388" t="n">
        <v>-20</v>
      </c>
      <c r="L3388" t="n">
        <v>0</v>
      </c>
      <c r="M3388" t="n">
        <v>0</v>
      </c>
      <c r="O3388" t="n">
        <v>0</v>
      </c>
    </row>
    <row r="3389">
      <c r="A3389" s="8" t="n">
        <v>46212</v>
      </c>
      <c r="B3389" t="inlineStr">
        <is>
          <t>B6</t>
        </is>
      </c>
      <c r="C3389" s="9">
        <f>_xlfn.XLOOKUP(B3389,Carriers[Code],Carriers[Airline])</f>
        <v/>
      </c>
      <c r="D3389" t="n">
        <v>165</v>
      </c>
      <c r="E3389" t="inlineStr">
        <is>
          <t>RSW</t>
        </is>
      </c>
      <c r="F3389" s="10" t="n">
        <v>645</v>
      </c>
      <c r="G3389" t="inlineStr">
        <is>
          <t>0600-0659</t>
        </is>
      </c>
      <c r="H3389" s="9">
        <f>INT(F3389/100)</f>
        <v/>
      </c>
      <c r="I3389" t="n">
        <v>-7</v>
      </c>
      <c r="J3389" t="n">
        <v>0</v>
      </c>
      <c r="K3389" t="n">
        <v>-13</v>
      </c>
      <c r="L3389" t="n">
        <v>0</v>
      </c>
      <c r="M3389" t="n">
        <v>0</v>
      </c>
      <c r="O3389" t="n">
        <v>0</v>
      </c>
    </row>
    <row r="3390">
      <c r="A3390" s="8" t="n">
        <v>46212</v>
      </c>
      <c r="B3390" t="inlineStr">
        <is>
          <t>DL</t>
        </is>
      </c>
      <c r="C3390" s="9">
        <f>_xlfn.XLOOKUP(B3390,Carriers[Code],Carriers[Airline])</f>
        <v/>
      </c>
      <c r="D3390" t="n">
        <v>695</v>
      </c>
      <c r="E3390" t="inlineStr">
        <is>
          <t>ATL</t>
        </is>
      </c>
      <c r="F3390" s="10" t="n">
        <v>645</v>
      </c>
      <c r="G3390" t="inlineStr">
        <is>
          <t>0600-0659</t>
        </is>
      </c>
      <c r="H3390" s="9">
        <f>INT(F3390/100)</f>
        <v/>
      </c>
      <c r="I3390" t="n">
        <v>-4</v>
      </c>
      <c r="J3390" t="n">
        <v>0</v>
      </c>
      <c r="K3390" t="n">
        <v>-12</v>
      </c>
      <c r="L3390" t="n">
        <v>0</v>
      </c>
      <c r="M3390" t="n">
        <v>0</v>
      </c>
      <c r="O3390" t="n">
        <v>0</v>
      </c>
    </row>
    <row r="3391">
      <c r="A3391" s="8" t="n">
        <v>46212</v>
      </c>
      <c r="B3391" t="inlineStr">
        <is>
          <t>YX</t>
        </is>
      </c>
      <c r="C3391" s="9">
        <f>_xlfn.XLOOKUP(B3391,Carriers[Code],Carriers[Airline])</f>
        <v/>
      </c>
      <c r="D3391" t="n">
        <v>5845</v>
      </c>
      <c r="E3391" t="inlineStr">
        <is>
          <t>PHL</t>
        </is>
      </c>
      <c r="F3391" s="10" t="n">
        <v>650</v>
      </c>
      <c r="G3391" t="inlineStr">
        <is>
          <t>0600-0659</t>
        </is>
      </c>
      <c r="H3391" s="9">
        <f>INT(F3391/100)</f>
        <v/>
      </c>
      <c r="I3391" t="n">
        <v>-11</v>
      </c>
      <c r="J3391" t="n">
        <v>0</v>
      </c>
      <c r="K3391" t="n">
        <v>-32</v>
      </c>
      <c r="L3391" t="n">
        <v>0</v>
      </c>
      <c r="M3391" t="n">
        <v>0</v>
      </c>
      <c r="O3391" t="n">
        <v>0</v>
      </c>
    </row>
    <row r="3392">
      <c r="A3392" s="8" t="n">
        <v>46212</v>
      </c>
      <c r="B3392" t="inlineStr">
        <is>
          <t>AA</t>
        </is>
      </c>
      <c r="C3392" s="9">
        <f>_xlfn.XLOOKUP(B3392,Carriers[Code],Carriers[Airline])</f>
        <v/>
      </c>
      <c r="D3392" t="n">
        <v>1462</v>
      </c>
      <c r="E3392" t="inlineStr">
        <is>
          <t>CLT</t>
        </is>
      </c>
      <c r="F3392" s="10" t="n">
        <v>700</v>
      </c>
      <c r="G3392" t="inlineStr">
        <is>
          <t>0700-0759</t>
        </is>
      </c>
      <c r="H3392" s="9">
        <f>INT(F3392/100)</f>
        <v/>
      </c>
      <c r="I3392" t="n">
        <v>-3</v>
      </c>
      <c r="J3392" t="n">
        <v>0</v>
      </c>
      <c r="K3392" t="n">
        <v>-7</v>
      </c>
      <c r="L3392" t="n">
        <v>0</v>
      </c>
      <c r="M3392" t="n">
        <v>0</v>
      </c>
      <c r="O3392" t="n">
        <v>0</v>
      </c>
    </row>
    <row r="3393">
      <c r="A3393" s="8" t="n">
        <v>46212</v>
      </c>
      <c r="B3393" t="inlineStr">
        <is>
          <t>AA</t>
        </is>
      </c>
      <c r="C3393" s="9">
        <f>_xlfn.XLOOKUP(B3393,Carriers[Code],Carriers[Airline])</f>
        <v/>
      </c>
      <c r="D3393" t="n">
        <v>1509</v>
      </c>
      <c r="E3393" t="inlineStr">
        <is>
          <t>ORD</t>
        </is>
      </c>
      <c r="F3393" s="10" t="n">
        <v>700</v>
      </c>
      <c r="G3393" t="inlineStr">
        <is>
          <t>0700-0759</t>
        </is>
      </c>
      <c r="H3393" s="9">
        <f>INT(F3393/100)</f>
        <v/>
      </c>
      <c r="I3393" t="n">
        <v>-7</v>
      </c>
      <c r="J3393" t="n">
        <v>0</v>
      </c>
      <c r="K3393" t="n">
        <v>-29</v>
      </c>
      <c r="L3393" t="n">
        <v>0</v>
      </c>
      <c r="M3393" t="n">
        <v>0</v>
      </c>
      <c r="O3393" t="n">
        <v>0</v>
      </c>
    </row>
    <row r="3394">
      <c r="A3394" s="8" t="n">
        <v>46212</v>
      </c>
      <c r="B3394" t="inlineStr">
        <is>
          <t>AA</t>
        </is>
      </c>
      <c r="C3394" s="9">
        <f>_xlfn.XLOOKUP(B3394,Carriers[Code],Carriers[Airline])</f>
        <v/>
      </c>
      <c r="D3394" t="n">
        <v>2315</v>
      </c>
      <c r="E3394" t="inlineStr">
        <is>
          <t>PHX</t>
        </is>
      </c>
      <c r="F3394" s="10" t="n">
        <v>700</v>
      </c>
      <c r="G3394" t="inlineStr">
        <is>
          <t>0700-0759</t>
        </is>
      </c>
      <c r="H3394" s="9">
        <f>INT(F3394/100)</f>
        <v/>
      </c>
      <c r="I3394" t="n">
        <v>-4</v>
      </c>
      <c r="J3394" t="n">
        <v>0</v>
      </c>
      <c r="K3394" t="n">
        <v>6</v>
      </c>
      <c r="L3394" t="n">
        <v>0</v>
      </c>
      <c r="M3394" t="n">
        <v>0</v>
      </c>
      <c r="O3394" t="n">
        <v>0</v>
      </c>
    </row>
    <row r="3395">
      <c r="A3395" s="8" t="n">
        <v>46212</v>
      </c>
      <c r="B3395" t="inlineStr">
        <is>
          <t>AA</t>
        </is>
      </c>
      <c r="C3395" s="9">
        <f>_xlfn.XLOOKUP(B3395,Carriers[Code],Carriers[Airline])</f>
        <v/>
      </c>
      <c r="D3395" t="n">
        <v>2455</v>
      </c>
      <c r="E3395" t="inlineStr">
        <is>
          <t>LAX</t>
        </is>
      </c>
      <c r="F3395" s="10" t="n">
        <v>700</v>
      </c>
      <c r="G3395" t="inlineStr">
        <is>
          <t>0700-0759</t>
        </is>
      </c>
      <c r="H3395" s="9">
        <f>INT(F3395/100)</f>
        <v/>
      </c>
      <c r="I3395" t="n">
        <v>-4</v>
      </c>
      <c r="J3395" t="n">
        <v>0</v>
      </c>
      <c r="K3395" t="n">
        <v>-1</v>
      </c>
      <c r="L3395" t="n">
        <v>0</v>
      </c>
      <c r="M3395" t="n">
        <v>0</v>
      </c>
      <c r="O3395" t="n">
        <v>0</v>
      </c>
    </row>
    <row r="3396">
      <c r="A3396" s="8" t="n">
        <v>46212</v>
      </c>
      <c r="B3396" t="inlineStr">
        <is>
          <t>AA</t>
        </is>
      </c>
      <c r="C3396" s="9">
        <f>_xlfn.XLOOKUP(B3396,Carriers[Code],Carriers[Airline])</f>
        <v/>
      </c>
      <c r="D3396" t="n">
        <v>2555</v>
      </c>
      <c r="E3396" t="inlineStr">
        <is>
          <t>DFW</t>
        </is>
      </c>
      <c r="F3396" s="10" t="n">
        <v>700</v>
      </c>
      <c r="G3396" t="inlineStr">
        <is>
          <t>0700-0759</t>
        </is>
      </c>
      <c r="H3396" s="9">
        <f>INT(F3396/100)</f>
        <v/>
      </c>
      <c r="I3396" t="n">
        <v>-6</v>
      </c>
      <c r="J3396" t="n">
        <v>0</v>
      </c>
      <c r="K3396" t="n">
        <v>-27</v>
      </c>
      <c r="L3396" t="n">
        <v>0</v>
      </c>
      <c r="M3396" t="n">
        <v>0</v>
      </c>
      <c r="O3396" t="n">
        <v>0</v>
      </c>
    </row>
    <row r="3397">
      <c r="A3397" s="8" t="n">
        <v>46212</v>
      </c>
      <c r="B3397" t="inlineStr">
        <is>
          <t>B6</t>
        </is>
      </c>
      <c r="C3397" s="9">
        <f>_xlfn.XLOOKUP(B3397,Carriers[Code],Carriers[Airline])</f>
        <v/>
      </c>
      <c r="D3397" t="n">
        <v>1281</v>
      </c>
      <c r="E3397" t="inlineStr">
        <is>
          <t>RIC</t>
        </is>
      </c>
      <c r="F3397" s="10" t="n">
        <v>700</v>
      </c>
      <c r="G3397" t="inlineStr">
        <is>
          <t>0700-0759</t>
        </is>
      </c>
      <c r="H3397" s="9">
        <f>INT(F3397/100)</f>
        <v/>
      </c>
      <c r="I3397" t="n">
        <v>-10</v>
      </c>
      <c r="J3397" t="n">
        <v>0</v>
      </c>
      <c r="K3397" t="n">
        <v>-5</v>
      </c>
      <c r="L3397" t="n">
        <v>0</v>
      </c>
      <c r="M3397" t="n">
        <v>0</v>
      </c>
      <c r="O3397" t="n">
        <v>0</v>
      </c>
    </row>
    <row r="3398">
      <c r="A3398" s="8" t="n">
        <v>46212</v>
      </c>
      <c r="B3398" t="inlineStr">
        <is>
          <t>DL</t>
        </is>
      </c>
      <c r="C3398" s="9">
        <f>_xlfn.XLOOKUP(B3398,Carriers[Code],Carriers[Airline])</f>
        <v/>
      </c>
      <c r="D3398" t="n">
        <v>2706</v>
      </c>
      <c r="E3398" t="inlineStr">
        <is>
          <t>TPA</t>
        </is>
      </c>
      <c r="F3398" s="10" t="n">
        <v>700</v>
      </c>
      <c r="G3398" t="inlineStr">
        <is>
          <t>0700-0759</t>
        </is>
      </c>
      <c r="H3398" s="9">
        <f>INT(F3398/100)</f>
        <v/>
      </c>
      <c r="I3398" t="n">
        <v>-7</v>
      </c>
      <c r="J3398" t="n">
        <v>0</v>
      </c>
      <c r="K3398" t="n">
        <v>-12</v>
      </c>
      <c r="L3398" t="n">
        <v>0</v>
      </c>
      <c r="M3398" t="n">
        <v>0</v>
      </c>
      <c r="O3398" t="n">
        <v>0</v>
      </c>
    </row>
    <row r="3399">
      <c r="A3399" s="8" t="n">
        <v>46212</v>
      </c>
      <c r="B3399" t="inlineStr">
        <is>
          <t>DL</t>
        </is>
      </c>
      <c r="C3399" s="9">
        <f>_xlfn.XLOOKUP(B3399,Carriers[Code],Carriers[Airline])</f>
        <v/>
      </c>
      <c r="D3399" t="n">
        <v>2770</v>
      </c>
      <c r="E3399" t="inlineStr">
        <is>
          <t>LGA</t>
        </is>
      </c>
      <c r="F3399" s="10" t="n">
        <v>700</v>
      </c>
      <c r="G3399" t="inlineStr">
        <is>
          <t>0700-0759</t>
        </is>
      </c>
      <c r="H3399" s="9">
        <f>INT(F3399/100)</f>
        <v/>
      </c>
      <c r="I3399" t="n">
        <v>-8</v>
      </c>
      <c r="J3399" t="n">
        <v>0</v>
      </c>
      <c r="K3399" t="n">
        <v>-26</v>
      </c>
      <c r="L3399" t="n">
        <v>0</v>
      </c>
      <c r="M3399" t="n">
        <v>0</v>
      </c>
      <c r="O3399" t="n">
        <v>0</v>
      </c>
    </row>
    <row r="3400">
      <c r="A3400" s="8" t="n">
        <v>46212</v>
      </c>
      <c r="B3400" t="inlineStr">
        <is>
          <t>MQ</t>
        </is>
      </c>
      <c r="C3400" s="9">
        <f>_xlfn.XLOOKUP(B3400,Carriers[Code],Carriers[Airline])</f>
        <v/>
      </c>
      <c r="D3400" t="n">
        <v>3814</v>
      </c>
      <c r="E3400" t="inlineStr">
        <is>
          <t>STL</t>
        </is>
      </c>
      <c r="F3400" s="10" t="n">
        <v>700</v>
      </c>
      <c r="G3400" t="inlineStr">
        <is>
          <t>0700-0759</t>
        </is>
      </c>
      <c r="H3400" s="9">
        <f>INT(F3400/100)</f>
        <v/>
      </c>
      <c r="I3400" t="n">
        <v>-8</v>
      </c>
      <c r="J3400" t="n">
        <v>0</v>
      </c>
      <c r="K3400" t="n">
        <v>-24</v>
      </c>
      <c r="L3400" t="n">
        <v>0</v>
      </c>
      <c r="M3400" t="n">
        <v>0</v>
      </c>
      <c r="O3400" t="n">
        <v>0</v>
      </c>
    </row>
    <row r="3401">
      <c r="A3401" s="8" t="n">
        <v>46212</v>
      </c>
      <c r="B3401" t="inlineStr">
        <is>
          <t>YX</t>
        </is>
      </c>
      <c r="C3401" s="9">
        <f>_xlfn.XLOOKUP(B3401,Carriers[Code],Carriers[Airline])</f>
        <v/>
      </c>
      <c r="D3401" t="n">
        <v>4435</v>
      </c>
      <c r="E3401" t="inlineStr">
        <is>
          <t>IND</t>
        </is>
      </c>
      <c r="F3401" s="10" t="n">
        <v>700</v>
      </c>
      <c r="G3401" t="inlineStr">
        <is>
          <t>0700-0759</t>
        </is>
      </c>
      <c r="H3401" s="9">
        <f>INT(F3401/100)</f>
        <v/>
      </c>
      <c r="I3401" t="n">
        <v>-9</v>
      </c>
      <c r="J3401" t="n">
        <v>0</v>
      </c>
      <c r="K3401" t="n">
        <v>-21</v>
      </c>
      <c r="L3401" t="n">
        <v>0</v>
      </c>
      <c r="M3401" t="n">
        <v>0</v>
      </c>
      <c r="O3401" t="n">
        <v>0</v>
      </c>
    </row>
    <row r="3402">
      <c r="A3402" s="8" t="n">
        <v>46212</v>
      </c>
      <c r="B3402" t="inlineStr">
        <is>
          <t>YX</t>
        </is>
      </c>
      <c r="C3402" s="9">
        <f>_xlfn.XLOOKUP(B3402,Carriers[Code],Carriers[Airline])</f>
        <v/>
      </c>
      <c r="D3402" t="n">
        <v>4505</v>
      </c>
      <c r="E3402" t="inlineStr">
        <is>
          <t>DCA</t>
        </is>
      </c>
      <c r="F3402" s="10" t="n">
        <v>700</v>
      </c>
      <c r="G3402" t="inlineStr">
        <is>
          <t>0700-0759</t>
        </is>
      </c>
      <c r="H3402" s="9">
        <f>INT(F3402/100)</f>
        <v/>
      </c>
      <c r="I3402" t="n">
        <v>-11</v>
      </c>
      <c r="J3402" t="n">
        <v>0</v>
      </c>
      <c r="K3402" t="n">
        <v>-32</v>
      </c>
      <c r="L3402" t="n">
        <v>0</v>
      </c>
      <c r="M3402" t="n">
        <v>0</v>
      </c>
      <c r="O3402" t="n">
        <v>0</v>
      </c>
    </row>
    <row r="3403">
      <c r="A3403" s="8" t="n">
        <v>46212</v>
      </c>
      <c r="B3403" t="inlineStr">
        <is>
          <t>AS</t>
        </is>
      </c>
      <c r="C3403" s="9">
        <f>_xlfn.XLOOKUP(B3403,Carriers[Code],Carriers[Airline])</f>
        <v/>
      </c>
      <c r="D3403" t="n">
        <v>459</v>
      </c>
      <c r="E3403" t="inlineStr">
        <is>
          <t>SEA</t>
        </is>
      </c>
      <c r="F3403" s="10" t="n">
        <v>703</v>
      </c>
      <c r="G3403" t="inlineStr">
        <is>
          <t>0700-0759</t>
        </is>
      </c>
      <c r="H3403" s="9">
        <f>INT(F3403/100)</f>
        <v/>
      </c>
      <c r="I3403" t="n">
        <v>10</v>
      </c>
      <c r="J3403" t="n">
        <v>0</v>
      </c>
      <c r="K3403" t="n">
        <v>-2</v>
      </c>
      <c r="L3403" t="n">
        <v>0</v>
      </c>
      <c r="M3403" t="n">
        <v>0</v>
      </c>
      <c r="O3403" t="n">
        <v>0</v>
      </c>
    </row>
    <row r="3404">
      <c r="A3404" s="8" t="n">
        <v>46212</v>
      </c>
      <c r="B3404" t="inlineStr">
        <is>
          <t>YX</t>
        </is>
      </c>
      <c r="C3404" s="9">
        <f>_xlfn.XLOOKUP(B3404,Carriers[Code],Carriers[Airline])</f>
        <v/>
      </c>
      <c r="D3404" t="n">
        <v>4396</v>
      </c>
      <c r="E3404" t="inlineStr">
        <is>
          <t>LGA</t>
        </is>
      </c>
      <c r="F3404" s="10" t="n">
        <v>704</v>
      </c>
      <c r="G3404" t="inlineStr">
        <is>
          <t>0700-0759</t>
        </is>
      </c>
      <c r="H3404" s="9">
        <f>INT(F3404/100)</f>
        <v/>
      </c>
      <c r="I3404" t="n">
        <v>-9</v>
      </c>
      <c r="J3404" t="n">
        <v>0</v>
      </c>
      <c r="K3404" t="n">
        <v>-14</v>
      </c>
      <c r="L3404" t="n">
        <v>0</v>
      </c>
      <c r="M3404" t="n">
        <v>0</v>
      </c>
      <c r="O3404" t="n">
        <v>0</v>
      </c>
    </row>
    <row r="3405">
      <c r="A3405" s="8" t="n">
        <v>46212</v>
      </c>
      <c r="B3405" t="inlineStr">
        <is>
          <t>B6</t>
        </is>
      </c>
      <c r="C3405" s="9">
        <f>_xlfn.XLOOKUP(B3405,Carriers[Code],Carriers[Airline])</f>
        <v/>
      </c>
      <c r="D3405" t="n">
        <v>109</v>
      </c>
      <c r="E3405" t="inlineStr">
        <is>
          <t>JAX</t>
        </is>
      </c>
      <c r="F3405" s="10" t="n">
        <v>705</v>
      </c>
      <c r="G3405" t="inlineStr">
        <is>
          <t>0700-0759</t>
        </is>
      </c>
      <c r="H3405" s="9">
        <f>INT(F3405/100)</f>
        <v/>
      </c>
      <c r="I3405" t="n">
        <v>-7</v>
      </c>
      <c r="J3405" t="n">
        <v>0</v>
      </c>
      <c r="K3405" t="n">
        <v>-22</v>
      </c>
      <c r="L3405" t="n">
        <v>0</v>
      </c>
      <c r="M3405" t="n">
        <v>0</v>
      </c>
      <c r="O3405" t="n">
        <v>0</v>
      </c>
    </row>
    <row r="3406">
      <c r="A3406" s="8" t="n">
        <v>46212</v>
      </c>
      <c r="B3406" t="inlineStr">
        <is>
          <t>DL</t>
        </is>
      </c>
      <c r="C3406" s="9">
        <f>_xlfn.XLOOKUP(B3406,Carriers[Code],Carriers[Airline])</f>
        <v/>
      </c>
      <c r="D3406" t="n">
        <v>1399</v>
      </c>
      <c r="E3406" t="inlineStr">
        <is>
          <t>MIA</t>
        </is>
      </c>
      <c r="F3406" s="10" t="n">
        <v>705</v>
      </c>
      <c r="G3406" t="inlineStr">
        <is>
          <t>0700-0759</t>
        </is>
      </c>
      <c r="H3406" s="9">
        <f>INT(F3406/100)</f>
        <v/>
      </c>
      <c r="I3406" t="n">
        <v>-6</v>
      </c>
      <c r="J3406" t="n">
        <v>0</v>
      </c>
      <c r="K3406" t="n">
        <v>-21</v>
      </c>
      <c r="L3406" t="n">
        <v>0</v>
      </c>
      <c r="M3406" t="n">
        <v>0</v>
      </c>
      <c r="O3406" t="n">
        <v>0</v>
      </c>
    </row>
    <row r="3407">
      <c r="A3407" s="8" t="n">
        <v>46212</v>
      </c>
      <c r="B3407" t="inlineStr">
        <is>
          <t>DL</t>
        </is>
      </c>
      <c r="C3407" s="9">
        <f>_xlfn.XLOOKUP(B3407,Carriers[Code],Carriers[Airline])</f>
        <v/>
      </c>
      <c r="D3407" t="n">
        <v>1580</v>
      </c>
      <c r="E3407" t="inlineStr">
        <is>
          <t>MCO</t>
        </is>
      </c>
      <c r="F3407" s="10" t="n">
        <v>705</v>
      </c>
      <c r="G3407" t="inlineStr">
        <is>
          <t>0700-0759</t>
        </is>
      </c>
      <c r="H3407" s="9">
        <f>INT(F3407/100)</f>
        <v/>
      </c>
      <c r="I3407" t="n">
        <v>12</v>
      </c>
      <c r="J3407" t="n">
        <v>0</v>
      </c>
      <c r="K3407" t="n">
        <v>1</v>
      </c>
      <c r="L3407" t="n">
        <v>0</v>
      </c>
      <c r="M3407" t="n">
        <v>0</v>
      </c>
      <c r="O3407" t="n">
        <v>0</v>
      </c>
    </row>
    <row r="3408">
      <c r="A3408" s="8" t="n">
        <v>46212</v>
      </c>
      <c r="B3408" t="inlineStr">
        <is>
          <t>B6</t>
        </is>
      </c>
      <c r="C3408" s="9">
        <f>_xlfn.XLOOKUP(B3408,Carriers[Code],Carriers[Airline])</f>
        <v/>
      </c>
      <c r="D3408" t="n">
        <v>397</v>
      </c>
      <c r="E3408" t="inlineStr">
        <is>
          <t>SEA</t>
        </is>
      </c>
      <c r="F3408" s="10" t="n">
        <v>710</v>
      </c>
      <c r="G3408" t="inlineStr">
        <is>
          <t>0700-0759</t>
        </is>
      </c>
      <c r="H3408" s="9">
        <f>INT(F3408/100)</f>
        <v/>
      </c>
      <c r="I3408" t="n">
        <v>19</v>
      </c>
      <c r="J3408" t="n">
        <v>1</v>
      </c>
      <c r="K3408" t="n">
        <v>6</v>
      </c>
      <c r="L3408" t="n">
        <v>0</v>
      </c>
      <c r="M3408" t="n">
        <v>0</v>
      </c>
      <c r="O3408" t="n">
        <v>0</v>
      </c>
    </row>
    <row r="3409">
      <c r="A3409" s="8" t="n">
        <v>46212</v>
      </c>
      <c r="B3409" t="inlineStr">
        <is>
          <t>B6</t>
        </is>
      </c>
      <c r="C3409" s="9">
        <f>_xlfn.XLOOKUP(B3409,Carriers[Code],Carriers[Airline])</f>
        <v/>
      </c>
      <c r="D3409" t="n">
        <v>2229</v>
      </c>
      <c r="E3409" t="inlineStr">
        <is>
          <t>MKE</t>
        </is>
      </c>
      <c r="F3409" s="10" t="n">
        <v>710</v>
      </c>
      <c r="G3409" t="inlineStr">
        <is>
          <t>0700-0759</t>
        </is>
      </c>
      <c r="H3409" s="9">
        <f>INT(F3409/100)</f>
        <v/>
      </c>
      <c r="I3409" t="n">
        <v>-9</v>
      </c>
      <c r="J3409" t="n">
        <v>0</v>
      </c>
      <c r="K3409" t="n">
        <v>-20</v>
      </c>
      <c r="L3409" t="n">
        <v>0</v>
      </c>
      <c r="M3409" t="n">
        <v>0</v>
      </c>
      <c r="O3409" t="n">
        <v>0</v>
      </c>
    </row>
    <row r="3410">
      <c r="A3410" s="8" t="n">
        <v>46212</v>
      </c>
      <c r="B3410" t="inlineStr">
        <is>
          <t>DL</t>
        </is>
      </c>
      <c r="C3410" s="9">
        <f>_xlfn.XLOOKUP(B3410,Carriers[Code],Carriers[Airline])</f>
        <v/>
      </c>
      <c r="D3410" t="n">
        <v>1138</v>
      </c>
      <c r="E3410" t="inlineStr">
        <is>
          <t>MSP</t>
        </is>
      </c>
      <c r="F3410" s="10" t="n">
        <v>710</v>
      </c>
      <c r="G3410" t="inlineStr">
        <is>
          <t>0700-0759</t>
        </is>
      </c>
      <c r="H3410" s="9">
        <f>INT(F3410/100)</f>
        <v/>
      </c>
      <c r="I3410" t="n">
        <v>-1</v>
      </c>
      <c r="J3410" t="n">
        <v>0</v>
      </c>
      <c r="K3410" t="n">
        <v>-6</v>
      </c>
      <c r="L3410" t="n">
        <v>0</v>
      </c>
      <c r="M3410" t="n">
        <v>0</v>
      </c>
      <c r="O3410" t="n">
        <v>0</v>
      </c>
    </row>
    <row r="3411">
      <c r="A3411" s="8" t="n">
        <v>46212</v>
      </c>
      <c r="B3411" t="inlineStr">
        <is>
          <t>B6</t>
        </is>
      </c>
      <c r="C3411" s="9">
        <f>_xlfn.XLOOKUP(B3411,Carriers[Code],Carriers[Airline])</f>
        <v/>
      </c>
      <c r="D3411" t="n">
        <v>2041</v>
      </c>
      <c r="E3411" t="inlineStr">
        <is>
          <t>CLE</t>
        </is>
      </c>
      <c r="F3411" s="10" t="n">
        <v>715</v>
      </c>
      <c r="G3411" t="inlineStr">
        <is>
          <t>0700-0759</t>
        </is>
      </c>
      <c r="H3411" s="9">
        <f>INT(F3411/100)</f>
        <v/>
      </c>
      <c r="I3411" t="n">
        <v>-14</v>
      </c>
      <c r="J3411" t="n">
        <v>0</v>
      </c>
      <c r="K3411" t="n">
        <v>-19</v>
      </c>
      <c r="L3411" t="n">
        <v>0</v>
      </c>
      <c r="M3411" t="n">
        <v>0</v>
      </c>
      <c r="O3411" t="n">
        <v>0</v>
      </c>
    </row>
    <row r="3412">
      <c r="A3412" s="8" t="n">
        <v>46212</v>
      </c>
      <c r="B3412" t="inlineStr">
        <is>
          <t>DL</t>
        </is>
      </c>
      <c r="C3412" s="9">
        <f>_xlfn.XLOOKUP(B3412,Carriers[Code],Carriers[Airline])</f>
        <v/>
      </c>
      <c r="D3412" t="n">
        <v>760</v>
      </c>
      <c r="E3412" t="inlineStr">
        <is>
          <t>DFW</t>
        </is>
      </c>
      <c r="F3412" s="10" t="n">
        <v>715</v>
      </c>
      <c r="G3412" t="inlineStr">
        <is>
          <t>0700-0759</t>
        </is>
      </c>
      <c r="H3412" s="9">
        <f>INT(F3412/100)</f>
        <v/>
      </c>
      <c r="I3412" t="n">
        <v>-7</v>
      </c>
      <c r="J3412" t="n">
        <v>0</v>
      </c>
      <c r="K3412" t="n">
        <v>-9</v>
      </c>
      <c r="L3412" t="n">
        <v>0</v>
      </c>
      <c r="M3412" t="n">
        <v>0</v>
      </c>
      <c r="O3412" t="n">
        <v>0</v>
      </c>
    </row>
    <row r="3413">
      <c r="A3413" s="8" t="n">
        <v>46212</v>
      </c>
      <c r="B3413" t="inlineStr">
        <is>
          <t>UA</t>
        </is>
      </c>
      <c r="C3413" s="9">
        <f>_xlfn.XLOOKUP(B3413,Carriers[Code],Carriers[Airline])</f>
        <v/>
      </c>
      <c r="D3413" t="n">
        <v>2631</v>
      </c>
      <c r="E3413" t="inlineStr">
        <is>
          <t>ORD</t>
        </is>
      </c>
      <c r="F3413" s="10" t="n">
        <v>719</v>
      </c>
      <c r="G3413" t="inlineStr">
        <is>
          <t>0700-0759</t>
        </is>
      </c>
      <c r="H3413" s="9">
        <f>INT(F3413/100)</f>
        <v/>
      </c>
      <c r="I3413" t="n">
        <v>-11</v>
      </c>
      <c r="J3413" t="n">
        <v>0</v>
      </c>
      <c r="K3413" t="n">
        <v>11</v>
      </c>
      <c r="L3413" t="n">
        <v>0</v>
      </c>
      <c r="M3413" t="n">
        <v>0</v>
      </c>
      <c r="O3413" t="n">
        <v>0</v>
      </c>
    </row>
    <row r="3414">
      <c r="A3414" s="8" t="n">
        <v>46212</v>
      </c>
      <c r="B3414" t="inlineStr">
        <is>
          <t>DL</t>
        </is>
      </c>
      <c r="C3414" s="9">
        <f>_xlfn.XLOOKUP(B3414,Carriers[Code],Carriers[Airline])</f>
        <v/>
      </c>
      <c r="D3414" t="n">
        <v>977</v>
      </c>
      <c r="E3414" t="inlineStr">
        <is>
          <t>SFO</t>
        </is>
      </c>
      <c r="F3414" s="10" t="n">
        <v>720</v>
      </c>
      <c r="G3414" t="inlineStr">
        <is>
          <t>0700-0759</t>
        </is>
      </c>
      <c r="H3414" s="9">
        <f>INT(F3414/100)</f>
        <v/>
      </c>
      <c r="I3414" t="n">
        <v>-2</v>
      </c>
      <c r="J3414" t="n">
        <v>0</v>
      </c>
      <c r="K3414" t="n">
        <v>0</v>
      </c>
      <c r="L3414" t="n">
        <v>0</v>
      </c>
      <c r="M3414" t="n">
        <v>0</v>
      </c>
      <c r="O3414" t="n">
        <v>0</v>
      </c>
    </row>
    <row r="3415">
      <c r="A3415" s="8" t="n">
        <v>46212</v>
      </c>
      <c r="B3415" t="inlineStr">
        <is>
          <t>B6</t>
        </is>
      </c>
      <c r="C3415" s="9">
        <f>_xlfn.XLOOKUP(B3415,Carriers[Code],Carriers[Airline])</f>
        <v/>
      </c>
      <c r="D3415" t="n">
        <v>249</v>
      </c>
      <c r="E3415" t="inlineStr">
        <is>
          <t>SAV</t>
        </is>
      </c>
      <c r="F3415" s="10" t="n">
        <v>725</v>
      </c>
      <c r="G3415" t="inlineStr">
        <is>
          <t>0700-0759</t>
        </is>
      </c>
      <c r="H3415" s="9">
        <f>INT(F3415/100)</f>
        <v/>
      </c>
      <c r="I3415" t="n">
        <v>0</v>
      </c>
      <c r="J3415" t="n">
        <v>0</v>
      </c>
      <c r="K3415" t="n">
        <v>-13</v>
      </c>
      <c r="L3415" t="n">
        <v>0</v>
      </c>
      <c r="M3415" t="n">
        <v>0</v>
      </c>
      <c r="O3415" t="n">
        <v>0</v>
      </c>
    </row>
    <row r="3416">
      <c r="A3416" s="8" t="n">
        <v>46212</v>
      </c>
      <c r="B3416" t="inlineStr">
        <is>
          <t>UA</t>
        </is>
      </c>
      <c r="C3416" s="9">
        <f>_xlfn.XLOOKUP(B3416,Carriers[Code],Carriers[Airline])</f>
        <v/>
      </c>
      <c r="D3416" t="n">
        <v>226</v>
      </c>
      <c r="E3416" t="inlineStr">
        <is>
          <t>IAH</t>
        </is>
      </c>
      <c r="F3416" s="10" t="n">
        <v>725</v>
      </c>
      <c r="G3416" t="inlineStr">
        <is>
          <t>0700-0759</t>
        </is>
      </c>
      <c r="H3416" s="9">
        <f>INT(F3416/100)</f>
        <v/>
      </c>
      <c r="I3416" t="n">
        <v>-4</v>
      </c>
      <c r="J3416" t="n">
        <v>0</v>
      </c>
      <c r="K3416" t="n">
        <v>-10</v>
      </c>
      <c r="L3416" t="n">
        <v>0</v>
      </c>
      <c r="M3416" t="n">
        <v>0</v>
      </c>
      <c r="O3416" t="n">
        <v>0</v>
      </c>
    </row>
    <row r="3417">
      <c r="A3417" s="8" t="n">
        <v>46212</v>
      </c>
      <c r="B3417" t="inlineStr">
        <is>
          <t>YX</t>
        </is>
      </c>
      <c r="C3417" s="9">
        <f>_xlfn.XLOOKUP(B3417,Carriers[Code],Carriers[Airline])</f>
        <v/>
      </c>
      <c r="D3417" t="n">
        <v>5692</v>
      </c>
      <c r="E3417" t="inlineStr">
        <is>
          <t>DCA</t>
        </is>
      </c>
      <c r="F3417" s="10" t="n">
        <v>725</v>
      </c>
      <c r="G3417" t="inlineStr">
        <is>
          <t>0700-0759</t>
        </is>
      </c>
      <c r="H3417" s="9">
        <f>INT(F3417/100)</f>
        <v/>
      </c>
      <c r="I3417" t="n">
        <v>-7</v>
      </c>
      <c r="J3417" t="n">
        <v>0</v>
      </c>
      <c r="K3417" t="n">
        <v>-5</v>
      </c>
      <c r="L3417" t="n">
        <v>0</v>
      </c>
      <c r="M3417" t="n">
        <v>0</v>
      </c>
      <c r="O3417" t="n">
        <v>0</v>
      </c>
    </row>
    <row r="3418">
      <c r="A3418" s="8" t="n">
        <v>46212</v>
      </c>
      <c r="B3418" t="inlineStr">
        <is>
          <t>UA</t>
        </is>
      </c>
      <c r="C3418" s="9">
        <f>_xlfn.XLOOKUP(B3418,Carriers[Code],Carriers[Airline])</f>
        <v/>
      </c>
      <c r="D3418" t="n">
        <v>323</v>
      </c>
      <c r="E3418" t="inlineStr">
        <is>
          <t>SFO</t>
        </is>
      </c>
      <c r="F3418" s="10" t="n">
        <v>728</v>
      </c>
      <c r="G3418" t="inlineStr">
        <is>
          <t>0700-0759</t>
        </is>
      </c>
      <c r="H3418" s="9">
        <f>INT(F3418/100)</f>
        <v/>
      </c>
      <c r="I3418" t="n">
        <v>-7</v>
      </c>
      <c r="J3418" t="n">
        <v>0</v>
      </c>
      <c r="K3418" t="n">
        <v>-1</v>
      </c>
      <c r="L3418" t="n">
        <v>0</v>
      </c>
      <c r="M3418" t="n">
        <v>0</v>
      </c>
      <c r="O3418" t="n">
        <v>0</v>
      </c>
    </row>
    <row r="3419">
      <c r="A3419" s="8" t="n">
        <v>46212</v>
      </c>
      <c r="B3419" t="inlineStr">
        <is>
          <t>DL</t>
        </is>
      </c>
      <c r="C3419" s="9">
        <f>_xlfn.XLOOKUP(B3419,Carriers[Code],Carriers[Airline])</f>
        <v/>
      </c>
      <c r="D3419" t="n">
        <v>2474</v>
      </c>
      <c r="E3419" t="inlineStr">
        <is>
          <t>RSW</t>
        </is>
      </c>
      <c r="F3419" s="10" t="n">
        <v>730</v>
      </c>
      <c r="G3419" t="inlineStr">
        <is>
          <t>0700-0759</t>
        </is>
      </c>
      <c r="H3419" s="9">
        <f>INT(F3419/100)</f>
        <v/>
      </c>
      <c r="I3419" t="n">
        <v>-8</v>
      </c>
      <c r="J3419" t="n">
        <v>0</v>
      </c>
      <c r="K3419" t="n">
        <v>-9</v>
      </c>
      <c r="L3419" t="n">
        <v>0</v>
      </c>
      <c r="M3419" t="n">
        <v>0</v>
      </c>
      <c r="O3419" t="n">
        <v>0</v>
      </c>
    </row>
    <row r="3420">
      <c r="A3420" s="8" t="n">
        <v>46212</v>
      </c>
      <c r="B3420" t="inlineStr">
        <is>
          <t>DL</t>
        </is>
      </c>
      <c r="C3420" s="9">
        <f>_xlfn.XLOOKUP(B3420,Carriers[Code],Carriers[Airline])</f>
        <v/>
      </c>
      <c r="D3420" t="n">
        <v>2570</v>
      </c>
      <c r="E3420" t="inlineStr">
        <is>
          <t>ORD</t>
        </is>
      </c>
      <c r="F3420" s="10" t="n">
        <v>730</v>
      </c>
      <c r="G3420" t="inlineStr">
        <is>
          <t>0700-0759</t>
        </is>
      </c>
      <c r="H3420" s="9">
        <f>INT(F3420/100)</f>
        <v/>
      </c>
      <c r="I3420" t="n">
        <v>-7</v>
      </c>
      <c r="J3420" t="n">
        <v>0</v>
      </c>
      <c r="K3420" t="n">
        <v>-24</v>
      </c>
      <c r="L3420" t="n">
        <v>0</v>
      </c>
      <c r="M3420" t="n">
        <v>0</v>
      </c>
      <c r="O3420" t="n">
        <v>0</v>
      </c>
    </row>
    <row r="3421">
      <c r="A3421" s="8" t="n">
        <v>46212</v>
      </c>
      <c r="B3421" t="inlineStr">
        <is>
          <t>WN</t>
        </is>
      </c>
      <c r="C3421" s="9">
        <f>_xlfn.XLOOKUP(B3421,Carriers[Code],Carriers[Airline])</f>
        <v/>
      </c>
      <c r="D3421" t="n">
        <v>745</v>
      </c>
      <c r="E3421" t="inlineStr">
        <is>
          <t>MDW</t>
        </is>
      </c>
      <c r="F3421" s="10" t="n">
        <v>730</v>
      </c>
      <c r="G3421" t="inlineStr">
        <is>
          <t>0700-0759</t>
        </is>
      </c>
      <c r="H3421" s="9">
        <f>INT(F3421/100)</f>
        <v/>
      </c>
      <c r="I3421" t="n">
        <v>-3</v>
      </c>
      <c r="J3421" t="n">
        <v>0</v>
      </c>
      <c r="K3421" t="n">
        <v>-20</v>
      </c>
      <c r="L3421" t="n">
        <v>0</v>
      </c>
      <c r="M3421" t="n">
        <v>0</v>
      </c>
      <c r="O3421" t="n">
        <v>0</v>
      </c>
    </row>
    <row r="3422">
      <c r="A3422" s="8" t="n">
        <v>46212</v>
      </c>
      <c r="B3422" t="inlineStr">
        <is>
          <t>YX</t>
        </is>
      </c>
      <c r="C3422" s="9">
        <f>_xlfn.XLOOKUP(B3422,Carriers[Code],Carriers[Airline])</f>
        <v/>
      </c>
      <c r="D3422" t="n">
        <v>5628</v>
      </c>
      <c r="E3422" t="inlineStr">
        <is>
          <t>IND</t>
        </is>
      </c>
      <c r="F3422" s="10" t="n">
        <v>735</v>
      </c>
      <c r="G3422" t="inlineStr">
        <is>
          <t>0700-0759</t>
        </is>
      </c>
      <c r="H3422" s="9">
        <f>INT(F3422/100)</f>
        <v/>
      </c>
      <c r="I3422" t="n">
        <v>3</v>
      </c>
      <c r="J3422" t="n">
        <v>0</v>
      </c>
      <c r="K3422" t="n">
        <v>-7</v>
      </c>
      <c r="L3422" t="n">
        <v>0</v>
      </c>
      <c r="M3422" t="n">
        <v>0</v>
      </c>
      <c r="O3422" t="n">
        <v>0</v>
      </c>
    </row>
    <row r="3423">
      <c r="A3423" s="8" t="n">
        <v>46212</v>
      </c>
      <c r="B3423" t="inlineStr">
        <is>
          <t>B6</t>
        </is>
      </c>
      <c r="C3423" s="9">
        <f>_xlfn.XLOOKUP(B3423,Carriers[Code],Carriers[Airline])</f>
        <v/>
      </c>
      <c r="D3423" t="n">
        <v>687</v>
      </c>
      <c r="E3423" t="inlineStr">
        <is>
          <t>LAX</t>
        </is>
      </c>
      <c r="F3423" s="10" t="n">
        <v>740</v>
      </c>
      <c r="G3423" t="inlineStr">
        <is>
          <t>0700-0759</t>
        </is>
      </c>
      <c r="H3423" s="9">
        <f>INT(F3423/100)</f>
        <v/>
      </c>
      <c r="I3423" t="n">
        <v>-7</v>
      </c>
      <c r="J3423" t="n">
        <v>0</v>
      </c>
      <c r="K3423" t="n">
        <v>2</v>
      </c>
      <c r="L3423" t="n">
        <v>0</v>
      </c>
      <c r="M3423" t="n">
        <v>0</v>
      </c>
      <c r="O3423" t="n">
        <v>0</v>
      </c>
    </row>
    <row r="3424">
      <c r="A3424" s="8" t="n">
        <v>46212</v>
      </c>
      <c r="B3424" t="inlineStr">
        <is>
          <t>DL</t>
        </is>
      </c>
      <c r="C3424" s="9">
        <f>_xlfn.XLOOKUP(B3424,Carriers[Code],Carriers[Airline])</f>
        <v/>
      </c>
      <c r="D3424" t="n">
        <v>499</v>
      </c>
      <c r="E3424" t="inlineStr">
        <is>
          <t>DEN</t>
        </is>
      </c>
      <c r="F3424" s="10" t="n">
        <v>745</v>
      </c>
      <c r="G3424" t="inlineStr">
        <is>
          <t>0700-0759</t>
        </is>
      </c>
      <c r="H3424" s="9">
        <f>INT(F3424/100)</f>
        <v/>
      </c>
      <c r="I3424" t="n">
        <v>-6</v>
      </c>
      <c r="J3424" t="n">
        <v>0</v>
      </c>
      <c r="K3424" t="n">
        <v>-13</v>
      </c>
      <c r="L3424" t="n">
        <v>0</v>
      </c>
      <c r="M3424" t="n">
        <v>0</v>
      </c>
      <c r="O3424" t="n">
        <v>0</v>
      </c>
    </row>
    <row r="3425">
      <c r="A3425" s="8" t="n">
        <v>46212</v>
      </c>
      <c r="B3425" t="inlineStr">
        <is>
          <t>UA</t>
        </is>
      </c>
      <c r="C3425" s="9">
        <f>_xlfn.XLOOKUP(B3425,Carriers[Code],Carriers[Airline])</f>
        <v/>
      </c>
      <c r="D3425" t="n">
        <v>647</v>
      </c>
      <c r="E3425" t="inlineStr">
        <is>
          <t>DEN</t>
        </is>
      </c>
      <c r="F3425" s="10" t="n">
        <v>745</v>
      </c>
      <c r="G3425" t="inlineStr">
        <is>
          <t>0700-0759</t>
        </is>
      </c>
      <c r="H3425" s="9">
        <f>INT(F3425/100)</f>
        <v/>
      </c>
      <c r="I3425" t="n">
        <v>-7</v>
      </c>
      <c r="J3425" t="n">
        <v>0</v>
      </c>
      <c r="K3425" t="n">
        <v>-16</v>
      </c>
      <c r="L3425" t="n">
        <v>0</v>
      </c>
      <c r="M3425" t="n">
        <v>0</v>
      </c>
      <c r="O3425" t="n">
        <v>0</v>
      </c>
    </row>
    <row r="3426">
      <c r="A3426" s="8" t="n">
        <v>46212</v>
      </c>
      <c r="B3426" t="inlineStr">
        <is>
          <t>DL</t>
        </is>
      </c>
      <c r="C3426" s="9">
        <f>_xlfn.XLOOKUP(B3426,Carriers[Code],Carriers[Airline])</f>
        <v/>
      </c>
      <c r="D3426" t="n">
        <v>497</v>
      </c>
      <c r="E3426" t="inlineStr">
        <is>
          <t>LAS</t>
        </is>
      </c>
      <c r="F3426" s="10" t="n">
        <v>750</v>
      </c>
      <c r="G3426" t="inlineStr">
        <is>
          <t>0700-0759</t>
        </is>
      </c>
      <c r="H3426" s="9">
        <f>INT(F3426/100)</f>
        <v/>
      </c>
      <c r="I3426" t="n">
        <v>-3</v>
      </c>
      <c r="J3426" t="n">
        <v>0</v>
      </c>
      <c r="K3426" t="n">
        <v>-19</v>
      </c>
      <c r="L3426" t="n">
        <v>0</v>
      </c>
      <c r="M3426" t="n">
        <v>0</v>
      </c>
      <c r="O3426" t="n">
        <v>0</v>
      </c>
    </row>
    <row r="3427">
      <c r="A3427" s="8" t="n">
        <v>46212</v>
      </c>
      <c r="B3427" t="inlineStr">
        <is>
          <t>DL</t>
        </is>
      </c>
      <c r="C3427" s="9">
        <f>_xlfn.XLOOKUP(B3427,Carriers[Code],Carriers[Airline])</f>
        <v/>
      </c>
      <c r="D3427" t="n">
        <v>384</v>
      </c>
      <c r="E3427" t="inlineStr">
        <is>
          <t>SEA</t>
        </is>
      </c>
      <c r="F3427" s="10" t="n">
        <v>753</v>
      </c>
      <c r="G3427" t="inlineStr">
        <is>
          <t>0700-0759</t>
        </is>
      </c>
      <c r="H3427" s="9">
        <f>INT(F3427/100)</f>
        <v/>
      </c>
      <c r="I3427" t="n">
        <v>-3</v>
      </c>
      <c r="J3427" t="n">
        <v>0</v>
      </c>
      <c r="K3427" t="n">
        <v>-15</v>
      </c>
      <c r="L3427" t="n">
        <v>0</v>
      </c>
      <c r="M3427" t="n">
        <v>0</v>
      </c>
      <c r="O3427" t="n">
        <v>0</v>
      </c>
    </row>
    <row r="3428">
      <c r="A3428" s="8" t="n">
        <v>46212</v>
      </c>
      <c r="B3428" t="inlineStr">
        <is>
          <t>B6</t>
        </is>
      </c>
      <c r="C3428" s="9">
        <f>_xlfn.XLOOKUP(B3428,Carriers[Code],Carriers[Airline])</f>
        <v/>
      </c>
      <c r="D3428" t="n">
        <v>669</v>
      </c>
      <c r="E3428" t="inlineStr">
        <is>
          <t>FLL</t>
        </is>
      </c>
      <c r="F3428" s="10" t="n">
        <v>754</v>
      </c>
      <c r="G3428" t="inlineStr">
        <is>
          <t>0700-0759</t>
        </is>
      </c>
      <c r="H3428" s="9">
        <f>INT(F3428/100)</f>
        <v/>
      </c>
      <c r="I3428" t="n">
        <v>-2</v>
      </c>
      <c r="J3428" t="n">
        <v>0</v>
      </c>
      <c r="K3428" t="n">
        <v>-12</v>
      </c>
      <c r="L3428" t="n">
        <v>0</v>
      </c>
      <c r="M3428" t="n">
        <v>0</v>
      </c>
      <c r="O3428" t="n">
        <v>0</v>
      </c>
    </row>
    <row r="3429">
      <c r="A3429" s="8" t="n">
        <v>46212</v>
      </c>
      <c r="B3429" t="inlineStr">
        <is>
          <t>DL</t>
        </is>
      </c>
      <c r="C3429" s="9">
        <f>_xlfn.XLOOKUP(B3429,Carriers[Code],Carriers[Airline])</f>
        <v/>
      </c>
      <c r="D3429" t="n">
        <v>1401</v>
      </c>
      <c r="E3429" t="inlineStr">
        <is>
          <t>FLL</t>
        </is>
      </c>
      <c r="F3429" s="10" t="n">
        <v>755</v>
      </c>
      <c r="G3429" t="inlineStr">
        <is>
          <t>0700-0759</t>
        </is>
      </c>
      <c r="H3429" s="9">
        <f>INT(F3429/100)</f>
        <v/>
      </c>
      <c r="I3429" t="n">
        <v>-3</v>
      </c>
      <c r="J3429" t="n">
        <v>0</v>
      </c>
      <c r="K3429" t="n">
        <v>-30</v>
      </c>
      <c r="L3429" t="n">
        <v>0</v>
      </c>
      <c r="M3429" t="n">
        <v>0</v>
      </c>
      <c r="O3429" t="n">
        <v>0</v>
      </c>
    </row>
    <row r="3430">
      <c r="A3430" s="8" t="n">
        <v>46212</v>
      </c>
      <c r="B3430" t="inlineStr">
        <is>
          <t>WN</t>
        </is>
      </c>
      <c r="C3430" s="9">
        <f>_xlfn.XLOOKUP(B3430,Carriers[Code],Carriers[Airline])</f>
        <v/>
      </c>
      <c r="D3430" t="n">
        <v>375</v>
      </c>
      <c r="E3430" t="inlineStr">
        <is>
          <t>AUS</t>
        </is>
      </c>
      <c r="F3430" s="10" t="n">
        <v>755</v>
      </c>
      <c r="G3430" t="inlineStr">
        <is>
          <t>0700-0759</t>
        </is>
      </c>
      <c r="H3430" s="9">
        <f>INT(F3430/100)</f>
        <v/>
      </c>
      <c r="I3430" t="n">
        <v>-1</v>
      </c>
      <c r="J3430" t="n">
        <v>0</v>
      </c>
      <c r="K3430" t="n">
        <v>-19</v>
      </c>
      <c r="L3430" t="n">
        <v>0</v>
      </c>
      <c r="M3430" t="n">
        <v>0</v>
      </c>
      <c r="O3430" t="n">
        <v>0</v>
      </c>
    </row>
    <row r="3431">
      <c r="A3431" s="8" t="n">
        <v>46212</v>
      </c>
      <c r="B3431" t="inlineStr">
        <is>
          <t>AA</t>
        </is>
      </c>
      <c r="C3431" s="9">
        <f>_xlfn.XLOOKUP(B3431,Carriers[Code],Carriers[Airline])</f>
        <v/>
      </c>
      <c r="D3431" t="n">
        <v>1259</v>
      </c>
      <c r="E3431" t="inlineStr">
        <is>
          <t>MIA</t>
        </is>
      </c>
      <c r="F3431" s="10" t="n">
        <v>800</v>
      </c>
      <c r="G3431" t="inlineStr">
        <is>
          <t>0800-0859</t>
        </is>
      </c>
      <c r="H3431" s="9">
        <f>INT(F3431/100)</f>
        <v/>
      </c>
      <c r="I3431" t="n">
        <v>13</v>
      </c>
      <c r="J3431" t="n">
        <v>0</v>
      </c>
      <c r="K3431" t="n">
        <v>-2</v>
      </c>
      <c r="L3431" t="n">
        <v>0</v>
      </c>
      <c r="M3431" t="n">
        <v>0</v>
      </c>
      <c r="O3431" t="n">
        <v>0</v>
      </c>
    </row>
    <row r="3432">
      <c r="A3432" s="8" t="n">
        <v>46212</v>
      </c>
      <c r="B3432" t="inlineStr">
        <is>
          <t>DL</t>
        </is>
      </c>
      <c r="C3432" s="9">
        <f>_xlfn.XLOOKUP(B3432,Carriers[Code],Carriers[Airline])</f>
        <v/>
      </c>
      <c r="D3432" t="n">
        <v>923</v>
      </c>
      <c r="E3432" t="inlineStr">
        <is>
          <t>ATL</t>
        </is>
      </c>
      <c r="F3432" s="10" t="n">
        <v>800</v>
      </c>
      <c r="G3432" t="inlineStr">
        <is>
          <t>0800-0859</t>
        </is>
      </c>
      <c r="H3432" s="9">
        <f>INT(F3432/100)</f>
        <v/>
      </c>
      <c r="I3432" t="n">
        <v>-7</v>
      </c>
      <c r="J3432" t="n">
        <v>0</v>
      </c>
      <c r="K3432" t="n">
        <v>-3</v>
      </c>
      <c r="L3432" t="n">
        <v>0</v>
      </c>
      <c r="M3432" t="n">
        <v>0</v>
      </c>
      <c r="O3432" t="n">
        <v>0</v>
      </c>
    </row>
    <row r="3433">
      <c r="A3433" s="8" t="n">
        <v>46212</v>
      </c>
      <c r="B3433" t="inlineStr">
        <is>
          <t>UA</t>
        </is>
      </c>
      <c r="C3433" s="9">
        <f>_xlfn.XLOOKUP(B3433,Carriers[Code],Carriers[Airline])</f>
        <v/>
      </c>
      <c r="D3433" t="n">
        <v>570</v>
      </c>
      <c r="E3433" t="inlineStr">
        <is>
          <t>EWR</t>
        </is>
      </c>
      <c r="F3433" s="10" t="n">
        <v>800</v>
      </c>
      <c r="G3433" t="inlineStr">
        <is>
          <t>0800-0859</t>
        </is>
      </c>
      <c r="H3433" s="9">
        <f>INT(F3433/100)</f>
        <v/>
      </c>
      <c r="I3433" t="n">
        <v>-12</v>
      </c>
      <c r="J3433" t="n">
        <v>0</v>
      </c>
      <c r="K3433" t="n">
        <v>-20</v>
      </c>
      <c r="L3433" t="n">
        <v>0</v>
      </c>
      <c r="M3433" t="n">
        <v>0</v>
      </c>
      <c r="O3433" t="n">
        <v>0</v>
      </c>
    </row>
    <row r="3434">
      <c r="A3434" s="8" t="n">
        <v>46212</v>
      </c>
      <c r="B3434" t="inlineStr">
        <is>
          <t>YX</t>
        </is>
      </c>
      <c r="C3434" s="9">
        <f>_xlfn.XLOOKUP(B3434,Carriers[Code],Carriers[Airline])</f>
        <v/>
      </c>
      <c r="D3434" t="n">
        <v>5735</v>
      </c>
      <c r="E3434" t="inlineStr">
        <is>
          <t>LGA</t>
        </is>
      </c>
      <c r="F3434" s="10" t="n">
        <v>800</v>
      </c>
      <c r="G3434" t="inlineStr">
        <is>
          <t>0800-0859</t>
        </is>
      </c>
      <c r="H3434" s="9">
        <f>INT(F3434/100)</f>
        <v/>
      </c>
      <c r="I3434" t="n">
        <v>-8</v>
      </c>
      <c r="J3434" t="n">
        <v>0</v>
      </c>
      <c r="K3434" t="n">
        <v>-13</v>
      </c>
      <c r="L3434" t="n">
        <v>0</v>
      </c>
      <c r="M3434" t="n">
        <v>0</v>
      </c>
      <c r="O3434" t="n">
        <v>0</v>
      </c>
    </row>
    <row r="3435">
      <c r="A3435" s="8" t="n">
        <v>46212</v>
      </c>
      <c r="B3435" t="inlineStr">
        <is>
          <t>AA</t>
        </is>
      </c>
      <c r="C3435" s="9">
        <f>_xlfn.XLOOKUP(B3435,Carriers[Code],Carriers[Airline])</f>
        <v/>
      </c>
      <c r="D3435" t="n">
        <v>701</v>
      </c>
      <c r="E3435" t="inlineStr">
        <is>
          <t>DFW</t>
        </is>
      </c>
      <c r="F3435" s="10" t="n">
        <v>801</v>
      </c>
      <c r="G3435" t="inlineStr">
        <is>
          <t>0800-0859</t>
        </is>
      </c>
      <c r="H3435" s="9">
        <f>INT(F3435/100)</f>
        <v/>
      </c>
      <c r="I3435" t="n">
        <v>-7</v>
      </c>
      <c r="J3435" t="n">
        <v>0</v>
      </c>
      <c r="K3435" t="n">
        <v>-24</v>
      </c>
      <c r="L3435" t="n">
        <v>0</v>
      </c>
      <c r="M3435" t="n">
        <v>0</v>
      </c>
      <c r="O3435" t="n">
        <v>0</v>
      </c>
    </row>
    <row r="3436">
      <c r="A3436" s="8" t="n">
        <v>46212</v>
      </c>
      <c r="B3436" t="inlineStr">
        <is>
          <t>B6</t>
        </is>
      </c>
      <c r="C3436" s="9">
        <f>_xlfn.XLOOKUP(B3436,Carriers[Code],Carriers[Airline])</f>
        <v/>
      </c>
      <c r="D3436" t="n">
        <v>2115</v>
      </c>
      <c r="E3436" t="inlineStr">
        <is>
          <t>BUF</t>
        </is>
      </c>
      <c r="F3436" s="10" t="n">
        <v>802</v>
      </c>
      <c r="G3436" t="inlineStr">
        <is>
          <t>0800-0859</t>
        </is>
      </c>
      <c r="H3436" s="9">
        <f>INT(F3436/100)</f>
        <v/>
      </c>
      <c r="I3436" t="n">
        <v>-6</v>
      </c>
      <c r="J3436" t="n">
        <v>0</v>
      </c>
      <c r="K3436" t="n">
        <v>15</v>
      </c>
      <c r="L3436" t="n">
        <v>1</v>
      </c>
      <c r="M3436" t="n">
        <v>0</v>
      </c>
      <c r="O3436" t="n">
        <v>0</v>
      </c>
      <c r="P3436" t="n">
        <v>0</v>
      </c>
      <c r="Q3436" t="n">
        <v>0</v>
      </c>
      <c r="R3436" t="n">
        <v>15</v>
      </c>
      <c r="S3436" t="n">
        <v>0</v>
      </c>
      <c r="T3436" t="n">
        <v>0</v>
      </c>
    </row>
    <row r="3437">
      <c r="A3437" s="8" t="n">
        <v>46212</v>
      </c>
      <c r="B3437" t="inlineStr">
        <is>
          <t>AA</t>
        </is>
      </c>
      <c r="C3437" s="9">
        <f>_xlfn.XLOOKUP(B3437,Carriers[Code],Carriers[Airline])</f>
        <v/>
      </c>
      <c r="D3437" t="n">
        <v>2764</v>
      </c>
      <c r="E3437" t="inlineStr">
        <is>
          <t>PHL</t>
        </is>
      </c>
      <c r="F3437" s="10" t="n">
        <v>803</v>
      </c>
      <c r="G3437" t="inlineStr">
        <is>
          <t>0800-0859</t>
        </is>
      </c>
      <c r="H3437" s="9">
        <f>INT(F3437/100)</f>
        <v/>
      </c>
      <c r="I3437" t="n">
        <v>-7</v>
      </c>
      <c r="J3437" t="n">
        <v>0</v>
      </c>
      <c r="K3437" t="n">
        <v>7</v>
      </c>
      <c r="L3437" t="n">
        <v>0</v>
      </c>
      <c r="M3437" t="n">
        <v>0</v>
      </c>
      <c r="O3437" t="n">
        <v>0</v>
      </c>
    </row>
    <row r="3438">
      <c r="A3438" s="8" t="n">
        <v>46212</v>
      </c>
      <c r="B3438" t="inlineStr">
        <is>
          <t>AA</t>
        </is>
      </c>
      <c r="C3438" s="9">
        <f>_xlfn.XLOOKUP(B3438,Carriers[Code],Carriers[Airline])</f>
        <v/>
      </c>
      <c r="D3438" t="n">
        <v>2715</v>
      </c>
      <c r="E3438" t="inlineStr">
        <is>
          <t>CLT</t>
        </is>
      </c>
      <c r="F3438" s="10" t="n">
        <v>805</v>
      </c>
      <c r="G3438" t="inlineStr">
        <is>
          <t>0800-0859</t>
        </is>
      </c>
      <c r="H3438" s="9">
        <f>INT(F3438/100)</f>
        <v/>
      </c>
      <c r="M3438" t="n">
        <v>1</v>
      </c>
      <c r="N3438" t="inlineStr">
        <is>
          <t>A</t>
        </is>
      </c>
      <c r="O3438" t="n">
        <v>0</v>
      </c>
    </row>
    <row r="3439">
      <c r="A3439" s="8" t="n">
        <v>46212</v>
      </c>
      <c r="B3439" t="inlineStr">
        <is>
          <t>B6</t>
        </is>
      </c>
      <c r="C3439" s="9">
        <f>_xlfn.XLOOKUP(B3439,Carriers[Code],Carriers[Airline])</f>
        <v/>
      </c>
      <c r="D3439" t="n">
        <v>351</v>
      </c>
      <c r="E3439" t="inlineStr">
        <is>
          <t>MCO</t>
        </is>
      </c>
      <c r="F3439" s="10" t="n">
        <v>805</v>
      </c>
      <c r="G3439" t="inlineStr">
        <is>
          <t>0800-0859</t>
        </is>
      </c>
      <c r="H3439" s="9">
        <f>INT(F3439/100)</f>
        <v/>
      </c>
      <c r="I3439" t="n">
        <v>-3</v>
      </c>
      <c r="J3439" t="n">
        <v>0</v>
      </c>
      <c r="K3439" t="n">
        <v>-11</v>
      </c>
      <c r="L3439" t="n">
        <v>0</v>
      </c>
      <c r="M3439" t="n">
        <v>0</v>
      </c>
      <c r="O3439" t="n">
        <v>0</v>
      </c>
    </row>
    <row r="3440">
      <c r="A3440" s="8" t="n">
        <v>46212</v>
      </c>
      <c r="B3440" t="inlineStr">
        <is>
          <t>YX</t>
        </is>
      </c>
      <c r="C3440" s="9">
        <f>_xlfn.XLOOKUP(B3440,Carriers[Code],Carriers[Airline])</f>
        <v/>
      </c>
      <c r="D3440" t="n">
        <v>4377</v>
      </c>
      <c r="E3440" t="inlineStr">
        <is>
          <t>LGA</t>
        </is>
      </c>
      <c r="F3440" s="10" t="n">
        <v>806</v>
      </c>
      <c r="G3440" t="inlineStr">
        <is>
          <t>0800-0859</t>
        </is>
      </c>
      <c r="H3440" s="9">
        <f>INT(F3440/100)</f>
        <v/>
      </c>
      <c r="I3440" t="n">
        <v>-10</v>
      </c>
      <c r="J3440" t="n">
        <v>0</v>
      </c>
      <c r="K3440" t="n">
        <v>-14</v>
      </c>
      <c r="L3440" t="n">
        <v>0</v>
      </c>
      <c r="M3440" t="n">
        <v>0</v>
      </c>
      <c r="O3440" t="n">
        <v>0</v>
      </c>
    </row>
    <row r="3441">
      <c r="A3441" s="8" t="n">
        <v>46212</v>
      </c>
      <c r="B3441" t="inlineStr">
        <is>
          <t>YX</t>
        </is>
      </c>
      <c r="C3441" s="9">
        <f>_xlfn.XLOOKUP(B3441,Carriers[Code],Carriers[Airline])</f>
        <v/>
      </c>
      <c r="D3441" t="n">
        <v>4399</v>
      </c>
      <c r="E3441" t="inlineStr">
        <is>
          <t>CMH</t>
        </is>
      </c>
      <c r="F3441" s="10" t="n">
        <v>809</v>
      </c>
      <c r="G3441" t="inlineStr">
        <is>
          <t>0800-0859</t>
        </is>
      </c>
      <c r="H3441" s="9">
        <f>INT(F3441/100)</f>
        <v/>
      </c>
      <c r="I3441" t="n">
        <v>-9</v>
      </c>
      <c r="J3441" t="n">
        <v>0</v>
      </c>
      <c r="K3441" t="n">
        <v>-17</v>
      </c>
      <c r="L3441" t="n">
        <v>0</v>
      </c>
      <c r="M3441" t="n">
        <v>0</v>
      </c>
      <c r="O3441" t="n">
        <v>0</v>
      </c>
    </row>
    <row r="3442">
      <c r="A3442" s="8" t="n">
        <v>46212</v>
      </c>
      <c r="B3442" t="inlineStr">
        <is>
          <t>B6</t>
        </is>
      </c>
      <c r="C3442" s="9">
        <f>_xlfn.XLOOKUP(B3442,Carriers[Code],Carriers[Airline])</f>
        <v/>
      </c>
      <c r="D3442" t="n">
        <v>311</v>
      </c>
      <c r="E3442" t="inlineStr">
        <is>
          <t>ORD</t>
        </is>
      </c>
      <c r="F3442" s="10" t="n">
        <v>810</v>
      </c>
      <c r="G3442" t="inlineStr">
        <is>
          <t>0800-0859</t>
        </is>
      </c>
      <c r="H3442" s="9">
        <f>INT(F3442/100)</f>
        <v/>
      </c>
      <c r="I3442" t="n">
        <v>-8</v>
      </c>
      <c r="J3442" t="n">
        <v>0</v>
      </c>
      <c r="K3442" t="n">
        <v>-8</v>
      </c>
      <c r="L3442" t="n">
        <v>0</v>
      </c>
      <c r="M3442" t="n">
        <v>0</v>
      </c>
      <c r="O3442" t="n">
        <v>0</v>
      </c>
    </row>
    <row r="3443">
      <c r="A3443" s="8" t="n">
        <v>46212</v>
      </c>
      <c r="B3443" t="inlineStr">
        <is>
          <t>YX</t>
        </is>
      </c>
      <c r="C3443" s="9">
        <f>_xlfn.XLOOKUP(B3443,Carriers[Code],Carriers[Airline])</f>
        <v/>
      </c>
      <c r="D3443" t="n">
        <v>5654</v>
      </c>
      <c r="E3443" t="inlineStr">
        <is>
          <t>CMH</t>
        </is>
      </c>
      <c r="F3443" s="10" t="n">
        <v>811</v>
      </c>
      <c r="G3443" t="inlineStr">
        <is>
          <t>0800-0859</t>
        </is>
      </c>
      <c r="H3443" s="9">
        <f>INT(F3443/100)</f>
        <v/>
      </c>
      <c r="I3443" t="n">
        <v>-9</v>
      </c>
      <c r="J3443" t="n">
        <v>0</v>
      </c>
      <c r="K3443" t="n">
        <v>-16</v>
      </c>
      <c r="L3443" t="n">
        <v>0</v>
      </c>
      <c r="M3443" t="n">
        <v>0</v>
      </c>
      <c r="O3443" t="n">
        <v>0</v>
      </c>
    </row>
    <row r="3444">
      <c r="A3444" s="8" t="n">
        <v>46212</v>
      </c>
      <c r="B3444" t="inlineStr">
        <is>
          <t>B6</t>
        </is>
      </c>
      <c r="C3444" s="9">
        <f>_xlfn.XLOOKUP(B3444,Carriers[Code],Carriers[Airline])</f>
        <v/>
      </c>
      <c r="D3444" t="n">
        <v>791</v>
      </c>
      <c r="E3444" t="inlineStr">
        <is>
          <t>TPA</t>
        </is>
      </c>
      <c r="F3444" s="10" t="n">
        <v>815</v>
      </c>
      <c r="G3444" t="inlineStr">
        <is>
          <t>0800-0859</t>
        </is>
      </c>
      <c r="H3444" s="9">
        <f>INT(F3444/100)</f>
        <v/>
      </c>
      <c r="I3444" t="n">
        <v>119</v>
      </c>
      <c r="J3444" t="n">
        <v>1</v>
      </c>
      <c r="K3444" t="n">
        <v>129</v>
      </c>
      <c r="L3444" t="n">
        <v>1</v>
      </c>
      <c r="M3444" t="n">
        <v>0</v>
      </c>
      <c r="O3444" t="n">
        <v>0</v>
      </c>
      <c r="P3444" t="n">
        <v>17</v>
      </c>
      <c r="Q3444" t="n">
        <v>0</v>
      </c>
      <c r="R3444" t="n">
        <v>10</v>
      </c>
      <c r="S3444" t="n">
        <v>0</v>
      </c>
      <c r="T3444" t="n">
        <v>102</v>
      </c>
    </row>
    <row r="3445">
      <c r="A3445" s="8" t="n">
        <v>46212</v>
      </c>
      <c r="B3445" t="inlineStr">
        <is>
          <t>B6</t>
        </is>
      </c>
      <c r="C3445" s="9">
        <f>_xlfn.XLOOKUP(B3445,Carriers[Code],Carriers[Airline])</f>
        <v/>
      </c>
      <c r="D3445" t="n">
        <v>1177</v>
      </c>
      <c r="E3445" t="inlineStr">
        <is>
          <t>LAS</t>
        </is>
      </c>
      <c r="F3445" s="10" t="n">
        <v>815</v>
      </c>
      <c r="G3445" t="inlineStr">
        <is>
          <t>0800-0859</t>
        </is>
      </c>
      <c r="H3445" s="9">
        <f>INT(F3445/100)</f>
        <v/>
      </c>
      <c r="I3445" t="n">
        <v>-7</v>
      </c>
      <c r="J3445" t="n">
        <v>0</v>
      </c>
      <c r="K3445" t="n">
        <v>-7</v>
      </c>
      <c r="L3445" t="n">
        <v>0</v>
      </c>
      <c r="M3445" t="n">
        <v>0</v>
      </c>
      <c r="O3445" t="n">
        <v>0</v>
      </c>
    </row>
    <row r="3446">
      <c r="A3446" s="8" t="n">
        <v>46212</v>
      </c>
      <c r="B3446" t="inlineStr">
        <is>
          <t>UA</t>
        </is>
      </c>
      <c r="C3446" s="9">
        <f>_xlfn.XLOOKUP(B3446,Carriers[Code],Carriers[Airline])</f>
        <v/>
      </c>
      <c r="D3446" t="n">
        <v>1834</v>
      </c>
      <c r="E3446" t="inlineStr">
        <is>
          <t>ORD</t>
        </is>
      </c>
      <c r="F3446" s="10" t="n">
        <v>815</v>
      </c>
      <c r="G3446" t="inlineStr">
        <is>
          <t>0800-0859</t>
        </is>
      </c>
      <c r="H3446" s="9">
        <f>INT(F3446/100)</f>
        <v/>
      </c>
      <c r="I3446" t="n">
        <v>-10</v>
      </c>
      <c r="J3446" t="n">
        <v>0</v>
      </c>
      <c r="K3446" t="n">
        <v>-16</v>
      </c>
      <c r="L3446" t="n">
        <v>0</v>
      </c>
      <c r="M3446" t="n">
        <v>0</v>
      </c>
      <c r="O3446" t="n">
        <v>0</v>
      </c>
    </row>
    <row r="3447">
      <c r="A3447" s="8" t="n">
        <v>46212</v>
      </c>
      <c r="B3447" t="inlineStr">
        <is>
          <t>YX</t>
        </is>
      </c>
      <c r="C3447" s="9">
        <f>_xlfn.XLOOKUP(B3447,Carriers[Code],Carriers[Airline])</f>
        <v/>
      </c>
      <c r="D3447" t="n">
        <v>5678</v>
      </c>
      <c r="E3447" t="inlineStr">
        <is>
          <t>PIT</t>
        </is>
      </c>
      <c r="F3447" s="10" t="n">
        <v>815</v>
      </c>
      <c r="G3447" t="inlineStr">
        <is>
          <t>0800-0859</t>
        </is>
      </c>
      <c r="H3447" s="9">
        <f>INT(F3447/100)</f>
        <v/>
      </c>
      <c r="I3447" t="n">
        <v>-7</v>
      </c>
      <c r="J3447" t="n">
        <v>0</v>
      </c>
      <c r="K3447" t="n">
        <v>-21</v>
      </c>
      <c r="L3447" t="n">
        <v>0</v>
      </c>
      <c r="M3447" t="n">
        <v>0</v>
      </c>
      <c r="O3447" t="n">
        <v>0</v>
      </c>
    </row>
    <row r="3448">
      <c r="A3448" s="8" t="n">
        <v>46212</v>
      </c>
      <c r="B3448" t="inlineStr">
        <is>
          <t>DL</t>
        </is>
      </c>
      <c r="C3448" s="9">
        <f>_xlfn.XLOOKUP(B3448,Carriers[Code],Carriers[Airline])</f>
        <v/>
      </c>
      <c r="D3448" t="n">
        <v>1308</v>
      </c>
      <c r="E3448" t="inlineStr">
        <is>
          <t>MSP</t>
        </is>
      </c>
      <c r="F3448" s="10" t="n">
        <v>816</v>
      </c>
      <c r="G3448" t="inlineStr">
        <is>
          <t>0800-0859</t>
        </is>
      </c>
      <c r="H3448" s="9">
        <f>INT(F3448/100)</f>
        <v/>
      </c>
      <c r="I3448" t="n">
        <v>0</v>
      </c>
      <c r="J3448" t="n">
        <v>0</v>
      </c>
      <c r="K3448" t="n">
        <v>12</v>
      </c>
      <c r="L3448" t="n">
        <v>0</v>
      </c>
      <c r="M3448" t="n">
        <v>0</v>
      </c>
      <c r="O3448" t="n">
        <v>0</v>
      </c>
    </row>
    <row r="3449">
      <c r="A3449" s="8" t="n">
        <v>46212</v>
      </c>
      <c r="B3449" t="inlineStr">
        <is>
          <t>AA</t>
        </is>
      </c>
      <c r="C3449" s="9">
        <f>_xlfn.XLOOKUP(B3449,Carriers[Code],Carriers[Airline])</f>
        <v/>
      </c>
      <c r="D3449" t="n">
        <v>1550</v>
      </c>
      <c r="E3449" t="inlineStr">
        <is>
          <t>DCA</t>
        </is>
      </c>
      <c r="F3449" s="10" t="n">
        <v>819</v>
      </c>
      <c r="G3449" t="inlineStr">
        <is>
          <t>0800-0859</t>
        </is>
      </c>
      <c r="H3449" s="9">
        <f>INT(F3449/100)</f>
        <v/>
      </c>
      <c r="I3449" t="n">
        <v>-1</v>
      </c>
      <c r="J3449" t="n">
        <v>0</v>
      </c>
      <c r="K3449" t="n">
        <v>-1</v>
      </c>
      <c r="L3449" t="n">
        <v>0</v>
      </c>
      <c r="M3449" t="n">
        <v>0</v>
      </c>
      <c r="O3449" t="n">
        <v>0</v>
      </c>
    </row>
    <row r="3450">
      <c r="A3450" s="8" t="n">
        <v>46212</v>
      </c>
      <c r="B3450" t="inlineStr">
        <is>
          <t>B6</t>
        </is>
      </c>
      <c r="C3450" s="9">
        <f>_xlfn.XLOOKUP(B3450,Carriers[Code],Carriers[Airline])</f>
        <v/>
      </c>
      <c r="D3450" t="n">
        <v>833</v>
      </c>
      <c r="E3450" t="inlineStr">
        <is>
          <t>SFO</t>
        </is>
      </c>
      <c r="F3450" s="10" t="n">
        <v>820</v>
      </c>
      <c r="G3450" t="inlineStr">
        <is>
          <t>0800-0859</t>
        </is>
      </c>
      <c r="H3450" s="9">
        <f>INT(F3450/100)</f>
        <v/>
      </c>
      <c r="I3450" t="n">
        <v>-12</v>
      </c>
      <c r="J3450" t="n">
        <v>0</v>
      </c>
      <c r="K3450" t="n">
        <v>-11</v>
      </c>
      <c r="L3450" t="n">
        <v>0</v>
      </c>
      <c r="M3450" t="n">
        <v>0</v>
      </c>
      <c r="O3450" t="n">
        <v>0</v>
      </c>
    </row>
    <row r="3451">
      <c r="A3451" s="8" t="n">
        <v>46212</v>
      </c>
      <c r="B3451" t="inlineStr">
        <is>
          <t>DL</t>
        </is>
      </c>
      <c r="C3451" s="9">
        <f>_xlfn.XLOOKUP(B3451,Carriers[Code],Carriers[Airline])</f>
        <v/>
      </c>
      <c r="D3451" t="n">
        <v>2141</v>
      </c>
      <c r="E3451" t="inlineStr">
        <is>
          <t>BNA</t>
        </is>
      </c>
      <c r="F3451" s="10" t="n">
        <v>820</v>
      </c>
      <c r="G3451" t="inlineStr">
        <is>
          <t>0800-0859</t>
        </is>
      </c>
      <c r="H3451" s="9">
        <f>INT(F3451/100)</f>
        <v/>
      </c>
      <c r="I3451" t="n">
        <v>-3</v>
      </c>
      <c r="J3451" t="n">
        <v>0</v>
      </c>
      <c r="K3451" t="n">
        <v>-4</v>
      </c>
      <c r="L3451" t="n">
        <v>0</v>
      </c>
      <c r="M3451" t="n">
        <v>0</v>
      </c>
      <c r="O3451" t="n">
        <v>0</v>
      </c>
    </row>
    <row r="3452">
      <c r="A3452" s="8" t="n">
        <v>46212</v>
      </c>
      <c r="B3452" t="inlineStr">
        <is>
          <t>AS</t>
        </is>
      </c>
      <c r="C3452" s="9">
        <f>_xlfn.XLOOKUP(B3452,Carriers[Code],Carriers[Airline])</f>
        <v/>
      </c>
      <c r="D3452" t="n">
        <v>256</v>
      </c>
      <c r="E3452" t="inlineStr">
        <is>
          <t>SAN</t>
        </is>
      </c>
      <c r="F3452" s="10" t="n">
        <v>828</v>
      </c>
      <c r="G3452" t="inlineStr">
        <is>
          <t>0800-0859</t>
        </is>
      </c>
      <c r="H3452" s="9">
        <f>INT(F3452/100)</f>
        <v/>
      </c>
      <c r="I3452" t="n">
        <v>-6</v>
      </c>
      <c r="J3452" t="n">
        <v>0</v>
      </c>
      <c r="K3452" t="n">
        <v>-20</v>
      </c>
      <c r="L3452" t="n">
        <v>0</v>
      </c>
      <c r="M3452" t="n">
        <v>0</v>
      </c>
      <c r="O3452" t="n">
        <v>0</v>
      </c>
    </row>
    <row r="3453">
      <c r="A3453" s="8" t="n">
        <v>46212</v>
      </c>
      <c r="B3453" t="inlineStr">
        <is>
          <t>B6</t>
        </is>
      </c>
      <c r="C3453" s="9">
        <f>_xlfn.XLOOKUP(B3453,Carriers[Code],Carriers[Airline])</f>
        <v/>
      </c>
      <c r="D3453" t="n">
        <v>2355</v>
      </c>
      <c r="E3453" t="inlineStr">
        <is>
          <t>DCA</t>
        </is>
      </c>
      <c r="F3453" s="10" t="n">
        <v>829</v>
      </c>
      <c r="G3453" t="inlineStr">
        <is>
          <t>0800-0859</t>
        </is>
      </c>
      <c r="H3453" s="9">
        <f>INT(F3453/100)</f>
        <v/>
      </c>
      <c r="I3453" t="n">
        <v>35</v>
      </c>
      <c r="J3453" t="n">
        <v>1</v>
      </c>
      <c r="K3453" t="n">
        <v>27</v>
      </c>
      <c r="L3453" t="n">
        <v>1</v>
      </c>
      <c r="M3453" t="n">
        <v>0</v>
      </c>
      <c r="O3453" t="n">
        <v>0</v>
      </c>
      <c r="P3453" t="n">
        <v>27</v>
      </c>
      <c r="Q3453" t="n">
        <v>0</v>
      </c>
      <c r="R3453" t="n">
        <v>0</v>
      </c>
      <c r="S3453" t="n">
        <v>0</v>
      </c>
      <c r="T3453" t="n">
        <v>0</v>
      </c>
    </row>
    <row r="3454">
      <c r="A3454" s="8" t="n">
        <v>46212</v>
      </c>
      <c r="B3454" t="inlineStr">
        <is>
          <t>B6</t>
        </is>
      </c>
      <c r="C3454" s="9">
        <f>_xlfn.XLOOKUP(B3454,Carriers[Code],Carriers[Airline])</f>
        <v/>
      </c>
      <c r="D3454" t="n">
        <v>1097</v>
      </c>
      <c r="E3454" t="inlineStr">
        <is>
          <t>ATL</t>
        </is>
      </c>
      <c r="F3454" s="10" t="n">
        <v>830</v>
      </c>
      <c r="G3454" t="inlineStr">
        <is>
          <t>0800-0859</t>
        </is>
      </c>
      <c r="H3454" s="9">
        <f>INT(F3454/100)</f>
        <v/>
      </c>
      <c r="I3454" t="n">
        <v>-2</v>
      </c>
      <c r="J3454" t="n">
        <v>0</v>
      </c>
      <c r="K3454" t="n">
        <v>11</v>
      </c>
      <c r="L3454" t="n">
        <v>0</v>
      </c>
      <c r="M3454" t="n">
        <v>0</v>
      </c>
      <c r="O3454" t="n">
        <v>0</v>
      </c>
    </row>
    <row r="3455">
      <c r="A3455" s="8" t="n">
        <v>46212</v>
      </c>
      <c r="B3455" t="inlineStr">
        <is>
          <t>YX</t>
        </is>
      </c>
      <c r="C3455" s="9">
        <f>_xlfn.XLOOKUP(B3455,Carriers[Code],Carriers[Airline])</f>
        <v/>
      </c>
      <c r="D3455" t="n">
        <v>5674</v>
      </c>
      <c r="E3455" t="inlineStr">
        <is>
          <t>CLE</t>
        </is>
      </c>
      <c r="F3455" s="10" t="n">
        <v>830</v>
      </c>
      <c r="G3455" t="inlineStr">
        <is>
          <t>0800-0859</t>
        </is>
      </c>
      <c r="H3455" s="9">
        <f>INT(F3455/100)</f>
        <v/>
      </c>
      <c r="I3455" t="n">
        <v>-7</v>
      </c>
      <c r="J3455" t="n">
        <v>0</v>
      </c>
      <c r="K3455" t="n">
        <v>-11</v>
      </c>
      <c r="L3455" t="n">
        <v>0</v>
      </c>
      <c r="M3455" t="n">
        <v>0</v>
      </c>
      <c r="O3455" t="n">
        <v>0</v>
      </c>
    </row>
    <row r="3456">
      <c r="A3456" s="8" t="n">
        <v>46212</v>
      </c>
      <c r="B3456" t="inlineStr">
        <is>
          <t>YX</t>
        </is>
      </c>
      <c r="C3456" s="9">
        <f>_xlfn.XLOOKUP(B3456,Carriers[Code],Carriers[Airline])</f>
        <v/>
      </c>
      <c r="D3456" t="n">
        <v>4635</v>
      </c>
      <c r="E3456" t="inlineStr">
        <is>
          <t>SYR</t>
        </is>
      </c>
      <c r="F3456" s="10" t="n">
        <v>836</v>
      </c>
      <c r="G3456" t="inlineStr">
        <is>
          <t>0800-0859</t>
        </is>
      </c>
      <c r="H3456" s="9">
        <f>INT(F3456/100)</f>
        <v/>
      </c>
      <c r="I3456" t="n">
        <v>-10</v>
      </c>
      <c r="J3456" t="n">
        <v>0</v>
      </c>
      <c r="K3456" t="n">
        <v>-33</v>
      </c>
      <c r="L3456" t="n">
        <v>0</v>
      </c>
      <c r="M3456" t="n">
        <v>0</v>
      </c>
      <c r="O3456" t="n">
        <v>0</v>
      </c>
    </row>
    <row r="3457">
      <c r="A3457" s="8" t="n">
        <v>46212</v>
      </c>
      <c r="B3457" t="inlineStr">
        <is>
          <t>B6</t>
        </is>
      </c>
      <c r="C3457" s="9">
        <f>_xlfn.XLOOKUP(B3457,Carriers[Code],Carriers[Airline])</f>
        <v/>
      </c>
      <c r="D3457" t="n">
        <v>1017</v>
      </c>
      <c r="E3457" t="inlineStr">
        <is>
          <t>JFK</t>
        </is>
      </c>
      <c r="F3457" s="10" t="n">
        <v>841</v>
      </c>
      <c r="G3457" t="inlineStr">
        <is>
          <t>0800-0859</t>
        </is>
      </c>
      <c r="H3457" s="9">
        <f>INT(F3457/100)</f>
        <v/>
      </c>
      <c r="I3457" t="n">
        <v>-10</v>
      </c>
      <c r="J3457" t="n">
        <v>0</v>
      </c>
      <c r="K3457" t="n">
        <v>-22</v>
      </c>
      <c r="L3457" t="n">
        <v>0</v>
      </c>
      <c r="M3457" t="n">
        <v>0</v>
      </c>
      <c r="O3457" t="n">
        <v>0</v>
      </c>
    </row>
    <row r="3458">
      <c r="A3458" s="8" t="n">
        <v>46212</v>
      </c>
      <c r="B3458" t="inlineStr">
        <is>
          <t>B6</t>
        </is>
      </c>
      <c r="C3458" s="9">
        <f>_xlfn.XLOOKUP(B3458,Carriers[Code],Carriers[Airline])</f>
        <v/>
      </c>
      <c r="D3458" t="n">
        <v>257</v>
      </c>
      <c r="E3458" t="inlineStr">
        <is>
          <t>BZN</t>
        </is>
      </c>
      <c r="F3458" s="10" t="n">
        <v>843</v>
      </c>
      <c r="G3458" t="inlineStr">
        <is>
          <t>0800-0859</t>
        </is>
      </c>
      <c r="H3458" s="9">
        <f>INT(F3458/100)</f>
        <v/>
      </c>
      <c r="I3458" t="n">
        <v>-4</v>
      </c>
      <c r="J3458" t="n">
        <v>0</v>
      </c>
      <c r="K3458" t="n">
        <v>14</v>
      </c>
      <c r="L3458" t="n">
        <v>0</v>
      </c>
      <c r="M3458" t="n">
        <v>0</v>
      </c>
      <c r="O3458" t="n">
        <v>0</v>
      </c>
    </row>
    <row r="3459">
      <c r="A3459" s="8" t="n">
        <v>46212</v>
      </c>
      <c r="B3459" t="inlineStr">
        <is>
          <t>YX</t>
        </is>
      </c>
      <c r="C3459" s="9">
        <f>_xlfn.XLOOKUP(B3459,Carriers[Code],Carriers[Airline])</f>
        <v/>
      </c>
      <c r="D3459" t="n">
        <v>5601</v>
      </c>
      <c r="E3459" t="inlineStr">
        <is>
          <t>CVG</t>
        </is>
      </c>
      <c r="F3459" s="10" t="n">
        <v>845</v>
      </c>
      <c r="G3459" t="inlineStr">
        <is>
          <t>0800-0859</t>
        </is>
      </c>
      <c r="H3459" s="9">
        <f>INT(F3459/100)</f>
        <v/>
      </c>
      <c r="I3459" t="n">
        <v>-5</v>
      </c>
      <c r="J3459" t="n">
        <v>0</v>
      </c>
      <c r="K3459" t="n">
        <v>-10</v>
      </c>
      <c r="L3459" t="n">
        <v>0</v>
      </c>
      <c r="M3459" t="n">
        <v>0</v>
      </c>
      <c r="O3459" t="n">
        <v>0</v>
      </c>
    </row>
    <row r="3460">
      <c r="A3460" s="8" t="n">
        <v>46212</v>
      </c>
      <c r="B3460" t="inlineStr">
        <is>
          <t>B6</t>
        </is>
      </c>
      <c r="C3460" s="9">
        <f>_xlfn.XLOOKUP(B3460,Carriers[Code],Carriers[Airline])</f>
        <v/>
      </c>
      <c r="D3460" t="n">
        <v>219</v>
      </c>
      <c r="E3460" t="inlineStr">
        <is>
          <t>SAN</t>
        </is>
      </c>
      <c r="F3460" s="10" t="n">
        <v>850</v>
      </c>
      <c r="G3460" t="inlineStr">
        <is>
          <t>0800-0859</t>
        </is>
      </c>
      <c r="H3460" s="9">
        <f>INT(F3460/100)</f>
        <v/>
      </c>
      <c r="I3460" t="n">
        <v>13</v>
      </c>
      <c r="J3460" t="n">
        <v>0</v>
      </c>
      <c r="K3460" t="n">
        <v>1</v>
      </c>
      <c r="L3460" t="n">
        <v>0</v>
      </c>
      <c r="M3460" t="n">
        <v>0</v>
      </c>
      <c r="O3460" t="n">
        <v>0</v>
      </c>
    </row>
    <row r="3461">
      <c r="A3461" s="8" t="n">
        <v>46212</v>
      </c>
      <c r="B3461" t="inlineStr">
        <is>
          <t>YX</t>
        </is>
      </c>
      <c r="C3461" s="9">
        <f>_xlfn.XLOOKUP(B3461,Carriers[Code],Carriers[Airline])</f>
        <v/>
      </c>
      <c r="D3461" t="n">
        <v>5597</v>
      </c>
      <c r="E3461" t="inlineStr">
        <is>
          <t>JAX</t>
        </is>
      </c>
      <c r="F3461" s="10" t="n">
        <v>850</v>
      </c>
      <c r="G3461" t="inlineStr">
        <is>
          <t>0800-0859</t>
        </is>
      </c>
      <c r="H3461" s="9">
        <f>INT(F3461/100)</f>
        <v/>
      </c>
      <c r="I3461" t="n">
        <v>-4</v>
      </c>
      <c r="J3461" t="n">
        <v>0</v>
      </c>
      <c r="K3461" t="n">
        <v>-15</v>
      </c>
      <c r="L3461" t="n">
        <v>0</v>
      </c>
      <c r="M3461" t="n">
        <v>0</v>
      </c>
      <c r="O3461" t="n">
        <v>0</v>
      </c>
    </row>
    <row r="3462">
      <c r="A3462" s="8" t="n">
        <v>46212</v>
      </c>
      <c r="B3462" t="inlineStr">
        <is>
          <t>DL</t>
        </is>
      </c>
      <c r="C3462" s="9">
        <f>_xlfn.XLOOKUP(B3462,Carriers[Code],Carriers[Airline])</f>
        <v/>
      </c>
      <c r="D3462" t="n">
        <v>1780</v>
      </c>
      <c r="E3462" t="inlineStr">
        <is>
          <t>SJU</t>
        </is>
      </c>
      <c r="F3462" s="10" t="n">
        <v>851</v>
      </c>
      <c r="G3462" t="inlineStr">
        <is>
          <t>0800-0859</t>
        </is>
      </c>
      <c r="H3462" s="9">
        <f>INT(F3462/100)</f>
        <v/>
      </c>
      <c r="I3462" t="n">
        <v>27</v>
      </c>
      <c r="J3462" t="n">
        <v>1</v>
      </c>
      <c r="K3462" t="n">
        <v>19</v>
      </c>
      <c r="L3462" t="n">
        <v>1</v>
      </c>
      <c r="M3462" t="n">
        <v>0</v>
      </c>
      <c r="O3462" t="n">
        <v>0</v>
      </c>
      <c r="P3462" t="n">
        <v>15</v>
      </c>
      <c r="Q3462" t="n">
        <v>0</v>
      </c>
      <c r="R3462" t="n">
        <v>0</v>
      </c>
      <c r="S3462" t="n">
        <v>0</v>
      </c>
      <c r="T3462" t="n">
        <v>4</v>
      </c>
    </row>
    <row r="3463">
      <c r="A3463" s="8" t="n">
        <v>46212</v>
      </c>
      <c r="B3463" t="inlineStr">
        <is>
          <t>B6</t>
        </is>
      </c>
      <c r="C3463" s="9">
        <f>_xlfn.XLOOKUP(B3463,Carriers[Code],Carriers[Airline])</f>
        <v/>
      </c>
      <c r="D3463" t="n">
        <v>1231</v>
      </c>
      <c r="E3463" t="inlineStr">
        <is>
          <t>VRB</t>
        </is>
      </c>
      <c r="F3463" s="10" t="n">
        <v>855</v>
      </c>
      <c r="G3463" t="inlineStr">
        <is>
          <t>0800-0859</t>
        </is>
      </c>
      <c r="H3463" s="9">
        <f>INT(F3463/100)</f>
        <v/>
      </c>
      <c r="I3463" t="n">
        <v>-10</v>
      </c>
      <c r="J3463" t="n">
        <v>0</v>
      </c>
      <c r="K3463" t="n">
        <v>-17</v>
      </c>
      <c r="L3463" t="n">
        <v>0</v>
      </c>
      <c r="M3463" t="n">
        <v>0</v>
      </c>
      <c r="O3463" t="n">
        <v>0</v>
      </c>
    </row>
    <row r="3464">
      <c r="A3464" s="8" t="n">
        <v>46212</v>
      </c>
      <c r="B3464" t="inlineStr">
        <is>
          <t>WN</t>
        </is>
      </c>
      <c r="C3464" s="9">
        <f>_xlfn.XLOOKUP(B3464,Carriers[Code],Carriers[Airline])</f>
        <v/>
      </c>
      <c r="D3464" t="n">
        <v>732</v>
      </c>
      <c r="E3464" t="inlineStr">
        <is>
          <t>BWI</t>
        </is>
      </c>
      <c r="F3464" s="10" t="n">
        <v>855</v>
      </c>
      <c r="G3464" t="inlineStr">
        <is>
          <t>0800-0859</t>
        </is>
      </c>
      <c r="H3464" s="9">
        <f>INT(F3464/100)</f>
        <v/>
      </c>
      <c r="I3464" t="n">
        <v>7</v>
      </c>
      <c r="J3464" t="n">
        <v>0</v>
      </c>
      <c r="K3464" t="n">
        <v>-6</v>
      </c>
      <c r="L3464" t="n">
        <v>0</v>
      </c>
      <c r="M3464" t="n">
        <v>0</v>
      </c>
      <c r="O3464" t="n">
        <v>0</v>
      </c>
    </row>
    <row r="3465">
      <c r="A3465" s="8" t="n">
        <v>46212</v>
      </c>
      <c r="B3465" t="inlineStr">
        <is>
          <t>YX</t>
        </is>
      </c>
      <c r="C3465" s="9">
        <f>_xlfn.XLOOKUP(B3465,Carriers[Code],Carriers[Airline])</f>
        <v/>
      </c>
      <c r="D3465" t="n">
        <v>5622</v>
      </c>
      <c r="E3465" t="inlineStr">
        <is>
          <t>RIC</t>
        </is>
      </c>
      <c r="F3465" s="10" t="n">
        <v>855</v>
      </c>
      <c r="G3465" t="inlineStr">
        <is>
          <t>0800-0859</t>
        </is>
      </c>
      <c r="H3465" s="9">
        <f>INT(F3465/100)</f>
        <v/>
      </c>
      <c r="I3465" t="n">
        <v>-6</v>
      </c>
      <c r="J3465" t="n">
        <v>0</v>
      </c>
      <c r="K3465" t="n">
        <v>-7</v>
      </c>
      <c r="L3465" t="n">
        <v>0</v>
      </c>
      <c r="M3465" t="n">
        <v>0</v>
      </c>
      <c r="O3465" t="n">
        <v>0</v>
      </c>
    </row>
    <row r="3466">
      <c r="A3466" s="8" t="n">
        <v>46212</v>
      </c>
      <c r="B3466" t="inlineStr">
        <is>
          <t>AA</t>
        </is>
      </c>
      <c r="C3466" s="9">
        <f>_xlfn.XLOOKUP(B3466,Carriers[Code],Carriers[Airline])</f>
        <v/>
      </c>
      <c r="D3466" t="n">
        <v>1239</v>
      </c>
      <c r="E3466" t="inlineStr">
        <is>
          <t>ORD</t>
        </is>
      </c>
      <c r="F3466" s="10" t="n">
        <v>858</v>
      </c>
      <c r="G3466" t="inlineStr">
        <is>
          <t>0800-0859</t>
        </is>
      </c>
      <c r="H3466" s="9">
        <f>INT(F3466/100)</f>
        <v/>
      </c>
      <c r="I3466" t="n">
        <v>-5</v>
      </c>
      <c r="J3466" t="n">
        <v>0</v>
      </c>
      <c r="K3466" t="n">
        <v>-33</v>
      </c>
      <c r="L3466" t="n">
        <v>0</v>
      </c>
      <c r="M3466" t="n">
        <v>0</v>
      </c>
      <c r="O3466" t="n">
        <v>0</v>
      </c>
    </row>
    <row r="3467">
      <c r="A3467" s="8" t="n">
        <v>46212</v>
      </c>
      <c r="B3467" t="inlineStr">
        <is>
          <t>AA</t>
        </is>
      </c>
      <c r="C3467" s="9">
        <f>_xlfn.XLOOKUP(B3467,Carriers[Code],Carriers[Airline])</f>
        <v/>
      </c>
      <c r="D3467" t="n">
        <v>2735</v>
      </c>
      <c r="E3467" t="inlineStr">
        <is>
          <t>MCO</t>
        </is>
      </c>
      <c r="F3467" s="10" t="n">
        <v>900</v>
      </c>
      <c r="G3467" t="inlineStr">
        <is>
          <t>0900-0959</t>
        </is>
      </c>
      <c r="H3467" s="9">
        <f>INT(F3467/100)</f>
        <v/>
      </c>
      <c r="I3467" t="n">
        <v>-7</v>
      </c>
      <c r="J3467" t="n">
        <v>0</v>
      </c>
      <c r="K3467" t="n">
        <v>-21</v>
      </c>
      <c r="L3467" t="n">
        <v>0</v>
      </c>
      <c r="M3467" t="n">
        <v>0</v>
      </c>
      <c r="O3467" t="n">
        <v>0</v>
      </c>
    </row>
    <row r="3468">
      <c r="A3468" s="8" t="n">
        <v>46212</v>
      </c>
      <c r="B3468" t="inlineStr">
        <is>
          <t>AS</t>
        </is>
      </c>
      <c r="C3468" s="9">
        <f>_xlfn.XLOOKUP(B3468,Carriers[Code],Carriers[Airline])</f>
        <v/>
      </c>
      <c r="D3468" t="n">
        <v>338</v>
      </c>
      <c r="E3468" t="inlineStr">
        <is>
          <t>SEA</t>
        </is>
      </c>
      <c r="F3468" s="10" t="n">
        <v>900</v>
      </c>
      <c r="G3468" t="inlineStr">
        <is>
          <t>0900-0959</t>
        </is>
      </c>
      <c r="H3468" s="9">
        <f>INT(F3468/100)</f>
        <v/>
      </c>
      <c r="I3468" t="n">
        <v>-4</v>
      </c>
      <c r="J3468" t="n">
        <v>0</v>
      </c>
      <c r="K3468" t="n">
        <v>-16</v>
      </c>
      <c r="L3468" t="n">
        <v>0</v>
      </c>
      <c r="M3468" t="n">
        <v>0</v>
      </c>
      <c r="O3468" t="n">
        <v>0</v>
      </c>
    </row>
    <row r="3469">
      <c r="A3469" s="8" t="n">
        <v>46212</v>
      </c>
      <c r="B3469" t="inlineStr">
        <is>
          <t>DL</t>
        </is>
      </c>
      <c r="C3469" s="9">
        <f>_xlfn.XLOOKUP(B3469,Carriers[Code],Carriers[Airline])</f>
        <v/>
      </c>
      <c r="D3469" t="n">
        <v>816</v>
      </c>
      <c r="E3469" t="inlineStr">
        <is>
          <t>SAT</t>
        </is>
      </c>
      <c r="F3469" s="10" t="n">
        <v>900</v>
      </c>
      <c r="G3469" t="inlineStr">
        <is>
          <t>0900-0959</t>
        </is>
      </c>
      <c r="H3469" s="9">
        <f>INT(F3469/100)</f>
        <v/>
      </c>
      <c r="I3469" t="n">
        <v>-10</v>
      </c>
      <c r="J3469" t="n">
        <v>0</v>
      </c>
      <c r="K3469" t="n">
        <v>-8</v>
      </c>
      <c r="L3469" t="n">
        <v>0</v>
      </c>
      <c r="M3469" t="n">
        <v>0</v>
      </c>
      <c r="O3469" t="n">
        <v>0</v>
      </c>
    </row>
    <row r="3470">
      <c r="A3470" s="8" t="n">
        <v>46212</v>
      </c>
      <c r="B3470" t="inlineStr">
        <is>
          <t>YX</t>
        </is>
      </c>
      <c r="C3470" s="9">
        <f>_xlfn.XLOOKUP(B3470,Carriers[Code],Carriers[Airline])</f>
        <v/>
      </c>
      <c r="D3470" t="n">
        <v>5732</v>
      </c>
      <c r="E3470" t="inlineStr">
        <is>
          <t>LGA</t>
        </is>
      </c>
      <c r="F3470" s="10" t="n">
        <v>900</v>
      </c>
      <c r="G3470" t="inlineStr">
        <is>
          <t>0900-0959</t>
        </is>
      </c>
      <c r="H3470" s="9">
        <f>INT(F3470/100)</f>
        <v/>
      </c>
      <c r="I3470" t="n">
        <v>-10</v>
      </c>
      <c r="J3470" t="n">
        <v>0</v>
      </c>
      <c r="K3470" t="n">
        <v>-11</v>
      </c>
      <c r="L3470" t="n">
        <v>0</v>
      </c>
      <c r="M3470" t="n">
        <v>0</v>
      </c>
      <c r="O3470" t="n">
        <v>0</v>
      </c>
    </row>
    <row r="3471">
      <c r="A3471" s="8" t="n">
        <v>46212</v>
      </c>
      <c r="B3471" t="inlineStr">
        <is>
          <t>AA</t>
        </is>
      </c>
      <c r="C3471" s="9">
        <f>_xlfn.XLOOKUP(B3471,Carriers[Code],Carriers[Airline])</f>
        <v/>
      </c>
      <c r="D3471" t="n">
        <v>479</v>
      </c>
      <c r="E3471" t="inlineStr">
        <is>
          <t>DFW</t>
        </is>
      </c>
      <c r="F3471" s="10" t="n">
        <v>901</v>
      </c>
      <c r="G3471" t="inlineStr">
        <is>
          <t>0900-0959</t>
        </is>
      </c>
      <c r="H3471" s="9">
        <f>INT(F3471/100)</f>
        <v/>
      </c>
      <c r="I3471" t="n">
        <v>26</v>
      </c>
      <c r="J3471" t="n">
        <v>1</v>
      </c>
      <c r="K3471" t="n">
        <v>8</v>
      </c>
      <c r="L3471" t="n">
        <v>0</v>
      </c>
      <c r="M3471" t="n">
        <v>0</v>
      </c>
      <c r="O3471" t="n">
        <v>0</v>
      </c>
    </row>
    <row r="3472">
      <c r="A3472" s="8" t="n">
        <v>46212</v>
      </c>
      <c r="B3472" t="inlineStr">
        <is>
          <t>B6</t>
        </is>
      </c>
      <c r="C3472" s="9">
        <f>_xlfn.XLOOKUP(B3472,Carriers[Code],Carriers[Airline])</f>
        <v/>
      </c>
      <c r="D3472" t="n">
        <v>21</v>
      </c>
      <c r="E3472" t="inlineStr">
        <is>
          <t>PBI</t>
        </is>
      </c>
      <c r="F3472" s="10" t="n">
        <v>902</v>
      </c>
      <c r="G3472" t="inlineStr">
        <is>
          <t>0900-0959</t>
        </is>
      </c>
      <c r="H3472" s="9">
        <f>INT(F3472/100)</f>
        <v/>
      </c>
      <c r="I3472" t="n">
        <v>-7</v>
      </c>
      <c r="J3472" t="n">
        <v>0</v>
      </c>
      <c r="K3472" t="n">
        <v>-12</v>
      </c>
      <c r="L3472" t="n">
        <v>0</v>
      </c>
      <c r="M3472" t="n">
        <v>0</v>
      </c>
      <c r="O3472" t="n">
        <v>0</v>
      </c>
    </row>
    <row r="3473">
      <c r="A3473" s="8" t="n">
        <v>46212</v>
      </c>
      <c r="B3473" t="inlineStr">
        <is>
          <t>DL</t>
        </is>
      </c>
      <c r="C3473" s="9">
        <f>_xlfn.XLOOKUP(B3473,Carriers[Code],Carriers[Airline])</f>
        <v/>
      </c>
      <c r="D3473" t="n">
        <v>456</v>
      </c>
      <c r="E3473" t="inlineStr">
        <is>
          <t>ATL</t>
        </is>
      </c>
      <c r="F3473" s="10" t="n">
        <v>905</v>
      </c>
      <c r="G3473" t="inlineStr">
        <is>
          <t>0900-0959</t>
        </is>
      </c>
      <c r="H3473" s="9">
        <f>INT(F3473/100)</f>
        <v/>
      </c>
      <c r="I3473" t="n">
        <v>-8</v>
      </c>
      <c r="J3473" t="n">
        <v>0</v>
      </c>
      <c r="K3473" t="n">
        <v>-12</v>
      </c>
      <c r="L3473" t="n">
        <v>0</v>
      </c>
      <c r="M3473" t="n">
        <v>0</v>
      </c>
      <c r="O3473" t="n">
        <v>0</v>
      </c>
    </row>
    <row r="3474">
      <c r="A3474" s="8" t="n">
        <v>46212</v>
      </c>
      <c r="B3474" t="inlineStr">
        <is>
          <t>YX</t>
        </is>
      </c>
      <c r="C3474" s="9">
        <f>_xlfn.XLOOKUP(B3474,Carriers[Code],Carriers[Airline])</f>
        <v/>
      </c>
      <c r="D3474" t="n">
        <v>5720</v>
      </c>
      <c r="E3474" t="inlineStr">
        <is>
          <t>JFK</t>
        </is>
      </c>
      <c r="F3474" s="10" t="n">
        <v>905</v>
      </c>
      <c r="G3474" t="inlineStr">
        <is>
          <t>0900-0959</t>
        </is>
      </c>
      <c r="H3474" s="9">
        <f>INT(F3474/100)</f>
        <v/>
      </c>
      <c r="I3474" t="n">
        <v>-10</v>
      </c>
      <c r="J3474" t="n">
        <v>0</v>
      </c>
      <c r="K3474" t="n">
        <v>-7</v>
      </c>
      <c r="L3474" t="n">
        <v>0</v>
      </c>
      <c r="M3474" t="n">
        <v>0</v>
      </c>
      <c r="O3474" t="n">
        <v>0</v>
      </c>
    </row>
    <row r="3475">
      <c r="A3475" s="8" t="n">
        <v>46212</v>
      </c>
      <c r="B3475" t="inlineStr">
        <is>
          <t>UA</t>
        </is>
      </c>
      <c r="C3475" s="9">
        <f>_xlfn.XLOOKUP(B3475,Carriers[Code],Carriers[Airline])</f>
        <v/>
      </c>
      <c r="D3475" t="n">
        <v>2002</v>
      </c>
      <c r="E3475" t="inlineStr">
        <is>
          <t>SFO</t>
        </is>
      </c>
      <c r="F3475" s="10" t="n">
        <v>907</v>
      </c>
      <c r="G3475" t="inlineStr">
        <is>
          <t>0900-0959</t>
        </is>
      </c>
      <c r="H3475" s="9">
        <f>INT(F3475/100)</f>
        <v/>
      </c>
      <c r="I3475" t="n">
        <v>64</v>
      </c>
      <c r="J3475" t="n">
        <v>1</v>
      </c>
      <c r="K3475" t="n">
        <v>70</v>
      </c>
      <c r="L3475" t="n">
        <v>1</v>
      </c>
      <c r="M3475" t="n">
        <v>0</v>
      </c>
      <c r="O3475" t="n">
        <v>0</v>
      </c>
      <c r="P3475" t="n">
        <v>0</v>
      </c>
      <c r="Q3475" t="n">
        <v>0</v>
      </c>
      <c r="R3475" t="n">
        <v>70</v>
      </c>
      <c r="S3475" t="n">
        <v>0</v>
      </c>
      <c r="T3475" t="n">
        <v>0</v>
      </c>
    </row>
    <row r="3476">
      <c r="A3476" s="8" t="n">
        <v>46212</v>
      </c>
      <c r="B3476" t="inlineStr">
        <is>
          <t>YX</t>
        </is>
      </c>
      <c r="C3476" s="9">
        <f>_xlfn.XLOOKUP(B3476,Carriers[Code],Carriers[Airline])</f>
        <v/>
      </c>
      <c r="D3476" t="n">
        <v>5614</v>
      </c>
      <c r="E3476" t="inlineStr">
        <is>
          <t>MKE</t>
        </is>
      </c>
      <c r="F3476" s="10" t="n">
        <v>910</v>
      </c>
      <c r="G3476" t="inlineStr">
        <is>
          <t>0900-0959</t>
        </is>
      </c>
      <c r="H3476" s="9">
        <f>INT(F3476/100)</f>
        <v/>
      </c>
      <c r="I3476" t="n">
        <v>-5</v>
      </c>
      <c r="J3476" t="n">
        <v>0</v>
      </c>
      <c r="K3476" t="n">
        <v>-12</v>
      </c>
      <c r="L3476" t="n">
        <v>0</v>
      </c>
      <c r="M3476" t="n">
        <v>0</v>
      </c>
      <c r="O3476" t="n">
        <v>0</v>
      </c>
    </row>
    <row r="3477">
      <c r="A3477" s="8" t="n">
        <v>46212</v>
      </c>
      <c r="B3477" t="inlineStr">
        <is>
          <t>B6</t>
        </is>
      </c>
      <c r="C3477" s="9">
        <f>_xlfn.XLOOKUP(B3477,Carriers[Code],Carriers[Airline])</f>
        <v/>
      </c>
      <c r="D3477" t="n">
        <v>2033</v>
      </c>
      <c r="E3477" t="inlineStr">
        <is>
          <t>IAH</t>
        </is>
      </c>
      <c r="F3477" s="10" t="n">
        <v>915</v>
      </c>
      <c r="G3477" t="inlineStr">
        <is>
          <t>0900-0959</t>
        </is>
      </c>
      <c r="H3477" s="9">
        <f>INT(F3477/100)</f>
        <v/>
      </c>
      <c r="I3477" t="n">
        <v>-7</v>
      </c>
      <c r="J3477" t="n">
        <v>0</v>
      </c>
      <c r="K3477" t="n">
        <v>12</v>
      </c>
      <c r="L3477" t="n">
        <v>0</v>
      </c>
      <c r="M3477" t="n">
        <v>0</v>
      </c>
      <c r="O3477" t="n">
        <v>0</v>
      </c>
    </row>
    <row r="3478">
      <c r="A3478" s="8" t="n">
        <v>46212</v>
      </c>
      <c r="B3478" t="inlineStr">
        <is>
          <t>DL</t>
        </is>
      </c>
      <c r="C3478" s="9">
        <f>_xlfn.XLOOKUP(B3478,Carriers[Code],Carriers[Airline])</f>
        <v/>
      </c>
      <c r="D3478" t="n">
        <v>1748</v>
      </c>
      <c r="E3478" t="inlineStr">
        <is>
          <t>DTW</t>
        </is>
      </c>
      <c r="F3478" s="10" t="n">
        <v>915</v>
      </c>
      <c r="G3478" t="inlineStr">
        <is>
          <t>0900-0959</t>
        </is>
      </c>
      <c r="H3478" s="9">
        <f>INT(F3478/100)</f>
        <v/>
      </c>
      <c r="I3478" t="n">
        <v>3</v>
      </c>
      <c r="J3478" t="n">
        <v>0</v>
      </c>
      <c r="K3478" t="n">
        <v>3</v>
      </c>
      <c r="L3478" t="n">
        <v>0</v>
      </c>
      <c r="M3478" t="n">
        <v>0</v>
      </c>
      <c r="O3478" t="n">
        <v>0</v>
      </c>
    </row>
    <row r="3479">
      <c r="A3479" s="8" t="n">
        <v>46212</v>
      </c>
      <c r="B3479" t="inlineStr">
        <is>
          <t>YX</t>
        </is>
      </c>
      <c r="C3479" s="9">
        <f>_xlfn.XLOOKUP(B3479,Carriers[Code],Carriers[Airline])</f>
        <v/>
      </c>
      <c r="D3479" t="n">
        <v>5693</v>
      </c>
      <c r="E3479" t="inlineStr">
        <is>
          <t>DCA</t>
        </is>
      </c>
      <c r="F3479" s="10" t="n">
        <v>915</v>
      </c>
      <c r="G3479" t="inlineStr">
        <is>
          <t>0900-0959</t>
        </is>
      </c>
      <c r="H3479" s="9">
        <f>INT(F3479/100)</f>
        <v/>
      </c>
      <c r="I3479" t="n">
        <v>-11</v>
      </c>
      <c r="J3479" t="n">
        <v>0</v>
      </c>
      <c r="K3479" t="n">
        <v>-12</v>
      </c>
      <c r="L3479" t="n">
        <v>0</v>
      </c>
      <c r="M3479" t="n">
        <v>0</v>
      </c>
      <c r="O3479" t="n">
        <v>0</v>
      </c>
    </row>
    <row r="3480">
      <c r="A3480" s="8" t="n">
        <v>46212</v>
      </c>
      <c r="B3480" t="inlineStr">
        <is>
          <t>B6</t>
        </is>
      </c>
      <c r="C3480" s="9">
        <f>_xlfn.XLOOKUP(B3480,Carriers[Code],Carriers[Airline])</f>
        <v/>
      </c>
      <c r="D3480" t="n">
        <v>385</v>
      </c>
      <c r="E3480" t="inlineStr">
        <is>
          <t>PIT</t>
        </is>
      </c>
      <c r="F3480" s="10" t="n">
        <v>916</v>
      </c>
      <c r="G3480" t="inlineStr">
        <is>
          <t>0900-0959</t>
        </is>
      </c>
      <c r="H3480" s="9">
        <f>INT(F3480/100)</f>
        <v/>
      </c>
      <c r="I3480" t="n">
        <v>61</v>
      </c>
      <c r="J3480" t="n">
        <v>1</v>
      </c>
      <c r="K3480" t="n">
        <v>49</v>
      </c>
      <c r="L3480" t="n">
        <v>1</v>
      </c>
      <c r="M3480" t="n">
        <v>0</v>
      </c>
      <c r="O3480" t="n">
        <v>0</v>
      </c>
      <c r="P3480" t="n">
        <v>0</v>
      </c>
      <c r="Q3480" t="n">
        <v>0</v>
      </c>
      <c r="R3480" t="n">
        <v>0</v>
      </c>
      <c r="S3480" t="n">
        <v>0</v>
      </c>
      <c r="T3480" t="n">
        <v>49</v>
      </c>
    </row>
    <row r="3481">
      <c r="A3481" s="8" t="n">
        <v>46212</v>
      </c>
      <c r="B3481" t="inlineStr">
        <is>
          <t>AA</t>
        </is>
      </c>
      <c r="C3481" s="9">
        <f>_xlfn.XLOOKUP(B3481,Carriers[Code],Carriers[Airline])</f>
        <v/>
      </c>
      <c r="D3481" t="n">
        <v>1605</v>
      </c>
      <c r="E3481" t="inlineStr">
        <is>
          <t>DCA</t>
        </is>
      </c>
      <c r="F3481" s="10" t="n">
        <v>918</v>
      </c>
      <c r="G3481" t="inlineStr">
        <is>
          <t>0900-0959</t>
        </is>
      </c>
      <c r="H3481" s="9">
        <f>INT(F3481/100)</f>
        <v/>
      </c>
      <c r="I3481" t="n">
        <v>-2</v>
      </c>
      <c r="J3481" t="n">
        <v>0</v>
      </c>
      <c r="K3481" t="n">
        <v>22</v>
      </c>
      <c r="L3481" t="n">
        <v>1</v>
      </c>
      <c r="M3481" t="n">
        <v>0</v>
      </c>
      <c r="O3481" t="n">
        <v>0</v>
      </c>
      <c r="P3481" t="n">
        <v>0</v>
      </c>
      <c r="Q3481" t="n">
        <v>0</v>
      </c>
      <c r="R3481" t="n">
        <v>22</v>
      </c>
      <c r="S3481" t="n">
        <v>0</v>
      </c>
      <c r="T3481" t="n">
        <v>0</v>
      </c>
    </row>
    <row r="3482">
      <c r="A3482" s="8" t="n">
        <v>46212</v>
      </c>
      <c r="B3482" t="inlineStr">
        <is>
          <t>G4</t>
        </is>
      </c>
      <c r="C3482" s="9">
        <f>_xlfn.XLOOKUP(B3482,Carriers[Code],Carriers[Airline])</f>
        <v/>
      </c>
      <c r="D3482" t="n">
        <v>571</v>
      </c>
      <c r="E3482" t="inlineStr">
        <is>
          <t>GRR</t>
        </is>
      </c>
      <c r="F3482" s="10" t="n">
        <v>918</v>
      </c>
      <c r="G3482" t="inlineStr">
        <is>
          <t>0900-0959</t>
        </is>
      </c>
      <c r="H3482" s="9">
        <f>INT(F3482/100)</f>
        <v/>
      </c>
      <c r="I3482" t="n">
        <v>-6</v>
      </c>
      <c r="J3482" t="n">
        <v>0</v>
      </c>
      <c r="K3482" t="n">
        <v>-12</v>
      </c>
      <c r="L3482" t="n">
        <v>0</v>
      </c>
      <c r="M3482" t="n">
        <v>0</v>
      </c>
      <c r="O3482" t="n">
        <v>0</v>
      </c>
    </row>
    <row r="3483">
      <c r="A3483" s="8" t="n">
        <v>46212</v>
      </c>
      <c r="B3483" t="inlineStr">
        <is>
          <t>DL</t>
        </is>
      </c>
      <c r="C3483" s="9">
        <f>_xlfn.XLOOKUP(B3483,Carriers[Code],Carriers[Airline])</f>
        <v/>
      </c>
      <c r="D3483" t="n">
        <v>1245</v>
      </c>
      <c r="E3483" t="inlineStr">
        <is>
          <t>PBI</t>
        </is>
      </c>
      <c r="F3483" s="10" t="n">
        <v>920</v>
      </c>
      <c r="G3483" t="inlineStr">
        <is>
          <t>0900-0959</t>
        </is>
      </c>
      <c r="H3483" s="9">
        <f>INT(F3483/100)</f>
        <v/>
      </c>
      <c r="I3483" t="n">
        <v>-6</v>
      </c>
      <c r="J3483" t="n">
        <v>0</v>
      </c>
      <c r="K3483" t="n">
        <v>-5</v>
      </c>
      <c r="L3483" t="n">
        <v>0</v>
      </c>
      <c r="M3483" t="n">
        <v>0</v>
      </c>
      <c r="O3483" t="n">
        <v>0</v>
      </c>
    </row>
    <row r="3484">
      <c r="A3484" s="8" t="n">
        <v>46212</v>
      </c>
      <c r="B3484" t="inlineStr">
        <is>
          <t>YX</t>
        </is>
      </c>
      <c r="C3484" s="9">
        <f>_xlfn.XLOOKUP(B3484,Carriers[Code],Carriers[Airline])</f>
        <v/>
      </c>
      <c r="D3484" t="n">
        <v>5809</v>
      </c>
      <c r="E3484" t="inlineStr">
        <is>
          <t>ORF</t>
        </is>
      </c>
      <c r="F3484" s="10" t="n">
        <v>920</v>
      </c>
      <c r="G3484" t="inlineStr">
        <is>
          <t>0900-0959</t>
        </is>
      </c>
      <c r="H3484" s="9">
        <f>INT(F3484/100)</f>
        <v/>
      </c>
      <c r="I3484" t="n">
        <v>-10</v>
      </c>
      <c r="J3484" t="n">
        <v>0</v>
      </c>
      <c r="K3484" t="n">
        <v>13</v>
      </c>
      <c r="L3484" t="n">
        <v>0</v>
      </c>
      <c r="M3484" t="n">
        <v>0</v>
      </c>
      <c r="O3484" t="n">
        <v>0</v>
      </c>
    </row>
    <row r="3485">
      <c r="A3485" s="8" t="n">
        <v>46212</v>
      </c>
      <c r="B3485" t="inlineStr">
        <is>
          <t>B6</t>
        </is>
      </c>
      <c r="C3485" s="9">
        <f>_xlfn.XLOOKUP(B3485,Carriers[Code],Carriers[Airline])</f>
        <v/>
      </c>
      <c r="D3485" t="n">
        <v>1324</v>
      </c>
      <c r="E3485" t="inlineStr">
        <is>
          <t>MVY</t>
        </is>
      </c>
      <c r="F3485" s="10" t="n">
        <v>921</v>
      </c>
      <c r="G3485" t="inlineStr">
        <is>
          <t>0900-0959</t>
        </is>
      </c>
      <c r="H3485" s="9">
        <f>INT(F3485/100)</f>
        <v/>
      </c>
      <c r="I3485" t="n">
        <v>-7</v>
      </c>
      <c r="J3485" t="n">
        <v>0</v>
      </c>
      <c r="K3485" t="n">
        <v>-13</v>
      </c>
      <c r="L3485" t="n">
        <v>0</v>
      </c>
      <c r="M3485" t="n">
        <v>0</v>
      </c>
      <c r="O3485" t="n">
        <v>0</v>
      </c>
    </row>
    <row r="3486">
      <c r="A3486" s="8" t="n">
        <v>46212</v>
      </c>
      <c r="B3486" t="inlineStr">
        <is>
          <t>YX</t>
        </is>
      </c>
      <c r="C3486" s="9">
        <f>_xlfn.XLOOKUP(B3486,Carriers[Code],Carriers[Airline])</f>
        <v/>
      </c>
      <c r="D3486" t="n">
        <v>4666</v>
      </c>
      <c r="E3486" t="inlineStr">
        <is>
          <t>BUF</t>
        </is>
      </c>
      <c r="F3486" s="10" t="n">
        <v>921</v>
      </c>
      <c r="G3486" t="inlineStr">
        <is>
          <t>0900-0959</t>
        </is>
      </c>
      <c r="H3486" s="9">
        <f>INT(F3486/100)</f>
        <v/>
      </c>
      <c r="I3486" t="n">
        <v>-8</v>
      </c>
      <c r="J3486" t="n">
        <v>0</v>
      </c>
      <c r="K3486" t="n">
        <v>-22</v>
      </c>
      <c r="L3486" t="n">
        <v>0</v>
      </c>
      <c r="M3486" t="n">
        <v>0</v>
      </c>
      <c r="O3486" t="n">
        <v>0</v>
      </c>
    </row>
    <row r="3487">
      <c r="A3487" s="8" t="n">
        <v>46212</v>
      </c>
      <c r="B3487" t="inlineStr">
        <is>
          <t>UA</t>
        </is>
      </c>
      <c r="C3487" s="9">
        <f>_xlfn.XLOOKUP(B3487,Carriers[Code],Carriers[Airline])</f>
        <v/>
      </c>
      <c r="D3487" t="n">
        <v>2098</v>
      </c>
      <c r="E3487" t="inlineStr">
        <is>
          <t>IAD</t>
        </is>
      </c>
      <c r="F3487" s="10" t="n">
        <v>925</v>
      </c>
      <c r="G3487" t="inlineStr">
        <is>
          <t>0900-0959</t>
        </is>
      </c>
      <c r="H3487" s="9">
        <f>INT(F3487/100)</f>
        <v/>
      </c>
      <c r="I3487" t="n">
        <v>-7</v>
      </c>
      <c r="J3487" t="n">
        <v>0</v>
      </c>
      <c r="K3487" t="n">
        <v>-13</v>
      </c>
      <c r="L3487" t="n">
        <v>0</v>
      </c>
      <c r="M3487" t="n">
        <v>0</v>
      </c>
      <c r="O3487" t="n">
        <v>0</v>
      </c>
    </row>
    <row r="3488">
      <c r="A3488" s="8" t="n">
        <v>46212</v>
      </c>
      <c r="B3488" t="inlineStr">
        <is>
          <t>YX</t>
        </is>
      </c>
      <c r="C3488" s="9">
        <f>_xlfn.XLOOKUP(B3488,Carriers[Code],Carriers[Airline])</f>
        <v/>
      </c>
      <c r="D3488" t="n">
        <v>5615</v>
      </c>
      <c r="E3488" t="inlineStr">
        <is>
          <t>SDF</t>
        </is>
      </c>
      <c r="F3488" s="10" t="n">
        <v>926</v>
      </c>
      <c r="G3488" t="inlineStr">
        <is>
          <t>0900-0959</t>
        </is>
      </c>
      <c r="H3488" s="9">
        <f>INT(F3488/100)</f>
        <v/>
      </c>
      <c r="I3488" t="n">
        <v>12</v>
      </c>
      <c r="J3488" t="n">
        <v>0</v>
      </c>
      <c r="K3488" t="n">
        <v>1</v>
      </c>
      <c r="L3488" t="n">
        <v>0</v>
      </c>
      <c r="M3488" t="n">
        <v>0</v>
      </c>
      <c r="O3488" t="n">
        <v>0</v>
      </c>
    </row>
    <row r="3489">
      <c r="A3489" s="8" t="n">
        <v>46212</v>
      </c>
      <c r="B3489" t="inlineStr">
        <is>
          <t>B6</t>
        </is>
      </c>
      <c r="C3489" s="9">
        <f>_xlfn.XLOOKUP(B3489,Carriers[Code],Carriers[Airline])</f>
        <v/>
      </c>
      <c r="D3489" t="n">
        <v>2352</v>
      </c>
      <c r="E3489" t="inlineStr">
        <is>
          <t>ACK</t>
        </is>
      </c>
      <c r="F3489" s="10" t="n">
        <v>930</v>
      </c>
      <c r="G3489" t="inlineStr">
        <is>
          <t>0900-0959</t>
        </is>
      </c>
      <c r="H3489" s="9">
        <f>INT(F3489/100)</f>
        <v/>
      </c>
      <c r="I3489" t="n">
        <v>-8</v>
      </c>
      <c r="J3489" t="n">
        <v>0</v>
      </c>
      <c r="K3489" t="n">
        <v>-15</v>
      </c>
      <c r="L3489" t="n">
        <v>0</v>
      </c>
      <c r="M3489" t="n">
        <v>0</v>
      </c>
      <c r="O3489" t="n">
        <v>0</v>
      </c>
    </row>
    <row r="3490">
      <c r="A3490" s="8" t="n">
        <v>46212</v>
      </c>
      <c r="B3490" t="inlineStr">
        <is>
          <t>UA</t>
        </is>
      </c>
      <c r="C3490" s="9">
        <f>_xlfn.XLOOKUP(B3490,Carriers[Code],Carriers[Airline])</f>
        <v/>
      </c>
      <c r="D3490" t="n">
        <v>1307</v>
      </c>
      <c r="E3490" t="inlineStr">
        <is>
          <t>EWR</t>
        </is>
      </c>
      <c r="F3490" s="10" t="n">
        <v>930</v>
      </c>
      <c r="G3490" t="inlineStr">
        <is>
          <t>0900-0959</t>
        </is>
      </c>
      <c r="H3490" s="9">
        <f>INT(F3490/100)</f>
        <v/>
      </c>
      <c r="I3490" t="n">
        <v>170</v>
      </c>
      <c r="J3490" t="n">
        <v>1</v>
      </c>
      <c r="K3490" t="n">
        <v>162</v>
      </c>
      <c r="L3490" t="n">
        <v>1</v>
      </c>
      <c r="M3490" t="n">
        <v>0</v>
      </c>
      <c r="O3490" t="n">
        <v>0</v>
      </c>
      <c r="P3490" t="n">
        <v>162</v>
      </c>
      <c r="Q3490" t="n">
        <v>0</v>
      </c>
      <c r="R3490" t="n">
        <v>0</v>
      </c>
      <c r="S3490" t="n">
        <v>0</v>
      </c>
      <c r="T3490" t="n">
        <v>0</v>
      </c>
    </row>
    <row r="3491">
      <c r="A3491" s="8" t="n">
        <v>46212</v>
      </c>
      <c r="B3491" t="inlineStr">
        <is>
          <t>YX</t>
        </is>
      </c>
      <c r="C3491" s="9">
        <f>_xlfn.XLOOKUP(B3491,Carriers[Code],Carriers[Airline])</f>
        <v/>
      </c>
      <c r="D3491" t="n">
        <v>4708</v>
      </c>
      <c r="E3491" t="inlineStr">
        <is>
          <t>ACK</t>
        </is>
      </c>
      <c r="F3491" s="10" t="n">
        <v>935</v>
      </c>
      <c r="G3491" t="inlineStr">
        <is>
          <t>0900-0959</t>
        </is>
      </c>
      <c r="H3491" s="9">
        <f>INT(F3491/100)</f>
        <v/>
      </c>
      <c r="I3491" t="n">
        <v>-11</v>
      </c>
      <c r="J3491" t="n">
        <v>0</v>
      </c>
      <c r="K3491" t="n">
        <v>-7</v>
      </c>
      <c r="L3491" t="n">
        <v>0</v>
      </c>
      <c r="M3491" t="n">
        <v>0</v>
      </c>
      <c r="O3491" t="n">
        <v>0</v>
      </c>
    </row>
    <row r="3492">
      <c r="A3492" s="8" t="n">
        <v>46212</v>
      </c>
      <c r="B3492" t="inlineStr">
        <is>
          <t>AA</t>
        </is>
      </c>
      <c r="C3492" s="9">
        <f>_xlfn.XLOOKUP(B3492,Carriers[Code],Carriers[Airline])</f>
        <v/>
      </c>
      <c r="D3492" t="n">
        <v>3225</v>
      </c>
      <c r="E3492" t="inlineStr">
        <is>
          <t>PHL</t>
        </is>
      </c>
      <c r="F3492" s="10" t="n">
        <v>937</v>
      </c>
      <c r="G3492" t="inlineStr">
        <is>
          <t>0900-0959</t>
        </is>
      </c>
      <c r="H3492" s="9">
        <f>INT(F3492/100)</f>
        <v/>
      </c>
      <c r="I3492" t="n">
        <v>-1</v>
      </c>
      <c r="J3492" t="n">
        <v>0</v>
      </c>
      <c r="K3492" t="n">
        <v>-12</v>
      </c>
      <c r="L3492" t="n">
        <v>0</v>
      </c>
      <c r="M3492" t="n">
        <v>0</v>
      </c>
      <c r="O3492" t="n">
        <v>0</v>
      </c>
    </row>
    <row r="3493">
      <c r="A3493" s="8" t="n">
        <v>46212</v>
      </c>
      <c r="B3493" t="inlineStr">
        <is>
          <t>UA</t>
        </is>
      </c>
      <c r="C3493" s="9">
        <f>_xlfn.XLOOKUP(B3493,Carriers[Code],Carriers[Airline])</f>
        <v/>
      </c>
      <c r="D3493" t="n">
        <v>662</v>
      </c>
      <c r="E3493" t="inlineStr">
        <is>
          <t>DEN</t>
        </is>
      </c>
      <c r="F3493" s="10" t="n">
        <v>940</v>
      </c>
      <c r="G3493" t="inlineStr">
        <is>
          <t>0900-0959</t>
        </is>
      </c>
      <c r="H3493" s="9">
        <f>INT(F3493/100)</f>
        <v/>
      </c>
      <c r="I3493" t="n">
        <v>-5</v>
      </c>
      <c r="J3493" t="n">
        <v>0</v>
      </c>
      <c r="K3493" t="n">
        <v>-13</v>
      </c>
      <c r="L3493" t="n">
        <v>0</v>
      </c>
      <c r="M3493" t="n">
        <v>0</v>
      </c>
      <c r="O3493" t="n">
        <v>0</v>
      </c>
    </row>
    <row r="3494">
      <c r="A3494" s="8" t="n">
        <v>46212</v>
      </c>
      <c r="B3494" t="inlineStr">
        <is>
          <t>B6</t>
        </is>
      </c>
      <c r="C3494" s="9">
        <f>_xlfn.XLOOKUP(B3494,Carriers[Code],Carriers[Airline])</f>
        <v/>
      </c>
      <c r="D3494" t="n">
        <v>267</v>
      </c>
      <c r="E3494" t="inlineStr">
        <is>
          <t>CHS</t>
        </is>
      </c>
      <c r="F3494" s="10" t="n">
        <v>945</v>
      </c>
      <c r="G3494" t="inlineStr">
        <is>
          <t>0900-0959</t>
        </is>
      </c>
      <c r="H3494" s="9">
        <f>INT(F3494/100)</f>
        <v/>
      </c>
      <c r="I3494" t="n">
        <v>56</v>
      </c>
      <c r="J3494" t="n">
        <v>1</v>
      </c>
      <c r="K3494" t="n">
        <v>64</v>
      </c>
      <c r="L3494" t="n">
        <v>1</v>
      </c>
      <c r="M3494" t="n">
        <v>0</v>
      </c>
      <c r="O3494" t="n">
        <v>0</v>
      </c>
      <c r="P3494" t="n">
        <v>0</v>
      </c>
      <c r="Q3494" t="n">
        <v>0</v>
      </c>
      <c r="R3494" t="n">
        <v>53</v>
      </c>
      <c r="S3494" t="n">
        <v>0</v>
      </c>
      <c r="T3494" t="n">
        <v>11</v>
      </c>
    </row>
    <row r="3495">
      <c r="A3495" s="8" t="n">
        <v>46212</v>
      </c>
      <c r="B3495" t="inlineStr">
        <is>
          <t>B6</t>
        </is>
      </c>
      <c r="C3495" s="9">
        <f>_xlfn.XLOOKUP(B3495,Carriers[Code],Carriers[Airline])</f>
        <v/>
      </c>
      <c r="D3495" t="n">
        <v>1833</v>
      </c>
      <c r="E3495" t="inlineStr">
        <is>
          <t>SFO</t>
        </is>
      </c>
      <c r="F3495" s="10" t="n">
        <v>950</v>
      </c>
      <c r="G3495" t="inlineStr">
        <is>
          <t>0900-0959</t>
        </is>
      </c>
      <c r="H3495" s="9">
        <f>INT(F3495/100)</f>
        <v/>
      </c>
      <c r="I3495" t="n">
        <v>48</v>
      </c>
      <c r="J3495" t="n">
        <v>1</v>
      </c>
      <c r="K3495" t="n">
        <v>62</v>
      </c>
      <c r="L3495" t="n">
        <v>1</v>
      </c>
      <c r="M3495" t="n">
        <v>0</v>
      </c>
      <c r="O3495" t="n">
        <v>0</v>
      </c>
      <c r="P3495" t="n">
        <v>0</v>
      </c>
      <c r="Q3495" t="n">
        <v>0</v>
      </c>
      <c r="R3495" t="n">
        <v>62</v>
      </c>
      <c r="S3495" t="n">
        <v>0</v>
      </c>
      <c r="T3495" t="n">
        <v>0</v>
      </c>
    </row>
    <row r="3496">
      <c r="A3496" s="8" t="n">
        <v>46212</v>
      </c>
      <c r="B3496" t="inlineStr">
        <is>
          <t>UA</t>
        </is>
      </c>
      <c r="C3496" s="9">
        <f>_xlfn.XLOOKUP(B3496,Carriers[Code],Carriers[Airline])</f>
        <v/>
      </c>
      <c r="D3496" t="n">
        <v>1349</v>
      </c>
      <c r="E3496" t="inlineStr">
        <is>
          <t>ORD</t>
        </is>
      </c>
      <c r="F3496" s="10" t="n">
        <v>950</v>
      </c>
      <c r="G3496" t="inlineStr">
        <is>
          <t>0900-0959</t>
        </is>
      </c>
      <c r="H3496" s="9">
        <f>INT(F3496/100)</f>
        <v/>
      </c>
      <c r="I3496" t="n">
        <v>-6</v>
      </c>
      <c r="J3496" t="n">
        <v>0</v>
      </c>
      <c r="K3496" t="n">
        <v>-27</v>
      </c>
      <c r="L3496" t="n">
        <v>0</v>
      </c>
      <c r="M3496" t="n">
        <v>0</v>
      </c>
      <c r="O3496" t="n">
        <v>0</v>
      </c>
    </row>
    <row r="3497">
      <c r="A3497" s="8" t="n">
        <v>46212</v>
      </c>
      <c r="B3497" t="inlineStr">
        <is>
          <t>B6</t>
        </is>
      </c>
      <c r="C3497" s="9">
        <f>_xlfn.XLOOKUP(B3497,Carriers[Code],Carriers[Airline])</f>
        <v/>
      </c>
      <c r="D3497" t="n">
        <v>395</v>
      </c>
      <c r="E3497" t="inlineStr">
        <is>
          <t>PDX</t>
        </is>
      </c>
      <c r="F3497" s="10" t="n">
        <v>955</v>
      </c>
      <c r="G3497" t="inlineStr">
        <is>
          <t>0900-0959</t>
        </is>
      </c>
      <c r="H3497" s="9">
        <f>INT(F3497/100)</f>
        <v/>
      </c>
      <c r="I3497" t="n">
        <v>-1</v>
      </c>
      <c r="J3497" t="n">
        <v>0</v>
      </c>
      <c r="K3497" t="n">
        <v>-18</v>
      </c>
      <c r="L3497" t="n">
        <v>0</v>
      </c>
      <c r="M3497" t="n">
        <v>0</v>
      </c>
      <c r="O3497" t="n">
        <v>0</v>
      </c>
    </row>
    <row r="3498">
      <c r="A3498" s="8" t="n">
        <v>46212</v>
      </c>
      <c r="B3498" t="inlineStr">
        <is>
          <t>MQ</t>
        </is>
      </c>
      <c r="C3498" s="9">
        <f>_xlfn.XLOOKUP(B3498,Carriers[Code],Carriers[Airline])</f>
        <v/>
      </c>
      <c r="D3498" t="n">
        <v>4171</v>
      </c>
      <c r="E3498" t="inlineStr">
        <is>
          <t>ROC</t>
        </is>
      </c>
      <c r="F3498" s="10" t="n">
        <v>955</v>
      </c>
      <c r="G3498" t="inlineStr">
        <is>
          <t>0900-0959</t>
        </is>
      </c>
      <c r="H3498" s="9">
        <f>INT(F3498/100)</f>
        <v/>
      </c>
      <c r="I3498" t="n">
        <v>-6</v>
      </c>
      <c r="J3498" t="n">
        <v>0</v>
      </c>
      <c r="K3498" t="n">
        <v>1</v>
      </c>
      <c r="L3498" t="n">
        <v>0</v>
      </c>
      <c r="M3498" t="n">
        <v>0</v>
      </c>
      <c r="O3498" t="n">
        <v>0</v>
      </c>
    </row>
    <row r="3499">
      <c r="A3499" s="8" t="n">
        <v>46212</v>
      </c>
      <c r="B3499" t="inlineStr">
        <is>
          <t>DL</t>
        </is>
      </c>
      <c r="C3499" s="9">
        <f>_xlfn.XLOOKUP(B3499,Carriers[Code],Carriers[Airline])</f>
        <v/>
      </c>
      <c r="D3499" t="n">
        <v>2118</v>
      </c>
      <c r="E3499" t="inlineStr">
        <is>
          <t>RDU</t>
        </is>
      </c>
      <c r="F3499" s="10" t="n">
        <v>1000</v>
      </c>
      <c r="G3499" t="inlineStr">
        <is>
          <t>1000-1059</t>
        </is>
      </c>
      <c r="H3499" s="9">
        <f>INT(F3499/100)</f>
        <v/>
      </c>
      <c r="I3499" t="n">
        <v>-23</v>
      </c>
      <c r="J3499" t="n">
        <v>0</v>
      </c>
      <c r="K3499" t="n">
        <v>-22</v>
      </c>
      <c r="L3499" t="n">
        <v>0</v>
      </c>
      <c r="M3499" t="n">
        <v>0</v>
      </c>
      <c r="O3499" t="n">
        <v>0</v>
      </c>
    </row>
    <row r="3500">
      <c r="A3500" s="8" t="n">
        <v>46212</v>
      </c>
      <c r="B3500" t="inlineStr">
        <is>
          <t>YX</t>
        </is>
      </c>
      <c r="C3500" s="9">
        <f>_xlfn.XLOOKUP(B3500,Carriers[Code],Carriers[Airline])</f>
        <v/>
      </c>
      <c r="D3500" t="n">
        <v>5744</v>
      </c>
      <c r="E3500" t="inlineStr">
        <is>
          <t>LGA</t>
        </is>
      </c>
      <c r="F3500" s="10" t="n">
        <v>1000</v>
      </c>
      <c r="G3500" t="inlineStr">
        <is>
          <t>1000-1059</t>
        </is>
      </c>
      <c r="H3500" s="9">
        <f>INT(F3500/100)</f>
        <v/>
      </c>
      <c r="I3500" t="n">
        <v>-4</v>
      </c>
      <c r="J3500" t="n">
        <v>0</v>
      </c>
      <c r="K3500" t="n">
        <v>-11</v>
      </c>
      <c r="L3500" t="n">
        <v>0</v>
      </c>
      <c r="M3500" t="n">
        <v>0</v>
      </c>
      <c r="O3500" t="n">
        <v>0</v>
      </c>
    </row>
    <row r="3501">
      <c r="A3501" s="8" t="n">
        <v>46212</v>
      </c>
      <c r="B3501" t="inlineStr">
        <is>
          <t>AA</t>
        </is>
      </c>
      <c r="C3501" s="9">
        <f>_xlfn.XLOOKUP(B3501,Carriers[Code],Carriers[Airline])</f>
        <v/>
      </c>
      <c r="D3501" t="n">
        <v>377</v>
      </c>
      <c r="E3501" t="inlineStr">
        <is>
          <t>PHX</t>
        </is>
      </c>
      <c r="F3501" s="10" t="n">
        <v>1004</v>
      </c>
      <c r="G3501" t="inlineStr">
        <is>
          <t>1000-1059</t>
        </is>
      </c>
      <c r="H3501" s="9">
        <f>INT(F3501/100)</f>
        <v/>
      </c>
      <c r="I3501" t="n">
        <v>347</v>
      </c>
      <c r="J3501" t="n">
        <v>1</v>
      </c>
      <c r="K3501" t="n">
        <v>356</v>
      </c>
      <c r="L3501" t="n">
        <v>1</v>
      </c>
      <c r="M3501" t="n">
        <v>0</v>
      </c>
      <c r="O3501" t="n">
        <v>0</v>
      </c>
      <c r="P3501" t="n">
        <v>347</v>
      </c>
      <c r="Q3501" t="n">
        <v>0</v>
      </c>
      <c r="R3501" t="n">
        <v>9</v>
      </c>
      <c r="S3501" t="n">
        <v>0</v>
      </c>
      <c r="T3501" t="n">
        <v>0</v>
      </c>
    </row>
    <row r="3502">
      <c r="A3502" s="8" t="n">
        <v>46212</v>
      </c>
      <c r="B3502" t="inlineStr">
        <is>
          <t>F9</t>
        </is>
      </c>
      <c r="C3502" s="9">
        <f>_xlfn.XLOOKUP(B3502,Carriers[Code],Carriers[Airline])</f>
        <v/>
      </c>
      <c r="D3502" t="n">
        <v>1977</v>
      </c>
      <c r="E3502" t="inlineStr">
        <is>
          <t>MCO</t>
        </is>
      </c>
      <c r="F3502" s="10" t="n">
        <v>1004</v>
      </c>
      <c r="G3502" t="inlineStr">
        <is>
          <t>1000-1059</t>
        </is>
      </c>
      <c r="H3502" s="9">
        <f>INT(F3502/100)</f>
        <v/>
      </c>
      <c r="I3502" t="n">
        <v>65</v>
      </c>
      <c r="J3502" t="n">
        <v>1</v>
      </c>
      <c r="K3502" t="n">
        <v>59</v>
      </c>
      <c r="L3502" t="n">
        <v>1</v>
      </c>
      <c r="M3502" t="n">
        <v>0</v>
      </c>
      <c r="O3502" t="n">
        <v>0</v>
      </c>
      <c r="P3502" t="n">
        <v>0</v>
      </c>
      <c r="Q3502" t="n">
        <v>55</v>
      </c>
      <c r="R3502" t="n">
        <v>0</v>
      </c>
      <c r="S3502" t="n">
        <v>0</v>
      </c>
      <c r="T3502" t="n">
        <v>4</v>
      </c>
    </row>
    <row r="3503">
      <c r="A3503" s="8" t="n">
        <v>46212</v>
      </c>
      <c r="B3503" t="inlineStr">
        <is>
          <t>YX</t>
        </is>
      </c>
      <c r="C3503" s="9">
        <f>_xlfn.XLOOKUP(B3503,Carriers[Code],Carriers[Airline])</f>
        <v/>
      </c>
      <c r="D3503" t="n">
        <v>5630</v>
      </c>
      <c r="E3503" t="inlineStr">
        <is>
          <t>CLT</t>
        </is>
      </c>
      <c r="F3503" s="10" t="n">
        <v>1005</v>
      </c>
      <c r="G3503" t="inlineStr">
        <is>
          <t>1000-1059</t>
        </is>
      </c>
      <c r="H3503" s="9">
        <f>INT(F3503/100)</f>
        <v/>
      </c>
      <c r="I3503" t="n">
        <v>82</v>
      </c>
      <c r="J3503" t="n">
        <v>1</v>
      </c>
      <c r="K3503" t="n">
        <v>81</v>
      </c>
      <c r="L3503" t="n">
        <v>1</v>
      </c>
      <c r="M3503" t="n">
        <v>0</v>
      </c>
      <c r="O3503" t="n">
        <v>0</v>
      </c>
      <c r="P3503" t="n">
        <v>62</v>
      </c>
      <c r="Q3503" t="n">
        <v>0</v>
      </c>
      <c r="R3503" t="n">
        <v>19</v>
      </c>
      <c r="S3503" t="n">
        <v>0</v>
      </c>
      <c r="T3503" t="n">
        <v>0</v>
      </c>
    </row>
    <row r="3504">
      <c r="A3504" s="8" t="n">
        <v>46212</v>
      </c>
      <c r="B3504" t="inlineStr">
        <is>
          <t>B6</t>
        </is>
      </c>
      <c r="C3504" s="9">
        <f>_xlfn.XLOOKUP(B3504,Carriers[Code],Carriers[Airline])</f>
        <v/>
      </c>
      <c r="D3504" t="n">
        <v>861</v>
      </c>
      <c r="E3504" t="inlineStr">
        <is>
          <t>SJU</t>
        </is>
      </c>
      <c r="F3504" s="10" t="n">
        <v>1010</v>
      </c>
      <c r="G3504" t="inlineStr">
        <is>
          <t>1000-1059</t>
        </is>
      </c>
      <c r="H3504" s="9">
        <f>INT(F3504/100)</f>
        <v/>
      </c>
      <c r="I3504" t="n">
        <v>246</v>
      </c>
      <c r="J3504" t="n">
        <v>1</v>
      </c>
      <c r="K3504" t="n">
        <v>319</v>
      </c>
      <c r="L3504" t="n">
        <v>1</v>
      </c>
      <c r="M3504" t="n">
        <v>0</v>
      </c>
      <c r="O3504" t="n">
        <v>0</v>
      </c>
      <c r="P3504" t="n">
        <v>37</v>
      </c>
      <c r="Q3504" t="n">
        <v>0</v>
      </c>
      <c r="R3504" t="n">
        <v>73</v>
      </c>
      <c r="S3504" t="n">
        <v>0</v>
      </c>
      <c r="T3504" t="n">
        <v>209</v>
      </c>
    </row>
    <row r="3505">
      <c r="A3505" s="8" t="n">
        <v>46212</v>
      </c>
      <c r="B3505" t="inlineStr">
        <is>
          <t>YX</t>
        </is>
      </c>
      <c r="C3505" s="9">
        <f>_xlfn.XLOOKUP(B3505,Carriers[Code],Carriers[Airline])</f>
        <v/>
      </c>
      <c r="D3505" t="n">
        <v>4516</v>
      </c>
      <c r="E3505" t="inlineStr">
        <is>
          <t>TVC</t>
        </is>
      </c>
      <c r="F3505" s="10" t="n">
        <v>1010</v>
      </c>
      <c r="G3505" t="inlineStr">
        <is>
          <t>1000-1059</t>
        </is>
      </c>
      <c r="H3505" s="9">
        <f>INT(F3505/100)</f>
        <v/>
      </c>
      <c r="I3505" t="n">
        <v>-5</v>
      </c>
      <c r="J3505" t="n">
        <v>0</v>
      </c>
      <c r="K3505" t="n">
        <v>17</v>
      </c>
      <c r="L3505" t="n">
        <v>1</v>
      </c>
      <c r="M3505" t="n">
        <v>0</v>
      </c>
      <c r="O3505" t="n">
        <v>0</v>
      </c>
      <c r="P3505" t="n">
        <v>0</v>
      </c>
      <c r="Q3505" t="n">
        <v>0</v>
      </c>
      <c r="R3505" t="n">
        <v>17</v>
      </c>
      <c r="S3505" t="n">
        <v>0</v>
      </c>
      <c r="T3505" t="n">
        <v>0</v>
      </c>
    </row>
    <row r="3506">
      <c r="A3506" s="8" t="n">
        <v>46212</v>
      </c>
      <c r="B3506" t="inlineStr">
        <is>
          <t>DL</t>
        </is>
      </c>
      <c r="C3506" s="9">
        <f>_xlfn.XLOOKUP(B3506,Carriers[Code],Carriers[Airline])</f>
        <v/>
      </c>
      <c r="D3506" t="n">
        <v>860</v>
      </c>
      <c r="E3506" t="inlineStr">
        <is>
          <t>SFO</t>
        </is>
      </c>
      <c r="F3506" s="10" t="n">
        <v>1011</v>
      </c>
      <c r="G3506" t="inlineStr">
        <is>
          <t>1000-1059</t>
        </is>
      </c>
      <c r="H3506" s="9">
        <f>INT(F3506/100)</f>
        <v/>
      </c>
      <c r="I3506" t="n">
        <v>24</v>
      </c>
      <c r="J3506" t="n">
        <v>1</v>
      </c>
      <c r="K3506" t="n">
        <v>22</v>
      </c>
      <c r="L3506" t="n">
        <v>1</v>
      </c>
      <c r="M3506" t="n">
        <v>0</v>
      </c>
      <c r="O3506" t="n">
        <v>0</v>
      </c>
      <c r="P3506" t="n">
        <v>0</v>
      </c>
      <c r="Q3506" t="n">
        <v>22</v>
      </c>
      <c r="R3506" t="n">
        <v>0</v>
      </c>
      <c r="S3506" t="n">
        <v>0</v>
      </c>
      <c r="T3506" t="n">
        <v>0</v>
      </c>
    </row>
    <row r="3507">
      <c r="A3507" s="8" t="n">
        <v>46212</v>
      </c>
      <c r="B3507" t="inlineStr">
        <is>
          <t>AA</t>
        </is>
      </c>
      <c r="C3507" s="9">
        <f>_xlfn.XLOOKUP(B3507,Carriers[Code],Carriers[Airline])</f>
        <v/>
      </c>
      <c r="D3507" t="n">
        <v>1548</v>
      </c>
      <c r="E3507" t="inlineStr">
        <is>
          <t>CLT</t>
        </is>
      </c>
      <c r="F3507" s="10" t="n">
        <v>1013</v>
      </c>
      <c r="G3507" t="inlineStr">
        <is>
          <t>1000-1059</t>
        </is>
      </c>
      <c r="H3507" s="9">
        <f>INT(F3507/100)</f>
        <v/>
      </c>
      <c r="I3507" t="n">
        <v>-2</v>
      </c>
      <c r="J3507" t="n">
        <v>0</v>
      </c>
      <c r="K3507" t="n">
        <v>18</v>
      </c>
      <c r="L3507" t="n">
        <v>1</v>
      </c>
      <c r="M3507" t="n">
        <v>0</v>
      </c>
      <c r="O3507" t="n">
        <v>0</v>
      </c>
      <c r="P3507" t="n">
        <v>0</v>
      </c>
      <c r="Q3507" t="n">
        <v>0</v>
      </c>
      <c r="R3507" t="n">
        <v>18</v>
      </c>
      <c r="S3507" t="n">
        <v>0</v>
      </c>
      <c r="T3507" t="n">
        <v>0</v>
      </c>
    </row>
    <row r="3508">
      <c r="A3508" s="8" t="n">
        <v>46212</v>
      </c>
      <c r="B3508" t="inlineStr">
        <is>
          <t>DL</t>
        </is>
      </c>
      <c r="C3508" s="9">
        <f>_xlfn.XLOOKUP(B3508,Carriers[Code],Carriers[Airline])</f>
        <v/>
      </c>
      <c r="D3508" t="n">
        <v>385</v>
      </c>
      <c r="E3508" t="inlineStr">
        <is>
          <t>ATL</t>
        </is>
      </c>
      <c r="F3508" s="10" t="n">
        <v>1015</v>
      </c>
      <c r="G3508" t="inlineStr">
        <is>
          <t>1000-1059</t>
        </is>
      </c>
      <c r="H3508" s="9">
        <f>INT(F3508/100)</f>
        <v/>
      </c>
      <c r="I3508" t="n">
        <v>321</v>
      </c>
      <c r="J3508" t="n">
        <v>1</v>
      </c>
      <c r="K3508" t="n">
        <v>327</v>
      </c>
      <c r="L3508" t="n">
        <v>1</v>
      </c>
      <c r="M3508" t="n">
        <v>0</v>
      </c>
      <c r="O3508" t="n">
        <v>0</v>
      </c>
      <c r="P3508" t="n">
        <v>321</v>
      </c>
      <c r="Q3508" t="n">
        <v>0</v>
      </c>
      <c r="R3508" t="n">
        <v>6</v>
      </c>
      <c r="S3508" t="n">
        <v>0</v>
      </c>
      <c r="T3508" t="n">
        <v>0</v>
      </c>
    </row>
    <row r="3509">
      <c r="A3509" s="8" t="n">
        <v>46212</v>
      </c>
      <c r="B3509" t="inlineStr">
        <is>
          <t>B6</t>
        </is>
      </c>
      <c r="C3509" s="9">
        <f>_xlfn.XLOOKUP(B3509,Carriers[Code],Carriers[Airline])</f>
        <v/>
      </c>
      <c r="D3509" t="n">
        <v>1055</v>
      </c>
      <c r="E3509" t="inlineStr">
        <is>
          <t>DCA</t>
        </is>
      </c>
      <c r="F3509" s="10" t="n">
        <v>1020</v>
      </c>
      <c r="G3509" t="inlineStr">
        <is>
          <t>1000-1059</t>
        </is>
      </c>
      <c r="H3509" s="9">
        <f>INT(F3509/100)</f>
        <v/>
      </c>
      <c r="I3509" t="n">
        <v>-6</v>
      </c>
      <c r="J3509" t="n">
        <v>0</v>
      </c>
      <c r="K3509" t="n">
        <v>-12</v>
      </c>
      <c r="L3509" t="n">
        <v>0</v>
      </c>
      <c r="M3509" t="n">
        <v>0</v>
      </c>
      <c r="O3509" t="n">
        <v>0</v>
      </c>
    </row>
    <row r="3510">
      <c r="A3510" s="8" t="n">
        <v>46212</v>
      </c>
      <c r="B3510" t="inlineStr">
        <is>
          <t>YX</t>
        </is>
      </c>
      <c r="C3510" s="9">
        <f>_xlfn.XLOOKUP(B3510,Carriers[Code],Carriers[Airline])</f>
        <v/>
      </c>
      <c r="D3510" t="n">
        <v>5592</v>
      </c>
      <c r="E3510" t="inlineStr">
        <is>
          <t>DCA</t>
        </is>
      </c>
      <c r="F3510" s="10" t="n">
        <v>1020</v>
      </c>
      <c r="G3510" t="inlineStr">
        <is>
          <t>1000-1059</t>
        </is>
      </c>
      <c r="H3510" s="9">
        <f>INT(F3510/100)</f>
        <v/>
      </c>
      <c r="I3510" t="n">
        <v>0</v>
      </c>
      <c r="J3510" t="n">
        <v>0</v>
      </c>
      <c r="K3510" t="n">
        <v>5</v>
      </c>
      <c r="L3510" t="n">
        <v>0</v>
      </c>
      <c r="M3510" t="n">
        <v>0</v>
      </c>
      <c r="O3510" t="n">
        <v>0</v>
      </c>
    </row>
    <row r="3511">
      <c r="A3511" s="8" t="n">
        <v>46212</v>
      </c>
      <c r="B3511" t="inlineStr">
        <is>
          <t>AA</t>
        </is>
      </c>
      <c r="C3511" s="9">
        <f>_xlfn.XLOOKUP(B3511,Carriers[Code],Carriers[Airline])</f>
        <v/>
      </c>
      <c r="D3511" t="n">
        <v>1277</v>
      </c>
      <c r="E3511" t="inlineStr">
        <is>
          <t>LAX</t>
        </is>
      </c>
      <c r="F3511" s="10" t="n">
        <v>1030</v>
      </c>
      <c r="G3511" t="inlineStr">
        <is>
          <t>1000-1059</t>
        </is>
      </c>
      <c r="H3511" s="9">
        <f>INT(F3511/100)</f>
        <v/>
      </c>
      <c r="I3511" t="n">
        <v>-2</v>
      </c>
      <c r="J3511" t="n">
        <v>0</v>
      </c>
      <c r="K3511" t="n">
        <v>-20</v>
      </c>
      <c r="L3511" t="n">
        <v>0</v>
      </c>
      <c r="M3511" t="n">
        <v>0</v>
      </c>
      <c r="O3511" t="n">
        <v>0</v>
      </c>
    </row>
    <row r="3512">
      <c r="A3512" s="8" t="n">
        <v>46212</v>
      </c>
      <c r="B3512" t="inlineStr">
        <is>
          <t>AA</t>
        </is>
      </c>
      <c r="C3512" s="9">
        <f>_xlfn.XLOOKUP(B3512,Carriers[Code],Carriers[Airline])</f>
        <v/>
      </c>
      <c r="D3512" t="n">
        <v>3022</v>
      </c>
      <c r="E3512" t="inlineStr">
        <is>
          <t>ORD</t>
        </is>
      </c>
      <c r="F3512" s="10" t="n">
        <v>1030</v>
      </c>
      <c r="G3512" t="inlineStr">
        <is>
          <t>1000-1059</t>
        </is>
      </c>
      <c r="H3512" s="9">
        <f>INT(F3512/100)</f>
        <v/>
      </c>
      <c r="I3512" t="n">
        <v>-13</v>
      </c>
      <c r="J3512" t="n">
        <v>0</v>
      </c>
      <c r="K3512" t="n">
        <v>-37</v>
      </c>
      <c r="L3512" t="n">
        <v>0</v>
      </c>
      <c r="M3512" t="n">
        <v>0</v>
      </c>
      <c r="O3512" t="n">
        <v>0</v>
      </c>
    </row>
    <row r="3513">
      <c r="A3513" s="8" t="n">
        <v>46212</v>
      </c>
      <c r="B3513" t="inlineStr">
        <is>
          <t>B6</t>
        </is>
      </c>
      <c r="C3513" s="9">
        <f>_xlfn.XLOOKUP(B3513,Carriers[Code],Carriers[Airline])</f>
        <v/>
      </c>
      <c r="D3513" t="n">
        <v>1807</v>
      </c>
      <c r="E3513" t="inlineStr">
        <is>
          <t>BNA</t>
        </is>
      </c>
      <c r="F3513" s="10" t="n">
        <v>1030</v>
      </c>
      <c r="G3513" t="inlineStr">
        <is>
          <t>1000-1059</t>
        </is>
      </c>
      <c r="H3513" s="9">
        <f>INT(F3513/100)</f>
        <v/>
      </c>
      <c r="I3513" t="n">
        <v>28</v>
      </c>
      <c r="J3513" t="n">
        <v>1</v>
      </c>
      <c r="K3513" t="n">
        <v>19</v>
      </c>
      <c r="L3513" t="n">
        <v>1</v>
      </c>
      <c r="M3513" t="n">
        <v>0</v>
      </c>
      <c r="O3513" t="n">
        <v>0</v>
      </c>
      <c r="P3513" t="n">
        <v>19</v>
      </c>
      <c r="Q3513" t="n">
        <v>0</v>
      </c>
      <c r="R3513" t="n">
        <v>0</v>
      </c>
      <c r="S3513" t="n">
        <v>0</v>
      </c>
      <c r="T3513" t="n">
        <v>0</v>
      </c>
    </row>
    <row r="3514">
      <c r="A3514" s="8" t="n">
        <v>46212</v>
      </c>
      <c r="B3514" t="inlineStr">
        <is>
          <t>WN</t>
        </is>
      </c>
      <c r="C3514" s="9">
        <f>_xlfn.XLOOKUP(B3514,Carriers[Code],Carriers[Airline])</f>
        <v/>
      </c>
      <c r="D3514" t="n">
        <v>724</v>
      </c>
      <c r="E3514" t="inlineStr">
        <is>
          <t>BNA</t>
        </is>
      </c>
      <c r="F3514" s="10" t="n">
        <v>1030</v>
      </c>
      <c r="G3514" t="inlineStr">
        <is>
          <t>1000-1059</t>
        </is>
      </c>
      <c r="H3514" s="9">
        <f>INT(F3514/100)</f>
        <v/>
      </c>
      <c r="I3514" t="n">
        <v>2</v>
      </c>
      <c r="J3514" t="n">
        <v>0</v>
      </c>
      <c r="K3514" t="n">
        <v>14</v>
      </c>
      <c r="L3514" t="n">
        <v>0</v>
      </c>
      <c r="M3514" t="n">
        <v>0</v>
      </c>
      <c r="O3514" t="n">
        <v>0</v>
      </c>
    </row>
    <row r="3515">
      <c r="A3515" s="8" t="n">
        <v>46212</v>
      </c>
      <c r="B3515" t="inlineStr">
        <is>
          <t>B6</t>
        </is>
      </c>
      <c r="C3515" s="9">
        <f>_xlfn.XLOOKUP(B3515,Carriers[Code],Carriers[Airline])</f>
        <v/>
      </c>
      <c r="D3515" t="n">
        <v>1499</v>
      </c>
      <c r="E3515" t="inlineStr">
        <is>
          <t>DAB</t>
        </is>
      </c>
      <c r="F3515" s="10" t="n">
        <v>1035</v>
      </c>
      <c r="G3515" t="inlineStr">
        <is>
          <t>1000-1059</t>
        </is>
      </c>
      <c r="H3515" s="9">
        <f>INT(F3515/100)</f>
        <v/>
      </c>
      <c r="I3515" t="n">
        <v>129</v>
      </c>
      <c r="J3515" t="n">
        <v>1</v>
      </c>
      <c r="K3515" t="n">
        <v>152</v>
      </c>
      <c r="L3515" t="n">
        <v>1</v>
      </c>
      <c r="M3515" t="n">
        <v>0</v>
      </c>
      <c r="O3515" t="n">
        <v>0</v>
      </c>
      <c r="P3515" t="n">
        <v>2</v>
      </c>
      <c r="Q3515" t="n">
        <v>0</v>
      </c>
      <c r="R3515" t="n">
        <v>23</v>
      </c>
      <c r="S3515" t="n">
        <v>0</v>
      </c>
      <c r="T3515" t="n">
        <v>127</v>
      </c>
    </row>
    <row r="3516">
      <c r="A3516" s="8" t="n">
        <v>46212</v>
      </c>
      <c r="B3516" t="inlineStr">
        <is>
          <t>UA</t>
        </is>
      </c>
      <c r="C3516" s="9">
        <f>_xlfn.XLOOKUP(B3516,Carriers[Code],Carriers[Airline])</f>
        <v/>
      </c>
      <c r="D3516" t="n">
        <v>503</v>
      </c>
      <c r="E3516" t="inlineStr">
        <is>
          <t>ORD</t>
        </is>
      </c>
      <c r="F3516" s="10" t="n">
        <v>1035</v>
      </c>
      <c r="G3516" t="inlineStr">
        <is>
          <t>1000-1059</t>
        </is>
      </c>
      <c r="H3516" s="9">
        <f>INT(F3516/100)</f>
        <v/>
      </c>
      <c r="I3516" t="n">
        <v>-10</v>
      </c>
      <c r="J3516" t="n">
        <v>0</v>
      </c>
      <c r="K3516" t="n">
        <v>-34</v>
      </c>
      <c r="L3516" t="n">
        <v>0</v>
      </c>
      <c r="M3516" t="n">
        <v>0</v>
      </c>
      <c r="O3516" t="n">
        <v>0</v>
      </c>
    </row>
    <row r="3517">
      <c r="A3517" s="8" t="n">
        <v>46212</v>
      </c>
      <c r="B3517" t="inlineStr">
        <is>
          <t>G4</t>
        </is>
      </c>
      <c r="C3517" s="9">
        <f>_xlfn.XLOOKUP(B3517,Carriers[Code],Carriers[Airline])</f>
        <v/>
      </c>
      <c r="D3517" t="n">
        <v>3029</v>
      </c>
      <c r="E3517" t="inlineStr">
        <is>
          <t>TYS</t>
        </is>
      </c>
      <c r="F3517" s="10" t="n">
        <v>1040</v>
      </c>
      <c r="G3517" t="inlineStr">
        <is>
          <t>1000-1059</t>
        </is>
      </c>
      <c r="H3517" s="9">
        <f>INT(F3517/100)</f>
        <v/>
      </c>
      <c r="I3517" t="n">
        <v>-9</v>
      </c>
      <c r="J3517" t="n">
        <v>0</v>
      </c>
      <c r="K3517" t="n">
        <v>7</v>
      </c>
      <c r="L3517" t="n">
        <v>0</v>
      </c>
      <c r="M3517" t="n">
        <v>0</v>
      </c>
      <c r="O3517" t="n">
        <v>0</v>
      </c>
    </row>
    <row r="3518">
      <c r="A3518" s="8" t="n">
        <v>46212</v>
      </c>
      <c r="B3518" t="inlineStr">
        <is>
          <t>AA</t>
        </is>
      </c>
      <c r="C3518" s="9">
        <f>_xlfn.XLOOKUP(B3518,Carriers[Code],Carriers[Airline])</f>
        <v/>
      </c>
      <c r="D3518" t="n">
        <v>2783</v>
      </c>
      <c r="E3518" t="inlineStr">
        <is>
          <t>PHL</t>
        </is>
      </c>
      <c r="F3518" s="10" t="n">
        <v>1049</v>
      </c>
      <c r="G3518" t="inlineStr">
        <is>
          <t>1000-1059</t>
        </is>
      </c>
      <c r="H3518" s="9">
        <f>INT(F3518/100)</f>
        <v/>
      </c>
      <c r="I3518" t="n">
        <v>-10</v>
      </c>
      <c r="J3518" t="n">
        <v>0</v>
      </c>
      <c r="K3518" t="n">
        <v>-18</v>
      </c>
      <c r="L3518" t="n">
        <v>0</v>
      </c>
      <c r="M3518" t="n">
        <v>0</v>
      </c>
      <c r="O3518" t="n">
        <v>0</v>
      </c>
    </row>
    <row r="3519">
      <c r="A3519" s="8" t="n">
        <v>46212</v>
      </c>
      <c r="B3519" t="inlineStr">
        <is>
          <t>YX</t>
        </is>
      </c>
      <c r="C3519" s="9">
        <f>_xlfn.XLOOKUP(B3519,Carriers[Code],Carriers[Airline])</f>
        <v/>
      </c>
      <c r="D3519" t="n">
        <v>5805</v>
      </c>
      <c r="E3519" t="inlineStr">
        <is>
          <t>PHL</t>
        </is>
      </c>
      <c r="F3519" s="10" t="n">
        <v>1050</v>
      </c>
      <c r="G3519" t="inlineStr">
        <is>
          <t>1000-1059</t>
        </is>
      </c>
      <c r="H3519" s="9">
        <f>INT(F3519/100)</f>
        <v/>
      </c>
      <c r="I3519" t="n">
        <v>-7</v>
      </c>
      <c r="J3519" t="n">
        <v>0</v>
      </c>
      <c r="K3519" t="n">
        <v>-19</v>
      </c>
      <c r="L3519" t="n">
        <v>0</v>
      </c>
      <c r="M3519" t="n">
        <v>0</v>
      </c>
      <c r="O3519" t="n">
        <v>0</v>
      </c>
    </row>
    <row r="3520">
      <c r="A3520" s="8" t="n">
        <v>46212</v>
      </c>
      <c r="B3520" t="inlineStr">
        <is>
          <t>AA</t>
        </is>
      </c>
      <c r="C3520" s="9">
        <f>_xlfn.XLOOKUP(B3520,Carriers[Code],Carriers[Airline])</f>
        <v/>
      </c>
      <c r="D3520" t="n">
        <v>1556</v>
      </c>
      <c r="E3520" t="inlineStr">
        <is>
          <t>DCA</t>
        </is>
      </c>
      <c r="F3520" s="10" t="n">
        <v>1051</v>
      </c>
      <c r="G3520" t="inlineStr">
        <is>
          <t>1000-1059</t>
        </is>
      </c>
      <c r="H3520" s="9">
        <f>INT(F3520/100)</f>
        <v/>
      </c>
      <c r="I3520" t="n">
        <v>-6</v>
      </c>
      <c r="J3520" t="n">
        <v>0</v>
      </c>
      <c r="K3520" t="n">
        <v>-8</v>
      </c>
      <c r="L3520" t="n">
        <v>0</v>
      </c>
      <c r="M3520" t="n">
        <v>0</v>
      </c>
      <c r="O3520" t="n">
        <v>0</v>
      </c>
    </row>
    <row r="3521">
      <c r="A3521" s="8" t="n">
        <v>46212</v>
      </c>
      <c r="B3521" t="inlineStr">
        <is>
          <t>DL</t>
        </is>
      </c>
      <c r="C3521" s="9">
        <f>_xlfn.XLOOKUP(B3521,Carriers[Code],Carriers[Airline])</f>
        <v/>
      </c>
      <c r="D3521" t="n">
        <v>2004</v>
      </c>
      <c r="E3521" t="inlineStr">
        <is>
          <t>LAX</t>
        </is>
      </c>
      <c r="F3521" s="10" t="n">
        <v>1055</v>
      </c>
      <c r="G3521" t="inlineStr">
        <is>
          <t>1000-1059</t>
        </is>
      </c>
      <c r="H3521" s="9">
        <f>INT(F3521/100)</f>
        <v/>
      </c>
      <c r="I3521" t="n">
        <v>-12</v>
      </c>
      <c r="J3521" t="n">
        <v>0</v>
      </c>
      <c r="K3521" t="n">
        <v>1</v>
      </c>
      <c r="L3521" t="n">
        <v>0</v>
      </c>
      <c r="M3521" t="n">
        <v>0</v>
      </c>
      <c r="O3521" t="n">
        <v>0</v>
      </c>
    </row>
    <row r="3522">
      <c r="A3522" s="8" t="n">
        <v>46212</v>
      </c>
      <c r="B3522" t="inlineStr">
        <is>
          <t>YX</t>
        </is>
      </c>
      <c r="C3522" s="9">
        <f>_xlfn.XLOOKUP(B3522,Carriers[Code],Carriers[Airline])</f>
        <v/>
      </c>
      <c r="D3522" t="n">
        <v>4373</v>
      </c>
      <c r="E3522" t="inlineStr">
        <is>
          <t>LGA</t>
        </is>
      </c>
      <c r="F3522" s="10" t="n">
        <v>1055</v>
      </c>
      <c r="G3522" t="inlineStr">
        <is>
          <t>1000-1059</t>
        </is>
      </c>
      <c r="H3522" s="9">
        <f>INT(F3522/100)</f>
        <v/>
      </c>
      <c r="I3522" t="n">
        <v>70</v>
      </c>
      <c r="J3522" t="n">
        <v>1</v>
      </c>
      <c r="K3522" t="n">
        <v>60</v>
      </c>
      <c r="L3522" t="n">
        <v>1</v>
      </c>
      <c r="M3522" t="n">
        <v>0</v>
      </c>
      <c r="O3522" t="n">
        <v>0</v>
      </c>
      <c r="P3522" t="n">
        <v>0</v>
      </c>
      <c r="Q3522" t="n">
        <v>0</v>
      </c>
      <c r="R3522" t="n">
        <v>60</v>
      </c>
      <c r="S3522" t="n">
        <v>0</v>
      </c>
      <c r="T3522" t="n">
        <v>0</v>
      </c>
    </row>
    <row r="3523">
      <c r="A3523" s="8" t="n">
        <v>46212</v>
      </c>
      <c r="B3523" t="inlineStr">
        <is>
          <t>AA</t>
        </is>
      </c>
      <c r="C3523" s="9">
        <f>_xlfn.XLOOKUP(B3523,Carriers[Code],Carriers[Airline])</f>
        <v/>
      </c>
      <c r="D3523" t="n">
        <v>815</v>
      </c>
      <c r="E3523" t="inlineStr">
        <is>
          <t>MIA</t>
        </is>
      </c>
      <c r="F3523" s="10" t="n">
        <v>1056</v>
      </c>
      <c r="G3523" t="inlineStr">
        <is>
          <t>1000-1059</t>
        </is>
      </c>
      <c r="H3523" s="9">
        <f>INT(F3523/100)</f>
        <v/>
      </c>
      <c r="I3523" t="n">
        <v>-5</v>
      </c>
      <c r="J3523" t="n">
        <v>0</v>
      </c>
      <c r="K3523" t="n">
        <v>-7</v>
      </c>
      <c r="L3523" t="n">
        <v>0</v>
      </c>
      <c r="M3523" t="n">
        <v>0</v>
      </c>
      <c r="O3523" t="n">
        <v>0</v>
      </c>
    </row>
    <row r="3524">
      <c r="A3524" s="8" t="n">
        <v>46212</v>
      </c>
      <c r="B3524" t="inlineStr">
        <is>
          <t>UA</t>
        </is>
      </c>
      <c r="C3524" s="9">
        <f>_xlfn.XLOOKUP(B3524,Carriers[Code],Carriers[Airline])</f>
        <v/>
      </c>
      <c r="D3524" t="n">
        <v>2394</v>
      </c>
      <c r="E3524" t="inlineStr">
        <is>
          <t>EWR</t>
        </is>
      </c>
      <c r="F3524" s="10" t="n">
        <v>1058</v>
      </c>
      <c r="G3524" t="inlineStr">
        <is>
          <t>1000-1059</t>
        </is>
      </c>
      <c r="H3524" s="9">
        <f>INT(F3524/100)</f>
        <v/>
      </c>
      <c r="I3524" t="n">
        <v>-1</v>
      </c>
      <c r="J3524" t="n">
        <v>0</v>
      </c>
      <c r="K3524" t="n">
        <v>-10</v>
      </c>
      <c r="L3524" t="n">
        <v>0</v>
      </c>
      <c r="M3524" t="n">
        <v>0</v>
      </c>
      <c r="O3524" t="n">
        <v>0</v>
      </c>
    </row>
    <row r="3525">
      <c r="A3525" s="8" t="n">
        <v>46212</v>
      </c>
      <c r="B3525" t="inlineStr">
        <is>
          <t>B6</t>
        </is>
      </c>
      <c r="C3525" s="9">
        <f>_xlfn.XLOOKUP(B3525,Carriers[Code],Carriers[Airline])</f>
        <v/>
      </c>
      <c r="D3525" t="n">
        <v>1487</v>
      </c>
      <c r="E3525" t="inlineStr">
        <is>
          <t>LAX</t>
        </is>
      </c>
      <c r="F3525" s="10" t="n">
        <v>1100</v>
      </c>
      <c r="G3525" t="inlineStr">
        <is>
          <t>1100-1159</t>
        </is>
      </c>
      <c r="H3525" s="9">
        <f>INT(F3525/100)</f>
        <v/>
      </c>
      <c r="I3525" t="n">
        <v>-5</v>
      </c>
      <c r="J3525" t="n">
        <v>0</v>
      </c>
      <c r="K3525" t="n">
        <v>-3</v>
      </c>
      <c r="L3525" t="n">
        <v>0</v>
      </c>
      <c r="M3525" t="n">
        <v>0</v>
      </c>
      <c r="O3525" t="n">
        <v>0</v>
      </c>
    </row>
    <row r="3526">
      <c r="A3526" s="8" t="n">
        <v>46212</v>
      </c>
      <c r="B3526" t="inlineStr">
        <is>
          <t>YX</t>
        </is>
      </c>
      <c r="C3526" s="9">
        <f>_xlfn.XLOOKUP(B3526,Carriers[Code],Carriers[Airline])</f>
        <v/>
      </c>
      <c r="D3526" t="n">
        <v>5755</v>
      </c>
      <c r="E3526" t="inlineStr">
        <is>
          <t>LGA</t>
        </is>
      </c>
      <c r="F3526" s="10" t="n">
        <v>1100</v>
      </c>
      <c r="G3526" t="inlineStr">
        <is>
          <t>1100-1159</t>
        </is>
      </c>
      <c r="H3526" s="9">
        <f>INT(F3526/100)</f>
        <v/>
      </c>
      <c r="I3526" t="n">
        <v>32</v>
      </c>
      <c r="J3526" t="n">
        <v>1</v>
      </c>
      <c r="K3526" t="n">
        <v>26</v>
      </c>
      <c r="L3526" t="n">
        <v>1</v>
      </c>
      <c r="M3526" t="n">
        <v>0</v>
      </c>
      <c r="O3526" t="n">
        <v>0</v>
      </c>
      <c r="P3526" t="n">
        <v>22</v>
      </c>
      <c r="Q3526" t="n">
        <v>0</v>
      </c>
      <c r="R3526" t="n">
        <v>0</v>
      </c>
      <c r="S3526" t="n">
        <v>0</v>
      </c>
      <c r="T3526" t="n">
        <v>4</v>
      </c>
    </row>
    <row r="3527">
      <c r="A3527" s="8" t="n">
        <v>46212</v>
      </c>
      <c r="B3527" t="inlineStr">
        <is>
          <t>YX</t>
        </is>
      </c>
      <c r="C3527" s="9">
        <f>_xlfn.XLOOKUP(B3527,Carriers[Code],Carriers[Airline])</f>
        <v/>
      </c>
      <c r="D3527" t="n">
        <v>5668</v>
      </c>
      <c r="E3527" t="inlineStr">
        <is>
          <t>BWI</t>
        </is>
      </c>
      <c r="F3527" s="10" t="n">
        <v>1110</v>
      </c>
      <c r="G3527" t="inlineStr">
        <is>
          <t>1100-1159</t>
        </is>
      </c>
      <c r="H3527" s="9">
        <f>INT(F3527/100)</f>
        <v/>
      </c>
      <c r="I3527" t="n">
        <v>28</v>
      </c>
      <c r="J3527" t="n">
        <v>1</v>
      </c>
      <c r="K3527" t="n">
        <v>23</v>
      </c>
      <c r="L3527" t="n">
        <v>1</v>
      </c>
      <c r="M3527" t="n">
        <v>0</v>
      </c>
      <c r="O3527" t="n">
        <v>0</v>
      </c>
      <c r="P3527" t="n">
        <v>23</v>
      </c>
      <c r="Q3527" t="n">
        <v>0</v>
      </c>
      <c r="R3527" t="n">
        <v>0</v>
      </c>
      <c r="S3527" t="n">
        <v>0</v>
      </c>
      <c r="T3527" t="n">
        <v>0</v>
      </c>
    </row>
    <row r="3528">
      <c r="A3528" s="8" t="n">
        <v>46212</v>
      </c>
      <c r="B3528" t="inlineStr">
        <is>
          <t>DL</t>
        </is>
      </c>
      <c r="C3528" s="9">
        <f>_xlfn.XLOOKUP(B3528,Carriers[Code],Carriers[Airline])</f>
        <v/>
      </c>
      <c r="D3528" t="n">
        <v>464</v>
      </c>
      <c r="E3528" t="inlineStr">
        <is>
          <t>SLC</t>
        </is>
      </c>
      <c r="F3528" s="10" t="n">
        <v>1115</v>
      </c>
      <c r="G3528" t="inlineStr">
        <is>
          <t>1100-1159</t>
        </is>
      </c>
      <c r="H3528" s="9">
        <f>INT(F3528/100)</f>
        <v/>
      </c>
      <c r="I3528" t="n">
        <v>-2</v>
      </c>
      <c r="J3528" t="n">
        <v>0</v>
      </c>
      <c r="K3528" t="n">
        <v>-6</v>
      </c>
      <c r="L3528" t="n">
        <v>0</v>
      </c>
      <c r="M3528" t="n">
        <v>0</v>
      </c>
      <c r="O3528" t="n">
        <v>0</v>
      </c>
    </row>
    <row r="3529">
      <c r="A3529" s="8" t="n">
        <v>46212</v>
      </c>
      <c r="B3529" t="inlineStr">
        <is>
          <t>B6</t>
        </is>
      </c>
      <c r="C3529" s="9">
        <f>_xlfn.XLOOKUP(B3529,Carriers[Code],Carriers[Airline])</f>
        <v/>
      </c>
      <c r="D3529" t="n">
        <v>2283</v>
      </c>
      <c r="E3529" t="inlineStr">
        <is>
          <t>RDU</t>
        </is>
      </c>
      <c r="F3529" s="10" t="n">
        <v>1119</v>
      </c>
      <c r="G3529" t="inlineStr">
        <is>
          <t>1100-1159</t>
        </is>
      </c>
      <c r="H3529" s="9">
        <f>INT(F3529/100)</f>
        <v/>
      </c>
      <c r="I3529" t="n">
        <v>10</v>
      </c>
      <c r="J3529" t="n">
        <v>0</v>
      </c>
      <c r="K3529" t="n">
        <v>0</v>
      </c>
      <c r="L3529" t="n">
        <v>0</v>
      </c>
      <c r="M3529" t="n">
        <v>0</v>
      </c>
      <c r="O3529" t="n">
        <v>0</v>
      </c>
    </row>
    <row r="3530">
      <c r="A3530" s="8" t="n">
        <v>46212</v>
      </c>
      <c r="B3530" t="inlineStr">
        <is>
          <t>AA</t>
        </is>
      </c>
      <c r="C3530" s="9">
        <f>_xlfn.XLOOKUP(B3530,Carriers[Code],Carriers[Airline])</f>
        <v/>
      </c>
      <c r="D3530" t="n">
        <v>3161</v>
      </c>
      <c r="E3530" t="inlineStr">
        <is>
          <t>CLT</t>
        </is>
      </c>
      <c r="F3530" s="10" t="n">
        <v>1120</v>
      </c>
      <c r="G3530" t="inlineStr">
        <is>
          <t>1100-1159</t>
        </is>
      </c>
      <c r="H3530" s="9">
        <f>INT(F3530/100)</f>
        <v/>
      </c>
      <c r="I3530" t="n">
        <v>-9</v>
      </c>
      <c r="J3530" t="n">
        <v>0</v>
      </c>
      <c r="K3530" t="n">
        <v>6</v>
      </c>
      <c r="L3530" t="n">
        <v>0</v>
      </c>
      <c r="M3530" t="n">
        <v>0</v>
      </c>
      <c r="O3530" t="n">
        <v>0</v>
      </c>
    </row>
    <row r="3531">
      <c r="A3531" s="8" t="n">
        <v>46212</v>
      </c>
      <c r="B3531" t="inlineStr">
        <is>
          <t>B6</t>
        </is>
      </c>
      <c r="C3531" s="9">
        <f>_xlfn.XLOOKUP(B3531,Carriers[Code],Carriers[Airline])</f>
        <v/>
      </c>
      <c r="D3531" t="n">
        <v>793</v>
      </c>
      <c r="E3531" t="inlineStr">
        <is>
          <t>DEN</t>
        </is>
      </c>
      <c r="F3531" s="10" t="n">
        <v>1120</v>
      </c>
      <c r="G3531" t="inlineStr">
        <is>
          <t>1100-1159</t>
        </is>
      </c>
      <c r="H3531" s="9">
        <f>INT(F3531/100)</f>
        <v/>
      </c>
      <c r="I3531" t="n">
        <v>0</v>
      </c>
      <c r="J3531" t="n">
        <v>0</v>
      </c>
      <c r="K3531" t="n">
        <v>6</v>
      </c>
      <c r="L3531" t="n">
        <v>0</v>
      </c>
      <c r="M3531" t="n">
        <v>0</v>
      </c>
      <c r="O3531" t="n">
        <v>0</v>
      </c>
    </row>
    <row r="3532">
      <c r="A3532" s="8" t="n">
        <v>46212</v>
      </c>
      <c r="B3532" t="inlineStr">
        <is>
          <t>DL</t>
        </is>
      </c>
      <c r="C3532" s="9">
        <f>_xlfn.XLOOKUP(B3532,Carriers[Code],Carriers[Airline])</f>
        <v/>
      </c>
      <c r="D3532" t="n">
        <v>1398</v>
      </c>
      <c r="E3532" t="inlineStr">
        <is>
          <t>MSY</t>
        </is>
      </c>
      <c r="F3532" s="10" t="n">
        <v>1120</v>
      </c>
      <c r="G3532" t="inlineStr">
        <is>
          <t>1100-1159</t>
        </is>
      </c>
      <c r="H3532" s="9">
        <f>INT(F3532/100)</f>
        <v/>
      </c>
      <c r="I3532" t="n">
        <v>-8</v>
      </c>
      <c r="J3532" t="n">
        <v>0</v>
      </c>
      <c r="K3532" t="n">
        <v>-9</v>
      </c>
      <c r="L3532" t="n">
        <v>0</v>
      </c>
      <c r="M3532" t="n">
        <v>0</v>
      </c>
      <c r="O3532" t="n">
        <v>0</v>
      </c>
    </row>
    <row r="3533">
      <c r="A3533" s="8" t="n">
        <v>46212</v>
      </c>
      <c r="B3533" t="inlineStr">
        <is>
          <t>YX</t>
        </is>
      </c>
      <c r="C3533" s="9">
        <f>_xlfn.XLOOKUP(B3533,Carriers[Code],Carriers[Airline])</f>
        <v/>
      </c>
      <c r="D3533" t="n">
        <v>5803</v>
      </c>
      <c r="E3533" t="inlineStr">
        <is>
          <t>SAV</t>
        </is>
      </c>
      <c r="F3533" s="10" t="n">
        <v>1125</v>
      </c>
      <c r="G3533" t="inlineStr">
        <is>
          <t>1100-1159</t>
        </is>
      </c>
      <c r="H3533" s="9">
        <f>INT(F3533/100)</f>
        <v/>
      </c>
      <c r="I3533" t="n">
        <v>0</v>
      </c>
      <c r="J3533" t="n">
        <v>0</v>
      </c>
      <c r="K3533" t="n">
        <v>-2</v>
      </c>
      <c r="L3533" t="n">
        <v>0</v>
      </c>
      <c r="M3533" t="n">
        <v>0</v>
      </c>
      <c r="O3533" t="n">
        <v>0</v>
      </c>
    </row>
    <row r="3534">
      <c r="A3534" s="8" t="n">
        <v>46212</v>
      </c>
      <c r="B3534" t="inlineStr">
        <is>
          <t>DL</t>
        </is>
      </c>
      <c r="C3534" s="9">
        <f>_xlfn.XLOOKUP(B3534,Carriers[Code],Carriers[Airline])</f>
        <v/>
      </c>
      <c r="D3534" t="n">
        <v>332</v>
      </c>
      <c r="E3534" t="inlineStr">
        <is>
          <t>SEA</t>
        </is>
      </c>
      <c r="F3534" s="10" t="n">
        <v>1129</v>
      </c>
      <c r="G3534" t="inlineStr">
        <is>
          <t>1100-1159</t>
        </is>
      </c>
      <c r="H3534" s="9">
        <f>INT(F3534/100)</f>
        <v/>
      </c>
      <c r="I3534" t="n">
        <v>-5</v>
      </c>
      <c r="J3534" t="n">
        <v>0</v>
      </c>
      <c r="K3534" t="n">
        <v>-25</v>
      </c>
      <c r="L3534" t="n">
        <v>0</v>
      </c>
      <c r="M3534" t="n">
        <v>0</v>
      </c>
      <c r="O3534" t="n">
        <v>0</v>
      </c>
    </row>
    <row r="3535">
      <c r="A3535" s="8" t="n">
        <v>46212</v>
      </c>
      <c r="B3535" t="inlineStr">
        <is>
          <t>B6</t>
        </is>
      </c>
      <c r="C3535" s="9">
        <f>_xlfn.XLOOKUP(B3535,Carriers[Code],Carriers[Airline])</f>
        <v/>
      </c>
      <c r="D3535" t="n">
        <v>401</v>
      </c>
      <c r="E3535" t="inlineStr">
        <is>
          <t>MSY</t>
        </is>
      </c>
      <c r="F3535" s="10" t="n">
        <v>1133</v>
      </c>
      <c r="G3535" t="inlineStr">
        <is>
          <t>1100-1159</t>
        </is>
      </c>
      <c r="H3535" s="9">
        <f>INT(F3535/100)</f>
        <v/>
      </c>
      <c r="I3535" t="n">
        <v>14</v>
      </c>
      <c r="J3535" t="n">
        <v>0</v>
      </c>
      <c r="K3535" t="n">
        <v>17</v>
      </c>
      <c r="L3535" t="n">
        <v>1</v>
      </c>
      <c r="M3535" t="n">
        <v>0</v>
      </c>
      <c r="O3535" t="n">
        <v>0</v>
      </c>
      <c r="P3535" t="n">
        <v>0</v>
      </c>
      <c r="Q3535" t="n">
        <v>0</v>
      </c>
      <c r="R3535" t="n">
        <v>17</v>
      </c>
      <c r="S3535" t="n">
        <v>0</v>
      </c>
      <c r="T3535" t="n">
        <v>0</v>
      </c>
    </row>
    <row r="3536">
      <c r="A3536" s="8" t="n">
        <v>46212</v>
      </c>
      <c r="B3536" t="inlineStr">
        <is>
          <t>YX</t>
        </is>
      </c>
      <c r="C3536" s="9">
        <f>_xlfn.XLOOKUP(B3536,Carriers[Code],Carriers[Airline])</f>
        <v/>
      </c>
      <c r="D3536" t="n">
        <v>4349</v>
      </c>
      <c r="E3536" t="inlineStr">
        <is>
          <t>DCA</t>
        </is>
      </c>
      <c r="F3536" s="10" t="n">
        <v>1133</v>
      </c>
      <c r="G3536" t="inlineStr">
        <is>
          <t>1100-1159</t>
        </is>
      </c>
      <c r="H3536" s="9">
        <f>INT(F3536/100)</f>
        <v/>
      </c>
      <c r="I3536" t="n">
        <v>-2</v>
      </c>
      <c r="J3536" t="n">
        <v>0</v>
      </c>
      <c r="K3536" t="n">
        <v>-1</v>
      </c>
      <c r="L3536" t="n">
        <v>0</v>
      </c>
      <c r="M3536" t="n">
        <v>0</v>
      </c>
      <c r="O3536" t="n">
        <v>0</v>
      </c>
    </row>
    <row r="3537">
      <c r="A3537" s="8" t="n">
        <v>46212</v>
      </c>
      <c r="B3537" t="inlineStr">
        <is>
          <t>UA</t>
        </is>
      </c>
      <c r="C3537" s="9">
        <f>_xlfn.XLOOKUP(B3537,Carriers[Code],Carriers[Airline])</f>
        <v/>
      </c>
      <c r="D3537" t="n">
        <v>1074</v>
      </c>
      <c r="E3537" t="inlineStr">
        <is>
          <t>SFO</t>
        </is>
      </c>
      <c r="F3537" s="10" t="n">
        <v>1135</v>
      </c>
      <c r="G3537" t="inlineStr">
        <is>
          <t>1100-1159</t>
        </is>
      </c>
      <c r="H3537" s="9">
        <f>INT(F3537/100)</f>
        <v/>
      </c>
      <c r="I3537" t="n">
        <v>78</v>
      </c>
      <c r="J3537" t="n">
        <v>1</v>
      </c>
      <c r="K3537" t="n">
        <v>84</v>
      </c>
      <c r="L3537" t="n">
        <v>1</v>
      </c>
      <c r="M3537" t="n">
        <v>0</v>
      </c>
      <c r="O3537" t="n">
        <v>0</v>
      </c>
      <c r="P3537" t="n">
        <v>0</v>
      </c>
      <c r="Q3537" t="n">
        <v>0</v>
      </c>
      <c r="R3537" t="n">
        <v>84</v>
      </c>
      <c r="S3537" t="n">
        <v>0</v>
      </c>
      <c r="T3537" t="n">
        <v>0</v>
      </c>
    </row>
    <row r="3538">
      <c r="A3538" s="8" t="n">
        <v>46212</v>
      </c>
      <c r="B3538" t="inlineStr">
        <is>
          <t>WN</t>
        </is>
      </c>
      <c r="C3538" s="9">
        <f>_xlfn.XLOOKUP(B3538,Carriers[Code],Carriers[Airline])</f>
        <v/>
      </c>
      <c r="D3538" t="n">
        <v>4208</v>
      </c>
      <c r="E3538" t="inlineStr">
        <is>
          <t>DEN</t>
        </is>
      </c>
      <c r="F3538" s="10" t="n">
        <v>1135</v>
      </c>
      <c r="G3538" t="inlineStr">
        <is>
          <t>1100-1159</t>
        </is>
      </c>
      <c r="H3538" s="9">
        <f>INT(F3538/100)</f>
        <v/>
      </c>
      <c r="I3538" t="n">
        <v>5</v>
      </c>
      <c r="J3538" t="n">
        <v>0</v>
      </c>
      <c r="K3538" t="n">
        <v>-1</v>
      </c>
      <c r="L3538" t="n">
        <v>0</v>
      </c>
      <c r="M3538" t="n">
        <v>0</v>
      </c>
      <c r="O3538" t="n">
        <v>0</v>
      </c>
    </row>
    <row r="3539">
      <c r="A3539" s="8" t="n">
        <v>46212</v>
      </c>
      <c r="B3539" t="inlineStr">
        <is>
          <t>YX</t>
        </is>
      </c>
      <c r="C3539" s="9">
        <f>_xlfn.XLOOKUP(B3539,Carriers[Code],Carriers[Airline])</f>
        <v/>
      </c>
      <c r="D3539" t="n">
        <v>5598</v>
      </c>
      <c r="E3539" t="inlineStr">
        <is>
          <t>CVG</t>
        </is>
      </c>
      <c r="F3539" s="10" t="n">
        <v>1140</v>
      </c>
      <c r="G3539" t="inlineStr">
        <is>
          <t>1100-1159</t>
        </is>
      </c>
      <c r="H3539" s="9">
        <f>INT(F3539/100)</f>
        <v/>
      </c>
      <c r="I3539" t="n">
        <v>-3</v>
      </c>
      <c r="J3539" t="n">
        <v>0</v>
      </c>
      <c r="K3539" t="n">
        <v>-16</v>
      </c>
      <c r="L3539" t="n">
        <v>0</v>
      </c>
      <c r="M3539" t="n">
        <v>0</v>
      </c>
      <c r="O3539" t="n">
        <v>0</v>
      </c>
    </row>
    <row r="3540">
      <c r="A3540" s="8" t="n">
        <v>46212</v>
      </c>
      <c r="B3540" t="inlineStr">
        <is>
          <t>YX</t>
        </is>
      </c>
      <c r="C3540" s="9">
        <f>_xlfn.XLOOKUP(B3540,Carriers[Code],Carriers[Airline])</f>
        <v/>
      </c>
      <c r="D3540" t="n">
        <v>5731</v>
      </c>
      <c r="E3540" t="inlineStr">
        <is>
          <t>PIT</t>
        </is>
      </c>
      <c r="F3540" s="10" t="n">
        <v>1145</v>
      </c>
      <c r="G3540" t="inlineStr">
        <is>
          <t>1100-1159</t>
        </is>
      </c>
      <c r="H3540" s="9">
        <f>INT(F3540/100)</f>
        <v/>
      </c>
      <c r="I3540" t="n">
        <v>-4</v>
      </c>
      <c r="J3540" t="n">
        <v>0</v>
      </c>
      <c r="K3540" t="n">
        <v>3</v>
      </c>
      <c r="L3540" t="n">
        <v>0</v>
      </c>
      <c r="M3540" t="n">
        <v>0</v>
      </c>
      <c r="O3540" t="n">
        <v>0</v>
      </c>
    </row>
    <row r="3541">
      <c r="A3541" s="8" t="n">
        <v>46212</v>
      </c>
      <c r="B3541" t="inlineStr">
        <is>
          <t>DL</t>
        </is>
      </c>
      <c r="C3541" s="9">
        <f>_xlfn.XLOOKUP(B3541,Carriers[Code],Carriers[Airline])</f>
        <v/>
      </c>
      <c r="D3541" t="n">
        <v>1103</v>
      </c>
      <c r="E3541" t="inlineStr">
        <is>
          <t>MSP</t>
        </is>
      </c>
      <c r="F3541" s="10" t="n">
        <v>1150</v>
      </c>
      <c r="G3541" t="inlineStr">
        <is>
          <t>1100-1159</t>
        </is>
      </c>
      <c r="H3541" s="9">
        <f>INT(F3541/100)</f>
        <v/>
      </c>
      <c r="I3541" t="n">
        <v>-1</v>
      </c>
      <c r="J3541" t="n">
        <v>0</v>
      </c>
      <c r="K3541" t="n">
        <v>-21</v>
      </c>
      <c r="L3541" t="n">
        <v>0</v>
      </c>
      <c r="M3541" t="n">
        <v>0</v>
      </c>
      <c r="O3541" t="n">
        <v>0</v>
      </c>
    </row>
    <row r="3542">
      <c r="A3542" s="8" t="n">
        <v>46212</v>
      </c>
      <c r="B3542" t="inlineStr">
        <is>
          <t>F9</t>
        </is>
      </c>
      <c r="C3542" s="9">
        <f>_xlfn.XLOOKUP(B3542,Carriers[Code],Carriers[Airline])</f>
        <v/>
      </c>
      <c r="D3542" t="n">
        <v>3511</v>
      </c>
      <c r="E3542" t="inlineStr">
        <is>
          <t>ATL</t>
        </is>
      </c>
      <c r="F3542" s="10" t="n">
        <v>1152</v>
      </c>
      <c r="G3542" t="inlineStr">
        <is>
          <t>1100-1159</t>
        </is>
      </c>
      <c r="H3542" s="9">
        <f>INT(F3542/100)</f>
        <v/>
      </c>
      <c r="I3542" t="n">
        <v>65</v>
      </c>
      <c r="J3542" t="n">
        <v>1</v>
      </c>
      <c r="K3542" t="n">
        <v>69</v>
      </c>
      <c r="L3542" t="n">
        <v>1</v>
      </c>
      <c r="M3542" t="n">
        <v>0</v>
      </c>
      <c r="O3542" t="n">
        <v>0</v>
      </c>
      <c r="P3542" t="n">
        <v>28</v>
      </c>
      <c r="Q3542" t="n">
        <v>0</v>
      </c>
      <c r="R3542" t="n">
        <v>4</v>
      </c>
      <c r="S3542" t="n">
        <v>0</v>
      </c>
      <c r="T3542" t="n">
        <v>37</v>
      </c>
    </row>
    <row r="3543">
      <c r="A3543" s="8" t="n">
        <v>46212</v>
      </c>
      <c r="B3543" t="inlineStr">
        <is>
          <t>YX</t>
        </is>
      </c>
      <c r="C3543" s="9">
        <f>_xlfn.XLOOKUP(B3543,Carriers[Code],Carriers[Airline])</f>
        <v/>
      </c>
      <c r="D3543" t="n">
        <v>4760</v>
      </c>
      <c r="E3543" t="inlineStr">
        <is>
          <t>CVG</t>
        </is>
      </c>
      <c r="F3543" s="10" t="n">
        <v>1155</v>
      </c>
      <c r="G3543" t="inlineStr">
        <is>
          <t>1100-1159</t>
        </is>
      </c>
      <c r="H3543" s="9">
        <f>INT(F3543/100)</f>
        <v/>
      </c>
      <c r="I3543" t="n">
        <v>0</v>
      </c>
      <c r="J3543" t="n">
        <v>0</v>
      </c>
      <c r="K3543" t="n">
        <v>-11</v>
      </c>
      <c r="L3543" t="n">
        <v>0</v>
      </c>
      <c r="M3543" t="n">
        <v>0</v>
      </c>
      <c r="O3543" t="n">
        <v>0</v>
      </c>
    </row>
    <row r="3544">
      <c r="A3544" s="8" t="n">
        <v>46212</v>
      </c>
      <c r="B3544" t="inlineStr">
        <is>
          <t>AA</t>
        </is>
      </c>
      <c r="C3544" s="9">
        <f>_xlfn.XLOOKUP(B3544,Carriers[Code],Carriers[Airline])</f>
        <v/>
      </c>
      <c r="D3544" t="n">
        <v>1610</v>
      </c>
      <c r="E3544" t="inlineStr">
        <is>
          <t>ORD</t>
        </is>
      </c>
      <c r="F3544" s="10" t="n">
        <v>1159</v>
      </c>
      <c r="G3544" t="inlineStr">
        <is>
          <t>1100-1159</t>
        </is>
      </c>
      <c r="H3544" s="9">
        <f>INT(F3544/100)</f>
        <v/>
      </c>
      <c r="I3544" t="n">
        <v>6</v>
      </c>
      <c r="J3544" t="n">
        <v>0</v>
      </c>
      <c r="K3544" t="n">
        <v>-14</v>
      </c>
      <c r="L3544" t="n">
        <v>0</v>
      </c>
      <c r="M3544" t="n">
        <v>0</v>
      </c>
      <c r="O3544" t="n">
        <v>0</v>
      </c>
    </row>
    <row r="3545">
      <c r="A3545" s="8" t="n">
        <v>46212</v>
      </c>
      <c r="B3545" t="inlineStr">
        <is>
          <t>B6</t>
        </is>
      </c>
      <c r="C3545" s="9">
        <f>_xlfn.XLOOKUP(B3545,Carriers[Code],Carriers[Airline])</f>
        <v/>
      </c>
      <c r="D3545" t="n">
        <v>837</v>
      </c>
      <c r="E3545" t="inlineStr">
        <is>
          <t>DTW</t>
        </is>
      </c>
      <c r="F3545" s="10" t="n">
        <v>1159</v>
      </c>
      <c r="G3545" t="inlineStr">
        <is>
          <t>1100-1159</t>
        </is>
      </c>
      <c r="H3545" s="9">
        <f>INT(F3545/100)</f>
        <v/>
      </c>
      <c r="I3545" t="n">
        <v>44</v>
      </c>
      <c r="J3545" t="n">
        <v>1</v>
      </c>
      <c r="K3545" t="n">
        <v>35</v>
      </c>
      <c r="L3545" t="n">
        <v>1</v>
      </c>
      <c r="M3545" t="n">
        <v>0</v>
      </c>
      <c r="O3545" t="n">
        <v>0</v>
      </c>
      <c r="P3545" t="n">
        <v>2</v>
      </c>
      <c r="Q3545" t="n">
        <v>0</v>
      </c>
      <c r="R3545" t="n">
        <v>0</v>
      </c>
      <c r="S3545" t="n">
        <v>0</v>
      </c>
      <c r="T3545" t="n">
        <v>33</v>
      </c>
    </row>
    <row r="3546">
      <c r="A3546" s="8" t="n">
        <v>46212</v>
      </c>
      <c r="B3546" t="inlineStr">
        <is>
          <t>YX</t>
        </is>
      </c>
      <c r="C3546" s="9">
        <f>_xlfn.XLOOKUP(B3546,Carriers[Code],Carriers[Airline])</f>
        <v/>
      </c>
      <c r="D3546" t="n">
        <v>5854</v>
      </c>
      <c r="E3546" t="inlineStr">
        <is>
          <t>LGA</t>
        </is>
      </c>
      <c r="F3546" s="10" t="n">
        <v>1200</v>
      </c>
      <c r="G3546" t="inlineStr">
        <is>
          <t>1200-1259</t>
        </is>
      </c>
      <c r="H3546" s="9">
        <f>INT(F3546/100)</f>
        <v/>
      </c>
      <c r="I3546" t="n">
        <v>-3</v>
      </c>
      <c r="J3546" t="n">
        <v>0</v>
      </c>
      <c r="K3546" t="n">
        <v>-17</v>
      </c>
      <c r="L3546" t="n">
        <v>0</v>
      </c>
      <c r="M3546" t="n">
        <v>0</v>
      </c>
      <c r="O3546" t="n">
        <v>0</v>
      </c>
    </row>
    <row r="3547">
      <c r="A3547" s="8" t="n">
        <v>46212</v>
      </c>
      <c r="B3547" t="inlineStr">
        <is>
          <t>DL</t>
        </is>
      </c>
      <c r="C3547" s="9">
        <f>_xlfn.XLOOKUP(B3547,Carriers[Code],Carriers[Airline])</f>
        <v/>
      </c>
      <c r="D3547" t="n">
        <v>303</v>
      </c>
      <c r="E3547" t="inlineStr">
        <is>
          <t>DFW</t>
        </is>
      </c>
      <c r="F3547" s="10" t="n">
        <v>1205</v>
      </c>
      <c r="G3547" t="inlineStr">
        <is>
          <t>1200-1259</t>
        </is>
      </c>
      <c r="H3547" s="9">
        <f>INT(F3547/100)</f>
        <v/>
      </c>
      <c r="I3547" t="n">
        <v>-10</v>
      </c>
      <c r="J3547" t="n">
        <v>0</v>
      </c>
      <c r="K3547" t="n">
        <v>-29</v>
      </c>
      <c r="L3547" t="n">
        <v>0</v>
      </c>
      <c r="M3547" t="n">
        <v>0</v>
      </c>
      <c r="O3547" t="n">
        <v>0</v>
      </c>
    </row>
    <row r="3548">
      <c r="A3548" s="8" t="n">
        <v>46212</v>
      </c>
      <c r="B3548" t="inlineStr">
        <is>
          <t>DL</t>
        </is>
      </c>
      <c r="C3548" s="9">
        <f>_xlfn.XLOOKUP(B3548,Carriers[Code],Carriers[Airline])</f>
        <v/>
      </c>
      <c r="D3548" t="n">
        <v>2785</v>
      </c>
      <c r="E3548" t="inlineStr">
        <is>
          <t>CHS</t>
        </is>
      </c>
      <c r="F3548" s="10" t="n">
        <v>1205</v>
      </c>
      <c r="G3548" t="inlineStr">
        <is>
          <t>1200-1259</t>
        </is>
      </c>
      <c r="H3548" s="9">
        <f>INT(F3548/100)</f>
        <v/>
      </c>
      <c r="I3548" t="n">
        <v>-11</v>
      </c>
      <c r="J3548" t="n">
        <v>0</v>
      </c>
      <c r="K3548" t="n">
        <v>-12</v>
      </c>
      <c r="L3548" t="n">
        <v>0</v>
      </c>
      <c r="M3548" t="n">
        <v>0</v>
      </c>
      <c r="O3548" t="n">
        <v>0</v>
      </c>
    </row>
    <row r="3549">
      <c r="A3549" s="8" t="n">
        <v>46212</v>
      </c>
      <c r="B3549" t="inlineStr">
        <is>
          <t>G4</t>
        </is>
      </c>
      <c r="C3549" s="9">
        <f>_xlfn.XLOOKUP(B3549,Carriers[Code],Carriers[Airline])</f>
        <v/>
      </c>
      <c r="D3549" t="n">
        <v>456</v>
      </c>
      <c r="E3549" t="inlineStr">
        <is>
          <t>DSM</t>
        </is>
      </c>
      <c r="F3549" s="10" t="n">
        <v>1206</v>
      </c>
      <c r="G3549" t="inlineStr">
        <is>
          <t>1200-1259</t>
        </is>
      </c>
      <c r="H3549" s="9">
        <f>INT(F3549/100)</f>
        <v/>
      </c>
      <c r="I3549" t="n">
        <v>-19</v>
      </c>
      <c r="J3549" t="n">
        <v>0</v>
      </c>
      <c r="K3549" t="n">
        <v>-32</v>
      </c>
      <c r="L3549" t="n">
        <v>0</v>
      </c>
      <c r="M3549" t="n">
        <v>0</v>
      </c>
      <c r="O3549" t="n">
        <v>0</v>
      </c>
    </row>
    <row r="3550">
      <c r="A3550" s="8" t="n">
        <v>46212</v>
      </c>
      <c r="B3550" t="inlineStr">
        <is>
          <t>B6</t>
        </is>
      </c>
      <c r="C3550" s="9">
        <f>_xlfn.XLOOKUP(B3550,Carriers[Code],Carriers[Airline])</f>
        <v/>
      </c>
      <c r="D3550" t="n">
        <v>51</v>
      </c>
      <c r="E3550" t="inlineStr">
        <is>
          <t>MCO</t>
        </is>
      </c>
      <c r="F3550" s="10" t="n">
        <v>1210</v>
      </c>
      <c r="G3550" t="inlineStr">
        <is>
          <t>1200-1259</t>
        </is>
      </c>
      <c r="H3550" s="9">
        <f>INT(F3550/100)</f>
        <v/>
      </c>
      <c r="I3550" t="n">
        <v>35</v>
      </c>
      <c r="J3550" t="n">
        <v>1</v>
      </c>
      <c r="K3550" t="n">
        <v>75</v>
      </c>
      <c r="L3550" t="n">
        <v>1</v>
      </c>
      <c r="M3550" t="n">
        <v>0</v>
      </c>
      <c r="O3550" t="n">
        <v>0</v>
      </c>
      <c r="P3550" t="n">
        <v>15</v>
      </c>
      <c r="Q3550" t="n">
        <v>0</v>
      </c>
      <c r="R3550" t="n">
        <v>40</v>
      </c>
      <c r="S3550" t="n">
        <v>0</v>
      </c>
      <c r="T3550" t="n">
        <v>20</v>
      </c>
    </row>
    <row r="3551">
      <c r="A3551" s="8" t="n">
        <v>46212</v>
      </c>
      <c r="B3551" t="inlineStr">
        <is>
          <t>B6</t>
        </is>
      </c>
      <c r="C3551" s="9">
        <f>_xlfn.XLOOKUP(B3551,Carriers[Code],Carriers[Airline])</f>
        <v/>
      </c>
      <c r="D3551" t="n">
        <v>1352</v>
      </c>
      <c r="E3551" t="inlineStr">
        <is>
          <t>ACK</t>
        </is>
      </c>
      <c r="F3551" s="10" t="n">
        <v>1212</v>
      </c>
      <c r="G3551" t="inlineStr">
        <is>
          <t>1200-1259</t>
        </is>
      </c>
      <c r="H3551" s="9">
        <f>INT(F3551/100)</f>
        <v/>
      </c>
      <c r="I3551" t="n">
        <v>-9</v>
      </c>
      <c r="J3551" t="n">
        <v>0</v>
      </c>
      <c r="K3551" t="n">
        <v>-19</v>
      </c>
      <c r="L3551" t="n">
        <v>0</v>
      </c>
      <c r="M3551" t="n">
        <v>0</v>
      </c>
      <c r="O3551" t="n">
        <v>0</v>
      </c>
    </row>
    <row r="3552">
      <c r="A3552" s="8" t="n">
        <v>46212</v>
      </c>
      <c r="B3552" t="inlineStr">
        <is>
          <t>UA</t>
        </is>
      </c>
      <c r="C3552" s="9">
        <f>_xlfn.XLOOKUP(B3552,Carriers[Code],Carriers[Airline])</f>
        <v/>
      </c>
      <c r="D3552" t="n">
        <v>414</v>
      </c>
      <c r="E3552" t="inlineStr">
        <is>
          <t>DEN</t>
        </is>
      </c>
      <c r="F3552" s="10" t="n">
        <v>1222</v>
      </c>
      <c r="G3552" t="inlineStr">
        <is>
          <t>1200-1259</t>
        </is>
      </c>
      <c r="H3552" s="9">
        <f>INT(F3552/100)</f>
        <v/>
      </c>
      <c r="I3552" t="n">
        <v>-9</v>
      </c>
      <c r="J3552" t="n">
        <v>0</v>
      </c>
      <c r="K3552" t="n">
        <v>-17</v>
      </c>
      <c r="L3552" t="n">
        <v>0</v>
      </c>
      <c r="M3552" t="n">
        <v>0</v>
      </c>
      <c r="O3552" t="n">
        <v>0</v>
      </c>
    </row>
    <row r="3553">
      <c r="A3553" s="8" t="n">
        <v>46212</v>
      </c>
      <c r="B3553" t="inlineStr">
        <is>
          <t>YX</t>
        </is>
      </c>
      <c r="C3553" s="9">
        <f>_xlfn.XLOOKUP(B3553,Carriers[Code],Carriers[Airline])</f>
        <v/>
      </c>
      <c r="D3553" t="n">
        <v>4367</v>
      </c>
      <c r="E3553" t="inlineStr">
        <is>
          <t>LGA</t>
        </is>
      </c>
      <c r="F3553" s="10" t="n">
        <v>1223</v>
      </c>
      <c r="G3553" t="inlineStr">
        <is>
          <t>1200-1259</t>
        </is>
      </c>
      <c r="H3553" s="9">
        <f>INT(F3553/100)</f>
        <v/>
      </c>
      <c r="I3553" t="n">
        <v>79</v>
      </c>
      <c r="J3553" t="n">
        <v>1</v>
      </c>
      <c r="K3553" t="n">
        <v>60</v>
      </c>
      <c r="L3553" t="n">
        <v>1</v>
      </c>
      <c r="M3553" t="n">
        <v>0</v>
      </c>
      <c r="O3553" t="n">
        <v>0</v>
      </c>
      <c r="P3553" t="n">
        <v>0</v>
      </c>
      <c r="Q3553" t="n">
        <v>0</v>
      </c>
      <c r="R3553" t="n">
        <v>60</v>
      </c>
      <c r="S3553" t="n">
        <v>0</v>
      </c>
      <c r="T3553" t="n">
        <v>0</v>
      </c>
    </row>
    <row r="3554">
      <c r="A3554" s="8" t="n">
        <v>46212</v>
      </c>
      <c r="B3554" t="inlineStr">
        <is>
          <t>DL</t>
        </is>
      </c>
      <c r="C3554" s="9">
        <f>_xlfn.XLOOKUP(B3554,Carriers[Code],Carriers[Airline])</f>
        <v/>
      </c>
      <c r="D3554" t="n">
        <v>2816</v>
      </c>
      <c r="E3554" t="inlineStr">
        <is>
          <t>ORD</t>
        </is>
      </c>
      <c r="F3554" s="10" t="n">
        <v>1225</v>
      </c>
      <c r="G3554" t="inlineStr">
        <is>
          <t>1200-1259</t>
        </is>
      </c>
      <c r="H3554" s="9">
        <f>INT(F3554/100)</f>
        <v/>
      </c>
      <c r="I3554" t="n">
        <v>3</v>
      </c>
      <c r="J3554" t="n">
        <v>0</v>
      </c>
      <c r="K3554" t="n">
        <v>1</v>
      </c>
      <c r="L3554" t="n">
        <v>0</v>
      </c>
      <c r="M3554" t="n">
        <v>0</v>
      </c>
      <c r="O3554" t="n">
        <v>0</v>
      </c>
    </row>
    <row r="3555">
      <c r="A3555" s="8" t="n">
        <v>46212</v>
      </c>
      <c r="B3555" t="inlineStr">
        <is>
          <t>YX</t>
        </is>
      </c>
      <c r="C3555" s="9">
        <f>_xlfn.XLOOKUP(B3555,Carriers[Code],Carriers[Airline])</f>
        <v/>
      </c>
      <c r="D3555" t="n">
        <v>4366</v>
      </c>
      <c r="E3555" t="inlineStr">
        <is>
          <t>JFK</t>
        </is>
      </c>
      <c r="F3555" s="10" t="n">
        <v>1225</v>
      </c>
      <c r="G3555" t="inlineStr">
        <is>
          <t>1200-1259</t>
        </is>
      </c>
      <c r="H3555" s="9">
        <f>INT(F3555/100)</f>
        <v/>
      </c>
      <c r="I3555" t="n">
        <v>-6</v>
      </c>
      <c r="J3555" t="n">
        <v>0</v>
      </c>
      <c r="K3555" t="n">
        <v>-25</v>
      </c>
      <c r="L3555" t="n">
        <v>0</v>
      </c>
      <c r="M3555" t="n">
        <v>0</v>
      </c>
      <c r="O3555" t="n">
        <v>0</v>
      </c>
    </row>
    <row r="3556">
      <c r="A3556" s="8" t="n">
        <v>46212</v>
      </c>
      <c r="B3556" t="inlineStr">
        <is>
          <t>YX</t>
        </is>
      </c>
      <c r="C3556" s="9">
        <f>_xlfn.XLOOKUP(B3556,Carriers[Code],Carriers[Airline])</f>
        <v/>
      </c>
      <c r="D3556" t="n">
        <v>4738</v>
      </c>
      <c r="E3556" t="inlineStr">
        <is>
          <t>ILM</t>
        </is>
      </c>
      <c r="F3556" s="10" t="n">
        <v>1225</v>
      </c>
      <c r="G3556" t="inlineStr">
        <is>
          <t>1200-1259</t>
        </is>
      </c>
      <c r="H3556" s="9">
        <f>INT(F3556/100)</f>
        <v/>
      </c>
      <c r="I3556" t="n">
        <v>-5</v>
      </c>
      <c r="J3556" t="n">
        <v>0</v>
      </c>
      <c r="K3556" t="n">
        <v>-18</v>
      </c>
      <c r="L3556" t="n">
        <v>0</v>
      </c>
      <c r="M3556" t="n">
        <v>0</v>
      </c>
      <c r="O3556" t="n">
        <v>0</v>
      </c>
    </row>
    <row r="3557">
      <c r="A3557" s="8" t="n">
        <v>46212</v>
      </c>
      <c r="B3557" t="inlineStr">
        <is>
          <t>B6</t>
        </is>
      </c>
      <c r="C3557" s="9">
        <f>_xlfn.XLOOKUP(B3557,Carriers[Code],Carriers[Airline])</f>
        <v/>
      </c>
      <c r="D3557" t="n">
        <v>269</v>
      </c>
      <c r="E3557" t="inlineStr">
        <is>
          <t>FLL</t>
        </is>
      </c>
      <c r="F3557" s="10" t="n">
        <v>1230</v>
      </c>
      <c r="G3557" t="inlineStr">
        <is>
          <t>1200-1259</t>
        </is>
      </c>
      <c r="H3557" s="9">
        <f>INT(F3557/100)</f>
        <v/>
      </c>
      <c r="I3557" t="n">
        <v>82</v>
      </c>
      <c r="J3557" t="n">
        <v>1</v>
      </c>
      <c r="K3557" t="n">
        <v>57</v>
      </c>
      <c r="L3557" t="n">
        <v>1</v>
      </c>
      <c r="M3557" t="n">
        <v>0</v>
      </c>
      <c r="O3557" t="n">
        <v>0</v>
      </c>
      <c r="P3557" t="n">
        <v>14</v>
      </c>
      <c r="Q3557" t="n">
        <v>0</v>
      </c>
      <c r="R3557" t="n">
        <v>43</v>
      </c>
      <c r="S3557" t="n">
        <v>0</v>
      </c>
      <c r="T3557" t="n">
        <v>0</v>
      </c>
    </row>
    <row r="3558">
      <c r="A3558" s="8" t="n">
        <v>46212</v>
      </c>
      <c r="B3558" t="inlineStr">
        <is>
          <t>DL</t>
        </is>
      </c>
      <c r="C3558" s="9">
        <f>_xlfn.XLOOKUP(B3558,Carriers[Code],Carriers[Airline])</f>
        <v/>
      </c>
      <c r="D3558" t="n">
        <v>2779</v>
      </c>
      <c r="E3558" t="inlineStr">
        <is>
          <t>ATL</t>
        </is>
      </c>
      <c r="F3558" s="10" t="n">
        <v>1230</v>
      </c>
      <c r="G3558" t="inlineStr">
        <is>
          <t>1200-1259</t>
        </is>
      </c>
      <c r="H3558" s="9">
        <f>INT(F3558/100)</f>
        <v/>
      </c>
      <c r="I3558" t="n">
        <v>5</v>
      </c>
      <c r="J3558" t="n">
        <v>0</v>
      </c>
      <c r="K3558" t="n">
        <v>12</v>
      </c>
      <c r="L3558" t="n">
        <v>0</v>
      </c>
      <c r="M3558" t="n">
        <v>0</v>
      </c>
      <c r="O3558" t="n">
        <v>0</v>
      </c>
    </row>
    <row r="3559">
      <c r="A3559" s="8" t="n">
        <v>46212</v>
      </c>
      <c r="B3559" t="inlineStr">
        <is>
          <t>UA</t>
        </is>
      </c>
      <c r="C3559" s="9">
        <f>_xlfn.XLOOKUP(B3559,Carriers[Code],Carriers[Airline])</f>
        <v/>
      </c>
      <c r="D3559" t="n">
        <v>1732</v>
      </c>
      <c r="E3559" t="inlineStr">
        <is>
          <t>ORD</t>
        </is>
      </c>
      <c r="F3559" s="10" t="n">
        <v>1230</v>
      </c>
      <c r="G3559" t="inlineStr">
        <is>
          <t>1200-1259</t>
        </is>
      </c>
      <c r="H3559" s="9">
        <f>INT(F3559/100)</f>
        <v/>
      </c>
      <c r="I3559" t="n">
        <v>-9</v>
      </c>
      <c r="J3559" t="n">
        <v>0</v>
      </c>
      <c r="K3559" t="n">
        <v>-12</v>
      </c>
      <c r="L3559" t="n">
        <v>0</v>
      </c>
      <c r="M3559" t="n">
        <v>0</v>
      </c>
      <c r="O3559" t="n">
        <v>0</v>
      </c>
    </row>
    <row r="3560">
      <c r="A3560" s="8" t="n">
        <v>46212</v>
      </c>
      <c r="B3560" t="inlineStr">
        <is>
          <t>YX</t>
        </is>
      </c>
      <c r="C3560" s="9">
        <f>_xlfn.XLOOKUP(B3560,Carriers[Code],Carriers[Airline])</f>
        <v/>
      </c>
      <c r="D3560" t="n">
        <v>3413</v>
      </c>
      <c r="E3560" t="inlineStr">
        <is>
          <t>IAD</t>
        </is>
      </c>
      <c r="F3560" s="10" t="n">
        <v>1235</v>
      </c>
      <c r="G3560" t="inlineStr">
        <is>
          <t>1200-1259</t>
        </is>
      </c>
      <c r="H3560" s="9">
        <f>INT(F3560/100)</f>
        <v/>
      </c>
      <c r="I3560" t="n">
        <v>-6</v>
      </c>
      <c r="J3560" t="n">
        <v>0</v>
      </c>
      <c r="K3560" t="n">
        <v>-17</v>
      </c>
      <c r="L3560" t="n">
        <v>0</v>
      </c>
      <c r="M3560" t="n">
        <v>0</v>
      </c>
      <c r="O3560" t="n">
        <v>0</v>
      </c>
    </row>
    <row r="3561">
      <c r="A3561" s="8" t="n">
        <v>46212</v>
      </c>
      <c r="B3561" t="inlineStr">
        <is>
          <t>YX</t>
        </is>
      </c>
      <c r="C3561" s="9">
        <f>_xlfn.XLOOKUP(B3561,Carriers[Code],Carriers[Airline])</f>
        <v/>
      </c>
      <c r="D3561" t="n">
        <v>5857</v>
      </c>
      <c r="E3561" t="inlineStr">
        <is>
          <t>DCA</t>
        </is>
      </c>
      <c r="F3561" s="10" t="n">
        <v>1235</v>
      </c>
      <c r="G3561" t="inlineStr">
        <is>
          <t>1200-1259</t>
        </is>
      </c>
      <c r="H3561" s="9">
        <f>INT(F3561/100)</f>
        <v/>
      </c>
      <c r="I3561" t="n">
        <v>-6</v>
      </c>
      <c r="J3561" t="n">
        <v>0</v>
      </c>
      <c r="K3561" t="n">
        <v>24</v>
      </c>
      <c r="L3561" t="n">
        <v>1</v>
      </c>
      <c r="M3561" t="n">
        <v>0</v>
      </c>
      <c r="O3561" t="n">
        <v>0</v>
      </c>
      <c r="P3561" t="n">
        <v>0</v>
      </c>
      <c r="Q3561" t="n">
        <v>0</v>
      </c>
      <c r="R3561" t="n">
        <v>24</v>
      </c>
      <c r="S3561" t="n">
        <v>0</v>
      </c>
      <c r="T3561" t="n">
        <v>0</v>
      </c>
    </row>
    <row r="3562">
      <c r="A3562" s="8" t="n">
        <v>46212</v>
      </c>
      <c r="B3562" t="inlineStr">
        <is>
          <t>AA</t>
        </is>
      </c>
      <c r="C3562" s="9">
        <f>_xlfn.XLOOKUP(B3562,Carriers[Code],Carriers[Airline])</f>
        <v/>
      </c>
      <c r="D3562" t="n">
        <v>1583</v>
      </c>
      <c r="E3562" t="inlineStr">
        <is>
          <t>DFW</t>
        </is>
      </c>
      <c r="F3562" s="10" t="n">
        <v>1238</v>
      </c>
      <c r="G3562" t="inlineStr">
        <is>
          <t>1200-1259</t>
        </is>
      </c>
      <c r="H3562" s="9">
        <f>INT(F3562/100)</f>
        <v/>
      </c>
      <c r="I3562" t="n">
        <v>-2</v>
      </c>
      <c r="J3562" t="n">
        <v>0</v>
      </c>
      <c r="K3562" t="n">
        <v>-15</v>
      </c>
      <c r="L3562" t="n">
        <v>0</v>
      </c>
      <c r="M3562" t="n">
        <v>0</v>
      </c>
      <c r="O3562" t="n">
        <v>0</v>
      </c>
    </row>
    <row r="3563">
      <c r="A3563" s="8" t="n">
        <v>46212</v>
      </c>
      <c r="B3563" t="inlineStr">
        <is>
          <t>AA</t>
        </is>
      </c>
      <c r="C3563" s="9">
        <f>_xlfn.XLOOKUP(B3563,Carriers[Code],Carriers[Airline])</f>
        <v/>
      </c>
      <c r="D3563" t="n">
        <v>3043</v>
      </c>
      <c r="E3563" t="inlineStr">
        <is>
          <t>PHL</t>
        </is>
      </c>
      <c r="F3563" s="10" t="n">
        <v>1238</v>
      </c>
      <c r="G3563" t="inlineStr">
        <is>
          <t>1200-1259</t>
        </is>
      </c>
      <c r="H3563" s="9">
        <f>INT(F3563/100)</f>
        <v/>
      </c>
      <c r="I3563" t="n">
        <v>-4</v>
      </c>
      <c r="J3563" t="n">
        <v>0</v>
      </c>
      <c r="K3563" t="n">
        <v>-3</v>
      </c>
      <c r="L3563" t="n">
        <v>0</v>
      </c>
      <c r="M3563" t="n">
        <v>0</v>
      </c>
      <c r="O3563" t="n">
        <v>0</v>
      </c>
    </row>
    <row r="3564">
      <c r="A3564" s="8" t="n">
        <v>46212</v>
      </c>
      <c r="B3564" t="inlineStr">
        <is>
          <t>MQ</t>
        </is>
      </c>
      <c r="C3564" s="9">
        <f>_xlfn.XLOOKUP(B3564,Carriers[Code],Carriers[Airline])</f>
        <v/>
      </c>
      <c r="D3564" t="n">
        <v>3470</v>
      </c>
      <c r="E3564" t="inlineStr">
        <is>
          <t>CMH</t>
        </is>
      </c>
      <c r="F3564" s="10" t="n">
        <v>1240</v>
      </c>
      <c r="G3564" t="inlineStr">
        <is>
          <t>1200-1259</t>
        </is>
      </c>
      <c r="H3564" s="9">
        <f>INT(F3564/100)</f>
        <v/>
      </c>
      <c r="I3564" t="n">
        <v>-7</v>
      </c>
      <c r="J3564" t="n">
        <v>0</v>
      </c>
      <c r="K3564" t="n">
        <v>-14</v>
      </c>
      <c r="L3564" t="n">
        <v>0</v>
      </c>
      <c r="M3564" t="n">
        <v>0</v>
      </c>
      <c r="O3564" t="n">
        <v>0</v>
      </c>
    </row>
    <row r="3565">
      <c r="A3565" s="8" t="n">
        <v>46212</v>
      </c>
      <c r="B3565" t="inlineStr">
        <is>
          <t>B6</t>
        </is>
      </c>
      <c r="C3565" s="9">
        <f>_xlfn.XLOOKUP(B3565,Carriers[Code],Carriers[Airline])</f>
        <v/>
      </c>
      <c r="D3565" t="n">
        <v>1781</v>
      </c>
      <c r="E3565" t="inlineStr">
        <is>
          <t>VPS</t>
        </is>
      </c>
      <c r="F3565" s="10" t="n">
        <v>1244</v>
      </c>
      <c r="G3565" t="inlineStr">
        <is>
          <t>1200-1259</t>
        </is>
      </c>
      <c r="H3565" s="9">
        <f>INT(F3565/100)</f>
        <v/>
      </c>
      <c r="I3565" t="n">
        <v>-1</v>
      </c>
      <c r="J3565" t="n">
        <v>0</v>
      </c>
      <c r="K3565" t="n">
        <v>45</v>
      </c>
      <c r="L3565" t="n">
        <v>1</v>
      </c>
      <c r="M3565" t="n">
        <v>0</v>
      </c>
      <c r="O3565" t="n">
        <v>0</v>
      </c>
      <c r="P3565" t="n">
        <v>0</v>
      </c>
      <c r="Q3565" t="n">
        <v>0</v>
      </c>
      <c r="R3565" t="n">
        <v>45</v>
      </c>
      <c r="S3565" t="n">
        <v>0</v>
      </c>
      <c r="T3565" t="n">
        <v>0</v>
      </c>
    </row>
    <row r="3566">
      <c r="A3566" s="8" t="n">
        <v>46212</v>
      </c>
      <c r="B3566" t="inlineStr">
        <is>
          <t>B6</t>
        </is>
      </c>
      <c r="C3566" s="9">
        <f>_xlfn.XLOOKUP(B3566,Carriers[Code],Carriers[Airline])</f>
        <v/>
      </c>
      <c r="D3566" t="n">
        <v>717</v>
      </c>
      <c r="E3566" t="inlineStr">
        <is>
          <t>JFK</t>
        </is>
      </c>
      <c r="F3566" s="10" t="n">
        <v>1245</v>
      </c>
      <c r="G3566" t="inlineStr">
        <is>
          <t>1200-1259</t>
        </is>
      </c>
      <c r="H3566" s="9">
        <f>INT(F3566/100)</f>
        <v/>
      </c>
      <c r="I3566" t="n">
        <v>241</v>
      </c>
      <c r="J3566" t="n">
        <v>1</v>
      </c>
      <c r="K3566" t="n">
        <v>238</v>
      </c>
      <c r="L3566" t="n">
        <v>1</v>
      </c>
      <c r="M3566" t="n">
        <v>0</v>
      </c>
      <c r="O3566" t="n">
        <v>0</v>
      </c>
      <c r="P3566" t="n">
        <v>0</v>
      </c>
      <c r="Q3566" t="n">
        <v>0</v>
      </c>
      <c r="R3566" t="n">
        <v>166</v>
      </c>
      <c r="S3566" t="n">
        <v>0</v>
      </c>
      <c r="T3566" t="n">
        <v>72</v>
      </c>
    </row>
    <row r="3567">
      <c r="A3567" s="8" t="n">
        <v>46212</v>
      </c>
      <c r="B3567" t="inlineStr">
        <is>
          <t>B6</t>
        </is>
      </c>
      <c r="C3567" s="9">
        <f>_xlfn.XLOOKUP(B3567,Carriers[Code],Carriers[Airline])</f>
        <v/>
      </c>
      <c r="D3567" t="n">
        <v>855</v>
      </c>
      <c r="E3567" t="inlineStr">
        <is>
          <t>DCA</t>
        </is>
      </c>
      <c r="F3567" s="10" t="n">
        <v>1253</v>
      </c>
      <c r="G3567" t="inlineStr">
        <is>
          <t>1200-1259</t>
        </is>
      </c>
      <c r="H3567" s="9">
        <f>INT(F3567/100)</f>
        <v/>
      </c>
      <c r="I3567" t="n">
        <v>4</v>
      </c>
      <c r="J3567" t="n">
        <v>0</v>
      </c>
      <c r="K3567" t="n">
        <v>32</v>
      </c>
      <c r="L3567" t="n">
        <v>1</v>
      </c>
      <c r="M3567" t="n">
        <v>0</v>
      </c>
      <c r="O3567" t="n">
        <v>0</v>
      </c>
      <c r="P3567" t="n">
        <v>4</v>
      </c>
      <c r="Q3567" t="n">
        <v>0</v>
      </c>
      <c r="R3567" t="n">
        <v>28</v>
      </c>
      <c r="S3567" t="n">
        <v>0</v>
      </c>
      <c r="T3567" t="n">
        <v>0</v>
      </c>
    </row>
    <row r="3568">
      <c r="A3568" s="8" t="n">
        <v>46212</v>
      </c>
      <c r="B3568" t="inlineStr">
        <is>
          <t>WN</t>
        </is>
      </c>
      <c r="C3568" s="9">
        <f>_xlfn.XLOOKUP(B3568,Carriers[Code],Carriers[Airline])</f>
        <v/>
      </c>
      <c r="D3568" t="n">
        <v>4917</v>
      </c>
      <c r="E3568" t="inlineStr">
        <is>
          <t>STL</t>
        </is>
      </c>
      <c r="F3568" s="10" t="n">
        <v>1255</v>
      </c>
      <c r="G3568" t="inlineStr">
        <is>
          <t>1200-1259</t>
        </is>
      </c>
      <c r="H3568" s="9">
        <f>INT(F3568/100)</f>
        <v/>
      </c>
      <c r="I3568" t="n">
        <v>8</v>
      </c>
      <c r="J3568" t="n">
        <v>0</v>
      </c>
      <c r="K3568" t="n">
        <v>13</v>
      </c>
      <c r="L3568" t="n">
        <v>0</v>
      </c>
      <c r="M3568" t="n">
        <v>0</v>
      </c>
      <c r="O3568" t="n">
        <v>0</v>
      </c>
    </row>
    <row r="3569">
      <c r="A3569" s="8" t="n">
        <v>46212</v>
      </c>
      <c r="B3569" t="inlineStr">
        <is>
          <t>YX</t>
        </is>
      </c>
      <c r="C3569" s="9">
        <f>_xlfn.XLOOKUP(B3569,Carriers[Code],Carriers[Airline])</f>
        <v/>
      </c>
      <c r="D3569" t="n">
        <v>5829</v>
      </c>
      <c r="E3569" t="inlineStr">
        <is>
          <t>EWR</t>
        </is>
      </c>
      <c r="F3569" s="10" t="n">
        <v>1255</v>
      </c>
      <c r="G3569" t="inlineStr">
        <is>
          <t>1200-1259</t>
        </is>
      </c>
      <c r="H3569" s="9">
        <f>INT(F3569/100)</f>
        <v/>
      </c>
      <c r="I3569" t="n">
        <v>91</v>
      </c>
      <c r="J3569" t="n">
        <v>1</v>
      </c>
      <c r="K3569" t="n">
        <v>97</v>
      </c>
      <c r="L3569" t="n">
        <v>1</v>
      </c>
      <c r="M3569" t="n">
        <v>0</v>
      </c>
      <c r="O3569" t="n">
        <v>0</v>
      </c>
      <c r="P3569" t="n">
        <v>0</v>
      </c>
      <c r="Q3569" t="n">
        <v>0</v>
      </c>
      <c r="R3569" t="n">
        <v>97</v>
      </c>
      <c r="S3569" t="n">
        <v>0</v>
      </c>
      <c r="T3569" t="n">
        <v>0</v>
      </c>
    </row>
    <row r="3570">
      <c r="A3570" s="8" t="n">
        <v>46212</v>
      </c>
      <c r="B3570" t="inlineStr">
        <is>
          <t>AA</t>
        </is>
      </c>
      <c r="C3570" s="9">
        <f>_xlfn.XLOOKUP(B3570,Carriers[Code],Carriers[Airline])</f>
        <v/>
      </c>
      <c r="D3570" t="n">
        <v>1057</v>
      </c>
      <c r="E3570" t="inlineStr">
        <is>
          <t>PHX</t>
        </is>
      </c>
      <c r="F3570" s="10" t="n">
        <v>1300</v>
      </c>
      <c r="G3570" t="inlineStr">
        <is>
          <t>1300-1359</t>
        </is>
      </c>
      <c r="H3570" s="9">
        <f>INT(F3570/100)</f>
        <v/>
      </c>
      <c r="I3570" t="n">
        <v>3</v>
      </c>
      <c r="J3570" t="n">
        <v>0</v>
      </c>
      <c r="K3570" t="n">
        <v>-14</v>
      </c>
      <c r="L3570" t="n">
        <v>0</v>
      </c>
      <c r="M3570" t="n">
        <v>0</v>
      </c>
      <c r="O3570" t="n">
        <v>0</v>
      </c>
    </row>
    <row r="3571">
      <c r="A3571" s="8" t="n">
        <v>46212</v>
      </c>
      <c r="B3571" t="inlineStr">
        <is>
          <t>YX</t>
        </is>
      </c>
      <c r="C3571" s="9">
        <f>_xlfn.XLOOKUP(B3571,Carriers[Code],Carriers[Airline])</f>
        <v/>
      </c>
      <c r="D3571" t="n">
        <v>5748</v>
      </c>
      <c r="E3571" t="inlineStr">
        <is>
          <t>LGA</t>
        </is>
      </c>
      <c r="F3571" s="10" t="n">
        <v>1300</v>
      </c>
      <c r="G3571" t="inlineStr">
        <is>
          <t>1300-1359</t>
        </is>
      </c>
      <c r="H3571" s="9">
        <f>INT(F3571/100)</f>
        <v/>
      </c>
      <c r="I3571" t="n">
        <v>22</v>
      </c>
      <c r="J3571" t="n">
        <v>1</v>
      </c>
      <c r="K3571" t="n">
        <v>37</v>
      </c>
      <c r="L3571" t="n">
        <v>1</v>
      </c>
      <c r="M3571" t="n">
        <v>0</v>
      </c>
      <c r="O3571" t="n">
        <v>0</v>
      </c>
      <c r="P3571" t="n">
        <v>0</v>
      </c>
      <c r="Q3571" t="n">
        <v>0</v>
      </c>
      <c r="R3571" t="n">
        <v>37</v>
      </c>
      <c r="S3571" t="n">
        <v>0</v>
      </c>
      <c r="T3571" t="n">
        <v>0</v>
      </c>
    </row>
    <row r="3572">
      <c r="A3572" s="8" t="n">
        <v>46212</v>
      </c>
      <c r="B3572" t="inlineStr">
        <is>
          <t>YX</t>
        </is>
      </c>
      <c r="C3572" s="9">
        <f>_xlfn.XLOOKUP(B3572,Carriers[Code],Carriers[Airline])</f>
        <v/>
      </c>
      <c r="D3572" t="n">
        <v>4386</v>
      </c>
      <c r="E3572" t="inlineStr">
        <is>
          <t>ORD</t>
        </is>
      </c>
      <c r="F3572" s="10" t="n">
        <v>1301</v>
      </c>
      <c r="G3572" t="inlineStr">
        <is>
          <t>1300-1359</t>
        </is>
      </c>
      <c r="H3572" s="9">
        <f>INT(F3572/100)</f>
        <v/>
      </c>
      <c r="I3572" t="n">
        <v>-11</v>
      </c>
      <c r="J3572" t="n">
        <v>0</v>
      </c>
      <c r="K3572" t="n">
        <v>-35</v>
      </c>
      <c r="L3572" t="n">
        <v>0</v>
      </c>
      <c r="M3572" t="n">
        <v>0</v>
      </c>
      <c r="O3572" t="n">
        <v>0</v>
      </c>
    </row>
    <row r="3573">
      <c r="A3573" s="8" t="n">
        <v>46212</v>
      </c>
      <c r="B3573" t="inlineStr">
        <is>
          <t>DL</t>
        </is>
      </c>
      <c r="C3573" s="9">
        <f>_xlfn.XLOOKUP(B3573,Carriers[Code],Carriers[Airline])</f>
        <v/>
      </c>
      <c r="D3573" t="n">
        <v>2283</v>
      </c>
      <c r="E3573" t="inlineStr">
        <is>
          <t>RDU</t>
        </is>
      </c>
      <c r="F3573" s="10" t="n">
        <v>1303</v>
      </c>
      <c r="G3573" t="inlineStr">
        <is>
          <t>1300-1359</t>
        </is>
      </c>
      <c r="H3573" s="9">
        <f>INT(F3573/100)</f>
        <v/>
      </c>
      <c r="I3573" t="n">
        <v>-12</v>
      </c>
      <c r="J3573" t="n">
        <v>0</v>
      </c>
      <c r="K3573" t="n">
        <v>-18</v>
      </c>
      <c r="L3573" t="n">
        <v>0</v>
      </c>
      <c r="M3573" t="n">
        <v>0</v>
      </c>
      <c r="O3573" t="n">
        <v>0</v>
      </c>
    </row>
    <row r="3574">
      <c r="A3574" s="8" t="n">
        <v>46212</v>
      </c>
      <c r="B3574" t="inlineStr">
        <is>
          <t>YX</t>
        </is>
      </c>
      <c r="C3574" s="9">
        <f>_xlfn.XLOOKUP(B3574,Carriers[Code],Carriers[Airline])</f>
        <v/>
      </c>
      <c r="D3574" t="n">
        <v>5603</v>
      </c>
      <c r="E3574" t="inlineStr">
        <is>
          <t>MSN</t>
        </is>
      </c>
      <c r="F3574" s="10" t="n">
        <v>1308</v>
      </c>
      <c r="G3574" t="inlineStr">
        <is>
          <t>1300-1359</t>
        </is>
      </c>
      <c r="H3574" s="9">
        <f>INT(F3574/100)</f>
        <v/>
      </c>
      <c r="I3574" t="n">
        <v>26</v>
      </c>
      <c r="J3574" t="n">
        <v>1</v>
      </c>
      <c r="K3574" t="n">
        <v>16</v>
      </c>
      <c r="L3574" t="n">
        <v>1</v>
      </c>
      <c r="M3574" t="n">
        <v>0</v>
      </c>
      <c r="O3574" t="n">
        <v>0</v>
      </c>
      <c r="P3574" t="n">
        <v>0</v>
      </c>
      <c r="Q3574" t="n">
        <v>0</v>
      </c>
      <c r="R3574" t="n">
        <v>0</v>
      </c>
      <c r="S3574" t="n">
        <v>0</v>
      </c>
      <c r="T3574" t="n">
        <v>16</v>
      </c>
    </row>
    <row r="3575">
      <c r="A3575" s="8" t="n">
        <v>46212</v>
      </c>
      <c r="B3575" t="inlineStr">
        <is>
          <t>DL</t>
        </is>
      </c>
      <c r="C3575" s="9">
        <f>_xlfn.XLOOKUP(B3575,Carriers[Code],Carriers[Airline])</f>
        <v/>
      </c>
      <c r="D3575" t="n">
        <v>2222</v>
      </c>
      <c r="E3575" t="inlineStr">
        <is>
          <t>DTW</t>
        </is>
      </c>
      <c r="F3575" s="10" t="n">
        <v>1310</v>
      </c>
      <c r="G3575" t="inlineStr">
        <is>
          <t>1300-1359</t>
        </is>
      </c>
      <c r="H3575" s="9">
        <f>INT(F3575/100)</f>
        <v/>
      </c>
      <c r="I3575" t="n">
        <v>-7</v>
      </c>
      <c r="J3575" t="n">
        <v>0</v>
      </c>
      <c r="K3575" t="n">
        <v>12</v>
      </c>
      <c r="L3575" t="n">
        <v>0</v>
      </c>
      <c r="M3575" t="n">
        <v>0</v>
      </c>
      <c r="O3575" t="n">
        <v>0</v>
      </c>
    </row>
    <row r="3576">
      <c r="A3576" s="8" t="n">
        <v>46212</v>
      </c>
      <c r="B3576" t="inlineStr">
        <is>
          <t>WN</t>
        </is>
      </c>
      <c r="C3576" s="9">
        <f>_xlfn.XLOOKUP(B3576,Carriers[Code],Carriers[Airline])</f>
        <v/>
      </c>
      <c r="D3576" t="n">
        <v>746</v>
      </c>
      <c r="E3576" t="inlineStr">
        <is>
          <t>MDW</t>
        </is>
      </c>
      <c r="F3576" s="10" t="n">
        <v>1310</v>
      </c>
      <c r="G3576" t="inlineStr">
        <is>
          <t>1300-1359</t>
        </is>
      </c>
      <c r="H3576" s="9">
        <f>INT(F3576/100)</f>
        <v/>
      </c>
      <c r="I3576" t="n">
        <v>-5</v>
      </c>
      <c r="J3576" t="n">
        <v>0</v>
      </c>
      <c r="K3576" t="n">
        <v>-15</v>
      </c>
      <c r="L3576" t="n">
        <v>0</v>
      </c>
      <c r="M3576" t="n">
        <v>0</v>
      </c>
      <c r="O3576" t="n">
        <v>0</v>
      </c>
    </row>
    <row r="3577">
      <c r="A3577" s="8" t="n">
        <v>46212</v>
      </c>
      <c r="B3577" t="inlineStr">
        <is>
          <t>DL</t>
        </is>
      </c>
      <c r="C3577" s="9">
        <f>_xlfn.XLOOKUP(B3577,Carriers[Code],Carriers[Airline])</f>
        <v/>
      </c>
      <c r="D3577" t="n">
        <v>1297</v>
      </c>
      <c r="E3577" t="inlineStr">
        <is>
          <t>AUS</t>
        </is>
      </c>
      <c r="F3577" s="10" t="n">
        <v>1325</v>
      </c>
      <c r="G3577" t="inlineStr">
        <is>
          <t>1300-1359</t>
        </is>
      </c>
      <c r="H3577" s="9">
        <f>INT(F3577/100)</f>
        <v/>
      </c>
      <c r="I3577" t="n">
        <v>12</v>
      </c>
      <c r="J3577" t="n">
        <v>0</v>
      </c>
      <c r="K3577" t="n">
        <v>0</v>
      </c>
      <c r="L3577" t="n">
        <v>0</v>
      </c>
      <c r="M3577" t="n">
        <v>0</v>
      </c>
      <c r="O3577" t="n">
        <v>0</v>
      </c>
    </row>
    <row r="3578">
      <c r="A3578" s="8" t="n">
        <v>46212</v>
      </c>
      <c r="B3578" t="inlineStr">
        <is>
          <t>WN</t>
        </is>
      </c>
      <c r="C3578" s="9">
        <f>_xlfn.XLOOKUP(B3578,Carriers[Code],Carriers[Airline])</f>
        <v/>
      </c>
      <c r="D3578" t="n">
        <v>733</v>
      </c>
      <c r="E3578" t="inlineStr">
        <is>
          <t>BWI</t>
        </is>
      </c>
      <c r="F3578" s="10" t="n">
        <v>1325</v>
      </c>
      <c r="G3578" t="inlineStr">
        <is>
          <t>1300-1359</t>
        </is>
      </c>
      <c r="H3578" s="9">
        <f>INT(F3578/100)</f>
        <v/>
      </c>
      <c r="I3578" t="n">
        <v>-4</v>
      </c>
      <c r="J3578" t="n">
        <v>0</v>
      </c>
      <c r="K3578" t="n">
        <v>-20</v>
      </c>
      <c r="L3578" t="n">
        <v>0</v>
      </c>
      <c r="M3578" t="n">
        <v>0</v>
      </c>
      <c r="O3578" t="n">
        <v>0</v>
      </c>
    </row>
    <row r="3579">
      <c r="A3579" s="8" t="n">
        <v>46212</v>
      </c>
      <c r="B3579" t="inlineStr">
        <is>
          <t>B6</t>
        </is>
      </c>
      <c r="C3579" s="9">
        <f>_xlfn.XLOOKUP(B3579,Carriers[Code],Carriers[Airline])</f>
        <v/>
      </c>
      <c r="D3579" t="n">
        <v>1293</v>
      </c>
      <c r="E3579" t="inlineStr">
        <is>
          <t>ILM</t>
        </is>
      </c>
      <c r="F3579" s="10" t="n">
        <v>1330</v>
      </c>
      <c r="G3579" t="inlineStr">
        <is>
          <t>1300-1359</t>
        </is>
      </c>
      <c r="H3579" s="9">
        <f>INT(F3579/100)</f>
        <v/>
      </c>
      <c r="I3579" t="n">
        <v>-9</v>
      </c>
      <c r="J3579" t="n">
        <v>0</v>
      </c>
      <c r="K3579" t="n">
        <v>14</v>
      </c>
      <c r="L3579" t="n">
        <v>0</v>
      </c>
      <c r="M3579" t="n">
        <v>0</v>
      </c>
      <c r="O3579" t="n">
        <v>0</v>
      </c>
    </row>
    <row r="3580">
      <c r="A3580" s="8" t="n">
        <v>46212</v>
      </c>
      <c r="B3580" t="inlineStr">
        <is>
          <t>YX</t>
        </is>
      </c>
      <c r="C3580" s="9">
        <f>_xlfn.XLOOKUP(B3580,Carriers[Code],Carriers[Airline])</f>
        <v/>
      </c>
      <c r="D3580" t="n">
        <v>5808</v>
      </c>
      <c r="E3580" t="inlineStr">
        <is>
          <t>JFK</t>
        </is>
      </c>
      <c r="F3580" s="10" t="n">
        <v>1335</v>
      </c>
      <c r="G3580" t="inlineStr">
        <is>
          <t>1300-1359</t>
        </is>
      </c>
      <c r="H3580" s="9">
        <f>INT(F3580/100)</f>
        <v/>
      </c>
      <c r="I3580" t="n">
        <v>114</v>
      </c>
      <c r="J3580" t="n">
        <v>1</v>
      </c>
      <c r="K3580" t="n">
        <v>89</v>
      </c>
      <c r="L3580" t="n">
        <v>1</v>
      </c>
      <c r="M3580" t="n">
        <v>0</v>
      </c>
      <c r="O3580" t="n">
        <v>0</v>
      </c>
      <c r="P3580" t="n">
        <v>0</v>
      </c>
      <c r="Q3580" t="n">
        <v>0</v>
      </c>
      <c r="R3580" t="n">
        <v>89</v>
      </c>
      <c r="S3580" t="n">
        <v>0</v>
      </c>
      <c r="T3580" t="n">
        <v>0</v>
      </c>
    </row>
    <row r="3581">
      <c r="A3581" s="8" t="n">
        <v>46212</v>
      </c>
      <c r="B3581" t="inlineStr">
        <is>
          <t>UA</t>
        </is>
      </c>
      <c r="C3581" s="9">
        <f>_xlfn.XLOOKUP(B3581,Carriers[Code],Carriers[Airline])</f>
        <v/>
      </c>
      <c r="D3581" t="n">
        <v>1976</v>
      </c>
      <c r="E3581" t="inlineStr">
        <is>
          <t>IAH</t>
        </is>
      </c>
      <c r="F3581" s="10" t="n">
        <v>1337</v>
      </c>
      <c r="G3581" t="inlineStr">
        <is>
          <t>1300-1359</t>
        </is>
      </c>
      <c r="H3581" s="9">
        <f>INT(F3581/100)</f>
        <v/>
      </c>
      <c r="I3581" t="n">
        <v>11</v>
      </c>
      <c r="J3581" t="n">
        <v>0</v>
      </c>
      <c r="K3581" t="n">
        <v>-7</v>
      </c>
      <c r="L3581" t="n">
        <v>0</v>
      </c>
      <c r="M3581" t="n">
        <v>0</v>
      </c>
      <c r="O3581" t="n">
        <v>0</v>
      </c>
    </row>
    <row r="3582">
      <c r="A3582" s="8" t="n">
        <v>46212</v>
      </c>
      <c r="B3582" t="inlineStr">
        <is>
          <t>AA</t>
        </is>
      </c>
      <c r="C3582" s="9">
        <f>_xlfn.XLOOKUP(B3582,Carriers[Code],Carriers[Airline])</f>
        <v/>
      </c>
      <c r="D3582" t="n">
        <v>1589</v>
      </c>
      <c r="E3582" t="inlineStr">
        <is>
          <t>MIA</t>
        </is>
      </c>
      <c r="F3582" s="10" t="n">
        <v>1342</v>
      </c>
      <c r="G3582" t="inlineStr">
        <is>
          <t>1300-1359</t>
        </is>
      </c>
      <c r="H3582" s="9">
        <f>INT(F3582/100)</f>
        <v/>
      </c>
      <c r="I3582" t="n">
        <v>-6</v>
      </c>
      <c r="J3582" t="n">
        <v>0</v>
      </c>
      <c r="K3582" t="n">
        <v>-8</v>
      </c>
      <c r="L3582" t="n">
        <v>0</v>
      </c>
      <c r="M3582" t="n">
        <v>0</v>
      </c>
      <c r="O3582" t="n">
        <v>0</v>
      </c>
    </row>
    <row r="3583">
      <c r="A3583" s="8" t="n">
        <v>46212</v>
      </c>
      <c r="B3583" t="inlineStr">
        <is>
          <t>B6</t>
        </is>
      </c>
      <c r="C3583" s="9">
        <f>_xlfn.XLOOKUP(B3583,Carriers[Code],Carriers[Airline])</f>
        <v/>
      </c>
      <c r="D3583" t="n">
        <v>2251</v>
      </c>
      <c r="E3583" t="inlineStr">
        <is>
          <t>MCO</t>
        </is>
      </c>
      <c r="F3583" s="10" t="n">
        <v>1344</v>
      </c>
      <c r="G3583" t="inlineStr">
        <is>
          <t>1300-1359</t>
        </is>
      </c>
      <c r="H3583" s="9">
        <f>INT(F3583/100)</f>
        <v/>
      </c>
      <c r="M3583" t="n">
        <v>1</v>
      </c>
      <c r="N3583" t="inlineStr">
        <is>
          <t>C</t>
        </is>
      </c>
      <c r="O3583" t="n">
        <v>0</v>
      </c>
    </row>
    <row r="3584">
      <c r="A3584" s="8" t="n">
        <v>46212</v>
      </c>
      <c r="B3584" t="inlineStr">
        <is>
          <t>B6</t>
        </is>
      </c>
      <c r="C3584" s="9">
        <f>_xlfn.XLOOKUP(B3584,Carriers[Code],Carriers[Airline])</f>
        <v/>
      </c>
      <c r="D3584" t="n">
        <v>641</v>
      </c>
      <c r="E3584" t="inlineStr">
        <is>
          <t>CLE</t>
        </is>
      </c>
      <c r="F3584" s="10" t="n">
        <v>1346</v>
      </c>
      <c r="G3584" t="inlineStr">
        <is>
          <t>1300-1359</t>
        </is>
      </c>
      <c r="H3584" s="9">
        <f>INT(F3584/100)</f>
        <v/>
      </c>
      <c r="M3584" t="n">
        <v>1</v>
      </c>
      <c r="N3584" t="inlineStr">
        <is>
          <t>A</t>
        </is>
      </c>
      <c r="O3584" t="n">
        <v>0</v>
      </c>
    </row>
    <row r="3585">
      <c r="A3585" s="8" t="n">
        <v>46212</v>
      </c>
      <c r="B3585" t="inlineStr">
        <is>
          <t>YX</t>
        </is>
      </c>
      <c r="C3585" s="9">
        <f>_xlfn.XLOOKUP(B3585,Carriers[Code],Carriers[Airline])</f>
        <v/>
      </c>
      <c r="D3585" t="n">
        <v>4636</v>
      </c>
      <c r="E3585" t="inlineStr">
        <is>
          <t>IND</t>
        </is>
      </c>
      <c r="F3585" s="10" t="n">
        <v>1346</v>
      </c>
      <c r="G3585" t="inlineStr">
        <is>
          <t>1300-1359</t>
        </is>
      </c>
      <c r="H3585" s="9">
        <f>INT(F3585/100)</f>
        <v/>
      </c>
      <c r="I3585" t="n">
        <v>-7</v>
      </c>
      <c r="J3585" t="n">
        <v>0</v>
      </c>
      <c r="K3585" t="n">
        <v>-22</v>
      </c>
      <c r="L3585" t="n">
        <v>0</v>
      </c>
      <c r="M3585" t="n">
        <v>0</v>
      </c>
      <c r="O3585" t="n">
        <v>0</v>
      </c>
    </row>
    <row r="3586">
      <c r="A3586" s="8" t="n">
        <v>46212</v>
      </c>
      <c r="B3586" t="inlineStr">
        <is>
          <t>B6</t>
        </is>
      </c>
      <c r="C3586" s="9">
        <f>_xlfn.XLOOKUP(B3586,Carriers[Code],Carriers[Airline])</f>
        <v/>
      </c>
      <c r="D3586" t="n">
        <v>2467</v>
      </c>
      <c r="E3586" t="inlineStr">
        <is>
          <t>CHS</t>
        </is>
      </c>
      <c r="F3586" s="10" t="n">
        <v>1352</v>
      </c>
      <c r="G3586" t="inlineStr">
        <is>
          <t>1300-1359</t>
        </is>
      </c>
      <c r="H3586" s="9">
        <f>INT(F3586/100)</f>
        <v/>
      </c>
      <c r="I3586" t="n">
        <v>195</v>
      </c>
      <c r="J3586" t="n">
        <v>1</v>
      </c>
      <c r="K3586" t="n">
        <v>223</v>
      </c>
      <c r="L3586" t="n">
        <v>1</v>
      </c>
      <c r="M3586" t="n">
        <v>0</v>
      </c>
      <c r="O3586" t="n">
        <v>0</v>
      </c>
      <c r="P3586" t="n">
        <v>0</v>
      </c>
      <c r="Q3586" t="n">
        <v>0</v>
      </c>
      <c r="R3586" t="n">
        <v>28</v>
      </c>
      <c r="S3586" t="n">
        <v>0</v>
      </c>
      <c r="T3586" t="n">
        <v>195</v>
      </c>
    </row>
    <row r="3587">
      <c r="A3587" s="8" t="n">
        <v>46212</v>
      </c>
      <c r="B3587" t="inlineStr">
        <is>
          <t>MQ</t>
        </is>
      </c>
      <c r="C3587" s="9">
        <f>_xlfn.XLOOKUP(B3587,Carriers[Code],Carriers[Airline])</f>
        <v/>
      </c>
      <c r="D3587" t="n">
        <v>3711</v>
      </c>
      <c r="E3587" t="inlineStr">
        <is>
          <t>ORD</t>
        </is>
      </c>
      <c r="F3587" s="10" t="n">
        <v>1354</v>
      </c>
      <c r="G3587" t="inlineStr">
        <is>
          <t>1300-1359</t>
        </is>
      </c>
      <c r="H3587" s="9">
        <f>INT(F3587/100)</f>
        <v/>
      </c>
      <c r="I3587" t="n">
        <v>-8</v>
      </c>
      <c r="J3587" t="n">
        <v>0</v>
      </c>
      <c r="K3587" t="n">
        <v>-23</v>
      </c>
      <c r="L3587" t="n">
        <v>0</v>
      </c>
      <c r="M3587" t="n">
        <v>0</v>
      </c>
      <c r="O3587" t="n">
        <v>0</v>
      </c>
    </row>
    <row r="3588">
      <c r="A3588" s="8" t="n">
        <v>46212</v>
      </c>
      <c r="B3588" t="inlineStr">
        <is>
          <t>DL</t>
        </is>
      </c>
      <c r="C3588" s="9">
        <f>_xlfn.XLOOKUP(B3588,Carriers[Code],Carriers[Airline])</f>
        <v/>
      </c>
      <c r="D3588" t="n">
        <v>322</v>
      </c>
      <c r="E3588" t="inlineStr">
        <is>
          <t>ATL</t>
        </is>
      </c>
      <c r="F3588" s="10" t="n">
        <v>1355</v>
      </c>
      <c r="G3588" t="inlineStr">
        <is>
          <t>1300-1359</t>
        </is>
      </c>
      <c r="H3588" s="9">
        <f>INT(F3588/100)</f>
        <v/>
      </c>
      <c r="I3588" t="n">
        <v>25</v>
      </c>
      <c r="J3588" t="n">
        <v>1</v>
      </c>
      <c r="K3588" t="n">
        <v>44</v>
      </c>
      <c r="L3588" t="n">
        <v>1</v>
      </c>
      <c r="M3588" t="n">
        <v>0</v>
      </c>
      <c r="O3588" t="n">
        <v>0</v>
      </c>
      <c r="P3588" t="n">
        <v>12</v>
      </c>
      <c r="Q3588" t="n">
        <v>0</v>
      </c>
      <c r="R3588" t="n">
        <v>32</v>
      </c>
      <c r="S3588" t="n">
        <v>0</v>
      </c>
      <c r="T3588" t="n">
        <v>0</v>
      </c>
    </row>
    <row r="3589">
      <c r="A3589" s="8" t="n">
        <v>46212</v>
      </c>
      <c r="B3589" t="inlineStr">
        <is>
          <t>YX</t>
        </is>
      </c>
      <c r="C3589" s="9">
        <f>_xlfn.XLOOKUP(B3589,Carriers[Code],Carriers[Airline])</f>
        <v/>
      </c>
      <c r="D3589" t="n">
        <v>4440</v>
      </c>
      <c r="E3589" t="inlineStr">
        <is>
          <t>BUF</t>
        </is>
      </c>
      <c r="F3589" s="10" t="n">
        <v>1355</v>
      </c>
      <c r="G3589" t="inlineStr">
        <is>
          <t>1300-1359</t>
        </is>
      </c>
      <c r="H3589" s="9">
        <f>INT(F3589/100)</f>
        <v/>
      </c>
      <c r="I3589" t="n">
        <v>-10</v>
      </c>
      <c r="J3589" t="n">
        <v>0</v>
      </c>
      <c r="K3589" t="n">
        <v>-29</v>
      </c>
      <c r="L3589" t="n">
        <v>0</v>
      </c>
      <c r="M3589" t="n">
        <v>0</v>
      </c>
      <c r="O3589" t="n">
        <v>0</v>
      </c>
    </row>
    <row r="3590">
      <c r="A3590" s="8" t="n">
        <v>46212</v>
      </c>
      <c r="B3590" t="inlineStr">
        <is>
          <t>MQ</t>
        </is>
      </c>
      <c r="C3590" s="9">
        <f>_xlfn.XLOOKUP(B3590,Carriers[Code],Carriers[Airline])</f>
        <v/>
      </c>
      <c r="D3590" t="n">
        <v>3438</v>
      </c>
      <c r="E3590" t="inlineStr">
        <is>
          <t>SDF</t>
        </is>
      </c>
      <c r="F3590" s="10" t="n">
        <v>1359</v>
      </c>
      <c r="G3590" t="inlineStr">
        <is>
          <t>1300-1359</t>
        </is>
      </c>
      <c r="H3590" s="9">
        <f>INT(F3590/100)</f>
        <v/>
      </c>
      <c r="I3590" t="n">
        <v>6</v>
      </c>
      <c r="J3590" t="n">
        <v>0</v>
      </c>
      <c r="K3590" t="n">
        <v>0</v>
      </c>
      <c r="L3590" t="n">
        <v>0</v>
      </c>
      <c r="M3590" t="n">
        <v>0</v>
      </c>
      <c r="O3590" t="n">
        <v>0</v>
      </c>
    </row>
    <row r="3591">
      <c r="A3591" s="8" t="n">
        <v>46212</v>
      </c>
      <c r="B3591" t="inlineStr">
        <is>
          <t>YX</t>
        </is>
      </c>
      <c r="C3591" s="9">
        <f>_xlfn.XLOOKUP(B3591,Carriers[Code],Carriers[Airline])</f>
        <v/>
      </c>
      <c r="D3591" t="n">
        <v>5627</v>
      </c>
      <c r="E3591" t="inlineStr">
        <is>
          <t>IND</t>
        </is>
      </c>
      <c r="F3591" s="10" t="n">
        <v>1359</v>
      </c>
      <c r="G3591" t="inlineStr">
        <is>
          <t>1300-1359</t>
        </is>
      </c>
      <c r="H3591" s="9">
        <f>INT(F3591/100)</f>
        <v/>
      </c>
      <c r="I3591" t="n">
        <v>0</v>
      </c>
      <c r="J3591" t="n">
        <v>0</v>
      </c>
      <c r="K3591" t="n">
        <v>-18</v>
      </c>
      <c r="L3591" t="n">
        <v>0</v>
      </c>
      <c r="M3591" t="n">
        <v>0</v>
      </c>
      <c r="O3591" t="n">
        <v>0</v>
      </c>
    </row>
    <row r="3592">
      <c r="A3592" s="8" t="n">
        <v>46212</v>
      </c>
      <c r="B3592" t="inlineStr">
        <is>
          <t>YX</t>
        </is>
      </c>
      <c r="C3592" s="9">
        <f>_xlfn.XLOOKUP(B3592,Carriers[Code],Carriers[Airline])</f>
        <v/>
      </c>
      <c r="D3592" t="n">
        <v>5730</v>
      </c>
      <c r="E3592" t="inlineStr">
        <is>
          <t>LGA</t>
        </is>
      </c>
      <c r="F3592" s="10" t="n">
        <v>1400</v>
      </c>
      <c r="G3592" t="inlineStr">
        <is>
          <t>1400-1459</t>
        </is>
      </c>
      <c r="H3592" s="9">
        <f>INT(F3592/100)</f>
        <v/>
      </c>
      <c r="I3592" t="n">
        <v>78</v>
      </c>
      <c r="J3592" t="n">
        <v>1</v>
      </c>
      <c r="K3592" t="n">
        <v>77</v>
      </c>
      <c r="L3592" t="n">
        <v>1</v>
      </c>
      <c r="M3592" t="n">
        <v>0</v>
      </c>
      <c r="O3592" t="n">
        <v>0</v>
      </c>
      <c r="P3592" t="n">
        <v>0</v>
      </c>
      <c r="Q3592" t="n">
        <v>0</v>
      </c>
      <c r="R3592" t="n">
        <v>77</v>
      </c>
      <c r="S3592" t="n">
        <v>0</v>
      </c>
      <c r="T3592" t="n">
        <v>0</v>
      </c>
    </row>
    <row r="3593">
      <c r="A3593" s="8" t="n">
        <v>46212</v>
      </c>
      <c r="B3593" t="inlineStr">
        <is>
          <t>YX</t>
        </is>
      </c>
      <c r="C3593" s="9">
        <f>_xlfn.XLOOKUP(B3593,Carriers[Code],Carriers[Airline])</f>
        <v/>
      </c>
      <c r="D3593" t="n">
        <v>4375</v>
      </c>
      <c r="E3593" t="inlineStr">
        <is>
          <t>LGA</t>
        </is>
      </c>
      <c r="F3593" s="10" t="n">
        <v>1404</v>
      </c>
      <c r="G3593" t="inlineStr">
        <is>
          <t>1400-1459</t>
        </is>
      </c>
      <c r="H3593" s="9">
        <f>INT(F3593/100)</f>
        <v/>
      </c>
      <c r="I3593" t="n">
        <v>100</v>
      </c>
      <c r="J3593" t="n">
        <v>1</v>
      </c>
      <c r="M3593" t="n">
        <v>1</v>
      </c>
      <c r="N3593" t="inlineStr">
        <is>
          <t>C</t>
        </is>
      </c>
      <c r="O3593" t="n">
        <v>0</v>
      </c>
    </row>
    <row r="3594">
      <c r="A3594" s="8" t="n">
        <v>46212</v>
      </c>
      <c r="B3594" t="inlineStr">
        <is>
          <t>YX</t>
        </is>
      </c>
      <c r="C3594" s="9">
        <f>_xlfn.XLOOKUP(B3594,Carriers[Code],Carriers[Airline])</f>
        <v/>
      </c>
      <c r="D3594" t="n">
        <v>5821</v>
      </c>
      <c r="E3594" t="inlineStr">
        <is>
          <t>TVC</t>
        </is>
      </c>
      <c r="F3594" s="10" t="n">
        <v>1406</v>
      </c>
      <c r="G3594" t="inlineStr">
        <is>
          <t>1400-1459</t>
        </is>
      </c>
      <c r="H3594" s="9">
        <f>INT(F3594/100)</f>
        <v/>
      </c>
      <c r="I3594" t="n">
        <v>-5</v>
      </c>
      <c r="J3594" t="n">
        <v>0</v>
      </c>
      <c r="K3594" t="n">
        <v>-10</v>
      </c>
      <c r="L3594" t="n">
        <v>0</v>
      </c>
      <c r="M3594" t="n">
        <v>0</v>
      </c>
      <c r="O3594" t="n">
        <v>0</v>
      </c>
    </row>
    <row r="3595">
      <c r="A3595" s="8" t="n">
        <v>46212</v>
      </c>
      <c r="B3595" t="inlineStr">
        <is>
          <t>WN</t>
        </is>
      </c>
      <c r="C3595" s="9">
        <f>_xlfn.XLOOKUP(B3595,Carriers[Code],Carriers[Airline])</f>
        <v/>
      </c>
      <c r="D3595" t="n">
        <v>725</v>
      </c>
      <c r="E3595" t="inlineStr">
        <is>
          <t>BNA</t>
        </is>
      </c>
      <c r="F3595" s="10" t="n">
        <v>1410</v>
      </c>
      <c r="G3595" t="inlineStr">
        <is>
          <t>1400-1459</t>
        </is>
      </c>
      <c r="H3595" s="9">
        <f>INT(F3595/100)</f>
        <v/>
      </c>
      <c r="I3595" t="n">
        <v>13</v>
      </c>
      <c r="J3595" t="n">
        <v>0</v>
      </c>
      <c r="K3595" t="n">
        <v>51</v>
      </c>
      <c r="L3595" t="n">
        <v>1</v>
      </c>
      <c r="M3595" t="n">
        <v>0</v>
      </c>
      <c r="O3595" t="n">
        <v>0</v>
      </c>
      <c r="P3595" t="n">
        <v>13</v>
      </c>
      <c r="Q3595" t="n">
        <v>0</v>
      </c>
      <c r="R3595" t="n">
        <v>38</v>
      </c>
      <c r="S3595" t="n">
        <v>0</v>
      </c>
      <c r="T3595" t="n">
        <v>0</v>
      </c>
    </row>
    <row r="3596">
      <c r="A3596" s="8" t="n">
        <v>46212</v>
      </c>
      <c r="B3596" t="inlineStr">
        <is>
          <t>YX</t>
        </is>
      </c>
      <c r="C3596" s="9">
        <f>_xlfn.XLOOKUP(B3596,Carriers[Code],Carriers[Airline])</f>
        <v/>
      </c>
      <c r="D3596" t="n">
        <v>5789</v>
      </c>
      <c r="E3596" t="inlineStr">
        <is>
          <t>CVG</t>
        </is>
      </c>
      <c r="F3596" s="10" t="n">
        <v>1412</v>
      </c>
      <c r="G3596" t="inlineStr">
        <is>
          <t>1400-1459</t>
        </is>
      </c>
      <c r="H3596" s="9">
        <f>INT(F3596/100)</f>
        <v/>
      </c>
      <c r="I3596" t="n">
        <v>8</v>
      </c>
      <c r="J3596" t="n">
        <v>0</v>
      </c>
      <c r="K3596" t="n">
        <v>-4</v>
      </c>
      <c r="L3596" t="n">
        <v>0</v>
      </c>
      <c r="M3596" t="n">
        <v>0</v>
      </c>
      <c r="O3596" t="n">
        <v>0</v>
      </c>
    </row>
    <row r="3597">
      <c r="A3597" s="8" t="n">
        <v>46212</v>
      </c>
      <c r="B3597" t="inlineStr">
        <is>
          <t>YX</t>
        </is>
      </c>
      <c r="C3597" s="9">
        <f>_xlfn.XLOOKUP(B3597,Carriers[Code],Carriers[Airline])</f>
        <v/>
      </c>
      <c r="D3597" t="n">
        <v>5837</v>
      </c>
      <c r="E3597" t="inlineStr">
        <is>
          <t>CLT</t>
        </is>
      </c>
      <c r="F3597" s="10" t="n">
        <v>1413</v>
      </c>
      <c r="G3597" t="inlineStr">
        <is>
          <t>1400-1459</t>
        </is>
      </c>
      <c r="H3597" s="9">
        <f>INT(F3597/100)</f>
        <v/>
      </c>
      <c r="I3597" t="n">
        <v>-7</v>
      </c>
      <c r="J3597" t="n">
        <v>0</v>
      </c>
      <c r="K3597" t="n">
        <v>-4</v>
      </c>
      <c r="L3597" t="n">
        <v>0</v>
      </c>
      <c r="M3597" t="n">
        <v>0</v>
      </c>
      <c r="O3597" t="n">
        <v>0</v>
      </c>
    </row>
    <row r="3598">
      <c r="A3598" s="8" t="n">
        <v>46212</v>
      </c>
      <c r="B3598" t="inlineStr">
        <is>
          <t>UA</t>
        </is>
      </c>
      <c r="C3598" s="9">
        <f>_xlfn.XLOOKUP(B3598,Carriers[Code],Carriers[Airline])</f>
        <v/>
      </c>
      <c r="D3598" t="n">
        <v>721</v>
      </c>
      <c r="E3598" t="inlineStr">
        <is>
          <t>IAD</t>
        </is>
      </c>
      <c r="F3598" s="10" t="n">
        <v>1415</v>
      </c>
      <c r="G3598" t="inlineStr">
        <is>
          <t>1400-1459</t>
        </is>
      </c>
      <c r="H3598" s="9">
        <f>INT(F3598/100)</f>
        <v/>
      </c>
      <c r="I3598" t="n">
        <v>376</v>
      </c>
      <c r="J3598" t="n">
        <v>1</v>
      </c>
      <c r="K3598" t="n">
        <v>375</v>
      </c>
      <c r="L3598" t="n">
        <v>1</v>
      </c>
      <c r="M3598" t="n">
        <v>0</v>
      </c>
      <c r="O3598" t="n">
        <v>0</v>
      </c>
      <c r="P3598" t="n">
        <v>0</v>
      </c>
      <c r="Q3598" t="n">
        <v>0</v>
      </c>
      <c r="R3598" t="n">
        <v>375</v>
      </c>
      <c r="S3598" t="n">
        <v>0</v>
      </c>
      <c r="T3598" t="n">
        <v>0</v>
      </c>
    </row>
    <row r="3599">
      <c r="A3599" s="8" t="n">
        <v>46212</v>
      </c>
      <c r="B3599" t="inlineStr">
        <is>
          <t>WN</t>
        </is>
      </c>
      <c r="C3599" s="9">
        <f>_xlfn.XLOOKUP(B3599,Carriers[Code],Carriers[Airline])</f>
        <v/>
      </c>
      <c r="D3599" t="n">
        <v>743</v>
      </c>
      <c r="E3599" t="inlineStr">
        <is>
          <t>MCI</t>
        </is>
      </c>
      <c r="F3599" s="10" t="n">
        <v>1420</v>
      </c>
      <c r="G3599" t="inlineStr">
        <is>
          <t>1400-1459</t>
        </is>
      </c>
      <c r="H3599" s="9">
        <f>INT(F3599/100)</f>
        <v/>
      </c>
      <c r="I3599" t="n">
        <v>3</v>
      </c>
      <c r="J3599" t="n">
        <v>0</v>
      </c>
      <c r="K3599" t="n">
        <v>23</v>
      </c>
      <c r="L3599" t="n">
        <v>1</v>
      </c>
      <c r="M3599" t="n">
        <v>0</v>
      </c>
      <c r="O3599" t="n">
        <v>0</v>
      </c>
      <c r="P3599" t="n">
        <v>0</v>
      </c>
      <c r="Q3599" t="n">
        <v>0</v>
      </c>
      <c r="R3599" t="n">
        <v>23</v>
      </c>
      <c r="S3599" t="n">
        <v>0</v>
      </c>
      <c r="T3599" t="n">
        <v>0</v>
      </c>
    </row>
    <row r="3600">
      <c r="A3600" s="8" t="n">
        <v>46212</v>
      </c>
      <c r="B3600" t="inlineStr">
        <is>
          <t>YX</t>
        </is>
      </c>
      <c r="C3600" s="9">
        <f>_xlfn.XLOOKUP(B3600,Carriers[Code],Carriers[Airline])</f>
        <v/>
      </c>
      <c r="D3600" t="n">
        <v>5682</v>
      </c>
      <c r="E3600" t="inlineStr">
        <is>
          <t>DCA</t>
        </is>
      </c>
      <c r="F3600" s="10" t="n">
        <v>1420</v>
      </c>
      <c r="G3600" t="inlineStr">
        <is>
          <t>1400-1459</t>
        </is>
      </c>
      <c r="H3600" s="9">
        <f>INT(F3600/100)</f>
        <v/>
      </c>
      <c r="I3600" t="n">
        <v>36</v>
      </c>
      <c r="J3600" t="n">
        <v>1</v>
      </c>
      <c r="K3600" t="n">
        <v>23</v>
      </c>
      <c r="L3600" t="n">
        <v>1</v>
      </c>
      <c r="M3600" t="n">
        <v>0</v>
      </c>
      <c r="O3600" t="n">
        <v>0</v>
      </c>
      <c r="P3600" t="n">
        <v>0</v>
      </c>
      <c r="Q3600" t="n">
        <v>0</v>
      </c>
      <c r="R3600" t="n">
        <v>0</v>
      </c>
      <c r="S3600" t="n">
        <v>0</v>
      </c>
      <c r="T3600" t="n">
        <v>23</v>
      </c>
    </row>
    <row r="3601">
      <c r="A3601" s="8" t="n">
        <v>46212</v>
      </c>
      <c r="B3601" t="inlineStr">
        <is>
          <t>B6</t>
        </is>
      </c>
      <c r="C3601" s="9">
        <f>_xlfn.XLOOKUP(B3601,Carriers[Code],Carriers[Airline])</f>
        <v/>
      </c>
      <c r="D3601" t="n">
        <v>639</v>
      </c>
      <c r="E3601" t="inlineStr">
        <is>
          <t>AUS</t>
        </is>
      </c>
      <c r="F3601" s="10" t="n">
        <v>1421</v>
      </c>
      <c r="G3601" t="inlineStr">
        <is>
          <t>1400-1459</t>
        </is>
      </c>
      <c r="H3601" s="9">
        <f>INT(F3601/100)</f>
        <v/>
      </c>
      <c r="I3601" t="n">
        <v>-6</v>
      </c>
      <c r="J3601" t="n">
        <v>0</v>
      </c>
      <c r="K3601" t="n">
        <v>-11</v>
      </c>
      <c r="L3601" t="n">
        <v>0</v>
      </c>
      <c r="M3601" t="n">
        <v>0</v>
      </c>
      <c r="O3601" t="n">
        <v>0</v>
      </c>
    </row>
    <row r="3602">
      <c r="A3602" s="8" t="n">
        <v>46212</v>
      </c>
      <c r="B3602" t="inlineStr">
        <is>
          <t>AA</t>
        </is>
      </c>
      <c r="C3602" s="9">
        <f>_xlfn.XLOOKUP(B3602,Carriers[Code],Carriers[Airline])</f>
        <v/>
      </c>
      <c r="D3602" t="n">
        <v>1611</v>
      </c>
      <c r="E3602" t="inlineStr">
        <is>
          <t>CLT</t>
        </is>
      </c>
      <c r="F3602" s="10" t="n">
        <v>1426</v>
      </c>
      <c r="G3602" t="inlineStr">
        <is>
          <t>1400-1459</t>
        </is>
      </c>
      <c r="H3602" s="9">
        <f>INT(F3602/100)</f>
        <v/>
      </c>
      <c r="I3602" t="n">
        <v>177</v>
      </c>
      <c r="J3602" t="n">
        <v>1</v>
      </c>
      <c r="K3602" t="n">
        <v>222</v>
      </c>
      <c r="L3602" t="n">
        <v>1</v>
      </c>
      <c r="M3602" t="n">
        <v>0</v>
      </c>
      <c r="O3602" t="n">
        <v>0</v>
      </c>
      <c r="P3602" t="n">
        <v>8</v>
      </c>
      <c r="Q3602" t="n">
        <v>14</v>
      </c>
      <c r="R3602" t="n">
        <v>45</v>
      </c>
      <c r="S3602" t="n">
        <v>0</v>
      </c>
      <c r="T3602" t="n">
        <v>155</v>
      </c>
    </row>
    <row r="3603">
      <c r="A3603" s="8" t="n">
        <v>46212</v>
      </c>
      <c r="B3603" t="inlineStr">
        <is>
          <t>AA</t>
        </is>
      </c>
      <c r="C3603" s="9">
        <f>_xlfn.XLOOKUP(B3603,Carriers[Code],Carriers[Airline])</f>
        <v/>
      </c>
      <c r="D3603" t="n">
        <v>820</v>
      </c>
      <c r="E3603" t="inlineStr">
        <is>
          <t>DFW</t>
        </is>
      </c>
      <c r="F3603" s="10" t="n">
        <v>1427</v>
      </c>
      <c r="G3603" t="inlineStr">
        <is>
          <t>1400-1459</t>
        </is>
      </c>
      <c r="H3603" s="9">
        <f>INT(F3603/100)</f>
        <v/>
      </c>
      <c r="I3603" t="n">
        <v>-10</v>
      </c>
      <c r="J3603" t="n">
        <v>0</v>
      </c>
      <c r="K3603" t="n">
        <v>-26</v>
      </c>
      <c r="L3603" t="n">
        <v>0</v>
      </c>
      <c r="M3603" t="n">
        <v>0</v>
      </c>
      <c r="O3603" t="n">
        <v>0</v>
      </c>
    </row>
    <row r="3604">
      <c r="A3604" s="8" t="n">
        <v>46212</v>
      </c>
      <c r="B3604" t="inlineStr">
        <is>
          <t>B6</t>
        </is>
      </c>
      <c r="C3604" s="9">
        <f>_xlfn.XLOOKUP(B3604,Carriers[Code],Carriers[Airline])</f>
        <v/>
      </c>
      <c r="D3604" t="n">
        <v>933</v>
      </c>
      <c r="E3604" t="inlineStr">
        <is>
          <t>IAH</t>
        </is>
      </c>
      <c r="F3604" s="10" t="n">
        <v>1429</v>
      </c>
      <c r="G3604" t="inlineStr">
        <is>
          <t>1400-1459</t>
        </is>
      </c>
      <c r="H3604" s="9">
        <f>INT(F3604/100)</f>
        <v/>
      </c>
      <c r="I3604" t="n">
        <v>146</v>
      </c>
      <c r="J3604" t="n">
        <v>1</v>
      </c>
      <c r="K3604" t="n">
        <v>149</v>
      </c>
      <c r="L3604" t="n">
        <v>1</v>
      </c>
      <c r="M3604" t="n">
        <v>0</v>
      </c>
      <c r="O3604" t="n">
        <v>0</v>
      </c>
      <c r="P3604" t="n">
        <v>96</v>
      </c>
      <c r="Q3604" t="n">
        <v>0</v>
      </c>
      <c r="R3604" t="n">
        <v>3</v>
      </c>
      <c r="S3604" t="n">
        <v>0</v>
      </c>
      <c r="T3604" t="n">
        <v>50</v>
      </c>
    </row>
    <row r="3605">
      <c r="A3605" s="8" t="n">
        <v>46212</v>
      </c>
      <c r="B3605" t="inlineStr">
        <is>
          <t>UA</t>
        </is>
      </c>
      <c r="C3605" s="9">
        <f>_xlfn.XLOOKUP(B3605,Carriers[Code],Carriers[Airline])</f>
        <v/>
      </c>
      <c r="D3605" t="n">
        <v>1076</v>
      </c>
      <c r="E3605" t="inlineStr">
        <is>
          <t>EWR</t>
        </is>
      </c>
      <c r="F3605" s="10" t="n">
        <v>1430</v>
      </c>
      <c r="G3605" t="inlineStr">
        <is>
          <t>1400-1459</t>
        </is>
      </c>
      <c r="H3605" s="9">
        <f>INT(F3605/100)</f>
        <v/>
      </c>
      <c r="I3605" t="n">
        <v>167</v>
      </c>
      <c r="J3605" t="n">
        <v>1</v>
      </c>
      <c r="M3605" t="n">
        <v>1</v>
      </c>
      <c r="N3605" t="inlineStr">
        <is>
          <t>B</t>
        </is>
      </c>
      <c r="O3605" t="n">
        <v>0</v>
      </c>
    </row>
    <row r="3606">
      <c r="A3606" s="8" t="n">
        <v>46212</v>
      </c>
      <c r="B3606" t="inlineStr">
        <is>
          <t>YX</t>
        </is>
      </c>
      <c r="C3606" s="9">
        <f>_xlfn.XLOOKUP(B3606,Carriers[Code],Carriers[Airline])</f>
        <v/>
      </c>
      <c r="D3606" t="n">
        <v>5653</v>
      </c>
      <c r="E3606" t="inlineStr">
        <is>
          <t>CMH</t>
        </is>
      </c>
      <c r="F3606" s="10" t="n">
        <v>1438</v>
      </c>
      <c r="G3606" t="inlineStr">
        <is>
          <t>1400-1459</t>
        </is>
      </c>
      <c r="H3606" s="9">
        <f>INT(F3606/100)</f>
        <v/>
      </c>
      <c r="I3606" t="n">
        <v>-2</v>
      </c>
      <c r="J3606" t="n">
        <v>0</v>
      </c>
      <c r="K3606" t="n">
        <v>-16</v>
      </c>
      <c r="L3606" t="n">
        <v>0</v>
      </c>
      <c r="M3606" t="n">
        <v>0</v>
      </c>
      <c r="O3606" t="n">
        <v>0</v>
      </c>
    </row>
    <row r="3607">
      <c r="A3607" s="8" t="n">
        <v>46212</v>
      </c>
      <c r="B3607" t="inlineStr">
        <is>
          <t>DL</t>
        </is>
      </c>
      <c r="C3607" s="9">
        <f>_xlfn.XLOOKUP(B3607,Carriers[Code],Carriers[Airline])</f>
        <v/>
      </c>
      <c r="D3607" t="n">
        <v>2677</v>
      </c>
      <c r="E3607" t="inlineStr">
        <is>
          <t>BNA</t>
        </is>
      </c>
      <c r="F3607" s="10" t="n">
        <v>1440</v>
      </c>
      <c r="G3607" t="inlineStr">
        <is>
          <t>1400-1459</t>
        </is>
      </c>
      <c r="H3607" s="9">
        <f>INT(F3607/100)</f>
        <v/>
      </c>
      <c r="I3607" t="n">
        <v>-13</v>
      </c>
      <c r="J3607" t="n">
        <v>0</v>
      </c>
      <c r="K3607" t="n">
        <v>-20</v>
      </c>
      <c r="L3607" t="n">
        <v>0</v>
      </c>
      <c r="M3607" t="n">
        <v>0</v>
      </c>
      <c r="O3607" t="n">
        <v>0</v>
      </c>
    </row>
    <row r="3608">
      <c r="A3608" s="8" t="n">
        <v>46212</v>
      </c>
      <c r="B3608" t="inlineStr">
        <is>
          <t>DL</t>
        </is>
      </c>
      <c r="C3608" s="9">
        <f>_xlfn.XLOOKUP(B3608,Carriers[Code],Carriers[Airline])</f>
        <v/>
      </c>
      <c r="D3608" t="n">
        <v>1127</v>
      </c>
      <c r="E3608" t="inlineStr">
        <is>
          <t>MSP</t>
        </is>
      </c>
      <c r="F3608" s="10" t="n">
        <v>1452</v>
      </c>
      <c r="G3608" t="inlineStr">
        <is>
          <t>1400-1459</t>
        </is>
      </c>
      <c r="H3608" s="9">
        <f>INT(F3608/100)</f>
        <v/>
      </c>
      <c r="I3608" t="n">
        <v>168</v>
      </c>
      <c r="J3608" t="n">
        <v>1</v>
      </c>
      <c r="K3608" t="n">
        <v>181</v>
      </c>
      <c r="L3608" t="n">
        <v>1</v>
      </c>
      <c r="M3608" t="n">
        <v>0</v>
      </c>
      <c r="O3608" t="n">
        <v>0</v>
      </c>
      <c r="P3608" t="n">
        <v>168</v>
      </c>
      <c r="Q3608" t="n">
        <v>0</v>
      </c>
      <c r="R3608" t="n">
        <v>13</v>
      </c>
      <c r="S3608" t="n">
        <v>0</v>
      </c>
      <c r="T3608" t="n">
        <v>0</v>
      </c>
    </row>
    <row r="3609">
      <c r="A3609" s="8" t="n">
        <v>46212</v>
      </c>
      <c r="B3609" t="inlineStr">
        <is>
          <t>YX</t>
        </is>
      </c>
      <c r="C3609" s="9">
        <f>_xlfn.XLOOKUP(B3609,Carriers[Code],Carriers[Airline])</f>
        <v/>
      </c>
      <c r="D3609" t="n">
        <v>5641</v>
      </c>
      <c r="E3609" t="inlineStr">
        <is>
          <t>CLE</t>
        </is>
      </c>
      <c r="F3609" s="10" t="n">
        <v>1454</v>
      </c>
      <c r="G3609" t="inlineStr">
        <is>
          <t>1400-1459</t>
        </is>
      </c>
      <c r="H3609" s="9">
        <f>INT(F3609/100)</f>
        <v/>
      </c>
      <c r="I3609" t="n">
        <v>-6</v>
      </c>
      <c r="J3609" t="n">
        <v>0</v>
      </c>
      <c r="K3609" t="n">
        <v>-1</v>
      </c>
      <c r="L3609" t="n">
        <v>0</v>
      </c>
      <c r="M3609" t="n">
        <v>0</v>
      </c>
      <c r="O3609" t="n">
        <v>0</v>
      </c>
    </row>
    <row r="3610">
      <c r="A3610" s="8" t="n">
        <v>46212</v>
      </c>
      <c r="B3610" t="inlineStr">
        <is>
          <t>YX</t>
        </is>
      </c>
      <c r="C3610" s="9">
        <f>_xlfn.XLOOKUP(B3610,Carriers[Code],Carriers[Airline])</f>
        <v/>
      </c>
      <c r="D3610" t="n">
        <v>5736</v>
      </c>
      <c r="E3610" t="inlineStr">
        <is>
          <t>LGA</t>
        </is>
      </c>
      <c r="F3610" s="10" t="n">
        <v>1500</v>
      </c>
      <c r="G3610" t="inlineStr">
        <is>
          <t>1500-1559</t>
        </is>
      </c>
      <c r="H3610" s="9">
        <f>INT(F3610/100)</f>
        <v/>
      </c>
      <c r="I3610" t="n">
        <v>33</v>
      </c>
      <c r="J3610" t="n">
        <v>1</v>
      </c>
      <c r="K3610" t="n">
        <v>126</v>
      </c>
      <c r="L3610" t="n">
        <v>1</v>
      </c>
      <c r="M3610" t="n">
        <v>0</v>
      </c>
      <c r="O3610" t="n">
        <v>0</v>
      </c>
      <c r="P3610" t="n">
        <v>0</v>
      </c>
      <c r="Q3610" t="n">
        <v>0</v>
      </c>
      <c r="R3610" t="n">
        <v>126</v>
      </c>
      <c r="S3610" t="n">
        <v>0</v>
      </c>
      <c r="T3610" t="n">
        <v>0</v>
      </c>
    </row>
    <row r="3611">
      <c r="A3611" s="8" t="n">
        <v>46212</v>
      </c>
      <c r="B3611" t="inlineStr">
        <is>
          <t>AA</t>
        </is>
      </c>
      <c r="C3611" s="9">
        <f>_xlfn.XLOOKUP(B3611,Carriers[Code],Carriers[Airline])</f>
        <v/>
      </c>
      <c r="D3611" t="n">
        <v>2882</v>
      </c>
      <c r="E3611" t="inlineStr">
        <is>
          <t>PHL</t>
        </is>
      </c>
      <c r="F3611" s="10" t="n">
        <v>1503</v>
      </c>
      <c r="G3611" t="inlineStr">
        <is>
          <t>1500-1559</t>
        </is>
      </c>
      <c r="H3611" s="9">
        <f>INT(F3611/100)</f>
        <v/>
      </c>
      <c r="I3611" t="n">
        <v>330</v>
      </c>
      <c r="J3611" t="n">
        <v>1</v>
      </c>
      <c r="K3611" t="n">
        <v>344</v>
      </c>
      <c r="L3611" t="n">
        <v>1</v>
      </c>
      <c r="M3611" t="n">
        <v>0</v>
      </c>
      <c r="O3611" t="n">
        <v>0</v>
      </c>
      <c r="P3611" t="n">
        <v>0</v>
      </c>
      <c r="Q3611" t="n">
        <v>0</v>
      </c>
      <c r="R3611" t="n">
        <v>79</v>
      </c>
      <c r="S3611" t="n">
        <v>0</v>
      </c>
      <c r="T3611" t="n">
        <v>265</v>
      </c>
    </row>
    <row r="3612">
      <c r="A3612" s="8" t="n">
        <v>46212</v>
      </c>
      <c r="B3612" t="inlineStr">
        <is>
          <t>DL</t>
        </is>
      </c>
      <c r="C3612" s="9">
        <f>_xlfn.XLOOKUP(B3612,Carriers[Code],Carriers[Airline])</f>
        <v/>
      </c>
      <c r="D3612" t="n">
        <v>638</v>
      </c>
      <c r="E3612" t="inlineStr">
        <is>
          <t>ATL</t>
        </is>
      </c>
      <c r="F3612" s="10" t="n">
        <v>1510</v>
      </c>
      <c r="G3612" t="inlineStr">
        <is>
          <t>1500-1559</t>
        </is>
      </c>
      <c r="H3612" s="9">
        <f>INT(F3612/100)</f>
        <v/>
      </c>
      <c r="I3612" t="n">
        <v>-6</v>
      </c>
      <c r="J3612" t="n">
        <v>0</v>
      </c>
      <c r="K3612" t="n">
        <v>-17</v>
      </c>
      <c r="L3612" t="n">
        <v>0</v>
      </c>
      <c r="M3612" t="n">
        <v>0</v>
      </c>
      <c r="O3612" t="n">
        <v>0</v>
      </c>
    </row>
    <row r="3613">
      <c r="A3613" s="8" t="n">
        <v>46212</v>
      </c>
      <c r="B3613" t="inlineStr">
        <is>
          <t>UA</t>
        </is>
      </c>
      <c r="C3613" s="9">
        <f>_xlfn.XLOOKUP(B3613,Carriers[Code],Carriers[Airline])</f>
        <v/>
      </c>
      <c r="D3613" t="n">
        <v>2297</v>
      </c>
      <c r="E3613" t="inlineStr">
        <is>
          <t>DEN</t>
        </is>
      </c>
      <c r="F3613" s="10" t="n">
        <v>1510</v>
      </c>
      <c r="G3613" t="inlineStr">
        <is>
          <t>1500-1559</t>
        </is>
      </c>
      <c r="H3613" s="9">
        <f>INT(F3613/100)</f>
        <v/>
      </c>
      <c r="I3613" t="n">
        <v>-6</v>
      </c>
      <c r="J3613" t="n">
        <v>0</v>
      </c>
      <c r="K3613" t="n">
        <v>20</v>
      </c>
      <c r="L3613" t="n">
        <v>1</v>
      </c>
      <c r="M3613" t="n">
        <v>0</v>
      </c>
      <c r="O3613" t="n">
        <v>0</v>
      </c>
      <c r="P3613" t="n">
        <v>0</v>
      </c>
      <c r="Q3613" t="n">
        <v>0</v>
      </c>
      <c r="R3613" t="n">
        <v>20</v>
      </c>
      <c r="S3613" t="n">
        <v>0</v>
      </c>
      <c r="T3613" t="n">
        <v>0</v>
      </c>
    </row>
    <row r="3614">
      <c r="A3614" s="8" t="n">
        <v>46212</v>
      </c>
      <c r="B3614" t="inlineStr">
        <is>
          <t>YX</t>
        </is>
      </c>
      <c r="C3614" s="9">
        <f>_xlfn.XLOOKUP(B3614,Carriers[Code],Carriers[Airline])</f>
        <v/>
      </c>
      <c r="D3614" t="n">
        <v>5706</v>
      </c>
      <c r="E3614" t="inlineStr">
        <is>
          <t>PHL</t>
        </is>
      </c>
      <c r="F3614" s="10" t="n">
        <v>1510</v>
      </c>
      <c r="G3614" t="inlineStr">
        <is>
          <t>1500-1559</t>
        </is>
      </c>
      <c r="H3614" s="9">
        <f>INT(F3614/100)</f>
        <v/>
      </c>
      <c r="M3614" t="n">
        <v>1</v>
      </c>
      <c r="N3614" t="inlineStr">
        <is>
          <t>C</t>
        </is>
      </c>
      <c r="O3614" t="n">
        <v>0</v>
      </c>
    </row>
    <row r="3615">
      <c r="A3615" s="8" t="n">
        <v>46212</v>
      </c>
      <c r="B3615" t="inlineStr">
        <is>
          <t>UA</t>
        </is>
      </c>
      <c r="C3615" s="9">
        <f>_xlfn.XLOOKUP(B3615,Carriers[Code],Carriers[Airline])</f>
        <v/>
      </c>
      <c r="D3615" t="n">
        <v>1475</v>
      </c>
      <c r="E3615" t="inlineStr">
        <is>
          <t>ORD</t>
        </is>
      </c>
      <c r="F3615" s="10" t="n">
        <v>1513</v>
      </c>
      <c r="G3615" t="inlineStr">
        <is>
          <t>1500-1559</t>
        </is>
      </c>
      <c r="H3615" s="9">
        <f>INT(F3615/100)</f>
        <v/>
      </c>
      <c r="I3615" t="n">
        <v>-4</v>
      </c>
      <c r="J3615" t="n">
        <v>0</v>
      </c>
      <c r="K3615" t="n">
        <v>9</v>
      </c>
      <c r="L3615" t="n">
        <v>0</v>
      </c>
      <c r="M3615" t="n">
        <v>0</v>
      </c>
      <c r="O3615" t="n">
        <v>0</v>
      </c>
    </row>
    <row r="3616">
      <c r="A3616" s="8" t="n">
        <v>46212</v>
      </c>
      <c r="B3616" t="inlineStr">
        <is>
          <t>AA</t>
        </is>
      </c>
      <c r="C3616" s="9">
        <f>_xlfn.XLOOKUP(B3616,Carriers[Code],Carriers[Airline])</f>
        <v/>
      </c>
      <c r="D3616" t="n">
        <v>1565</v>
      </c>
      <c r="E3616" t="inlineStr">
        <is>
          <t>MIA</t>
        </is>
      </c>
      <c r="F3616" s="10" t="n">
        <v>1515</v>
      </c>
      <c r="G3616" t="inlineStr">
        <is>
          <t>1500-1559</t>
        </is>
      </c>
      <c r="H3616" s="9">
        <f>INT(F3616/100)</f>
        <v/>
      </c>
      <c r="I3616" t="n">
        <v>-5</v>
      </c>
      <c r="J3616" t="n">
        <v>0</v>
      </c>
      <c r="K3616" t="n">
        <v>-8</v>
      </c>
      <c r="L3616" t="n">
        <v>0</v>
      </c>
      <c r="M3616" t="n">
        <v>0</v>
      </c>
      <c r="O3616" t="n">
        <v>0</v>
      </c>
    </row>
    <row r="3617">
      <c r="A3617" s="8" t="n">
        <v>46212</v>
      </c>
      <c r="B3617" t="inlineStr">
        <is>
          <t>B6</t>
        </is>
      </c>
      <c r="C3617" s="9">
        <f>_xlfn.XLOOKUP(B3617,Carriers[Code],Carriers[Airline])</f>
        <v/>
      </c>
      <c r="D3617" t="n">
        <v>897</v>
      </c>
      <c r="E3617" t="inlineStr">
        <is>
          <t>ATL</t>
        </is>
      </c>
      <c r="F3617" s="10" t="n">
        <v>1515</v>
      </c>
      <c r="G3617" t="inlineStr">
        <is>
          <t>1500-1559</t>
        </is>
      </c>
      <c r="H3617" s="9">
        <f>INT(F3617/100)</f>
        <v/>
      </c>
      <c r="I3617" t="n">
        <v>79</v>
      </c>
      <c r="J3617" t="n">
        <v>1</v>
      </c>
      <c r="K3617" t="n">
        <v>85</v>
      </c>
      <c r="L3617" t="n">
        <v>1</v>
      </c>
      <c r="M3617" t="n">
        <v>0</v>
      </c>
      <c r="O3617" t="n">
        <v>0</v>
      </c>
      <c r="P3617" t="n">
        <v>2</v>
      </c>
      <c r="Q3617" t="n">
        <v>0</v>
      </c>
      <c r="R3617" t="n">
        <v>6</v>
      </c>
      <c r="S3617" t="n">
        <v>0</v>
      </c>
      <c r="T3617" t="n">
        <v>77</v>
      </c>
    </row>
    <row r="3618">
      <c r="A3618" s="8" t="n">
        <v>46212</v>
      </c>
      <c r="B3618" t="inlineStr">
        <is>
          <t>DL</t>
        </is>
      </c>
      <c r="C3618" s="9">
        <f>_xlfn.XLOOKUP(B3618,Carriers[Code],Carriers[Airline])</f>
        <v/>
      </c>
      <c r="D3618" t="n">
        <v>776</v>
      </c>
      <c r="E3618" t="inlineStr">
        <is>
          <t>MIA</t>
        </is>
      </c>
      <c r="F3618" s="10" t="n">
        <v>1515</v>
      </c>
      <c r="G3618" t="inlineStr">
        <is>
          <t>1500-1559</t>
        </is>
      </c>
      <c r="H3618" s="9">
        <f>INT(F3618/100)</f>
        <v/>
      </c>
      <c r="I3618" t="n">
        <v>-2</v>
      </c>
      <c r="J3618" t="n">
        <v>0</v>
      </c>
      <c r="K3618" t="n">
        <v>-10</v>
      </c>
      <c r="L3618" t="n">
        <v>0</v>
      </c>
      <c r="M3618" t="n">
        <v>0</v>
      </c>
      <c r="O3618" t="n">
        <v>0</v>
      </c>
    </row>
    <row r="3619">
      <c r="A3619" s="8" t="n">
        <v>46212</v>
      </c>
      <c r="B3619" t="inlineStr">
        <is>
          <t>AA</t>
        </is>
      </c>
      <c r="C3619" s="9">
        <f>_xlfn.XLOOKUP(B3619,Carriers[Code],Carriers[Airline])</f>
        <v/>
      </c>
      <c r="D3619" t="n">
        <v>1563</v>
      </c>
      <c r="E3619" t="inlineStr">
        <is>
          <t>ORD</t>
        </is>
      </c>
      <c r="F3619" s="10" t="n">
        <v>1519</v>
      </c>
      <c r="G3619" t="inlineStr">
        <is>
          <t>1500-1559</t>
        </is>
      </c>
      <c r="H3619" s="9">
        <f>INT(F3619/100)</f>
        <v/>
      </c>
      <c r="I3619" t="n">
        <v>15</v>
      </c>
      <c r="J3619" t="n">
        <v>1</v>
      </c>
      <c r="K3619" t="n">
        <v>-12</v>
      </c>
      <c r="L3619" t="n">
        <v>0</v>
      </c>
      <c r="M3619" t="n">
        <v>0</v>
      </c>
      <c r="O3619" t="n">
        <v>0</v>
      </c>
    </row>
    <row r="3620">
      <c r="A3620" s="8" t="n">
        <v>46212</v>
      </c>
      <c r="B3620" t="inlineStr">
        <is>
          <t>YX</t>
        </is>
      </c>
      <c r="C3620" s="9">
        <f>_xlfn.XLOOKUP(B3620,Carriers[Code],Carriers[Airline])</f>
        <v/>
      </c>
      <c r="D3620" t="n">
        <v>4380</v>
      </c>
      <c r="E3620" t="inlineStr">
        <is>
          <t>DCA</t>
        </is>
      </c>
      <c r="F3620" s="10" t="n">
        <v>1519</v>
      </c>
      <c r="G3620" t="inlineStr">
        <is>
          <t>1500-1559</t>
        </is>
      </c>
      <c r="H3620" s="9">
        <f>INT(F3620/100)</f>
        <v/>
      </c>
      <c r="I3620" t="n">
        <v>354</v>
      </c>
      <c r="J3620" t="n">
        <v>1</v>
      </c>
      <c r="K3620" t="n">
        <v>360</v>
      </c>
      <c r="L3620" t="n">
        <v>1</v>
      </c>
      <c r="M3620" t="n">
        <v>0</v>
      </c>
      <c r="O3620" t="n">
        <v>0</v>
      </c>
      <c r="P3620" t="n">
        <v>0</v>
      </c>
      <c r="Q3620" t="n">
        <v>0</v>
      </c>
      <c r="R3620" t="n">
        <v>322</v>
      </c>
      <c r="S3620" t="n">
        <v>0</v>
      </c>
      <c r="T3620" t="n">
        <v>38</v>
      </c>
    </row>
    <row r="3621">
      <c r="A3621" s="8" t="n">
        <v>46212</v>
      </c>
      <c r="B3621" t="inlineStr">
        <is>
          <t>AS</t>
        </is>
      </c>
      <c r="C3621" s="9">
        <f>_xlfn.XLOOKUP(B3621,Carriers[Code],Carriers[Airline])</f>
        <v/>
      </c>
      <c r="D3621" t="n">
        <v>1506</v>
      </c>
      <c r="E3621" t="inlineStr">
        <is>
          <t>SEA</t>
        </is>
      </c>
      <c r="F3621" s="10" t="n">
        <v>1526</v>
      </c>
      <c r="G3621" t="inlineStr">
        <is>
          <t>1500-1559</t>
        </is>
      </c>
      <c r="H3621" s="9">
        <f>INT(F3621/100)</f>
        <v/>
      </c>
      <c r="I3621" t="n">
        <v>-8</v>
      </c>
      <c r="J3621" t="n">
        <v>0</v>
      </c>
      <c r="K3621" t="n">
        <v>-2</v>
      </c>
      <c r="L3621" t="n">
        <v>0</v>
      </c>
      <c r="M3621" t="n">
        <v>0</v>
      </c>
      <c r="O3621" t="n">
        <v>0</v>
      </c>
    </row>
    <row r="3622">
      <c r="A3622" s="8" t="n">
        <v>46212</v>
      </c>
      <c r="B3622" t="inlineStr">
        <is>
          <t>B6</t>
        </is>
      </c>
      <c r="C3622" s="9">
        <f>_xlfn.XLOOKUP(B3622,Carriers[Code],Carriers[Airline])</f>
        <v/>
      </c>
      <c r="D3622" t="n">
        <v>1813</v>
      </c>
      <c r="E3622" t="inlineStr">
        <is>
          <t>ORF</t>
        </is>
      </c>
      <c r="F3622" s="10" t="n">
        <v>1527</v>
      </c>
      <c r="G3622" t="inlineStr">
        <is>
          <t>1500-1559</t>
        </is>
      </c>
      <c r="H3622" s="9">
        <f>INT(F3622/100)</f>
        <v/>
      </c>
      <c r="I3622" t="n">
        <v>-9</v>
      </c>
      <c r="J3622" t="n">
        <v>0</v>
      </c>
      <c r="K3622" t="n">
        <v>-25</v>
      </c>
      <c r="L3622" t="n">
        <v>0</v>
      </c>
      <c r="M3622" t="n">
        <v>0</v>
      </c>
      <c r="O3622" t="n">
        <v>0</v>
      </c>
    </row>
    <row r="3623">
      <c r="A3623" s="8" t="n">
        <v>46212</v>
      </c>
      <c r="B3623" t="inlineStr">
        <is>
          <t>DL</t>
        </is>
      </c>
      <c r="C3623" s="9">
        <f>_xlfn.XLOOKUP(B3623,Carriers[Code],Carriers[Airline])</f>
        <v/>
      </c>
      <c r="D3623" t="n">
        <v>2887</v>
      </c>
      <c r="E3623" t="inlineStr">
        <is>
          <t>MCO</t>
        </is>
      </c>
      <c r="F3623" s="10" t="n">
        <v>1527</v>
      </c>
      <c r="G3623" t="inlineStr">
        <is>
          <t>1500-1559</t>
        </is>
      </c>
      <c r="H3623" s="9">
        <f>INT(F3623/100)</f>
        <v/>
      </c>
      <c r="I3623" t="n">
        <v>35</v>
      </c>
      <c r="J3623" t="n">
        <v>1</v>
      </c>
      <c r="K3623" t="n">
        <v>8</v>
      </c>
      <c r="L3623" t="n">
        <v>0</v>
      </c>
      <c r="M3623" t="n">
        <v>0</v>
      </c>
      <c r="O3623" t="n">
        <v>0</v>
      </c>
    </row>
    <row r="3624">
      <c r="A3624" s="8" t="n">
        <v>46212</v>
      </c>
      <c r="B3624" t="inlineStr">
        <is>
          <t>DL</t>
        </is>
      </c>
      <c r="C3624" s="9">
        <f>_xlfn.XLOOKUP(B3624,Carriers[Code],Carriers[Airline])</f>
        <v/>
      </c>
      <c r="D3624" t="n">
        <v>2196</v>
      </c>
      <c r="E3624" t="inlineStr">
        <is>
          <t>FLL</t>
        </is>
      </c>
      <c r="F3624" s="10" t="n">
        <v>1532</v>
      </c>
      <c r="G3624" t="inlineStr">
        <is>
          <t>1500-1559</t>
        </is>
      </c>
      <c r="H3624" s="9">
        <f>INT(F3624/100)</f>
        <v/>
      </c>
      <c r="I3624" t="n">
        <v>40</v>
      </c>
      <c r="J3624" t="n">
        <v>1</v>
      </c>
      <c r="K3624" t="n">
        <v>22</v>
      </c>
      <c r="L3624" t="n">
        <v>1</v>
      </c>
      <c r="M3624" t="n">
        <v>0</v>
      </c>
      <c r="O3624" t="n">
        <v>0</v>
      </c>
      <c r="P3624" t="n">
        <v>0</v>
      </c>
      <c r="Q3624" t="n">
        <v>0</v>
      </c>
      <c r="R3624" t="n">
        <v>0</v>
      </c>
      <c r="S3624" t="n">
        <v>0</v>
      </c>
      <c r="T3624" t="n">
        <v>22</v>
      </c>
    </row>
    <row r="3625">
      <c r="A3625" s="8" t="n">
        <v>46212</v>
      </c>
      <c r="B3625" t="inlineStr">
        <is>
          <t>YX</t>
        </is>
      </c>
      <c r="C3625" s="9">
        <f>_xlfn.XLOOKUP(B3625,Carriers[Code],Carriers[Airline])</f>
        <v/>
      </c>
      <c r="D3625" t="n">
        <v>5657</v>
      </c>
      <c r="E3625" t="inlineStr">
        <is>
          <t>JAX</t>
        </is>
      </c>
      <c r="F3625" s="10" t="n">
        <v>1535</v>
      </c>
      <c r="G3625" t="inlineStr">
        <is>
          <t>1500-1559</t>
        </is>
      </c>
      <c r="H3625" s="9">
        <f>INT(F3625/100)</f>
        <v/>
      </c>
      <c r="I3625" t="n">
        <v>79</v>
      </c>
      <c r="J3625" t="n">
        <v>1</v>
      </c>
      <c r="K3625" t="n">
        <v>69</v>
      </c>
      <c r="L3625" t="n">
        <v>1</v>
      </c>
      <c r="M3625" t="n">
        <v>0</v>
      </c>
      <c r="O3625" t="n">
        <v>0</v>
      </c>
      <c r="P3625" t="n">
        <v>69</v>
      </c>
      <c r="Q3625" t="n">
        <v>0</v>
      </c>
      <c r="R3625" t="n">
        <v>0</v>
      </c>
      <c r="S3625" t="n">
        <v>0</v>
      </c>
      <c r="T3625" t="n">
        <v>0</v>
      </c>
    </row>
    <row r="3626">
      <c r="A3626" s="8" t="n">
        <v>46212</v>
      </c>
      <c r="B3626" t="inlineStr">
        <is>
          <t>B6</t>
        </is>
      </c>
      <c r="C3626" s="9">
        <f>_xlfn.XLOOKUP(B3626,Carriers[Code],Carriers[Airline])</f>
        <v/>
      </c>
      <c r="D3626" t="n">
        <v>2321</v>
      </c>
      <c r="E3626" t="inlineStr">
        <is>
          <t>PBI</t>
        </is>
      </c>
      <c r="F3626" s="10" t="n">
        <v>1539</v>
      </c>
      <c r="G3626" t="inlineStr">
        <is>
          <t>1500-1559</t>
        </is>
      </c>
      <c r="H3626" s="9">
        <f>INT(F3626/100)</f>
        <v/>
      </c>
      <c r="I3626" t="n">
        <v>61</v>
      </c>
      <c r="J3626" t="n">
        <v>1</v>
      </c>
      <c r="K3626" t="n">
        <v>54</v>
      </c>
      <c r="L3626" t="n">
        <v>1</v>
      </c>
      <c r="M3626" t="n">
        <v>0</v>
      </c>
      <c r="O3626" t="n">
        <v>0</v>
      </c>
      <c r="P3626" t="n">
        <v>11</v>
      </c>
      <c r="Q3626" t="n">
        <v>0</v>
      </c>
      <c r="R3626" t="n">
        <v>0</v>
      </c>
      <c r="S3626" t="n">
        <v>0</v>
      </c>
      <c r="T3626" t="n">
        <v>43</v>
      </c>
    </row>
    <row r="3627">
      <c r="A3627" s="8" t="n">
        <v>46212</v>
      </c>
      <c r="B3627" t="inlineStr">
        <is>
          <t>B6</t>
        </is>
      </c>
      <c r="C3627" s="9">
        <f>_xlfn.XLOOKUP(B3627,Carriers[Code],Carriers[Airline])</f>
        <v/>
      </c>
      <c r="D3627" t="n">
        <v>781</v>
      </c>
      <c r="E3627" t="inlineStr">
        <is>
          <t>RIC</t>
        </is>
      </c>
      <c r="F3627" s="10" t="n">
        <v>1540</v>
      </c>
      <c r="G3627" t="inlineStr">
        <is>
          <t>1500-1559</t>
        </is>
      </c>
      <c r="H3627" s="9">
        <f>INT(F3627/100)</f>
        <v/>
      </c>
      <c r="I3627" t="n">
        <v>-3</v>
      </c>
      <c r="J3627" t="n">
        <v>0</v>
      </c>
      <c r="K3627" t="n">
        <v>-3</v>
      </c>
      <c r="L3627" t="n">
        <v>0</v>
      </c>
      <c r="M3627" t="n">
        <v>0</v>
      </c>
      <c r="O3627" t="n">
        <v>0</v>
      </c>
    </row>
    <row r="3628">
      <c r="A3628" s="8" t="n">
        <v>46212</v>
      </c>
      <c r="B3628" t="inlineStr">
        <is>
          <t>DL</t>
        </is>
      </c>
      <c r="C3628" s="9">
        <f>_xlfn.XLOOKUP(B3628,Carriers[Code],Carriers[Airline])</f>
        <v/>
      </c>
      <c r="D3628" t="n">
        <v>2889</v>
      </c>
      <c r="E3628" t="inlineStr">
        <is>
          <t>SEA</t>
        </is>
      </c>
      <c r="F3628" s="10" t="n">
        <v>1540</v>
      </c>
      <c r="G3628" t="inlineStr">
        <is>
          <t>1500-1559</t>
        </is>
      </c>
      <c r="H3628" s="9">
        <f>INT(F3628/100)</f>
        <v/>
      </c>
      <c r="I3628" t="n">
        <v>111</v>
      </c>
      <c r="J3628" t="n">
        <v>1</v>
      </c>
      <c r="K3628" t="n">
        <v>129</v>
      </c>
      <c r="L3628" t="n">
        <v>1</v>
      </c>
      <c r="M3628" t="n">
        <v>0</v>
      </c>
      <c r="O3628" t="n">
        <v>0</v>
      </c>
      <c r="P3628" t="n">
        <v>69</v>
      </c>
      <c r="Q3628" t="n">
        <v>0</v>
      </c>
      <c r="R3628" t="n">
        <v>18</v>
      </c>
      <c r="S3628" t="n">
        <v>0</v>
      </c>
      <c r="T3628" t="n">
        <v>42</v>
      </c>
    </row>
    <row r="3629">
      <c r="A3629" s="8" t="n">
        <v>46212</v>
      </c>
      <c r="B3629" t="inlineStr">
        <is>
          <t>B6</t>
        </is>
      </c>
      <c r="C3629" s="9">
        <f>_xlfn.XLOOKUP(B3629,Carriers[Code],Carriers[Airline])</f>
        <v/>
      </c>
      <c r="D3629" t="n">
        <v>551</v>
      </c>
      <c r="E3629" t="inlineStr">
        <is>
          <t>MCO</t>
        </is>
      </c>
      <c r="F3629" s="10" t="n">
        <v>1545</v>
      </c>
      <c r="G3629" t="inlineStr">
        <is>
          <t>1500-1559</t>
        </is>
      </c>
      <c r="H3629" s="9">
        <f>INT(F3629/100)</f>
        <v/>
      </c>
      <c r="I3629" t="n">
        <v>7</v>
      </c>
      <c r="J3629" t="n">
        <v>0</v>
      </c>
      <c r="K3629" t="n">
        <v>-1</v>
      </c>
      <c r="L3629" t="n">
        <v>0</v>
      </c>
      <c r="M3629" t="n">
        <v>0</v>
      </c>
      <c r="O3629" t="n">
        <v>0</v>
      </c>
    </row>
    <row r="3630">
      <c r="A3630" s="8" t="n">
        <v>46212</v>
      </c>
      <c r="B3630" t="inlineStr">
        <is>
          <t>YX</t>
        </is>
      </c>
      <c r="C3630" s="9">
        <f>_xlfn.XLOOKUP(B3630,Carriers[Code],Carriers[Airline])</f>
        <v/>
      </c>
      <c r="D3630" t="n">
        <v>5689</v>
      </c>
      <c r="E3630" t="inlineStr">
        <is>
          <t>DCA</t>
        </is>
      </c>
      <c r="F3630" s="10" t="n">
        <v>1545</v>
      </c>
      <c r="G3630" t="inlineStr">
        <is>
          <t>1500-1559</t>
        </is>
      </c>
      <c r="H3630" s="9">
        <f>INT(F3630/100)</f>
        <v/>
      </c>
      <c r="I3630" t="n">
        <v>-3</v>
      </c>
      <c r="J3630" t="n">
        <v>0</v>
      </c>
      <c r="M3630" t="n">
        <v>1</v>
      </c>
      <c r="N3630" t="inlineStr">
        <is>
          <t>C</t>
        </is>
      </c>
      <c r="O3630" t="n">
        <v>0</v>
      </c>
    </row>
    <row r="3631">
      <c r="A3631" s="8" t="n">
        <v>46212</v>
      </c>
      <c r="B3631" t="inlineStr">
        <is>
          <t>B6</t>
        </is>
      </c>
      <c r="C3631" s="9">
        <f>_xlfn.XLOOKUP(B3631,Carriers[Code],Carriers[Airline])</f>
        <v/>
      </c>
      <c r="D3631" t="n">
        <v>233</v>
      </c>
      <c r="E3631" t="inlineStr">
        <is>
          <t>SFO</t>
        </is>
      </c>
      <c r="F3631" s="10" t="n">
        <v>1550</v>
      </c>
      <c r="G3631" t="inlineStr">
        <is>
          <t>1500-1559</t>
        </is>
      </c>
      <c r="H3631" s="9">
        <f>INT(F3631/100)</f>
        <v/>
      </c>
      <c r="I3631" t="n">
        <v>4</v>
      </c>
      <c r="J3631" t="n">
        <v>0</v>
      </c>
      <c r="K3631" t="n">
        <v>12</v>
      </c>
      <c r="L3631" t="n">
        <v>0</v>
      </c>
      <c r="M3631" t="n">
        <v>0</v>
      </c>
      <c r="O3631" t="n">
        <v>0</v>
      </c>
    </row>
    <row r="3632">
      <c r="A3632" s="8" t="n">
        <v>46212</v>
      </c>
      <c r="B3632" t="inlineStr">
        <is>
          <t>YX</t>
        </is>
      </c>
      <c r="C3632" s="9">
        <f>_xlfn.XLOOKUP(B3632,Carriers[Code],Carriers[Airline])</f>
        <v/>
      </c>
      <c r="D3632" t="n">
        <v>5644</v>
      </c>
      <c r="E3632" t="inlineStr">
        <is>
          <t>BWI</t>
        </is>
      </c>
      <c r="F3632" s="10" t="n">
        <v>1550</v>
      </c>
      <c r="G3632" t="inlineStr">
        <is>
          <t>1500-1559</t>
        </is>
      </c>
      <c r="H3632" s="9">
        <f>INT(F3632/100)</f>
        <v/>
      </c>
      <c r="I3632" t="n">
        <v>1</v>
      </c>
      <c r="J3632" t="n">
        <v>0</v>
      </c>
      <c r="M3632" t="n">
        <v>1</v>
      </c>
      <c r="N3632" t="inlineStr">
        <is>
          <t>C</t>
        </is>
      </c>
      <c r="O3632" t="n">
        <v>0</v>
      </c>
    </row>
    <row r="3633">
      <c r="A3633" s="8" t="n">
        <v>46212</v>
      </c>
      <c r="B3633" t="inlineStr">
        <is>
          <t>UA</t>
        </is>
      </c>
      <c r="C3633" s="9">
        <f>_xlfn.XLOOKUP(B3633,Carriers[Code],Carriers[Airline])</f>
        <v/>
      </c>
      <c r="D3633" t="n">
        <v>1183</v>
      </c>
      <c r="E3633" t="inlineStr">
        <is>
          <t>IAH</t>
        </is>
      </c>
      <c r="F3633" s="10" t="n">
        <v>1554</v>
      </c>
      <c r="G3633" t="inlineStr">
        <is>
          <t>1500-1559</t>
        </is>
      </c>
      <c r="H3633" s="9">
        <f>INT(F3633/100)</f>
        <v/>
      </c>
      <c r="I3633" t="n">
        <v>426</v>
      </c>
      <c r="J3633" t="n">
        <v>1</v>
      </c>
      <c r="K3633" t="n">
        <v>408</v>
      </c>
      <c r="L3633" t="n">
        <v>1</v>
      </c>
      <c r="M3633" t="n">
        <v>0</v>
      </c>
      <c r="O3633" t="n">
        <v>0</v>
      </c>
      <c r="P3633" t="n">
        <v>184</v>
      </c>
      <c r="Q3633" t="n">
        <v>0</v>
      </c>
      <c r="R3633" t="n">
        <v>0</v>
      </c>
      <c r="S3633" t="n">
        <v>0</v>
      </c>
      <c r="T3633" t="n">
        <v>224</v>
      </c>
    </row>
    <row r="3634">
      <c r="A3634" s="8" t="n">
        <v>46212</v>
      </c>
      <c r="B3634" t="inlineStr">
        <is>
          <t>B6</t>
        </is>
      </c>
      <c r="C3634" s="9">
        <f>_xlfn.XLOOKUP(B3634,Carriers[Code],Carriers[Airline])</f>
        <v/>
      </c>
      <c r="D3634" t="n">
        <v>487</v>
      </c>
      <c r="E3634" t="inlineStr">
        <is>
          <t>LAX</t>
        </is>
      </c>
      <c r="F3634" s="10" t="n">
        <v>1555</v>
      </c>
      <c r="G3634" t="inlineStr">
        <is>
          <t>1500-1559</t>
        </is>
      </c>
      <c r="H3634" s="9">
        <f>INT(F3634/100)</f>
        <v/>
      </c>
      <c r="I3634" t="n">
        <v>-9</v>
      </c>
      <c r="J3634" t="n">
        <v>0</v>
      </c>
      <c r="K3634" t="n">
        <v>-2</v>
      </c>
      <c r="L3634" t="n">
        <v>0</v>
      </c>
      <c r="M3634" t="n">
        <v>0</v>
      </c>
      <c r="O3634" t="n">
        <v>0</v>
      </c>
    </row>
    <row r="3635">
      <c r="A3635" s="8" t="n">
        <v>46212</v>
      </c>
      <c r="B3635" t="inlineStr">
        <is>
          <t>WN</t>
        </is>
      </c>
      <c r="C3635" s="9">
        <f>_xlfn.XLOOKUP(B3635,Carriers[Code],Carriers[Airline])</f>
        <v/>
      </c>
      <c r="D3635" t="n">
        <v>1053</v>
      </c>
      <c r="E3635" t="inlineStr">
        <is>
          <t>BWI</t>
        </is>
      </c>
      <c r="F3635" s="10" t="n">
        <v>1555</v>
      </c>
      <c r="G3635" t="inlineStr">
        <is>
          <t>1500-1559</t>
        </is>
      </c>
      <c r="H3635" s="9">
        <f>INT(F3635/100)</f>
        <v/>
      </c>
      <c r="M3635" t="n">
        <v>1</v>
      </c>
      <c r="N3635" t="inlineStr">
        <is>
          <t>B</t>
        </is>
      </c>
      <c r="O3635" t="n">
        <v>0</v>
      </c>
    </row>
    <row r="3636">
      <c r="A3636" s="8" t="n">
        <v>46212</v>
      </c>
      <c r="B3636" t="inlineStr">
        <is>
          <t>YX</t>
        </is>
      </c>
      <c r="C3636" s="9">
        <f>_xlfn.XLOOKUP(B3636,Carriers[Code],Carriers[Airline])</f>
        <v/>
      </c>
      <c r="D3636" t="n">
        <v>5726</v>
      </c>
      <c r="E3636" t="inlineStr">
        <is>
          <t>LGA</t>
        </is>
      </c>
      <c r="F3636" s="10" t="n">
        <v>1600</v>
      </c>
      <c r="G3636" t="inlineStr">
        <is>
          <t>1600-1659</t>
        </is>
      </c>
      <c r="H3636" s="9">
        <f>INT(F3636/100)</f>
        <v/>
      </c>
      <c r="I3636" t="n">
        <v>123</v>
      </c>
      <c r="J3636" t="n">
        <v>1</v>
      </c>
      <c r="K3636" t="n">
        <v>113</v>
      </c>
      <c r="L3636" t="n">
        <v>1</v>
      </c>
      <c r="M3636" t="n">
        <v>0</v>
      </c>
      <c r="O3636" t="n">
        <v>0</v>
      </c>
      <c r="P3636" t="n">
        <v>0</v>
      </c>
      <c r="Q3636" t="n">
        <v>0</v>
      </c>
      <c r="R3636" t="n">
        <v>113</v>
      </c>
      <c r="S3636" t="n">
        <v>0</v>
      </c>
      <c r="T3636" t="n">
        <v>0</v>
      </c>
    </row>
    <row r="3637">
      <c r="A3637" s="8" t="n">
        <v>46212</v>
      </c>
      <c r="B3637" t="inlineStr">
        <is>
          <t>DL</t>
        </is>
      </c>
      <c r="C3637" s="9">
        <f>_xlfn.XLOOKUP(B3637,Carriers[Code],Carriers[Airline])</f>
        <v/>
      </c>
      <c r="D3637" t="n">
        <v>1439</v>
      </c>
      <c r="E3637" t="inlineStr">
        <is>
          <t>TPA</t>
        </is>
      </c>
      <c r="F3637" s="10" t="n">
        <v>1605</v>
      </c>
      <c r="G3637" t="inlineStr">
        <is>
          <t>1600-1659</t>
        </is>
      </c>
      <c r="H3637" s="9">
        <f>INT(F3637/100)</f>
        <v/>
      </c>
      <c r="I3637" t="n">
        <v>30</v>
      </c>
      <c r="J3637" t="n">
        <v>1</v>
      </c>
      <c r="K3637" t="n">
        <v>14</v>
      </c>
      <c r="L3637" t="n">
        <v>0</v>
      </c>
      <c r="M3637" t="n">
        <v>0</v>
      </c>
      <c r="O3637" t="n">
        <v>0</v>
      </c>
    </row>
    <row r="3638">
      <c r="A3638" s="8" t="n">
        <v>46212</v>
      </c>
      <c r="B3638" t="inlineStr">
        <is>
          <t>AA</t>
        </is>
      </c>
      <c r="C3638" s="9">
        <f>_xlfn.XLOOKUP(B3638,Carriers[Code],Carriers[Airline])</f>
        <v/>
      </c>
      <c r="D3638" t="n">
        <v>1595</v>
      </c>
      <c r="E3638" t="inlineStr">
        <is>
          <t>DFW</t>
        </is>
      </c>
      <c r="F3638" s="10" t="n">
        <v>1606</v>
      </c>
      <c r="G3638" t="inlineStr">
        <is>
          <t>1600-1659</t>
        </is>
      </c>
      <c r="H3638" s="9">
        <f>INT(F3638/100)</f>
        <v/>
      </c>
      <c r="I3638" t="n">
        <v>-2</v>
      </c>
      <c r="J3638" t="n">
        <v>0</v>
      </c>
      <c r="K3638" t="n">
        <v>-19</v>
      </c>
      <c r="L3638" t="n">
        <v>0</v>
      </c>
      <c r="M3638" t="n">
        <v>0</v>
      </c>
      <c r="O3638" t="n">
        <v>0</v>
      </c>
    </row>
    <row r="3639">
      <c r="A3639" s="8" t="n">
        <v>46212</v>
      </c>
      <c r="B3639" t="inlineStr">
        <is>
          <t>DL</t>
        </is>
      </c>
      <c r="C3639" s="9">
        <f>_xlfn.XLOOKUP(B3639,Carriers[Code],Carriers[Airline])</f>
        <v/>
      </c>
      <c r="D3639" t="n">
        <v>314</v>
      </c>
      <c r="E3639" t="inlineStr">
        <is>
          <t>MCI</t>
        </is>
      </c>
      <c r="F3639" s="10" t="n">
        <v>1610</v>
      </c>
      <c r="G3639" t="inlineStr">
        <is>
          <t>1600-1659</t>
        </is>
      </c>
      <c r="H3639" s="9">
        <f>INT(F3639/100)</f>
        <v/>
      </c>
      <c r="I3639" t="n">
        <v>32</v>
      </c>
      <c r="J3639" t="n">
        <v>1</v>
      </c>
      <c r="K3639" t="n">
        <v>22</v>
      </c>
      <c r="L3639" t="n">
        <v>1</v>
      </c>
      <c r="M3639" t="n">
        <v>0</v>
      </c>
      <c r="O3639" t="n">
        <v>0</v>
      </c>
      <c r="P3639" t="n">
        <v>22</v>
      </c>
      <c r="Q3639" t="n">
        <v>0</v>
      </c>
      <c r="R3639" t="n">
        <v>0</v>
      </c>
      <c r="S3639" t="n">
        <v>0</v>
      </c>
      <c r="T3639" t="n">
        <v>0</v>
      </c>
    </row>
    <row r="3640">
      <c r="A3640" s="8" t="n">
        <v>46212</v>
      </c>
      <c r="B3640" t="inlineStr">
        <is>
          <t>YX</t>
        </is>
      </c>
      <c r="C3640" s="9">
        <f>_xlfn.XLOOKUP(B3640,Carriers[Code],Carriers[Airline])</f>
        <v/>
      </c>
      <c r="D3640" t="n">
        <v>5665</v>
      </c>
      <c r="E3640" t="inlineStr">
        <is>
          <t>RIC</t>
        </is>
      </c>
      <c r="F3640" s="10" t="n">
        <v>1610</v>
      </c>
      <c r="G3640" t="inlineStr">
        <is>
          <t>1600-1659</t>
        </is>
      </c>
      <c r="H3640" s="9">
        <f>INT(F3640/100)</f>
        <v/>
      </c>
      <c r="I3640" t="n">
        <v>-6</v>
      </c>
      <c r="J3640" t="n">
        <v>0</v>
      </c>
      <c r="K3640" t="n">
        <v>-23</v>
      </c>
      <c r="L3640" t="n">
        <v>0</v>
      </c>
      <c r="M3640" t="n">
        <v>0</v>
      </c>
      <c r="O3640" t="n">
        <v>0</v>
      </c>
    </row>
    <row r="3641">
      <c r="A3641" s="8" t="n">
        <v>46212</v>
      </c>
      <c r="B3641" t="inlineStr">
        <is>
          <t>B6</t>
        </is>
      </c>
      <c r="C3641" s="9">
        <f>_xlfn.XLOOKUP(B3641,Carriers[Code],Carriers[Airline])</f>
        <v/>
      </c>
      <c r="D3641" t="n">
        <v>1355</v>
      </c>
      <c r="E3641" t="inlineStr">
        <is>
          <t>DCA</t>
        </is>
      </c>
      <c r="F3641" s="10" t="n">
        <v>1614</v>
      </c>
      <c r="G3641" t="inlineStr">
        <is>
          <t>1600-1659</t>
        </is>
      </c>
      <c r="H3641" s="9">
        <f>INT(F3641/100)</f>
        <v/>
      </c>
      <c r="I3641" t="n">
        <v>278</v>
      </c>
      <c r="J3641" t="n">
        <v>1</v>
      </c>
      <c r="K3641" t="n">
        <v>367</v>
      </c>
      <c r="L3641" t="n">
        <v>1</v>
      </c>
      <c r="M3641" t="n">
        <v>0</v>
      </c>
      <c r="O3641" t="n">
        <v>0</v>
      </c>
      <c r="P3641" t="n">
        <v>0</v>
      </c>
      <c r="Q3641" t="n">
        <v>0</v>
      </c>
      <c r="R3641" t="n">
        <v>301</v>
      </c>
      <c r="S3641" t="n">
        <v>0</v>
      </c>
      <c r="T3641" t="n">
        <v>66</v>
      </c>
    </row>
    <row r="3642">
      <c r="A3642" s="8" t="n">
        <v>46212</v>
      </c>
      <c r="B3642" t="inlineStr">
        <is>
          <t>DL</t>
        </is>
      </c>
      <c r="C3642" s="9">
        <f>_xlfn.XLOOKUP(B3642,Carriers[Code],Carriers[Airline])</f>
        <v/>
      </c>
      <c r="D3642" t="n">
        <v>2646</v>
      </c>
      <c r="E3642" t="inlineStr">
        <is>
          <t>ORD</t>
        </is>
      </c>
      <c r="F3642" s="10" t="n">
        <v>1615</v>
      </c>
      <c r="G3642" t="inlineStr">
        <is>
          <t>1600-1659</t>
        </is>
      </c>
      <c r="H3642" s="9">
        <f>INT(F3642/100)</f>
        <v/>
      </c>
      <c r="I3642" t="n">
        <v>-11</v>
      </c>
      <c r="J3642" t="n">
        <v>0</v>
      </c>
      <c r="K3642" t="n">
        <v>-21</v>
      </c>
      <c r="L3642" t="n">
        <v>0</v>
      </c>
      <c r="M3642" t="n">
        <v>0</v>
      </c>
      <c r="O3642" t="n">
        <v>0</v>
      </c>
    </row>
    <row r="3643">
      <c r="A3643" s="8" t="n">
        <v>46212</v>
      </c>
      <c r="B3643" t="inlineStr">
        <is>
          <t>UA</t>
        </is>
      </c>
      <c r="C3643" s="9">
        <f>_xlfn.XLOOKUP(B3643,Carriers[Code],Carriers[Airline])</f>
        <v/>
      </c>
      <c r="D3643" t="n">
        <v>512</v>
      </c>
      <c r="E3643" t="inlineStr">
        <is>
          <t>SFO</t>
        </is>
      </c>
      <c r="F3643" s="10" t="n">
        <v>1615</v>
      </c>
      <c r="G3643" t="inlineStr">
        <is>
          <t>1600-1659</t>
        </is>
      </c>
      <c r="H3643" s="9">
        <f>INT(F3643/100)</f>
        <v/>
      </c>
      <c r="I3643" t="n">
        <v>12</v>
      </c>
      <c r="J3643" t="n">
        <v>0</v>
      </c>
      <c r="K3643" t="n">
        <v>-9</v>
      </c>
      <c r="L3643" t="n">
        <v>0</v>
      </c>
      <c r="M3643" t="n">
        <v>0</v>
      </c>
      <c r="O3643" t="n">
        <v>0</v>
      </c>
    </row>
    <row r="3644">
      <c r="A3644" s="8" t="n">
        <v>46212</v>
      </c>
      <c r="B3644" t="inlineStr">
        <is>
          <t>YX</t>
        </is>
      </c>
      <c r="C3644" s="9">
        <f>_xlfn.XLOOKUP(B3644,Carriers[Code],Carriers[Airline])</f>
        <v/>
      </c>
      <c r="D3644" t="n">
        <v>5680</v>
      </c>
      <c r="E3644" t="inlineStr">
        <is>
          <t>PIT</t>
        </is>
      </c>
      <c r="F3644" s="10" t="n">
        <v>1615</v>
      </c>
      <c r="G3644" t="inlineStr">
        <is>
          <t>1600-1659</t>
        </is>
      </c>
      <c r="H3644" s="9">
        <f>INT(F3644/100)</f>
        <v/>
      </c>
      <c r="M3644" t="n">
        <v>1</v>
      </c>
      <c r="N3644" t="inlineStr">
        <is>
          <t>C</t>
        </is>
      </c>
      <c r="O3644" t="n">
        <v>0</v>
      </c>
    </row>
    <row r="3645">
      <c r="A3645" s="8" t="n">
        <v>46212</v>
      </c>
      <c r="B3645" t="inlineStr">
        <is>
          <t>B6</t>
        </is>
      </c>
      <c r="C3645" s="9">
        <f>_xlfn.XLOOKUP(B3645,Carriers[Code],Carriers[Airline])</f>
        <v/>
      </c>
      <c r="D3645" t="n">
        <v>391</v>
      </c>
      <c r="E3645" t="inlineStr">
        <is>
          <t>TPA</t>
        </is>
      </c>
      <c r="F3645" s="10" t="n">
        <v>1619</v>
      </c>
      <c r="G3645" t="inlineStr">
        <is>
          <t>1600-1659</t>
        </is>
      </c>
      <c r="H3645" s="9">
        <f>INT(F3645/100)</f>
        <v/>
      </c>
      <c r="I3645" t="n">
        <v>-8</v>
      </c>
      <c r="J3645" t="n">
        <v>0</v>
      </c>
      <c r="K3645" t="n">
        <v>-19</v>
      </c>
      <c r="L3645" t="n">
        <v>0</v>
      </c>
      <c r="M3645" t="n">
        <v>0</v>
      </c>
      <c r="O3645" t="n">
        <v>0</v>
      </c>
    </row>
    <row r="3646">
      <c r="A3646" s="8" t="n">
        <v>46212</v>
      </c>
      <c r="B3646" t="inlineStr">
        <is>
          <t>YX</t>
        </is>
      </c>
      <c r="C3646" s="9">
        <f>_xlfn.XLOOKUP(B3646,Carriers[Code],Carriers[Airline])</f>
        <v/>
      </c>
      <c r="D3646" t="n">
        <v>4709</v>
      </c>
      <c r="E3646" t="inlineStr">
        <is>
          <t>ROC</t>
        </is>
      </c>
      <c r="F3646" s="10" t="n">
        <v>1619</v>
      </c>
      <c r="G3646" t="inlineStr">
        <is>
          <t>1600-1659</t>
        </is>
      </c>
      <c r="H3646" s="9">
        <f>INT(F3646/100)</f>
        <v/>
      </c>
      <c r="M3646" t="n">
        <v>1</v>
      </c>
      <c r="N3646" t="inlineStr">
        <is>
          <t>C</t>
        </is>
      </c>
      <c r="O3646" t="n">
        <v>0</v>
      </c>
    </row>
    <row r="3647">
      <c r="A3647" s="8" t="n">
        <v>46212</v>
      </c>
      <c r="B3647" t="inlineStr">
        <is>
          <t>B6</t>
        </is>
      </c>
      <c r="C3647" s="9">
        <f>_xlfn.XLOOKUP(B3647,Carriers[Code],Carriers[Airline])</f>
        <v/>
      </c>
      <c r="D3647" t="n">
        <v>319</v>
      </c>
      <c r="E3647" t="inlineStr">
        <is>
          <t>SAN</t>
        </is>
      </c>
      <c r="F3647" s="10" t="n">
        <v>1620</v>
      </c>
      <c r="G3647" t="inlineStr">
        <is>
          <t>1600-1659</t>
        </is>
      </c>
      <c r="H3647" s="9">
        <f>INT(F3647/100)</f>
        <v/>
      </c>
      <c r="I3647" t="n">
        <v>-5</v>
      </c>
      <c r="J3647" t="n">
        <v>0</v>
      </c>
      <c r="K3647" t="n">
        <v>-17</v>
      </c>
      <c r="L3647" t="n">
        <v>0</v>
      </c>
      <c r="M3647" t="n">
        <v>0</v>
      </c>
      <c r="O3647" t="n">
        <v>0</v>
      </c>
    </row>
    <row r="3648">
      <c r="A3648" s="8" t="n">
        <v>46212</v>
      </c>
      <c r="B3648" t="inlineStr">
        <is>
          <t>B6</t>
        </is>
      </c>
      <c r="C3648" s="9">
        <f>_xlfn.XLOOKUP(B3648,Carriers[Code],Carriers[Airline])</f>
        <v/>
      </c>
      <c r="D3648" t="n">
        <v>2065</v>
      </c>
      <c r="E3648" t="inlineStr">
        <is>
          <t>RSW</t>
        </is>
      </c>
      <c r="F3648" s="10" t="n">
        <v>1622</v>
      </c>
      <c r="G3648" t="inlineStr">
        <is>
          <t>1600-1659</t>
        </is>
      </c>
      <c r="H3648" s="9">
        <f>INT(F3648/100)</f>
        <v/>
      </c>
      <c r="I3648" t="n">
        <v>60</v>
      </c>
      <c r="J3648" t="n">
        <v>1</v>
      </c>
      <c r="K3648" t="n">
        <v>72</v>
      </c>
      <c r="L3648" t="n">
        <v>1</v>
      </c>
      <c r="M3648" t="n">
        <v>0</v>
      </c>
      <c r="O3648" t="n">
        <v>0</v>
      </c>
      <c r="P3648" t="n">
        <v>0</v>
      </c>
      <c r="Q3648" t="n">
        <v>0</v>
      </c>
      <c r="R3648" t="n">
        <v>23</v>
      </c>
      <c r="S3648" t="n">
        <v>0</v>
      </c>
      <c r="T3648" t="n">
        <v>49</v>
      </c>
    </row>
    <row r="3649">
      <c r="A3649" s="8" t="n">
        <v>46212</v>
      </c>
      <c r="B3649" t="inlineStr">
        <is>
          <t>B6</t>
        </is>
      </c>
      <c r="C3649" s="9">
        <f>_xlfn.XLOOKUP(B3649,Carriers[Code],Carriers[Airline])</f>
        <v/>
      </c>
      <c r="D3649" t="n">
        <v>1237</v>
      </c>
      <c r="E3649" t="inlineStr">
        <is>
          <t>DTW</t>
        </is>
      </c>
      <c r="F3649" s="10" t="n">
        <v>1625</v>
      </c>
      <c r="G3649" t="inlineStr">
        <is>
          <t>1600-1659</t>
        </is>
      </c>
      <c r="H3649" s="9">
        <f>INT(F3649/100)</f>
        <v/>
      </c>
      <c r="I3649" t="n">
        <v>80</v>
      </c>
      <c r="J3649" t="n">
        <v>1</v>
      </c>
      <c r="K3649" t="n">
        <v>76</v>
      </c>
      <c r="L3649" t="n">
        <v>1</v>
      </c>
      <c r="M3649" t="n">
        <v>0</v>
      </c>
      <c r="O3649" t="n">
        <v>0</v>
      </c>
      <c r="P3649" t="n">
        <v>18</v>
      </c>
      <c r="Q3649" t="n">
        <v>0</v>
      </c>
      <c r="R3649" t="n">
        <v>0</v>
      </c>
      <c r="S3649" t="n">
        <v>0</v>
      </c>
      <c r="T3649" t="n">
        <v>58</v>
      </c>
    </row>
    <row r="3650">
      <c r="A3650" s="8" t="n">
        <v>46212</v>
      </c>
      <c r="B3650" t="inlineStr">
        <is>
          <t>DL</t>
        </is>
      </c>
      <c r="C3650" s="9">
        <f>_xlfn.XLOOKUP(B3650,Carriers[Code],Carriers[Airline])</f>
        <v/>
      </c>
      <c r="D3650" t="n">
        <v>318</v>
      </c>
      <c r="E3650" t="inlineStr">
        <is>
          <t>LAX</t>
        </is>
      </c>
      <c r="F3650" s="10" t="n">
        <v>1625</v>
      </c>
      <c r="G3650" t="inlineStr">
        <is>
          <t>1600-1659</t>
        </is>
      </c>
      <c r="H3650" s="9">
        <f>INT(F3650/100)</f>
        <v/>
      </c>
      <c r="I3650" t="n">
        <v>0</v>
      </c>
      <c r="J3650" t="n">
        <v>0</v>
      </c>
      <c r="K3650" t="n">
        <v>-8</v>
      </c>
      <c r="L3650" t="n">
        <v>0</v>
      </c>
      <c r="M3650" t="n">
        <v>0</v>
      </c>
      <c r="O3650" t="n">
        <v>0</v>
      </c>
    </row>
    <row r="3651">
      <c r="A3651" s="8" t="n">
        <v>46212</v>
      </c>
      <c r="B3651" t="inlineStr">
        <is>
          <t>YX</t>
        </is>
      </c>
      <c r="C3651" s="9">
        <f>_xlfn.XLOOKUP(B3651,Carriers[Code],Carriers[Airline])</f>
        <v/>
      </c>
      <c r="D3651" t="n">
        <v>5619</v>
      </c>
      <c r="E3651" t="inlineStr">
        <is>
          <t>MKE</t>
        </is>
      </c>
      <c r="F3651" s="10" t="n">
        <v>1625</v>
      </c>
      <c r="G3651" t="inlineStr">
        <is>
          <t>1600-1659</t>
        </is>
      </c>
      <c r="H3651" s="9">
        <f>INT(F3651/100)</f>
        <v/>
      </c>
      <c r="I3651" t="n">
        <v>52</v>
      </c>
      <c r="J3651" t="n">
        <v>1</v>
      </c>
      <c r="K3651" t="n">
        <v>65</v>
      </c>
      <c r="L3651" t="n">
        <v>1</v>
      </c>
      <c r="M3651" t="n">
        <v>0</v>
      </c>
      <c r="O3651" t="n">
        <v>0</v>
      </c>
      <c r="P3651" t="n">
        <v>1</v>
      </c>
      <c r="Q3651" t="n">
        <v>0</v>
      </c>
      <c r="R3651" t="n">
        <v>13</v>
      </c>
      <c r="S3651" t="n">
        <v>0</v>
      </c>
      <c r="T3651" t="n">
        <v>51</v>
      </c>
    </row>
    <row r="3652">
      <c r="A3652" s="8" t="n">
        <v>46212</v>
      </c>
      <c r="B3652" t="inlineStr">
        <is>
          <t>DL</t>
        </is>
      </c>
      <c r="C3652" s="9">
        <f>_xlfn.XLOOKUP(B3652,Carriers[Code],Carriers[Airline])</f>
        <v/>
      </c>
      <c r="D3652" t="n">
        <v>399</v>
      </c>
      <c r="E3652" t="inlineStr">
        <is>
          <t>ATL</t>
        </is>
      </c>
      <c r="F3652" s="10" t="n">
        <v>1630</v>
      </c>
      <c r="G3652" t="inlineStr">
        <is>
          <t>1600-1659</t>
        </is>
      </c>
      <c r="H3652" s="9">
        <f>INT(F3652/100)</f>
        <v/>
      </c>
      <c r="I3652" t="n">
        <v>15</v>
      </c>
      <c r="J3652" t="n">
        <v>1</v>
      </c>
      <c r="K3652" t="n">
        <v>-8</v>
      </c>
      <c r="L3652" t="n">
        <v>0</v>
      </c>
      <c r="M3652" t="n">
        <v>0</v>
      </c>
      <c r="O3652" t="n">
        <v>0</v>
      </c>
    </row>
    <row r="3653">
      <c r="A3653" s="8" t="n">
        <v>46212</v>
      </c>
      <c r="B3653" t="inlineStr">
        <is>
          <t>WN</t>
        </is>
      </c>
      <c r="C3653" s="9">
        <f>_xlfn.XLOOKUP(B3653,Carriers[Code],Carriers[Airline])</f>
        <v/>
      </c>
      <c r="D3653" t="n">
        <v>749</v>
      </c>
      <c r="E3653" t="inlineStr">
        <is>
          <t>SAN</t>
        </is>
      </c>
      <c r="F3653" s="10" t="n">
        <v>1630</v>
      </c>
      <c r="G3653" t="inlineStr">
        <is>
          <t>1600-1659</t>
        </is>
      </c>
      <c r="H3653" s="9">
        <f>INT(F3653/100)</f>
        <v/>
      </c>
      <c r="I3653" t="n">
        <v>16</v>
      </c>
      <c r="J3653" t="n">
        <v>1</v>
      </c>
      <c r="K3653" t="n">
        <v>11</v>
      </c>
      <c r="L3653" t="n">
        <v>0</v>
      </c>
      <c r="M3653" t="n">
        <v>0</v>
      </c>
      <c r="O3653" t="n">
        <v>0</v>
      </c>
    </row>
    <row r="3654">
      <c r="A3654" s="8" t="n">
        <v>46212</v>
      </c>
      <c r="B3654" t="inlineStr">
        <is>
          <t>AS</t>
        </is>
      </c>
      <c r="C3654" s="9">
        <f>_xlfn.XLOOKUP(B3654,Carriers[Code],Carriers[Airline])</f>
        <v/>
      </c>
      <c r="D3654" t="n">
        <v>389</v>
      </c>
      <c r="E3654" t="inlineStr">
        <is>
          <t>SAN</t>
        </is>
      </c>
      <c r="F3654" s="10" t="n">
        <v>1633</v>
      </c>
      <c r="G3654" t="inlineStr">
        <is>
          <t>1600-1659</t>
        </is>
      </c>
      <c r="H3654" s="9">
        <f>INT(F3654/100)</f>
        <v/>
      </c>
      <c r="I3654" t="n">
        <v>5</v>
      </c>
      <c r="J3654" t="n">
        <v>0</v>
      </c>
      <c r="K3654" t="n">
        <v>-1</v>
      </c>
      <c r="L3654" t="n">
        <v>0</v>
      </c>
      <c r="M3654" t="n">
        <v>0</v>
      </c>
      <c r="O3654" t="n">
        <v>0</v>
      </c>
    </row>
    <row r="3655">
      <c r="A3655" s="8" t="n">
        <v>46212</v>
      </c>
      <c r="B3655" t="inlineStr">
        <is>
          <t>WN</t>
        </is>
      </c>
      <c r="C3655" s="9">
        <f>_xlfn.XLOOKUP(B3655,Carriers[Code],Carriers[Airline])</f>
        <v/>
      </c>
      <c r="D3655" t="n">
        <v>4106</v>
      </c>
      <c r="E3655" t="inlineStr">
        <is>
          <t>MDW</t>
        </is>
      </c>
      <c r="F3655" s="10" t="n">
        <v>1645</v>
      </c>
      <c r="G3655" t="inlineStr">
        <is>
          <t>1600-1659</t>
        </is>
      </c>
      <c r="H3655" s="9">
        <f>INT(F3655/100)</f>
        <v/>
      </c>
      <c r="I3655" t="n">
        <v>27</v>
      </c>
      <c r="J3655" t="n">
        <v>1</v>
      </c>
      <c r="K3655" t="n">
        <v>12</v>
      </c>
      <c r="L3655" t="n">
        <v>0</v>
      </c>
      <c r="M3655" t="n">
        <v>0</v>
      </c>
      <c r="O3655" t="n">
        <v>0</v>
      </c>
    </row>
    <row r="3656">
      <c r="A3656" s="8" t="n">
        <v>46212</v>
      </c>
      <c r="B3656" t="inlineStr">
        <is>
          <t>AA</t>
        </is>
      </c>
      <c r="C3656" s="9">
        <f>_xlfn.XLOOKUP(B3656,Carriers[Code],Carriers[Airline])</f>
        <v/>
      </c>
      <c r="D3656" t="n">
        <v>1573</v>
      </c>
      <c r="E3656" t="inlineStr">
        <is>
          <t>CLT</t>
        </is>
      </c>
      <c r="F3656" s="10" t="n">
        <v>1646</v>
      </c>
      <c r="G3656" t="inlineStr">
        <is>
          <t>1600-1659</t>
        </is>
      </c>
      <c r="H3656" s="9">
        <f>INT(F3656/100)</f>
        <v/>
      </c>
      <c r="I3656" t="n">
        <v>68</v>
      </c>
      <c r="J3656" t="n">
        <v>1</v>
      </c>
      <c r="K3656" t="n">
        <v>79</v>
      </c>
      <c r="L3656" t="n">
        <v>1</v>
      </c>
      <c r="M3656" t="n">
        <v>0</v>
      </c>
      <c r="O3656" t="n">
        <v>0</v>
      </c>
      <c r="P3656" t="n">
        <v>0</v>
      </c>
      <c r="Q3656" t="n">
        <v>0</v>
      </c>
      <c r="R3656" t="n">
        <v>11</v>
      </c>
      <c r="S3656" t="n">
        <v>0</v>
      </c>
      <c r="T3656" t="n">
        <v>68</v>
      </c>
    </row>
    <row r="3657">
      <c r="A3657" s="8" t="n">
        <v>46212</v>
      </c>
      <c r="B3657" t="inlineStr">
        <is>
          <t>B6</t>
        </is>
      </c>
      <c r="C3657" s="9">
        <f>_xlfn.XLOOKUP(B3657,Carriers[Code],Carriers[Airline])</f>
        <v/>
      </c>
      <c r="D3657" t="n">
        <v>509</v>
      </c>
      <c r="E3657" t="inlineStr">
        <is>
          <t>JAX</t>
        </is>
      </c>
      <c r="F3657" s="10" t="n">
        <v>1650</v>
      </c>
      <c r="G3657" t="inlineStr">
        <is>
          <t>1600-1659</t>
        </is>
      </c>
      <c r="H3657" s="9">
        <f>INT(F3657/100)</f>
        <v/>
      </c>
      <c r="I3657" t="n">
        <v>9</v>
      </c>
      <c r="J3657" t="n">
        <v>0</v>
      </c>
      <c r="K3657" t="n">
        <v>2</v>
      </c>
      <c r="L3657" t="n">
        <v>0</v>
      </c>
      <c r="M3657" t="n">
        <v>0</v>
      </c>
      <c r="O3657" t="n">
        <v>0</v>
      </c>
    </row>
    <row r="3658">
      <c r="A3658" s="8" t="n">
        <v>46212</v>
      </c>
      <c r="B3658" t="inlineStr">
        <is>
          <t>B6</t>
        </is>
      </c>
      <c r="C3658" s="9">
        <f>_xlfn.XLOOKUP(B3658,Carriers[Code],Carriers[Airline])</f>
        <v/>
      </c>
      <c r="D3658" t="n">
        <v>507</v>
      </c>
      <c r="E3658" t="inlineStr">
        <is>
          <t>BNA</t>
        </is>
      </c>
      <c r="F3658" s="10" t="n">
        <v>1655</v>
      </c>
      <c r="G3658" t="inlineStr">
        <is>
          <t>1600-1659</t>
        </is>
      </c>
      <c r="H3658" s="9">
        <f>INT(F3658/100)</f>
        <v/>
      </c>
      <c r="I3658" t="n">
        <v>63</v>
      </c>
      <c r="J3658" t="n">
        <v>1</v>
      </c>
      <c r="K3658" t="n">
        <v>67</v>
      </c>
      <c r="L3658" t="n">
        <v>1</v>
      </c>
      <c r="M3658" t="n">
        <v>0</v>
      </c>
      <c r="O3658" t="n">
        <v>0</v>
      </c>
      <c r="P3658" t="n">
        <v>0</v>
      </c>
      <c r="Q3658" t="n">
        <v>0</v>
      </c>
      <c r="R3658" t="n">
        <v>28</v>
      </c>
      <c r="S3658" t="n">
        <v>0</v>
      </c>
      <c r="T3658" t="n">
        <v>39</v>
      </c>
    </row>
    <row r="3659">
      <c r="A3659" s="8" t="n">
        <v>46212</v>
      </c>
      <c r="B3659" t="inlineStr">
        <is>
          <t>UA</t>
        </is>
      </c>
      <c r="C3659" s="9">
        <f>_xlfn.XLOOKUP(B3659,Carriers[Code],Carriers[Airline])</f>
        <v/>
      </c>
      <c r="D3659" t="n">
        <v>800</v>
      </c>
      <c r="E3659" t="inlineStr">
        <is>
          <t>DEN</t>
        </is>
      </c>
      <c r="F3659" s="10" t="n">
        <v>1657</v>
      </c>
      <c r="G3659" t="inlineStr">
        <is>
          <t>1600-1659</t>
        </is>
      </c>
      <c r="H3659" s="9">
        <f>INT(F3659/100)</f>
        <v/>
      </c>
      <c r="I3659" t="n">
        <v>-10</v>
      </c>
      <c r="J3659" t="n">
        <v>0</v>
      </c>
      <c r="K3659" t="n">
        <v>18</v>
      </c>
      <c r="L3659" t="n">
        <v>1</v>
      </c>
      <c r="M3659" t="n">
        <v>0</v>
      </c>
      <c r="O3659" t="n">
        <v>0</v>
      </c>
      <c r="P3659" t="n">
        <v>0</v>
      </c>
      <c r="Q3659" t="n">
        <v>0</v>
      </c>
      <c r="R3659" t="n">
        <v>18</v>
      </c>
      <c r="S3659" t="n">
        <v>0</v>
      </c>
      <c r="T3659" t="n">
        <v>0</v>
      </c>
    </row>
    <row r="3660">
      <c r="A3660" s="8" t="n">
        <v>46212</v>
      </c>
      <c r="B3660" t="inlineStr">
        <is>
          <t>B6</t>
        </is>
      </c>
      <c r="C3660" s="9">
        <f>_xlfn.XLOOKUP(B3660,Carriers[Code],Carriers[Airline])</f>
        <v/>
      </c>
      <c r="D3660" t="n">
        <v>733</v>
      </c>
      <c r="E3660" t="inlineStr">
        <is>
          <t>SFO</t>
        </is>
      </c>
      <c r="F3660" s="10" t="n">
        <v>1700</v>
      </c>
      <c r="G3660" t="inlineStr">
        <is>
          <t>1700-1759</t>
        </is>
      </c>
      <c r="H3660" s="9">
        <f>INT(F3660/100)</f>
        <v/>
      </c>
      <c r="I3660" t="n">
        <v>30</v>
      </c>
      <c r="J3660" t="n">
        <v>1</v>
      </c>
      <c r="K3660" t="n">
        <v>48</v>
      </c>
      <c r="L3660" t="n">
        <v>1</v>
      </c>
      <c r="M3660" t="n">
        <v>0</v>
      </c>
      <c r="O3660" t="n">
        <v>0</v>
      </c>
      <c r="P3660" t="n">
        <v>16</v>
      </c>
      <c r="Q3660" t="n">
        <v>0</v>
      </c>
      <c r="R3660" t="n">
        <v>18</v>
      </c>
      <c r="S3660" t="n">
        <v>0</v>
      </c>
      <c r="T3660" t="n">
        <v>14</v>
      </c>
    </row>
    <row r="3661">
      <c r="A3661" s="8" t="n">
        <v>46212</v>
      </c>
      <c r="B3661" t="inlineStr">
        <is>
          <t>UA</t>
        </is>
      </c>
      <c r="C3661" s="9">
        <f>_xlfn.XLOOKUP(B3661,Carriers[Code],Carriers[Airline])</f>
        <v/>
      </c>
      <c r="D3661" t="n">
        <v>2040</v>
      </c>
      <c r="E3661" t="inlineStr">
        <is>
          <t>ORD</t>
        </is>
      </c>
      <c r="F3661" s="10" t="n">
        <v>1700</v>
      </c>
      <c r="G3661" t="inlineStr">
        <is>
          <t>1700-1759</t>
        </is>
      </c>
      <c r="H3661" s="9">
        <f>INT(F3661/100)</f>
        <v/>
      </c>
      <c r="I3661" t="n">
        <v>105</v>
      </c>
      <c r="J3661" t="n">
        <v>1</v>
      </c>
      <c r="K3661" t="n">
        <v>141</v>
      </c>
      <c r="L3661" t="n">
        <v>1</v>
      </c>
      <c r="M3661" t="n">
        <v>0</v>
      </c>
      <c r="O3661" t="n">
        <v>0</v>
      </c>
      <c r="P3661" t="n">
        <v>105</v>
      </c>
      <c r="Q3661" t="n">
        <v>0</v>
      </c>
      <c r="R3661" t="n">
        <v>36</v>
      </c>
      <c r="S3661" t="n">
        <v>0</v>
      </c>
      <c r="T3661" t="n">
        <v>0</v>
      </c>
    </row>
    <row r="3662">
      <c r="A3662" s="8" t="n">
        <v>46212</v>
      </c>
      <c r="B3662" t="inlineStr">
        <is>
          <t>YX</t>
        </is>
      </c>
      <c r="C3662" s="9">
        <f>_xlfn.XLOOKUP(B3662,Carriers[Code],Carriers[Airline])</f>
        <v/>
      </c>
      <c r="D3662" t="n">
        <v>5620</v>
      </c>
      <c r="E3662" t="inlineStr">
        <is>
          <t>CVG</t>
        </is>
      </c>
      <c r="F3662" s="10" t="n">
        <v>1700</v>
      </c>
      <c r="G3662" t="inlineStr">
        <is>
          <t>1700-1759</t>
        </is>
      </c>
      <c r="H3662" s="9">
        <f>INT(F3662/100)</f>
        <v/>
      </c>
      <c r="I3662" t="n">
        <v>10</v>
      </c>
      <c r="J3662" t="n">
        <v>0</v>
      </c>
      <c r="K3662" t="n">
        <v>-1</v>
      </c>
      <c r="L3662" t="n">
        <v>0</v>
      </c>
      <c r="M3662" t="n">
        <v>0</v>
      </c>
      <c r="O3662" t="n">
        <v>0</v>
      </c>
    </row>
    <row r="3663">
      <c r="A3663" s="8" t="n">
        <v>46212</v>
      </c>
      <c r="B3663" t="inlineStr">
        <is>
          <t>YX</t>
        </is>
      </c>
      <c r="C3663" s="9">
        <f>_xlfn.XLOOKUP(B3663,Carriers[Code],Carriers[Airline])</f>
        <v/>
      </c>
      <c r="D3663" t="n">
        <v>5721</v>
      </c>
      <c r="E3663" t="inlineStr">
        <is>
          <t>LGA</t>
        </is>
      </c>
      <c r="F3663" s="10" t="n">
        <v>1700</v>
      </c>
      <c r="G3663" t="inlineStr">
        <is>
          <t>1700-1759</t>
        </is>
      </c>
      <c r="H3663" s="9">
        <f>INT(F3663/100)</f>
        <v/>
      </c>
      <c r="I3663" t="n">
        <v>72</v>
      </c>
      <c r="J3663" t="n">
        <v>1</v>
      </c>
      <c r="M3663" t="n">
        <v>1</v>
      </c>
      <c r="N3663" t="inlineStr">
        <is>
          <t>C</t>
        </is>
      </c>
      <c r="O3663" t="n">
        <v>0</v>
      </c>
    </row>
    <row r="3664">
      <c r="A3664" s="8" t="n">
        <v>46212</v>
      </c>
      <c r="B3664" t="inlineStr">
        <is>
          <t>AA</t>
        </is>
      </c>
      <c r="C3664" s="9">
        <f>_xlfn.XLOOKUP(B3664,Carriers[Code],Carriers[Airline])</f>
        <v/>
      </c>
      <c r="D3664" t="n">
        <v>3309</v>
      </c>
      <c r="E3664" t="inlineStr">
        <is>
          <t>PHL</t>
        </is>
      </c>
      <c r="F3664" s="10" t="n">
        <v>1705</v>
      </c>
      <c r="G3664" t="inlineStr">
        <is>
          <t>1700-1759</t>
        </is>
      </c>
      <c r="H3664" s="9">
        <f>INT(F3664/100)</f>
        <v/>
      </c>
      <c r="I3664" t="n">
        <v>200</v>
      </c>
      <c r="J3664" t="n">
        <v>1</v>
      </c>
      <c r="K3664" t="n">
        <v>220</v>
      </c>
      <c r="L3664" t="n">
        <v>1</v>
      </c>
      <c r="M3664" t="n">
        <v>0</v>
      </c>
      <c r="O3664" t="n">
        <v>0</v>
      </c>
      <c r="P3664" t="n">
        <v>0</v>
      </c>
      <c r="Q3664" t="n">
        <v>0</v>
      </c>
      <c r="R3664" t="n">
        <v>220</v>
      </c>
      <c r="S3664" t="n">
        <v>0</v>
      </c>
      <c r="T3664" t="n">
        <v>0</v>
      </c>
    </row>
    <row r="3665">
      <c r="A3665" s="8" t="n">
        <v>46212</v>
      </c>
      <c r="B3665" t="inlineStr">
        <is>
          <t>DL</t>
        </is>
      </c>
      <c r="C3665" s="9">
        <f>_xlfn.XLOOKUP(B3665,Carriers[Code],Carriers[Airline])</f>
        <v/>
      </c>
      <c r="D3665" t="n">
        <v>1655</v>
      </c>
      <c r="E3665" t="inlineStr">
        <is>
          <t>SFO</t>
        </is>
      </c>
      <c r="F3665" s="10" t="n">
        <v>1705</v>
      </c>
      <c r="G3665" t="inlineStr">
        <is>
          <t>1700-1759</t>
        </is>
      </c>
      <c r="H3665" s="9">
        <f>INT(F3665/100)</f>
        <v/>
      </c>
      <c r="I3665" t="n">
        <v>9</v>
      </c>
      <c r="J3665" t="n">
        <v>0</v>
      </c>
      <c r="K3665" t="n">
        <v>8</v>
      </c>
      <c r="L3665" t="n">
        <v>0</v>
      </c>
      <c r="M3665" t="n">
        <v>0</v>
      </c>
      <c r="O3665" t="n">
        <v>0</v>
      </c>
    </row>
    <row r="3666">
      <c r="A3666" s="8" t="n">
        <v>46212</v>
      </c>
      <c r="B3666" t="inlineStr">
        <is>
          <t>YX</t>
        </is>
      </c>
      <c r="C3666" s="9">
        <f>_xlfn.XLOOKUP(B3666,Carriers[Code],Carriers[Airline])</f>
        <v/>
      </c>
      <c r="D3666" t="n">
        <v>5814</v>
      </c>
      <c r="E3666" t="inlineStr">
        <is>
          <t>JFK</t>
        </is>
      </c>
      <c r="F3666" s="10" t="n">
        <v>1705</v>
      </c>
      <c r="G3666" t="inlineStr">
        <is>
          <t>1700-1759</t>
        </is>
      </c>
      <c r="H3666" s="9">
        <f>INT(F3666/100)</f>
        <v/>
      </c>
      <c r="M3666" t="n">
        <v>1</v>
      </c>
      <c r="N3666" t="inlineStr">
        <is>
          <t>A</t>
        </is>
      </c>
      <c r="O3666" t="n">
        <v>0</v>
      </c>
    </row>
    <row r="3667">
      <c r="A3667" s="8" t="n">
        <v>46212</v>
      </c>
      <c r="B3667" t="inlineStr">
        <is>
          <t>AA</t>
        </is>
      </c>
      <c r="C3667" s="9">
        <f>_xlfn.XLOOKUP(B3667,Carriers[Code],Carriers[Airline])</f>
        <v/>
      </c>
      <c r="D3667" t="n">
        <v>3313</v>
      </c>
      <c r="E3667" t="inlineStr">
        <is>
          <t>PHX</t>
        </is>
      </c>
      <c r="F3667" s="10" t="n">
        <v>1707</v>
      </c>
      <c r="G3667" t="inlineStr">
        <is>
          <t>1700-1759</t>
        </is>
      </c>
      <c r="H3667" s="9">
        <f>INT(F3667/100)</f>
        <v/>
      </c>
      <c r="I3667" t="n">
        <v>1</v>
      </c>
      <c r="J3667" t="n">
        <v>0</v>
      </c>
      <c r="K3667" t="n">
        <v>-2</v>
      </c>
      <c r="L3667" t="n">
        <v>0</v>
      </c>
      <c r="M3667" t="n">
        <v>0</v>
      </c>
      <c r="O3667" t="n">
        <v>0</v>
      </c>
    </row>
    <row r="3668">
      <c r="A3668" s="8" t="n">
        <v>46212</v>
      </c>
      <c r="B3668" t="inlineStr">
        <is>
          <t>B6</t>
        </is>
      </c>
      <c r="C3668" s="9">
        <f>_xlfn.XLOOKUP(B3668,Carriers[Code],Carriers[Airline])</f>
        <v/>
      </c>
      <c r="D3668" t="n">
        <v>1263</v>
      </c>
      <c r="E3668" t="inlineStr">
        <is>
          <t>TVC</t>
        </is>
      </c>
      <c r="F3668" s="10" t="n">
        <v>1707</v>
      </c>
      <c r="G3668" t="inlineStr">
        <is>
          <t>1700-1759</t>
        </is>
      </c>
      <c r="H3668" s="9">
        <f>INT(F3668/100)</f>
        <v/>
      </c>
      <c r="I3668" t="n">
        <v>31</v>
      </c>
      <c r="J3668" t="n">
        <v>1</v>
      </c>
      <c r="K3668" t="n">
        <v>37</v>
      </c>
      <c r="L3668" t="n">
        <v>1</v>
      </c>
      <c r="M3668" t="n">
        <v>0</v>
      </c>
      <c r="O3668" t="n">
        <v>0</v>
      </c>
      <c r="P3668" t="n">
        <v>31</v>
      </c>
      <c r="Q3668" t="n">
        <v>0</v>
      </c>
      <c r="R3668" t="n">
        <v>6</v>
      </c>
      <c r="S3668" t="n">
        <v>0</v>
      </c>
      <c r="T3668" t="n">
        <v>0</v>
      </c>
    </row>
    <row r="3669">
      <c r="A3669" s="8" t="n">
        <v>46212</v>
      </c>
      <c r="B3669" t="inlineStr">
        <is>
          <t>AS</t>
        </is>
      </c>
      <c r="C3669" s="9">
        <f>_xlfn.XLOOKUP(B3669,Carriers[Code],Carriers[Airline])</f>
        <v/>
      </c>
      <c r="D3669" t="n">
        <v>1319</v>
      </c>
      <c r="E3669" t="inlineStr">
        <is>
          <t>PDX</t>
        </is>
      </c>
      <c r="F3669" s="10" t="n">
        <v>1710</v>
      </c>
      <c r="G3669" t="inlineStr">
        <is>
          <t>1700-1759</t>
        </is>
      </c>
      <c r="H3669" s="9">
        <f>INT(F3669/100)</f>
        <v/>
      </c>
      <c r="I3669" t="n">
        <v>-9</v>
      </c>
      <c r="J3669" t="n">
        <v>0</v>
      </c>
      <c r="K3669" t="n">
        <v>-27</v>
      </c>
      <c r="L3669" t="n">
        <v>0</v>
      </c>
      <c r="M3669" t="n">
        <v>0</v>
      </c>
      <c r="O3669" t="n">
        <v>0</v>
      </c>
    </row>
    <row r="3670">
      <c r="A3670" s="8" t="n">
        <v>46212</v>
      </c>
      <c r="B3670" t="inlineStr">
        <is>
          <t>B6</t>
        </is>
      </c>
      <c r="C3670" s="9">
        <f>_xlfn.XLOOKUP(B3670,Carriers[Code],Carriers[Airline])</f>
        <v/>
      </c>
      <c r="D3670" t="n">
        <v>811</v>
      </c>
      <c r="E3670" t="inlineStr">
        <is>
          <t>ORD</t>
        </is>
      </c>
      <c r="F3670" s="10" t="n">
        <v>1710</v>
      </c>
      <c r="G3670" t="inlineStr">
        <is>
          <t>1700-1759</t>
        </is>
      </c>
      <c r="H3670" s="9">
        <f>INT(F3670/100)</f>
        <v/>
      </c>
      <c r="I3670" t="n">
        <v>105</v>
      </c>
      <c r="J3670" t="n">
        <v>1</v>
      </c>
      <c r="K3670" t="n">
        <v>113</v>
      </c>
      <c r="L3670" t="n">
        <v>1</v>
      </c>
      <c r="M3670" t="n">
        <v>0</v>
      </c>
      <c r="O3670" t="n">
        <v>0</v>
      </c>
      <c r="P3670" t="n">
        <v>6</v>
      </c>
      <c r="Q3670" t="n">
        <v>0</v>
      </c>
      <c r="R3670" t="n">
        <v>8</v>
      </c>
      <c r="S3670" t="n">
        <v>0</v>
      </c>
      <c r="T3670" t="n">
        <v>99</v>
      </c>
    </row>
    <row r="3671">
      <c r="A3671" s="8" t="n">
        <v>46212</v>
      </c>
      <c r="B3671" t="inlineStr">
        <is>
          <t>DL</t>
        </is>
      </c>
      <c r="C3671" s="9">
        <f>_xlfn.XLOOKUP(B3671,Carriers[Code],Carriers[Airline])</f>
        <v/>
      </c>
      <c r="D3671" t="n">
        <v>571</v>
      </c>
      <c r="E3671" t="inlineStr">
        <is>
          <t>SAN</t>
        </is>
      </c>
      <c r="F3671" s="10" t="n">
        <v>1710</v>
      </c>
      <c r="G3671" t="inlineStr">
        <is>
          <t>1700-1759</t>
        </is>
      </c>
      <c r="H3671" s="9">
        <f>INT(F3671/100)</f>
        <v/>
      </c>
      <c r="I3671" t="n">
        <v>7</v>
      </c>
      <c r="J3671" t="n">
        <v>0</v>
      </c>
      <c r="K3671" t="n">
        <v>18</v>
      </c>
      <c r="L3671" t="n">
        <v>1</v>
      </c>
      <c r="M3671" t="n">
        <v>0</v>
      </c>
      <c r="O3671" t="n">
        <v>0</v>
      </c>
      <c r="P3671" t="n">
        <v>7</v>
      </c>
      <c r="Q3671" t="n">
        <v>0</v>
      </c>
      <c r="R3671" t="n">
        <v>11</v>
      </c>
      <c r="S3671" t="n">
        <v>0</v>
      </c>
      <c r="T3671" t="n">
        <v>0</v>
      </c>
    </row>
    <row r="3672">
      <c r="A3672" s="8" t="n">
        <v>46212</v>
      </c>
      <c r="B3672" t="inlineStr">
        <is>
          <t>YX</t>
        </is>
      </c>
      <c r="C3672" s="9">
        <f>_xlfn.XLOOKUP(B3672,Carriers[Code],Carriers[Airline])</f>
        <v/>
      </c>
      <c r="D3672" t="n">
        <v>4678</v>
      </c>
      <c r="E3672" t="inlineStr">
        <is>
          <t>STL</t>
        </is>
      </c>
      <c r="F3672" s="10" t="n">
        <v>1712</v>
      </c>
      <c r="G3672" t="inlineStr">
        <is>
          <t>1700-1759</t>
        </is>
      </c>
      <c r="H3672" s="9">
        <f>INT(F3672/100)</f>
        <v/>
      </c>
      <c r="M3672" t="n">
        <v>1</v>
      </c>
      <c r="N3672" t="inlineStr">
        <is>
          <t>C</t>
        </is>
      </c>
      <c r="O3672" t="n">
        <v>0</v>
      </c>
    </row>
    <row r="3673">
      <c r="A3673" s="8" t="n">
        <v>46212</v>
      </c>
      <c r="B3673" t="inlineStr">
        <is>
          <t>DL</t>
        </is>
      </c>
      <c r="C3673" s="9">
        <f>_xlfn.XLOOKUP(B3673,Carriers[Code],Carriers[Airline])</f>
        <v/>
      </c>
      <c r="D3673" t="n">
        <v>1432</v>
      </c>
      <c r="E3673" t="inlineStr">
        <is>
          <t>DTW</t>
        </is>
      </c>
      <c r="F3673" s="10" t="n">
        <v>1715</v>
      </c>
      <c r="G3673" t="inlineStr">
        <is>
          <t>1700-1759</t>
        </is>
      </c>
      <c r="H3673" s="9">
        <f>INT(F3673/100)</f>
        <v/>
      </c>
      <c r="I3673" t="n">
        <v>-3</v>
      </c>
      <c r="J3673" t="n">
        <v>0</v>
      </c>
      <c r="K3673" t="n">
        <v>-14</v>
      </c>
      <c r="L3673" t="n">
        <v>0</v>
      </c>
      <c r="M3673" t="n">
        <v>0</v>
      </c>
      <c r="O3673" t="n">
        <v>0</v>
      </c>
    </row>
    <row r="3674">
      <c r="A3674" s="8" t="n">
        <v>46212</v>
      </c>
      <c r="B3674" t="inlineStr">
        <is>
          <t>DL</t>
        </is>
      </c>
      <c r="C3674" s="9">
        <f>_xlfn.XLOOKUP(B3674,Carriers[Code],Carriers[Airline])</f>
        <v/>
      </c>
      <c r="D3674" t="n">
        <v>2782</v>
      </c>
      <c r="E3674" t="inlineStr">
        <is>
          <t>RDU</t>
        </is>
      </c>
      <c r="F3674" s="10" t="n">
        <v>1715</v>
      </c>
      <c r="G3674" t="inlineStr">
        <is>
          <t>1700-1759</t>
        </is>
      </c>
      <c r="H3674" s="9">
        <f>INT(F3674/100)</f>
        <v/>
      </c>
      <c r="I3674" t="n">
        <v>-3</v>
      </c>
      <c r="J3674" t="n">
        <v>0</v>
      </c>
      <c r="K3674" t="n">
        <v>-25</v>
      </c>
      <c r="L3674" t="n">
        <v>0</v>
      </c>
      <c r="M3674" t="n">
        <v>0</v>
      </c>
      <c r="O3674" t="n">
        <v>0</v>
      </c>
    </row>
    <row r="3675">
      <c r="A3675" s="8" t="n">
        <v>46212</v>
      </c>
      <c r="B3675" t="inlineStr">
        <is>
          <t>WN</t>
        </is>
      </c>
      <c r="C3675" s="9">
        <f>_xlfn.XLOOKUP(B3675,Carriers[Code],Carriers[Airline])</f>
        <v/>
      </c>
      <c r="D3675" t="n">
        <v>1898</v>
      </c>
      <c r="E3675" t="inlineStr">
        <is>
          <t>BWI</t>
        </is>
      </c>
      <c r="F3675" s="10" t="n">
        <v>1720</v>
      </c>
      <c r="G3675" t="inlineStr">
        <is>
          <t>1700-1759</t>
        </is>
      </c>
      <c r="H3675" s="9">
        <f>INT(F3675/100)</f>
        <v/>
      </c>
      <c r="I3675" t="n">
        <v>0</v>
      </c>
      <c r="J3675" t="n">
        <v>0</v>
      </c>
      <c r="M3675" t="n">
        <v>0</v>
      </c>
      <c r="O3675" t="n">
        <v>1</v>
      </c>
    </row>
    <row r="3676">
      <c r="A3676" s="8" t="n">
        <v>46212</v>
      </c>
      <c r="B3676" t="inlineStr">
        <is>
          <t>YX</t>
        </is>
      </c>
      <c r="C3676" s="9">
        <f>_xlfn.XLOOKUP(B3676,Carriers[Code],Carriers[Airline])</f>
        <v/>
      </c>
      <c r="D3676" t="n">
        <v>5714</v>
      </c>
      <c r="E3676" t="inlineStr">
        <is>
          <t>PHL</t>
        </is>
      </c>
      <c r="F3676" s="10" t="n">
        <v>1720</v>
      </c>
      <c r="G3676" t="inlineStr">
        <is>
          <t>1700-1759</t>
        </is>
      </c>
      <c r="H3676" s="9">
        <f>INT(F3676/100)</f>
        <v/>
      </c>
      <c r="I3676" t="n">
        <v>186</v>
      </c>
      <c r="J3676" t="n">
        <v>1</v>
      </c>
      <c r="K3676" t="n">
        <v>173</v>
      </c>
      <c r="L3676" t="n">
        <v>1</v>
      </c>
      <c r="M3676" t="n">
        <v>0</v>
      </c>
      <c r="O3676" t="n">
        <v>0</v>
      </c>
      <c r="P3676" t="n">
        <v>10</v>
      </c>
      <c r="Q3676" t="n">
        <v>0</v>
      </c>
      <c r="R3676" t="n">
        <v>133</v>
      </c>
      <c r="S3676" t="n">
        <v>0</v>
      </c>
      <c r="T3676" t="n">
        <v>30</v>
      </c>
    </row>
    <row r="3677">
      <c r="A3677" s="8" t="n">
        <v>46212</v>
      </c>
      <c r="B3677" t="inlineStr">
        <is>
          <t>B6</t>
        </is>
      </c>
      <c r="C3677" s="9">
        <f>_xlfn.XLOOKUP(B3677,Carriers[Code],Carriers[Airline])</f>
        <v/>
      </c>
      <c r="D3677" t="n">
        <v>1955</v>
      </c>
      <c r="E3677" t="inlineStr">
        <is>
          <t>DCA</t>
        </is>
      </c>
      <c r="F3677" s="10" t="n">
        <v>1721</v>
      </c>
      <c r="G3677" t="inlineStr">
        <is>
          <t>1700-1759</t>
        </is>
      </c>
      <c r="H3677" s="9">
        <f>INT(F3677/100)</f>
        <v/>
      </c>
      <c r="M3677" t="n">
        <v>1</v>
      </c>
      <c r="N3677" t="inlineStr">
        <is>
          <t>B</t>
        </is>
      </c>
      <c r="O3677" t="n">
        <v>0</v>
      </c>
    </row>
    <row r="3678">
      <c r="A3678" s="8" t="n">
        <v>46212</v>
      </c>
      <c r="B3678" t="inlineStr">
        <is>
          <t>AA</t>
        </is>
      </c>
      <c r="C3678" s="9">
        <f>_xlfn.XLOOKUP(B3678,Carriers[Code],Carriers[Airline])</f>
        <v/>
      </c>
      <c r="D3678" t="n">
        <v>1557</v>
      </c>
      <c r="E3678" t="inlineStr">
        <is>
          <t>DCA</t>
        </is>
      </c>
      <c r="F3678" s="10" t="n">
        <v>1723</v>
      </c>
      <c r="G3678" t="inlineStr">
        <is>
          <t>1700-1759</t>
        </is>
      </c>
      <c r="H3678" s="9">
        <f>INT(F3678/100)</f>
        <v/>
      </c>
      <c r="I3678" t="n">
        <v>371</v>
      </c>
      <c r="J3678" t="n">
        <v>1</v>
      </c>
      <c r="K3678" t="n">
        <v>344</v>
      </c>
      <c r="L3678" t="n">
        <v>1</v>
      </c>
      <c r="M3678" t="n">
        <v>0</v>
      </c>
      <c r="O3678" t="n">
        <v>0</v>
      </c>
      <c r="P3678" t="n">
        <v>19</v>
      </c>
      <c r="Q3678" t="n">
        <v>0</v>
      </c>
      <c r="R3678" t="n">
        <v>0</v>
      </c>
      <c r="S3678" t="n">
        <v>0</v>
      </c>
      <c r="T3678" t="n">
        <v>325</v>
      </c>
    </row>
    <row r="3679">
      <c r="A3679" s="8" t="n">
        <v>46212</v>
      </c>
      <c r="B3679" t="inlineStr">
        <is>
          <t>WN</t>
        </is>
      </c>
      <c r="C3679" s="9">
        <f>_xlfn.XLOOKUP(B3679,Carriers[Code],Carriers[Airline])</f>
        <v/>
      </c>
      <c r="D3679" t="n">
        <v>742</v>
      </c>
      <c r="E3679" t="inlineStr">
        <is>
          <t>DEN</t>
        </is>
      </c>
      <c r="F3679" s="10" t="n">
        <v>1730</v>
      </c>
      <c r="G3679" t="inlineStr">
        <is>
          <t>1700-1759</t>
        </is>
      </c>
      <c r="H3679" s="9">
        <f>INT(F3679/100)</f>
        <v/>
      </c>
      <c r="I3679" t="n">
        <v>55</v>
      </c>
      <c r="J3679" t="n">
        <v>1</v>
      </c>
      <c r="K3679" t="n">
        <v>81</v>
      </c>
      <c r="L3679" t="n">
        <v>1</v>
      </c>
      <c r="M3679" t="n">
        <v>0</v>
      </c>
      <c r="O3679" t="n">
        <v>0</v>
      </c>
      <c r="P3679" t="n">
        <v>20</v>
      </c>
      <c r="Q3679" t="n">
        <v>0</v>
      </c>
      <c r="R3679" t="n">
        <v>26</v>
      </c>
      <c r="S3679" t="n">
        <v>0</v>
      </c>
      <c r="T3679" t="n">
        <v>35</v>
      </c>
    </row>
    <row r="3680">
      <c r="A3680" s="8" t="n">
        <v>46212</v>
      </c>
      <c r="B3680" t="inlineStr">
        <is>
          <t>AA</t>
        </is>
      </c>
      <c r="C3680" s="9">
        <f>_xlfn.XLOOKUP(B3680,Carriers[Code],Carriers[Airline])</f>
        <v/>
      </c>
      <c r="D3680" t="n">
        <v>1578</v>
      </c>
      <c r="E3680" t="inlineStr">
        <is>
          <t>LAX</t>
        </is>
      </c>
      <c r="F3680" s="10" t="n">
        <v>1733</v>
      </c>
      <c r="G3680" t="inlineStr">
        <is>
          <t>1700-1759</t>
        </is>
      </c>
      <c r="H3680" s="9">
        <f>INT(F3680/100)</f>
        <v/>
      </c>
      <c r="I3680" t="n">
        <v>0</v>
      </c>
      <c r="J3680" t="n">
        <v>0</v>
      </c>
      <c r="K3680" t="n">
        <v>-18</v>
      </c>
      <c r="L3680" t="n">
        <v>0</v>
      </c>
      <c r="M3680" t="n">
        <v>0</v>
      </c>
      <c r="O3680" t="n">
        <v>0</v>
      </c>
    </row>
    <row r="3681">
      <c r="A3681" s="8" t="n">
        <v>46212</v>
      </c>
      <c r="B3681" t="inlineStr">
        <is>
          <t>UA</t>
        </is>
      </c>
      <c r="C3681" s="9">
        <f>_xlfn.XLOOKUP(B3681,Carriers[Code],Carriers[Airline])</f>
        <v/>
      </c>
      <c r="D3681" t="n">
        <v>1392</v>
      </c>
      <c r="E3681" t="inlineStr">
        <is>
          <t>IAH</t>
        </is>
      </c>
      <c r="F3681" s="10" t="n">
        <v>1735</v>
      </c>
      <c r="G3681" t="inlineStr">
        <is>
          <t>1700-1759</t>
        </is>
      </c>
      <c r="H3681" s="9">
        <f>INT(F3681/100)</f>
        <v/>
      </c>
      <c r="I3681" t="n">
        <v>2</v>
      </c>
      <c r="J3681" t="n">
        <v>0</v>
      </c>
      <c r="K3681" t="n">
        <v>23</v>
      </c>
      <c r="L3681" t="n">
        <v>1</v>
      </c>
      <c r="M3681" t="n">
        <v>0</v>
      </c>
      <c r="O3681" t="n">
        <v>0</v>
      </c>
      <c r="P3681" t="n">
        <v>0</v>
      </c>
      <c r="Q3681" t="n">
        <v>0</v>
      </c>
      <c r="R3681" t="n">
        <v>23</v>
      </c>
      <c r="S3681" t="n">
        <v>0</v>
      </c>
      <c r="T3681" t="n">
        <v>0</v>
      </c>
    </row>
    <row r="3682">
      <c r="A3682" s="8" t="n">
        <v>46212</v>
      </c>
      <c r="B3682" t="inlineStr">
        <is>
          <t>AA</t>
        </is>
      </c>
      <c r="C3682" s="9">
        <f>_xlfn.XLOOKUP(B3682,Carriers[Code],Carriers[Airline])</f>
        <v/>
      </c>
      <c r="D3682" t="n">
        <v>1592</v>
      </c>
      <c r="E3682" t="inlineStr">
        <is>
          <t>ORD</t>
        </is>
      </c>
      <c r="F3682" s="10" t="n">
        <v>1738</v>
      </c>
      <c r="G3682" t="inlineStr">
        <is>
          <t>1700-1759</t>
        </is>
      </c>
      <c r="H3682" s="9">
        <f>INT(F3682/100)</f>
        <v/>
      </c>
      <c r="I3682" t="n">
        <v>47</v>
      </c>
      <c r="J3682" t="n">
        <v>1</v>
      </c>
      <c r="K3682" t="n">
        <v>21</v>
      </c>
      <c r="L3682" t="n">
        <v>1</v>
      </c>
      <c r="M3682" t="n">
        <v>0</v>
      </c>
      <c r="O3682" t="n">
        <v>0</v>
      </c>
      <c r="P3682" t="n">
        <v>0</v>
      </c>
      <c r="Q3682" t="n">
        <v>0</v>
      </c>
      <c r="R3682" t="n">
        <v>0</v>
      </c>
      <c r="S3682" t="n">
        <v>0</v>
      </c>
      <c r="T3682" t="n">
        <v>21</v>
      </c>
    </row>
    <row r="3683">
      <c r="A3683" s="8" t="n">
        <v>46212</v>
      </c>
      <c r="B3683" t="inlineStr">
        <is>
          <t>B6</t>
        </is>
      </c>
      <c r="C3683" s="9">
        <f>_xlfn.XLOOKUP(B3683,Carriers[Code],Carriers[Airline])</f>
        <v/>
      </c>
      <c r="D3683" t="n">
        <v>1115</v>
      </c>
      <c r="E3683" t="inlineStr">
        <is>
          <t>BUF</t>
        </is>
      </c>
      <c r="F3683" s="10" t="n">
        <v>1740</v>
      </c>
      <c r="G3683" t="inlineStr">
        <is>
          <t>1700-1759</t>
        </is>
      </c>
      <c r="H3683" s="9">
        <f>INT(F3683/100)</f>
        <v/>
      </c>
      <c r="I3683" t="n">
        <v>11</v>
      </c>
      <c r="J3683" t="n">
        <v>0</v>
      </c>
      <c r="K3683" t="n">
        <v>9</v>
      </c>
      <c r="L3683" t="n">
        <v>0</v>
      </c>
      <c r="M3683" t="n">
        <v>0</v>
      </c>
      <c r="O3683" t="n">
        <v>0</v>
      </c>
    </row>
    <row r="3684">
      <c r="A3684" s="8" t="n">
        <v>46212</v>
      </c>
      <c r="B3684" t="inlineStr">
        <is>
          <t>B6</t>
        </is>
      </c>
      <c r="C3684" s="9">
        <f>_xlfn.XLOOKUP(B3684,Carriers[Code],Carriers[Airline])</f>
        <v/>
      </c>
      <c r="D3684" t="n">
        <v>1387</v>
      </c>
      <c r="E3684" t="inlineStr">
        <is>
          <t>LAX</t>
        </is>
      </c>
      <c r="F3684" s="10" t="n">
        <v>1742</v>
      </c>
      <c r="G3684" t="inlineStr">
        <is>
          <t>1700-1759</t>
        </is>
      </c>
      <c r="H3684" s="9">
        <f>INT(F3684/100)</f>
        <v/>
      </c>
      <c r="I3684" t="n">
        <v>60</v>
      </c>
      <c r="J3684" t="n">
        <v>1</v>
      </c>
      <c r="K3684" t="n">
        <v>70</v>
      </c>
      <c r="L3684" t="n">
        <v>1</v>
      </c>
      <c r="M3684" t="n">
        <v>0</v>
      </c>
      <c r="O3684" t="n">
        <v>0</v>
      </c>
      <c r="P3684" t="n">
        <v>60</v>
      </c>
      <c r="Q3684" t="n">
        <v>0</v>
      </c>
      <c r="R3684" t="n">
        <v>10</v>
      </c>
      <c r="S3684" t="n">
        <v>0</v>
      </c>
      <c r="T3684" t="n">
        <v>0</v>
      </c>
    </row>
    <row r="3685">
      <c r="A3685" s="8" t="n">
        <v>46212</v>
      </c>
      <c r="B3685" t="inlineStr">
        <is>
          <t>YX</t>
        </is>
      </c>
      <c r="C3685" s="9">
        <f>_xlfn.XLOOKUP(B3685,Carriers[Code],Carriers[Airline])</f>
        <v/>
      </c>
      <c r="D3685" t="n">
        <v>5616</v>
      </c>
      <c r="E3685" t="inlineStr">
        <is>
          <t>IND</t>
        </is>
      </c>
      <c r="F3685" s="10" t="n">
        <v>1745</v>
      </c>
      <c r="G3685" t="inlineStr">
        <is>
          <t>1700-1759</t>
        </is>
      </c>
      <c r="H3685" s="9">
        <f>INT(F3685/100)</f>
        <v/>
      </c>
      <c r="I3685" t="n">
        <v>335</v>
      </c>
      <c r="J3685" t="n">
        <v>1</v>
      </c>
      <c r="K3685" t="n">
        <v>322</v>
      </c>
      <c r="L3685" t="n">
        <v>1</v>
      </c>
      <c r="M3685" t="n">
        <v>0</v>
      </c>
      <c r="O3685" t="n">
        <v>0</v>
      </c>
      <c r="P3685" t="n">
        <v>0</v>
      </c>
      <c r="Q3685" t="n">
        <v>0</v>
      </c>
      <c r="R3685" t="n">
        <v>0</v>
      </c>
      <c r="S3685" t="n">
        <v>0</v>
      </c>
      <c r="T3685" t="n">
        <v>322</v>
      </c>
    </row>
    <row r="3686">
      <c r="A3686" s="8" t="n">
        <v>46212</v>
      </c>
      <c r="B3686" t="inlineStr">
        <is>
          <t>YX</t>
        </is>
      </c>
      <c r="C3686" s="9">
        <f>_xlfn.XLOOKUP(B3686,Carriers[Code],Carriers[Airline])</f>
        <v/>
      </c>
      <c r="D3686" t="n">
        <v>4390</v>
      </c>
      <c r="E3686" t="inlineStr">
        <is>
          <t>JFK</t>
        </is>
      </c>
      <c r="F3686" s="10" t="n">
        <v>1746</v>
      </c>
      <c r="G3686" t="inlineStr">
        <is>
          <t>1700-1759</t>
        </is>
      </c>
      <c r="H3686" s="9">
        <f>INT(F3686/100)</f>
        <v/>
      </c>
      <c r="M3686" t="n">
        <v>1</v>
      </c>
      <c r="N3686" t="inlineStr">
        <is>
          <t>C</t>
        </is>
      </c>
      <c r="O3686" t="n">
        <v>0</v>
      </c>
    </row>
    <row r="3687">
      <c r="A3687" s="8" t="n">
        <v>46212</v>
      </c>
      <c r="B3687" t="inlineStr">
        <is>
          <t>DL</t>
        </is>
      </c>
      <c r="C3687" s="9">
        <f>_xlfn.XLOOKUP(B3687,Carriers[Code],Carriers[Airline])</f>
        <v/>
      </c>
      <c r="D3687" t="n">
        <v>514</v>
      </c>
      <c r="E3687" t="inlineStr">
        <is>
          <t>PHX</t>
        </is>
      </c>
      <c r="F3687" s="10" t="n">
        <v>1750</v>
      </c>
      <c r="G3687" t="inlineStr">
        <is>
          <t>1700-1759</t>
        </is>
      </c>
      <c r="H3687" s="9">
        <f>INT(F3687/100)</f>
        <v/>
      </c>
      <c r="I3687" t="n">
        <v>-2</v>
      </c>
      <c r="J3687" t="n">
        <v>0</v>
      </c>
      <c r="K3687" t="n">
        <v>0</v>
      </c>
      <c r="L3687" t="n">
        <v>0</v>
      </c>
      <c r="M3687" t="n">
        <v>0</v>
      </c>
      <c r="O3687" t="n">
        <v>0</v>
      </c>
    </row>
    <row r="3688">
      <c r="A3688" s="8" t="n">
        <v>46212</v>
      </c>
      <c r="B3688" t="inlineStr">
        <is>
          <t>WN</t>
        </is>
      </c>
      <c r="C3688" s="9">
        <f>_xlfn.XLOOKUP(B3688,Carriers[Code],Carriers[Airline])</f>
        <v/>
      </c>
      <c r="D3688" t="n">
        <v>737</v>
      </c>
      <c r="E3688" t="inlineStr">
        <is>
          <t>DAL</t>
        </is>
      </c>
      <c r="F3688" s="10" t="n">
        <v>1750</v>
      </c>
      <c r="G3688" t="inlineStr">
        <is>
          <t>1700-1759</t>
        </is>
      </c>
      <c r="H3688" s="9">
        <f>INT(F3688/100)</f>
        <v/>
      </c>
      <c r="I3688" t="n">
        <v>284</v>
      </c>
      <c r="J3688" t="n">
        <v>1</v>
      </c>
      <c r="K3688" t="n">
        <v>267</v>
      </c>
      <c r="L3688" t="n">
        <v>1</v>
      </c>
      <c r="M3688" t="n">
        <v>0</v>
      </c>
      <c r="O3688" t="n">
        <v>0</v>
      </c>
      <c r="P3688" t="n">
        <v>15</v>
      </c>
      <c r="Q3688" t="n">
        <v>0</v>
      </c>
      <c r="R3688" t="n">
        <v>0</v>
      </c>
      <c r="S3688" t="n">
        <v>0</v>
      </c>
      <c r="T3688" t="n">
        <v>252</v>
      </c>
    </row>
    <row r="3689">
      <c r="A3689" s="8" t="n">
        <v>46212</v>
      </c>
      <c r="B3689" t="inlineStr">
        <is>
          <t>YX</t>
        </is>
      </c>
      <c r="C3689" s="9">
        <f>_xlfn.XLOOKUP(B3689,Carriers[Code],Carriers[Airline])</f>
        <v/>
      </c>
      <c r="D3689" t="n">
        <v>5667</v>
      </c>
      <c r="E3689" t="inlineStr">
        <is>
          <t>DCA</t>
        </is>
      </c>
      <c r="F3689" s="10" t="n">
        <v>1750</v>
      </c>
      <c r="G3689" t="inlineStr">
        <is>
          <t>1700-1759</t>
        </is>
      </c>
      <c r="H3689" s="9">
        <f>INT(F3689/100)</f>
        <v/>
      </c>
      <c r="M3689" t="n">
        <v>1</v>
      </c>
      <c r="N3689" t="inlineStr">
        <is>
          <t>C</t>
        </is>
      </c>
      <c r="O3689" t="n">
        <v>0</v>
      </c>
    </row>
    <row r="3690">
      <c r="A3690" s="8" t="n">
        <v>46212</v>
      </c>
      <c r="B3690" t="inlineStr">
        <is>
          <t>YX</t>
        </is>
      </c>
      <c r="C3690" s="9">
        <f>_xlfn.XLOOKUP(B3690,Carriers[Code],Carriers[Airline])</f>
        <v/>
      </c>
      <c r="D3690" t="n">
        <v>4585</v>
      </c>
      <c r="E3690" t="inlineStr">
        <is>
          <t>IND</t>
        </is>
      </c>
      <c r="F3690" s="10" t="n">
        <v>1751</v>
      </c>
      <c r="G3690" t="inlineStr">
        <is>
          <t>1700-1759</t>
        </is>
      </c>
      <c r="H3690" s="9">
        <f>INT(F3690/100)</f>
        <v/>
      </c>
      <c r="I3690" t="n">
        <v>376</v>
      </c>
      <c r="J3690" t="n">
        <v>1</v>
      </c>
      <c r="K3690" t="n">
        <v>354</v>
      </c>
      <c r="L3690" t="n">
        <v>1</v>
      </c>
      <c r="M3690" t="n">
        <v>0</v>
      </c>
      <c r="O3690" t="n">
        <v>0</v>
      </c>
      <c r="P3690" t="n">
        <v>265</v>
      </c>
      <c r="Q3690" t="n">
        <v>0</v>
      </c>
      <c r="R3690" t="n">
        <v>0</v>
      </c>
      <c r="S3690" t="n">
        <v>0</v>
      </c>
      <c r="T3690" t="n">
        <v>89</v>
      </c>
    </row>
    <row r="3691">
      <c r="A3691" s="8" t="n">
        <v>46212</v>
      </c>
      <c r="B3691" t="inlineStr">
        <is>
          <t>YX</t>
        </is>
      </c>
      <c r="C3691" s="9">
        <f>_xlfn.XLOOKUP(B3691,Carriers[Code],Carriers[Airline])</f>
        <v/>
      </c>
      <c r="D3691" t="n">
        <v>4632</v>
      </c>
      <c r="E3691" t="inlineStr">
        <is>
          <t>LGA</t>
        </is>
      </c>
      <c r="F3691" s="10" t="n">
        <v>1751</v>
      </c>
      <c r="G3691" t="inlineStr">
        <is>
          <t>1700-1759</t>
        </is>
      </c>
      <c r="H3691" s="9">
        <f>INT(F3691/100)</f>
        <v/>
      </c>
      <c r="I3691" t="n">
        <v>78</v>
      </c>
      <c r="J3691" t="n">
        <v>1</v>
      </c>
      <c r="K3691" t="n">
        <v>152</v>
      </c>
      <c r="L3691" t="n">
        <v>1</v>
      </c>
      <c r="M3691" t="n">
        <v>0</v>
      </c>
      <c r="O3691" t="n">
        <v>0</v>
      </c>
      <c r="P3691" t="n">
        <v>0</v>
      </c>
      <c r="Q3691" t="n">
        <v>0</v>
      </c>
      <c r="R3691" t="n">
        <v>152</v>
      </c>
      <c r="S3691" t="n">
        <v>0</v>
      </c>
      <c r="T3691" t="n">
        <v>0</v>
      </c>
    </row>
    <row r="3692">
      <c r="A3692" s="8" t="n">
        <v>46212</v>
      </c>
      <c r="B3692" t="inlineStr">
        <is>
          <t>AA</t>
        </is>
      </c>
      <c r="C3692" s="9">
        <f>_xlfn.XLOOKUP(B3692,Carriers[Code],Carriers[Airline])</f>
        <v/>
      </c>
      <c r="D3692" t="n">
        <v>1577</v>
      </c>
      <c r="E3692" t="inlineStr">
        <is>
          <t>DFW</t>
        </is>
      </c>
      <c r="F3692" s="10" t="n">
        <v>1752</v>
      </c>
      <c r="G3692" t="inlineStr">
        <is>
          <t>1700-1759</t>
        </is>
      </c>
      <c r="H3692" s="9">
        <f>INT(F3692/100)</f>
        <v/>
      </c>
      <c r="I3692" t="n">
        <v>-5</v>
      </c>
      <c r="J3692" t="n">
        <v>0</v>
      </c>
      <c r="K3692" t="n">
        <v>-26</v>
      </c>
      <c r="L3692" t="n">
        <v>0</v>
      </c>
      <c r="M3692" t="n">
        <v>0</v>
      </c>
      <c r="O3692" t="n">
        <v>0</v>
      </c>
    </row>
    <row r="3693">
      <c r="A3693" s="8" t="n">
        <v>46212</v>
      </c>
      <c r="B3693" t="inlineStr">
        <is>
          <t>AA</t>
        </is>
      </c>
      <c r="C3693" s="9">
        <f>_xlfn.XLOOKUP(B3693,Carriers[Code],Carriers[Airline])</f>
        <v/>
      </c>
      <c r="D3693" t="n">
        <v>1562</v>
      </c>
      <c r="E3693" t="inlineStr">
        <is>
          <t>MIA</t>
        </is>
      </c>
      <c r="F3693" s="10" t="n">
        <v>1755</v>
      </c>
      <c r="G3693" t="inlineStr">
        <is>
          <t>1700-1759</t>
        </is>
      </c>
      <c r="H3693" s="9">
        <f>INT(F3693/100)</f>
        <v/>
      </c>
      <c r="I3693" t="n">
        <v>-4</v>
      </c>
      <c r="J3693" t="n">
        <v>0</v>
      </c>
      <c r="K3693" t="n">
        <v>-26</v>
      </c>
      <c r="L3693" t="n">
        <v>0</v>
      </c>
      <c r="M3693" t="n">
        <v>0</v>
      </c>
      <c r="O3693" t="n">
        <v>0</v>
      </c>
    </row>
    <row r="3694">
      <c r="A3694" s="8" t="n">
        <v>46212</v>
      </c>
      <c r="B3694" t="inlineStr">
        <is>
          <t>B6</t>
        </is>
      </c>
      <c r="C3694" s="9">
        <f>_xlfn.XLOOKUP(B3694,Carriers[Code],Carriers[Airline])</f>
        <v/>
      </c>
      <c r="D3694" t="n">
        <v>451</v>
      </c>
      <c r="E3694" t="inlineStr">
        <is>
          <t>MCO</t>
        </is>
      </c>
      <c r="F3694" s="10" t="n">
        <v>1755</v>
      </c>
      <c r="G3694" t="inlineStr">
        <is>
          <t>1700-1759</t>
        </is>
      </c>
      <c r="H3694" s="9">
        <f>INT(F3694/100)</f>
        <v/>
      </c>
      <c r="I3694" t="n">
        <v>5</v>
      </c>
      <c r="J3694" t="n">
        <v>0</v>
      </c>
      <c r="K3694" t="n">
        <v>19</v>
      </c>
      <c r="L3694" t="n">
        <v>1</v>
      </c>
      <c r="M3694" t="n">
        <v>0</v>
      </c>
      <c r="O3694" t="n">
        <v>0</v>
      </c>
      <c r="P3694" t="n">
        <v>5</v>
      </c>
      <c r="Q3694" t="n">
        <v>0</v>
      </c>
      <c r="R3694" t="n">
        <v>14</v>
      </c>
      <c r="S3694" t="n">
        <v>0</v>
      </c>
      <c r="T3694" t="n">
        <v>0</v>
      </c>
    </row>
    <row r="3695">
      <c r="A3695" s="8" t="n">
        <v>46212</v>
      </c>
      <c r="B3695" t="inlineStr">
        <is>
          <t>DL</t>
        </is>
      </c>
      <c r="C3695" s="9">
        <f>_xlfn.XLOOKUP(B3695,Carriers[Code],Carriers[Airline])</f>
        <v/>
      </c>
      <c r="D3695" t="n">
        <v>1098</v>
      </c>
      <c r="E3695" t="inlineStr">
        <is>
          <t>MSP</t>
        </is>
      </c>
      <c r="F3695" s="10" t="n">
        <v>1755</v>
      </c>
      <c r="G3695" t="inlineStr">
        <is>
          <t>1700-1759</t>
        </is>
      </c>
      <c r="H3695" s="9">
        <f>INT(F3695/100)</f>
        <v/>
      </c>
      <c r="I3695" t="n">
        <v>-2</v>
      </c>
      <c r="J3695" t="n">
        <v>0</v>
      </c>
      <c r="K3695" t="n">
        <v>3</v>
      </c>
      <c r="L3695" t="n">
        <v>0</v>
      </c>
      <c r="M3695" t="n">
        <v>0</v>
      </c>
      <c r="O3695" t="n">
        <v>0</v>
      </c>
    </row>
    <row r="3696">
      <c r="A3696" s="8" t="n">
        <v>46212</v>
      </c>
      <c r="B3696" t="inlineStr">
        <is>
          <t>DL</t>
        </is>
      </c>
      <c r="C3696" s="9">
        <f>_xlfn.XLOOKUP(B3696,Carriers[Code],Carriers[Airline])</f>
        <v/>
      </c>
      <c r="D3696" t="n">
        <v>2464</v>
      </c>
      <c r="E3696" t="inlineStr">
        <is>
          <t>ATL</t>
        </is>
      </c>
      <c r="F3696" s="10" t="n">
        <v>1755</v>
      </c>
      <c r="G3696" t="inlineStr">
        <is>
          <t>1700-1759</t>
        </is>
      </c>
      <c r="H3696" s="9">
        <f>INT(F3696/100)</f>
        <v/>
      </c>
      <c r="I3696" t="n">
        <v>289</v>
      </c>
      <c r="J3696" t="n">
        <v>1</v>
      </c>
      <c r="K3696" t="n">
        <v>260</v>
      </c>
      <c r="L3696" t="n">
        <v>1</v>
      </c>
      <c r="M3696" t="n">
        <v>0</v>
      </c>
      <c r="O3696" t="n">
        <v>0</v>
      </c>
      <c r="P3696" t="n">
        <v>260</v>
      </c>
      <c r="Q3696" t="n">
        <v>0</v>
      </c>
      <c r="R3696" t="n">
        <v>0</v>
      </c>
      <c r="S3696" t="n">
        <v>0</v>
      </c>
      <c r="T3696" t="n">
        <v>0</v>
      </c>
    </row>
    <row r="3697">
      <c r="A3697" s="8" t="n">
        <v>46212</v>
      </c>
      <c r="B3697" t="inlineStr">
        <is>
          <t>AS</t>
        </is>
      </c>
      <c r="C3697" s="9">
        <f>_xlfn.XLOOKUP(B3697,Carriers[Code],Carriers[Airline])</f>
        <v/>
      </c>
      <c r="D3697" t="n">
        <v>304</v>
      </c>
      <c r="E3697" t="inlineStr">
        <is>
          <t>SEA</t>
        </is>
      </c>
      <c r="F3697" s="10" t="n">
        <v>1756</v>
      </c>
      <c r="G3697" t="inlineStr">
        <is>
          <t>1700-1759</t>
        </is>
      </c>
      <c r="H3697" s="9">
        <f>INT(F3697/100)</f>
        <v/>
      </c>
      <c r="I3697" t="n">
        <v>15</v>
      </c>
      <c r="J3697" t="n">
        <v>1</v>
      </c>
      <c r="K3697" t="n">
        <v>26</v>
      </c>
      <c r="L3697" t="n">
        <v>1</v>
      </c>
      <c r="M3697" t="n">
        <v>0</v>
      </c>
      <c r="O3697" t="n">
        <v>0</v>
      </c>
      <c r="P3697" t="n">
        <v>15</v>
      </c>
      <c r="Q3697" t="n">
        <v>0</v>
      </c>
      <c r="R3697" t="n">
        <v>11</v>
      </c>
      <c r="S3697" t="n">
        <v>0</v>
      </c>
      <c r="T3697" t="n">
        <v>0</v>
      </c>
    </row>
    <row r="3698">
      <c r="A3698" s="8" t="n">
        <v>46212</v>
      </c>
      <c r="B3698" t="inlineStr">
        <is>
          <t>UA</t>
        </is>
      </c>
      <c r="C3698" s="9">
        <f>_xlfn.XLOOKUP(B3698,Carriers[Code],Carriers[Airline])</f>
        <v/>
      </c>
      <c r="D3698" t="n">
        <v>1647</v>
      </c>
      <c r="E3698" t="inlineStr">
        <is>
          <t>EWR</t>
        </is>
      </c>
      <c r="F3698" s="10" t="n">
        <v>1759</v>
      </c>
      <c r="G3698" t="inlineStr">
        <is>
          <t>1700-1759</t>
        </is>
      </c>
      <c r="H3698" s="9">
        <f>INT(F3698/100)</f>
        <v/>
      </c>
      <c r="M3698" t="n">
        <v>1</v>
      </c>
      <c r="N3698" t="inlineStr">
        <is>
          <t>C</t>
        </is>
      </c>
      <c r="O3698" t="n">
        <v>0</v>
      </c>
    </row>
    <row r="3699">
      <c r="A3699" s="8" t="n">
        <v>46212</v>
      </c>
      <c r="B3699" t="inlineStr">
        <is>
          <t>YX</t>
        </is>
      </c>
      <c r="C3699" s="9">
        <f>_xlfn.XLOOKUP(B3699,Carriers[Code],Carriers[Airline])</f>
        <v/>
      </c>
      <c r="D3699" t="n">
        <v>5831</v>
      </c>
      <c r="E3699" t="inlineStr">
        <is>
          <t>LGA</t>
        </is>
      </c>
      <c r="F3699" s="10" t="n">
        <v>1800</v>
      </c>
      <c r="G3699" t="inlineStr">
        <is>
          <t>1800-1859</t>
        </is>
      </c>
      <c r="H3699" s="9">
        <f>INT(F3699/100)</f>
        <v/>
      </c>
      <c r="I3699" t="n">
        <v>28</v>
      </c>
      <c r="J3699" t="n">
        <v>1</v>
      </c>
      <c r="K3699" t="n">
        <v>130</v>
      </c>
      <c r="L3699" t="n">
        <v>1</v>
      </c>
      <c r="M3699" t="n">
        <v>0</v>
      </c>
      <c r="O3699" t="n">
        <v>0</v>
      </c>
      <c r="P3699" t="n">
        <v>0</v>
      </c>
      <c r="Q3699" t="n">
        <v>0</v>
      </c>
      <c r="R3699" t="n">
        <v>130</v>
      </c>
      <c r="S3699" t="n">
        <v>0</v>
      </c>
      <c r="T3699" t="n">
        <v>0</v>
      </c>
    </row>
    <row r="3700">
      <c r="A3700" s="8" t="n">
        <v>46212</v>
      </c>
      <c r="B3700" t="inlineStr">
        <is>
          <t>B6</t>
        </is>
      </c>
      <c r="C3700" s="9">
        <f>_xlfn.XLOOKUP(B3700,Carriers[Code],Carriers[Airline])</f>
        <v/>
      </c>
      <c r="D3700" t="n">
        <v>317</v>
      </c>
      <c r="E3700" t="inlineStr">
        <is>
          <t>JFK</t>
        </is>
      </c>
      <c r="F3700" s="10" t="n">
        <v>1805</v>
      </c>
      <c r="G3700" t="inlineStr">
        <is>
          <t>1800-1859</t>
        </is>
      </c>
      <c r="H3700" s="9">
        <f>INT(F3700/100)</f>
        <v/>
      </c>
      <c r="M3700" t="n">
        <v>1</v>
      </c>
      <c r="N3700" t="inlineStr">
        <is>
          <t>C</t>
        </is>
      </c>
      <c r="O3700" t="n">
        <v>0</v>
      </c>
    </row>
    <row r="3701">
      <c r="A3701" s="8" t="n">
        <v>46212</v>
      </c>
      <c r="B3701" t="inlineStr">
        <is>
          <t>YX</t>
        </is>
      </c>
      <c r="C3701" s="9">
        <f>_xlfn.XLOOKUP(B3701,Carriers[Code],Carriers[Airline])</f>
        <v/>
      </c>
      <c r="D3701" t="n">
        <v>3543</v>
      </c>
      <c r="E3701" t="inlineStr">
        <is>
          <t>IAD</t>
        </is>
      </c>
      <c r="F3701" s="10" t="n">
        <v>1805</v>
      </c>
      <c r="G3701" t="inlineStr">
        <is>
          <t>1800-1859</t>
        </is>
      </c>
      <c r="H3701" s="9">
        <f>INT(F3701/100)</f>
        <v/>
      </c>
      <c r="M3701" t="n">
        <v>1</v>
      </c>
      <c r="N3701" t="inlineStr">
        <is>
          <t>C</t>
        </is>
      </c>
      <c r="O3701" t="n">
        <v>0</v>
      </c>
    </row>
    <row r="3702">
      <c r="A3702" s="8" t="n">
        <v>46212</v>
      </c>
      <c r="B3702" t="inlineStr">
        <is>
          <t>UA</t>
        </is>
      </c>
      <c r="C3702" s="9">
        <f>_xlfn.XLOOKUP(B3702,Carriers[Code],Carriers[Airline])</f>
        <v/>
      </c>
      <c r="D3702" t="n">
        <v>2400</v>
      </c>
      <c r="E3702" t="inlineStr">
        <is>
          <t>SFO</t>
        </is>
      </c>
      <c r="F3702" s="10" t="n">
        <v>1810</v>
      </c>
      <c r="G3702" t="inlineStr">
        <is>
          <t>1800-1859</t>
        </is>
      </c>
      <c r="H3702" s="9">
        <f>INT(F3702/100)</f>
        <v/>
      </c>
      <c r="M3702" t="n">
        <v>1</v>
      </c>
      <c r="N3702" t="inlineStr">
        <is>
          <t>C</t>
        </is>
      </c>
      <c r="O3702" t="n">
        <v>0</v>
      </c>
    </row>
    <row r="3703">
      <c r="A3703" s="8" t="n">
        <v>46212</v>
      </c>
      <c r="B3703" t="inlineStr">
        <is>
          <t>YX</t>
        </is>
      </c>
      <c r="C3703" s="9">
        <f>_xlfn.XLOOKUP(B3703,Carriers[Code],Carriers[Airline])</f>
        <v/>
      </c>
      <c r="D3703" t="n">
        <v>5718</v>
      </c>
      <c r="E3703" t="inlineStr">
        <is>
          <t>EWR</t>
        </is>
      </c>
      <c r="F3703" s="10" t="n">
        <v>1815</v>
      </c>
      <c r="G3703" t="inlineStr">
        <is>
          <t>1800-1859</t>
        </is>
      </c>
      <c r="H3703" s="9">
        <f>INT(F3703/100)</f>
        <v/>
      </c>
      <c r="M3703" t="n">
        <v>1</v>
      </c>
      <c r="N3703" t="inlineStr">
        <is>
          <t>C</t>
        </is>
      </c>
      <c r="O3703" t="n">
        <v>0</v>
      </c>
    </row>
    <row r="3704">
      <c r="A3704" s="8" t="n">
        <v>46212</v>
      </c>
      <c r="B3704" t="inlineStr">
        <is>
          <t>MQ</t>
        </is>
      </c>
      <c r="C3704" s="9">
        <f>_xlfn.XLOOKUP(B3704,Carriers[Code],Carriers[Airline])</f>
        <v/>
      </c>
      <c r="D3704" t="n">
        <v>3408</v>
      </c>
      <c r="E3704" t="inlineStr">
        <is>
          <t>CVG</t>
        </is>
      </c>
      <c r="F3704" s="10" t="n">
        <v>1820</v>
      </c>
      <c r="G3704" t="inlineStr">
        <is>
          <t>1800-1859</t>
        </is>
      </c>
      <c r="H3704" s="9">
        <f>INT(F3704/100)</f>
        <v/>
      </c>
      <c r="I3704" t="n">
        <v>45</v>
      </c>
      <c r="J3704" t="n">
        <v>1</v>
      </c>
      <c r="K3704" t="n">
        <v>21</v>
      </c>
      <c r="L3704" t="n">
        <v>1</v>
      </c>
      <c r="M3704" t="n">
        <v>0</v>
      </c>
      <c r="O3704" t="n">
        <v>0</v>
      </c>
      <c r="P3704" t="n">
        <v>0</v>
      </c>
      <c r="Q3704" t="n">
        <v>0</v>
      </c>
      <c r="R3704" t="n">
        <v>0</v>
      </c>
      <c r="S3704" t="n">
        <v>0</v>
      </c>
      <c r="T3704" t="n">
        <v>21</v>
      </c>
    </row>
    <row r="3705">
      <c r="A3705" s="8" t="n">
        <v>46212</v>
      </c>
      <c r="B3705" t="inlineStr">
        <is>
          <t>B6</t>
        </is>
      </c>
      <c r="C3705" s="9">
        <f>_xlfn.XLOOKUP(B3705,Carriers[Code],Carriers[Airline])</f>
        <v/>
      </c>
      <c r="D3705" t="n">
        <v>2459</v>
      </c>
      <c r="E3705" t="inlineStr">
        <is>
          <t>PHL</t>
        </is>
      </c>
      <c r="F3705" s="10" t="n">
        <v>1821</v>
      </c>
      <c r="G3705" t="inlineStr">
        <is>
          <t>1800-1859</t>
        </is>
      </c>
      <c r="H3705" s="9">
        <f>INT(F3705/100)</f>
        <v/>
      </c>
      <c r="I3705" t="n">
        <v>109</v>
      </c>
      <c r="J3705" t="n">
        <v>1</v>
      </c>
      <c r="K3705" t="n">
        <v>93</v>
      </c>
      <c r="L3705" t="n">
        <v>1</v>
      </c>
      <c r="M3705" t="n">
        <v>0</v>
      </c>
      <c r="O3705" t="n">
        <v>0</v>
      </c>
      <c r="P3705" t="n">
        <v>0</v>
      </c>
      <c r="Q3705" t="n">
        <v>0</v>
      </c>
      <c r="R3705" t="n">
        <v>93</v>
      </c>
      <c r="S3705" t="n">
        <v>0</v>
      </c>
      <c r="T3705" t="n">
        <v>0</v>
      </c>
    </row>
    <row r="3706">
      <c r="A3706" s="8" t="n">
        <v>46212</v>
      </c>
      <c r="B3706" t="inlineStr">
        <is>
          <t>UA</t>
        </is>
      </c>
      <c r="C3706" s="9">
        <f>_xlfn.XLOOKUP(B3706,Carriers[Code],Carriers[Airline])</f>
        <v/>
      </c>
      <c r="D3706" t="n">
        <v>639</v>
      </c>
      <c r="E3706" t="inlineStr">
        <is>
          <t>LAX</t>
        </is>
      </c>
      <c r="F3706" s="10" t="n">
        <v>1826</v>
      </c>
      <c r="G3706" t="inlineStr">
        <is>
          <t>1800-1859</t>
        </is>
      </c>
      <c r="H3706" s="9">
        <f>INT(F3706/100)</f>
        <v/>
      </c>
      <c r="I3706" t="n">
        <v>91</v>
      </c>
      <c r="J3706" t="n">
        <v>1</v>
      </c>
      <c r="K3706" t="n">
        <v>110</v>
      </c>
      <c r="L3706" t="n">
        <v>1</v>
      </c>
      <c r="M3706" t="n">
        <v>0</v>
      </c>
      <c r="O3706" t="n">
        <v>0</v>
      </c>
      <c r="P3706" t="n">
        <v>91</v>
      </c>
      <c r="Q3706" t="n">
        <v>0</v>
      </c>
      <c r="R3706" t="n">
        <v>19</v>
      </c>
      <c r="S3706" t="n">
        <v>0</v>
      </c>
      <c r="T3706" t="n">
        <v>0</v>
      </c>
    </row>
    <row r="3707">
      <c r="A3707" s="8" t="n">
        <v>46212</v>
      </c>
      <c r="B3707" t="inlineStr">
        <is>
          <t>AA</t>
        </is>
      </c>
      <c r="C3707" s="9">
        <f>_xlfn.XLOOKUP(B3707,Carriers[Code],Carriers[Airline])</f>
        <v/>
      </c>
      <c r="D3707" t="n">
        <v>1554</v>
      </c>
      <c r="E3707" t="inlineStr">
        <is>
          <t>ORD</t>
        </is>
      </c>
      <c r="F3707" s="10" t="n">
        <v>1830</v>
      </c>
      <c r="G3707" t="inlineStr">
        <is>
          <t>1800-1859</t>
        </is>
      </c>
      <c r="H3707" s="9">
        <f>INT(F3707/100)</f>
        <v/>
      </c>
      <c r="I3707" t="n">
        <v>17</v>
      </c>
      <c r="J3707" t="n">
        <v>1</v>
      </c>
      <c r="K3707" t="n">
        <v>-7</v>
      </c>
      <c r="L3707" t="n">
        <v>0</v>
      </c>
      <c r="M3707" t="n">
        <v>0</v>
      </c>
      <c r="O3707" t="n">
        <v>0</v>
      </c>
    </row>
    <row r="3708">
      <c r="A3708" s="8" t="n">
        <v>46212</v>
      </c>
      <c r="B3708" t="inlineStr">
        <is>
          <t>UA</t>
        </is>
      </c>
      <c r="C3708" s="9">
        <f>_xlfn.XLOOKUP(B3708,Carriers[Code],Carriers[Airline])</f>
        <v/>
      </c>
      <c r="D3708" t="n">
        <v>1015</v>
      </c>
      <c r="E3708" t="inlineStr">
        <is>
          <t>ORD</t>
        </is>
      </c>
      <c r="F3708" s="10" t="n">
        <v>1843</v>
      </c>
      <c r="G3708" t="inlineStr">
        <is>
          <t>1800-1859</t>
        </is>
      </c>
      <c r="H3708" s="9">
        <f>INT(F3708/100)</f>
        <v/>
      </c>
      <c r="I3708" t="n">
        <v>0</v>
      </c>
      <c r="J3708" t="n">
        <v>0</v>
      </c>
      <c r="K3708" t="n">
        <v>33</v>
      </c>
      <c r="L3708" t="n">
        <v>1</v>
      </c>
      <c r="M3708" t="n">
        <v>0</v>
      </c>
      <c r="O3708" t="n">
        <v>0</v>
      </c>
      <c r="P3708" t="n">
        <v>0</v>
      </c>
      <c r="Q3708" t="n">
        <v>0</v>
      </c>
      <c r="R3708" t="n">
        <v>33</v>
      </c>
      <c r="S3708" t="n">
        <v>0</v>
      </c>
      <c r="T3708" t="n">
        <v>0</v>
      </c>
    </row>
    <row r="3709">
      <c r="A3709" s="8" t="n">
        <v>46212</v>
      </c>
      <c r="B3709" t="inlineStr">
        <is>
          <t>DL</t>
        </is>
      </c>
      <c r="C3709" s="9">
        <f>_xlfn.XLOOKUP(B3709,Carriers[Code],Carriers[Airline])</f>
        <v/>
      </c>
      <c r="D3709" t="n">
        <v>445</v>
      </c>
      <c r="E3709" t="inlineStr">
        <is>
          <t>SLC</t>
        </is>
      </c>
      <c r="F3709" s="10" t="n">
        <v>1845</v>
      </c>
      <c r="G3709" t="inlineStr">
        <is>
          <t>1800-1859</t>
        </is>
      </c>
      <c r="H3709" s="9">
        <f>INT(F3709/100)</f>
        <v/>
      </c>
      <c r="I3709" t="n">
        <v>-2</v>
      </c>
      <c r="J3709" t="n">
        <v>0</v>
      </c>
      <c r="K3709" t="n">
        <v>-20</v>
      </c>
      <c r="L3709" t="n">
        <v>0</v>
      </c>
      <c r="M3709" t="n">
        <v>0</v>
      </c>
      <c r="O3709" t="n">
        <v>0</v>
      </c>
    </row>
    <row r="3710">
      <c r="A3710" s="8" t="n">
        <v>46212</v>
      </c>
      <c r="B3710" t="inlineStr">
        <is>
          <t>WN</t>
        </is>
      </c>
      <c r="C3710" s="9">
        <f>_xlfn.XLOOKUP(B3710,Carriers[Code],Carriers[Airline])</f>
        <v/>
      </c>
      <c r="D3710" t="n">
        <v>3911</v>
      </c>
      <c r="E3710" t="inlineStr">
        <is>
          <t>MDW</t>
        </is>
      </c>
      <c r="F3710" s="10" t="n">
        <v>1845</v>
      </c>
      <c r="G3710" t="inlineStr">
        <is>
          <t>1800-1859</t>
        </is>
      </c>
      <c r="H3710" s="9">
        <f>INT(F3710/100)</f>
        <v/>
      </c>
      <c r="I3710" t="n">
        <v>31</v>
      </c>
      <c r="J3710" t="n">
        <v>1</v>
      </c>
      <c r="K3710" t="n">
        <v>21</v>
      </c>
      <c r="L3710" t="n">
        <v>1</v>
      </c>
      <c r="M3710" t="n">
        <v>0</v>
      </c>
      <c r="O3710" t="n">
        <v>0</v>
      </c>
      <c r="P3710" t="n">
        <v>7</v>
      </c>
      <c r="Q3710" t="n">
        <v>0</v>
      </c>
      <c r="R3710" t="n">
        <v>0</v>
      </c>
      <c r="S3710" t="n">
        <v>0</v>
      </c>
      <c r="T3710" t="n">
        <v>14</v>
      </c>
    </row>
    <row r="3711">
      <c r="A3711" s="8" t="n">
        <v>46212</v>
      </c>
      <c r="B3711" t="inlineStr">
        <is>
          <t>WN</t>
        </is>
      </c>
      <c r="C3711" s="9">
        <f>_xlfn.XLOOKUP(B3711,Carriers[Code],Carriers[Airline])</f>
        <v/>
      </c>
      <c r="D3711" t="n">
        <v>754</v>
      </c>
      <c r="E3711" t="inlineStr">
        <is>
          <t>STL</t>
        </is>
      </c>
      <c r="F3711" s="10" t="n">
        <v>1850</v>
      </c>
      <c r="G3711" t="inlineStr">
        <is>
          <t>1800-1859</t>
        </is>
      </c>
      <c r="H3711" s="9">
        <f>INT(F3711/100)</f>
        <v/>
      </c>
      <c r="I3711" t="n">
        <v>68</v>
      </c>
      <c r="J3711" t="n">
        <v>1</v>
      </c>
      <c r="K3711" t="n">
        <v>58</v>
      </c>
      <c r="L3711" t="n">
        <v>1</v>
      </c>
      <c r="M3711" t="n">
        <v>0</v>
      </c>
      <c r="O3711" t="n">
        <v>0</v>
      </c>
      <c r="P3711" t="n">
        <v>9</v>
      </c>
      <c r="Q3711" t="n">
        <v>0</v>
      </c>
      <c r="R3711" t="n">
        <v>0</v>
      </c>
      <c r="S3711" t="n">
        <v>0</v>
      </c>
      <c r="T3711" t="n">
        <v>49</v>
      </c>
    </row>
    <row r="3712">
      <c r="A3712" s="8" t="n">
        <v>46212</v>
      </c>
      <c r="B3712" t="inlineStr">
        <is>
          <t>B6</t>
        </is>
      </c>
      <c r="C3712" s="9">
        <f>_xlfn.XLOOKUP(B3712,Carriers[Code],Carriers[Airline])</f>
        <v/>
      </c>
      <c r="D3712" t="n">
        <v>2269</v>
      </c>
      <c r="E3712" t="inlineStr">
        <is>
          <t>FLL</t>
        </is>
      </c>
      <c r="F3712" s="10" t="n">
        <v>1851</v>
      </c>
      <c r="G3712" t="inlineStr">
        <is>
          <t>1800-1859</t>
        </is>
      </c>
      <c r="H3712" s="9">
        <f>INT(F3712/100)</f>
        <v/>
      </c>
      <c r="I3712" t="n">
        <v>175</v>
      </c>
      <c r="J3712" t="n">
        <v>1</v>
      </c>
      <c r="K3712" t="n">
        <v>148</v>
      </c>
      <c r="L3712" t="n">
        <v>1</v>
      </c>
      <c r="M3712" t="n">
        <v>0</v>
      </c>
      <c r="O3712" t="n">
        <v>0</v>
      </c>
      <c r="P3712" t="n">
        <v>11</v>
      </c>
      <c r="Q3712" t="n">
        <v>0</v>
      </c>
      <c r="R3712" t="n">
        <v>0</v>
      </c>
      <c r="S3712" t="n">
        <v>0</v>
      </c>
      <c r="T3712" t="n">
        <v>137</v>
      </c>
    </row>
    <row r="3713">
      <c r="A3713" s="8" t="n">
        <v>46212</v>
      </c>
      <c r="B3713" t="inlineStr">
        <is>
          <t>AA</t>
        </is>
      </c>
      <c r="C3713" s="9">
        <f>_xlfn.XLOOKUP(B3713,Carriers[Code],Carriers[Airline])</f>
        <v/>
      </c>
      <c r="D3713" t="n">
        <v>1552</v>
      </c>
      <c r="E3713" t="inlineStr">
        <is>
          <t>CLT</t>
        </is>
      </c>
      <c r="F3713" s="10" t="n">
        <v>1855</v>
      </c>
      <c r="G3713" t="inlineStr">
        <is>
          <t>1800-1859</t>
        </is>
      </c>
      <c r="H3713" s="9">
        <f>INT(F3713/100)</f>
        <v/>
      </c>
      <c r="I3713" t="n">
        <v>52</v>
      </c>
      <c r="J3713" t="n">
        <v>1</v>
      </c>
      <c r="K3713" t="n">
        <v>33</v>
      </c>
      <c r="L3713" t="n">
        <v>1</v>
      </c>
      <c r="M3713" t="n">
        <v>0</v>
      </c>
      <c r="O3713" t="n">
        <v>0</v>
      </c>
      <c r="P3713" t="n">
        <v>1</v>
      </c>
      <c r="Q3713" t="n">
        <v>0</v>
      </c>
      <c r="R3713" t="n">
        <v>0</v>
      </c>
      <c r="S3713" t="n">
        <v>0</v>
      </c>
      <c r="T3713" t="n">
        <v>32</v>
      </c>
    </row>
    <row r="3714">
      <c r="A3714" s="8" t="n">
        <v>46212</v>
      </c>
      <c r="B3714" t="inlineStr">
        <is>
          <t>YX</t>
        </is>
      </c>
      <c r="C3714" s="9">
        <f>_xlfn.XLOOKUP(B3714,Carriers[Code],Carriers[Airline])</f>
        <v/>
      </c>
      <c r="D3714" t="n">
        <v>4641</v>
      </c>
      <c r="E3714" t="inlineStr">
        <is>
          <t>CMH</t>
        </is>
      </c>
      <c r="F3714" s="10" t="n">
        <v>1855</v>
      </c>
      <c r="G3714" t="inlineStr">
        <is>
          <t>1800-1859</t>
        </is>
      </c>
      <c r="H3714" s="9">
        <f>INT(F3714/100)</f>
        <v/>
      </c>
      <c r="I3714" t="n">
        <v>-6</v>
      </c>
      <c r="J3714" t="n">
        <v>0</v>
      </c>
      <c r="K3714" t="n">
        <v>5</v>
      </c>
      <c r="L3714" t="n">
        <v>0</v>
      </c>
      <c r="M3714" t="n">
        <v>0</v>
      </c>
      <c r="O3714" t="n">
        <v>0</v>
      </c>
    </row>
    <row r="3715">
      <c r="A3715" s="8" t="n">
        <v>46212</v>
      </c>
      <c r="B3715" t="inlineStr">
        <is>
          <t>YX</t>
        </is>
      </c>
      <c r="C3715" s="9">
        <f>_xlfn.XLOOKUP(B3715,Carriers[Code],Carriers[Airline])</f>
        <v/>
      </c>
      <c r="D3715" t="n">
        <v>5716</v>
      </c>
      <c r="E3715" t="inlineStr">
        <is>
          <t>LGA</t>
        </is>
      </c>
      <c r="F3715" s="10" t="n">
        <v>1859</v>
      </c>
      <c r="G3715" t="inlineStr">
        <is>
          <t>1800-1859</t>
        </is>
      </c>
      <c r="H3715" s="9">
        <f>INT(F3715/100)</f>
        <v/>
      </c>
      <c r="M3715" t="n">
        <v>1</v>
      </c>
      <c r="N3715" t="inlineStr">
        <is>
          <t>A</t>
        </is>
      </c>
      <c r="O3715" t="n">
        <v>0</v>
      </c>
    </row>
    <row r="3716">
      <c r="A3716" s="8" t="n">
        <v>46212</v>
      </c>
      <c r="B3716" t="inlineStr">
        <is>
          <t>B6</t>
        </is>
      </c>
      <c r="C3716" s="9">
        <f>_xlfn.XLOOKUP(B3716,Carriers[Code],Carriers[Airline])</f>
        <v/>
      </c>
      <c r="D3716" t="n">
        <v>1633</v>
      </c>
      <c r="E3716" t="inlineStr">
        <is>
          <t>SFO</t>
        </is>
      </c>
      <c r="F3716" s="10" t="n">
        <v>1905</v>
      </c>
      <c r="G3716" t="inlineStr">
        <is>
          <t>1900-1959</t>
        </is>
      </c>
      <c r="H3716" s="9">
        <f>INT(F3716/100)</f>
        <v/>
      </c>
      <c r="I3716" t="n">
        <v>131</v>
      </c>
      <c r="J3716" t="n">
        <v>1</v>
      </c>
      <c r="K3716" t="n">
        <v>130</v>
      </c>
      <c r="L3716" t="n">
        <v>1</v>
      </c>
      <c r="M3716" t="n">
        <v>0</v>
      </c>
      <c r="O3716" t="n">
        <v>0</v>
      </c>
      <c r="P3716" t="n">
        <v>34</v>
      </c>
      <c r="Q3716" t="n">
        <v>0</v>
      </c>
      <c r="R3716" t="n">
        <v>0</v>
      </c>
      <c r="S3716" t="n">
        <v>0</v>
      </c>
      <c r="T3716" t="n">
        <v>96</v>
      </c>
    </row>
    <row r="3717">
      <c r="A3717" s="8" t="n">
        <v>46212</v>
      </c>
      <c r="B3717" t="inlineStr">
        <is>
          <t>DL</t>
        </is>
      </c>
      <c r="C3717" s="9">
        <f>_xlfn.XLOOKUP(B3717,Carriers[Code],Carriers[Airline])</f>
        <v/>
      </c>
      <c r="D3717" t="n">
        <v>973</v>
      </c>
      <c r="E3717" t="inlineStr">
        <is>
          <t>ATL</t>
        </is>
      </c>
      <c r="F3717" s="10" t="n">
        <v>1910</v>
      </c>
      <c r="G3717" t="inlineStr">
        <is>
          <t>1900-1959</t>
        </is>
      </c>
      <c r="H3717" s="9">
        <f>INT(F3717/100)</f>
        <v/>
      </c>
      <c r="I3717" t="n">
        <v>138</v>
      </c>
      <c r="J3717" t="n">
        <v>1</v>
      </c>
      <c r="K3717" t="n">
        <v>98</v>
      </c>
      <c r="L3717" t="n">
        <v>1</v>
      </c>
      <c r="M3717" t="n">
        <v>0</v>
      </c>
      <c r="O3717" t="n">
        <v>0</v>
      </c>
      <c r="P3717" t="n">
        <v>35</v>
      </c>
      <c r="Q3717" t="n">
        <v>0</v>
      </c>
      <c r="R3717" t="n">
        <v>0</v>
      </c>
      <c r="S3717" t="n">
        <v>0</v>
      </c>
      <c r="T3717" t="n">
        <v>63</v>
      </c>
    </row>
    <row r="3718">
      <c r="A3718" s="8" t="n">
        <v>46212</v>
      </c>
      <c r="B3718" t="inlineStr">
        <is>
          <t>B6</t>
        </is>
      </c>
      <c r="C3718" s="9">
        <f>_xlfn.XLOOKUP(B3718,Carriers[Code],Carriers[Airline])</f>
        <v/>
      </c>
      <c r="D3718" t="n">
        <v>95</v>
      </c>
      <c r="E3718" t="inlineStr">
        <is>
          <t>PDX</t>
        </is>
      </c>
      <c r="F3718" s="10" t="n">
        <v>1919</v>
      </c>
      <c r="G3718" t="inlineStr">
        <is>
          <t>1900-1959</t>
        </is>
      </c>
      <c r="H3718" s="9">
        <f>INT(F3718/100)</f>
        <v/>
      </c>
      <c r="I3718" t="n">
        <v>80</v>
      </c>
      <c r="J3718" t="n">
        <v>1</v>
      </c>
      <c r="K3718" t="n">
        <v>87</v>
      </c>
      <c r="L3718" t="n">
        <v>1</v>
      </c>
      <c r="M3718" t="n">
        <v>0</v>
      </c>
      <c r="O3718" t="n">
        <v>0</v>
      </c>
      <c r="P3718" t="n">
        <v>27</v>
      </c>
      <c r="Q3718" t="n">
        <v>0</v>
      </c>
      <c r="R3718" t="n">
        <v>7</v>
      </c>
      <c r="S3718" t="n">
        <v>0</v>
      </c>
      <c r="T3718" t="n">
        <v>53</v>
      </c>
    </row>
    <row r="3719">
      <c r="A3719" s="8" t="n">
        <v>46212</v>
      </c>
      <c r="B3719" t="inlineStr">
        <is>
          <t>DL</t>
        </is>
      </c>
      <c r="C3719" s="9">
        <f>_xlfn.XLOOKUP(B3719,Carriers[Code],Carriers[Airline])</f>
        <v/>
      </c>
      <c r="D3719" t="n">
        <v>2305</v>
      </c>
      <c r="E3719" t="inlineStr">
        <is>
          <t>DFW</t>
        </is>
      </c>
      <c r="F3719" s="10" t="n">
        <v>1920</v>
      </c>
      <c r="G3719" t="inlineStr">
        <is>
          <t>1900-1959</t>
        </is>
      </c>
      <c r="H3719" s="9">
        <f>INT(F3719/100)</f>
        <v/>
      </c>
      <c r="I3719" t="n">
        <v>-1</v>
      </c>
      <c r="J3719" t="n">
        <v>0</v>
      </c>
      <c r="K3719" t="n">
        <v>-3</v>
      </c>
      <c r="L3719" t="n">
        <v>0</v>
      </c>
      <c r="M3719" t="n">
        <v>0</v>
      </c>
      <c r="O3719" t="n">
        <v>0</v>
      </c>
    </row>
    <row r="3720">
      <c r="A3720" s="8" t="n">
        <v>46212</v>
      </c>
      <c r="B3720" t="inlineStr">
        <is>
          <t>YX</t>
        </is>
      </c>
      <c r="C3720" s="9">
        <f>_xlfn.XLOOKUP(B3720,Carriers[Code],Carriers[Airline])</f>
        <v/>
      </c>
      <c r="D3720" t="n">
        <v>5629</v>
      </c>
      <c r="E3720" t="inlineStr">
        <is>
          <t>CMH</t>
        </is>
      </c>
      <c r="F3720" s="10" t="n">
        <v>1925</v>
      </c>
      <c r="G3720" t="inlineStr">
        <is>
          <t>1900-1959</t>
        </is>
      </c>
      <c r="H3720" s="9">
        <f>INT(F3720/100)</f>
        <v/>
      </c>
      <c r="I3720" t="n">
        <v>182</v>
      </c>
      <c r="J3720" t="n">
        <v>1</v>
      </c>
      <c r="K3720" t="n">
        <v>180</v>
      </c>
      <c r="L3720" t="n">
        <v>1</v>
      </c>
      <c r="M3720" t="n">
        <v>0</v>
      </c>
      <c r="O3720" t="n">
        <v>0</v>
      </c>
      <c r="P3720" t="n">
        <v>145</v>
      </c>
      <c r="Q3720" t="n">
        <v>0</v>
      </c>
      <c r="R3720" t="n">
        <v>0</v>
      </c>
      <c r="S3720" t="n">
        <v>0</v>
      </c>
      <c r="T3720" t="n">
        <v>35</v>
      </c>
    </row>
    <row r="3721">
      <c r="A3721" s="8" t="n">
        <v>46212</v>
      </c>
      <c r="B3721" t="inlineStr">
        <is>
          <t>AA</t>
        </is>
      </c>
      <c r="C3721" s="9">
        <f>_xlfn.XLOOKUP(B3721,Carriers[Code],Carriers[Airline])</f>
        <v/>
      </c>
      <c r="D3721" t="n">
        <v>852</v>
      </c>
      <c r="E3721" t="inlineStr">
        <is>
          <t>DCA</t>
        </is>
      </c>
      <c r="F3721" s="10" t="n">
        <v>1927</v>
      </c>
      <c r="G3721" t="inlineStr">
        <is>
          <t>1900-1959</t>
        </is>
      </c>
      <c r="H3721" s="9">
        <f>INT(F3721/100)</f>
        <v/>
      </c>
      <c r="M3721" t="n">
        <v>1</v>
      </c>
      <c r="N3721" t="inlineStr">
        <is>
          <t>B</t>
        </is>
      </c>
      <c r="O3721" t="n">
        <v>0</v>
      </c>
    </row>
    <row r="3722">
      <c r="A3722" s="8" t="n">
        <v>46212</v>
      </c>
      <c r="B3722" t="inlineStr">
        <is>
          <t>UA</t>
        </is>
      </c>
      <c r="C3722" s="9">
        <f>_xlfn.XLOOKUP(B3722,Carriers[Code],Carriers[Airline])</f>
        <v/>
      </c>
      <c r="D3722" t="n">
        <v>2136</v>
      </c>
      <c r="E3722" t="inlineStr">
        <is>
          <t>IAD</t>
        </is>
      </c>
      <c r="F3722" s="10" t="n">
        <v>1927</v>
      </c>
      <c r="G3722" t="inlineStr">
        <is>
          <t>1900-1959</t>
        </is>
      </c>
      <c r="H3722" s="9">
        <f>INT(F3722/100)</f>
        <v/>
      </c>
      <c r="I3722" t="n">
        <v>20</v>
      </c>
      <c r="J3722" t="n">
        <v>1</v>
      </c>
      <c r="K3722" t="n">
        <v>1</v>
      </c>
      <c r="L3722" t="n">
        <v>0</v>
      </c>
      <c r="M3722" t="n">
        <v>0</v>
      </c>
      <c r="O3722" t="n">
        <v>0</v>
      </c>
    </row>
    <row r="3723">
      <c r="A3723" s="8" t="n">
        <v>46212</v>
      </c>
      <c r="B3723" t="inlineStr">
        <is>
          <t>B6</t>
        </is>
      </c>
      <c r="C3723" s="9">
        <f>_xlfn.XLOOKUP(B3723,Carriers[Code],Carriers[Airline])</f>
        <v/>
      </c>
      <c r="D3723" t="n">
        <v>197</v>
      </c>
      <c r="E3723" t="inlineStr">
        <is>
          <t>SEA</t>
        </is>
      </c>
      <c r="F3723" s="10" t="n">
        <v>1929</v>
      </c>
      <c r="G3723" t="inlineStr">
        <is>
          <t>1900-1959</t>
        </is>
      </c>
      <c r="H3723" s="9">
        <f>INT(F3723/100)</f>
        <v/>
      </c>
      <c r="I3723" t="n">
        <v>-1</v>
      </c>
      <c r="J3723" t="n">
        <v>0</v>
      </c>
      <c r="K3723" t="n">
        <v>65</v>
      </c>
      <c r="L3723" t="n">
        <v>1</v>
      </c>
      <c r="M3723" t="n">
        <v>0</v>
      </c>
      <c r="O3723" t="n">
        <v>0</v>
      </c>
      <c r="P3723" t="n">
        <v>0</v>
      </c>
      <c r="Q3723" t="n">
        <v>0</v>
      </c>
      <c r="R3723" t="n">
        <v>65</v>
      </c>
      <c r="S3723" t="n">
        <v>0</v>
      </c>
      <c r="T3723" t="n">
        <v>0</v>
      </c>
    </row>
    <row r="3724">
      <c r="A3724" s="8" t="n">
        <v>46212</v>
      </c>
      <c r="B3724" t="inlineStr">
        <is>
          <t>DL</t>
        </is>
      </c>
      <c r="C3724" s="9">
        <f>_xlfn.XLOOKUP(B3724,Carriers[Code],Carriers[Airline])</f>
        <v/>
      </c>
      <c r="D3724" t="n">
        <v>324</v>
      </c>
      <c r="E3724" t="inlineStr">
        <is>
          <t>SEA</t>
        </is>
      </c>
      <c r="F3724" s="10" t="n">
        <v>1929</v>
      </c>
      <c r="G3724" t="inlineStr">
        <is>
          <t>1900-1959</t>
        </is>
      </c>
      <c r="H3724" s="9">
        <f>INT(F3724/100)</f>
        <v/>
      </c>
      <c r="I3724" t="n">
        <v>-4</v>
      </c>
      <c r="J3724" t="n">
        <v>0</v>
      </c>
      <c r="K3724" t="n">
        <v>-13</v>
      </c>
      <c r="L3724" t="n">
        <v>0</v>
      </c>
      <c r="M3724" t="n">
        <v>0</v>
      </c>
      <c r="O3724" t="n">
        <v>0</v>
      </c>
    </row>
    <row r="3725">
      <c r="A3725" s="8" t="n">
        <v>46212</v>
      </c>
      <c r="B3725" t="inlineStr">
        <is>
          <t>B6</t>
        </is>
      </c>
      <c r="C3725" s="9">
        <f>_xlfn.XLOOKUP(B3725,Carriers[Code],Carriers[Airline])</f>
        <v/>
      </c>
      <c r="D3725" t="n">
        <v>247</v>
      </c>
      <c r="E3725" t="inlineStr">
        <is>
          <t>SLC</t>
        </is>
      </c>
      <c r="F3725" s="10" t="n">
        <v>1932</v>
      </c>
      <c r="G3725" t="inlineStr">
        <is>
          <t>1900-1959</t>
        </is>
      </c>
      <c r="H3725" s="9">
        <f>INT(F3725/100)</f>
        <v/>
      </c>
      <c r="I3725" t="n">
        <v>113</v>
      </c>
      <c r="J3725" t="n">
        <v>1</v>
      </c>
      <c r="K3725" t="n">
        <v>106</v>
      </c>
      <c r="L3725" t="n">
        <v>1</v>
      </c>
      <c r="M3725" t="n">
        <v>0</v>
      </c>
      <c r="O3725" t="n">
        <v>0</v>
      </c>
      <c r="P3725" t="n">
        <v>0</v>
      </c>
      <c r="Q3725" t="n">
        <v>106</v>
      </c>
      <c r="R3725" t="n">
        <v>0</v>
      </c>
      <c r="S3725" t="n">
        <v>0</v>
      </c>
      <c r="T3725" t="n">
        <v>0</v>
      </c>
    </row>
    <row r="3726">
      <c r="A3726" s="8" t="n">
        <v>46212</v>
      </c>
      <c r="B3726" t="inlineStr">
        <is>
          <t>AA</t>
        </is>
      </c>
      <c r="C3726" s="9">
        <f>_xlfn.XLOOKUP(B3726,Carriers[Code],Carriers[Airline])</f>
        <v/>
      </c>
      <c r="D3726" t="n">
        <v>1691</v>
      </c>
      <c r="E3726" t="inlineStr">
        <is>
          <t>LAX</t>
        </is>
      </c>
      <c r="F3726" s="10" t="n">
        <v>1935</v>
      </c>
      <c r="G3726" t="inlineStr">
        <is>
          <t>1900-1959</t>
        </is>
      </c>
      <c r="H3726" s="9">
        <f>INT(F3726/100)</f>
        <v/>
      </c>
      <c r="I3726" t="n">
        <v>56</v>
      </c>
      <c r="J3726" t="n">
        <v>1</v>
      </c>
      <c r="K3726" t="n">
        <v>43</v>
      </c>
      <c r="L3726" t="n">
        <v>1</v>
      </c>
      <c r="M3726" t="n">
        <v>0</v>
      </c>
      <c r="O3726" t="n">
        <v>0</v>
      </c>
      <c r="P3726" t="n">
        <v>10</v>
      </c>
      <c r="Q3726" t="n">
        <v>0</v>
      </c>
      <c r="R3726" t="n">
        <v>0</v>
      </c>
      <c r="S3726" t="n">
        <v>0</v>
      </c>
      <c r="T3726" t="n">
        <v>33</v>
      </c>
    </row>
    <row r="3727">
      <c r="A3727" s="8" t="n">
        <v>46212</v>
      </c>
      <c r="B3727" t="inlineStr">
        <is>
          <t>AA</t>
        </is>
      </c>
      <c r="C3727" s="9">
        <f>_xlfn.XLOOKUP(B3727,Carriers[Code],Carriers[Airline])</f>
        <v/>
      </c>
      <c r="D3727" t="n">
        <v>1147</v>
      </c>
      <c r="E3727" t="inlineStr">
        <is>
          <t>PHL</t>
        </is>
      </c>
      <c r="F3727" s="10" t="n">
        <v>1937</v>
      </c>
      <c r="G3727" t="inlineStr">
        <is>
          <t>1900-1959</t>
        </is>
      </c>
      <c r="H3727" s="9">
        <f>INT(F3727/100)</f>
        <v/>
      </c>
      <c r="I3727" t="n">
        <v>36</v>
      </c>
      <c r="J3727" t="n">
        <v>1</v>
      </c>
      <c r="K3727" t="n">
        <v>44</v>
      </c>
      <c r="L3727" t="n">
        <v>1</v>
      </c>
      <c r="M3727" t="n">
        <v>0</v>
      </c>
      <c r="O3727" t="n">
        <v>0</v>
      </c>
      <c r="P3727" t="n">
        <v>0</v>
      </c>
      <c r="Q3727" t="n">
        <v>0</v>
      </c>
      <c r="R3727" t="n">
        <v>40</v>
      </c>
      <c r="S3727" t="n">
        <v>0</v>
      </c>
      <c r="T3727" t="n">
        <v>4</v>
      </c>
    </row>
    <row r="3728">
      <c r="A3728" s="8" t="n">
        <v>46212</v>
      </c>
      <c r="B3728" t="inlineStr">
        <is>
          <t>B6</t>
        </is>
      </c>
      <c r="C3728" s="9">
        <f>_xlfn.XLOOKUP(B3728,Carriers[Code],Carriers[Airline])</f>
        <v/>
      </c>
      <c r="D3728" t="n">
        <v>817</v>
      </c>
      <c r="E3728" t="inlineStr">
        <is>
          <t>JFK</t>
        </is>
      </c>
      <c r="F3728" s="10" t="n">
        <v>1939</v>
      </c>
      <c r="G3728" t="inlineStr">
        <is>
          <t>1900-1959</t>
        </is>
      </c>
      <c r="H3728" s="9">
        <f>INT(F3728/100)</f>
        <v/>
      </c>
      <c r="M3728" t="n">
        <v>1</v>
      </c>
      <c r="N3728" t="inlineStr">
        <is>
          <t>A</t>
        </is>
      </c>
      <c r="O3728" t="n">
        <v>0</v>
      </c>
    </row>
    <row r="3729">
      <c r="A3729" s="8" t="n">
        <v>46212</v>
      </c>
      <c r="B3729" t="inlineStr">
        <is>
          <t>YX</t>
        </is>
      </c>
      <c r="C3729" s="9">
        <f>_xlfn.XLOOKUP(B3729,Carriers[Code],Carriers[Airline])</f>
        <v/>
      </c>
      <c r="D3729" t="n">
        <v>5807</v>
      </c>
      <c r="E3729" t="inlineStr">
        <is>
          <t>CLT</t>
        </is>
      </c>
      <c r="F3729" s="10" t="n">
        <v>1940</v>
      </c>
      <c r="G3729" t="inlineStr">
        <is>
          <t>1900-1959</t>
        </is>
      </c>
      <c r="H3729" s="9">
        <f>INT(F3729/100)</f>
        <v/>
      </c>
      <c r="M3729" t="n">
        <v>1</v>
      </c>
      <c r="N3729" t="inlineStr">
        <is>
          <t>C</t>
        </is>
      </c>
      <c r="O3729" t="n">
        <v>0</v>
      </c>
    </row>
    <row r="3730">
      <c r="A3730" s="8" t="n">
        <v>46212</v>
      </c>
      <c r="B3730" t="inlineStr">
        <is>
          <t>AS</t>
        </is>
      </c>
      <c r="C3730" s="9">
        <f>_xlfn.XLOOKUP(B3730,Carriers[Code],Carriers[Airline])</f>
        <v/>
      </c>
      <c r="D3730" t="n">
        <v>1337</v>
      </c>
      <c r="E3730" t="inlineStr">
        <is>
          <t>SEA</t>
        </is>
      </c>
      <c r="F3730" s="10" t="n">
        <v>1944</v>
      </c>
      <c r="G3730" t="inlineStr">
        <is>
          <t>1900-1959</t>
        </is>
      </c>
      <c r="H3730" s="9">
        <f>INT(F3730/100)</f>
        <v/>
      </c>
      <c r="I3730" t="n">
        <v>34</v>
      </c>
      <c r="J3730" t="n">
        <v>1</v>
      </c>
      <c r="K3730" t="n">
        <v>32</v>
      </c>
      <c r="L3730" t="n">
        <v>1</v>
      </c>
      <c r="M3730" t="n">
        <v>0</v>
      </c>
      <c r="O3730" t="n">
        <v>0</v>
      </c>
      <c r="P3730" t="n">
        <v>1</v>
      </c>
      <c r="Q3730" t="n">
        <v>0</v>
      </c>
      <c r="R3730" t="n">
        <v>0</v>
      </c>
      <c r="S3730" t="n">
        <v>0</v>
      </c>
      <c r="T3730" t="n">
        <v>31</v>
      </c>
    </row>
    <row r="3731">
      <c r="A3731" s="8" t="n">
        <v>46212</v>
      </c>
      <c r="B3731" t="inlineStr">
        <is>
          <t>DL</t>
        </is>
      </c>
      <c r="C3731" s="9">
        <f>_xlfn.XLOOKUP(B3731,Carriers[Code],Carriers[Airline])</f>
        <v/>
      </c>
      <c r="D3731" t="n">
        <v>1677</v>
      </c>
      <c r="E3731" t="inlineStr">
        <is>
          <t>AUS</t>
        </is>
      </c>
      <c r="F3731" s="10" t="n">
        <v>1945</v>
      </c>
      <c r="G3731" t="inlineStr">
        <is>
          <t>1900-1959</t>
        </is>
      </c>
      <c r="H3731" s="9">
        <f>INT(F3731/100)</f>
        <v/>
      </c>
      <c r="I3731" t="n">
        <v>-6</v>
      </c>
      <c r="J3731" t="n">
        <v>0</v>
      </c>
      <c r="K3731" t="n">
        <v>-28</v>
      </c>
      <c r="L3731" t="n">
        <v>0</v>
      </c>
      <c r="M3731" t="n">
        <v>0</v>
      </c>
      <c r="O3731" t="n">
        <v>0</v>
      </c>
    </row>
    <row r="3732">
      <c r="A3732" s="8" t="n">
        <v>46212</v>
      </c>
      <c r="B3732" t="inlineStr">
        <is>
          <t>B6</t>
        </is>
      </c>
      <c r="C3732" s="9">
        <f>_xlfn.XLOOKUP(B3732,Carriers[Code],Carriers[Airline])</f>
        <v/>
      </c>
      <c r="D3732" t="n">
        <v>1897</v>
      </c>
      <c r="E3732" t="inlineStr">
        <is>
          <t>ATL</t>
        </is>
      </c>
      <c r="F3732" s="10" t="n">
        <v>1946</v>
      </c>
      <c r="G3732" t="inlineStr">
        <is>
          <t>1900-1959</t>
        </is>
      </c>
      <c r="H3732" s="9">
        <f>INT(F3732/100)</f>
        <v/>
      </c>
      <c r="I3732" t="n">
        <v>30</v>
      </c>
      <c r="J3732" t="n">
        <v>1</v>
      </c>
      <c r="K3732" t="n">
        <v>43</v>
      </c>
      <c r="L3732" t="n">
        <v>1</v>
      </c>
      <c r="M3732" t="n">
        <v>0</v>
      </c>
      <c r="O3732" t="n">
        <v>0</v>
      </c>
      <c r="P3732" t="n">
        <v>17</v>
      </c>
      <c r="Q3732" t="n">
        <v>0</v>
      </c>
      <c r="R3732" t="n">
        <v>13</v>
      </c>
      <c r="S3732" t="n">
        <v>0</v>
      </c>
      <c r="T3732" t="n">
        <v>13</v>
      </c>
    </row>
    <row r="3733">
      <c r="A3733" s="8" t="n">
        <v>46212</v>
      </c>
      <c r="B3733" t="inlineStr">
        <is>
          <t>WN</t>
        </is>
      </c>
      <c r="C3733" s="9">
        <f>_xlfn.XLOOKUP(B3733,Carriers[Code],Carriers[Airline])</f>
        <v/>
      </c>
      <c r="D3733" t="n">
        <v>735</v>
      </c>
      <c r="E3733" t="inlineStr">
        <is>
          <t>BWI</t>
        </is>
      </c>
      <c r="F3733" s="10" t="n">
        <v>1950</v>
      </c>
      <c r="G3733" t="inlineStr">
        <is>
          <t>1900-1959</t>
        </is>
      </c>
      <c r="H3733" s="9">
        <f>INT(F3733/100)</f>
        <v/>
      </c>
      <c r="I3733" t="n">
        <v>60</v>
      </c>
      <c r="J3733" t="n">
        <v>1</v>
      </c>
      <c r="K3733" t="n">
        <v>44</v>
      </c>
      <c r="L3733" t="n">
        <v>1</v>
      </c>
      <c r="M3733" t="n">
        <v>0</v>
      </c>
      <c r="O3733" t="n">
        <v>0</v>
      </c>
      <c r="P3733" t="n">
        <v>0</v>
      </c>
      <c r="Q3733" t="n">
        <v>0</v>
      </c>
      <c r="R3733" t="n">
        <v>18</v>
      </c>
      <c r="S3733" t="n">
        <v>0</v>
      </c>
      <c r="T3733" t="n">
        <v>26</v>
      </c>
    </row>
    <row r="3734">
      <c r="A3734" s="8" t="n">
        <v>46212</v>
      </c>
      <c r="B3734" t="inlineStr">
        <is>
          <t>B6</t>
        </is>
      </c>
      <c r="C3734" s="9">
        <f>_xlfn.XLOOKUP(B3734,Carriers[Code],Carriers[Airline])</f>
        <v/>
      </c>
      <c r="D3734" t="n">
        <v>251</v>
      </c>
      <c r="E3734" t="inlineStr">
        <is>
          <t>MCO</t>
        </is>
      </c>
      <c r="F3734" s="10" t="n">
        <v>1955</v>
      </c>
      <c r="G3734" t="inlineStr">
        <is>
          <t>1900-1959</t>
        </is>
      </c>
      <c r="H3734" s="9">
        <f>INT(F3734/100)</f>
        <v/>
      </c>
      <c r="I3734" t="n">
        <v>203</v>
      </c>
      <c r="J3734" t="n">
        <v>1</v>
      </c>
      <c r="K3734" t="n">
        <v>191</v>
      </c>
      <c r="L3734" t="n">
        <v>1</v>
      </c>
      <c r="M3734" t="n">
        <v>0</v>
      </c>
      <c r="O3734" t="n">
        <v>0</v>
      </c>
      <c r="P3734" t="n">
        <v>113</v>
      </c>
      <c r="Q3734" t="n">
        <v>0</v>
      </c>
      <c r="R3734" t="n">
        <v>0</v>
      </c>
      <c r="S3734" t="n">
        <v>0</v>
      </c>
      <c r="T3734" t="n">
        <v>78</v>
      </c>
    </row>
    <row r="3735">
      <c r="A3735" s="8" t="n">
        <v>46212</v>
      </c>
      <c r="B3735" t="inlineStr">
        <is>
          <t>B6</t>
        </is>
      </c>
      <c r="C3735" s="9">
        <f>_xlfn.XLOOKUP(B3735,Carriers[Code],Carriers[Airline])</f>
        <v/>
      </c>
      <c r="D3735" t="n">
        <v>777</v>
      </c>
      <c r="E3735" t="inlineStr">
        <is>
          <t>LAS</t>
        </is>
      </c>
      <c r="F3735" s="10" t="n">
        <v>1959</v>
      </c>
      <c r="G3735" t="inlineStr">
        <is>
          <t>1900-1959</t>
        </is>
      </c>
      <c r="H3735" s="9">
        <f>INT(F3735/100)</f>
        <v/>
      </c>
      <c r="I3735" t="n">
        <v>4</v>
      </c>
      <c r="J3735" t="n">
        <v>0</v>
      </c>
      <c r="K3735" t="n">
        <v>-3</v>
      </c>
      <c r="L3735" t="n">
        <v>0</v>
      </c>
      <c r="M3735" t="n">
        <v>0</v>
      </c>
      <c r="O3735" t="n">
        <v>0</v>
      </c>
    </row>
    <row r="3736">
      <c r="A3736" s="8" t="n">
        <v>46212</v>
      </c>
      <c r="B3736" t="inlineStr">
        <is>
          <t>B6</t>
        </is>
      </c>
      <c r="C3736" s="9">
        <f>_xlfn.XLOOKUP(B3736,Carriers[Code],Carriers[Airline])</f>
        <v/>
      </c>
      <c r="D3736" t="n">
        <v>993</v>
      </c>
      <c r="E3736" t="inlineStr">
        <is>
          <t>DEN</t>
        </is>
      </c>
      <c r="F3736" s="10" t="n">
        <v>1959</v>
      </c>
      <c r="G3736" t="inlineStr">
        <is>
          <t>1900-1959</t>
        </is>
      </c>
      <c r="H3736" s="9">
        <f>INT(F3736/100)</f>
        <v/>
      </c>
      <c r="I3736" t="n">
        <v>107</v>
      </c>
      <c r="J3736" t="n">
        <v>1</v>
      </c>
      <c r="K3736" t="n">
        <v>112</v>
      </c>
      <c r="L3736" t="n">
        <v>1</v>
      </c>
      <c r="M3736" t="n">
        <v>0</v>
      </c>
      <c r="O3736" t="n">
        <v>0</v>
      </c>
      <c r="P3736" t="n">
        <v>8</v>
      </c>
      <c r="Q3736" t="n">
        <v>0</v>
      </c>
      <c r="R3736" t="n">
        <v>5</v>
      </c>
      <c r="S3736" t="n">
        <v>0</v>
      </c>
      <c r="T3736" t="n">
        <v>99</v>
      </c>
    </row>
    <row r="3737">
      <c r="A3737" s="8" t="n">
        <v>46212</v>
      </c>
      <c r="B3737" t="inlineStr">
        <is>
          <t>DL</t>
        </is>
      </c>
      <c r="C3737" s="9">
        <f>_xlfn.XLOOKUP(B3737,Carriers[Code],Carriers[Airline])</f>
        <v/>
      </c>
      <c r="D3737" t="n">
        <v>2586</v>
      </c>
      <c r="E3737" t="inlineStr">
        <is>
          <t>BNA</t>
        </is>
      </c>
      <c r="F3737" s="10" t="n">
        <v>1959</v>
      </c>
      <c r="G3737" t="inlineStr">
        <is>
          <t>1900-1959</t>
        </is>
      </c>
      <c r="H3737" s="9">
        <f>INT(F3737/100)</f>
        <v/>
      </c>
      <c r="I3737" t="n">
        <v>-16</v>
      </c>
      <c r="J3737" t="n">
        <v>0</v>
      </c>
      <c r="K3737" t="n">
        <v>-29</v>
      </c>
      <c r="L3737" t="n">
        <v>0</v>
      </c>
      <c r="M3737" t="n">
        <v>0</v>
      </c>
      <c r="O3737" t="n">
        <v>0</v>
      </c>
    </row>
    <row r="3738">
      <c r="A3738" s="8" t="n">
        <v>46212</v>
      </c>
      <c r="B3738" t="inlineStr">
        <is>
          <t>WN</t>
        </is>
      </c>
      <c r="C3738" s="9">
        <f>_xlfn.XLOOKUP(B3738,Carriers[Code],Carriers[Airline])</f>
        <v/>
      </c>
      <c r="D3738" t="n">
        <v>2338</v>
      </c>
      <c r="E3738" t="inlineStr">
        <is>
          <t>BNA</t>
        </is>
      </c>
      <c r="F3738" s="10" t="n">
        <v>2000</v>
      </c>
      <c r="G3738" t="inlineStr">
        <is>
          <t>2000-2059</t>
        </is>
      </c>
      <c r="H3738" s="9">
        <f>INT(F3738/100)</f>
        <v/>
      </c>
      <c r="I3738" t="n">
        <v>61</v>
      </c>
      <c r="J3738" t="n">
        <v>1</v>
      </c>
      <c r="K3738" t="n">
        <v>61</v>
      </c>
      <c r="L3738" t="n">
        <v>1</v>
      </c>
      <c r="M3738" t="n">
        <v>0</v>
      </c>
      <c r="O3738" t="n">
        <v>0</v>
      </c>
      <c r="P3738" t="n">
        <v>5</v>
      </c>
      <c r="Q3738" t="n">
        <v>0</v>
      </c>
      <c r="R3738" t="n">
        <v>0</v>
      </c>
      <c r="S3738" t="n">
        <v>0</v>
      </c>
      <c r="T3738" t="n">
        <v>56</v>
      </c>
    </row>
    <row r="3739">
      <c r="A3739" s="8" t="n">
        <v>46212</v>
      </c>
      <c r="B3739" t="inlineStr">
        <is>
          <t>YX</t>
        </is>
      </c>
      <c r="C3739" s="9">
        <f>_xlfn.XLOOKUP(B3739,Carriers[Code],Carriers[Airline])</f>
        <v/>
      </c>
      <c r="D3739" t="n">
        <v>4397</v>
      </c>
      <c r="E3739" t="inlineStr">
        <is>
          <t>LGA</t>
        </is>
      </c>
      <c r="F3739" s="10" t="n">
        <v>2000</v>
      </c>
      <c r="G3739" t="inlineStr">
        <is>
          <t>2000-2059</t>
        </is>
      </c>
      <c r="H3739" s="9">
        <f>INT(F3739/100)</f>
        <v/>
      </c>
      <c r="M3739" t="n">
        <v>1</v>
      </c>
      <c r="N3739" t="inlineStr">
        <is>
          <t>C</t>
        </is>
      </c>
      <c r="O3739" t="n">
        <v>0</v>
      </c>
    </row>
    <row r="3740">
      <c r="A3740" s="8" t="n">
        <v>46212</v>
      </c>
      <c r="B3740" t="inlineStr">
        <is>
          <t>YX</t>
        </is>
      </c>
      <c r="C3740" s="9">
        <f>_xlfn.XLOOKUP(B3740,Carriers[Code],Carriers[Airline])</f>
        <v/>
      </c>
      <c r="D3740" t="n">
        <v>5849</v>
      </c>
      <c r="E3740" t="inlineStr">
        <is>
          <t>LGA</t>
        </is>
      </c>
      <c r="F3740" s="10" t="n">
        <v>2000</v>
      </c>
      <c r="G3740" t="inlineStr">
        <is>
          <t>2000-2059</t>
        </is>
      </c>
      <c r="H3740" s="9">
        <f>INT(F3740/100)</f>
        <v/>
      </c>
      <c r="I3740" t="n">
        <v>128</v>
      </c>
      <c r="J3740" t="n">
        <v>1</v>
      </c>
      <c r="K3740" t="n">
        <v>122</v>
      </c>
      <c r="L3740" t="n">
        <v>1</v>
      </c>
      <c r="M3740" t="n">
        <v>0</v>
      </c>
      <c r="O3740" t="n">
        <v>0</v>
      </c>
      <c r="P3740" t="n">
        <v>0</v>
      </c>
      <c r="Q3740" t="n">
        <v>0</v>
      </c>
      <c r="R3740" t="n">
        <v>93</v>
      </c>
      <c r="S3740" t="n">
        <v>0</v>
      </c>
      <c r="T3740" t="n">
        <v>29</v>
      </c>
    </row>
    <row r="3741">
      <c r="A3741" s="8" t="n">
        <v>46212</v>
      </c>
      <c r="B3741" t="inlineStr">
        <is>
          <t>AA</t>
        </is>
      </c>
      <c r="C3741" s="9">
        <f>_xlfn.XLOOKUP(B3741,Carriers[Code],Carriers[Airline])</f>
        <v/>
      </c>
      <c r="D3741" t="n">
        <v>909</v>
      </c>
      <c r="E3741" t="inlineStr">
        <is>
          <t>DFW</t>
        </is>
      </c>
      <c r="F3741" s="10" t="n">
        <v>2005</v>
      </c>
      <c r="G3741" t="inlineStr">
        <is>
          <t>2000-2059</t>
        </is>
      </c>
      <c r="H3741" s="9">
        <f>INT(F3741/100)</f>
        <v/>
      </c>
      <c r="I3741" t="n">
        <v>15</v>
      </c>
      <c r="J3741" t="n">
        <v>1</v>
      </c>
      <c r="K3741" t="n">
        <v>-2</v>
      </c>
      <c r="L3741" t="n">
        <v>0</v>
      </c>
      <c r="M3741" t="n">
        <v>0</v>
      </c>
      <c r="O3741" t="n">
        <v>0</v>
      </c>
    </row>
    <row r="3742">
      <c r="A3742" s="8" t="n">
        <v>46212</v>
      </c>
      <c r="B3742" t="inlineStr">
        <is>
          <t>DL</t>
        </is>
      </c>
      <c r="C3742" s="9">
        <f>_xlfn.XLOOKUP(B3742,Carriers[Code],Carriers[Airline])</f>
        <v/>
      </c>
      <c r="D3742" t="n">
        <v>817</v>
      </c>
      <c r="E3742" t="inlineStr">
        <is>
          <t>RDU</t>
        </is>
      </c>
      <c r="F3742" s="10" t="n">
        <v>2005</v>
      </c>
      <c r="G3742" t="inlineStr">
        <is>
          <t>2000-2059</t>
        </is>
      </c>
      <c r="H3742" s="9">
        <f>INT(F3742/100)</f>
        <v/>
      </c>
      <c r="I3742" t="n">
        <v>25</v>
      </c>
      <c r="J3742" t="n">
        <v>1</v>
      </c>
      <c r="K3742" t="n">
        <v>24</v>
      </c>
      <c r="L3742" t="n">
        <v>1</v>
      </c>
      <c r="M3742" t="n">
        <v>0</v>
      </c>
      <c r="O3742" t="n">
        <v>0</v>
      </c>
      <c r="P3742" t="n">
        <v>7</v>
      </c>
      <c r="Q3742" t="n">
        <v>0</v>
      </c>
      <c r="R3742" t="n">
        <v>0</v>
      </c>
      <c r="S3742" t="n">
        <v>0</v>
      </c>
      <c r="T3742" t="n">
        <v>17</v>
      </c>
    </row>
    <row r="3743">
      <c r="A3743" s="8" t="n">
        <v>46212</v>
      </c>
      <c r="B3743" t="inlineStr">
        <is>
          <t>YX</t>
        </is>
      </c>
      <c r="C3743" s="9">
        <f>_xlfn.XLOOKUP(B3743,Carriers[Code],Carriers[Airline])</f>
        <v/>
      </c>
      <c r="D3743" t="n">
        <v>4616</v>
      </c>
      <c r="E3743" t="inlineStr">
        <is>
          <t>BUF</t>
        </is>
      </c>
      <c r="F3743" s="10" t="n">
        <v>2005</v>
      </c>
      <c r="G3743" t="inlineStr">
        <is>
          <t>2000-2059</t>
        </is>
      </c>
      <c r="H3743" s="9">
        <f>INT(F3743/100)</f>
        <v/>
      </c>
      <c r="I3743" t="n">
        <v>283</v>
      </c>
      <c r="J3743" t="n">
        <v>1</v>
      </c>
      <c r="K3743" t="n">
        <v>263</v>
      </c>
      <c r="L3743" t="n">
        <v>1</v>
      </c>
      <c r="M3743" t="n">
        <v>0</v>
      </c>
      <c r="O3743" t="n">
        <v>0</v>
      </c>
      <c r="P3743" t="n">
        <v>0</v>
      </c>
      <c r="Q3743" t="n">
        <v>0</v>
      </c>
      <c r="R3743" t="n">
        <v>0</v>
      </c>
      <c r="S3743" t="n">
        <v>0</v>
      </c>
      <c r="T3743" t="n">
        <v>263</v>
      </c>
    </row>
    <row r="3744">
      <c r="A3744" s="8" t="n">
        <v>46212</v>
      </c>
      <c r="B3744" t="inlineStr">
        <is>
          <t>YX</t>
        </is>
      </c>
      <c r="C3744" s="9">
        <f>_xlfn.XLOOKUP(B3744,Carriers[Code],Carriers[Airline])</f>
        <v/>
      </c>
      <c r="D3744" t="n">
        <v>5666</v>
      </c>
      <c r="E3744" t="inlineStr">
        <is>
          <t>DCA</t>
        </is>
      </c>
      <c r="F3744" s="10" t="n">
        <v>2005</v>
      </c>
      <c r="G3744" t="inlineStr">
        <is>
          <t>2000-2059</t>
        </is>
      </c>
      <c r="H3744" s="9">
        <f>INT(F3744/100)</f>
        <v/>
      </c>
      <c r="M3744" t="n">
        <v>1</v>
      </c>
      <c r="N3744" t="inlineStr">
        <is>
          <t>C</t>
        </is>
      </c>
      <c r="O3744" t="n">
        <v>0</v>
      </c>
    </row>
    <row r="3745">
      <c r="A3745" s="8" t="n">
        <v>46212</v>
      </c>
      <c r="B3745" t="inlineStr">
        <is>
          <t>B6</t>
        </is>
      </c>
      <c r="C3745" s="9">
        <f>_xlfn.XLOOKUP(B3745,Carriers[Code],Carriers[Airline])</f>
        <v/>
      </c>
      <c r="D3745" t="n">
        <v>455</v>
      </c>
      <c r="E3745" t="inlineStr">
        <is>
          <t>DCA</t>
        </is>
      </c>
      <c r="F3745" s="10" t="n">
        <v>2006</v>
      </c>
      <c r="G3745" t="inlineStr">
        <is>
          <t>2000-2059</t>
        </is>
      </c>
      <c r="H3745" s="9">
        <f>INT(F3745/100)</f>
        <v/>
      </c>
      <c r="I3745" t="n">
        <v>697</v>
      </c>
      <c r="J3745" t="n">
        <v>1</v>
      </c>
      <c r="K3745" t="n">
        <v>689</v>
      </c>
      <c r="L3745" t="n">
        <v>1</v>
      </c>
      <c r="M3745" t="n">
        <v>0</v>
      </c>
      <c r="O3745" t="n">
        <v>0</v>
      </c>
      <c r="P3745" t="n">
        <v>0</v>
      </c>
      <c r="Q3745" t="n">
        <v>0</v>
      </c>
      <c r="R3745" t="n">
        <v>651</v>
      </c>
      <c r="S3745" t="n">
        <v>0</v>
      </c>
      <c r="T3745" t="n">
        <v>38</v>
      </c>
    </row>
    <row r="3746">
      <c r="A3746" s="8" t="n">
        <v>46212</v>
      </c>
      <c r="B3746" t="inlineStr">
        <is>
          <t>YX</t>
        </is>
      </c>
      <c r="C3746" s="9">
        <f>_xlfn.XLOOKUP(B3746,Carriers[Code],Carriers[Airline])</f>
        <v/>
      </c>
      <c r="D3746" t="n">
        <v>5679</v>
      </c>
      <c r="E3746" t="inlineStr">
        <is>
          <t>PIT</t>
        </is>
      </c>
      <c r="F3746" s="10" t="n">
        <v>2010</v>
      </c>
      <c r="G3746" t="inlineStr">
        <is>
          <t>2000-2059</t>
        </is>
      </c>
      <c r="H3746" s="9">
        <f>INT(F3746/100)</f>
        <v/>
      </c>
      <c r="M3746" t="n">
        <v>1</v>
      </c>
      <c r="N3746" t="inlineStr">
        <is>
          <t>C</t>
        </is>
      </c>
      <c r="O3746" t="n">
        <v>0</v>
      </c>
    </row>
    <row r="3747">
      <c r="A3747" s="8" t="n">
        <v>46212</v>
      </c>
      <c r="B3747" t="inlineStr">
        <is>
          <t>DL</t>
        </is>
      </c>
      <c r="C3747" s="9">
        <f>_xlfn.XLOOKUP(B3747,Carriers[Code],Carriers[Airline])</f>
        <v/>
      </c>
      <c r="D3747" t="n">
        <v>2234</v>
      </c>
      <c r="E3747" t="inlineStr">
        <is>
          <t>TPA</t>
        </is>
      </c>
      <c r="F3747" s="10" t="n">
        <v>2015</v>
      </c>
      <c r="G3747" t="inlineStr">
        <is>
          <t>2000-2059</t>
        </is>
      </c>
      <c r="H3747" s="9">
        <f>INT(F3747/100)</f>
        <v/>
      </c>
      <c r="I3747" t="n">
        <v>27</v>
      </c>
      <c r="J3747" t="n">
        <v>1</v>
      </c>
      <c r="K3747" t="n">
        <v>26</v>
      </c>
      <c r="L3747" t="n">
        <v>1</v>
      </c>
      <c r="M3747" t="n">
        <v>0</v>
      </c>
      <c r="O3747" t="n">
        <v>0</v>
      </c>
      <c r="P3747" t="n">
        <v>26</v>
      </c>
      <c r="Q3747" t="n">
        <v>0</v>
      </c>
      <c r="R3747" t="n">
        <v>0</v>
      </c>
      <c r="S3747" t="n">
        <v>0</v>
      </c>
      <c r="T3747" t="n">
        <v>0</v>
      </c>
    </row>
    <row r="3748">
      <c r="A3748" s="8" t="n">
        <v>46212</v>
      </c>
      <c r="B3748" t="inlineStr">
        <is>
          <t>UA</t>
        </is>
      </c>
      <c r="C3748" s="9">
        <f>_xlfn.XLOOKUP(B3748,Carriers[Code],Carriers[Airline])</f>
        <v/>
      </c>
      <c r="D3748" t="n">
        <v>2229</v>
      </c>
      <c r="E3748" t="inlineStr">
        <is>
          <t>ORD</t>
        </is>
      </c>
      <c r="F3748" s="10" t="n">
        <v>2015</v>
      </c>
      <c r="G3748" t="inlineStr">
        <is>
          <t>2000-2059</t>
        </is>
      </c>
      <c r="H3748" s="9">
        <f>INT(F3748/100)</f>
        <v/>
      </c>
      <c r="I3748" t="n">
        <v>-5</v>
      </c>
      <c r="J3748" t="n">
        <v>0</v>
      </c>
      <c r="K3748" t="n">
        <v>39</v>
      </c>
      <c r="L3748" t="n">
        <v>1</v>
      </c>
      <c r="M3748" t="n">
        <v>0</v>
      </c>
      <c r="O3748" t="n">
        <v>0</v>
      </c>
      <c r="P3748" t="n">
        <v>0</v>
      </c>
      <c r="Q3748" t="n">
        <v>0</v>
      </c>
      <c r="R3748" t="n">
        <v>39</v>
      </c>
      <c r="S3748" t="n">
        <v>0</v>
      </c>
      <c r="T3748" t="n">
        <v>0</v>
      </c>
    </row>
    <row r="3749">
      <c r="A3749" s="8" t="n">
        <v>46212</v>
      </c>
      <c r="B3749" t="inlineStr">
        <is>
          <t>DL</t>
        </is>
      </c>
      <c r="C3749" s="9">
        <f>_xlfn.XLOOKUP(B3749,Carriers[Code],Carriers[Airline])</f>
        <v/>
      </c>
      <c r="D3749" t="n">
        <v>1513</v>
      </c>
      <c r="E3749" t="inlineStr">
        <is>
          <t>MCO</t>
        </is>
      </c>
      <c r="F3749" s="10" t="n">
        <v>2016</v>
      </c>
      <c r="G3749" t="inlineStr">
        <is>
          <t>2000-2059</t>
        </is>
      </c>
      <c r="H3749" s="9">
        <f>INT(F3749/100)</f>
        <v/>
      </c>
      <c r="I3749" t="n">
        <v>19</v>
      </c>
      <c r="J3749" t="n">
        <v>1</v>
      </c>
      <c r="K3749" t="n">
        <v>28</v>
      </c>
      <c r="L3749" t="n">
        <v>1</v>
      </c>
      <c r="M3749" t="n">
        <v>0</v>
      </c>
      <c r="O3749" t="n">
        <v>0</v>
      </c>
      <c r="P3749" t="n">
        <v>0</v>
      </c>
      <c r="Q3749" t="n">
        <v>0</v>
      </c>
      <c r="R3749" t="n">
        <v>9</v>
      </c>
      <c r="S3749" t="n">
        <v>0</v>
      </c>
      <c r="T3749" t="n">
        <v>19</v>
      </c>
    </row>
    <row r="3750">
      <c r="A3750" s="8" t="n">
        <v>46212</v>
      </c>
      <c r="B3750" t="inlineStr">
        <is>
          <t>UA</t>
        </is>
      </c>
      <c r="C3750" s="9">
        <f>_xlfn.XLOOKUP(B3750,Carriers[Code],Carriers[Airline])</f>
        <v/>
      </c>
      <c r="D3750" t="n">
        <v>2107</v>
      </c>
      <c r="E3750" t="inlineStr">
        <is>
          <t>SFO</t>
        </is>
      </c>
      <c r="F3750" s="10" t="n">
        <v>2020</v>
      </c>
      <c r="G3750" t="inlineStr">
        <is>
          <t>2000-2059</t>
        </is>
      </c>
      <c r="H3750" s="9">
        <f>INT(F3750/100)</f>
        <v/>
      </c>
      <c r="I3750" t="n">
        <v>134</v>
      </c>
      <c r="J3750" t="n">
        <v>1</v>
      </c>
      <c r="K3750" t="n">
        <v>142</v>
      </c>
      <c r="L3750" t="n">
        <v>1</v>
      </c>
      <c r="M3750" t="n">
        <v>0</v>
      </c>
      <c r="O3750" t="n">
        <v>0</v>
      </c>
      <c r="P3750" t="n">
        <v>11</v>
      </c>
      <c r="Q3750" t="n">
        <v>0</v>
      </c>
      <c r="R3750" t="n">
        <v>8</v>
      </c>
      <c r="S3750" t="n">
        <v>0</v>
      </c>
      <c r="T3750" t="n">
        <v>123</v>
      </c>
    </row>
    <row r="3751">
      <c r="A3751" s="8" t="n">
        <v>46212</v>
      </c>
      <c r="B3751" t="inlineStr">
        <is>
          <t>MQ</t>
        </is>
      </c>
      <c r="C3751" s="9">
        <f>_xlfn.XLOOKUP(B3751,Carriers[Code],Carriers[Airline])</f>
        <v/>
      </c>
      <c r="D3751" t="n">
        <v>4047</v>
      </c>
      <c r="E3751" t="inlineStr">
        <is>
          <t>DCA</t>
        </is>
      </c>
      <c r="F3751" s="10" t="n">
        <v>2022</v>
      </c>
      <c r="G3751" t="inlineStr">
        <is>
          <t>2000-2059</t>
        </is>
      </c>
      <c r="H3751" s="9">
        <f>INT(F3751/100)</f>
        <v/>
      </c>
      <c r="I3751" t="n">
        <v>11</v>
      </c>
      <c r="J3751" t="n">
        <v>0</v>
      </c>
      <c r="K3751" t="n">
        <v>23</v>
      </c>
      <c r="L3751" t="n">
        <v>1</v>
      </c>
      <c r="M3751" t="n">
        <v>0</v>
      </c>
      <c r="O3751" t="n">
        <v>0</v>
      </c>
      <c r="P3751" t="n">
        <v>0</v>
      </c>
      <c r="Q3751" t="n">
        <v>0</v>
      </c>
      <c r="R3751" t="n">
        <v>15</v>
      </c>
      <c r="S3751" t="n">
        <v>0</v>
      </c>
      <c r="T3751" t="n">
        <v>8</v>
      </c>
    </row>
    <row r="3752">
      <c r="A3752" s="8" t="n">
        <v>46212</v>
      </c>
      <c r="B3752" t="inlineStr">
        <is>
          <t>YX</t>
        </is>
      </c>
      <c r="C3752" s="9">
        <f>_xlfn.XLOOKUP(B3752,Carriers[Code],Carriers[Airline])</f>
        <v/>
      </c>
      <c r="D3752" t="n">
        <v>4692</v>
      </c>
      <c r="E3752" t="inlineStr">
        <is>
          <t>MSN</t>
        </is>
      </c>
      <c r="F3752" s="10" t="n">
        <v>2023</v>
      </c>
      <c r="G3752" t="inlineStr">
        <is>
          <t>2000-2059</t>
        </is>
      </c>
      <c r="H3752" s="9">
        <f>INT(F3752/100)</f>
        <v/>
      </c>
      <c r="I3752" t="n">
        <v>-8</v>
      </c>
      <c r="J3752" t="n">
        <v>0</v>
      </c>
      <c r="K3752" t="n">
        <v>-16</v>
      </c>
      <c r="L3752" t="n">
        <v>0</v>
      </c>
      <c r="M3752" t="n">
        <v>0</v>
      </c>
      <c r="O3752" t="n">
        <v>0</v>
      </c>
    </row>
    <row r="3753">
      <c r="A3753" s="8" t="n">
        <v>46212</v>
      </c>
      <c r="B3753" t="inlineStr">
        <is>
          <t>B6</t>
        </is>
      </c>
      <c r="C3753" s="9">
        <f>_xlfn.XLOOKUP(B3753,Carriers[Code],Carriers[Airline])</f>
        <v/>
      </c>
      <c r="D3753" t="n">
        <v>387</v>
      </c>
      <c r="E3753" t="inlineStr">
        <is>
          <t>LAX</t>
        </is>
      </c>
      <c r="F3753" s="10" t="n">
        <v>2025</v>
      </c>
      <c r="G3753" t="inlineStr">
        <is>
          <t>2000-2059</t>
        </is>
      </c>
      <c r="H3753" s="9">
        <f>INT(F3753/100)</f>
        <v/>
      </c>
      <c r="I3753" t="n">
        <v>26</v>
      </c>
      <c r="J3753" t="n">
        <v>1</v>
      </c>
      <c r="K3753" t="n">
        <v>43</v>
      </c>
      <c r="L3753" t="n">
        <v>1</v>
      </c>
      <c r="M3753" t="n">
        <v>0</v>
      </c>
      <c r="O3753" t="n">
        <v>0</v>
      </c>
      <c r="P3753" t="n">
        <v>3</v>
      </c>
      <c r="Q3753" t="n">
        <v>0</v>
      </c>
      <c r="R3753" t="n">
        <v>17</v>
      </c>
      <c r="S3753" t="n">
        <v>0</v>
      </c>
      <c r="T3753" t="n">
        <v>23</v>
      </c>
    </row>
    <row r="3754">
      <c r="A3754" s="8" t="n">
        <v>46212</v>
      </c>
      <c r="B3754" t="inlineStr">
        <is>
          <t>YX</t>
        </is>
      </c>
      <c r="C3754" s="9">
        <f>_xlfn.XLOOKUP(B3754,Carriers[Code],Carriers[Airline])</f>
        <v/>
      </c>
      <c r="D3754" t="n">
        <v>5610</v>
      </c>
      <c r="E3754" t="inlineStr">
        <is>
          <t>PHL</t>
        </is>
      </c>
      <c r="F3754" s="10" t="n">
        <v>2025</v>
      </c>
      <c r="G3754" t="inlineStr">
        <is>
          <t>2000-2059</t>
        </is>
      </c>
      <c r="H3754" s="9">
        <f>INT(F3754/100)</f>
        <v/>
      </c>
      <c r="M3754" t="n">
        <v>1</v>
      </c>
      <c r="N3754" t="inlineStr">
        <is>
          <t>A</t>
        </is>
      </c>
      <c r="O3754" t="n">
        <v>0</v>
      </c>
    </row>
    <row r="3755">
      <c r="A3755" s="8" t="n">
        <v>46212</v>
      </c>
      <c r="B3755" t="inlineStr">
        <is>
          <t>UA</t>
        </is>
      </c>
      <c r="C3755" s="9">
        <f>_xlfn.XLOOKUP(B3755,Carriers[Code],Carriers[Airline])</f>
        <v/>
      </c>
      <c r="D3755" t="n">
        <v>2060</v>
      </c>
      <c r="E3755" t="inlineStr">
        <is>
          <t>EWR</t>
        </is>
      </c>
      <c r="F3755" s="10" t="n">
        <v>2027</v>
      </c>
      <c r="G3755" t="inlineStr">
        <is>
          <t>2000-2059</t>
        </is>
      </c>
      <c r="H3755" s="9">
        <f>INT(F3755/100)</f>
        <v/>
      </c>
      <c r="I3755" t="n">
        <v>827</v>
      </c>
      <c r="J3755" t="n">
        <v>1</v>
      </c>
      <c r="K3755" t="n">
        <v>814</v>
      </c>
      <c r="L3755" t="n">
        <v>1</v>
      </c>
      <c r="M3755" t="n">
        <v>0</v>
      </c>
      <c r="O3755" t="n">
        <v>0</v>
      </c>
      <c r="P3755" t="n">
        <v>570</v>
      </c>
      <c r="Q3755" t="n">
        <v>0</v>
      </c>
      <c r="R3755" t="n">
        <v>0</v>
      </c>
      <c r="S3755" t="n">
        <v>0</v>
      </c>
      <c r="T3755" t="n">
        <v>244</v>
      </c>
    </row>
    <row r="3756">
      <c r="A3756" s="8" t="n">
        <v>46212</v>
      </c>
      <c r="B3756" t="inlineStr">
        <is>
          <t>DL</t>
        </is>
      </c>
      <c r="C3756" s="9">
        <f>_xlfn.XLOOKUP(B3756,Carriers[Code],Carriers[Airline])</f>
        <v/>
      </c>
      <c r="D3756" t="n">
        <v>321</v>
      </c>
      <c r="E3756" t="inlineStr">
        <is>
          <t>LAX</t>
        </is>
      </c>
      <c r="F3756" s="10" t="n">
        <v>2030</v>
      </c>
      <c r="G3756" t="inlineStr">
        <is>
          <t>2000-2059</t>
        </is>
      </c>
      <c r="H3756" s="9">
        <f>INT(F3756/100)</f>
        <v/>
      </c>
      <c r="I3756" t="n">
        <v>-2</v>
      </c>
      <c r="J3756" t="n">
        <v>0</v>
      </c>
      <c r="K3756" t="n">
        <v>-6</v>
      </c>
      <c r="L3756" t="n">
        <v>0</v>
      </c>
      <c r="M3756" t="n">
        <v>0</v>
      </c>
      <c r="O3756" t="n">
        <v>0</v>
      </c>
    </row>
    <row r="3757">
      <c r="A3757" s="8" t="n">
        <v>46212</v>
      </c>
      <c r="B3757" t="inlineStr">
        <is>
          <t>YX</t>
        </is>
      </c>
      <c r="C3757" s="9">
        <f>_xlfn.XLOOKUP(B3757,Carriers[Code],Carriers[Airline])</f>
        <v/>
      </c>
      <c r="D3757" t="n">
        <v>4715</v>
      </c>
      <c r="E3757" t="inlineStr">
        <is>
          <t>MDT</t>
        </is>
      </c>
      <c r="F3757" s="10" t="n">
        <v>2030</v>
      </c>
      <c r="G3757" t="inlineStr">
        <is>
          <t>2000-2059</t>
        </is>
      </c>
      <c r="H3757" s="9">
        <f>INT(F3757/100)</f>
        <v/>
      </c>
      <c r="I3757" t="n">
        <v>284</v>
      </c>
      <c r="J3757" t="n">
        <v>1</v>
      </c>
      <c r="K3757" t="n">
        <v>261</v>
      </c>
      <c r="L3757" t="n">
        <v>1</v>
      </c>
      <c r="M3757" t="n">
        <v>0</v>
      </c>
      <c r="O3757" t="n">
        <v>0</v>
      </c>
      <c r="P3757" t="n">
        <v>0</v>
      </c>
      <c r="Q3757" t="n">
        <v>0</v>
      </c>
      <c r="R3757" t="n">
        <v>0</v>
      </c>
      <c r="S3757" t="n">
        <v>0</v>
      </c>
      <c r="T3757" t="n">
        <v>261</v>
      </c>
    </row>
    <row r="3758">
      <c r="A3758" s="8" t="n">
        <v>46212</v>
      </c>
      <c r="B3758" t="inlineStr">
        <is>
          <t>B6</t>
        </is>
      </c>
      <c r="C3758" s="9">
        <f>_xlfn.XLOOKUP(B3758,Carriers[Code],Carriers[Airline])</f>
        <v/>
      </c>
      <c r="D3758" t="n">
        <v>1337</v>
      </c>
      <c r="E3758" t="inlineStr">
        <is>
          <t>DTW</t>
        </is>
      </c>
      <c r="F3758" s="10" t="n">
        <v>2033</v>
      </c>
      <c r="G3758" t="inlineStr">
        <is>
          <t>2000-2059</t>
        </is>
      </c>
      <c r="H3758" s="9">
        <f>INT(F3758/100)</f>
        <v/>
      </c>
      <c r="I3758" t="n">
        <v>29</v>
      </c>
      <c r="J3758" t="n">
        <v>1</v>
      </c>
      <c r="K3758" t="n">
        <v>51</v>
      </c>
      <c r="L3758" t="n">
        <v>1</v>
      </c>
      <c r="M3758" t="n">
        <v>0</v>
      </c>
      <c r="O3758" t="n">
        <v>0</v>
      </c>
      <c r="P3758" t="n">
        <v>0</v>
      </c>
      <c r="Q3758" t="n">
        <v>0</v>
      </c>
      <c r="R3758" t="n">
        <v>22</v>
      </c>
      <c r="S3758" t="n">
        <v>0</v>
      </c>
      <c r="T3758" t="n">
        <v>29</v>
      </c>
    </row>
    <row r="3759">
      <c r="A3759" s="8" t="n">
        <v>46212</v>
      </c>
      <c r="B3759" t="inlineStr">
        <is>
          <t>YX</t>
        </is>
      </c>
      <c r="C3759" s="9">
        <f>_xlfn.XLOOKUP(B3759,Carriers[Code],Carriers[Airline])</f>
        <v/>
      </c>
      <c r="D3759" t="n">
        <v>5593</v>
      </c>
      <c r="E3759" t="inlineStr">
        <is>
          <t>JAX</t>
        </is>
      </c>
      <c r="F3759" s="10" t="n">
        <v>2035</v>
      </c>
      <c r="G3759" t="inlineStr">
        <is>
          <t>2000-2059</t>
        </is>
      </c>
      <c r="H3759" s="9">
        <f>INT(F3759/100)</f>
        <v/>
      </c>
      <c r="I3759" t="n">
        <v>7</v>
      </c>
      <c r="J3759" t="n">
        <v>0</v>
      </c>
      <c r="K3759" t="n">
        <v>0</v>
      </c>
      <c r="L3759" t="n">
        <v>0</v>
      </c>
      <c r="M3759" t="n">
        <v>0</v>
      </c>
      <c r="O3759" t="n">
        <v>0</v>
      </c>
    </row>
    <row r="3760">
      <c r="A3760" s="8" t="n">
        <v>46212</v>
      </c>
      <c r="B3760" t="inlineStr">
        <is>
          <t>YX</t>
        </is>
      </c>
      <c r="C3760" s="9">
        <f>_xlfn.XLOOKUP(B3760,Carriers[Code],Carriers[Airline])</f>
        <v/>
      </c>
      <c r="D3760" t="n">
        <v>5851</v>
      </c>
      <c r="E3760" t="inlineStr">
        <is>
          <t>BWI</t>
        </is>
      </c>
      <c r="F3760" s="10" t="n">
        <v>2035</v>
      </c>
      <c r="G3760" t="inlineStr">
        <is>
          <t>2000-2059</t>
        </is>
      </c>
      <c r="H3760" s="9">
        <f>INT(F3760/100)</f>
        <v/>
      </c>
      <c r="I3760" t="n">
        <v>24</v>
      </c>
      <c r="J3760" t="n">
        <v>1</v>
      </c>
      <c r="K3760" t="n">
        <v>34</v>
      </c>
      <c r="L3760" t="n">
        <v>1</v>
      </c>
      <c r="M3760" t="n">
        <v>0</v>
      </c>
      <c r="O3760" t="n">
        <v>0</v>
      </c>
      <c r="P3760" t="n">
        <v>0</v>
      </c>
      <c r="Q3760" t="n">
        <v>0</v>
      </c>
      <c r="R3760" t="n">
        <v>10</v>
      </c>
      <c r="S3760" t="n">
        <v>0</v>
      </c>
      <c r="T3760" t="n">
        <v>24</v>
      </c>
    </row>
    <row r="3761">
      <c r="A3761" s="8" t="n">
        <v>46212</v>
      </c>
      <c r="B3761" t="inlineStr">
        <is>
          <t>B6</t>
        </is>
      </c>
      <c r="C3761" s="9">
        <f>_xlfn.XLOOKUP(B3761,Carriers[Code],Carriers[Airline])</f>
        <v/>
      </c>
      <c r="D3761" t="n">
        <v>1785</v>
      </c>
      <c r="E3761" t="inlineStr">
        <is>
          <t>PIT</t>
        </is>
      </c>
      <c r="F3761" s="10" t="n">
        <v>2038</v>
      </c>
      <c r="G3761" t="inlineStr">
        <is>
          <t>2000-2059</t>
        </is>
      </c>
      <c r="H3761" s="9">
        <f>INT(F3761/100)</f>
        <v/>
      </c>
      <c r="I3761" t="n">
        <v>75</v>
      </c>
      <c r="J3761" t="n">
        <v>1</v>
      </c>
      <c r="K3761" t="n">
        <v>78</v>
      </c>
      <c r="L3761" t="n">
        <v>1</v>
      </c>
      <c r="M3761" t="n">
        <v>0</v>
      </c>
      <c r="O3761" t="n">
        <v>0</v>
      </c>
      <c r="P3761" t="n">
        <v>37</v>
      </c>
      <c r="Q3761" t="n">
        <v>0</v>
      </c>
      <c r="R3761" t="n">
        <v>3</v>
      </c>
      <c r="S3761" t="n">
        <v>0</v>
      </c>
      <c r="T3761" t="n">
        <v>38</v>
      </c>
    </row>
    <row r="3762">
      <c r="A3762" s="8" t="n">
        <v>46212</v>
      </c>
      <c r="B3762" t="inlineStr">
        <is>
          <t>UA</t>
        </is>
      </c>
      <c r="C3762" s="9">
        <f>_xlfn.XLOOKUP(B3762,Carriers[Code],Carriers[Airline])</f>
        <v/>
      </c>
      <c r="D3762" t="n">
        <v>2433</v>
      </c>
      <c r="E3762" t="inlineStr">
        <is>
          <t>DEN</t>
        </is>
      </c>
      <c r="F3762" s="10" t="n">
        <v>2039</v>
      </c>
      <c r="G3762" t="inlineStr">
        <is>
          <t>2000-2059</t>
        </is>
      </c>
      <c r="H3762" s="9">
        <f>INT(F3762/100)</f>
        <v/>
      </c>
      <c r="I3762" t="n">
        <v>68</v>
      </c>
      <c r="J3762" t="n">
        <v>1</v>
      </c>
      <c r="K3762" t="n">
        <v>62</v>
      </c>
      <c r="L3762" t="n">
        <v>1</v>
      </c>
      <c r="M3762" t="n">
        <v>0</v>
      </c>
      <c r="O3762" t="n">
        <v>0</v>
      </c>
      <c r="P3762" t="n">
        <v>12</v>
      </c>
      <c r="Q3762" t="n">
        <v>0</v>
      </c>
      <c r="R3762" t="n">
        <v>0</v>
      </c>
      <c r="S3762" t="n">
        <v>0</v>
      </c>
      <c r="T3762" t="n">
        <v>50</v>
      </c>
    </row>
    <row r="3763">
      <c r="A3763" s="8" t="n">
        <v>46212</v>
      </c>
      <c r="B3763" t="inlineStr">
        <is>
          <t>DL</t>
        </is>
      </c>
      <c r="C3763" s="9">
        <f>_xlfn.XLOOKUP(B3763,Carriers[Code],Carriers[Airline])</f>
        <v/>
      </c>
      <c r="D3763" t="n">
        <v>900</v>
      </c>
      <c r="E3763" t="inlineStr">
        <is>
          <t>ATL</t>
        </is>
      </c>
      <c r="F3763" s="10" t="n">
        <v>2040</v>
      </c>
      <c r="G3763" t="inlineStr">
        <is>
          <t>2000-2059</t>
        </is>
      </c>
      <c r="H3763" s="9">
        <f>INT(F3763/100)</f>
        <v/>
      </c>
      <c r="I3763" t="n">
        <v>69</v>
      </c>
      <c r="J3763" t="n">
        <v>1</v>
      </c>
      <c r="K3763" t="n">
        <v>56</v>
      </c>
      <c r="L3763" t="n">
        <v>1</v>
      </c>
      <c r="M3763" t="n">
        <v>0</v>
      </c>
      <c r="O3763" t="n">
        <v>0</v>
      </c>
      <c r="P3763" t="n">
        <v>0</v>
      </c>
      <c r="Q3763" t="n">
        <v>0</v>
      </c>
      <c r="R3763" t="n">
        <v>0</v>
      </c>
      <c r="S3763" t="n">
        <v>0</v>
      </c>
      <c r="T3763" t="n">
        <v>56</v>
      </c>
    </row>
    <row r="3764">
      <c r="A3764" s="8" t="n">
        <v>46212</v>
      </c>
      <c r="B3764" t="inlineStr">
        <is>
          <t>DL</t>
        </is>
      </c>
      <c r="C3764" s="9">
        <f>_xlfn.XLOOKUP(B3764,Carriers[Code],Carriers[Airline])</f>
        <v/>
      </c>
      <c r="D3764" t="n">
        <v>2804</v>
      </c>
      <c r="E3764" t="inlineStr">
        <is>
          <t>ORD</t>
        </is>
      </c>
      <c r="F3764" s="10" t="n">
        <v>2045</v>
      </c>
      <c r="G3764" t="inlineStr">
        <is>
          <t>2000-2059</t>
        </is>
      </c>
      <c r="H3764" s="9">
        <f>INT(F3764/100)</f>
        <v/>
      </c>
      <c r="I3764" t="n">
        <v>17</v>
      </c>
      <c r="J3764" t="n">
        <v>1</v>
      </c>
      <c r="K3764" t="n">
        <v>29</v>
      </c>
      <c r="L3764" t="n">
        <v>1</v>
      </c>
      <c r="M3764" t="n">
        <v>0</v>
      </c>
      <c r="O3764" t="n">
        <v>0</v>
      </c>
      <c r="P3764" t="n">
        <v>0</v>
      </c>
      <c r="Q3764" t="n">
        <v>0</v>
      </c>
      <c r="R3764" t="n">
        <v>16</v>
      </c>
      <c r="S3764" t="n">
        <v>0</v>
      </c>
      <c r="T3764" t="n">
        <v>13</v>
      </c>
    </row>
    <row r="3765">
      <c r="A3765" s="8" t="n">
        <v>46212</v>
      </c>
      <c r="B3765" t="inlineStr">
        <is>
          <t>YX</t>
        </is>
      </c>
      <c r="C3765" s="9">
        <f>_xlfn.XLOOKUP(B3765,Carriers[Code],Carriers[Airline])</f>
        <v/>
      </c>
      <c r="D3765" t="n">
        <v>5801</v>
      </c>
      <c r="E3765" t="inlineStr">
        <is>
          <t>CVG</t>
        </is>
      </c>
      <c r="F3765" s="10" t="n">
        <v>2045</v>
      </c>
      <c r="G3765" t="inlineStr">
        <is>
          <t>2000-2059</t>
        </is>
      </c>
      <c r="H3765" s="9">
        <f>INT(F3765/100)</f>
        <v/>
      </c>
      <c r="I3765" t="n">
        <v>-11</v>
      </c>
      <c r="J3765" t="n">
        <v>0</v>
      </c>
      <c r="K3765" t="n">
        <v>-3</v>
      </c>
      <c r="L3765" t="n">
        <v>0</v>
      </c>
      <c r="M3765" t="n">
        <v>0</v>
      </c>
      <c r="O3765" t="n">
        <v>0</v>
      </c>
    </row>
    <row r="3766">
      <c r="A3766" s="8" t="n">
        <v>46212</v>
      </c>
      <c r="B3766" t="inlineStr">
        <is>
          <t>B6</t>
        </is>
      </c>
      <c r="C3766" s="9">
        <f>_xlfn.XLOOKUP(B3766,Carriers[Code],Carriers[Airline])</f>
        <v/>
      </c>
      <c r="D3766" t="n">
        <v>2783</v>
      </c>
      <c r="E3766" t="inlineStr">
        <is>
          <t>RDU</t>
        </is>
      </c>
      <c r="F3766" s="10" t="n">
        <v>2054</v>
      </c>
      <c r="G3766" t="inlineStr">
        <is>
          <t>2000-2059</t>
        </is>
      </c>
      <c r="H3766" s="9">
        <f>INT(F3766/100)</f>
        <v/>
      </c>
      <c r="I3766" t="n">
        <v>45</v>
      </c>
      <c r="J3766" t="n">
        <v>1</v>
      </c>
      <c r="K3766" t="n">
        <v>36</v>
      </c>
      <c r="L3766" t="n">
        <v>1</v>
      </c>
      <c r="M3766" t="n">
        <v>0</v>
      </c>
      <c r="O3766" t="n">
        <v>0</v>
      </c>
      <c r="P3766" t="n">
        <v>6</v>
      </c>
      <c r="Q3766" t="n">
        <v>0</v>
      </c>
      <c r="R3766" t="n">
        <v>0</v>
      </c>
      <c r="S3766" t="n">
        <v>0</v>
      </c>
      <c r="T3766" t="n">
        <v>30</v>
      </c>
    </row>
    <row r="3767">
      <c r="A3767" s="8" t="n">
        <v>46212</v>
      </c>
      <c r="B3767" t="inlineStr">
        <is>
          <t>B6</t>
        </is>
      </c>
      <c r="C3767" s="9">
        <f>_xlfn.XLOOKUP(B3767,Carriers[Code],Carriers[Airline])</f>
        <v/>
      </c>
      <c r="D3767" t="n">
        <v>206</v>
      </c>
      <c r="E3767" t="inlineStr">
        <is>
          <t>PQI</t>
        </is>
      </c>
      <c r="F3767" s="10" t="n">
        <v>2055</v>
      </c>
      <c r="G3767" t="inlineStr">
        <is>
          <t>2000-2059</t>
        </is>
      </c>
      <c r="H3767" s="9">
        <f>INT(F3767/100)</f>
        <v/>
      </c>
      <c r="I3767" t="n">
        <v>119</v>
      </c>
      <c r="J3767" t="n">
        <v>1</v>
      </c>
      <c r="K3767" t="n">
        <v>116</v>
      </c>
      <c r="L3767" t="n">
        <v>1</v>
      </c>
      <c r="M3767" t="n">
        <v>0</v>
      </c>
      <c r="O3767" t="n">
        <v>0</v>
      </c>
      <c r="P3767" t="n">
        <v>43</v>
      </c>
      <c r="Q3767" t="n">
        <v>0</v>
      </c>
      <c r="R3767" t="n">
        <v>0</v>
      </c>
      <c r="S3767" t="n">
        <v>0</v>
      </c>
      <c r="T3767" t="n">
        <v>73</v>
      </c>
    </row>
    <row r="3768">
      <c r="A3768" s="8" t="n">
        <v>46212</v>
      </c>
      <c r="B3768" t="inlineStr">
        <is>
          <t>B6</t>
        </is>
      </c>
      <c r="C3768" s="9">
        <f>_xlfn.XLOOKUP(B3768,Carriers[Code],Carriers[Airline])</f>
        <v/>
      </c>
      <c r="D3768" t="n">
        <v>413</v>
      </c>
      <c r="E3768" t="inlineStr">
        <is>
          <t>SFO</t>
        </is>
      </c>
      <c r="F3768" s="10" t="n">
        <v>2055</v>
      </c>
      <c r="G3768" t="inlineStr">
        <is>
          <t>2000-2059</t>
        </is>
      </c>
      <c r="H3768" s="9">
        <f>INT(F3768/100)</f>
        <v/>
      </c>
      <c r="I3768" t="n">
        <v>1</v>
      </c>
      <c r="J3768" t="n">
        <v>0</v>
      </c>
      <c r="K3768" t="n">
        <v>18</v>
      </c>
      <c r="L3768" t="n">
        <v>1</v>
      </c>
      <c r="M3768" t="n">
        <v>0</v>
      </c>
      <c r="O3768" t="n">
        <v>0</v>
      </c>
      <c r="P3768" t="n">
        <v>1</v>
      </c>
      <c r="Q3768" t="n">
        <v>0</v>
      </c>
      <c r="R3768" t="n">
        <v>17</v>
      </c>
      <c r="S3768" t="n">
        <v>0</v>
      </c>
      <c r="T3768" t="n">
        <v>0</v>
      </c>
    </row>
    <row r="3769">
      <c r="A3769" s="8" t="n">
        <v>46212</v>
      </c>
      <c r="B3769" t="inlineStr">
        <is>
          <t>DL</t>
        </is>
      </c>
      <c r="C3769" s="9">
        <f>_xlfn.XLOOKUP(B3769,Carriers[Code],Carriers[Airline])</f>
        <v/>
      </c>
      <c r="D3769" t="n">
        <v>2919</v>
      </c>
      <c r="E3769" t="inlineStr">
        <is>
          <t>SFO</t>
        </is>
      </c>
      <c r="F3769" s="10" t="n">
        <v>2055</v>
      </c>
      <c r="G3769" t="inlineStr">
        <is>
          <t>2000-2059</t>
        </is>
      </c>
      <c r="H3769" s="9">
        <f>INT(F3769/100)</f>
        <v/>
      </c>
      <c r="I3769" t="n">
        <v>-2</v>
      </c>
      <c r="J3769" t="n">
        <v>0</v>
      </c>
      <c r="K3769" t="n">
        <v>2</v>
      </c>
      <c r="L3769" t="n">
        <v>0</v>
      </c>
      <c r="M3769" t="n">
        <v>0</v>
      </c>
      <c r="O3769" t="n">
        <v>0</v>
      </c>
    </row>
    <row r="3770">
      <c r="A3770" s="8" t="n">
        <v>46212</v>
      </c>
      <c r="B3770" t="inlineStr">
        <is>
          <t>YX</t>
        </is>
      </c>
      <c r="C3770" s="9">
        <f>_xlfn.XLOOKUP(B3770,Carriers[Code],Carriers[Airline])</f>
        <v/>
      </c>
      <c r="D3770" t="n">
        <v>5655</v>
      </c>
      <c r="E3770" t="inlineStr">
        <is>
          <t>CLE</t>
        </is>
      </c>
      <c r="F3770" s="10" t="n">
        <v>2055</v>
      </c>
      <c r="G3770" t="inlineStr">
        <is>
          <t>2000-2059</t>
        </is>
      </c>
      <c r="H3770" s="9">
        <f>INT(F3770/100)</f>
        <v/>
      </c>
      <c r="I3770" t="n">
        <v>47</v>
      </c>
      <c r="J3770" t="n">
        <v>1</v>
      </c>
      <c r="K3770" t="n">
        <v>48</v>
      </c>
      <c r="L3770" t="n">
        <v>1</v>
      </c>
      <c r="M3770" t="n">
        <v>0</v>
      </c>
      <c r="O3770" t="n">
        <v>0</v>
      </c>
      <c r="P3770" t="n">
        <v>0</v>
      </c>
      <c r="Q3770" t="n">
        <v>0</v>
      </c>
      <c r="R3770" t="n">
        <v>48</v>
      </c>
      <c r="S3770" t="n">
        <v>0</v>
      </c>
      <c r="T3770" t="n">
        <v>0</v>
      </c>
    </row>
    <row r="3771">
      <c r="A3771" s="8" t="n">
        <v>46212</v>
      </c>
      <c r="B3771" t="inlineStr">
        <is>
          <t>YX</t>
        </is>
      </c>
      <c r="C3771" s="9">
        <f>_xlfn.XLOOKUP(B3771,Carriers[Code],Carriers[Airline])</f>
        <v/>
      </c>
      <c r="D3771" t="n">
        <v>5609</v>
      </c>
      <c r="E3771" t="inlineStr">
        <is>
          <t>LGA</t>
        </is>
      </c>
      <c r="F3771" s="10" t="n">
        <v>2100</v>
      </c>
      <c r="G3771" t="inlineStr">
        <is>
          <t>2100-2159</t>
        </is>
      </c>
      <c r="H3771" s="9">
        <f>INT(F3771/100)</f>
        <v/>
      </c>
      <c r="I3771" t="n">
        <v>77</v>
      </c>
      <c r="J3771" t="n">
        <v>1</v>
      </c>
      <c r="K3771" t="n">
        <v>77</v>
      </c>
      <c r="L3771" t="n">
        <v>1</v>
      </c>
      <c r="M3771" t="n">
        <v>0</v>
      </c>
      <c r="O3771" t="n">
        <v>0</v>
      </c>
      <c r="P3771" t="n">
        <v>0</v>
      </c>
      <c r="Q3771" t="n">
        <v>0</v>
      </c>
      <c r="R3771" t="n">
        <v>28</v>
      </c>
      <c r="S3771" t="n">
        <v>0</v>
      </c>
      <c r="T3771" t="n">
        <v>49</v>
      </c>
    </row>
    <row r="3772">
      <c r="A3772" s="8" t="n">
        <v>46212</v>
      </c>
      <c r="B3772" t="inlineStr">
        <is>
          <t>B6</t>
        </is>
      </c>
      <c r="C3772" s="9">
        <f>_xlfn.XLOOKUP(B3772,Carriers[Code],Carriers[Airline])</f>
        <v/>
      </c>
      <c r="D3772" t="n">
        <v>591</v>
      </c>
      <c r="E3772" t="inlineStr">
        <is>
          <t>TPA</t>
        </is>
      </c>
      <c r="F3772" s="10" t="n">
        <v>2103</v>
      </c>
      <c r="G3772" t="inlineStr">
        <is>
          <t>2100-2159</t>
        </is>
      </c>
      <c r="H3772" s="9">
        <f>INT(F3772/100)</f>
        <v/>
      </c>
      <c r="I3772" t="n">
        <v>79</v>
      </c>
      <c r="J3772" t="n">
        <v>1</v>
      </c>
      <c r="K3772" t="n">
        <v>78</v>
      </c>
      <c r="L3772" t="n">
        <v>1</v>
      </c>
      <c r="M3772" t="n">
        <v>0</v>
      </c>
      <c r="O3772" t="n">
        <v>0</v>
      </c>
      <c r="P3772" t="n">
        <v>12</v>
      </c>
      <c r="Q3772" t="n">
        <v>0</v>
      </c>
      <c r="R3772" t="n">
        <v>0</v>
      </c>
      <c r="S3772" t="n">
        <v>0</v>
      </c>
      <c r="T3772" t="n">
        <v>66</v>
      </c>
    </row>
    <row r="3773">
      <c r="A3773" s="8" t="n">
        <v>46212</v>
      </c>
      <c r="B3773" t="inlineStr">
        <is>
          <t>B6</t>
        </is>
      </c>
      <c r="C3773" s="9">
        <f>_xlfn.XLOOKUP(B3773,Carriers[Code],Carriers[Airline])</f>
        <v/>
      </c>
      <c r="D3773" t="n">
        <v>1117</v>
      </c>
      <c r="E3773" t="inlineStr">
        <is>
          <t>JFK</t>
        </is>
      </c>
      <c r="F3773" s="10" t="n">
        <v>2105</v>
      </c>
      <c r="G3773" t="inlineStr">
        <is>
          <t>2100-2159</t>
        </is>
      </c>
      <c r="H3773" s="9">
        <f>INT(F3773/100)</f>
        <v/>
      </c>
      <c r="I3773" t="n">
        <v>242</v>
      </c>
      <c r="J3773" t="n">
        <v>1</v>
      </c>
      <c r="K3773" t="n">
        <v>225</v>
      </c>
      <c r="L3773" t="n">
        <v>1</v>
      </c>
      <c r="M3773" t="n">
        <v>0</v>
      </c>
      <c r="O3773" t="n">
        <v>0</v>
      </c>
      <c r="P3773" t="n">
        <v>0</v>
      </c>
      <c r="Q3773" t="n">
        <v>0</v>
      </c>
      <c r="R3773" t="n">
        <v>101</v>
      </c>
      <c r="S3773" t="n">
        <v>0</v>
      </c>
      <c r="T3773" t="n">
        <v>124</v>
      </c>
    </row>
    <row r="3774">
      <c r="A3774" s="8" t="n">
        <v>46212</v>
      </c>
      <c r="B3774" t="inlineStr">
        <is>
          <t>DL</t>
        </is>
      </c>
      <c r="C3774" s="9">
        <f>_xlfn.XLOOKUP(B3774,Carriers[Code],Carriers[Airline])</f>
        <v/>
      </c>
      <c r="D3774" t="n">
        <v>2896</v>
      </c>
      <c r="E3774" t="inlineStr">
        <is>
          <t>DTW</t>
        </is>
      </c>
      <c r="F3774" s="10" t="n">
        <v>2105</v>
      </c>
      <c r="G3774" t="inlineStr">
        <is>
          <t>2100-2159</t>
        </is>
      </c>
      <c r="H3774" s="9">
        <f>INT(F3774/100)</f>
        <v/>
      </c>
      <c r="I3774" t="n">
        <v>19</v>
      </c>
      <c r="J3774" t="n">
        <v>1</v>
      </c>
      <c r="K3774" t="n">
        <v>25</v>
      </c>
      <c r="L3774" t="n">
        <v>1</v>
      </c>
      <c r="M3774" t="n">
        <v>0</v>
      </c>
      <c r="O3774" t="n">
        <v>0</v>
      </c>
      <c r="P3774" t="n">
        <v>0</v>
      </c>
      <c r="Q3774" t="n">
        <v>0</v>
      </c>
      <c r="R3774" t="n">
        <v>6</v>
      </c>
      <c r="S3774" t="n">
        <v>0</v>
      </c>
      <c r="T3774" t="n">
        <v>19</v>
      </c>
    </row>
    <row r="3775">
      <c r="A3775" s="8" t="n">
        <v>46212</v>
      </c>
      <c r="B3775" t="inlineStr">
        <is>
          <t>YX</t>
        </is>
      </c>
      <c r="C3775" s="9">
        <f>_xlfn.XLOOKUP(B3775,Carriers[Code],Carriers[Airline])</f>
        <v/>
      </c>
      <c r="D3775" t="n">
        <v>5594</v>
      </c>
      <c r="E3775" t="inlineStr">
        <is>
          <t>MEM</t>
        </is>
      </c>
      <c r="F3775" s="10" t="n">
        <v>2115</v>
      </c>
      <c r="G3775" t="inlineStr">
        <is>
          <t>2100-2159</t>
        </is>
      </c>
      <c r="H3775" s="9">
        <f>INT(F3775/100)</f>
        <v/>
      </c>
      <c r="I3775" t="n">
        <v>-5</v>
      </c>
      <c r="J3775" t="n">
        <v>0</v>
      </c>
      <c r="K3775" t="n">
        <v>-8</v>
      </c>
      <c r="L3775" t="n">
        <v>0</v>
      </c>
      <c r="M3775" t="n">
        <v>0</v>
      </c>
      <c r="O3775" t="n">
        <v>0</v>
      </c>
    </row>
    <row r="3776">
      <c r="A3776" s="8" t="n">
        <v>46212</v>
      </c>
      <c r="B3776" t="inlineStr">
        <is>
          <t>YX</t>
        </is>
      </c>
      <c r="C3776" s="9">
        <f>_xlfn.XLOOKUP(B3776,Carriers[Code],Carriers[Airline])</f>
        <v/>
      </c>
      <c r="D3776" t="n">
        <v>5702</v>
      </c>
      <c r="E3776" t="inlineStr">
        <is>
          <t>JFK</t>
        </is>
      </c>
      <c r="F3776" s="10" t="n">
        <v>2120</v>
      </c>
      <c r="G3776" t="inlineStr">
        <is>
          <t>2100-2159</t>
        </is>
      </c>
      <c r="H3776" s="9">
        <f>INT(F3776/100)</f>
        <v/>
      </c>
      <c r="M3776" t="n">
        <v>1</v>
      </c>
      <c r="N3776" t="inlineStr">
        <is>
          <t>C</t>
        </is>
      </c>
      <c r="O3776" t="n">
        <v>0</v>
      </c>
    </row>
    <row r="3777">
      <c r="A3777" s="8" t="n">
        <v>46212</v>
      </c>
      <c r="B3777" t="inlineStr">
        <is>
          <t>YX</t>
        </is>
      </c>
      <c r="C3777" s="9">
        <f>_xlfn.XLOOKUP(B3777,Carriers[Code],Carriers[Airline])</f>
        <v/>
      </c>
      <c r="D3777" t="n">
        <v>4662</v>
      </c>
      <c r="E3777" t="inlineStr">
        <is>
          <t>ROC</t>
        </is>
      </c>
      <c r="F3777" s="10" t="n">
        <v>2129</v>
      </c>
      <c r="G3777" t="inlineStr">
        <is>
          <t>2100-2159</t>
        </is>
      </c>
      <c r="H3777" s="9">
        <f>INT(F3777/100)</f>
        <v/>
      </c>
      <c r="I3777" t="n">
        <v>11</v>
      </c>
      <c r="J3777" t="n">
        <v>0</v>
      </c>
      <c r="K3777" t="n">
        <v>3</v>
      </c>
      <c r="L3777" t="n">
        <v>0</v>
      </c>
      <c r="M3777" t="n">
        <v>0</v>
      </c>
      <c r="O3777" t="n">
        <v>0</v>
      </c>
    </row>
    <row r="3778">
      <c r="A3778" s="8" t="n">
        <v>46212</v>
      </c>
      <c r="B3778" t="inlineStr">
        <is>
          <t>YX</t>
        </is>
      </c>
      <c r="C3778" s="9">
        <f>_xlfn.XLOOKUP(B3778,Carriers[Code],Carriers[Airline])</f>
        <v/>
      </c>
      <c r="D3778" t="n">
        <v>5676</v>
      </c>
      <c r="E3778" t="inlineStr">
        <is>
          <t>RIC</t>
        </is>
      </c>
      <c r="F3778" s="10" t="n">
        <v>2130</v>
      </c>
      <c r="G3778" t="inlineStr">
        <is>
          <t>2100-2159</t>
        </is>
      </c>
      <c r="H3778" s="9">
        <f>INT(F3778/100)</f>
        <v/>
      </c>
      <c r="I3778" t="n">
        <v>90</v>
      </c>
      <c r="J3778" t="n">
        <v>1</v>
      </c>
      <c r="K3778" t="n">
        <v>76</v>
      </c>
      <c r="L3778" t="n">
        <v>1</v>
      </c>
      <c r="M3778" t="n">
        <v>0</v>
      </c>
      <c r="O3778" t="n">
        <v>0</v>
      </c>
      <c r="P3778" t="n">
        <v>0</v>
      </c>
      <c r="Q3778" t="n">
        <v>0</v>
      </c>
      <c r="R3778" t="n">
        <v>0</v>
      </c>
      <c r="S3778" t="n">
        <v>0</v>
      </c>
      <c r="T3778" t="n">
        <v>76</v>
      </c>
    </row>
    <row r="3779">
      <c r="A3779" s="8" t="n">
        <v>46212</v>
      </c>
      <c r="B3779" t="inlineStr">
        <is>
          <t>B6</t>
        </is>
      </c>
      <c r="C3779" s="9">
        <f>_xlfn.XLOOKUP(B3779,Carriers[Code],Carriers[Airline])</f>
        <v/>
      </c>
      <c r="D3779" t="n">
        <v>845</v>
      </c>
      <c r="E3779" t="inlineStr">
        <is>
          <t>SYR</t>
        </is>
      </c>
      <c r="F3779" s="10" t="n">
        <v>2135</v>
      </c>
      <c r="G3779" t="inlineStr">
        <is>
          <t>2100-2159</t>
        </is>
      </c>
      <c r="H3779" s="9">
        <f>INT(F3779/100)</f>
        <v/>
      </c>
      <c r="I3779" t="n">
        <v>49</v>
      </c>
      <c r="J3779" t="n">
        <v>1</v>
      </c>
      <c r="K3779" t="n">
        <v>46</v>
      </c>
      <c r="L3779" t="n">
        <v>1</v>
      </c>
      <c r="M3779" t="n">
        <v>0</v>
      </c>
      <c r="O3779" t="n">
        <v>0</v>
      </c>
      <c r="P3779" t="n">
        <v>13</v>
      </c>
      <c r="Q3779" t="n">
        <v>0</v>
      </c>
      <c r="R3779" t="n">
        <v>0</v>
      </c>
      <c r="S3779" t="n">
        <v>0</v>
      </c>
      <c r="T3779" t="n">
        <v>33</v>
      </c>
    </row>
    <row r="3780">
      <c r="A3780" s="8" t="n">
        <v>46212</v>
      </c>
      <c r="B3780" t="inlineStr">
        <is>
          <t>B6</t>
        </is>
      </c>
      <c r="C3780" s="9">
        <f>_xlfn.XLOOKUP(B3780,Carriers[Code],Carriers[Airline])</f>
        <v/>
      </c>
      <c r="D3780" t="n">
        <v>2421</v>
      </c>
      <c r="E3780" t="inlineStr">
        <is>
          <t>PBI</t>
        </is>
      </c>
      <c r="F3780" s="10" t="n">
        <v>2148</v>
      </c>
      <c r="G3780" t="inlineStr">
        <is>
          <t>2100-2159</t>
        </is>
      </c>
      <c r="H3780" s="9">
        <f>INT(F3780/100)</f>
        <v/>
      </c>
      <c r="I3780" t="n">
        <v>87</v>
      </c>
      <c r="J3780" t="n">
        <v>1</v>
      </c>
      <c r="K3780" t="n">
        <v>81</v>
      </c>
      <c r="L3780" t="n">
        <v>1</v>
      </c>
      <c r="M3780" t="n">
        <v>0</v>
      </c>
      <c r="O3780" t="n">
        <v>0</v>
      </c>
      <c r="P3780" t="n">
        <v>0</v>
      </c>
      <c r="Q3780" t="n">
        <v>0</v>
      </c>
      <c r="R3780" t="n">
        <v>0</v>
      </c>
      <c r="S3780" t="n">
        <v>0</v>
      </c>
      <c r="T3780" t="n">
        <v>81</v>
      </c>
    </row>
    <row r="3781">
      <c r="A3781" s="8" t="n">
        <v>46212</v>
      </c>
      <c r="B3781" t="inlineStr">
        <is>
          <t>YX</t>
        </is>
      </c>
      <c r="C3781" s="9">
        <f>_xlfn.XLOOKUP(B3781,Carriers[Code],Carriers[Airline])</f>
        <v/>
      </c>
      <c r="D3781" t="n">
        <v>5704</v>
      </c>
      <c r="E3781" t="inlineStr">
        <is>
          <t>DCA</t>
        </is>
      </c>
      <c r="F3781" s="10" t="n">
        <v>2148</v>
      </c>
      <c r="G3781" t="inlineStr">
        <is>
          <t>2100-2159</t>
        </is>
      </c>
      <c r="H3781" s="9">
        <f>INT(F3781/100)</f>
        <v/>
      </c>
      <c r="I3781" t="n">
        <v>117</v>
      </c>
      <c r="J3781" t="n">
        <v>1</v>
      </c>
      <c r="K3781" t="n">
        <v>114</v>
      </c>
      <c r="L3781" t="n">
        <v>1</v>
      </c>
      <c r="M3781" t="n">
        <v>0</v>
      </c>
      <c r="O3781" t="n">
        <v>0</v>
      </c>
      <c r="P3781" t="n">
        <v>0</v>
      </c>
      <c r="Q3781" t="n">
        <v>0</v>
      </c>
      <c r="R3781" t="n">
        <v>0</v>
      </c>
      <c r="S3781" t="n">
        <v>0</v>
      </c>
      <c r="T3781" t="n">
        <v>114</v>
      </c>
    </row>
    <row r="3782">
      <c r="A3782" s="8" t="n">
        <v>46212</v>
      </c>
      <c r="B3782" t="inlineStr">
        <is>
          <t>YX</t>
        </is>
      </c>
      <c r="C3782" s="9">
        <f>_xlfn.XLOOKUP(B3782,Carriers[Code],Carriers[Airline])</f>
        <v/>
      </c>
      <c r="D3782" t="n">
        <v>5840</v>
      </c>
      <c r="E3782" t="inlineStr">
        <is>
          <t>LGA</t>
        </is>
      </c>
      <c r="F3782" s="10" t="n">
        <v>2200</v>
      </c>
      <c r="G3782" t="inlineStr">
        <is>
          <t>2200-2259</t>
        </is>
      </c>
      <c r="H3782" s="9">
        <f>INT(F3782/100)</f>
        <v/>
      </c>
      <c r="I3782" t="n">
        <v>22</v>
      </c>
      <c r="J3782" t="n">
        <v>1</v>
      </c>
      <c r="K3782" t="n">
        <v>17</v>
      </c>
      <c r="L3782" t="n">
        <v>1</v>
      </c>
      <c r="M3782" t="n">
        <v>0</v>
      </c>
      <c r="O3782" t="n">
        <v>0</v>
      </c>
      <c r="P3782" t="n">
        <v>1</v>
      </c>
      <c r="Q3782" t="n">
        <v>0</v>
      </c>
      <c r="R3782" t="n">
        <v>0</v>
      </c>
      <c r="S3782" t="n">
        <v>0</v>
      </c>
      <c r="T3782" t="n">
        <v>16</v>
      </c>
    </row>
    <row r="3783">
      <c r="A3783" s="8" t="n">
        <v>46212</v>
      </c>
      <c r="B3783" t="inlineStr">
        <is>
          <t>B6</t>
        </is>
      </c>
      <c r="C3783" s="9">
        <f>_xlfn.XLOOKUP(B3783,Carriers[Code],Carriers[Airline])</f>
        <v/>
      </c>
      <c r="D3783" t="n">
        <v>715</v>
      </c>
      <c r="E3783" t="inlineStr">
        <is>
          <t>BUF</t>
        </is>
      </c>
      <c r="F3783" s="10" t="n">
        <v>2210</v>
      </c>
      <c r="G3783" t="inlineStr">
        <is>
          <t>2200-2259</t>
        </is>
      </c>
      <c r="H3783" s="9">
        <f>INT(F3783/100)</f>
        <v/>
      </c>
      <c r="I3783" t="n">
        <v>117</v>
      </c>
      <c r="J3783" t="n">
        <v>1</v>
      </c>
      <c r="K3783" t="n">
        <v>107</v>
      </c>
      <c r="L3783" t="n">
        <v>1</v>
      </c>
      <c r="M3783" t="n">
        <v>0</v>
      </c>
      <c r="O3783" t="n">
        <v>0</v>
      </c>
      <c r="P3783" t="n">
        <v>0</v>
      </c>
      <c r="Q3783" t="n">
        <v>0</v>
      </c>
      <c r="R3783" t="n">
        <v>0</v>
      </c>
      <c r="S3783" t="n">
        <v>0</v>
      </c>
      <c r="T3783" t="n">
        <v>107</v>
      </c>
    </row>
    <row r="3784">
      <c r="A3784" s="8" t="n">
        <v>46212</v>
      </c>
      <c r="B3784" t="inlineStr">
        <is>
          <t>B6</t>
        </is>
      </c>
      <c r="C3784" s="9">
        <f>_xlfn.XLOOKUP(B3784,Carriers[Code],Carriers[Airline])</f>
        <v/>
      </c>
      <c r="D3784" t="n">
        <v>561</v>
      </c>
      <c r="E3784" t="inlineStr">
        <is>
          <t>SJU</t>
        </is>
      </c>
      <c r="F3784" s="10" t="n">
        <v>2219</v>
      </c>
      <c r="G3784" t="inlineStr">
        <is>
          <t>2200-2259</t>
        </is>
      </c>
      <c r="H3784" s="9">
        <f>INT(F3784/100)</f>
        <v/>
      </c>
      <c r="I3784" t="n">
        <v>70</v>
      </c>
      <c r="J3784" t="n">
        <v>1</v>
      </c>
      <c r="K3784" t="n">
        <v>59</v>
      </c>
      <c r="L3784" t="n">
        <v>1</v>
      </c>
      <c r="M3784" t="n">
        <v>0</v>
      </c>
      <c r="O3784" t="n">
        <v>0</v>
      </c>
      <c r="P3784" t="n">
        <v>40</v>
      </c>
      <c r="Q3784" t="n">
        <v>0</v>
      </c>
      <c r="R3784" t="n">
        <v>0</v>
      </c>
      <c r="S3784" t="n">
        <v>0</v>
      </c>
      <c r="T3784" t="n">
        <v>19</v>
      </c>
    </row>
    <row r="3785">
      <c r="A3785" s="8" t="n">
        <v>46212</v>
      </c>
      <c r="B3785" t="inlineStr">
        <is>
          <t>WN</t>
        </is>
      </c>
      <c r="C3785" s="9">
        <f>_xlfn.XLOOKUP(B3785,Carriers[Code],Carriers[Airline])</f>
        <v/>
      </c>
      <c r="D3785" t="n">
        <v>736</v>
      </c>
      <c r="E3785" t="inlineStr">
        <is>
          <t>BWI</t>
        </is>
      </c>
      <c r="F3785" s="10" t="n">
        <v>2225</v>
      </c>
      <c r="G3785" t="inlineStr">
        <is>
          <t>2200-2259</t>
        </is>
      </c>
      <c r="H3785" s="9">
        <f>INT(F3785/100)</f>
        <v/>
      </c>
      <c r="I3785" t="n">
        <v>150</v>
      </c>
      <c r="J3785" t="n">
        <v>1</v>
      </c>
      <c r="K3785" t="n">
        <v>125</v>
      </c>
      <c r="L3785" t="n">
        <v>1</v>
      </c>
      <c r="M3785" t="n">
        <v>0</v>
      </c>
      <c r="O3785" t="n">
        <v>0</v>
      </c>
      <c r="P3785" t="n">
        <v>0</v>
      </c>
      <c r="Q3785" t="n">
        <v>0</v>
      </c>
      <c r="R3785" t="n">
        <v>0</v>
      </c>
      <c r="S3785" t="n">
        <v>0</v>
      </c>
      <c r="T3785" t="n">
        <v>125</v>
      </c>
    </row>
    <row r="3786">
      <c r="A3786" s="8" t="n">
        <v>46213</v>
      </c>
      <c r="B3786" t="inlineStr">
        <is>
          <t>B6</t>
        </is>
      </c>
      <c r="C3786" s="9">
        <f>_xlfn.XLOOKUP(B3786,Carriers[Code],Carriers[Airline])</f>
        <v/>
      </c>
      <c r="D3786" t="n">
        <v>917</v>
      </c>
      <c r="E3786" t="inlineStr">
        <is>
          <t>JFK</t>
        </is>
      </c>
      <c r="F3786" s="10" t="n">
        <v>501</v>
      </c>
      <c r="G3786" t="inlineStr">
        <is>
          <t>0001-0559</t>
        </is>
      </c>
      <c r="H3786" s="9">
        <f>INT(F3786/100)</f>
        <v/>
      </c>
      <c r="I3786" t="n">
        <v>12</v>
      </c>
      <c r="J3786" t="n">
        <v>0</v>
      </c>
      <c r="K3786" t="n">
        <v>8</v>
      </c>
      <c r="L3786" t="n">
        <v>0</v>
      </c>
      <c r="M3786" t="n">
        <v>0</v>
      </c>
      <c r="O3786" t="n">
        <v>0</v>
      </c>
    </row>
    <row r="3787">
      <c r="A3787" s="8" t="n">
        <v>46213</v>
      </c>
      <c r="B3787" t="inlineStr">
        <is>
          <t>AA</t>
        </is>
      </c>
      <c r="C3787" s="9">
        <f>_xlfn.XLOOKUP(B3787,Carriers[Code],Carriers[Airline])</f>
        <v/>
      </c>
      <c r="D3787" t="n">
        <v>1418</v>
      </c>
      <c r="E3787" t="inlineStr">
        <is>
          <t>MIA</t>
        </is>
      </c>
      <c r="F3787" s="10" t="n">
        <v>510</v>
      </c>
      <c r="G3787" t="inlineStr">
        <is>
          <t>0001-0559</t>
        </is>
      </c>
      <c r="H3787" s="9">
        <f>INT(F3787/100)</f>
        <v/>
      </c>
      <c r="I3787" t="n">
        <v>-7</v>
      </c>
      <c r="J3787" t="n">
        <v>0</v>
      </c>
      <c r="K3787" t="n">
        <v>-23</v>
      </c>
      <c r="L3787" t="n">
        <v>0</v>
      </c>
      <c r="M3787" t="n">
        <v>0</v>
      </c>
      <c r="O3787" t="n">
        <v>0</v>
      </c>
    </row>
    <row r="3788">
      <c r="A3788" s="8" t="n">
        <v>46213</v>
      </c>
      <c r="B3788" t="inlineStr">
        <is>
          <t>AA</t>
        </is>
      </c>
      <c r="C3788" s="9">
        <f>_xlfn.XLOOKUP(B3788,Carriers[Code],Carriers[Airline])</f>
        <v/>
      </c>
      <c r="D3788" t="n">
        <v>3324</v>
      </c>
      <c r="E3788" t="inlineStr">
        <is>
          <t>ORD</t>
        </is>
      </c>
      <c r="F3788" s="10" t="n">
        <v>510</v>
      </c>
      <c r="G3788" t="inlineStr">
        <is>
          <t>0001-0559</t>
        </is>
      </c>
      <c r="H3788" s="9">
        <f>INT(F3788/100)</f>
        <v/>
      </c>
      <c r="I3788" t="n">
        <v>5</v>
      </c>
      <c r="J3788" t="n">
        <v>0</v>
      </c>
      <c r="K3788" t="n">
        <v>15</v>
      </c>
      <c r="L3788" t="n">
        <v>1</v>
      </c>
      <c r="M3788" t="n">
        <v>0</v>
      </c>
      <c r="O3788" t="n">
        <v>0</v>
      </c>
      <c r="P3788" t="n">
        <v>5</v>
      </c>
      <c r="Q3788" t="n">
        <v>0</v>
      </c>
      <c r="R3788" t="n">
        <v>10</v>
      </c>
      <c r="S3788" t="n">
        <v>0</v>
      </c>
      <c r="T3788" t="n">
        <v>0</v>
      </c>
    </row>
    <row r="3789">
      <c r="A3789" s="8" t="n">
        <v>46213</v>
      </c>
      <c r="B3789" t="inlineStr">
        <is>
          <t>B6</t>
        </is>
      </c>
      <c r="C3789" s="9">
        <f>_xlfn.XLOOKUP(B3789,Carriers[Code],Carriers[Airline])</f>
        <v/>
      </c>
      <c r="D3789" t="n">
        <v>569</v>
      </c>
      <c r="E3789" t="inlineStr">
        <is>
          <t>FLL</t>
        </is>
      </c>
      <c r="F3789" s="10" t="n">
        <v>510</v>
      </c>
      <c r="G3789" t="inlineStr">
        <is>
          <t>0001-0559</t>
        </is>
      </c>
      <c r="H3789" s="9">
        <f>INT(F3789/100)</f>
        <v/>
      </c>
      <c r="I3789" t="n">
        <v>101</v>
      </c>
      <c r="J3789" t="n">
        <v>1</v>
      </c>
      <c r="K3789" t="n">
        <v>87</v>
      </c>
      <c r="L3789" t="n">
        <v>1</v>
      </c>
      <c r="M3789" t="n">
        <v>0</v>
      </c>
      <c r="O3789" t="n">
        <v>0</v>
      </c>
      <c r="P3789" t="n">
        <v>87</v>
      </c>
      <c r="Q3789" t="n">
        <v>0</v>
      </c>
      <c r="R3789" t="n">
        <v>0</v>
      </c>
      <c r="S3789" t="n">
        <v>0</v>
      </c>
      <c r="T3789" t="n">
        <v>0</v>
      </c>
    </row>
    <row r="3790">
      <c r="A3790" s="8" t="n">
        <v>46213</v>
      </c>
      <c r="B3790" t="inlineStr">
        <is>
          <t>WN</t>
        </is>
      </c>
      <c r="C3790" s="9">
        <f>_xlfn.XLOOKUP(B3790,Carriers[Code],Carriers[Airline])</f>
        <v/>
      </c>
      <c r="D3790" t="n">
        <v>3239</v>
      </c>
      <c r="E3790" t="inlineStr">
        <is>
          <t>MDW</t>
        </is>
      </c>
      <c r="F3790" s="10" t="n">
        <v>525</v>
      </c>
      <c r="G3790" t="inlineStr">
        <is>
          <t>0001-0559</t>
        </is>
      </c>
      <c r="H3790" s="9">
        <f>INT(F3790/100)</f>
        <v/>
      </c>
      <c r="I3790" t="n">
        <v>-5</v>
      </c>
      <c r="J3790" t="n">
        <v>0</v>
      </c>
      <c r="K3790" t="n">
        <v>-11</v>
      </c>
      <c r="L3790" t="n">
        <v>0</v>
      </c>
      <c r="M3790" t="n">
        <v>0</v>
      </c>
      <c r="O3790" t="n">
        <v>0</v>
      </c>
    </row>
    <row r="3791">
      <c r="A3791" s="8" t="n">
        <v>46213</v>
      </c>
      <c r="B3791" t="inlineStr">
        <is>
          <t>DL</t>
        </is>
      </c>
      <c r="C3791" s="9">
        <f>_xlfn.XLOOKUP(B3791,Carriers[Code],Carriers[Airline])</f>
        <v/>
      </c>
      <c r="D3791" t="n">
        <v>1019</v>
      </c>
      <c r="E3791" t="inlineStr">
        <is>
          <t>DTW</t>
        </is>
      </c>
      <c r="F3791" s="10" t="n">
        <v>530</v>
      </c>
      <c r="G3791" t="inlineStr">
        <is>
          <t>0001-0559</t>
        </is>
      </c>
      <c r="H3791" s="9">
        <f>INT(F3791/100)</f>
        <v/>
      </c>
      <c r="I3791" t="n">
        <v>9</v>
      </c>
      <c r="J3791" t="n">
        <v>0</v>
      </c>
      <c r="K3791" t="n">
        <v>0</v>
      </c>
      <c r="L3791" t="n">
        <v>0</v>
      </c>
      <c r="M3791" t="n">
        <v>0</v>
      </c>
      <c r="O3791" t="n">
        <v>0</v>
      </c>
    </row>
    <row r="3792">
      <c r="A3792" s="8" t="n">
        <v>46213</v>
      </c>
      <c r="B3792" t="inlineStr">
        <is>
          <t>DL</t>
        </is>
      </c>
      <c r="C3792" s="9">
        <f>_xlfn.XLOOKUP(B3792,Carriers[Code],Carriers[Airline])</f>
        <v/>
      </c>
      <c r="D3792" t="n">
        <v>2242</v>
      </c>
      <c r="E3792" t="inlineStr">
        <is>
          <t>ATL</t>
        </is>
      </c>
      <c r="F3792" s="10" t="n">
        <v>530</v>
      </c>
      <c r="G3792" t="inlineStr">
        <is>
          <t>0001-0559</t>
        </is>
      </c>
      <c r="H3792" s="9">
        <f>INT(F3792/100)</f>
        <v/>
      </c>
      <c r="I3792" t="n">
        <v>-2</v>
      </c>
      <c r="J3792" t="n">
        <v>0</v>
      </c>
      <c r="K3792" t="n">
        <v>-22</v>
      </c>
      <c r="L3792" t="n">
        <v>0</v>
      </c>
      <c r="M3792" t="n">
        <v>0</v>
      </c>
      <c r="O3792" t="n">
        <v>0</v>
      </c>
    </row>
    <row r="3793">
      <c r="A3793" s="8" t="n">
        <v>46213</v>
      </c>
      <c r="B3793" t="inlineStr">
        <is>
          <t>WN</t>
        </is>
      </c>
      <c r="C3793" s="9">
        <f>_xlfn.XLOOKUP(B3793,Carriers[Code],Carriers[Airline])</f>
        <v/>
      </c>
      <c r="D3793" t="n">
        <v>752</v>
      </c>
      <c r="E3793" t="inlineStr">
        <is>
          <t>STL</t>
        </is>
      </c>
      <c r="F3793" s="10" t="n">
        <v>535</v>
      </c>
      <c r="G3793" t="inlineStr">
        <is>
          <t>0001-0559</t>
        </is>
      </c>
      <c r="H3793" s="9">
        <f>INT(F3793/100)</f>
        <v/>
      </c>
      <c r="I3793" t="n">
        <v>-9</v>
      </c>
      <c r="J3793" t="n">
        <v>0</v>
      </c>
      <c r="K3793" t="n">
        <v>-7</v>
      </c>
      <c r="L3793" t="n">
        <v>0</v>
      </c>
      <c r="M3793" t="n">
        <v>0</v>
      </c>
      <c r="O3793" t="n">
        <v>0</v>
      </c>
    </row>
    <row r="3794">
      <c r="A3794" s="8" t="n">
        <v>46213</v>
      </c>
      <c r="B3794" t="inlineStr">
        <is>
          <t>UA</t>
        </is>
      </c>
      <c r="C3794" s="9">
        <f>_xlfn.XLOOKUP(B3794,Carriers[Code],Carriers[Airline])</f>
        <v/>
      </c>
      <c r="D3794" t="n">
        <v>1734</v>
      </c>
      <c r="E3794" t="inlineStr">
        <is>
          <t>IAD</t>
        </is>
      </c>
      <c r="F3794" s="10" t="n">
        <v>545</v>
      </c>
      <c r="G3794" t="inlineStr">
        <is>
          <t>0001-0559</t>
        </is>
      </c>
      <c r="H3794" s="9">
        <f>INT(F3794/100)</f>
        <v/>
      </c>
      <c r="I3794" t="n">
        <v>-5</v>
      </c>
      <c r="J3794" t="n">
        <v>0</v>
      </c>
      <c r="K3794" t="n">
        <v>-16</v>
      </c>
      <c r="L3794" t="n">
        <v>0</v>
      </c>
      <c r="M3794" t="n">
        <v>0</v>
      </c>
      <c r="O3794" t="n">
        <v>0</v>
      </c>
    </row>
    <row r="3795">
      <c r="A3795" s="8" t="n">
        <v>46213</v>
      </c>
      <c r="B3795" t="inlineStr">
        <is>
          <t>WN</t>
        </is>
      </c>
      <c r="C3795" s="9">
        <f>_xlfn.XLOOKUP(B3795,Carriers[Code],Carriers[Airline])</f>
        <v/>
      </c>
      <c r="D3795" t="n">
        <v>727</v>
      </c>
      <c r="E3795" t="inlineStr">
        <is>
          <t>BWI</t>
        </is>
      </c>
      <c r="F3795" s="10" t="n">
        <v>545</v>
      </c>
      <c r="G3795" t="inlineStr">
        <is>
          <t>0001-0559</t>
        </is>
      </c>
      <c r="H3795" s="9">
        <f>INT(F3795/100)</f>
        <v/>
      </c>
      <c r="I3795" t="n">
        <v>4</v>
      </c>
      <c r="J3795" t="n">
        <v>0</v>
      </c>
      <c r="K3795" t="n">
        <v>-19</v>
      </c>
      <c r="L3795" t="n">
        <v>0</v>
      </c>
      <c r="M3795" t="n">
        <v>0</v>
      </c>
      <c r="O3795" t="n">
        <v>0</v>
      </c>
    </row>
    <row r="3796">
      <c r="A3796" s="8" t="n">
        <v>46213</v>
      </c>
      <c r="B3796" t="inlineStr">
        <is>
          <t>UA</t>
        </is>
      </c>
      <c r="C3796" s="9">
        <f>_xlfn.XLOOKUP(B3796,Carriers[Code],Carriers[Airline])</f>
        <v/>
      </c>
      <c r="D3796" t="n">
        <v>1409</v>
      </c>
      <c r="E3796" t="inlineStr">
        <is>
          <t>IAH</t>
        </is>
      </c>
      <c r="F3796" s="10" t="n">
        <v>547</v>
      </c>
      <c r="G3796" t="inlineStr">
        <is>
          <t>0001-0559</t>
        </is>
      </c>
      <c r="H3796" s="9">
        <f>INT(F3796/100)</f>
        <v/>
      </c>
      <c r="I3796" t="n">
        <v>0</v>
      </c>
      <c r="J3796" t="n">
        <v>0</v>
      </c>
      <c r="K3796" t="n">
        <v>-9</v>
      </c>
      <c r="L3796" t="n">
        <v>0</v>
      </c>
      <c r="M3796" t="n">
        <v>0</v>
      </c>
      <c r="O3796" t="n">
        <v>0</v>
      </c>
    </row>
    <row r="3797">
      <c r="A3797" s="8" t="n">
        <v>46213</v>
      </c>
      <c r="B3797" t="inlineStr">
        <is>
          <t>DL</t>
        </is>
      </c>
      <c r="C3797" s="9">
        <f>_xlfn.XLOOKUP(B3797,Carriers[Code],Carriers[Airline])</f>
        <v/>
      </c>
      <c r="D3797" t="n">
        <v>2303</v>
      </c>
      <c r="E3797" t="inlineStr">
        <is>
          <t>MSP</t>
        </is>
      </c>
      <c r="F3797" s="10" t="n">
        <v>555</v>
      </c>
      <c r="G3797" t="inlineStr">
        <is>
          <t>0001-0559</t>
        </is>
      </c>
      <c r="H3797" s="9">
        <f>INT(F3797/100)</f>
        <v/>
      </c>
      <c r="I3797" t="n">
        <v>0</v>
      </c>
      <c r="J3797" t="n">
        <v>0</v>
      </c>
      <c r="K3797" t="n">
        <v>-13</v>
      </c>
      <c r="L3797" t="n">
        <v>0</v>
      </c>
      <c r="M3797" t="n">
        <v>0</v>
      </c>
      <c r="O3797" t="n">
        <v>0</v>
      </c>
    </row>
    <row r="3798">
      <c r="A3798" s="8" t="n">
        <v>46213</v>
      </c>
      <c r="B3798" t="inlineStr">
        <is>
          <t>AA</t>
        </is>
      </c>
      <c r="C3798" s="9">
        <f>_xlfn.XLOOKUP(B3798,Carriers[Code],Carriers[Airline])</f>
        <v/>
      </c>
      <c r="D3798" t="n">
        <v>873</v>
      </c>
      <c r="E3798" t="inlineStr">
        <is>
          <t>MIA</t>
        </is>
      </c>
      <c r="F3798" s="10" t="n">
        <v>600</v>
      </c>
      <c r="G3798" t="inlineStr">
        <is>
          <t>0600-0659</t>
        </is>
      </c>
      <c r="H3798" s="9">
        <f>INT(F3798/100)</f>
        <v/>
      </c>
      <c r="I3798" t="n">
        <v>5</v>
      </c>
      <c r="J3798" t="n">
        <v>0</v>
      </c>
      <c r="K3798" t="n">
        <v>-8</v>
      </c>
      <c r="L3798" t="n">
        <v>0</v>
      </c>
      <c r="M3798" t="n">
        <v>0</v>
      </c>
      <c r="O3798" t="n">
        <v>0</v>
      </c>
    </row>
    <row r="3799">
      <c r="A3799" s="8" t="n">
        <v>46213</v>
      </c>
      <c r="B3799" t="inlineStr">
        <is>
          <t>AA</t>
        </is>
      </c>
      <c r="C3799" s="9">
        <f>_xlfn.XLOOKUP(B3799,Carriers[Code],Carriers[Airline])</f>
        <v/>
      </c>
      <c r="D3799" t="n">
        <v>2159</v>
      </c>
      <c r="E3799" t="inlineStr">
        <is>
          <t>DCA</t>
        </is>
      </c>
      <c r="F3799" s="10" t="n">
        <v>600</v>
      </c>
      <c r="G3799" t="inlineStr">
        <is>
          <t>0600-0659</t>
        </is>
      </c>
      <c r="H3799" s="9">
        <f>INT(F3799/100)</f>
        <v/>
      </c>
      <c r="I3799" t="n">
        <v>-6</v>
      </c>
      <c r="J3799" t="n">
        <v>0</v>
      </c>
      <c r="K3799" t="n">
        <v>-7</v>
      </c>
      <c r="L3799" t="n">
        <v>0</v>
      </c>
      <c r="M3799" t="n">
        <v>0</v>
      </c>
      <c r="O3799" t="n">
        <v>0</v>
      </c>
    </row>
    <row r="3800">
      <c r="A3800" s="8" t="n">
        <v>46213</v>
      </c>
      <c r="B3800" t="inlineStr">
        <is>
          <t>AA</t>
        </is>
      </c>
      <c r="C3800" s="9">
        <f>_xlfn.XLOOKUP(B3800,Carriers[Code],Carriers[Airline])</f>
        <v/>
      </c>
      <c r="D3800" t="n">
        <v>2527</v>
      </c>
      <c r="E3800" t="inlineStr">
        <is>
          <t>DFW</t>
        </is>
      </c>
      <c r="F3800" s="10" t="n">
        <v>600</v>
      </c>
      <c r="G3800" t="inlineStr">
        <is>
          <t>0600-0659</t>
        </is>
      </c>
      <c r="H3800" s="9">
        <f>INT(F3800/100)</f>
        <v/>
      </c>
      <c r="I3800" t="n">
        <v>-7</v>
      </c>
      <c r="J3800" t="n">
        <v>0</v>
      </c>
      <c r="K3800" t="n">
        <v>-24</v>
      </c>
      <c r="L3800" t="n">
        <v>0</v>
      </c>
      <c r="M3800" t="n">
        <v>0</v>
      </c>
      <c r="O3800" t="n">
        <v>0</v>
      </c>
    </row>
    <row r="3801">
      <c r="A3801" s="8" t="n">
        <v>46213</v>
      </c>
      <c r="B3801" t="inlineStr">
        <is>
          <t>B6</t>
        </is>
      </c>
      <c r="C3801" s="9">
        <f>_xlfn.XLOOKUP(B3801,Carriers[Code],Carriers[Airline])</f>
        <v/>
      </c>
      <c r="D3801" t="n">
        <v>165</v>
      </c>
      <c r="E3801" t="inlineStr">
        <is>
          <t>RSW</t>
        </is>
      </c>
      <c r="F3801" s="10" t="n">
        <v>600</v>
      </c>
      <c r="G3801" t="inlineStr">
        <is>
          <t>0600-0659</t>
        </is>
      </c>
      <c r="H3801" s="9">
        <f>INT(F3801/100)</f>
        <v/>
      </c>
      <c r="I3801" t="n">
        <v>-1</v>
      </c>
      <c r="J3801" t="n">
        <v>0</v>
      </c>
      <c r="K3801" t="n">
        <v>-6</v>
      </c>
      <c r="L3801" t="n">
        <v>0</v>
      </c>
      <c r="M3801" t="n">
        <v>0</v>
      </c>
      <c r="O3801" t="n">
        <v>0</v>
      </c>
    </row>
    <row r="3802">
      <c r="A3802" s="8" t="n">
        <v>46213</v>
      </c>
      <c r="B3802" t="inlineStr">
        <is>
          <t>B6</t>
        </is>
      </c>
      <c r="C3802" s="9">
        <f>_xlfn.XLOOKUP(B3802,Carriers[Code],Carriers[Airline])</f>
        <v/>
      </c>
      <c r="D3802" t="n">
        <v>287</v>
      </c>
      <c r="E3802" t="inlineStr">
        <is>
          <t>LAX</t>
        </is>
      </c>
      <c r="F3802" s="10" t="n">
        <v>600</v>
      </c>
      <c r="G3802" t="inlineStr">
        <is>
          <t>0600-0659</t>
        </is>
      </c>
      <c r="H3802" s="9">
        <f>INT(F3802/100)</f>
        <v/>
      </c>
      <c r="I3802" t="n">
        <v>7</v>
      </c>
      <c r="J3802" t="n">
        <v>0</v>
      </c>
      <c r="K3802" t="n">
        <v>0</v>
      </c>
      <c r="L3802" t="n">
        <v>0</v>
      </c>
      <c r="M3802" t="n">
        <v>0</v>
      </c>
      <c r="O3802" t="n">
        <v>0</v>
      </c>
    </row>
    <row r="3803">
      <c r="A3803" s="8" t="n">
        <v>46213</v>
      </c>
      <c r="B3803" t="inlineStr">
        <is>
          <t>B6</t>
        </is>
      </c>
      <c r="C3803" s="9">
        <f>_xlfn.XLOOKUP(B3803,Carriers[Code],Carriers[Airline])</f>
        <v/>
      </c>
      <c r="D3803" t="n">
        <v>761</v>
      </c>
      <c r="E3803" t="inlineStr">
        <is>
          <t>SJU</t>
        </is>
      </c>
      <c r="F3803" s="10" t="n">
        <v>600</v>
      </c>
      <c r="G3803" t="inlineStr">
        <is>
          <t>0600-0659</t>
        </is>
      </c>
      <c r="H3803" s="9">
        <f>INT(F3803/100)</f>
        <v/>
      </c>
      <c r="I3803" t="n">
        <v>-5</v>
      </c>
      <c r="J3803" t="n">
        <v>0</v>
      </c>
      <c r="K3803" t="n">
        <v>-10</v>
      </c>
      <c r="L3803" t="n">
        <v>0</v>
      </c>
      <c r="M3803" t="n">
        <v>0</v>
      </c>
      <c r="O3803" t="n">
        <v>0</v>
      </c>
    </row>
    <row r="3804">
      <c r="A3804" s="8" t="n">
        <v>46213</v>
      </c>
      <c r="B3804" t="inlineStr">
        <is>
          <t>B6</t>
        </is>
      </c>
      <c r="C3804" s="9">
        <f>_xlfn.XLOOKUP(B3804,Carriers[Code],Carriers[Airline])</f>
        <v/>
      </c>
      <c r="D3804" t="n">
        <v>1439</v>
      </c>
      <c r="E3804" t="inlineStr">
        <is>
          <t>AUS</t>
        </is>
      </c>
      <c r="F3804" s="10" t="n">
        <v>600</v>
      </c>
      <c r="G3804" t="inlineStr">
        <is>
          <t>0600-0659</t>
        </is>
      </c>
      <c r="H3804" s="9">
        <f>INT(F3804/100)</f>
        <v/>
      </c>
      <c r="I3804" t="n">
        <v>-10</v>
      </c>
      <c r="J3804" t="n">
        <v>0</v>
      </c>
      <c r="K3804" t="n">
        <v>-15</v>
      </c>
      <c r="L3804" t="n">
        <v>0</v>
      </c>
      <c r="M3804" t="n">
        <v>0</v>
      </c>
      <c r="O3804" t="n">
        <v>0</v>
      </c>
    </row>
    <row r="3805">
      <c r="A3805" s="8" t="n">
        <v>46213</v>
      </c>
      <c r="B3805" t="inlineStr">
        <is>
          <t>UA</t>
        </is>
      </c>
      <c r="C3805" s="9">
        <f>_xlfn.XLOOKUP(B3805,Carriers[Code],Carriers[Airline])</f>
        <v/>
      </c>
      <c r="D3805" t="n">
        <v>1414</v>
      </c>
      <c r="E3805" t="inlineStr">
        <is>
          <t>ORD</t>
        </is>
      </c>
      <c r="F3805" s="10" t="n">
        <v>600</v>
      </c>
      <c r="G3805" t="inlineStr">
        <is>
          <t>0600-0659</t>
        </is>
      </c>
      <c r="H3805" s="9">
        <f>INT(F3805/100)</f>
        <v/>
      </c>
      <c r="I3805" t="n">
        <v>-6</v>
      </c>
      <c r="J3805" t="n">
        <v>0</v>
      </c>
      <c r="K3805" t="n">
        <v>-5</v>
      </c>
      <c r="L3805" t="n">
        <v>0</v>
      </c>
      <c r="M3805" t="n">
        <v>0</v>
      </c>
      <c r="O3805" t="n">
        <v>0</v>
      </c>
    </row>
    <row r="3806">
      <c r="A3806" s="8" t="n">
        <v>46213</v>
      </c>
      <c r="B3806" t="inlineStr">
        <is>
          <t>UA</t>
        </is>
      </c>
      <c r="C3806" s="9">
        <f>_xlfn.XLOOKUP(B3806,Carriers[Code],Carriers[Airline])</f>
        <v/>
      </c>
      <c r="D3806" t="n">
        <v>2441</v>
      </c>
      <c r="E3806" t="inlineStr">
        <is>
          <t>SFO</t>
        </is>
      </c>
      <c r="F3806" s="10" t="n">
        <v>600</v>
      </c>
      <c r="G3806" t="inlineStr">
        <is>
          <t>0600-0659</t>
        </is>
      </c>
      <c r="H3806" s="9">
        <f>INT(F3806/100)</f>
        <v/>
      </c>
      <c r="I3806" t="n">
        <v>1</v>
      </c>
      <c r="J3806" t="n">
        <v>0</v>
      </c>
      <c r="K3806" t="n">
        <v>7</v>
      </c>
      <c r="L3806" t="n">
        <v>0</v>
      </c>
      <c r="M3806" t="n">
        <v>0</v>
      </c>
      <c r="O3806" t="n">
        <v>0</v>
      </c>
    </row>
    <row r="3807">
      <c r="A3807" s="8" t="n">
        <v>46213</v>
      </c>
      <c r="B3807" t="inlineStr">
        <is>
          <t>YX</t>
        </is>
      </c>
      <c r="C3807" s="9">
        <f>_xlfn.XLOOKUP(B3807,Carriers[Code],Carriers[Airline])</f>
        <v/>
      </c>
      <c r="D3807" t="n">
        <v>4424</v>
      </c>
      <c r="E3807" t="inlineStr">
        <is>
          <t>LGA</t>
        </is>
      </c>
      <c r="F3807" s="10" t="n">
        <v>600</v>
      </c>
      <c r="G3807" t="inlineStr">
        <is>
          <t>0600-0659</t>
        </is>
      </c>
      <c r="H3807" s="9">
        <f>INT(F3807/100)</f>
        <v/>
      </c>
      <c r="I3807" t="n">
        <v>5</v>
      </c>
      <c r="J3807" t="n">
        <v>0</v>
      </c>
      <c r="K3807" t="n">
        <v>11</v>
      </c>
      <c r="L3807" t="n">
        <v>0</v>
      </c>
      <c r="M3807" t="n">
        <v>0</v>
      </c>
      <c r="O3807" t="n">
        <v>0</v>
      </c>
    </row>
    <row r="3808">
      <c r="A3808" s="8" t="n">
        <v>46213</v>
      </c>
      <c r="B3808" t="inlineStr">
        <is>
          <t>YX</t>
        </is>
      </c>
      <c r="C3808" s="9">
        <f>_xlfn.XLOOKUP(B3808,Carriers[Code],Carriers[Airline])</f>
        <v/>
      </c>
      <c r="D3808" t="n">
        <v>5687</v>
      </c>
      <c r="E3808" t="inlineStr">
        <is>
          <t>DCA</t>
        </is>
      </c>
      <c r="F3808" s="10" t="n">
        <v>600</v>
      </c>
      <c r="G3808" t="inlineStr">
        <is>
          <t>0600-0659</t>
        </is>
      </c>
      <c r="H3808" s="9">
        <f>INT(F3808/100)</f>
        <v/>
      </c>
      <c r="I3808" t="n">
        <v>-8</v>
      </c>
      <c r="J3808" t="n">
        <v>0</v>
      </c>
      <c r="K3808" t="n">
        <v>26</v>
      </c>
      <c r="L3808" t="n">
        <v>1</v>
      </c>
      <c r="M3808" t="n">
        <v>0</v>
      </c>
      <c r="O3808" t="n">
        <v>0</v>
      </c>
      <c r="P3808" t="n">
        <v>0</v>
      </c>
      <c r="Q3808" t="n">
        <v>0</v>
      </c>
      <c r="R3808" t="n">
        <v>26</v>
      </c>
      <c r="S3808" t="n">
        <v>0</v>
      </c>
      <c r="T3808" t="n">
        <v>0</v>
      </c>
    </row>
    <row r="3809">
      <c r="A3809" s="8" t="n">
        <v>46213</v>
      </c>
      <c r="B3809" t="inlineStr">
        <is>
          <t>YX</t>
        </is>
      </c>
      <c r="C3809" s="9">
        <f>_xlfn.XLOOKUP(B3809,Carriers[Code],Carriers[Airline])</f>
        <v/>
      </c>
      <c r="D3809" t="n">
        <v>5836</v>
      </c>
      <c r="E3809" t="inlineStr">
        <is>
          <t>LGA</t>
        </is>
      </c>
      <c r="F3809" s="10" t="n">
        <v>600</v>
      </c>
      <c r="G3809" t="inlineStr">
        <is>
          <t>0600-0659</t>
        </is>
      </c>
      <c r="H3809" s="9">
        <f>INT(F3809/100)</f>
        <v/>
      </c>
      <c r="I3809" t="n">
        <v>101</v>
      </c>
      <c r="J3809" t="n">
        <v>1</v>
      </c>
      <c r="K3809" t="n">
        <v>101</v>
      </c>
      <c r="L3809" t="n">
        <v>1</v>
      </c>
      <c r="M3809" t="n">
        <v>0</v>
      </c>
      <c r="O3809" t="n">
        <v>0</v>
      </c>
      <c r="P3809" t="n">
        <v>101</v>
      </c>
      <c r="Q3809" t="n">
        <v>0</v>
      </c>
      <c r="R3809" t="n">
        <v>0</v>
      </c>
      <c r="S3809" t="n">
        <v>0</v>
      </c>
      <c r="T3809" t="n">
        <v>0</v>
      </c>
    </row>
    <row r="3810">
      <c r="A3810" s="8" t="n">
        <v>46213</v>
      </c>
      <c r="B3810" t="inlineStr">
        <is>
          <t>AA</t>
        </is>
      </c>
      <c r="C3810" s="9">
        <f>_xlfn.XLOOKUP(B3810,Carriers[Code],Carriers[Airline])</f>
        <v/>
      </c>
      <c r="D3810" t="n">
        <v>1146</v>
      </c>
      <c r="E3810" t="inlineStr">
        <is>
          <t>PHL</t>
        </is>
      </c>
      <c r="F3810" s="10" t="n">
        <v>601</v>
      </c>
      <c r="G3810" t="inlineStr">
        <is>
          <t>0600-0659</t>
        </is>
      </c>
      <c r="H3810" s="9">
        <f>INT(F3810/100)</f>
        <v/>
      </c>
      <c r="I3810" t="n">
        <v>-8</v>
      </c>
      <c r="J3810" t="n">
        <v>0</v>
      </c>
      <c r="K3810" t="n">
        <v>-17</v>
      </c>
      <c r="L3810" t="n">
        <v>0</v>
      </c>
      <c r="M3810" t="n">
        <v>0</v>
      </c>
      <c r="O3810" t="n">
        <v>0</v>
      </c>
    </row>
    <row r="3811">
      <c r="A3811" s="8" t="n">
        <v>46213</v>
      </c>
      <c r="B3811" t="inlineStr">
        <is>
          <t>YX</t>
        </is>
      </c>
      <c r="C3811" s="9">
        <f>_xlfn.XLOOKUP(B3811,Carriers[Code],Carriers[Airline])</f>
        <v/>
      </c>
      <c r="D3811" t="n">
        <v>4401</v>
      </c>
      <c r="E3811" t="inlineStr">
        <is>
          <t>JFK</t>
        </is>
      </c>
      <c r="F3811" s="10" t="n">
        <v>601</v>
      </c>
      <c r="G3811" t="inlineStr">
        <is>
          <t>0600-0659</t>
        </is>
      </c>
      <c r="H3811" s="9">
        <f>INT(F3811/100)</f>
        <v/>
      </c>
      <c r="I3811" t="n">
        <v>-4</v>
      </c>
      <c r="J3811" t="n">
        <v>0</v>
      </c>
      <c r="K3811" t="n">
        <v>-20</v>
      </c>
      <c r="L3811" t="n">
        <v>0</v>
      </c>
      <c r="M3811" t="n">
        <v>0</v>
      </c>
      <c r="O3811" t="n">
        <v>0</v>
      </c>
    </row>
    <row r="3812">
      <c r="A3812" s="8" t="n">
        <v>46213</v>
      </c>
      <c r="B3812" t="inlineStr">
        <is>
          <t>AS</t>
        </is>
      </c>
      <c r="C3812" s="9">
        <f>_xlfn.XLOOKUP(B3812,Carriers[Code],Carriers[Airline])</f>
        <v/>
      </c>
      <c r="D3812" t="n">
        <v>311</v>
      </c>
      <c r="E3812" t="inlineStr">
        <is>
          <t>PDX</t>
        </is>
      </c>
      <c r="F3812" s="10" t="n">
        <v>603</v>
      </c>
      <c r="G3812" t="inlineStr">
        <is>
          <t>0600-0659</t>
        </is>
      </c>
      <c r="H3812" s="9">
        <f>INT(F3812/100)</f>
        <v/>
      </c>
      <c r="I3812" t="n">
        <v>-6</v>
      </c>
      <c r="J3812" t="n">
        <v>0</v>
      </c>
      <c r="K3812" t="n">
        <v>-23</v>
      </c>
      <c r="L3812" t="n">
        <v>0</v>
      </c>
      <c r="M3812" t="n">
        <v>0</v>
      </c>
      <c r="O3812" t="n">
        <v>0</v>
      </c>
    </row>
    <row r="3813">
      <c r="A3813" s="8" t="n">
        <v>46213</v>
      </c>
      <c r="B3813" t="inlineStr">
        <is>
          <t>AA</t>
        </is>
      </c>
      <c r="C3813" s="9">
        <f>_xlfn.XLOOKUP(B3813,Carriers[Code],Carriers[Airline])</f>
        <v/>
      </c>
      <c r="D3813" t="n">
        <v>418</v>
      </c>
      <c r="E3813" t="inlineStr">
        <is>
          <t>CLT</t>
        </is>
      </c>
      <c r="F3813" s="10" t="n">
        <v>605</v>
      </c>
      <c r="G3813" t="inlineStr">
        <is>
          <t>0600-0659</t>
        </is>
      </c>
      <c r="H3813" s="9">
        <f>INT(F3813/100)</f>
        <v/>
      </c>
      <c r="I3813" t="n">
        <v>-6</v>
      </c>
      <c r="J3813" t="n">
        <v>0</v>
      </c>
      <c r="K3813" t="n">
        <v>-18</v>
      </c>
      <c r="L3813" t="n">
        <v>0</v>
      </c>
      <c r="M3813" t="n">
        <v>0</v>
      </c>
      <c r="O3813" t="n">
        <v>0</v>
      </c>
    </row>
    <row r="3814">
      <c r="A3814" s="8" t="n">
        <v>46213</v>
      </c>
      <c r="B3814" t="inlineStr">
        <is>
          <t>B6</t>
        </is>
      </c>
      <c r="C3814" s="9">
        <f>_xlfn.XLOOKUP(B3814,Carriers[Code],Carriers[Airline])</f>
        <v/>
      </c>
      <c r="D3814" t="n">
        <v>619</v>
      </c>
      <c r="E3814" t="inlineStr">
        <is>
          <t>SAN</t>
        </is>
      </c>
      <c r="F3814" s="10" t="n">
        <v>605</v>
      </c>
      <c r="G3814" t="inlineStr">
        <is>
          <t>0600-0659</t>
        </is>
      </c>
      <c r="H3814" s="9">
        <f>INT(F3814/100)</f>
        <v/>
      </c>
      <c r="I3814" t="n">
        <v>-8</v>
      </c>
      <c r="J3814" t="n">
        <v>0</v>
      </c>
      <c r="K3814" t="n">
        <v>-14</v>
      </c>
      <c r="L3814" t="n">
        <v>0</v>
      </c>
      <c r="M3814" t="n">
        <v>0</v>
      </c>
      <c r="O3814" t="n">
        <v>0</v>
      </c>
    </row>
    <row r="3815">
      <c r="A3815" s="8" t="n">
        <v>46213</v>
      </c>
      <c r="B3815" t="inlineStr">
        <is>
          <t>B6</t>
        </is>
      </c>
      <c r="C3815" s="9">
        <f>_xlfn.XLOOKUP(B3815,Carriers[Code],Carriers[Airline])</f>
        <v/>
      </c>
      <c r="D3815" t="n">
        <v>2255</v>
      </c>
      <c r="E3815" t="inlineStr">
        <is>
          <t>DCA</t>
        </is>
      </c>
      <c r="F3815" s="10" t="n">
        <v>605</v>
      </c>
      <c r="G3815" t="inlineStr">
        <is>
          <t>0600-0659</t>
        </is>
      </c>
      <c r="H3815" s="9">
        <f>INT(F3815/100)</f>
        <v/>
      </c>
      <c r="M3815" t="n">
        <v>1</v>
      </c>
      <c r="N3815" t="inlineStr">
        <is>
          <t>B</t>
        </is>
      </c>
      <c r="O3815" t="n">
        <v>0</v>
      </c>
    </row>
    <row r="3816">
      <c r="A3816" s="8" t="n">
        <v>46213</v>
      </c>
      <c r="B3816" t="inlineStr">
        <is>
          <t>DL</t>
        </is>
      </c>
      <c r="C3816" s="9">
        <f>_xlfn.XLOOKUP(B3816,Carriers[Code],Carriers[Airline])</f>
        <v/>
      </c>
      <c r="D3816" t="n">
        <v>859</v>
      </c>
      <c r="E3816" t="inlineStr">
        <is>
          <t>SLC</t>
        </is>
      </c>
      <c r="F3816" s="10" t="n">
        <v>605</v>
      </c>
      <c r="G3816" t="inlineStr">
        <is>
          <t>0600-0659</t>
        </is>
      </c>
      <c r="H3816" s="9">
        <f>INT(F3816/100)</f>
        <v/>
      </c>
      <c r="I3816" t="n">
        <v>-2</v>
      </c>
      <c r="J3816" t="n">
        <v>0</v>
      </c>
      <c r="K3816" t="n">
        <v>-12</v>
      </c>
      <c r="L3816" t="n">
        <v>0</v>
      </c>
      <c r="M3816" t="n">
        <v>0</v>
      </c>
      <c r="O3816" t="n">
        <v>0</v>
      </c>
    </row>
    <row r="3817">
      <c r="A3817" s="8" t="n">
        <v>46213</v>
      </c>
      <c r="B3817" t="inlineStr">
        <is>
          <t>DL</t>
        </is>
      </c>
      <c r="C3817" s="9">
        <f>_xlfn.XLOOKUP(B3817,Carriers[Code],Carriers[Airline])</f>
        <v/>
      </c>
      <c r="D3817" t="n">
        <v>2611</v>
      </c>
      <c r="E3817" t="inlineStr">
        <is>
          <t>JFK</t>
        </is>
      </c>
      <c r="F3817" s="10" t="n">
        <v>605</v>
      </c>
      <c r="G3817" t="inlineStr">
        <is>
          <t>0600-0659</t>
        </is>
      </c>
      <c r="H3817" s="9">
        <f>INT(F3817/100)</f>
        <v/>
      </c>
      <c r="I3817" t="n">
        <v>1</v>
      </c>
      <c r="J3817" t="n">
        <v>0</v>
      </c>
      <c r="K3817" t="n">
        <v>1</v>
      </c>
      <c r="L3817" t="n">
        <v>0</v>
      </c>
      <c r="M3817" t="n">
        <v>0</v>
      </c>
      <c r="O3817" t="n">
        <v>0</v>
      </c>
    </row>
    <row r="3818">
      <c r="A3818" s="8" t="n">
        <v>46213</v>
      </c>
      <c r="B3818" t="inlineStr">
        <is>
          <t>UA</t>
        </is>
      </c>
      <c r="C3818" s="9">
        <f>_xlfn.XLOOKUP(B3818,Carriers[Code],Carriers[Airline])</f>
        <v/>
      </c>
      <c r="D3818" t="n">
        <v>1833</v>
      </c>
      <c r="E3818" t="inlineStr">
        <is>
          <t>EWR</t>
        </is>
      </c>
      <c r="F3818" s="10" t="n">
        <v>605</v>
      </c>
      <c r="G3818" t="inlineStr">
        <is>
          <t>0600-0659</t>
        </is>
      </c>
      <c r="H3818" s="9">
        <f>INT(F3818/100)</f>
        <v/>
      </c>
      <c r="I3818" t="n">
        <v>70</v>
      </c>
      <c r="J3818" t="n">
        <v>1</v>
      </c>
      <c r="K3818" t="n">
        <v>58</v>
      </c>
      <c r="L3818" t="n">
        <v>1</v>
      </c>
      <c r="M3818" t="n">
        <v>0</v>
      </c>
      <c r="O3818" t="n">
        <v>0</v>
      </c>
      <c r="P3818" t="n">
        <v>0</v>
      </c>
      <c r="Q3818" t="n">
        <v>58</v>
      </c>
      <c r="R3818" t="n">
        <v>0</v>
      </c>
      <c r="S3818" t="n">
        <v>0</v>
      </c>
      <c r="T3818" t="n">
        <v>0</v>
      </c>
    </row>
    <row r="3819">
      <c r="A3819" s="8" t="n">
        <v>46213</v>
      </c>
      <c r="B3819" t="inlineStr">
        <is>
          <t>DL</t>
        </is>
      </c>
      <c r="C3819" s="9">
        <f>_xlfn.XLOOKUP(B3819,Carriers[Code],Carriers[Airline])</f>
        <v/>
      </c>
      <c r="D3819" t="n">
        <v>675</v>
      </c>
      <c r="E3819" t="inlineStr">
        <is>
          <t>MCI</t>
        </is>
      </c>
      <c r="F3819" s="10" t="n">
        <v>610</v>
      </c>
      <c r="G3819" t="inlineStr">
        <is>
          <t>0600-0659</t>
        </is>
      </c>
      <c r="H3819" s="9">
        <f>INT(F3819/100)</f>
        <v/>
      </c>
      <c r="I3819" t="n">
        <v>-7</v>
      </c>
      <c r="J3819" t="n">
        <v>0</v>
      </c>
      <c r="K3819" t="n">
        <v>-9</v>
      </c>
      <c r="L3819" t="n">
        <v>0</v>
      </c>
      <c r="M3819" t="n">
        <v>0</v>
      </c>
      <c r="O3819" t="n">
        <v>0</v>
      </c>
    </row>
    <row r="3820">
      <c r="A3820" s="8" t="n">
        <v>46213</v>
      </c>
      <c r="B3820" t="inlineStr">
        <is>
          <t>B6</t>
        </is>
      </c>
      <c r="C3820" s="9">
        <f>_xlfn.XLOOKUP(B3820,Carriers[Code],Carriers[Airline])</f>
        <v/>
      </c>
      <c r="D3820" t="n">
        <v>1207</v>
      </c>
      <c r="E3820" t="inlineStr">
        <is>
          <t>BNA</t>
        </is>
      </c>
      <c r="F3820" s="10" t="n">
        <v>619</v>
      </c>
      <c r="G3820" t="inlineStr">
        <is>
          <t>0600-0659</t>
        </is>
      </c>
      <c r="H3820" s="9">
        <f>INT(F3820/100)</f>
        <v/>
      </c>
      <c r="I3820" t="n">
        <v>-12</v>
      </c>
      <c r="J3820" t="n">
        <v>0</v>
      </c>
      <c r="K3820" t="n">
        <v>-10</v>
      </c>
      <c r="L3820" t="n">
        <v>0</v>
      </c>
      <c r="M3820" t="n">
        <v>0</v>
      </c>
      <c r="O3820" t="n">
        <v>0</v>
      </c>
    </row>
    <row r="3821">
      <c r="A3821" s="8" t="n">
        <v>46213</v>
      </c>
      <c r="B3821" t="inlineStr">
        <is>
          <t>B6</t>
        </is>
      </c>
      <c r="C3821" s="9">
        <f>_xlfn.XLOOKUP(B3821,Carriers[Code],Carriers[Airline])</f>
        <v/>
      </c>
      <c r="D3821" t="n">
        <v>1285</v>
      </c>
      <c r="E3821" t="inlineStr">
        <is>
          <t>PIT</t>
        </is>
      </c>
      <c r="F3821" s="10" t="n">
        <v>620</v>
      </c>
      <c r="G3821" t="inlineStr">
        <is>
          <t>0600-0659</t>
        </is>
      </c>
      <c r="H3821" s="9">
        <f>INT(F3821/100)</f>
        <v/>
      </c>
      <c r="I3821" t="n">
        <v>-4</v>
      </c>
      <c r="J3821" t="n">
        <v>0</v>
      </c>
      <c r="K3821" t="n">
        <v>-14</v>
      </c>
      <c r="L3821" t="n">
        <v>0</v>
      </c>
      <c r="M3821" t="n">
        <v>0</v>
      </c>
      <c r="O3821" t="n">
        <v>0</v>
      </c>
    </row>
    <row r="3822">
      <c r="A3822" s="8" t="n">
        <v>46213</v>
      </c>
      <c r="B3822" t="inlineStr">
        <is>
          <t>DL</t>
        </is>
      </c>
      <c r="C3822" s="9">
        <f>_xlfn.XLOOKUP(B3822,Carriers[Code],Carriers[Airline])</f>
        <v/>
      </c>
      <c r="D3822" t="n">
        <v>479</v>
      </c>
      <c r="E3822" t="inlineStr">
        <is>
          <t>LAX</t>
        </is>
      </c>
      <c r="F3822" s="10" t="n">
        <v>620</v>
      </c>
      <c r="G3822" t="inlineStr">
        <is>
          <t>0600-0659</t>
        </is>
      </c>
      <c r="H3822" s="9">
        <f>INT(F3822/100)</f>
        <v/>
      </c>
      <c r="I3822" t="n">
        <v>-4</v>
      </c>
      <c r="J3822" t="n">
        <v>0</v>
      </c>
      <c r="K3822" t="n">
        <v>2</v>
      </c>
      <c r="L3822" t="n">
        <v>0</v>
      </c>
      <c r="M3822" t="n">
        <v>0</v>
      </c>
      <c r="O3822" t="n">
        <v>0</v>
      </c>
    </row>
    <row r="3823">
      <c r="A3823" s="8" t="n">
        <v>46213</v>
      </c>
      <c r="B3823" t="inlineStr">
        <is>
          <t>DL</t>
        </is>
      </c>
      <c r="C3823" s="9">
        <f>_xlfn.XLOOKUP(B3823,Carriers[Code],Carriers[Airline])</f>
        <v/>
      </c>
      <c r="D3823" t="n">
        <v>2066</v>
      </c>
      <c r="E3823" t="inlineStr">
        <is>
          <t>RDU</t>
        </is>
      </c>
      <c r="F3823" s="10" t="n">
        <v>620</v>
      </c>
      <c r="G3823" t="inlineStr">
        <is>
          <t>0600-0659</t>
        </is>
      </c>
      <c r="H3823" s="9">
        <f>INT(F3823/100)</f>
        <v/>
      </c>
      <c r="I3823" t="n">
        <v>-12</v>
      </c>
      <c r="J3823" t="n">
        <v>0</v>
      </c>
      <c r="K3823" t="n">
        <v>-14</v>
      </c>
      <c r="L3823" t="n">
        <v>0</v>
      </c>
      <c r="M3823" t="n">
        <v>0</v>
      </c>
      <c r="O3823" t="n">
        <v>0</v>
      </c>
    </row>
    <row r="3824">
      <c r="A3824" s="8" t="n">
        <v>46213</v>
      </c>
      <c r="B3824" t="inlineStr">
        <is>
          <t>UA</t>
        </is>
      </c>
      <c r="C3824" s="9">
        <f>_xlfn.XLOOKUP(B3824,Carriers[Code],Carriers[Airline])</f>
        <v/>
      </c>
      <c r="D3824" t="n">
        <v>360</v>
      </c>
      <c r="E3824" t="inlineStr">
        <is>
          <t>LAX</t>
        </is>
      </c>
      <c r="F3824" s="10" t="n">
        <v>621</v>
      </c>
      <c r="G3824" t="inlineStr">
        <is>
          <t>0600-0659</t>
        </is>
      </c>
      <c r="H3824" s="9">
        <f>INT(F3824/100)</f>
        <v/>
      </c>
      <c r="I3824" t="n">
        <v>1</v>
      </c>
      <c r="J3824" t="n">
        <v>0</v>
      </c>
      <c r="K3824" t="n">
        <v>-3</v>
      </c>
      <c r="L3824" t="n">
        <v>0</v>
      </c>
      <c r="M3824" t="n">
        <v>0</v>
      </c>
      <c r="O3824" t="n">
        <v>0</v>
      </c>
    </row>
    <row r="3825">
      <c r="A3825" s="8" t="n">
        <v>46213</v>
      </c>
      <c r="B3825" t="inlineStr">
        <is>
          <t>B6</t>
        </is>
      </c>
      <c r="C3825" s="9">
        <f>_xlfn.XLOOKUP(B3825,Carriers[Code],Carriers[Airline])</f>
        <v/>
      </c>
      <c r="D3825" t="n">
        <v>891</v>
      </c>
      <c r="E3825" t="inlineStr">
        <is>
          <t>TPA</t>
        </is>
      </c>
      <c r="F3825" s="10" t="n">
        <v>625</v>
      </c>
      <c r="G3825" t="inlineStr">
        <is>
          <t>0600-0659</t>
        </is>
      </c>
      <c r="H3825" s="9">
        <f>INT(F3825/100)</f>
        <v/>
      </c>
      <c r="I3825" t="n">
        <v>-5</v>
      </c>
      <c r="J3825" t="n">
        <v>0</v>
      </c>
      <c r="K3825" t="n">
        <v>-24</v>
      </c>
      <c r="L3825" t="n">
        <v>0</v>
      </c>
      <c r="M3825" t="n">
        <v>0</v>
      </c>
      <c r="O3825" t="n">
        <v>0</v>
      </c>
    </row>
    <row r="3826">
      <c r="A3826" s="8" t="n">
        <v>46213</v>
      </c>
      <c r="B3826" t="inlineStr">
        <is>
          <t>WN</t>
        </is>
      </c>
      <c r="C3826" s="9">
        <f>_xlfn.XLOOKUP(B3826,Carriers[Code],Carriers[Airline])</f>
        <v/>
      </c>
      <c r="D3826" t="n">
        <v>4156</v>
      </c>
      <c r="E3826" t="inlineStr">
        <is>
          <t>DEN</t>
        </is>
      </c>
      <c r="F3826" s="10" t="n">
        <v>625</v>
      </c>
      <c r="G3826" t="inlineStr">
        <is>
          <t>0600-0659</t>
        </is>
      </c>
      <c r="H3826" s="9">
        <f>INT(F3826/100)</f>
        <v/>
      </c>
      <c r="I3826" t="n">
        <v>-3</v>
      </c>
      <c r="J3826" t="n">
        <v>0</v>
      </c>
      <c r="K3826" t="n">
        <v>-11</v>
      </c>
      <c r="L3826" t="n">
        <v>0</v>
      </c>
      <c r="M3826" t="n">
        <v>0</v>
      </c>
      <c r="O3826" t="n">
        <v>0</v>
      </c>
    </row>
    <row r="3827">
      <c r="A3827" s="8" t="n">
        <v>46213</v>
      </c>
      <c r="B3827" t="inlineStr">
        <is>
          <t>YX</t>
        </is>
      </c>
      <c r="C3827" s="9">
        <f>_xlfn.XLOOKUP(B3827,Carriers[Code],Carriers[Airline])</f>
        <v/>
      </c>
      <c r="D3827" t="n">
        <v>5626</v>
      </c>
      <c r="E3827" t="inlineStr">
        <is>
          <t>CLT</t>
        </is>
      </c>
      <c r="F3827" s="10" t="n">
        <v>625</v>
      </c>
      <c r="G3827" t="inlineStr">
        <is>
          <t>0600-0659</t>
        </is>
      </c>
      <c r="H3827" s="9">
        <f>INT(F3827/100)</f>
        <v/>
      </c>
      <c r="I3827" t="n">
        <v>-9</v>
      </c>
      <c r="J3827" t="n">
        <v>0</v>
      </c>
      <c r="K3827" t="n">
        <v>-28</v>
      </c>
      <c r="L3827" t="n">
        <v>0</v>
      </c>
      <c r="M3827" t="n">
        <v>0</v>
      </c>
      <c r="O3827" t="n">
        <v>0</v>
      </c>
    </row>
    <row r="3828">
      <c r="A3828" s="8" t="n">
        <v>46213</v>
      </c>
      <c r="B3828" t="inlineStr">
        <is>
          <t>YX</t>
        </is>
      </c>
      <c r="C3828" s="9">
        <f>_xlfn.XLOOKUP(B3828,Carriers[Code],Carriers[Airline])</f>
        <v/>
      </c>
      <c r="D3828" t="n">
        <v>5764</v>
      </c>
      <c r="E3828" t="inlineStr">
        <is>
          <t>EWR</t>
        </is>
      </c>
      <c r="F3828" s="10" t="n">
        <v>625</v>
      </c>
      <c r="G3828" t="inlineStr">
        <is>
          <t>0600-0659</t>
        </is>
      </c>
      <c r="H3828" s="9">
        <f>INT(F3828/100)</f>
        <v/>
      </c>
      <c r="I3828" t="n">
        <v>-2</v>
      </c>
      <c r="J3828" t="n">
        <v>0</v>
      </c>
      <c r="K3828" t="n">
        <v>-17</v>
      </c>
      <c r="L3828" t="n">
        <v>0</v>
      </c>
      <c r="M3828" t="n">
        <v>0</v>
      </c>
      <c r="O3828" t="n">
        <v>0</v>
      </c>
    </row>
    <row r="3829">
      <c r="A3829" s="8" t="n">
        <v>46213</v>
      </c>
      <c r="B3829" t="inlineStr">
        <is>
          <t>B6</t>
        </is>
      </c>
      <c r="C3829" s="9">
        <f>_xlfn.XLOOKUP(B3829,Carriers[Code],Carriers[Airline])</f>
        <v/>
      </c>
      <c r="D3829" t="n">
        <v>493</v>
      </c>
      <c r="E3829" t="inlineStr">
        <is>
          <t>DEN</t>
        </is>
      </c>
      <c r="F3829" s="10" t="n">
        <v>630</v>
      </c>
      <c r="G3829" t="inlineStr">
        <is>
          <t>0600-0659</t>
        </is>
      </c>
      <c r="H3829" s="9">
        <f>INT(F3829/100)</f>
        <v/>
      </c>
      <c r="I3829" t="n">
        <v>-8</v>
      </c>
      <c r="J3829" t="n">
        <v>0</v>
      </c>
      <c r="K3829" t="n">
        <v>-14</v>
      </c>
      <c r="L3829" t="n">
        <v>0</v>
      </c>
      <c r="M3829" t="n">
        <v>0</v>
      </c>
      <c r="O3829" t="n">
        <v>0</v>
      </c>
    </row>
    <row r="3830">
      <c r="A3830" s="8" t="n">
        <v>46213</v>
      </c>
      <c r="B3830" t="inlineStr">
        <is>
          <t>B6</t>
        </is>
      </c>
      <c r="C3830" s="9">
        <f>_xlfn.XLOOKUP(B3830,Carriers[Code],Carriers[Airline])</f>
        <v/>
      </c>
      <c r="D3830" t="n">
        <v>1883</v>
      </c>
      <c r="E3830" t="inlineStr">
        <is>
          <t>RDU</t>
        </is>
      </c>
      <c r="F3830" s="10" t="n">
        <v>630</v>
      </c>
      <c r="G3830" t="inlineStr">
        <is>
          <t>0600-0659</t>
        </is>
      </c>
      <c r="H3830" s="9">
        <f>INT(F3830/100)</f>
        <v/>
      </c>
      <c r="I3830" t="n">
        <v>-1</v>
      </c>
      <c r="J3830" t="n">
        <v>0</v>
      </c>
      <c r="K3830" t="n">
        <v>-11</v>
      </c>
      <c r="L3830" t="n">
        <v>0</v>
      </c>
      <c r="M3830" t="n">
        <v>0</v>
      </c>
      <c r="O3830" t="n">
        <v>0</v>
      </c>
    </row>
    <row r="3831">
      <c r="A3831" s="8" t="n">
        <v>46213</v>
      </c>
      <c r="B3831" t="inlineStr">
        <is>
          <t>DL</t>
        </is>
      </c>
      <c r="C3831" s="9">
        <f>_xlfn.XLOOKUP(B3831,Carriers[Code],Carriers[Airline])</f>
        <v/>
      </c>
      <c r="D3831" t="n">
        <v>1410</v>
      </c>
      <c r="E3831" t="inlineStr">
        <is>
          <t>AUS</t>
        </is>
      </c>
      <c r="F3831" s="10" t="n">
        <v>630</v>
      </c>
      <c r="G3831" t="inlineStr">
        <is>
          <t>0600-0659</t>
        </is>
      </c>
      <c r="H3831" s="9">
        <f>INT(F3831/100)</f>
        <v/>
      </c>
      <c r="I3831" t="n">
        <v>130</v>
      </c>
      <c r="J3831" t="n">
        <v>1</v>
      </c>
      <c r="K3831" t="n">
        <v>120</v>
      </c>
      <c r="L3831" t="n">
        <v>1</v>
      </c>
      <c r="M3831" t="n">
        <v>0</v>
      </c>
      <c r="O3831" t="n">
        <v>0</v>
      </c>
      <c r="P3831" t="n">
        <v>120</v>
      </c>
      <c r="Q3831" t="n">
        <v>0</v>
      </c>
      <c r="R3831" t="n">
        <v>0</v>
      </c>
      <c r="S3831" t="n">
        <v>0</v>
      </c>
      <c r="T3831" t="n">
        <v>0</v>
      </c>
    </row>
    <row r="3832">
      <c r="A3832" s="8" t="n">
        <v>46213</v>
      </c>
      <c r="B3832" t="inlineStr">
        <is>
          <t>B6</t>
        </is>
      </c>
      <c r="C3832" s="9">
        <f>_xlfn.XLOOKUP(B3832,Carriers[Code],Carriers[Airline])</f>
        <v/>
      </c>
      <c r="D3832" t="n">
        <v>1333</v>
      </c>
      <c r="E3832" t="inlineStr">
        <is>
          <t>SFO</t>
        </is>
      </c>
      <c r="F3832" s="10" t="n">
        <v>635</v>
      </c>
      <c r="G3832" t="inlineStr">
        <is>
          <t>0600-0659</t>
        </is>
      </c>
      <c r="H3832" s="9">
        <f>INT(F3832/100)</f>
        <v/>
      </c>
      <c r="I3832" t="n">
        <v>0</v>
      </c>
      <c r="J3832" t="n">
        <v>0</v>
      </c>
      <c r="K3832" t="n">
        <v>0</v>
      </c>
      <c r="L3832" t="n">
        <v>0</v>
      </c>
      <c r="M3832" t="n">
        <v>0</v>
      </c>
      <c r="O3832" t="n">
        <v>0</v>
      </c>
    </row>
    <row r="3833">
      <c r="A3833" s="8" t="n">
        <v>46213</v>
      </c>
      <c r="B3833" t="inlineStr">
        <is>
          <t>YX</t>
        </is>
      </c>
      <c r="C3833" s="9">
        <f>_xlfn.XLOOKUP(B3833,Carriers[Code],Carriers[Airline])</f>
        <v/>
      </c>
      <c r="D3833" t="n">
        <v>5703</v>
      </c>
      <c r="E3833" t="inlineStr">
        <is>
          <t>BWI</t>
        </is>
      </c>
      <c r="F3833" s="10" t="n">
        <v>635</v>
      </c>
      <c r="G3833" t="inlineStr">
        <is>
          <t>0600-0659</t>
        </is>
      </c>
      <c r="H3833" s="9">
        <f>INT(F3833/100)</f>
        <v/>
      </c>
      <c r="I3833" t="n">
        <v>-4</v>
      </c>
      <c r="J3833" t="n">
        <v>0</v>
      </c>
      <c r="K3833" t="n">
        <v>-19</v>
      </c>
      <c r="L3833" t="n">
        <v>0</v>
      </c>
      <c r="M3833" t="n">
        <v>0</v>
      </c>
      <c r="O3833" t="n">
        <v>0</v>
      </c>
    </row>
    <row r="3834">
      <c r="A3834" s="8" t="n">
        <v>46213</v>
      </c>
      <c r="B3834" t="inlineStr">
        <is>
          <t>DL</t>
        </is>
      </c>
      <c r="C3834" s="9">
        <f>_xlfn.XLOOKUP(B3834,Carriers[Code],Carriers[Airline])</f>
        <v/>
      </c>
      <c r="D3834" t="n">
        <v>695</v>
      </c>
      <c r="E3834" t="inlineStr">
        <is>
          <t>ATL</t>
        </is>
      </c>
      <c r="F3834" s="10" t="n">
        <v>645</v>
      </c>
      <c r="G3834" t="inlineStr">
        <is>
          <t>0600-0659</t>
        </is>
      </c>
      <c r="H3834" s="9">
        <f>INT(F3834/100)</f>
        <v/>
      </c>
      <c r="I3834" t="n">
        <v>20</v>
      </c>
      <c r="J3834" t="n">
        <v>1</v>
      </c>
      <c r="K3834" t="n">
        <v>5</v>
      </c>
      <c r="L3834" t="n">
        <v>0</v>
      </c>
      <c r="M3834" t="n">
        <v>0</v>
      </c>
      <c r="O3834" t="n">
        <v>0</v>
      </c>
    </row>
    <row r="3835">
      <c r="A3835" s="8" t="n">
        <v>46213</v>
      </c>
      <c r="B3835" t="inlineStr">
        <is>
          <t>YX</t>
        </is>
      </c>
      <c r="C3835" s="9">
        <f>_xlfn.XLOOKUP(B3835,Carriers[Code],Carriers[Airline])</f>
        <v/>
      </c>
      <c r="D3835" t="n">
        <v>5845</v>
      </c>
      <c r="E3835" t="inlineStr">
        <is>
          <t>PHL</t>
        </is>
      </c>
      <c r="F3835" s="10" t="n">
        <v>650</v>
      </c>
      <c r="G3835" t="inlineStr">
        <is>
          <t>0600-0659</t>
        </is>
      </c>
      <c r="H3835" s="9">
        <f>INT(F3835/100)</f>
        <v/>
      </c>
      <c r="I3835" t="n">
        <v>-4</v>
      </c>
      <c r="J3835" t="n">
        <v>0</v>
      </c>
      <c r="K3835" t="n">
        <v>-22</v>
      </c>
      <c r="L3835" t="n">
        <v>0</v>
      </c>
      <c r="M3835" t="n">
        <v>0</v>
      </c>
      <c r="O3835" t="n">
        <v>0</v>
      </c>
    </row>
    <row r="3836">
      <c r="A3836" s="8" t="n">
        <v>46213</v>
      </c>
      <c r="B3836" t="inlineStr">
        <is>
          <t>AA</t>
        </is>
      </c>
      <c r="C3836" s="9">
        <f>_xlfn.XLOOKUP(B3836,Carriers[Code],Carriers[Airline])</f>
        <v/>
      </c>
      <c r="D3836" t="n">
        <v>1462</v>
      </c>
      <c r="E3836" t="inlineStr">
        <is>
          <t>CLT</t>
        </is>
      </c>
      <c r="F3836" s="10" t="n">
        <v>700</v>
      </c>
      <c r="G3836" t="inlineStr">
        <is>
          <t>0700-0759</t>
        </is>
      </c>
      <c r="H3836" s="9">
        <f>INT(F3836/100)</f>
        <v/>
      </c>
      <c r="I3836" t="n">
        <v>-6</v>
      </c>
      <c r="J3836" t="n">
        <v>0</v>
      </c>
      <c r="K3836" t="n">
        <v>-30</v>
      </c>
      <c r="L3836" t="n">
        <v>0</v>
      </c>
      <c r="M3836" t="n">
        <v>0</v>
      </c>
      <c r="O3836" t="n">
        <v>0</v>
      </c>
    </row>
    <row r="3837">
      <c r="A3837" s="8" t="n">
        <v>46213</v>
      </c>
      <c r="B3837" t="inlineStr">
        <is>
          <t>AA</t>
        </is>
      </c>
      <c r="C3837" s="9">
        <f>_xlfn.XLOOKUP(B3837,Carriers[Code],Carriers[Airline])</f>
        <v/>
      </c>
      <c r="D3837" t="n">
        <v>1509</v>
      </c>
      <c r="E3837" t="inlineStr">
        <is>
          <t>ORD</t>
        </is>
      </c>
      <c r="F3837" s="10" t="n">
        <v>700</v>
      </c>
      <c r="G3837" t="inlineStr">
        <is>
          <t>0700-0759</t>
        </is>
      </c>
      <c r="H3837" s="9">
        <f>INT(F3837/100)</f>
        <v/>
      </c>
      <c r="I3837" t="n">
        <v>19</v>
      </c>
      <c r="J3837" t="n">
        <v>1</v>
      </c>
      <c r="K3837" t="n">
        <v>31</v>
      </c>
      <c r="L3837" t="n">
        <v>1</v>
      </c>
      <c r="M3837" t="n">
        <v>0</v>
      </c>
      <c r="O3837" t="n">
        <v>0</v>
      </c>
      <c r="P3837" t="n">
        <v>19</v>
      </c>
      <c r="Q3837" t="n">
        <v>0</v>
      </c>
      <c r="R3837" t="n">
        <v>12</v>
      </c>
      <c r="S3837" t="n">
        <v>0</v>
      </c>
      <c r="T3837" t="n">
        <v>0</v>
      </c>
    </row>
    <row r="3838">
      <c r="A3838" s="8" t="n">
        <v>46213</v>
      </c>
      <c r="B3838" t="inlineStr">
        <is>
          <t>AA</t>
        </is>
      </c>
      <c r="C3838" s="9">
        <f>_xlfn.XLOOKUP(B3838,Carriers[Code],Carriers[Airline])</f>
        <v/>
      </c>
      <c r="D3838" t="n">
        <v>2315</v>
      </c>
      <c r="E3838" t="inlineStr">
        <is>
          <t>PHX</t>
        </is>
      </c>
      <c r="F3838" s="10" t="n">
        <v>700</v>
      </c>
      <c r="G3838" t="inlineStr">
        <is>
          <t>0700-0759</t>
        </is>
      </c>
      <c r="H3838" s="9">
        <f>INT(F3838/100)</f>
        <v/>
      </c>
      <c r="I3838" t="n">
        <v>-6</v>
      </c>
      <c r="J3838" t="n">
        <v>0</v>
      </c>
      <c r="K3838" t="n">
        <v>1</v>
      </c>
      <c r="L3838" t="n">
        <v>0</v>
      </c>
      <c r="M3838" t="n">
        <v>0</v>
      </c>
      <c r="O3838" t="n">
        <v>0</v>
      </c>
    </row>
    <row r="3839">
      <c r="A3839" s="8" t="n">
        <v>46213</v>
      </c>
      <c r="B3839" t="inlineStr">
        <is>
          <t>AA</t>
        </is>
      </c>
      <c r="C3839" s="9">
        <f>_xlfn.XLOOKUP(B3839,Carriers[Code],Carriers[Airline])</f>
        <v/>
      </c>
      <c r="D3839" t="n">
        <v>2455</v>
      </c>
      <c r="E3839" t="inlineStr">
        <is>
          <t>LAX</t>
        </is>
      </c>
      <c r="F3839" s="10" t="n">
        <v>700</v>
      </c>
      <c r="G3839" t="inlineStr">
        <is>
          <t>0700-0759</t>
        </is>
      </c>
      <c r="H3839" s="9">
        <f>INT(F3839/100)</f>
        <v/>
      </c>
      <c r="I3839" t="n">
        <v>93</v>
      </c>
      <c r="J3839" t="n">
        <v>1</v>
      </c>
      <c r="K3839" t="n">
        <v>84</v>
      </c>
      <c r="L3839" t="n">
        <v>1</v>
      </c>
      <c r="M3839" t="n">
        <v>0</v>
      </c>
      <c r="O3839" t="n">
        <v>0</v>
      </c>
      <c r="P3839" t="n">
        <v>84</v>
      </c>
      <c r="Q3839" t="n">
        <v>0</v>
      </c>
      <c r="R3839" t="n">
        <v>0</v>
      </c>
      <c r="S3839" t="n">
        <v>0</v>
      </c>
      <c r="T3839" t="n">
        <v>0</v>
      </c>
    </row>
    <row r="3840">
      <c r="A3840" s="8" t="n">
        <v>46213</v>
      </c>
      <c r="B3840" t="inlineStr">
        <is>
          <t>AA</t>
        </is>
      </c>
      <c r="C3840" s="9">
        <f>_xlfn.XLOOKUP(B3840,Carriers[Code],Carriers[Airline])</f>
        <v/>
      </c>
      <c r="D3840" t="n">
        <v>2555</v>
      </c>
      <c r="E3840" t="inlineStr">
        <is>
          <t>DFW</t>
        </is>
      </c>
      <c r="F3840" s="10" t="n">
        <v>700</v>
      </c>
      <c r="G3840" t="inlineStr">
        <is>
          <t>0700-0759</t>
        </is>
      </c>
      <c r="H3840" s="9">
        <f>INT(F3840/100)</f>
        <v/>
      </c>
      <c r="I3840" t="n">
        <v>-7</v>
      </c>
      <c r="J3840" t="n">
        <v>0</v>
      </c>
      <c r="K3840" t="n">
        <v>-26</v>
      </c>
      <c r="L3840" t="n">
        <v>0</v>
      </c>
      <c r="M3840" t="n">
        <v>0</v>
      </c>
      <c r="O3840" t="n">
        <v>0</v>
      </c>
    </row>
    <row r="3841">
      <c r="A3841" s="8" t="n">
        <v>46213</v>
      </c>
      <c r="B3841" t="inlineStr">
        <is>
          <t>B6</t>
        </is>
      </c>
      <c r="C3841" s="9">
        <f>_xlfn.XLOOKUP(B3841,Carriers[Code],Carriers[Airline])</f>
        <v/>
      </c>
      <c r="D3841" t="n">
        <v>1159</v>
      </c>
      <c r="E3841" t="inlineStr">
        <is>
          <t>PHL</t>
        </is>
      </c>
      <c r="F3841" s="10" t="n">
        <v>700</v>
      </c>
      <c r="G3841" t="inlineStr">
        <is>
          <t>0700-0759</t>
        </is>
      </c>
      <c r="H3841" s="9">
        <f>INT(F3841/100)</f>
        <v/>
      </c>
      <c r="I3841" t="n">
        <v>39</v>
      </c>
      <c r="J3841" t="n">
        <v>1</v>
      </c>
      <c r="K3841" t="n">
        <v>35</v>
      </c>
      <c r="L3841" t="n">
        <v>1</v>
      </c>
      <c r="M3841" t="n">
        <v>0</v>
      </c>
      <c r="O3841" t="n">
        <v>0</v>
      </c>
      <c r="P3841" t="n">
        <v>35</v>
      </c>
      <c r="Q3841" t="n">
        <v>0</v>
      </c>
      <c r="R3841" t="n">
        <v>0</v>
      </c>
      <c r="S3841" t="n">
        <v>0</v>
      </c>
      <c r="T3841" t="n">
        <v>0</v>
      </c>
    </row>
    <row r="3842">
      <c r="A3842" s="8" t="n">
        <v>46213</v>
      </c>
      <c r="B3842" t="inlineStr">
        <is>
          <t>B6</t>
        </is>
      </c>
      <c r="C3842" s="9">
        <f>_xlfn.XLOOKUP(B3842,Carriers[Code],Carriers[Airline])</f>
        <v/>
      </c>
      <c r="D3842" t="n">
        <v>1281</v>
      </c>
      <c r="E3842" t="inlineStr">
        <is>
          <t>RIC</t>
        </is>
      </c>
      <c r="F3842" s="10" t="n">
        <v>700</v>
      </c>
      <c r="G3842" t="inlineStr">
        <is>
          <t>0700-0759</t>
        </is>
      </c>
      <c r="H3842" s="9">
        <f>INT(F3842/100)</f>
        <v/>
      </c>
      <c r="I3842" t="n">
        <v>-12</v>
      </c>
      <c r="J3842" t="n">
        <v>0</v>
      </c>
      <c r="K3842" t="n">
        <v>-24</v>
      </c>
      <c r="L3842" t="n">
        <v>0</v>
      </c>
      <c r="M3842" t="n">
        <v>0</v>
      </c>
      <c r="O3842" t="n">
        <v>0</v>
      </c>
    </row>
    <row r="3843">
      <c r="A3843" s="8" t="n">
        <v>46213</v>
      </c>
      <c r="B3843" t="inlineStr">
        <is>
          <t>DL</t>
        </is>
      </c>
      <c r="C3843" s="9">
        <f>_xlfn.XLOOKUP(B3843,Carriers[Code],Carriers[Airline])</f>
        <v/>
      </c>
      <c r="D3843" t="n">
        <v>2706</v>
      </c>
      <c r="E3843" t="inlineStr">
        <is>
          <t>TPA</t>
        </is>
      </c>
      <c r="F3843" s="10" t="n">
        <v>700</v>
      </c>
      <c r="G3843" t="inlineStr">
        <is>
          <t>0700-0759</t>
        </is>
      </c>
      <c r="H3843" s="9">
        <f>INT(F3843/100)</f>
        <v/>
      </c>
      <c r="I3843" t="n">
        <v>-3</v>
      </c>
      <c r="J3843" t="n">
        <v>0</v>
      </c>
      <c r="K3843" t="n">
        <v>-22</v>
      </c>
      <c r="L3843" t="n">
        <v>0</v>
      </c>
      <c r="M3843" t="n">
        <v>0</v>
      </c>
      <c r="O3843" t="n">
        <v>0</v>
      </c>
    </row>
    <row r="3844">
      <c r="A3844" s="8" t="n">
        <v>46213</v>
      </c>
      <c r="B3844" t="inlineStr">
        <is>
          <t>DL</t>
        </is>
      </c>
      <c r="C3844" s="9">
        <f>_xlfn.XLOOKUP(B3844,Carriers[Code],Carriers[Airline])</f>
        <v/>
      </c>
      <c r="D3844" t="n">
        <v>2770</v>
      </c>
      <c r="E3844" t="inlineStr">
        <is>
          <t>LGA</t>
        </is>
      </c>
      <c r="F3844" s="10" t="n">
        <v>700</v>
      </c>
      <c r="G3844" t="inlineStr">
        <is>
          <t>0700-0759</t>
        </is>
      </c>
      <c r="H3844" s="9">
        <f>INT(F3844/100)</f>
        <v/>
      </c>
      <c r="I3844" t="n">
        <v>0</v>
      </c>
      <c r="J3844" t="n">
        <v>0</v>
      </c>
      <c r="K3844" t="n">
        <v>-8</v>
      </c>
      <c r="L3844" t="n">
        <v>0</v>
      </c>
      <c r="M3844" t="n">
        <v>0</v>
      </c>
      <c r="O3844" t="n">
        <v>0</v>
      </c>
    </row>
    <row r="3845">
      <c r="A3845" s="8" t="n">
        <v>46213</v>
      </c>
      <c r="B3845" t="inlineStr">
        <is>
          <t>MQ</t>
        </is>
      </c>
      <c r="C3845" s="9">
        <f>_xlfn.XLOOKUP(B3845,Carriers[Code],Carriers[Airline])</f>
        <v/>
      </c>
      <c r="D3845" t="n">
        <v>3814</v>
      </c>
      <c r="E3845" t="inlineStr">
        <is>
          <t>STL</t>
        </is>
      </c>
      <c r="F3845" s="10" t="n">
        <v>700</v>
      </c>
      <c r="G3845" t="inlineStr">
        <is>
          <t>0700-0759</t>
        </is>
      </c>
      <c r="H3845" s="9">
        <f>INT(F3845/100)</f>
        <v/>
      </c>
      <c r="I3845" t="n">
        <v>-3</v>
      </c>
      <c r="J3845" t="n">
        <v>0</v>
      </c>
      <c r="K3845" t="n">
        <v>-15</v>
      </c>
      <c r="L3845" t="n">
        <v>0</v>
      </c>
      <c r="M3845" t="n">
        <v>0</v>
      </c>
      <c r="O3845" t="n">
        <v>0</v>
      </c>
    </row>
    <row r="3846">
      <c r="A3846" s="8" t="n">
        <v>46213</v>
      </c>
      <c r="B3846" t="inlineStr">
        <is>
          <t>YX</t>
        </is>
      </c>
      <c r="C3846" s="9">
        <f>_xlfn.XLOOKUP(B3846,Carriers[Code],Carriers[Airline])</f>
        <v/>
      </c>
      <c r="D3846" t="n">
        <v>4435</v>
      </c>
      <c r="E3846" t="inlineStr">
        <is>
          <t>IND</t>
        </is>
      </c>
      <c r="F3846" s="10" t="n">
        <v>700</v>
      </c>
      <c r="G3846" t="inlineStr">
        <is>
          <t>0700-0759</t>
        </is>
      </c>
      <c r="H3846" s="9">
        <f>INT(F3846/100)</f>
        <v/>
      </c>
      <c r="I3846" t="n">
        <v>-5</v>
      </c>
      <c r="J3846" t="n">
        <v>0</v>
      </c>
      <c r="K3846" t="n">
        <v>-23</v>
      </c>
      <c r="L3846" t="n">
        <v>0</v>
      </c>
      <c r="M3846" t="n">
        <v>0</v>
      </c>
      <c r="O3846" t="n">
        <v>0</v>
      </c>
    </row>
    <row r="3847">
      <c r="A3847" s="8" t="n">
        <v>46213</v>
      </c>
      <c r="B3847" t="inlineStr">
        <is>
          <t>YX</t>
        </is>
      </c>
      <c r="C3847" s="9">
        <f>_xlfn.XLOOKUP(B3847,Carriers[Code],Carriers[Airline])</f>
        <v/>
      </c>
      <c r="D3847" t="n">
        <v>4505</v>
      </c>
      <c r="E3847" t="inlineStr">
        <is>
          <t>DCA</t>
        </is>
      </c>
      <c r="F3847" s="10" t="n">
        <v>700</v>
      </c>
      <c r="G3847" t="inlineStr">
        <is>
          <t>0700-0759</t>
        </is>
      </c>
      <c r="H3847" s="9">
        <f>INT(F3847/100)</f>
        <v/>
      </c>
      <c r="I3847" t="n">
        <v>5</v>
      </c>
      <c r="J3847" t="n">
        <v>0</v>
      </c>
      <c r="K3847" t="n">
        <v>-2</v>
      </c>
      <c r="L3847" t="n">
        <v>0</v>
      </c>
      <c r="M3847" t="n">
        <v>0</v>
      </c>
      <c r="O3847" t="n">
        <v>0</v>
      </c>
    </row>
    <row r="3848">
      <c r="A3848" s="8" t="n">
        <v>46213</v>
      </c>
      <c r="B3848" t="inlineStr">
        <is>
          <t>AS</t>
        </is>
      </c>
      <c r="C3848" s="9">
        <f>_xlfn.XLOOKUP(B3848,Carriers[Code],Carriers[Airline])</f>
        <v/>
      </c>
      <c r="D3848" t="n">
        <v>459</v>
      </c>
      <c r="E3848" t="inlineStr">
        <is>
          <t>SEA</t>
        </is>
      </c>
      <c r="F3848" s="10" t="n">
        <v>703</v>
      </c>
      <c r="G3848" t="inlineStr">
        <is>
          <t>0700-0759</t>
        </is>
      </c>
      <c r="H3848" s="9">
        <f>INT(F3848/100)</f>
        <v/>
      </c>
      <c r="I3848" t="n">
        <v>-1</v>
      </c>
      <c r="J3848" t="n">
        <v>0</v>
      </c>
      <c r="K3848" t="n">
        <v>-19</v>
      </c>
      <c r="L3848" t="n">
        <v>0</v>
      </c>
      <c r="M3848" t="n">
        <v>0</v>
      </c>
      <c r="O3848" t="n">
        <v>0</v>
      </c>
    </row>
    <row r="3849">
      <c r="A3849" s="8" t="n">
        <v>46213</v>
      </c>
      <c r="B3849" t="inlineStr">
        <is>
          <t>YX</t>
        </is>
      </c>
      <c r="C3849" s="9">
        <f>_xlfn.XLOOKUP(B3849,Carriers[Code],Carriers[Airline])</f>
        <v/>
      </c>
      <c r="D3849" t="n">
        <v>4396</v>
      </c>
      <c r="E3849" t="inlineStr">
        <is>
          <t>LGA</t>
        </is>
      </c>
      <c r="F3849" s="10" t="n">
        <v>704</v>
      </c>
      <c r="G3849" t="inlineStr">
        <is>
          <t>0700-0759</t>
        </is>
      </c>
      <c r="H3849" s="9">
        <f>INT(F3849/100)</f>
        <v/>
      </c>
      <c r="M3849" t="n">
        <v>1</v>
      </c>
      <c r="N3849" t="inlineStr">
        <is>
          <t>C</t>
        </is>
      </c>
      <c r="O3849" t="n">
        <v>0</v>
      </c>
    </row>
    <row r="3850">
      <c r="A3850" s="8" t="n">
        <v>46213</v>
      </c>
      <c r="B3850" t="inlineStr">
        <is>
          <t>B6</t>
        </is>
      </c>
      <c r="C3850" s="9">
        <f>_xlfn.XLOOKUP(B3850,Carriers[Code],Carriers[Airline])</f>
        <v/>
      </c>
      <c r="D3850" t="n">
        <v>109</v>
      </c>
      <c r="E3850" t="inlineStr">
        <is>
          <t>JAX</t>
        </is>
      </c>
      <c r="F3850" s="10" t="n">
        <v>705</v>
      </c>
      <c r="G3850" t="inlineStr">
        <is>
          <t>0700-0759</t>
        </is>
      </c>
      <c r="H3850" s="9">
        <f>INT(F3850/100)</f>
        <v/>
      </c>
      <c r="I3850" t="n">
        <v>-2</v>
      </c>
      <c r="J3850" t="n">
        <v>0</v>
      </c>
      <c r="K3850" t="n">
        <v>-12</v>
      </c>
      <c r="L3850" t="n">
        <v>0</v>
      </c>
      <c r="M3850" t="n">
        <v>0</v>
      </c>
      <c r="O3850" t="n">
        <v>0</v>
      </c>
    </row>
    <row r="3851">
      <c r="A3851" s="8" t="n">
        <v>46213</v>
      </c>
      <c r="B3851" t="inlineStr">
        <is>
          <t>DL</t>
        </is>
      </c>
      <c r="C3851" s="9">
        <f>_xlfn.XLOOKUP(B3851,Carriers[Code],Carriers[Airline])</f>
        <v/>
      </c>
      <c r="D3851" t="n">
        <v>1399</v>
      </c>
      <c r="E3851" t="inlineStr">
        <is>
          <t>MIA</t>
        </is>
      </c>
      <c r="F3851" s="10" t="n">
        <v>705</v>
      </c>
      <c r="G3851" t="inlineStr">
        <is>
          <t>0700-0759</t>
        </is>
      </c>
      <c r="H3851" s="9">
        <f>INT(F3851/100)</f>
        <v/>
      </c>
      <c r="I3851" t="n">
        <v>3</v>
      </c>
      <c r="J3851" t="n">
        <v>0</v>
      </c>
      <c r="K3851" t="n">
        <v>-12</v>
      </c>
      <c r="L3851" t="n">
        <v>0</v>
      </c>
      <c r="M3851" t="n">
        <v>0</v>
      </c>
      <c r="O3851" t="n">
        <v>0</v>
      </c>
    </row>
    <row r="3852">
      <c r="A3852" s="8" t="n">
        <v>46213</v>
      </c>
      <c r="B3852" t="inlineStr">
        <is>
          <t>DL</t>
        </is>
      </c>
      <c r="C3852" s="9">
        <f>_xlfn.XLOOKUP(B3852,Carriers[Code],Carriers[Airline])</f>
        <v/>
      </c>
      <c r="D3852" t="n">
        <v>1580</v>
      </c>
      <c r="E3852" t="inlineStr">
        <is>
          <t>MCO</t>
        </is>
      </c>
      <c r="F3852" s="10" t="n">
        <v>705</v>
      </c>
      <c r="G3852" t="inlineStr">
        <is>
          <t>0700-0759</t>
        </is>
      </c>
      <c r="H3852" s="9">
        <f>INT(F3852/100)</f>
        <v/>
      </c>
      <c r="I3852" t="n">
        <v>-9</v>
      </c>
      <c r="J3852" t="n">
        <v>0</v>
      </c>
      <c r="K3852" t="n">
        <v>-13</v>
      </c>
      <c r="L3852" t="n">
        <v>0</v>
      </c>
      <c r="M3852" t="n">
        <v>0</v>
      </c>
      <c r="O3852" t="n">
        <v>0</v>
      </c>
    </row>
    <row r="3853">
      <c r="A3853" s="8" t="n">
        <v>46213</v>
      </c>
      <c r="B3853" t="inlineStr">
        <is>
          <t>B6</t>
        </is>
      </c>
      <c r="C3853" s="9">
        <f>_xlfn.XLOOKUP(B3853,Carriers[Code],Carriers[Airline])</f>
        <v/>
      </c>
      <c r="D3853" t="n">
        <v>397</v>
      </c>
      <c r="E3853" t="inlineStr">
        <is>
          <t>SEA</t>
        </is>
      </c>
      <c r="F3853" s="10" t="n">
        <v>710</v>
      </c>
      <c r="G3853" t="inlineStr">
        <is>
          <t>0700-0759</t>
        </is>
      </c>
      <c r="H3853" s="9">
        <f>INT(F3853/100)</f>
        <v/>
      </c>
      <c r="I3853" t="n">
        <v>-2</v>
      </c>
      <c r="J3853" t="n">
        <v>0</v>
      </c>
      <c r="K3853" t="n">
        <v>-27</v>
      </c>
      <c r="L3853" t="n">
        <v>0</v>
      </c>
      <c r="M3853" t="n">
        <v>0</v>
      </c>
      <c r="O3853" t="n">
        <v>0</v>
      </c>
    </row>
    <row r="3854">
      <c r="A3854" s="8" t="n">
        <v>46213</v>
      </c>
      <c r="B3854" t="inlineStr">
        <is>
          <t>B6</t>
        </is>
      </c>
      <c r="C3854" s="9">
        <f>_xlfn.XLOOKUP(B3854,Carriers[Code],Carriers[Airline])</f>
        <v/>
      </c>
      <c r="D3854" t="n">
        <v>2229</v>
      </c>
      <c r="E3854" t="inlineStr">
        <is>
          <t>MKE</t>
        </is>
      </c>
      <c r="F3854" s="10" t="n">
        <v>710</v>
      </c>
      <c r="G3854" t="inlineStr">
        <is>
          <t>0700-0759</t>
        </is>
      </c>
      <c r="H3854" s="9">
        <f>INT(F3854/100)</f>
        <v/>
      </c>
      <c r="I3854" t="n">
        <v>-8</v>
      </c>
      <c r="J3854" t="n">
        <v>0</v>
      </c>
      <c r="K3854" t="n">
        <v>-19</v>
      </c>
      <c r="L3854" t="n">
        <v>0</v>
      </c>
      <c r="M3854" t="n">
        <v>0</v>
      </c>
      <c r="O3854" t="n">
        <v>0</v>
      </c>
    </row>
    <row r="3855">
      <c r="A3855" s="8" t="n">
        <v>46213</v>
      </c>
      <c r="B3855" t="inlineStr">
        <is>
          <t>DL</t>
        </is>
      </c>
      <c r="C3855" s="9">
        <f>_xlfn.XLOOKUP(B3855,Carriers[Code],Carriers[Airline])</f>
        <v/>
      </c>
      <c r="D3855" t="n">
        <v>1138</v>
      </c>
      <c r="E3855" t="inlineStr">
        <is>
          <t>MSP</t>
        </is>
      </c>
      <c r="F3855" s="10" t="n">
        <v>710</v>
      </c>
      <c r="G3855" t="inlineStr">
        <is>
          <t>0700-0759</t>
        </is>
      </c>
      <c r="H3855" s="9">
        <f>INT(F3855/100)</f>
        <v/>
      </c>
      <c r="I3855" t="n">
        <v>-6</v>
      </c>
      <c r="J3855" t="n">
        <v>0</v>
      </c>
      <c r="K3855" t="n">
        <v>8</v>
      </c>
      <c r="L3855" t="n">
        <v>0</v>
      </c>
      <c r="M3855" t="n">
        <v>0</v>
      </c>
      <c r="O3855" t="n">
        <v>0</v>
      </c>
    </row>
    <row r="3856">
      <c r="A3856" s="8" t="n">
        <v>46213</v>
      </c>
      <c r="B3856" t="inlineStr">
        <is>
          <t>B6</t>
        </is>
      </c>
      <c r="C3856" s="9">
        <f>_xlfn.XLOOKUP(B3856,Carriers[Code],Carriers[Airline])</f>
        <v/>
      </c>
      <c r="D3856" t="n">
        <v>2041</v>
      </c>
      <c r="E3856" t="inlineStr">
        <is>
          <t>CLE</t>
        </is>
      </c>
      <c r="F3856" s="10" t="n">
        <v>715</v>
      </c>
      <c r="G3856" t="inlineStr">
        <is>
          <t>0700-0759</t>
        </is>
      </c>
      <c r="H3856" s="9">
        <f>INT(F3856/100)</f>
        <v/>
      </c>
      <c r="I3856" t="n">
        <v>-9</v>
      </c>
      <c r="J3856" t="n">
        <v>0</v>
      </c>
      <c r="K3856" t="n">
        <v>-17</v>
      </c>
      <c r="L3856" t="n">
        <v>0</v>
      </c>
      <c r="M3856" t="n">
        <v>0</v>
      </c>
      <c r="O3856" t="n">
        <v>0</v>
      </c>
    </row>
    <row r="3857">
      <c r="A3857" s="8" t="n">
        <v>46213</v>
      </c>
      <c r="B3857" t="inlineStr">
        <is>
          <t>DL</t>
        </is>
      </c>
      <c r="C3857" s="9">
        <f>_xlfn.XLOOKUP(B3857,Carriers[Code],Carriers[Airline])</f>
        <v/>
      </c>
      <c r="D3857" t="n">
        <v>760</v>
      </c>
      <c r="E3857" t="inlineStr">
        <is>
          <t>DFW</t>
        </is>
      </c>
      <c r="F3857" s="10" t="n">
        <v>715</v>
      </c>
      <c r="G3857" t="inlineStr">
        <is>
          <t>0700-0759</t>
        </is>
      </c>
      <c r="H3857" s="9">
        <f>INT(F3857/100)</f>
        <v/>
      </c>
      <c r="I3857" t="n">
        <v>-10</v>
      </c>
      <c r="J3857" t="n">
        <v>0</v>
      </c>
      <c r="K3857" t="n">
        <v>10</v>
      </c>
      <c r="L3857" t="n">
        <v>0</v>
      </c>
      <c r="M3857" t="n">
        <v>0</v>
      </c>
      <c r="O3857" t="n">
        <v>0</v>
      </c>
    </row>
    <row r="3858">
      <c r="A3858" s="8" t="n">
        <v>46213</v>
      </c>
      <c r="B3858" t="inlineStr">
        <is>
          <t>UA</t>
        </is>
      </c>
      <c r="C3858" s="9">
        <f>_xlfn.XLOOKUP(B3858,Carriers[Code],Carriers[Airline])</f>
        <v/>
      </c>
      <c r="D3858" t="n">
        <v>2631</v>
      </c>
      <c r="E3858" t="inlineStr">
        <is>
          <t>ORD</t>
        </is>
      </c>
      <c r="F3858" s="10" t="n">
        <v>719</v>
      </c>
      <c r="G3858" t="inlineStr">
        <is>
          <t>0700-0759</t>
        </is>
      </c>
      <c r="H3858" s="9">
        <f>INT(F3858/100)</f>
        <v/>
      </c>
      <c r="I3858" t="n">
        <v>-7</v>
      </c>
      <c r="J3858" t="n">
        <v>0</v>
      </c>
      <c r="K3858" t="n">
        <v>-14</v>
      </c>
      <c r="L3858" t="n">
        <v>0</v>
      </c>
      <c r="M3858" t="n">
        <v>0</v>
      </c>
      <c r="O3858" t="n">
        <v>0</v>
      </c>
    </row>
    <row r="3859">
      <c r="A3859" s="8" t="n">
        <v>46213</v>
      </c>
      <c r="B3859" t="inlineStr">
        <is>
          <t>DL</t>
        </is>
      </c>
      <c r="C3859" s="9">
        <f>_xlfn.XLOOKUP(B3859,Carriers[Code],Carriers[Airline])</f>
        <v/>
      </c>
      <c r="D3859" t="n">
        <v>977</v>
      </c>
      <c r="E3859" t="inlineStr">
        <is>
          <t>SFO</t>
        </is>
      </c>
      <c r="F3859" s="10" t="n">
        <v>720</v>
      </c>
      <c r="G3859" t="inlineStr">
        <is>
          <t>0700-0759</t>
        </is>
      </c>
      <c r="H3859" s="9">
        <f>INT(F3859/100)</f>
        <v/>
      </c>
      <c r="I3859" t="n">
        <v>-8</v>
      </c>
      <c r="J3859" t="n">
        <v>0</v>
      </c>
      <c r="K3859" t="n">
        <v>-11</v>
      </c>
      <c r="L3859" t="n">
        <v>0</v>
      </c>
      <c r="M3859" t="n">
        <v>0</v>
      </c>
      <c r="O3859" t="n">
        <v>0</v>
      </c>
    </row>
    <row r="3860">
      <c r="A3860" s="8" t="n">
        <v>46213</v>
      </c>
      <c r="B3860" t="inlineStr">
        <is>
          <t>B6</t>
        </is>
      </c>
      <c r="C3860" s="9">
        <f>_xlfn.XLOOKUP(B3860,Carriers[Code],Carriers[Airline])</f>
        <v/>
      </c>
      <c r="D3860" t="n">
        <v>249</v>
      </c>
      <c r="E3860" t="inlineStr">
        <is>
          <t>SAV</t>
        </is>
      </c>
      <c r="F3860" s="10" t="n">
        <v>725</v>
      </c>
      <c r="G3860" t="inlineStr">
        <is>
          <t>0700-0759</t>
        </is>
      </c>
      <c r="H3860" s="9">
        <f>INT(F3860/100)</f>
        <v/>
      </c>
      <c r="I3860" t="n">
        <v>-9</v>
      </c>
      <c r="J3860" t="n">
        <v>0</v>
      </c>
      <c r="K3860" t="n">
        <v>-16</v>
      </c>
      <c r="L3860" t="n">
        <v>0</v>
      </c>
      <c r="M3860" t="n">
        <v>0</v>
      </c>
      <c r="O3860" t="n">
        <v>0</v>
      </c>
    </row>
    <row r="3861">
      <c r="A3861" s="8" t="n">
        <v>46213</v>
      </c>
      <c r="B3861" t="inlineStr">
        <is>
          <t>UA</t>
        </is>
      </c>
      <c r="C3861" s="9">
        <f>_xlfn.XLOOKUP(B3861,Carriers[Code],Carriers[Airline])</f>
        <v/>
      </c>
      <c r="D3861" t="n">
        <v>226</v>
      </c>
      <c r="E3861" t="inlineStr">
        <is>
          <t>IAH</t>
        </is>
      </c>
      <c r="F3861" s="10" t="n">
        <v>725</v>
      </c>
      <c r="G3861" t="inlineStr">
        <is>
          <t>0700-0759</t>
        </is>
      </c>
      <c r="H3861" s="9">
        <f>INT(F3861/100)</f>
        <v/>
      </c>
      <c r="I3861" t="n">
        <v>-4</v>
      </c>
      <c r="J3861" t="n">
        <v>0</v>
      </c>
      <c r="K3861" t="n">
        <v>-19</v>
      </c>
      <c r="L3861" t="n">
        <v>0</v>
      </c>
      <c r="M3861" t="n">
        <v>0</v>
      </c>
      <c r="O3861" t="n">
        <v>0</v>
      </c>
    </row>
    <row r="3862">
      <c r="A3862" s="8" t="n">
        <v>46213</v>
      </c>
      <c r="B3862" t="inlineStr">
        <is>
          <t>YX</t>
        </is>
      </c>
      <c r="C3862" s="9">
        <f>_xlfn.XLOOKUP(B3862,Carriers[Code],Carriers[Airline])</f>
        <v/>
      </c>
      <c r="D3862" t="n">
        <v>5692</v>
      </c>
      <c r="E3862" t="inlineStr">
        <is>
          <t>DCA</t>
        </is>
      </c>
      <c r="F3862" s="10" t="n">
        <v>725</v>
      </c>
      <c r="G3862" t="inlineStr">
        <is>
          <t>0700-0759</t>
        </is>
      </c>
      <c r="H3862" s="9">
        <f>INT(F3862/100)</f>
        <v/>
      </c>
      <c r="I3862" t="n">
        <v>7</v>
      </c>
      <c r="J3862" t="n">
        <v>0</v>
      </c>
      <c r="K3862" t="n">
        <v>16</v>
      </c>
      <c r="L3862" t="n">
        <v>1</v>
      </c>
      <c r="M3862" t="n">
        <v>0</v>
      </c>
      <c r="O3862" t="n">
        <v>0</v>
      </c>
      <c r="P3862" t="n">
        <v>7</v>
      </c>
      <c r="Q3862" t="n">
        <v>0</v>
      </c>
      <c r="R3862" t="n">
        <v>9</v>
      </c>
      <c r="S3862" t="n">
        <v>0</v>
      </c>
      <c r="T3862" t="n">
        <v>0</v>
      </c>
    </row>
    <row r="3863">
      <c r="A3863" s="8" t="n">
        <v>46213</v>
      </c>
      <c r="B3863" t="inlineStr">
        <is>
          <t>UA</t>
        </is>
      </c>
      <c r="C3863" s="9">
        <f>_xlfn.XLOOKUP(B3863,Carriers[Code],Carriers[Airline])</f>
        <v/>
      </c>
      <c r="D3863" t="n">
        <v>323</v>
      </c>
      <c r="E3863" t="inlineStr">
        <is>
          <t>SFO</t>
        </is>
      </c>
      <c r="F3863" s="10" t="n">
        <v>728</v>
      </c>
      <c r="G3863" t="inlineStr">
        <is>
          <t>0700-0759</t>
        </is>
      </c>
      <c r="H3863" s="9">
        <f>INT(F3863/100)</f>
        <v/>
      </c>
      <c r="I3863" t="n">
        <v>4</v>
      </c>
      <c r="J3863" t="n">
        <v>0</v>
      </c>
      <c r="K3863" t="n">
        <v>-12</v>
      </c>
      <c r="L3863" t="n">
        <v>0</v>
      </c>
      <c r="M3863" t="n">
        <v>0</v>
      </c>
      <c r="O3863" t="n">
        <v>0</v>
      </c>
    </row>
    <row r="3864">
      <c r="A3864" s="8" t="n">
        <v>46213</v>
      </c>
      <c r="B3864" t="inlineStr">
        <is>
          <t>DL</t>
        </is>
      </c>
      <c r="C3864" s="9">
        <f>_xlfn.XLOOKUP(B3864,Carriers[Code],Carriers[Airline])</f>
        <v/>
      </c>
      <c r="D3864" t="n">
        <v>2474</v>
      </c>
      <c r="E3864" t="inlineStr">
        <is>
          <t>RSW</t>
        </is>
      </c>
      <c r="F3864" s="10" t="n">
        <v>730</v>
      </c>
      <c r="G3864" t="inlineStr">
        <is>
          <t>0700-0759</t>
        </is>
      </c>
      <c r="H3864" s="9">
        <f>INT(F3864/100)</f>
        <v/>
      </c>
      <c r="I3864" t="n">
        <v>-5</v>
      </c>
      <c r="J3864" t="n">
        <v>0</v>
      </c>
      <c r="K3864" t="n">
        <v>-7</v>
      </c>
      <c r="L3864" t="n">
        <v>0</v>
      </c>
      <c r="M3864" t="n">
        <v>0</v>
      </c>
      <c r="O3864" t="n">
        <v>0</v>
      </c>
    </row>
    <row r="3865">
      <c r="A3865" s="8" t="n">
        <v>46213</v>
      </c>
      <c r="B3865" t="inlineStr">
        <is>
          <t>DL</t>
        </is>
      </c>
      <c r="C3865" s="9">
        <f>_xlfn.XLOOKUP(B3865,Carriers[Code],Carriers[Airline])</f>
        <v/>
      </c>
      <c r="D3865" t="n">
        <v>2570</v>
      </c>
      <c r="E3865" t="inlineStr">
        <is>
          <t>ORD</t>
        </is>
      </c>
      <c r="F3865" s="10" t="n">
        <v>730</v>
      </c>
      <c r="G3865" t="inlineStr">
        <is>
          <t>0700-0759</t>
        </is>
      </c>
      <c r="H3865" s="9">
        <f>INT(F3865/100)</f>
        <v/>
      </c>
      <c r="I3865" t="n">
        <v>-5</v>
      </c>
      <c r="J3865" t="n">
        <v>0</v>
      </c>
      <c r="K3865" t="n">
        <v>13</v>
      </c>
      <c r="L3865" t="n">
        <v>0</v>
      </c>
      <c r="M3865" t="n">
        <v>0</v>
      </c>
      <c r="O3865" t="n">
        <v>0</v>
      </c>
    </row>
    <row r="3866">
      <c r="A3866" s="8" t="n">
        <v>46213</v>
      </c>
      <c r="B3866" t="inlineStr">
        <is>
          <t>WN</t>
        </is>
      </c>
      <c r="C3866" s="9">
        <f>_xlfn.XLOOKUP(B3866,Carriers[Code],Carriers[Airline])</f>
        <v/>
      </c>
      <c r="D3866" t="n">
        <v>745</v>
      </c>
      <c r="E3866" t="inlineStr">
        <is>
          <t>MDW</t>
        </is>
      </c>
      <c r="F3866" s="10" t="n">
        <v>730</v>
      </c>
      <c r="G3866" t="inlineStr">
        <is>
          <t>0700-0759</t>
        </is>
      </c>
      <c r="H3866" s="9">
        <f>INT(F3866/100)</f>
        <v/>
      </c>
      <c r="I3866" t="n">
        <v>-4</v>
      </c>
      <c r="J3866" t="n">
        <v>0</v>
      </c>
      <c r="K3866" t="n">
        <v>-1</v>
      </c>
      <c r="L3866" t="n">
        <v>0</v>
      </c>
      <c r="M3866" t="n">
        <v>0</v>
      </c>
      <c r="O3866" t="n">
        <v>0</v>
      </c>
    </row>
    <row r="3867">
      <c r="A3867" s="8" t="n">
        <v>46213</v>
      </c>
      <c r="B3867" t="inlineStr">
        <is>
          <t>YX</t>
        </is>
      </c>
      <c r="C3867" s="9">
        <f>_xlfn.XLOOKUP(B3867,Carriers[Code],Carriers[Airline])</f>
        <v/>
      </c>
      <c r="D3867" t="n">
        <v>5628</v>
      </c>
      <c r="E3867" t="inlineStr">
        <is>
          <t>IND</t>
        </is>
      </c>
      <c r="F3867" s="10" t="n">
        <v>735</v>
      </c>
      <c r="G3867" t="inlineStr">
        <is>
          <t>0700-0759</t>
        </is>
      </c>
      <c r="H3867" s="9">
        <f>INT(F3867/100)</f>
        <v/>
      </c>
      <c r="I3867" t="n">
        <v>-6</v>
      </c>
      <c r="J3867" t="n">
        <v>0</v>
      </c>
      <c r="K3867" t="n">
        <v>-8</v>
      </c>
      <c r="L3867" t="n">
        <v>0</v>
      </c>
      <c r="M3867" t="n">
        <v>0</v>
      </c>
      <c r="O3867" t="n">
        <v>0</v>
      </c>
    </row>
    <row r="3868">
      <c r="A3868" s="8" t="n">
        <v>46213</v>
      </c>
      <c r="B3868" t="inlineStr">
        <is>
          <t>B6</t>
        </is>
      </c>
      <c r="C3868" s="9">
        <f>_xlfn.XLOOKUP(B3868,Carriers[Code],Carriers[Airline])</f>
        <v/>
      </c>
      <c r="D3868" t="n">
        <v>687</v>
      </c>
      <c r="E3868" t="inlineStr">
        <is>
          <t>LAX</t>
        </is>
      </c>
      <c r="F3868" s="10" t="n">
        <v>740</v>
      </c>
      <c r="G3868" t="inlineStr">
        <is>
          <t>0700-0759</t>
        </is>
      </c>
      <c r="H3868" s="9">
        <f>INT(F3868/100)</f>
        <v/>
      </c>
      <c r="I3868" t="n">
        <v>-8</v>
      </c>
      <c r="J3868" t="n">
        <v>0</v>
      </c>
      <c r="K3868" t="n">
        <v>1</v>
      </c>
      <c r="L3868" t="n">
        <v>0</v>
      </c>
      <c r="M3868" t="n">
        <v>0</v>
      </c>
      <c r="O3868" t="n">
        <v>0</v>
      </c>
    </row>
    <row r="3869">
      <c r="A3869" s="8" t="n">
        <v>46213</v>
      </c>
      <c r="B3869" t="inlineStr">
        <is>
          <t>DL</t>
        </is>
      </c>
      <c r="C3869" s="9">
        <f>_xlfn.XLOOKUP(B3869,Carriers[Code],Carriers[Airline])</f>
        <v/>
      </c>
      <c r="D3869" t="n">
        <v>499</v>
      </c>
      <c r="E3869" t="inlineStr">
        <is>
          <t>DEN</t>
        </is>
      </c>
      <c r="F3869" s="10" t="n">
        <v>745</v>
      </c>
      <c r="G3869" t="inlineStr">
        <is>
          <t>0700-0759</t>
        </is>
      </c>
      <c r="H3869" s="9">
        <f>INT(F3869/100)</f>
        <v/>
      </c>
      <c r="I3869" t="n">
        <v>0</v>
      </c>
      <c r="J3869" t="n">
        <v>0</v>
      </c>
      <c r="K3869" t="n">
        <v>-10</v>
      </c>
      <c r="L3869" t="n">
        <v>0</v>
      </c>
      <c r="M3869" t="n">
        <v>0</v>
      </c>
      <c r="O3869" t="n">
        <v>0</v>
      </c>
    </row>
    <row r="3870">
      <c r="A3870" s="8" t="n">
        <v>46213</v>
      </c>
      <c r="B3870" t="inlineStr">
        <is>
          <t>UA</t>
        </is>
      </c>
      <c r="C3870" s="9">
        <f>_xlfn.XLOOKUP(B3870,Carriers[Code],Carriers[Airline])</f>
        <v/>
      </c>
      <c r="D3870" t="n">
        <v>647</v>
      </c>
      <c r="E3870" t="inlineStr">
        <is>
          <t>DEN</t>
        </is>
      </c>
      <c r="F3870" s="10" t="n">
        <v>745</v>
      </c>
      <c r="G3870" t="inlineStr">
        <is>
          <t>0700-0759</t>
        </is>
      </c>
      <c r="H3870" s="9">
        <f>INT(F3870/100)</f>
        <v/>
      </c>
      <c r="I3870" t="n">
        <v>-2</v>
      </c>
      <c r="J3870" t="n">
        <v>0</v>
      </c>
      <c r="K3870" t="n">
        <v>-4</v>
      </c>
      <c r="L3870" t="n">
        <v>0</v>
      </c>
      <c r="M3870" t="n">
        <v>0</v>
      </c>
      <c r="O3870" t="n">
        <v>0</v>
      </c>
    </row>
    <row r="3871">
      <c r="A3871" s="8" t="n">
        <v>46213</v>
      </c>
      <c r="B3871" t="inlineStr">
        <is>
          <t>DL</t>
        </is>
      </c>
      <c r="C3871" s="9">
        <f>_xlfn.XLOOKUP(B3871,Carriers[Code],Carriers[Airline])</f>
        <v/>
      </c>
      <c r="D3871" t="n">
        <v>497</v>
      </c>
      <c r="E3871" t="inlineStr">
        <is>
          <t>LAS</t>
        </is>
      </c>
      <c r="F3871" s="10" t="n">
        <v>750</v>
      </c>
      <c r="G3871" t="inlineStr">
        <is>
          <t>0700-0759</t>
        </is>
      </c>
      <c r="H3871" s="9">
        <f>INT(F3871/100)</f>
        <v/>
      </c>
      <c r="I3871" t="n">
        <v>-2</v>
      </c>
      <c r="J3871" t="n">
        <v>0</v>
      </c>
      <c r="K3871" t="n">
        <v>5</v>
      </c>
      <c r="L3871" t="n">
        <v>0</v>
      </c>
      <c r="M3871" t="n">
        <v>0</v>
      </c>
      <c r="O3871" t="n">
        <v>0</v>
      </c>
    </row>
    <row r="3872">
      <c r="A3872" s="8" t="n">
        <v>46213</v>
      </c>
      <c r="B3872" t="inlineStr">
        <is>
          <t>DL</t>
        </is>
      </c>
      <c r="C3872" s="9">
        <f>_xlfn.XLOOKUP(B3872,Carriers[Code],Carriers[Airline])</f>
        <v/>
      </c>
      <c r="D3872" t="n">
        <v>384</v>
      </c>
      <c r="E3872" t="inlineStr">
        <is>
          <t>SEA</t>
        </is>
      </c>
      <c r="F3872" s="10" t="n">
        <v>753</v>
      </c>
      <c r="G3872" t="inlineStr">
        <is>
          <t>0700-0759</t>
        </is>
      </c>
      <c r="H3872" s="9">
        <f>INT(F3872/100)</f>
        <v/>
      </c>
      <c r="I3872" t="n">
        <v>-5</v>
      </c>
      <c r="J3872" t="n">
        <v>0</v>
      </c>
      <c r="K3872" t="n">
        <v>-23</v>
      </c>
      <c r="L3872" t="n">
        <v>0</v>
      </c>
      <c r="M3872" t="n">
        <v>0</v>
      </c>
      <c r="O3872" t="n">
        <v>0</v>
      </c>
    </row>
    <row r="3873">
      <c r="A3873" s="8" t="n">
        <v>46213</v>
      </c>
      <c r="B3873" t="inlineStr">
        <is>
          <t>B6</t>
        </is>
      </c>
      <c r="C3873" s="9">
        <f>_xlfn.XLOOKUP(B3873,Carriers[Code],Carriers[Airline])</f>
        <v/>
      </c>
      <c r="D3873" t="n">
        <v>669</v>
      </c>
      <c r="E3873" t="inlineStr">
        <is>
          <t>FLL</t>
        </is>
      </c>
      <c r="F3873" s="10" t="n">
        <v>754</v>
      </c>
      <c r="G3873" t="inlineStr">
        <is>
          <t>0700-0759</t>
        </is>
      </c>
      <c r="H3873" s="9">
        <f>INT(F3873/100)</f>
        <v/>
      </c>
      <c r="I3873" t="n">
        <v>12</v>
      </c>
      <c r="J3873" t="n">
        <v>0</v>
      </c>
      <c r="K3873" t="n">
        <v>4</v>
      </c>
      <c r="L3873" t="n">
        <v>0</v>
      </c>
      <c r="M3873" t="n">
        <v>0</v>
      </c>
      <c r="O3873" t="n">
        <v>0</v>
      </c>
    </row>
    <row r="3874">
      <c r="A3874" s="8" t="n">
        <v>46213</v>
      </c>
      <c r="B3874" t="inlineStr">
        <is>
          <t>DL</t>
        </is>
      </c>
      <c r="C3874" s="9">
        <f>_xlfn.XLOOKUP(B3874,Carriers[Code],Carriers[Airline])</f>
        <v/>
      </c>
      <c r="D3874" t="n">
        <v>1401</v>
      </c>
      <c r="E3874" t="inlineStr">
        <is>
          <t>FLL</t>
        </is>
      </c>
      <c r="F3874" s="10" t="n">
        <v>755</v>
      </c>
      <c r="G3874" t="inlineStr">
        <is>
          <t>0700-0759</t>
        </is>
      </c>
      <c r="H3874" s="9">
        <f>INT(F3874/100)</f>
        <v/>
      </c>
      <c r="I3874" t="n">
        <v>-4</v>
      </c>
      <c r="J3874" t="n">
        <v>0</v>
      </c>
      <c r="K3874" t="n">
        <v>-21</v>
      </c>
      <c r="L3874" t="n">
        <v>0</v>
      </c>
      <c r="M3874" t="n">
        <v>0</v>
      </c>
      <c r="O3874" t="n">
        <v>0</v>
      </c>
    </row>
    <row r="3875">
      <c r="A3875" s="8" t="n">
        <v>46213</v>
      </c>
      <c r="B3875" t="inlineStr">
        <is>
          <t>WN</t>
        </is>
      </c>
      <c r="C3875" s="9">
        <f>_xlfn.XLOOKUP(B3875,Carriers[Code],Carriers[Airline])</f>
        <v/>
      </c>
      <c r="D3875" t="n">
        <v>375</v>
      </c>
      <c r="E3875" t="inlineStr">
        <is>
          <t>AUS</t>
        </is>
      </c>
      <c r="F3875" s="10" t="n">
        <v>755</v>
      </c>
      <c r="G3875" t="inlineStr">
        <is>
          <t>0700-0759</t>
        </is>
      </c>
      <c r="H3875" s="9">
        <f>INT(F3875/100)</f>
        <v/>
      </c>
      <c r="I3875" t="n">
        <v>55</v>
      </c>
      <c r="J3875" t="n">
        <v>1</v>
      </c>
      <c r="K3875" t="n">
        <v>49</v>
      </c>
      <c r="L3875" t="n">
        <v>1</v>
      </c>
      <c r="M3875" t="n">
        <v>0</v>
      </c>
      <c r="O3875" t="n">
        <v>0</v>
      </c>
      <c r="P3875" t="n">
        <v>49</v>
      </c>
      <c r="Q3875" t="n">
        <v>0</v>
      </c>
      <c r="R3875" t="n">
        <v>0</v>
      </c>
      <c r="S3875" t="n">
        <v>0</v>
      </c>
      <c r="T3875" t="n">
        <v>0</v>
      </c>
    </row>
    <row r="3876">
      <c r="A3876" s="8" t="n">
        <v>46213</v>
      </c>
      <c r="B3876" t="inlineStr">
        <is>
          <t>AA</t>
        </is>
      </c>
      <c r="C3876" s="9">
        <f>_xlfn.XLOOKUP(B3876,Carriers[Code],Carriers[Airline])</f>
        <v/>
      </c>
      <c r="D3876" t="n">
        <v>1259</v>
      </c>
      <c r="E3876" t="inlineStr">
        <is>
          <t>MIA</t>
        </is>
      </c>
      <c r="F3876" s="10" t="n">
        <v>800</v>
      </c>
      <c r="G3876" t="inlineStr">
        <is>
          <t>0800-0859</t>
        </is>
      </c>
      <c r="H3876" s="9">
        <f>INT(F3876/100)</f>
        <v/>
      </c>
      <c r="I3876" t="n">
        <v>-2</v>
      </c>
      <c r="J3876" t="n">
        <v>0</v>
      </c>
      <c r="K3876" t="n">
        <v>-20</v>
      </c>
      <c r="L3876" t="n">
        <v>0</v>
      </c>
      <c r="M3876" t="n">
        <v>0</v>
      </c>
      <c r="O3876" t="n">
        <v>0</v>
      </c>
    </row>
    <row r="3877">
      <c r="A3877" s="8" t="n">
        <v>46213</v>
      </c>
      <c r="B3877" t="inlineStr">
        <is>
          <t>B6</t>
        </is>
      </c>
      <c r="C3877" s="9">
        <f>_xlfn.XLOOKUP(B3877,Carriers[Code],Carriers[Airline])</f>
        <v/>
      </c>
      <c r="D3877" t="n">
        <v>351</v>
      </c>
      <c r="E3877" t="inlineStr">
        <is>
          <t>MCO</t>
        </is>
      </c>
      <c r="F3877" s="10" t="n">
        <v>800</v>
      </c>
      <c r="G3877" t="inlineStr">
        <is>
          <t>0800-0859</t>
        </is>
      </c>
      <c r="H3877" s="9">
        <f>INT(F3877/100)</f>
        <v/>
      </c>
      <c r="I3877" t="n">
        <v>3</v>
      </c>
      <c r="J3877" t="n">
        <v>0</v>
      </c>
      <c r="K3877" t="n">
        <v>-4</v>
      </c>
      <c r="L3877" t="n">
        <v>0</v>
      </c>
      <c r="M3877" t="n">
        <v>0</v>
      </c>
      <c r="O3877" t="n">
        <v>0</v>
      </c>
    </row>
    <row r="3878">
      <c r="A3878" s="8" t="n">
        <v>46213</v>
      </c>
      <c r="B3878" t="inlineStr">
        <is>
          <t>DL</t>
        </is>
      </c>
      <c r="C3878" s="9">
        <f>_xlfn.XLOOKUP(B3878,Carriers[Code],Carriers[Airline])</f>
        <v/>
      </c>
      <c r="D3878" t="n">
        <v>923</v>
      </c>
      <c r="E3878" t="inlineStr">
        <is>
          <t>ATL</t>
        </is>
      </c>
      <c r="F3878" s="10" t="n">
        <v>800</v>
      </c>
      <c r="G3878" t="inlineStr">
        <is>
          <t>0800-0859</t>
        </is>
      </c>
      <c r="H3878" s="9">
        <f>INT(F3878/100)</f>
        <v/>
      </c>
      <c r="I3878" t="n">
        <v>-4</v>
      </c>
      <c r="J3878" t="n">
        <v>0</v>
      </c>
      <c r="K3878" t="n">
        <v>-16</v>
      </c>
      <c r="L3878" t="n">
        <v>0</v>
      </c>
      <c r="M3878" t="n">
        <v>0</v>
      </c>
      <c r="O3878" t="n">
        <v>0</v>
      </c>
    </row>
    <row r="3879">
      <c r="A3879" s="8" t="n">
        <v>46213</v>
      </c>
      <c r="B3879" t="inlineStr">
        <is>
          <t>UA</t>
        </is>
      </c>
      <c r="C3879" s="9">
        <f>_xlfn.XLOOKUP(B3879,Carriers[Code],Carriers[Airline])</f>
        <v/>
      </c>
      <c r="D3879" t="n">
        <v>570</v>
      </c>
      <c r="E3879" t="inlineStr">
        <is>
          <t>EWR</t>
        </is>
      </c>
      <c r="F3879" s="10" t="n">
        <v>800</v>
      </c>
      <c r="G3879" t="inlineStr">
        <is>
          <t>0800-0859</t>
        </is>
      </c>
      <c r="H3879" s="9">
        <f>INT(F3879/100)</f>
        <v/>
      </c>
      <c r="I3879" t="n">
        <v>-2</v>
      </c>
      <c r="J3879" t="n">
        <v>0</v>
      </c>
      <c r="K3879" t="n">
        <v>-4</v>
      </c>
      <c r="L3879" t="n">
        <v>0</v>
      </c>
      <c r="M3879" t="n">
        <v>0</v>
      </c>
      <c r="O3879" t="n">
        <v>0</v>
      </c>
    </row>
    <row r="3880">
      <c r="A3880" s="8" t="n">
        <v>46213</v>
      </c>
      <c r="B3880" t="inlineStr">
        <is>
          <t>YX</t>
        </is>
      </c>
      <c r="C3880" s="9">
        <f>_xlfn.XLOOKUP(B3880,Carriers[Code],Carriers[Airline])</f>
        <v/>
      </c>
      <c r="D3880" t="n">
        <v>5735</v>
      </c>
      <c r="E3880" t="inlineStr">
        <is>
          <t>LGA</t>
        </is>
      </c>
      <c r="F3880" s="10" t="n">
        <v>800</v>
      </c>
      <c r="G3880" t="inlineStr">
        <is>
          <t>0800-0859</t>
        </is>
      </c>
      <c r="H3880" s="9">
        <f>INT(F3880/100)</f>
        <v/>
      </c>
      <c r="I3880" t="n">
        <v>37</v>
      </c>
      <c r="J3880" t="n">
        <v>1</v>
      </c>
      <c r="K3880" t="n">
        <v>34</v>
      </c>
      <c r="L3880" t="n">
        <v>1</v>
      </c>
      <c r="M3880" t="n">
        <v>0</v>
      </c>
      <c r="O3880" t="n">
        <v>0</v>
      </c>
      <c r="P3880" t="n">
        <v>34</v>
      </c>
      <c r="Q3880" t="n">
        <v>0</v>
      </c>
      <c r="R3880" t="n">
        <v>0</v>
      </c>
      <c r="S3880" t="n">
        <v>0</v>
      </c>
      <c r="T3880" t="n">
        <v>0</v>
      </c>
    </row>
    <row r="3881">
      <c r="A3881" s="8" t="n">
        <v>46213</v>
      </c>
      <c r="B3881" t="inlineStr">
        <is>
          <t>AA</t>
        </is>
      </c>
      <c r="C3881" s="9">
        <f>_xlfn.XLOOKUP(B3881,Carriers[Code],Carriers[Airline])</f>
        <v/>
      </c>
      <c r="D3881" t="n">
        <v>701</v>
      </c>
      <c r="E3881" t="inlineStr">
        <is>
          <t>DFW</t>
        </is>
      </c>
      <c r="F3881" s="10" t="n">
        <v>801</v>
      </c>
      <c r="G3881" t="inlineStr">
        <is>
          <t>0800-0859</t>
        </is>
      </c>
      <c r="H3881" s="9">
        <f>INT(F3881/100)</f>
        <v/>
      </c>
      <c r="I3881" t="n">
        <v>-6</v>
      </c>
      <c r="J3881" t="n">
        <v>0</v>
      </c>
      <c r="K3881" t="n">
        <v>-4</v>
      </c>
      <c r="L3881" t="n">
        <v>0</v>
      </c>
      <c r="M3881" t="n">
        <v>0</v>
      </c>
      <c r="O3881" t="n">
        <v>0</v>
      </c>
    </row>
    <row r="3882">
      <c r="A3882" s="8" t="n">
        <v>46213</v>
      </c>
      <c r="B3882" t="inlineStr">
        <is>
          <t>B6</t>
        </is>
      </c>
      <c r="C3882" s="9">
        <f>_xlfn.XLOOKUP(B3882,Carriers[Code],Carriers[Airline])</f>
        <v/>
      </c>
      <c r="D3882" t="n">
        <v>2115</v>
      </c>
      <c r="E3882" t="inlineStr">
        <is>
          <t>BUF</t>
        </is>
      </c>
      <c r="F3882" s="10" t="n">
        <v>802</v>
      </c>
      <c r="G3882" t="inlineStr">
        <is>
          <t>0800-0859</t>
        </is>
      </c>
      <c r="H3882" s="9">
        <f>INT(F3882/100)</f>
        <v/>
      </c>
      <c r="I3882" t="n">
        <v>-5</v>
      </c>
      <c r="J3882" t="n">
        <v>0</v>
      </c>
      <c r="K3882" t="n">
        <v>-3</v>
      </c>
      <c r="L3882" t="n">
        <v>0</v>
      </c>
      <c r="M3882" t="n">
        <v>0</v>
      </c>
      <c r="O3882" t="n">
        <v>0</v>
      </c>
    </row>
    <row r="3883">
      <c r="A3883" s="8" t="n">
        <v>46213</v>
      </c>
      <c r="B3883" t="inlineStr">
        <is>
          <t>AA</t>
        </is>
      </c>
      <c r="C3883" s="9">
        <f>_xlfn.XLOOKUP(B3883,Carriers[Code],Carriers[Airline])</f>
        <v/>
      </c>
      <c r="D3883" t="n">
        <v>2764</v>
      </c>
      <c r="E3883" t="inlineStr">
        <is>
          <t>PHL</t>
        </is>
      </c>
      <c r="F3883" s="10" t="n">
        <v>803</v>
      </c>
      <c r="G3883" t="inlineStr">
        <is>
          <t>0800-0859</t>
        </is>
      </c>
      <c r="H3883" s="9">
        <f>INT(F3883/100)</f>
        <v/>
      </c>
      <c r="I3883" t="n">
        <v>31</v>
      </c>
      <c r="J3883" t="n">
        <v>1</v>
      </c>
      <c r="K3883" t="n">
        <v>17</v>
      </c>
      <c r="L3883" t="n">
        <v>1</v>
      </c>
      <c r="M3883" t="n">
        <v>0</v>
      </c>
      <c r="O3883" t="n">
        <v>0</v>
      </c>
      <c r="P3883" t="n">
        <v>17</v>
      </c>
      <c r="Q3883" t="n">
        <v>0</v>
      </c>
      <c r="R3883" t="n">
        <v>0</v>
      </c>
      <c r="S3883" t="n">
        <v>0</v>
      </c>
      <c r="T3883" t="n">
        <v>0</v>
      </c>
    </row>
    <row r="3884">
      <c r="A3884" s="8" t="n">
        <v>46213</v>
      </c>
      <c r="B3884" t="inlineStr">
        <is>
          <t>AA</t>
        </is>
      </c>
      <c r="C3884" s="9">
        <f>_xlfn.XLOOKUP(B3884,Carriers[Code],Carriers[Airline])</f>
        <v/>
      </c>
      <c r="D3884" t="n">
        <v>2715</v>
      </c>
      <c r="E3884" t="inlineStr">
        <is>
          <t>CLT</t>
        </is>
      </c>
      <c r="F3884" s="10" t="n">
        <v>805</v>
      </c>
      <c r="G3884" t="inlineStr">
        <is>
          <t>0800-0859</t>
        </is>
      </c>
      <c r="H3884" s="9">
        <f>INT(F3884/100)</f>
        <v/>
      </c>
      <c r="I3884" t="n">
        <v>-8</v>
      </c>
      <c r="J3884" t="n">
        <v>0</v>
      </c>
      <c r="K3884" t="n">
        <v>-10</v>
      </c>
      <c r="L3884" t="n">
        <v>0</v>
      </c>
      <c r="M3884" t="n">
        <v>0</v>
      </c>
      <c r="O3884" t="n">
        <v>0</v>
      </c>
    </row>
    <row r="3885">
      <c r="A3885" s="8" t="n">
        <v>46213</v>
      </c>
      <c r="B3885" t="inlineStr">
        <is>
          <t>YX</t>
        </is>
      </c>
      <c r="C3885" s="9">
        <f>_xlfn.XLOOKUP(B3885,Carriers[Code],Carriers[Airline])</f>
        <v/>
      </c>
      <c r="D3885" t="n">
        <v>4377</v>
      </c>
      <c r="E3885" t="inlineStr">
        <is>
          <t>LGA</t>
        </is>
      </c>
      <c r="F3885" s="10" t="n">
        <v>806</v>
      </c>
      <c r="G3885" t="inlineStr">
        <is>
          <t>0800-0859</t>
        </is>
      </c>
      <c r="H3885" s="9">
        <f>INT(F3885/100)</f>
        <v/>
      </c>
      <c r="I3885" t="n">
        <v>-7</v>
      </c>
      <c r="J3885" t="n">
        <v>0</v>
      </c>
      <c r="K3885" t="n">
        <v>-12</v>
      </c>
      <c r="L3885" t="n">
        <v>0</v>
      </c>
      <c r="M3885" t="n">
        <v>0</v>
      </c>
      <c r="O3885" t="n">
        <v>0</v>
      </c>
    </row>
    <row r="3886">
      <c r="A3886" s="8" t="n">
        <v>46213</v>
      </c>
      <c r="B3886" t="inlineStr">
        <is>
          <t>YX</t>
        </is>
      </c>
      <c r="C3886" s="9">
        <f>_xlfn.XLOOKUP(B3886,Carriers[Code],Carriers[Airline])</f>
        <v/>
      </c>
      <c r="D3886" t="n">
        <v>4399</v>
      </c>
      <c r="E3886" t="inlineStr">
        <is>
          <t>CMH</t>
        </is>
      </c>
      <c r="F3886" s="10" t="n">
        <v>809</v>
      </c>
      <c r="G3886" t="inlineStr">
        <is>
          <t>0800-0859</t>
        </is>
      </c>
      <c r="H3886" s="9">
        <f>INT(F3886/100)</f>
        <v/>
      </c>
      <c r="I3886" t="n">
        <v>171</v>
      </c>
      <c r="J3886" t="n">
        <v>1</v>
      </c>
      <c r="K3886" t="n">
        <v>165</v>
      </c>
      <c r="L3886" t="n">
        <v>1</v>
      </c>
      <c r="M3886" t="n">
        <v>0</v>
      </c>
      <c r="O3886" t="n">
        <v>0</v>
      </c>
      <c r="P3886" t="n">
        <v>60</v>
      </c>
      <c r="Q3886" t="n">
        <v>0</v>
      </c>
      <c r="R3886" t="n">
        <v>0</v>
      </c>
      <c r="S3886" t="n">
        <v>0</v>
      </c>
      <c r="T3886" t="n">
        <v>105</v>
      </c>
    </row>
    <row r="3887">
      <c r="A3887" s="8" t="n">
        <v>46213</v>
      </c>
      <c r="B3887" t="inlineStr">
        <is>
          <t>B6</t>
        </is>
      </c>
      <c r="C3887" s="9">
        <f>_xlfn.XLOOKUP(B3887,Carriers[Code],Carriers[Airline])</f>
        <v/>
      </c>
      <c r="D3887" t="n">
        <v>311</v>
      </c>
      <c r="E3887" t="inlineStr">
        <is>
          <t>ORD</t>
        </is>
      </c>
      <c r="F3887" s="10" t="n">
        <v>810</v>
      </c>
      <c r="G3887" t="inlineStr">
        <is>
          <t>0800-0859</t>
        </is>
      </c>
      <c r="H3887" s="9">
        <f>INT(F3887/100)</f>
        <v/>
      </c>
      <c r="I3887" t="n">
        <v>-6</v>
      </c>
      <c r="J3887" t="n">
        <v>0</v>
      </c>
      <c r="K3887" t="n">
        <v>-14</v>
      </c>
      <c r="L3887" t="n">
        <v>0</v>
      </c>
      <c r="M3887" t="n">
        <v>0</v>
      </c>
      <c r="O3887" t="n">
        <v>0</v>
      </c>
    </row>
    <row r="3888">
      <c r="A3888" s="8" t="n">
        <v>46213</v>
      </c>
      <c r="B3888" t="inlineStr">
        <is>
          <t>YX</t>
        </is>
      </c>
      <c r="C3888" s="9">
        <f>_xlfn.XLOOKUP(B3888,Carriers[Code],Carriers[Airline])</f>
        <v/>
      </c>
      <c r="D3888" t="n">
        <v>5654</v>
      </c>
      <c r="E3888" t="inlineStr">
        <is>
          <t>CMH</t>
        </is>
      </c>
      <c r="F3888" s="10" t="n">
        <v>811</v>
      </c>
      <c r="G3888" t="inlineStr">
        <is>
          <t>0800-0859</t>
        </is>
      </c>
      <c r="H3888" s="9">
        <f>INT(F3888/100)</f>
        <v/>
      </c>
      <c r="I3888" t="n">
        <v>399</v>
      </c>
      <c r="J3888" t="n">
        <v>1</v>
      </c>
      <c r="K3888" t="n">
        <v>453</v>
      </c>
      <c r="L3888" t="n">
        <v>1</v>
      </c>
      <c r="M3888" t="n">
        <v>0</v>
      </c>
      <c r="O3888" t="n">
        <v>0</v>
      </c>
      <c r="P3888" t="n">
        <v>339</v>
      </c>
      <c r="Q3888" t="n">
        <v>0</v>
      </c>
      <c r="R3888" t="n">
        <v>114</v>
      </c>
      <c r="S3888" t="n">
        <v>0</v>
      </c>
      <c r="T3888" t="n">
        <v>0</v>
      </c>
    </row>
    <row r="3889">
      <c r="A3889" s="8" t="n">
        <v>46213</v>
      </c>
      <c r="B3889" t="inlineStr">
        <is>
          <t>B6</t>
        </is>
      </c>
      <c r="C3889" s="9">
        <f>_xlfn.XLOOKUP(B3889,Carriers[Code],Carriers[Airline])</f>
        <v/>
      </c>
      <c r="D3889" t="n">
        <v>791</v>
      </c>
      <c r="E3889" t="inlineStr">
        <is>
          <t>TPA</t>
        </is>
      </c>
      <c r="F3889" s="10" t="n">
        <v>815</v>
      </c>
      <c r="G3889" t="inlineStr">
        <is>
          <t>0800-0859</t>
        </is>
      </c>
      <c r="H3889" s="9">
        <f>INT(F3889/100)</f>
        <v/>
      </c>
      <c r="I3889" t="n">
        <v>-2</v>
      </c>
      <c r="J3889" t="n">
        <v>0</v>
      </c>
      <c r="K3889" t="n">
        <v>2</v>
      </c>
      <c r="L3889" t="n">
        <v>0</v>
      </c>
      <c r="M3889" t="n">
        <v>0</v>
      </c>
      <c r="O3889" t="n">
        <v>0</v>
      </c>
    </row>
    <row r="3890">
      <c r="A3890" s="8" t="n">
        <v>46213</v>
      </c>
      <c r="B3890" t="inlineStr">
        <is>
          <t>B6</t>
        </is>
      </c>
      <c r="C3890" s="9">
        <f>_xlfn.XLOOKUP(B3890,Carriers[Code],Carriers[Airline])</f>
        <v/>
      </c>
      <c r="D3890" t="n">
        <v>1177</v>
      </c>
      <c r="E3890" t="inlineStr">
        <is>
          <t>LAS</t>
        </is>
      </c>
      <c r="F3890" s="10" t="n">
        <v>815</v>
      </c>
      <c r="G3890" t="inlineStr">
        <is>
          <t>0800-0859</t>
        </is>
      </c>
      <c r="H3890" s="9">
        <f>INT(F3890/100)</f>
        <v/>
      </c>
      <c r="I3890" t="n">
        <v>0</v>
      </c>
      <c r="J3890" t="n">
        <v>0</v>
      </c>
      <c r="K3890" t="n">
        <v>-6</v>
      </c>
      <c r="L3890" t="n">
        <v>0</v>
      </c>
      <c r="M3890" t="n">
        <v>0</v>
      </c>
      <c r="O3890" t="n">
        <v>0</v>
      </c>
    </row>
    <row r="3891">
      <c r="A3891" s="8" t="n">
        <v>46213</v>
      </c>
      <c r="B3891" t="inlineStr">
        <is>
          <t>UA</t>
        </is>
      </c>
      <c r="C3891" s="9">
        <f>_xlfn.XLOOKUP(B3891,Carriers[Code],Carriers[Airline])</f>
        <v/>
      </c>
      <c r="D3891" t="n">
        <v>1834</v>
      </c>
      <c r="E3891" t="inlineStr">
        <is>
          <t>ORD</t>
        </is>
      </c>
      <c r="F3891" s="10" t="n">
        <v>815</v>
      </c>
      <c r="G3891" t="inlineStr">
        <is>
          <t>0800-0859</t>
        </is>
      </c>
      <c r="H3891" s="9">
        <f>INT(F3891/100)</f>
        <v/>
      </c>
      <c r="I3891" t="n">
        <v>-8</v>
      </c>
      <c r="J3891" t="n">
        <v>0</v>
      </c>
      <c r="K3891" t="n">
        <v>-8</v>
      </c>
      <c r="L3891" t="n">
        <v>0</v>
      </c>
      <c r="M3891" t="n">
        <v>0</v>
      </c>
      <c r="O3891" t="n">
        <v>0</v>
      </c>
    </row>
    <row r="3892">
      <c r="A3892" s="8" t="n">
        <v>46213</v>
      </c>
      <c r="B3892" t="inlineStr">
        <is>
          <t>YX</t>
        </is>
      </c>
      <c r="C3892" s="9">
        <f>_xlfn.XLOOKUP(B3892,Carriers[Code],Carriers[Airline])</f>
        <v/>
      </c>
      <c r="D3892" t="n">
        <v>5678</v>
      </c>
      <c r="E3892" t="inlineStr">
        <is>
          <t>PIT</t>
        </is>
      </c>
      <c r="F3892" s="10" t="n">
        <v>815</v>
      </c>
      <c r="G3892" t="inlineStr">
        <is>
          <t>0800-0859</t>
        </is>
      </c>
      <c r="H3892" s="9">
        <f>INT(F3892/100)</f>
        <v/>
      </c>
      <c r="I3892" t="n">
        <v>-4</v>
      </c>
      <c r="J3892" t="n">
        <v>0</v>
      </c>
      <c r="K3892" t="n">
        <v>-17</v>
      </c>
      <c r="L3892" t="n">
        <v>0</v>
      </c>
      <c r="M3892" t="n">
        <v>0</v>
      </c>
      <c r="O3892" t="n">
        <v>0</v>
      </c>
    </row>
    <row r="3893">
      <c r="A3893" s="8" t="n">
        <v>46213</v>
      </c>
      <c r="B3893" t="inlineStr">
        <is>
          <t>DL</t>
        </is>
      </c>
      <c r="C3893" s="9">
        <f>_xlfn.XLOOKUP(B3893,Carriers[Code],Carriers[Airline])</f>
        <v/>
      </c>
      <c r="D3893" t="n">
        <v>1308</v>
      </c>
      <c r="E3893" t="inlineStr">
        <is>
          <t>MSP</t>
        </is>
      </c>
      <c r="F3893" s="10" t="n">
        <v>816</v>
      </c>
      <c r="G3893" t="inlineStr">
        <is>
          <t>0800-0859</t>
        </is>
      </c>
      <c r="H3893" s="9">
        <f>INT(F3893/100)</f>
        <v/>
      </c>
      <c r="I3893" t="n">
        <v>-5</v>
      </c>
      <c r="J3893" t="n">
        <v>0</v>
      </c>
      <c r="K3893" t="n">
        <v>-5</v>
      </c>
      <c r="L3893" t="n">
        <v>0</v>
      </c>
      <c r="M3893" t="n">
        <v>0</v>
      </c>
      <c r="O3893" t="n">
        <v>0</v>
      </c>
    </row>
    <row r="3894">
      <c r="A3894" s="8" t="n">
        <v>46213</v>
      </c>
      <c r="B3894" t="inlineStr">
        <is>
          <t>AA</t>
        </is>
      </c>
      <c r="C3894" s="9">
        <f>_xlfn.XLOOKUP(B3894,Carriers[Code],Carriers[Airline])</f>
        <v/>
      </c>
      <c r="D3894" t="n">
        <v>1550</v>
      </c>
      <c r="E3894" t="inlineStr">
        <is>
          <t>DCA</t>
        </is>
      </c>
      <c r="F3894" s="10" t="n">
        <v>819</v>
      </c>
      <c r="G3894" t="inlineStr">
        <is>
          <t>0800-0859</t>
        </is>
      </c>
      <c r="H3894" s="9">
        <f>INT(F3894/100)</f>
        <v/>
      </c>
      <c r="I3894" t="n">
        <v>-7</v>
      </c>
      <c r="J3894" t="n">
        <v>0</v>
      </c>
      <c r="K3894" t="n">
        <v>-11</v>
      </c>
      <c r="L3894" t="n">
        <v>0</v>
      </c>
      <c r="M3894" t="n">
        <v>0</v>
      </c>
      <c r="O3894" t="n">
        <v>0</v>
      </c>
    </row>
    <row r="3895">
      <c r="A3895" s="8" t="n">
        <v>46213</v>
      </c>
      <c r="B3895" t="inlineStr">
        <is>
          <t>B6</t>
        </is>
      </c>
      <c r="C3895" s="9">
        <f>_xlfn.XLOOKUP(B3895,Carriers[Code],Carriers[Airline])</f>
        <v/>
      </c>
      <c r="D3895" t="n">
        <v>833</v>
      </c>
      <c r="E3895" t="inlineStr">
        <is>
          <t>SFO</t>
        </is>
      </c>
      <c r="F3895" s="10" t="n">
        <v>820</v>
      </c>
      <c r="G3895" t="inlineStr">
        <is>
          <t>0800-0859</t>
        </is>
      </c>
      <c r="H3895" s="9">
        <f>INT(F3895/100)</f>
        <v/>
      </c>
      <c r="I3895" t="n">
        <v>-3</v>
      </c>
      <c r="J3895" t="n">
        <v>0</v>
      </c>
      <c r="K3895" t="n">
        <v>2</v>
      </c>
      <c r="L3895" t="n">
        <v>0</v>
      </c>
      <c r="M3895" t="n">
        <v>0</v>
      </c>
      <c r="O3895" t="n">
        <v>0</v>
      </c>
    </row>
    <row r="3896">
      <c r="A3896" s="8" t="n">
        <v>46213</v>
      </c>
      <c r="B3896" t="inlineStr">
        <is>
          <t>DL</t>
        </is>
      </c>
      <c r="C3896" s="9">
        <f>_xlfn.XLOOKUP(B3896,Carriers[Code],Carriers[Airline])</f>
        <v/>
      </c>
      <c r="D3896" t="n">
        <v>2141</v>
      </c>
      <c r="E3896" t="inlineStr">
        <is>
          <t>BNA</t>
        </is>
      </c>
      <c r="F3896" s="10" t="n">
        <v>820</v>
      </c>
      <c r="G3896" t="inlineStr">
        <is>
          <t>0800-0859</t>
        </is>
      </c>
      <c r="H3896" s="9">
        <f>INT(F3896/100)</f>
        <v/>
      </c>
      <c r="I3896" t="n">
        <v>-7</v>
      </c>
      <c r="J3896" t="n">
        <v>0</v>
      </c>
      <c r="K3896" t="n">
        <v>2</v>
      </c>
      <c r="L3896" t="n">
        <v>0</v>
      </c>
      <c r="M3896" t="n">
        <v>0</v>
      </c>
      <c r="O3896" t="n">
        <v>0</v>
      </c>
    </row>
    <row r="3897">
      <c r="A3897" s="8" t="n">
        <v>46213</v>
      </c>
      <c r="B3897" t="inlineStr">
        <is>
          <t>AS</t>
        </is>
      </c>
      <c r="C3897" s="9">
        <f>_xlfn.XLOOKUP(B3897,Carriers[Code],Carriers[Airline])</f>
        <v/>
      </c>
      <c r="D3897" t="n">
        <v>256</v>
      </c>
      <c r="E3897" t="inlineStr">
        <is>
          <t>SAN</t>
        </is>
      </c>
      <c r="F3897" s="10" t="n">
        <v>828</v>
      </c>
      <c r="G3897" t="inlineStr">
        <is>
          <t>0800-0859</t>
        </is>
      </c>
      <c r="H3897" s="9">
        <f>INT(F3897/100)</f>
        <v/>
      </c>
      <c r="I3897" t="n">
        <v>-7</v>
      </c>
      <c r="J3897" t="n">
        <v>0</v>
      </c>
      <c r="K3897" t="n">
        <v>2</v>
      </c>
      <c r="L3897" t="n">
        <v>0</v>
      </c>
      <c r="M3897" t="n">
        <v>0</v>
      </c>
      <c r="O3897" t="n">
        <v>0</v>
      </c>
    </row>
    <row r="3898">
      <c r="A3898" s="8" t="n">
        <v>46213</v>
      </c>
      <c r="B3898" t="inlineStr">
        <is>
          <t>B6</t>
        </is>
      </c>
      <c r="C3898" s="9">
        <f>_xlfn.XLOOKUP(B3898,Carriers[Code],Carriers[Airline])</f>
        <v/>
      </c>
      <c r="D3898" t="n">
        <v>2355</v>
      </c>
      <c r="E3898" t="inlineStr">
        <is>
          <t>DCA</t>
        </is>
      </c>
      <c r="F3898" s="10" t="n">
        <v>829</v>
      </c>
      <c r="G3898" t="inlineStr">
        <is>
          <t>0800-0859</t>
        </is>
      </c>
      <c r="H3898" s="9">
        <f>INT(F3898/100)</f>
        <v/>
      </c>
      <c r="I3898" t="n">
        <v>-8</v>
      </c>
      <c r="J3898" t="n">
        <v>0</v>
      </c>
      <c r="K3898" t="n">
        <v>30</v>
      </c>
      <c r="L3898" t="n">
        <v>1</v>
      </c>
      <c r="M3898" t="n">
        <v>0</v>
      </c>
      <c r="O3898" t="n">
        <v>0</v>
      </c>
      <c r="P3898" t="n">
        <v>0</v>
      </c>
      <c r="Q3898" t="n">
        <v>0</v>
      </c>
      <c r="R3898" t="n">
        <v>30</v>
      </c>
      <c r="S3898" t="n">
        <v>0</v>
      </c>
      <c r="T3898" t="n">
        <v>0</v>
      </c>
    </row>
    <row r="3899">
      <c r="A3899" s="8" t="n">
        <v>46213</v>
      </c>
      <c r="B3899" t="inlineStr">
        <is>
          <t>B6</t>
        </is>
      </c>
      <c r="C3899" s="9">
        <f>_xlfn.XLOOKUP(B3899,Carriers[Code],Carriers[Airline])</f>
        <v/>
      </c>
      <c r="D3899" t="n">
        <v>1097</v>
      </c>
      <c r="E3899" t="inlineStr">
        <is>
          <t>ATL</t>
        </is>
      </c>
      <c r="F3899" s="10" t="n">
        <v>830</v>
      </c>
      <c r="G3899" t="inlineStr">
        <is>
          <t>0800-0859</t>
        </is>
      </c>
      <c r="H3899" s="9">
        <f>INT(F3899/100)</f>
        <v/>
      </c>
      <c r="I3899" t="n">
        <v>1</v>
      </c>
      <c r="J3899" t="n">
        <v>0</v>
      </c>
      <c r="K3899" t="n">
        <v>-12</v>
      </c>
      <c r="L3899" t="n">
        <v>0</v>
      </c>
      <c r="M3899" t="n">
        <v>0</v>
      </c>
      <c r="O3899" t="n">
        <v>0</v>
      </c>
    </row>
    <row r="3900">
      <c r="A3900" s="8" t="n">
        <v>46213</v>
      </c>
      <c r="B3900" t="inlineStr">
        <is>
          <t>YX</t>
        </is>
      </c>
      <c r="C3900" s="9">
        <f>_xlfn.XLOOKUP(B3900,Carriers[Code],Carriers[Airline])</f>
        <v/>
      </c>
      <c r="D3900" t="n">
        <v>5674</v>
      </c>
      <c r="E3900" t="inlineStr">
        <is>
          <t>CLE</t>
        </is>
      </c>
      <c r="F3900" s="10" t="n">
        <v>830</v>
      </c>
      <c r="G3900" t="inlineStr">
        <is>
          <t>0800-0859</t>
        </is>
      </c>
      <c r="H3900" s="9">
        <f>INT(F3900/100)</f>
        <v/>
      </c>
      <c r="I3900" t="n">
        <v>-7</v>
      </c>
      <c r="J3900" t="n">
        <v>0</v>
      </c>
      <c r="K3900" t="n">
        <v>-13</v>
      </c>
      <c r="L3900" t="n">
        <v>0</v>
      </c>
      <c r="M3900" t="n">
        <v>0</v>
      </c>
      <c r="O3900" t="n">
        <v>0</v>
      </c>
    </row>
    <row r="3901">
      <c r="A3901" s="8" t="n">
        <v>46213</v>
      </c>
      <c r="B3901" t="inlineStr">
        <is>
          <t>YX</t>
        </is>
      </c>
      <c r="C3901" s="9">
        <f>_xlfn.XLOOKUP(B3901,Carriers[Code],Carriers[Airline])</f>
        <v/>
      </c>
      <c r="D3901" t="n">
        <v>4635</v>
      </c>
      <c r="E3901" t="inlineStr">
        <is>
          <t>SYR</t>
        </is>
      </c>
      <c r="F3901" s="10" t="n">
        <v>836</v>
      </c>
      <c r="G3901" t="inlineStr">
        <is>
          <t>0800-0859</t>
        </is>
      </c>
      <c r="H3901" s="9">
        <f>INT(F3901/100)</f>
        <v/>
      </c>
      <c r="I3901" t="n">
        <v>13</v>
      </c>
      <c r="J3901" t="n">
        <v>0</v>
      </c>
      <c r="K3901" t="n">
        <v>9</v>
      </c>
      <c r="L3901" t="n">
        <v>0</v>
      </c>
      <c r="M3901" t="n">
        <v>0</v>
      </c>
      <c r="O3901" t="n">
        <v>0</v>
      </c>
    </row>
    <row r="3902">
      <c r="A3902" s="8" t="n">
        <v>46213</v>
      </c>
      <c r="B3902" t="inlineStr">
        <is>
          <t>B6</t>
        </is>
      </c>
      <c r="C3902" s="9">
        <f>_xlfn.XLOOKUP(B3902,Carriers[Code],Carriers[Airline])</f>
        <v/>
      </c>
      <c r="D3902" t="n">
        <v>1017</v>
      </c>
      <c r="E3902" t="inlineStr">
        <is>
          <t>JFK</t>
        </is>
      </c>
      <c r="F3902" s="10" t="n">
        <v>841</v>
      </c>
      <c r="G3902" t="inlineStr">
        <is>
          <t>0800-0859</t>
        </is>
      </c>
      <c r="H3902" s="9">
        <f>INT(F3902/100)</f>
        <v/>
      </c>
      <c r="I3902" t="n">
        <v>-3</v>
      </c>
      <c r="J3902" t="n">
        <v>0</v>
      </c>
      <c r="K3902" t="n">
        <v>-4</v>
      </c>
      <c r="L3902" t="n">
        <v>0</v>
      </c>
      <c r="M3902" t="n">
        <v>0</v>
      </c>
      <c r="O3902" t="n">
        <v>0</v>
      </c>
    </row>
    <row r="3903">
      <c r="A3903" s="8" t="n">
        <v>46213</v>
      </c>
      <c r="B3903" t="inlineStr">
        <is>
          <t>F9</t>
        </is>
      </c>
      <c r="C3903" s="9">
        <f>_xlfn.XLOOKUP(B3903,Carriers[Code],Carriers[Airline])</f>
        <v/>
      </c>
      <c r="D3903" t="n">
        <v>3057</v>
      </c>
      <c r="E3903" t="inlineStr">
        <is>
          <t>RDU</t>
        </is>
      </c>
      <c r="F3903" s="10" t="n">
        <v>841</v>
      </c>
      <c r="G3903" t="inlineStr">
        <is>
          <t>0800-0859</t>
        </is>
      </c>
      <c r="H3903" s="9">
        <f>INT(F3903/100)</f>
        <v/>
      </c>
      <c r="I3903" t="n">
        <v>-7</v>
      </c>
      <c r="J3903" t="n">
        <v>0</v>
      </c>
      <c r="K3903" t="n">
        <v>-20</v>
      </c>
      <c r="L3903" t="n">
        <v>0</v>
      </c>
      <c r="M3903" t="n">
        <v>0</v>
      </c>
      <c r="O3903" t="n">
        <v>0</v>
      </c>
    </row>
    <row r="3904">
      <c r="A3904" s="8" t="n">
        <v>46213</v>
      </c>
      <c r="B3904" t="inlineStr">
        <is>
          <t>B6</t>
        </is>
      </c>
      <c r="C3904" s="9">
        <f>_xlfn.XLOOKUP(B3904,Carriers[Code],Carriers[Airline])</f>
        <v/>
      </c>
      <c r="D3904" t="n">
        <v>257</v>
      </c>
      <c r="E3904" t="inlineStr">
        <is>
          <t>BZN</t>
        </is>
      </c>
      <c r="F3904" s="10" t="n">
        <v>843</v>
      </c>
      <c r="G3904" t="inlineStr">
        <is>
          <t>0800-0859</t>
        </is>
      </c>
      <c r="H3904" s="9">
        <f>INT(F3904/100)</f>
        <v/>
      </c>
      <c r="I3904" t="n">
        <v>-3</v>
      </c>
      <c r="J3904" t="n">
        <v>0</v>
      </c>
      <c r="K3904" t="n">
        <v>-13</v>
      </c>
      <c r="L3904" t="n">
        <v>0</v>
      </c>
      <c r="M3904" t="n">
        <v>0</v>
      </c>
      <c r="O3904" t="n">
        <v>0</v>
      </c>
    </row>
    <row r="3905">
      <c r="A3905" s="8" t="n">
        <v>46213</v>
      </c>
      <c r="B3905" t="inlineStr">
        <is>
          <t>YX</t>
        </is>
      </c>
      <c r="C3905" s="9">
        <f>_xlfn.XLOOKUP(B3905,Carriers[Code],Carriers[Airline])</f>
        <v/>
      </c>
      <c r="D3905" t="n">
        <v>5601</v>
      </c>
      <c r="E3905" t="inlineStr">
        <is>
          <t>CVG</t>
        </is>
      </c>
      <c r="F3905" s="10" t="n">
        <v>845</v>
      </c>
      <c r="G3905" t="inlineStr">
        <is>
          <t>0800-0859</t>
        </is>
      </c>
      <c r="H3905" s="9">
        <f>INT(F3905/100)</f>
        <v/>
      </c>
      <c r="I3905" t="n">
        <v>-6</v>
      </c>
      <c r="J3905" t="n">
        <v>0</v>
      </c>
      <c r="K3905" t="n">
        <v>1</v>
      </c>
      <c r="L3905" t="n">
        <v>0</v>
      </c>
      <c r="M3905" t="n">
        <v>0</v>
      </c>
      <c r="O3905" t="n">
        <v>0</v>
      </c>
    </row>
    <row r="3906">
      <c r="A3906" s="8" t="n">
        <v>46213</v>
      </c>
      <c r="B3906" t="inlineStr">
        <is>
          <t>B6</t>
        </is>
      </c>
      <c r="C3906" s="9">
        <f>_xlfn.XLOOKUP(B3906,Carriers[Code],Carriers[Airline])</f>
        <v/>
      </c>
      <c r="D3906" t="n">
        <v>1231</v>
      </c>
      <c r="E3906" t="inlineStr">
        <is>
          <t>VRB</t>
        </is>
      </c>
      <c r="F3906" s="10" t="n">
        <v>846</v>
      </c>
      <c r="G3906" t="inlineStr">
        <is>
          <t>0800-0859</t>
        </is>
      </c>
      <c r="H3906" s="9">
        <f>INT(F3906/100)</f>
        <v/>
      </c>
      <c r="I3906" t="n">
        <v>210</v>
      </c>
      <c r="J3906" t="n">
        <v>1</v>
      </c>
      <c r="K3906" t="n">
        <v>245</v>
      </c>
      <c r="L3906" t="n">
        <v>1</v>
      </c>
      <c r="M3906" t="n">
        <v>0</v>
      </c>
      <c r="O3906" t="n">
        <v>0</v>
      </c>
      <c r="P3906" t="n">
        <v>0</v>
      </c>
      <c r="Q3906" t="n">
        <v>0</v>
      </c>
      <c r="R3906" t="n">
        <v>54</v>
      </c>
      <c r="S3906" t="n">
        <v>0</v>
      </c>
      <c r="T3906" t="n">
        <v>191</v>
      </c>
    </row>
    <row r="3907">
      <c r="A3907" s="8" t="n">
        <v>46213</v>
      </c>
      <c r="B3907" t="inlineStr">
        <is>
          <t>B6</t>
        </is>
      </c>
      <c r="C3907" s="9">
        <f>_xlfn.XLOOKUP(B3907,Carriers[Code],Carriers[Airline])</f>
        <v/>
      </c>
      <c r="D3907" t="n">
        <v>219</v>
      </c>
      <c r="E3907" t="inlineStr">
        <is>
          <t>SAN</t>
        </is>
      </c>
      <c r="F3907" s="10" t="n">
        <v>850</v>
      </c>
      <c r="G3907" t="inlineStr">
        <is>
          <t>0800-0859</t>
        </is>
      </c>
      <c r="H3907" s="9">
        <f>INT(F3907/100)</f>
        <v/>
      </c>
      <c r="I3907" t="n">
        <v>-12</v>
      </c>
      <c r="J3907" t="n">
        <v>0</v>
      </c>
      <c r="K3907" t="n">
        <v>-28</v>
      </c>
      <c r="L3907" t="n">
        <v>0</v>
      </c>
      <c r="M3907" t="n">
        <v>0</v>
      </c>
      <c r="O3907" t="n">
        <v>0</v>
      </c>
    </row>
    <row r="3908">
      <c r="A3908" s="8" t="n">
        <v>46213</v>
      </c>
      <c r="B3908" t="inlineStr">
        <is>
          <t>YX</t>
        </is>
      </c>
      <c r="C3908" s="9">
        <f>_xlfn.XLOOKUP(B3908,Carriers[Code],Carriers[Airline])</f>
        <v/>
      </c>
      <c r="D3908" t="n">
        <v>5597</v>
      </c>
      <c r="E3908" t="inlineStr">
        <is>
          <t>JAX</t>
        </is>
      </c>
      <c r="F3908" s="10" t="n">
        <v>850</v>
      </c>
      <c r="G3908" t="inlineStr">
        <is>
          <t>0800-0859</t>
        </is>
      </c>
      <c r="H3908" s="9">
        <f>INT(F3908/100)</f>
        <v/>
      </c>
      <c r="I3908" t="n">
        <v>-3</v>
      </c>
      <c r="J3908" t="n">
        <v>0</v>
      </c>
      <c r="K3908" t="n">
        <v>19</v>
      </c>
      <c r="L3908" t="n">
        <v>1</v>
      </c>
      <c r="M3908" t="n">
        <v>0</v>
      </c>
      <c r="O3908" t="n">
        <v>0</v>
      </c>
      <c r="P3908" t="n">
        <v>0</v>
      </c>
      <c r="Q3908" t="n">
        <v>0</v>
      </c>
      <c r="R3908" t="n">
        <v>19</v>
      </c>
      <c r="S3908" t="n">
        <v>0</v>
      </c>
      <c r="T3908" t="n">
        <v>0</v>
      </c>
    </row>
    <row r="3909">
      <c r="A3909" s="8" t="n">
        <v>46213</v>
      </c>
      <c r="B3909" t="inlineStr">
        <is>
          <t>DL</t>
        </is>
      </c>
      <c r="C3909" s="9">
        <f>_xlfn.XLOOKUP(B3909,Carriers[Code],Carriers[Airline])</f>
        <v/>
      </c>
      <c r="D3909" t="n">
        <v>1780</v>
      </c>
      <c r="E3909" t="inlineStr">
        <is>
          <t>SJU</t>
        </is>
      </c>
      <c r="F3909" s="10" t="n">
        <v>851</v>
      </c>
      <c r="G3909" t="inlineStr">
        <is>
          <t>0800-0859</t>
        </is>
      </c>
      <c r="H3909" s="9">
        <f>INT(F3909/100)</f>
        <v/>
      </c>
      <c r="I3909" t="n">
        <v>-7</v>
      </c>
      <c r="J3909" t="n">
        <v>0</v>
      </c>
      <c r="K3909" t="n">
        <v>-18</v>
      </c>
      <c r="L3909" t="n">
        <v>0</v>
      </c>
      <c r="M3909" t="n">
        <v>0</v>
      </c>
      <c r="O3909" t="n">
        <v>0</v>
      </c>
    </row>
    <row r="3910">
      <c r="A3910" s="8" t="n">
        <v>46213</v>
      </c>
      <c r="B3910" t="inlineStr">
        <is>
          <t>WN</t>
        </is>
      </c>
      <c r="C3910" s="9">
        <f>_xlfn.XLOOKUP(B3910,Carriers[Code],Carriers[Airline])</f>
        <v/>
      </c>
      <c r="D3910" t="n">
        <v>732</v>
      </c>
      <c r="E3910" t="inlineStr">
        <is>
          <t>BWI</t>
        </is>
      </c>
      <c r="F3910" s="10" t="n">
        <v>855</v>
      </c>
      <c r="G3910" t="inlineStr">
        <is>
          <t>0800-0859</t>
        </is>
      </c>
      <c r="H3910" s="9">
        <f>INT(F3910/100)</f>
        <v/>
      </c>
      <c r="I3910" t="n">
        <v>-2</v>
      </c>
      <c r="J3910" t="n">
        <v>0</v>
      </c>
      <c r="K3910" t="n">
        <v>-15</v>
      </c>
      <c r="L3910" t="n">
        <v>0</v>
      </c>
      <c r="M3910" t="n">
        <v>0</v>
      </c>
      <c r="O3910" t="n">
        <v>0</v>
      </c>
    </row>
    <row r="3911">
      <c r="A3911" s="8" t="n">
        <v>46213</v>
      </c>
      <c r="B3911" t="inlineStr">
        <is>
          <t>YX</t>
        </is>
      </c>
      <c r="C3911" s="9">
        <f>_xlfn.XLOOKUP(B3911,Carriers[Code],Carriers[Airline])</f>
        <v/>
      </c>
      <c r="D3911" t="n">
        <v>5622</v>
      </c>
      <c r="E3911" t="inlineStr">
        <is>
          <t>RIC</t>
        </is>
      </c>
      <c r="F3911" s="10" t="n">
        <v>855</v>
      </c>
      <c r="G3911" t="inlineStr">
        <is>
          <t>0800-0859</t>
        </is>
      </c>
      <c r="H3911" s="9">
        <f>INT(F3911/100)</f>
        <v/>
      </c>
      <c r="I3911" t="n">
        <v>-6</v>
      </c>
      <c r="J3911" t="n">
        <v>0</v>
      </c>
      <c r="K3911" t="n">
        <v>-6</v>
      </c>
      <c r="L3911" t="n">
        <v>0</v>
      </c>
      <c r="M3911" t="n">
        <v>0</v>
      </c>
      <c r="O3911" t="n">
        <v>0</v>
      </c>
    </row>
    <row r="3912">
      <c r="A3912" s="8" t="n">
        <v>46213</v>
      </c>
      <c r="B3912" t="inlineStr">
        <is>
          <t>AA</t>
        </is>
      </c>
      <c r="C3912" s="9">
        <f>_xlfn.XLOOKUP(B3912,Carriers[Code],Carriers[Airline])</f>
        <v/>
      </c>
      <c r="D3912" t="n">
        <v>1239</v>
      </c>
      <c r="E3912" t="inlineStr">
        <is>
          <t>ORD</t>
        </is>
      </c>
      <c r="F3912" s="10" t="n">
        <v>858</v>
      </c>
      <c r="G3912" t="inlineStr">
        <is>
          <t>0800-0859</t>
        </is>
      </c>
      <c r="H3912" s="9">
        <f>INT(F3912/100)</f>
        <v/>
      </c>
      <c r="I3912" t="n">
        <v>-7</v>
      </c>
      <c r="J3912" t="n">
        <v>0</v>
      </c>
      <c r="K3912" t="n">
        <v>-8</v>
      </c>
      <c r="L3912" t="n">
        <v>0</v>
      </c>
      <c r="M3912" t="n">
        <v>0</v>
      </c>
      <c r="O3912" t="n">
        <v>0</v>
      </c>
    </row>
    <row r="3913">
      <c r="A3913" s="8" t="n">
        <v>46213</v>
      </c>
      <c r="B3913" t="inlineStr">
        <is>
          <t>AA</t>
        </is>
      </c>
      <c r="C3913" s="9">
        <f>_xlfn.XLOOKUP(B3913,Carriers[Code],Carriers[Airline])</f>
        <v/>
      </c>
      <c r="D3913" t="n">
        <v>2735</v>
      </c>
      <c r="E3913" t="inlineStr">
        <is>
          <t>MCO</t>
        </is>
      </c>
      <c r="F3913" s="10" t="n">
        <v>900</v>
      </c>
      <c r="G3913" t="inlineStr">
        <is>
          <t>0900-0959</t>
        </is>
      </c>
      <c r="H3913" s="9">
        <f>INT(F3913/100)</f>
        <v/>
      </c>
      <c r="I3913" t="n">
        <v>57</v>
      </c>
      <c r="J3913" t="n">
        <v>1</v>
      </c>
      <c r="K3913" t="n">
        <v>47</v>
      </c>
      <c r="L3913" t="n">
        <v>1</v>
      </c>
      <c r="M3913" t="n">
        <v>0</v>
      </c>
      <c r="O3913" t="n">
        <v>0</v>
      </c>
      <c r="P3913" t="n">
        <v>1</v>
      </c>
      <c r="Q3913" t="n">
        <v>0</v>
      </c>
      <c r="R3913" t="n">
        <v>0</v>
      </c>
      <c r="S3913" t="n">
        <v>0</v>
      </c>
      <c r="T3913" t="n">
        <v>46</v>
      </c>
    </row>
    <row r="3914">
      <c r="A3914" s="8" t="n">
        <v>46213</v>
      </c>
      <c r="B3914" t="inlineStr">
        <is>
          <t>AS</t>
        </is>
      </c>
      <c r="C3914" s="9">
        <f>_xlfn.XLOOKUP(B3914,Carriers[Code],Carriers[Airline])</f>
        <v/>
      </c>
      <c r="D3914" t="n">
        <v>338</v>
      </c>
      <c r="E3914" t="inlineStr">
        <is>
          <t>SEA</t>
        </is>
      </c>
      <c r="F3914" s="10" t="n">
        <v>900</v>
      </c>
      <c r="G3914" t="inlineStr">
        <is>
          <t>0900-0959</t>
        </is>
      </c>
      <c r="H3914" s="9">
        <f>INT(F3914/100)</f>
        <v/>
      </c>
      <c r="I3914" t="n">
        <v>-3</v>
      </c>
      <c r="J3914" t="n">
        <v>0</v>
      </c>
      <c r="K3914" t="n">
        <v>-16</v>
      </c>
      <c r="L3914" t="n">
        <v>0</v>
      </c>
      <c r="M3914" t="n">
        <v>0</v>
      </c>
      <c r="O3914" t="n">
        <v>0</v>
      </c>
    </row>
    <row r="3915">
      <c r="A3915" s="8" t="n">
        <v>46213</v>
      </c>
      <c r="B3915" t="inlineStr">
        <is>
          <t>DL</t>
        </is>
      </c>
      <c r="C3915" s="9">
        <f>_xlfn.XLOOKUP(B3915,Carriers[Code],Carriers[Airline])</f>
        <v/>
      </c>
      <c r="D3915" t="n">
        <v>816</v>
      </c>
      <c r="E3915" t="inlineStr">
        <is>
          <t>SAT</t>
        </is>
      </c>
      <c r="F3915" s="10" t="n">
        <v>900</v>
      </c>
      <c r="G3915" t="inlineStr">
        <is>
          <t>0900-0959</t>
        </is>
      </c>
      <c r="H3915" s="9">
        <f>INT(F3915/100)</f>
        <v/>
      </c>
      <c r="I3915" t="n">
        <v>-10</v>
      </c>
      <c r="J3915" t="n">
        <v>0</v>
      </c>
      <c r="K3915" t="n">
        <v>-9</v>
      </c>
      <c r="L3915" t="n">
        <v>0</v>
      </c>
      <c r="M3915" t="n">
        <v>0</v>
      </c>
      <c r="O3915" t="n">
        <v>0</v>
      </c>
    </row>
    <row r="3916">
      <c r="A3916" s="8" t="n">
        <v>46213</v>
      </c>
      <c r="B3916" t="inlineStr">
        <is>
          <t>YX</t>
        </is>
      </c>
      <c r="C3916" s="9">
        <f>_xlfn.XLOOKUP(B3916,Carriers[Code],Carriers[Airline])</f>
        <v/>
      </c>
      <c r="D3916" t="n">
        <v>5732</v>
      </c>
      <c r="E3916" t="inlineStr">
        <is>
          <t>LGA</t>
        </is>
      </c>
      <c r="F3916" s="10" t="n">
        <v>900</v>
      </c>
      <c r="G3916" t="inlineStr">
        <is>
          <t>0900-0959</t>
        </is>
      </c>
      <c r="H3916" s="9">
        <f>INT(F3916/100)</f>
        <v/>
      </c>
      <c r="M3916" t="n">
        <v>1</v>
      </c>
      <c r="N3916" t="inlineStr">
        <is>
          <t>C</t>
        </is>
      </c>
      <c r="O3916" t="n">
        <v>0</v>
      </c>
    </row>
    <row r="3917">
      <c r="A3917" s="8" t="n">
        <v>46213</v>
      </c>
      <c r="B3917" t="inlineStr">
        <is>
          <t>AA</t>
        </is>
      </c>
      <c r="C3917" s="9">
        <f>_xlfn.XLOOKUP(B3917,Carriers[Code],Carriers[Airline])</f>
        <v/>
      </c>
      <c r="D3917" t="n">
        <v>479</v>
      </c>
      <c r="E3917" t="inlineStr">
        <is>
          <t>DFW</t>
        </is>
      </c>
      <c r="F3917" s="10" t="n">
        <v>901</v>
      </c>
      <c r="G3917" t="inlineStr">
        <is>
          <t>0900-0959</t>
        </is>
      </c>
      <c r="H3917" s="9">
        <f>INT(F3917/100)</f>
        <v/>
      </c>
      <c r="I3917" t="n">
        <v>-9</v>
      </c>
      <c r="J3917" t="n">
        <v>0</v>
      </c>
      <c r="K3917" t="n">
        <v>-12</v>
      </c>
      <c r="L3917" t="n">
        <v>0</v>
      </c>
      <c r="M3917" t="n">
        <v>0</v>
      </c>
      <c r="O3917" t="n">
        <v>0</v>
      </c>
    </row>
    <row r="3918">
      <c r="A3918" s="8" t="n">
        <v>46213</v>
      </c>
      <c r="B3918" t="inlineStr">
        <is>
          <t>B6</t>
        </is>
      </c>
      <c r="C3918" s="9">
        <f>_xlfn.XLOOKUP(B3918,Carriers[Code],Carriers[Airline])</f>
        <v/>
      </c>
      <c r="D3918" t="n">
        <v>21</v>
      </c>
      <c r="E3918" t="inlineStr">
        <is>
          <t>PBI</t>
        </is>
      </c>
      <c r="F3918" s="10" t="n">
        <v>902</v>
      </c>
      <c r="G3918" t="inlineStr">
        <is>
          <t>0900-0959</t>
        </is>
      </c>
      <c r="H3918" s="9">
        <f>INT(F3918/100)</f>
        <v/>
      </c>
      <c r="I3918" t="n">
        <v>-1</v>
      </c>
      <c r="J3918" t="n">
        <v>0</v>
      </c>
      <c r="K3918" t="n">
        <v>-10</v>
      </c>
      <c r="L3918" t="n">
        <v>0</v>
      </c>
      <c r="M3918" t="n">
        <v>0</v>
      </c>
      <c r="O3918" t="n">
        <v>0</v>
      </c>
    </row>
    <row r="3919">
      <c r="A3919" s="8" t="n">
        <v>46213</v>
      </c>
      <c r="B3919" t="inlineStr">
        <is>
          <t>DL</t>
        </is>
      </c>
      <c r="C3919" s="9">
        <f>_xlfn.XLOOKUP(B3919,Carriers[Code],Carriers[Airline])</f>
        <v/>
      </c>
      <c r="D3919" t="n">
        <v>456</v>
      </c>
      <c r="E3919" t="inlineStr">
        <is>
          <t>ATL</t>
        </is>
      </c>
      <c r="F3919" s="10" t="n">
        <v>905</v>
      </c>
      <c r="G3919" t="inlineStr">
        <is>
          <t>0900-0959</t>
        </is>
      </c>
      <c r="H3919" s="9">
        <f>INT(F3919/100)</f>
        <v/>
      </c>
      <c r="I3919" t="n">
        <v>-6</v>
      </c>
      <c r="J3919" t="n">
        <v>0</v>
      </c>
      <c r="K3919" t="n">
        <v>-12</v>
      </c>
      <c r="L3919" t="n">
        <v>0</v>
      </c>
      <c r="M3919" t="n">
        <v>0</v>
      </c>
      <c r="O3919" t="n">
        <v>0</v>
      </c>
    </row>
    <row r="3920">
      <c r="A3920" s="8" t="n">
        <v>46213</v>
      </c>
      <c r="B3920" t="inlineStr">
        <is>
          <t>YX</t>
        </is>
      </c>
      <c r="C3920" s="9">
        <f>_xlfn.XLOOKUP(B3920,Carriers[Code],Carriers[Airline])</f>
        <v/>
      </c>
      <c r="D3920" t="n">
        <v>5720</v>
      </c>
      <c r="E3920" t="inlineStr">
        <is>
          <t>JFK</t>
        </is>
      </c>
      <c r="F3920" s="10" t="n">
        <v>905</v>
      </c>
      <c r="G3920" t="inlineStr">
        <is>
          <t>0900-0959</t>
        </is>
      </c>
      <c r="H3920" s="9">
        <f>INT(F3920/100)</f>
        <v/>
      </c>
      <c r="I3920" t="n">
        <v>-3</v>
      </c>
      <c r="J3920" t="n">
        <v>0</v>
      </c>
      <c r="K3920" t="n">
        <v>-1</v>
      </c>
      <c r="L3920" t="n">
        <v>0</v>
      </c>
      <c r="M3920" t="n">
        <v>0</v>
      </c>
      <c r="O3920" t="n">
        <v>0</v>
      </c>
    </row>
    <row r="3921">
      <c r="A3921" s="8" t="n">
        <v>46213</v>
      </c>
      <c r="B3921" t="inlineStr">
        <is>
          <t>UA</t>
        </is>
      </c>
      <c r="C3921" s="9">
        <f>_xlfn.XLOOKUP(B3921,Carriers[Code],Carriers[Airline])</f>
        <v/>
      </c>
      <c r="D3921" t="n">
        <v>2002</v>
      </c>
      <c r="E3921" t="inlineStr">
        <is>
          <t>SFO</t>
        </is>
      </c>
      <c r="F3921" s="10" t="n">
        <v>907</v>
      </c>
      <c r="G3921" t="inlineStr">
        <is>
          <t>0900-0959</t>
        </is>
      </c>
      <c r="H3921" s="9">
        <f>INT(F3921/100)</f>
        <v/>
      </c>
      <c r="I3921" t="n">
        <v>-6</v>
      </c>
      <c r="J3921" t="n">
        <v>0</v>
      </c>
      <c r="K3921" t="n">
        <v>-20</v>
      </c>
      <c r="L3921" t="n">
        <v>0</v>
      </c>
      <c r="M3921" t="n">
        <v>0</v>
      </c>
      <c r="O3921" t="n">
        <v>0</v>
      </c>
    </row>
    <row r="3922">
      <c r="A3922" s="8" t="n">
        <v>46213</v>
      </c>
      <c r="B3922" t="inlineStr">
        <is>
          <t>YX</t>
        </is>
      </c>
      <c r="C3922" s="9">
        <f>_xlfn.XLOOKUP(B3922,Carriers[Code],Carriers[Airline])</f>
        <v/>
      </c>
      <c r="D3922" t="n">
        <v>5614</v>
      </c>
      <c r="E3922" t="inlineStr">
        <is>
          <t>MKE</t>
        </is>
      </c>
      <c r="F3922" s="10" t="n">
        <v>910</v>
      </c>
      <c r="G3922" t="inlineStr">
        <is>
          <t>0900-0959</t>
        </is>
      </c>
      <c r="H3922" s="9">
        <f>INT(F3922/100)</f>
        <v/>
      </c>
      <c r="I3922" t="n">
        <v>-4</v>
      </c>
      <c r="J3922" t="n">
        <v>0</v>
      </c>
      <c r="K3922" t="n">
        <v>-7</v>
      </c>
      <c r="L3922" t="n">
        <v>0</v>
      </c>
      <c r="M3922" t="n">
        <v>0</v>
      </c>
      <c r="O3922" t="n">
        <v>0</v>
      </c>
    </row>
    <row r="3923">
      <c r="A3923" s="8" t="n">
        <v>46213</v>
      </c>
      <c r="B3923" t="inlineStr">
        <is>
          <t>B6</t>
        </is>
      </c>
      <c r="C3923" s="9">
        <f>_xlfn.XLOOKUP(B3923,Carriers[Code],Carriers[Airline])</f>
        <v/>
      </c>
      <c r="D3923" t="n">
        <v>2033</v>
      </c>
      <c r="E3923" t="inlineStr">
        <is>
          <t>IAH</t>
        </is>
      </c>
      <c r="F3923" s="10" t="n">
        <v>915</v>
      </c>
      <c r="G3923" t="inlineStr">
        <is>
          <t>0900-0959</t>
        </is>
      </c>
      <c r="H3923" s="9">
        <f>INT(F3923/100)</f>
        <v/>
      </c>
      <c r="I3923" t="n">
        <v>136</v>
      </c>
      <c r="J3923" t="n">
        <v>1</v>
      </c>
      <c r="K3923" t="n">
        <v>130</v>
      </c>
      <c r="L3923" t="n">
        <v>1</v>
      </c>
      <c r="M3923" t="n">
        <v>0</v>
      </c>
      <c r="O3923" t="n">
        <v>0</v>
      </c>
      <c r="P3923" t="n">
        <v>129</v>
      </c>
      <c r="Q3923" t="n">
        <v>0</v>
      </c>
      <c r="R3923" t="n">
        <v>0</v>
      </c>
      <c r="S3923" t="n">
        <v>0</v>
      </c>
      <c r="T3923" t="n">
        <v>1</v>
      </c>
    </row>
    <row r="3924">
      <c r="A3924" s="8" t="n">
        <v>46213</v>
      </c>
      <c r="B3924" t="inlineStr">
        <is>
          <t>DL</t>
        </is>
      </c>
      <c r="C3924" s="9">
        <f>_xlfn.XLOOKUP(B3924,Carriers[Code],Carriers[Airline])</f>
        <v/>
      </c>
      <c r="D3924" t="n">
        <v>1748</v>
      </c>
      <c r="E3924" t="inlineStr">
        <is>
          <t>DTW</t>
        </is>
      </c>
      <c r="F3924" s="10" t="n">
        <v>915</v>
      </c>
      <c r="G3924" t="inlineStr">
        <is>
          <t>0900-0959</t>
        </is>
      </c>
      <c r="H3924" s="9">
        <f>INT(F3924/100)</f>
        <v/>
      </c>
      <c r="I3924" t="n">
        <v>-4</v>
      </c>
      <c r="J3924" t="n">
        <v>0</v>
      </c>
      <c r="K3924" t="n">
        <v>6</v>
      </c>
      <c r="L3924" t="n">
        <v>0</v>
      </c>
      <c r="M3924" t="n">
        <v>0</v>
      </c>
      <c r="O3924" t="n">
        <v>0</v>
      </c>
    </row>
    <row r="3925">
      <c r="A3925" s="8" t="n">
        <v>46213</v>
      </c>
      <c r="B3925" t="inlineStr">
        <is>
          <t>YX</t>
        </is>
      </c>
      <c r="C3925" s="9">
        <f>_xlfn.XLOOKUP(B3925,Carriers[Code],Carriers[Airline])</f>
        <v/>
      </c>
      <c r="D3925" t="n">
        <v>5693</v>
      </c>
      <c r="E3925" t="inlineStr">
        <is>
          <t>DCA</t>
        </is>
      </c>
      <c r="F3925" s="10" t="n">
        <v>915</v>
      </c>
      <c r="G3925" t="inlineStr">
        <is>
          <t>0900-0959</t>
        </is>
      </c>
      <c r="H3925" s="9">
        <f>INT(F3925/100)</f>
        <v/>
      </c>
      <c r="I3925" t="n">
        <v>-6</v>
      </c>
      <c r="J3925" t="n">
        <v>0</v>
      </c>
      <c r="K3925" t="n">
        <v>-1</v>
      </c>
      <c r="L3925" t="n">
        <v>0</v>
      </c>
      <c r="M3925" t="n">
        <v>0</v>
      </c>
      <c r="O3925" t="n">
        <v>0</v>
      </c>
    </row>
    <row r="3926">
      <c r="A3926" s="8" t="n">
        <v>46213</v>
      </c>
      <c r="B3926" t="inlineStr">
        <is>
          <t>AA</t>
        </is>
      </c>
      <c r="C3926" s="9">
        <f>_xlfn.XLOOKUP(B3926,Carriers[Code],Carriers[Airline])</f>
        <v/>
      </c>
      <c r="D3926" t="n">
        <v>1605</v>
      </c>
      <c r="E3926" t="inlineStr">
        <is>
          <t>DCA</t>
        </is>
      </c>
      <c r="F3926" s="10" t="n">
        <v>918</v>
      </c>
      <c r="G3926" t="inlineStr">
        <is>
          <t>0900-0959</t>
        </is>
      </c>
      <c r="H3926" s="9">
        <f>INT(F3926/100)</f>
        <v/>
      </c>
      <c r="I3926" t="n">
        <v>1</v>
      </c>
      <c r="J3926" t="n">
        <v>0</v>
      </c>
      <c r="K3926" t="n">
        <v>13</v>
      </c>
      <c r="L3926" t="n">
        <v>0</v>
      </c>
      <c r="M3926" t="n">
        <v>0</v>
      </c>
      <c r="O3926" t="n">
        <v>0</v>
      </c>
    </row>
    <row r="3927">
      <c r="A3927" s="8" t="n">
        <v>46213</v>
      </c>
      <c r="B3927" t="inlineStr">
        <is>
          <t>DL</t>
        </is>
      </c>
      <c r="C3927" s="9">
        <f>_xlfn.XLOOKUP(B3927,Carriers[Code],Carriers[Airline])</f>
        <v/>
      </c>
      <c r="D3927" t="n">
        <v>1245</v>
      </c>
      <c r="E3927" t="inlineStr">
        <is>
          <t>PBI</t>
        </is>
      </c>
      <c r="F3927" s="10" t="n">
        <v>920</v>
      </c>
      <c r="G3927" t="inlineStr">
        <is>
          <t>0900-0959</t>
        </is>
      </c>
      <c r="H3927" s="9">
        <f>INT(F3927/100)</f>
        <v/>
      </c>
      <c r="I3927" t="n">
        <v>65</v>
      </c>
      <c r="J3927" t="n">
        <v>1</v>
      </c>
      <c r="K3927" t="n">
        <v>64</v>
      </c>
      <c r="L3927" t="n">
        <v>1</v>
      </c>
      <c r="M3927" t="n">
        <v>0</v>
      </c>
      <c r="O3927" t="n">
        <v>0</v>
      </c>
      <c r="P3927" t="n">
        <v>64</v>
      </c>
      <c r="Q3927" t="n">
        <v>0</v>
      </c>
      <c r="R3927" t="n">
        <v>0</v>
      </c>
      <c r="S3927" t="n">
        <v>0</v>
      </c>
      <c r="T3927" t="n">
        <v>0</v>
      </c>
    </row>
    <row r="3928">
      <c r="A3928" s="8" t="n">
        <v>46213</v>
      </c>
      <c r="B3928" t="inlineStr">
        <is>
          <t>YX</t>
        </is>
      </c>
      <c r="C3928" s="9">
        <f>_xlfn.XLOOKUP(B3928,Carriers[Code],Carriers[Airline])</f>
        <v/>
      </c>
      <c r="D3928" t="n">
        <v>5809</v>
      </c>
      <c r="E3928" t="inlineStr">
        <is>
          <t>ORF</t>
        </is>
      </c>
      <c r="F3928" s="10" t="n">
        <v>920</v>
      </c>
      <c r="G3928" t="inlineStr">
        <is>
          <t>0900-0959</t>
        </is>
      </c>
      <c r="H3928" s="9">
        <f>INT(F3928/100)</f>
        <v/>
      </c>
      <c r="I3928" t="n">
        <v>-8</v>
      </c>
      <c r="J3928" t="n">
        <v>0</v>
      </c>
      <c r="K3928" t="n">
        <v>-7</v>
      </c>
      <c r="L3928" t="n">
        <v>0</v>
      </c>
      <c r="M3928" t="n">
        <v>0</v>
      </c>
      <c r="O3928" t="n">
        <v>0</v>
      </c>
    </row>
    <row r="3929">
      <c r="A3929" s="8" t="n">
        <v>46213</v>
      </c>
      <c r="B3929" t="inlineStr">
        <is>
          <t>B6</t>
        </is>
      </c>
      <c r="C3929" s="9">
        <f>_xlfn.XLOOKUP(B3929,Carriers[Code],Carriers[Airline])</f>
        <v/>
      </c>
      <c r="D3929" t="n">
        <v>1324</v>
      </c>
      <c r="E3929" t="inlineStr">
        <is>
          <t>MVY</t>
        </is>
      </c>
      <c r="F3929" s="10" t="n">
        <v>921</v>
      </c>
      <c r="G3929" t="inlineStr">
        <is>
          <t>0900-0959</t>
        </is>
      </c>
      <c r="H3929" s="9">
        <f>INT(F3929/100)</f>
        <v/>
      </c>
      <c r="I3929" t="n">
        <v>11</v>
      </c>
      <c r="J3929" t="n">
        <v>0</v>
      </c>
      <c r="K3929" t="n">
        <v>7</v>
      </c>
      <c r="L3929" t="n">
        <v>0</v>
      </c>
      <c r="M3929" t="n">
        <v>0</v>
      </c>
      <c r="O3929" t="n">
        <v>0</v>
      </c>
    </row>
    <row r="3930">
      <c r="A3930" s="8" t="n">
        <v>46213</v>
      </c>
      <c r="B3930" t="inlineStr">
        <is>
          <t>YX</t>
        </is>
      </c>
      <c r="C3930" s="9">
        <f>_xlfn.XLOOKUP(B3930,Carriers[Code],Carriers[Airline])</f>
        <v/>
      </c>
      <c r="D3930" t="n">
        <v>4666</v>
      </c>
      <c r="E3930" t="inlineStr">
        <is>
          <t>BUF</t>
        </is>
      </c>
      <c r="F3930" s="10" t="n">
        <v>921</v>
      </c>
      <c r="G3930" t="inlineStr">
        <is>
          <t>0900-0959</t>
        </is>
      </c>
      <c r="H3930" s="9">
        <f>INT(F3930/100)</f>
        <v/>
      </c>
      <c r="I3930" t="n">
        <v>-6</v>
      </c>
      <c r="J3930" t="n">
        <v>0</v>
      </c>
      <c r="K3930" t="n">
        <v>-19</v>
      </c>
      <c r="L3930" t="n">
        <v>0</v>
      </c>
      <c r="M3930" t="n">
        <v>0</v>
      </c>
      <c r="O3930" t="n">
        <v>0</v>
      </c>
    </row>
    <row r="3931">
      <c r="A3931" s="8" t="n">
        <v>46213</v>
      </c>
      <c r="B3931" t="inlineStr">
        <is>
          <t>UA</t>
        </is>
      </c>
      <c r="C3931" s="9">
        <f>_xlfn.XLOOKUP(B3931,Carriers[Code],Carriers[Airline])</f>
        <v/>
      </c>
      <c r="D3931" t="n">
        <v>2098</v>
      </c>
      <c r="E3931" t="inlineStr">
        <is>
          <t>IAD</t>
        </is>
      </c>
      <c r="F3931" s="10" t="n">
        <v>925</v>
      </c>
      <c r="G3931" t="inlineStr">
        <is>
          <t>0900-0959</t>
        </is>
      </c>
      <c r="H3931" s="9">
        <f>INT(F3931/100)</f>
        <v/>
      </c>
      <c r="I3931" t="n">
        <v>-6</v>
      </c>
      <c r="J3931" t="n">
        <v>0</v>
      </c>
      <c r="K3931" t="n">
        <v>-12</v>
      </c>
      <c r="L3931" t="n">
        <v>0</v>
      </c>
      <c r="M3931" t="n">
        <v>0</v>
      </c>
      <c r="O3931" t="n">
        <v>0</v>
      </c>
    </row>
    <row r="3932">
      <c r="A3932" s="8" t="n">
        <v>46213</v>
      </c>
      <c r="B3932" t="inlineStr">
        <is>
          <t>YX</t>
        </is>
      </c>
      <c r="C3932" s="9">
        <f>_xlfn.XLOOKUP(B3932,Carriers[Code],Carriers[Airline])</f>
        <v/>
      </c>
      <c r="D3932" t="n">
        <v>5615</v>
      </c>
      <c r="E3932" t="inlineStr">
        <is>
          <t>SDF</t>
        </is>
      </c>
      <c r="F3932" s="10" t="n">
        <v>926</v>
      </c>
      <c r="G3932" t="inlineStr">
        <is>
          <t>0900-0959</t>
        </is>
      </c>
      <c r="H3932" s="9">
        <f>INT(F3932/100)</f>
        <v/>
      </c>
      <c r="I3932" t="n">
        <v>-6</v>
      </c>
      <c r="J3932" t="n">
        <v>0</v>
      </c>
      <c r="K3932" t="n">
        <v>-16</v>
      </c>
      <c r="L3932" t="n">
        <v>0</v>
      </c>
      <c r="M3932" t="n">
        <v>0</v>
      </c>
      <c r="O3932" t="n">
        <v>0</v>
      </c>
    </row>
    <row r="3933">
      <c r="A3933" s="8" t="n">
        <v>46213</v>
      </c>
      <c r="B3933" t="inlineStr">
        <is>
          <t>B6</t>
        </is>
      </c>
      <c r="C3933" s="9">
        <f>_xlfn.XLOOKUP(B3933,Carriers[Code],Carriers[Airline])</f>
        <v/>
      </c>
      <c r="D3933" t="n">
        <v>2352</v>
      </c>
      <c r="E3933" t="inlineStr">
        <is>
          <t>ACK</t>
        </is>
      </c>
      <c r="F3933" s="10" t="n">
        <v>930</v>
      </c>
      <c r="G3933" t="inlineStr">
        <is>
          <t>0900-0959</t>
        </is>
      </c>
      <c r="H3933" s="9">
        <f>INT(F3933/100)</f>
        <v/>
      </c>
      <c r="I3933" t="n">
        <v>41</v>
      </c>
      <c r="J3933" t="n">
        <v>1</v>
      </c>
      <c r="K3933" t="n">
        <v>45</v>
      </c>
      <c r="L3933" t="n">
        <v>1</v>
      </c>
      <c r="M3933" t="n">
        <v>0</v>
      </c>
      <c r="O3933" t="n">
        <v>0</v>
      </c>
      <c r="P3933" t="n">
        <v>0</v>
      </c>
      <c r="Q3933" t="n">
        <v>0</v>
      </c>
      <c r="R3933" t="n">
        <v>4</v>
      </c>
      <c r="S3933" t="n">
        <v>0</v>
      </c>
      <c r="T3933" t="n">
        <v>41</v>
      </c>
    </row>
    <row r="3934">
      <c r="A3934" s="8" t="n">
        <v>46213</v>
      </c>
      <c r="B3934" t="inlineStr">
        <is>
          <t>UA</t>
        </is>
      </c>
      <c r="C3934" s="9">
        <f>_xlfn.XLOOKUP(B3934,Carriers[Code],Carriers[Airline])</f>
        <v/>
      </c>
      <c r="D3934" t="n">
        <v>1307</v>
      </c>
      <c r="E3934" t="inlineStr">
        <is>
          <t>EWR</t>
        </is>
      </c>
      <c r="F3934" s="10" t="n">
        <v>930</v>
      </c>
      <c r="G3934" t="inlineStr">
        <is>
          <t>0900-0959</t>
        </is>
      </c>
      <c r="H3934" s="9">
        <f>INT(F3934/100)</f>
        <v/>
      </c>
      <c r="I3934" t="n">
        <v>-3</v>
      </c>
      <c r="J3934" t="n">
        <v>0</v>
      </c>
      <c r="K3934" t="n">
        <v>-21</v>
      </c>
      <c r="L3934" t="n">
        <v>0</v>
      </c>
      <c r="M3934" t="n">
        <v>0</v>
      </c>
      <c r="O3934" t="n">
        <v>0</v>
      </c>
    </row>
    <row r="3935">
      <c r="A3935" s="8" t="n">
        <v>46213</v>
      </c>
      <c r="B3935" t="inlineStr">
        <is>
          <t>YX</t>
        </is>
      </c>
      <c r="C3935" s="9">
        <f>_xlfn.XLOOKUP(B3935,Carriers[Code],Carriers[Airline])</f>
        <v/>
      </c>
      <c r="D3935" t="n">
        <v>4708</v>
      </c>
      <c r="E3935" t="inlineStr">
        <is>
          <t>ACK</t>
        </is>
      </c>
      <c r="F3935" s="10" t="n">
        <v>935</v>
      </c>
      <c r="G3935" t="inlineStr">
        <is>
          <t>0900-0959</t>
        </is>
      </c>
      <c r="H3935" s="9">
        <f>INT(F3935/100)</f>
        <v/>
      </c>
      <c r="I3935" t="n">
        <v>22</v>
      </c>
      <c r="J3935" t="n">
        <v>1</v>
      </c>
      <c r="K3935" t="n">
        <v>10</v>
      </c>
      <c r="L3935" t="n">
        <v>0</v>
      </c>
      <c r="M3935" t="n">
        <v>0</v>
      </c>
      <c r="O3935" t="n">
        <v>0</v>
      </c>
    </row>
    <row r="3936">
      <c r="A3936" s="8" t="n">
        <v>46213</v>
      </c>
      <c r="B3936" t="inlineStr">
        <is>
          <t>AA</t>
        </is>
      </c>
      <c r="C3936" s="9">
        <f>_xlfn.XLOOKUP(B3936,Carriers[Code],Carriers[Airline])</f>
        <v/>
      </c>
      <c r="D3936" t="n">
        <v>3225</v>
      </c>
      <c r="E3936" t="inlineStr">
        <is>
          <t>PHL</t>
        </is>
      </c>
      <c r="F3936" s="10" t="n">
        <v>937</v>
      </c>
      <c r="G3936" t="inlineStr">
        <is>
          <t>0900-0959</t>
        </is>
      </c>
      <c r="H3936" s="9">
        <f>INT(F3936/100)</f>
        <v/>
      </c>
      <c r="I3936" t="n">
        <v>22</v>
      </c>
      <c r="J3936" t="n">
        <v>1</v>
      </c>
      <c r="K3936" t="n">
        <v>1</v>
      </c>
      <c r="L3936" t="n">
        <v>0</v>
      </c>
      <c r="M3936" t="n">
        <v>0</v>
      </c>
      <c r="O3936" t="n">
        <v>0</v>
      </c>
    </row>
    <row r="3937">
      <c r="A3937" s="8" t="n">
        <v>46213</v>
      </c>
      <c r="B3937" t="inlineStr">
        <is>
          <t>UA</t>
        </is>
      </c>
      <c r="C3937" s="9">
        <f>_xlfn.XLOOKUP(B3937,Carriers[Code],Carriers[Airline])</f>
        <v/>
      </c>
      <c r="D3937" t="n">
        <v>662</v>
      </c>
      <c r="E3937" t="inlineStr">
        <is>
          <t>DEN</t>
        </is>
      </c>
      <c r="F3937" s="10" t="n">
        <v>940</v>
      </c>
      <c r="G3937" t="inlineStr">
        <is>
          <t>0900-0959</t>
        </is>
      </c>
      <c r="H3937" s="9">
        <f>INT(F3937/100)</f>
        <v/>
      </c>
      <c r="I3937" t="n">
        <v>-2</v>
      </c>
      <c r="J3937" t="n">
        <v>0</v>
      </c>
      <c r="K3937" t="n">
        <v>-14</v>
      </c>
      <c r="L3937" t="n">
        <v>0</v>
      </c>
      <c r="M3937" t="n">
        <v>0</v>
      </c>
      <c r="O3937" t="n">
        <v>0</v>
      </c>
    </row>
    <row r="3938">
      <c r="A3938" s="8" t="n">
        <v>46213</v>
      </c>
      <c r="B3938" t="inlineStr">
        <is>
          <t>B6</t>
        </is>
      </c>
      <c r="C3938" s="9">
        <f>_xlfn.XLOOKUP(B3938,Carriers[Code],Carriers[Airline])</f>
        <v/>
      </c>
      <c r="D3938" t="n">
        <v>267</v>
      </c>
      <c r="E3938" t="inlineStr">
        <is>
          <t>CHS</t>
        </is>
      </c>
      <c r="F3938" s="10" t="n">
        <v>945</v>
      </c>
      <c r="G3938" t="inlineStr">
        <is>
          <t>0900-0959</t>
        </is>
      </c>
      <c r="H3938" s="9">
        <f>INT(F3938/100)</f>
        <v/>
      </c>
      <c r="I3938" t="n">
        <v>30</v>
      </c>
      <c r="J3938" t="n">
        <v>1</v>
      </c>
      <c r="K3938" t="n">
        <v>30</v>
      </c>
      <c r="L3938" t="n">
        <v>1</v>
      </c>
      <c r="M3938" t="n">
        <v>0</v>
      </c>
      <c r="O3938" t="n">
        <v>0</v>
      </c>
      <c r="P3938" t="n">
        <v>0</v>
      </c>
      <c r="Q3938" t="n">
        <v>0</v>
      </c>
      <c r="R3938" t="n">
        <v>0</v>
      </c>
      <c r="S3938" t="n">
        <v>0</v>
      </c>
      <c r="T3938" t="n">
        <v>30</v>
      </c>
    </row>
    <row r="3939">
      <c r="A3939" s="8" t="n">
        <v>46213</v>
      </c>
      <c r="B3939" t="inlineStr">
        <is>
          <t>B6</t>
        </is>
      </c>
      <c r="C3939" s="9">
        <f>_xlfn.XLOOKUP(B3939,Carriers[Code],Carriers[Airline])</f>
        <v/>
      </c>
      <c r="D3939" t="n">
        <v>1833</v>
      </c>
      <c r="E3939" t="inlineStr">
        <is>
          <t>SFO</t>
        </is>
      </c>
      <c r="F3939" s="10" t="n">
        <v>950</v>
      </c>
      <c r="G3939" t="inlineStr">
        <is>
          <t>0900-0959</t>
        </is>
      </c>
      <c r="H3939" s="9">
        <f>INT(F3939/100)</f>
        <v/>
      </c>
      <c r="I3939" t="n">
        <v>15</v>
      </c>
      <c r="J3939" t="n">
        <v>1</v>
      </c>
      <c r="K3939" t="n">
        <v>5</v>
      </c>
      <c r="L3939" t="n">
        <v>0</v>
      </c>
      <c r="M3939" t="n">
        <v>0</v>
      </c>
      <c r="O3939" t="n">
        <v>0</v>
      </c>
    </row>
    <row r="3940">
      <c r="A3940" s="8" t="n">
        <v>46213</v>
      </c>
      <c r="B3940" t="inlineStr">
        <is>
          <t>UA</t>
        </is>
      </c>
      <c r="C3940" s="9">
        <f>_xlfn.XLOOKUP(B3940,Carriers[Code],Carriers[Airline])</f>
        <v/>
      </c>
      <c r="D3940" t="n">
        <v>1349</v>
      </c>
      <c r="E3940" t="inlineStr">
        <is>
          <t>ORD</t>
        </is>
      </c>
      <c r="F3940" s="10" t="n">
        <v>950</v>
      </c>
      <c r="G3940" t="inlineStr">
        <is>
          <t>0900-0959</t>
        </is>
      </c>
      <c r="H3940" s="9">
        <f>INT(F3940/100)</f>
        <v/>
      </c>
      <c r="I3940" t="n">
        <v>-2</v>
      </c>
      <c r="J3940" t="n">
        <v>0</v>
      </c>
      <c r="K3940" t="n">
        <v>-11</v>
      </c>
      <c r="L3940" t="n">
        <v>0</v>
      </c>
      <c r="M3940" t="n">
        <v>0</v>
      </c>
      <c r="O3940" t="n">
        <v>0</v>
      </c>
    </row>
    <row r="3941">
      <c r="A3941" s="8" t="n">
        <v>46213</v>
      </c>
      <c r="B3941" t="inlineStr">
        <is>
          <t>B6</t>
        </is>
      </c>
      <c r="C3941" s="9">
        <f>_xlfn.XLOOKUP(B3941,Carriers[Code],Carriers[Airline])</f>
        <v/>
      </c>
      <c r="D3941" t="n">
        <v>395</v>
      </c>
      <c r="E3941" t="inlineStr">
        <is>
          <t>PDX</t>
        </is>
      </c>
      <c r="F3941" s="10" t="n">
        <v>955</v>
      </c>
      <c r="G3941" t="inlineStr">
        <is>
          <t>0900-0959</t>
        </is>
      </c>
      <c r="H3941" s="9">
        <f>INT(F3941/100)</f>
        <v/>
      </c>
      <c r="I3941" t="n">
        <v>-8</v>
      </c>
      <c r="J3941" t="n">
        <v>0</v>
      </c>
      <c r="K3941" t="n">
        <v>-31</v>
      </c>
      <c r="L3941" t="n">
        <v>0</v>
      </c>
      <c r="M3941" t="n">
        <v>0</v>
      </c>
      <c r="O3941" t="n">
        <v>0</v>
      </c>
    </row>
    <row r="3942">
      <c r="A3942" s="8" t="n">
        <v>46213</v>
      </c>
      <c r="B3942" t="inlineStr">
        <is>
          <t>MQ</t>
        </is>
      </c>
      <c r="C3942" s="9">
        <f>_xlfn.XLOOKUP(B3942,Carriers[Code],Carriers[Airline])</f>
        <v/>
      </c>
      <c r="D3942" t="n">
        <v>4171</v>
      </c>
      <c r="E3942" t="inlineStr">
        <is>
          <t>ROC</t>
        </is>
      </c>
      <c r="F3942" s="10" t="n">
        <v>955</v>
      </c>
      <c r="G3942" t="inlineStr">
        <is>
          <t>0900-0959</t>
        </is>
      </c>
      <c r="H3942" s="9">
        <f>INT(F3942/100)</f>
        <v/>
      </c>
      <c r="I3942" t="n">
        <v>6</v>
      </c>
      <c r="J3942" t="n">
        <v>0</v>
      </c>
      <c r="K3942" t="n">
        <v>4</v>
      </c>
      <c r="L3942" t="n">
        <v>0</v>
      </c>
      <c r="M3942" t="n">
        <v>0</v>
      </c>
      <c r="O3942" t="n">
        <v>0</v>
      </c>
    </row>
    <row r="3943">
      <c r="A3943" s="8" t="n">
        <v>46213</v>
      </c>
      <c r="B3943" t="inlineStr">
        <is>
          <t>B6</t>
        </is>
      </c>
      <c r="C3943" s="9">
        <f>_xlfn.XLOOKUP(B3943,Carriers[Code],Carriers[Airline])</f>
        <v/>
      </c>
      <c r="D3943" t="n">
        <v>807</v>
      </c>
      <c r="E3943" t="inlineStr">
        <is>
          <t>STT</t>
        </is>
      </c>
      <c r="F3943" s="10" t="n">
        <v>956</v>
      </c>
      <c r="G3943" t="inlineStr">
        <is>
          <t>0900-0959</t>
        </is>
      </c>
      <c r="H3943" s="9">
        <f>INT(F3943/100)</f>
        <v/>
      </c>
      <c r="I3943" t="n">
        <v>8</v>
      </c>
      <c r="J3943" t="n">
        <v>0</v>
      </c>
      <c r="K3943" t="n">
        <v>4</v>
      </c>
      <c r="L3943" t="n">
        <v>0</v>
      </c>
      <c r="M3943" t="n">
        <v>0</v>
      </c>
      <c r="O3943" t="n">
        <v>0</v>
      </c>
    </row>
    <row r="3944">
      <c r="A3944" s="8" t="n">
        <v>46213</v>
      </c>
      <c r="B3944" t="inlineStr">
        <is>
          <t>AA</t>
        </is>
      </c>
      <c r="C3944" s="9">
        <f>_xlfn.XLOOKUP(B3944,Carriers[Code],Carriers[Airline])</f>
        <v/>
      </c>
      <c r="D3944" t="n">
        <v>897</v>
      </c>
      <c r="E3944" t="inlineStr">
        <is>
          <t>DFW</t>
        </is>
      </c>
      <c r="F3944" s="10" t="n">
        <v>1000</v>
      </c>
      <c r="G3944" t="inlineStr">
        <is>
          <t>1000-1059</t>
        </is>
      </c>
      <c r="H3944" s="9">
        <f>INT(F3944/100)</f>
        <v/>
      </c>
      <c r="I3944" t="n">
        <v>16</v>
      </c>
      <c r="J3944" t="n">
        <v>1</v>
      </c>
      <c r="K3944" t="n">
        <v>12</v>
      </c>
      <c r="L3944" t="n">
        <v>0</v>
      </c>
      <c r="M3944" t="n">
        <v>0</v>
      </c>
      <c r="O3944" t="n">
        <v>0</v>
      </c>
    </row>
    <row r="3945">
      <c r="A3945" s="8" t="n">
        <v>46213</v>
      </c>
      <c r="B3945" t="inlineStr">
        <is>
          <t>DL</t>
        </is>
      </c>
      <c r="C3945" s="9">
        <f>_xlfn.XLOOKUP(B3945,Carriers[Code],Carriers[Airline])</f>
        <v/>
      </c>
      <c r="D3945" t="n">
        <v>2118</v>
      </c>
      <c r="E3945" t="inlineStr">
        <is>
          <t>RDU</t>
        </is>
      </c>
      <c r="F3945" s="10" t="n">
        <v>1000</v>
      </c>
      <c r="G3945" t="inlineStr">
        <is>
          <t>1000-1059</t>
        </is>
      </c>
      <c r="H3945" s="9">
        <f>INT(F3945/100)</f>
        <v/>
      </c>
      <c r="I3945" t="n">
        <v>53</v>
      </c>
      <c r="J3945" t="n">
        <v>1</v>
      </c>
      <c r="K3945" t="n">
        <v>53</v>
      </c>
      <c r="L3945" t="n">
        <v>1</v>
      </c>
      <c r="M3945" t="n">
        <v>0</v>
      </c>
      <c r="O3945" t="n">
        <v>0</v>
      </c>
      <c r="P3945" t="n">
        <v>0</v>
      </c>
      <c r="Q3945" t="n">
        <v>0</v>
      </c>
      <c r="R3945" t="n">
        <v>0</v>
      </c>
      <c r="S3945" t="n">
        <v>0</v>
      </c>
      <c r="T3945" t="n">
        <v>53</v>
      </c>
    </row>
    <row r="3946">
      <c r="A3946" s="8" t="n">
        <v>46213</v>
      </c>
      <c r="B3946" t="inlineStr">
        <is>
          <t>YX</t>
        </is>
      </c>
      <c r="C3946" s="9">
        <f>_xlfn.XLOOKUP(B3946,Carriers[Code],Carriers[Airline])</f>
        <v/>
      </c>
      <c r="D3946" t="n">
        <v>5744</v>
      </c>
      <c r="E3946" t="inlineStr">
        <is>
          <t>LGA</t>
        </is>
      </c>
      <c r="F3946" s="10" t="n">
        <v>1000</v>
      </c>
      <c r="G3946" t="inlineStr">
        <is>
          <t>1000-1059</t>
        </is>
      </c>
      <c r="H3946" s="9">
        <f>INT(F3946/100)</f>
        <v/>
      </c>
      <c r="I3946" t="n">
        <v>54</v>
      </c>
      <c r="J3946" t="n">
        <v>1</v>
      </c>
      <c r="K3946" t="n">
        <v>63</v>
      </c>
      <c r="L3946" t="n">
        <v>1</v>
      </c>
      <c r="M3946" t="n">
        <v>0</v>
      </c>
      <c r="O3946" t="n">
        <v>0</v>
      </c>
      <c r="P3946" t="n">
        <v>6</v>
      </c>
      <c r="Q3946" t="n">
        <v>0</v>
      </c>
      <c r="R3946" t="n">
        <v>9</v>
      </c>
      <c r="S3946" t="n">
        <v>0</v>
      </c>
      <c r="T3946" t="n">
        <v>48</v>
      </c>
    </row>
    <row r="3947">
      <c r="A3947" s="8" t="n">
        <v>46213</v>
      </c>
      <c r="B3947" t="inlineStr">
        <is>
          <t>AA</t>
        </is>
      </c>
      <c r="C3947" s="9">
        <f>_xlfn.XLOOKUP(B3947,Carriers[Code],Carriers[Airline])</f>
        <v/>
      </c>
      <c r="D3947" t="n">
        <v>377</v>
      </c>
      <c r="E3947" t="inlineStr">
        <is>
          <t>PHX</t>
        </is>
      </c>
      <c r="F3947" s="10" t="n">
        <v>1004</v>
      </c>
      <c r="G3947" t="inlineStr">
        <is>
          <t>1000-1059</t>
        </is>
      </c>
      <c r="H3947" s="9">
        <f>INT(F3947/100)</f>
        <v/>
      </c>
      <c r="I3947" t="n">
        <v>-10</v>
      </c>
      <c r="J3947" t="n">
        <v>0</v>
      </c>
      <c r="K3947" t="n">
        <v>-16</v>
      </c>
      <c r="L3947" t="n">
        <v>0</v>
      </c>
      <c r="M3947" t="n">
        <v>0</v>
      </c>
      <c r="O3947" t="n">
        <v>0</v>
      </c>
    </row>
    <row r="3948">
      <c r="A3948" s="8" t="n">
        <v>46213</v>
      </c>
      <c r="B3948" t="inlineStr">
        <is>
          <t>F9</t>
        </is>
      </c>
      <c r="C3948" s="9">
        <f>_xlfn.XLOOKUP(B3948,Carriers[Code],Carriers[Airline])</f>
        <v/>
      </c>
      <c r="D3948" t="n">
        <v>1977</v>
      </c>
      <c r="E3948" t="inlineStr">
        <is>
          <t>MCO</t>
        </is>
      </c>
      <c r="F3948" s="10" t="n">
        <v>1004</v>
      </c>
      <c r="G3948" t="inlineStr">
        <is>
          <t>1000-1059</t>
        </is>
      </c>
      <c r="H3948" s="9">
        <f>INT(F3948/100)</f>
        <v/>
      </c>
      <c r="I3948" t="n">
        <v>20</v>
      </c>
      <c r="J3948" t="n">
        <v>1</v>
      </c>
      <c r="K3948" t="n">
        <v>-2</v>
      </c>
      <c r="L3948" t="n">
        <v>0</v>
      </c>
      <c r="M3948" t="n">
        <v>0</v>
      </c>
      <c r="O3948" t="n">
        <v>0</v>
      </c>
    </row>
    <row r="3949">
      <c r="A3949" s="8" t="n">
        <v>46213</v>
      </c>
      <c r="B3949" t="inlineStr">
        <is>
          <t>G4</t>
        </is>
      </c>
      <c r="C3949" s="9">
        <f>_xlfn.XLOOKUP(B3949,Carriers[Code],Carriers[Airline])</f>
        <v/>
      </c>
      <c r="D3949" t="n">
        <v>256</v>
      </c>
      <c r="E3949" t="inlineStr">
        <is>
          <t>AVL</t>
        </is>
      </c>
      <c r="F3949" s="10" t="n">
        <v>1004</v>
      </c>
      <c r="G3949" t="inlineStr">
        <is>
          <t>1000-1059</t>
        </is>
      </c>
      <c r="H3949" s="9">
        <f>INT(F3949/100)</f>
        <v/>
      </c>
      <c r="I3949" t="n">
        <v>-1</v>
      </c>
      <c r="J3949" t="n">
        <v>0</v>
      </c>
      <c r="K3949" t="n">
        <v>4</v>
      </c>
      <c r="L3949" t="n">
        <v>0</v>
      </c>
      <c r="M3949" t="n">
        <v>0</v>
      </c>
      <c r="O3949" t="n">
        <v>0</v>
      </c>
    </row>
    <row r="3950">
      <c r="A3950" s="8" t="n">
        <v>46213</v>
      </c>
      <c r="B3950" t="inlineStr">
        <is>
          <t>YX</t>
        </is>
      </c>
      <c r="C3950" s="9">
        <f>_xlfn.XLOOKUP(B3950,Carriers[Code],Carriers[Airline])</f>
        <v/>
      </c>
      <c r="D3950" t="n">
        <v>5630</v>
      </c>
      <c r="E3950" t="inlineStr">
        <is>
          <t>CLT</t>
        </is>
      </c>
      <c r="F3950" s="10" t="n">
        <v>1005</v>
      </c>
      <c r="G3950" t="inlineStr">
        <is>
          <t>1000-1059</t>
        </is>
      </c>
      <c r="H3950" s="9">
        <f>INT(F3950/100)</f>
        <v/>
      </c>
      <c r="I3950" t="n">
        <v>-4</v>
      </c>
      <c r="J3950" t="n">
        <v>0</v>
      </c>
      <c r="K3950" t="n">
        <v>-2</v>
      </c>
      <c r="L3950" t="n">
        <v>0</v>
      </c>
      <c r="M3950" t="n">
        <v>0</v>
      </c>
      <c r="O3950" t="n">
        <v>0</v>
      </c>
    </row>
    <row r="3951">
      <c r="A3951" s="8" t="n">
        <v>46213</v>
      </c>
      <c r="B3951" t="inlineStr">
        <is>
          <t>B6</t>
        </is>
      </c>
      <c r="C3951" s="9">
        <f>_xlfn.XLOOKUP(B3951,Carriers[Code],Carriers[Airline])</f>
        <v/>
      </c>
      <c r="D3951" t="n">
        <v>861</v>
      </c>
      <c r="E3951" t="inlineStr">
        <is>
          <t>SJU</t>
        </is>
      </c>
      <c r="F3951" s="10" t="n">
        <v>1010</v>
      </c>
      <c r="G3951" t="inlineStr">
        <is>
          <t>1000-1059</t>
        </is>
      </c>
      <c r="H3951" s="9">
        <f>INT(F3951/100)</f>
        <v/>
      </c>
      <c r="I3951" t="n">
        <v>-2</v>
      </c>
      <c r="J3951" t="n">
        <v>0</v>
      </c>
      <c r="K3951" t="n">
        <v>20</v>
      </c>
      <c r="L3951" t="n">
        <v>1</v>
      </c>
      <c r="M3951" t="n">
        <v>0</v>
      </c>
      <c r="O3951" t="n">
        <v>0</v>
      </c>
      <c r="P3951" t="n">
        <v>0</v>
      </c>
      <c r="Q3951" t="n">
        <v>0</v>
      </c>
      <c r="R3951" t="n">
        <v>20</v>
      </c>
      <c r="S3951" t="n">
        <v>0</v>
      </c>
      <c r="T3951" t="n">
        <v>0</v>
      </c>
    </row>
    <row r="3952">
      <c r="A3952" s="8" t="n">
        <v>46213</v>
      </c>
      <c r="B3952" t="inlineStr">
        <is>
          <t>YX</t>
        </is>
      </c>
      <c r="C3952" s="9">
        <f>_xlfn.XLOOKUP(B3952,Carriers[Code],Carriers[Airline])</f>
        <v/>
      </c>
      <c r="D3952" t="n">
        <v>4516</v>
      </c>
      <c r="E3952" t="inlineStr">
        <is>
          <t>TVC</t>
        </is>
      </c>
      <c r="F3952" s="10" t="n">
        <v>1010</v>
      </c>
      <c r="G3952" t="inlineStr">
        <is>
          <t>1000-1059</t>
        </is>
      </c>
      <c r="H3952" s="9">
        <f>INT(F3952/100)</f>
        <v/>
      </c>
      <c r="I3952" t="n">
        <v>-4</v>
      </c>
      <c r="J3952" t="n">
        <v>0</v>
      </c>
      <c r="K3952" t="n">
        <v>3</v>
      </c>
      <c r="L3952" t="n">
        <v>0</v>
      </c>
      <c r="M3952" t="n">
        <v>0</v>
      </c>
      <c r="O3952" t="n">
        <v>0</v>
      </c>
    </row>
    <row r="3953">
      <c r="A3953" s="8" t="n">
        <v>46213</v>
      </c>
      <c r="B3953" t="inlineStr">
        <is>
          <t>DL</t>
        </is>
      </c>
      <c r="C3953" s="9">
        <f>_xlfn.XLOOKUP(B3953,Carriers[Code],Carriers[Airline])</f>
        <v/>
      </c>
      <c r="D3953" t="n">
        <v>860</v>
      </c>
      <c r="E3953" t="inlineStr">
        <is>
          <t>SFO</t>
        </is>
      </c>
      <c r="F3953" s="10" t="n">
        <v>1011</v>
      </c>
      <c r="G3953" t="inlineStr">
        <is>
          <t>1000-1059</t>
        </is>
      </c>
      <c r="H3953" s="9">
        <f>INT(F3953/100)</f>
        <v/>
      </c>
      <c r="I3953" t="n">
        <v>19</v>
      </c>
      <c r="J3953" t="n">
        <v>1</v>
      </c>
      <c r="K3953" t="n">
        <v>16</v>
      </c>
      <c r="L3953" t="n">
        <v>1</v>
      </c>
      <c r="M3953" t="n">
        <v>0</v>
      </c>
      <c r="O3953" t="n">
        <v>0</v>
      </c>
      <c r="P3953" t="n">
        <v>0</v>
      </c>
      <c r="Q3953" t="n">
        <v>0</v>
      </c>
      <c r="R3953" t="n">
        <v>16</v>
      </c>
      <c r="S3953" t="n">
        <v>0</v>
      </c>
      <c r="T3953" t="n">
        <v>0</v>
      </c>
    </row>
    <row r="3954">
      <c r="A3954" s="8" t="n">
        <v>46213</v>
      </c>
      <c r="B3954" t="inlineStr">
        <is>
          <t>AA</t>
        </is>
      </c>
      <c r="C3954" s="9">
        <f>_xlfn.XLOOKUP(B3954,Carriers[Code],Carriers[Airline])</f>
        <v/>
      </c>
      <c r="D3954" t="n">
        <v>1548</v>
      </c>
      <c r="E3954" t="inlineStr">
        <is>
          <t>CLT</t>
        </is>
      </c>
      <c r="F3954" s="10" t="n">
        <v>1013</v>
      </c>
      <c r="G3954" t="inlineStr">
        <is>
          <t>1000-1059</t>
        </is>
      </c>
      <c r="H3954" s="9">
        <f>INT(F3954/100)</f>
        <v/>
      </c>
      <c r="I3954" t="n">
        <v>-5</v>
      </c>
      <c r="J3954" t="n">
        <v>0</v>
      </c>
      <c r="K3954" t="n">
        <v>-16</v>
      </c>
      <c r="L3954" t="n">
        <v>0</v>
      </c>
      <c r="M3954" t="n">
        <v>0</v>
      </c>
      <c r="O3954" t="n">
        <v>0</v>
      </c>
    </row>
    <row r="3955">
      <c r="A3955" s="8" t="n">
        <v>46213</v>
      </c>
      <c r="B3955" t="inlineStr">
        <is>
          <t>DL</t>
        </is>
      </c>
      <c r="C3955" s="9">
        <f>_xlfn.XLOOKUP(B3955,Carriers[Code],Carriers[Airline])</f>
        <v/>
      </c>
      <c r="D3955" t="n">
        <v>385</v>
      </c>
      <c r="E3955" t="inlineStr">
        <is>
          <t>ATL</t>
        </is>
      </c>
      <c r="F3955" s="10" t="n">
        <v>1015</v>
      </c>
      <c r="G3955" t="inlineStr">
        <is>
          <t>1000-1059</t>
        </is>
      </c>
      <c r="H3955" s="9">
        <f>INT(F3955/100)</f>
        <v/>
      </c>
      <c r="I3955" t="n">
        <v>0</v>
      </c>
      <c r="J3955" t="n">
        <v>0</v>
      </c>
      <c r="K3955" t="n">
        <v>-4</v>
      </c>
      <c r="L3955" t="n">
        <v>0</v>
      </c>
      <c r="M3955" t="n">
        <v>0</v>
      </c>
      <c r="O3955" t="n">
        <v>0</v>
      </c>
    </row>
    <row r="3956">
      <c r="A3956" s="8" t="n">
        <v>46213</v>
      </c>
      <c r="B3956" t="inlineStr">
        <is>
          <t>B6</t>
        </is>
      </c>
      <c r="C3956" s="9">
        <f>_xlfn.XLOOKUP(B3956,Carriers[Code],Carriers[Airline])</f>
        <v/>
      </c>
      <c r="D3956" t="n">
        <v>1055</v>
      </c>
      <c r="E3956" t="inlineStr">
        <is>
          <t>DCA</t>
        </is>
      </c>
      <c r="F3956" s="10" t="n">
        <v>1020</v>
      </c>
      <c r="G3956" t="inlineStr">
        <is>
          <t>1000-1059</t>
        </is>
      </c>
      <c r="H3956" s="9">
        <f>INT(F3956/100)</f>
        <v/>
      </c>
      <c r="I3956" t="n">
        <v>-10</v>
      </c>
      <c r="J3956" t="n">
        <v>0</v>
      </c>
      <c r="K3956" t="n">
        <v>-15</v>
      </c>
      <c r="L3956" t="n">
        <v>0</v>
      </c>
      <c r="M3956" t="n">
        <v>0</v>
      </c>
      <c r="O3956" t="n">
        <v>0</v>
      </c>
    </row>
    <row r="3957">
      <c r="A3957" s="8" t="n">
        <v>46213</v>
      </c>
      <c r="B3957" t="inlineStr">
        <is>
          <t>YX</t>
        </is>
      </c>
      <c r="C3957" s="9">
        <f>_xlfn.XLOOKUP(B3957,Carriers[Code],Carriers[Airline])</f>
        <v/>
      </c>
      <c r="D3957" t="n">
        <v>5592</v>
      </c>
      <c r="E3957" t="inlineStr">
        <is>
          <t>DCA</t>
        </is>
      </c>
      <c r="F3957" s="10" t="n">
        <v>1020</v>
      </c>
      <c r="G3957" t="inlineStr">
        <is>
          <t>1000-1059</t>
        </is>
      </c>
      <c r="H3957" s="9">
        <f>INT(F3957/100)</f>
        <v/>
      </c>
      <c r="I3957" t="n">
        <v>-6</v>
      </c>
      <c r="J3957" t="n">
        <v>0</v>
      </c>
      <c r="K3957" t="n">
        <v>-7</v>
      </c>
      <c r="L3957" t="n">
        <v>0</v>
      </c>
      <c r="M3957" t="n">
        <v>0</v>
      </c>
      <c r="O3957" t="n">
        <v>0</v>
      </c>
    </row>
    <row r="3958">
      <c r="A3958" s="8" t="n">
        <v>46213</v>
      </c>
      <c r="B3958" t="inlineStr">
        <is>
          <t>B6</t>
        </is>
      </c>
      <c r="C3958" s="9">
        <f>_xlfn.XLOOKUP(B3958,Carriers[Code],Carriers[Airline])</f>
        <v/>
      </c>
      <c r="D3958" t="n">
        <v>1807</v>
      </c>
      <c r="E3958" t="inlineStr">
        <is>
          <t>BNA</t>
        </is>
      </c>
      <c r="F3958" s="10" t="n">
        <v>1028</v>
      </c>
      <c r="G3958" t="inlineStr">
        <is>
          <t>1000-1059</t>
        </is>
      </c>
      <c r="H3958" s="9">
        <f>INT(F3958/100)</f>
        <v/>
      </c>
      <c r="I3958" t="n">
        <v>65</v>
      </c>
      <c r="J3958" t="n">
        <v>1</v>
      </c>
      <c r="K3958" t="n">
        <v>56</v>
      </c>
      <c r="L3958" t="n">
        <v>1</v>
      </c>
      <c r="M3958" t="n">
        <v>0</v>
      </c>
      <c r="O3958" t="n">
        <v>0</v>
      </c>
      <c r="P3958" t="n">
        <v>3</v>
      </c>
      <c r="Q3958" t="n">
        <v>0</v>
      </c>
      <c r="R3958" t="n">
        <v>0</v>
      </c>
      <c r="S3958" t="n">
        <v>0</v>
      </c>
      <c r="T3958" t="n">
        <v>53</v>
      </c>
    </row>
    <row r="3959">
      <c r="A3959" s="8" t="n">
        <v>46213</v>
      </c>
      <c r="B3959" t="inlineStr">
        <is>
          <t>AA</t>
        </is>
      </c>
      <c r="C3959" s="9">
        <f>_xlfn.XLOOKUP(B3959,Carriers[Code],Carriers[Airline])</f>
        <v/>
      </c>
      <c r="D3959" t="n">
        <v>1277</v>
      </c>
      <c r="E3959" t="inlineStr">
        <is>
          <t>LAX</t>
        </is>
      </c>
      <c r="F3959" s="10" t="n">
        <v>1030</v>
      </c>
      <c r="G3959" t="inlineStr">
        <is>
          <t>1000-1059</t>
        </is>
      </c>
      <c r="H3959" s="9">
        <f>INT(F3959/100)</f>
        <v/>
      </c>
      <c r="I3959" t="n">
        <v>15</v>
      </c>
      <c r="J3959" t="n">
        <v>1</v>
      </c>
      <c r="K3959" t="n">
        <v>19</v>
      </c>
      <c r="L3959" t="n">
        <v>1</v>
      </c>
      <c r="M3959" t="n">
        <v>0</v>
      </c>
      <c r="O3959" t="n">
        <v>0</v>
      </c>
      <c r="P3959" t="n">
        <v>15</v>
      </c>
      <c r="Q3959" t="n">
        <v>0</v>
      </c>
      <c r="R3959" t="n">
        <v>4</v>
      </c>
      <c r="S3959" t="n">
        <v>0</v>
      </c>
      <c r="T3959" t="n">
        <v>0</v>
      </c>
    </row>
    <row r="3960">
      <c r="A3960" s="8" t="n">
        <v>46213</v>
      </c>
      <c r="B3960" t="inlineStr">
        <is>
          <t>AA</t>
        </is>
      </c>
      <c r="C3960" s="9">
        <f>_xlfn.XLOOKUP(B3960,Carriers[Code],Carriers[Airline])</f>
        <v/>
      </c>
      <c r="D3960" t="n">
        <v>3022</v>
      </c>
      <c r="E3960" t="inlineStr">
        <is>
          <t>ORD</t>
        </is>
      </c>
      <c r="F3960" s="10" t="n">
        <v>1030</v>
      </c>
      <c r="G3960" t="inlineStr">
        <is>
          <t>1000-1059</t>
        </is>
      </c>
      <c r="H3960" s="9">
        <f>INT(F3960/100)</f>
        <v/>
      </c>
      <c r="I3960" t="n">
        <v>39</v>
      </c>
      <c r="J3960" t="n">
        <v>1</v>
      </c>
      <c r="K3960" t="n">
        <v>36</v>
      </c>
      <c r="L3960" t="n">
        <v>1</v>
      </c>
      <c r="M3960" t="n">
        <v>0</v>
      </c>
      <c r="O3960" t="n">
        <v>0</v>
      </c>
      <c r="P3960" t="n">
        <v>14</v>
      </c>
      <c r="Q3960" t="n">
        <v>0</v>
      </c>
      <c r="R3960" t="n">
        <v>0</v>
      </c>
      <c r="S3960" t="n">
        <v>0</v>
      </c>
      <c r="T3960" t="n">
        <v>22</v>
      </c>
    </row>
    <row r="3961">
      <c r="A3961" s="8" t="n">
        <v>46213</v>
      </c>
      <c r="B3961" t="inlineStr">
        <is>
          <t>WN</t>
        </is>
      </c>
      <c r="C3961" s="9">
        <f>_xlfn.XLOOKUP(B3961,Carriers[Code],Carriers[Airline])</f>
        <v/>
      </c>
      <c r="D3961" t="n">
        <v>724</v>
      </c>
      <c r="E3961" t="inlineStr">
        <is>
          <t>BNA</t>
        </is>
      </c>
      <c r="F3961" s="10" t="n">
        <v>1030</v>
      </c>
      <c r="G3961" t="inlineStr">
        <is>
          <t>1000-1059</t>
        </is>
      </c>
      <c r="H3961" s="9">
        <f>INT(F3961/100)</f>
        <v/>
      </c>
      <c r="I3961" t="n">
        <v>4</v>
      </c>
      <c r="J3961" t="n">
        <v>0</v>
      </c>
      <c r="K3961" t="n">
        <v>31</v>
      </c>
      <c r="L3961" t="n">
        <v>1</v>
      </c>
      <c r="M3961" t="n">
        <v>0</v>
      </c>
      <c r="O3961" t="n">
        <v>0</v>
      </c>
      <c r="P3961" t="n">
        <v>0</v>
      </c>
      <c r="Q3961" t="n">
        <v>0</v>
      </c>
      <c r="R3961" t="n">
        <v>31</v>
      </c>
      <c r="S3961" t="n">
        <v>0</v>
      </c>
      <c r="T3961" t="n">
        <v>0</v>
      </c>
    </row>
    <row r="3962">
      <c r="A3962" s="8" t="n">
        <v>46213</v>
      </c>
      <c r="B3962" t="inlineStr">
        <is>
          <t>B6</t>
        </is>
      </c>
      <c r="C3962" s="9">
        <f>_xlfn.XLOOKUP(B3962,Carriers[Code],Carriers[Airline])</f>
        <v/>
      </c>
      <c r="D3962" t="n">
        <v>1499</v>
      </c>
      <c r="E3962" t="inlineStr">
        <is>
          <t>DAB</t>
        </is>
      </c>
      <c r="F3962" s="10" t="n">
        <v>1035</v>
      </c>
      <c r="G3962" t="inlineStr">
        <is>
          <t>1000-1059</t>
        </is>
      </c>
      <c r="H3962" s="9">
        <f>INT(F3962/100)</f>
        <v/>
      </c>
      <c r="I3962" t="n">
        <v>-4</v>
      </c>
      <c r="J3962" t="n">
        <v>0</v>
      </c>
      <c r="K3962" t="n">
        <v>-6</v>
      </c>
      <c r="L3962" t="n">
        <v>0</v>
      </c>
      <c r="M3962" t="n">
        <v>0</v>
      </c>
      <c r="O3962" t="n">
        <v>0</v>
      </c>
    </row>
    <row r="3963">
      <c r="A3963" s="8" t="n">
        <v>46213</v>
      </c>
      <c r="B3963" t="inlineStr">
        <is>
          <t>UA</t>
        </is>
      </c>
      <c r="C3963" s="9">
        <f>_xlfn.XLOOKUP(B3963,Carriers[Code],Carriers[Airline])</f>
        <v/>
      </c>
      <c r="D3963" t="n">
        <v>503</v>
      </c>
      <c r="E3963" t="inlineStr">
        <is>
          <t>ORD</t>
        </is>
      </c>
      <c r="F3963" s="10" t="n">
        <v>1035</v>
      </c>
      <c r="G3963" t="inlineStr">
        <is>
          <t>1000-1059</t>
        </is>
      </c>
      <c r="H3963" s="9">
        <f>INT(F3963/100)</f>
        <v/>
      </c>
      <c r="I3963" t="n">
        <v>-3</v>
      </c>
      <c r="J3963" t="n">
        <v>0</v>
      </c>
      <c r="K3963" t="n">
        <v>-1</v>
      </c>
      <c r="L3963" t="n">
        <v>0</v>
      </c>
      <c r="M3963" t="n">
        <v>0</v>
      </c>
      <c r="O3963" t="n">
        <v>0</v>
      </c>
    </row>
    <row r="3964">
      <c r="A3964" s="8" t="n">
        <v>46213</v>
      </c>
      <c r="B3964" t="inlineStr">
        <is>
          <t>AA</t>
        </is>
      </c>
      <c r="C3964" s="9">
        <f>_xlfn.XLOOKUP(B3964,Carriers[Code],Carriers[Airline])</f>
        <v/>
      </c>
      <c r="D3964" t="n">
        <v>2783</v>
      </c>
      <c r="E3964" t="inlineStr">
        <is>
          <t>PHL</t>
        </is>
      </c>
      <c r="F3964" s="10" t="n">
        <v>1049</v>
      </c>
      <c r="G3964" t="inlineStr">
        <is>
          <t>1000-1059</t>
        </is>
      </c>
      <c r="H3964" s="9">
        <f>INT(F3964/100)</f>
        <v/>
      </c>
      <c r="I3964" t="n">
        <v>75</v>
      </c>
      <c r="J3964" t="n">
        <v>1</v>
      </c>
      <c r="K3964" t="n">
        <v>63</v>
      </c>
      <c r="L3964" t="n">
        <v>1</v>
      </c>
      <c r="M3964" t="n">
        <v>0</v>
      </c>
      <c r="O3964" t="n">
        <v>0</v>
      </c>
      <c r="P3964" t="n">
        <v>4</v>
      </c>
      <c r="Q3964" t="n">
        <v>0</v>
      </c>
      <c r="R3964" t="n">
        <v>0</v>
      </c>
      <c r="S3964" t="n">
        <v>0</v>
      </c>
      <c r="T3964" t="n">
        <v>59</v>
      </c>
    </row>
    <row r="3965">
      <c r="A3965" s="8" t="n">
        <v>46213</v>
      </c>
      <c r="B3965" t="inlineStr">
        <is>
          <t>YX</t>
        </is>
      </c>
      <c r="C3965" s="9">
        <f>_xlfn.XLOOKUP(B3965,Carriers[Code],Carriers[Airline])</f>
        <v/>
      </c>
      <c r="D3965" t="n">
        <v>5805</v>
      </c>
      <c r="E3965" t="inlineStr">
        <is>
          <t>PHL</t>
        </is>
      </c>
      <c r="F3965" s="10" t="n">
        <v>1050</v>
      </c>
      <c r="G3965" t="inlineStr">
        <is>
          <t>1000-1059</t>
        </is>
      </c>
      <c r="H3965" s="9">
        <f>INT(F3965/100)</f>
        <v/>
      </c>
      <c r="I3965" t="n">
        <v>-8</v>
      </c>
      <c r="J3965" t="n">
        <v>0</v>
      </c>
      <c r="K3965" t="n">
        <v>-8</v>
      </c>
      <c r="L3965" t="n">
        <v>0</v>
      </c>
      <c r="M3965" t="n">
        <v>0</v>
      </c>
      <c r="O3965" t="n">
        <v>0</v>
      </c>
    </row>
    <row r="3966">
      <c r="A3966" s="8" t="n">
        <v>46213</v>
      </c>
      <c r="B3966" t="inlineStr">
        <is>
          <t>AA</t>
        </is>
      </c>
      <c r="C3966" s="9">
        <f>_xlfn.XLOOKUP(B3966,Carriers[Code],Carriers[Airline])</f>
        <v/>
      </c>
      <c r="D3966" t="n">
        <v>1556</v>
      </c>
      <c r="E3966" t="inlineStr">
        <is>
          <t>DCA</t>
        </is>
      </c>
      <c r="F3966" s="10" t="n">
        <v>1051</v>
      </c>
      <c r="G3966" t="inlineStr">
        <is>
          <t>1000-1059</t>
        </is>
      </c>
      <c r="H3966" s="9">
        <f>INT(F3966/100)</f>
        <v/>
      </c>
      <c r="I3966" t="n">
        <v>-11</v>
      </c>
      <c r="J3966" t="n">
        <v>0</v>
      </c>
      <c r="K3966" t="n">
        <v>-9</v>
      </c>
      <c r="L3966" t="n">
        <v>0</v>
      </c>
      <c r="M3966" t="n">
        <v>0</v>
      </c>
      <c r="O3966" t="n">
        <v>0</v>
      </c>
    </row>
    <row r="3967">
      <c r="A3967" s="8" t="n">
        <v>46213</v>
      </c>
      <c r="B3967" t="inlineStr">
        <is>
          <t>DL</t>
        </is>
      </c>
      <c r="C3967" s="9">
        <f>_xlfn.XLOOKUP(B3967,Carriers[Code],Carriers[Airline])</f>
        <v/>
      </c>
      <c r="D3967" t="n">
        <v>2004</v>
      </c>
      <c r="E3967" t="inlineStr">
        <is>
          <t>LAX</t>
        </is>
      </c>
      <c r="F3967" s="10" t="n">
        <v>1055</v>
      </c>
      <c r="G3967" t="inlineStr">
        <is>
          <t>1000-1059</t>
        </is>
      </c>
      <c r="H3967" s="9">
        <f>INT(F3967/100)</f>
        <v/>
      </c>
      <c r="I3967" t="n">
        <v>-6</v>
      </c>
      <c r="J3967" t="n">
        <v>0</v>
      </c>
      <c r="K3967" t="n">
        <v>1</v>
      </c>
      <c r="L3967" t="n">
        <v>0</v>
      </c>
      <c r="M3967" t="n">
        <v>0</v>
      </c>
      <c r="O3967" t="n">
        <v>0</v>
      </c>
    </row>
    <row r="3968">
      <c r="A3968" s="8" t="n">
        <v>46213</v>
      </c>
      <c r="B3968" t="inlineStr">
        <is>
          <t>YX</t>
        </is>
      </c>
      <c r="C3968" s="9">
        <f>_xlfn.XLOOKUP(B3968,Carriers[Code],Carriers[Airline])</f>
        <v/>
      </c>
      <c r="D3968" t="n">
        <v>4373</v>
      </c>
      <c r="E3968" t="inlineStr">
        <is>
          <t>LGA</t>
        </is>
      </c>
      <c r="F3968" s="10" t="n">
        <v>1055</v>
      </c>
      <c r="G3968" t="inlineStr">
        <is>
          <t>1000-1059</t>
        </is>
      </c>
      <c r="H3968" s="9">
        <f>INT(F3968/100)</f>
        <v/>
      </c>
      <c r="I3968" t="n">
        <v>-8</v>
      </c>
      <c r="J3968" t="n">
        <v>0</v>
      </c>
      <c r="K3968" t="n">
        <v>-15</v>
      </c>
      <c r="L3968" t="n">
        <v>0</v>
      </c>
      <c r="M3968" t="n">
        <v>0</v>
      </c>
      <c r="O3968" t="n">
        <v>0</v>
      </c>
    </row>
    <row r="3969">
      <c r="A3969" s="8" t="n">
        <v>46213</v>
      </c>
      <c r="B3969" t="inlineStr">
        <is>
          <t>AA</t>
        </is>
      </c>
      <c r="C3969" s="9">
        <f>_xlfn.XLOOKUP(B3969,Carriers[Code],Carriers[Airline])</f>
        <v/>
      </c>
      <c r="D3969" t="n">
        <v>815</v>
      </c>
      <c r="E3969" t="inlineStr">
        <is>
          <t>MIA</t>
        </is>
      </c>
      <c r="F3969" s="10" t="n">
        <v>1056</v>
      </c>
      <c r="G3969" t="inlineStr">
        <is>
          <t>1000-1059</t>
        </is>
      </c>
      <c r="H3969" s="9">
        <f>INT(F3969/100)</f>
        <v/>
      </c>
      <c r="I3969" t="n">
        <v>-5</v>
      </c>
      <c r="J3969" t="n">
        <v>0</v>
      </c>
      <c r="K3969" t="n">
        <v>-12</v>
      </c>
      <c r="L3969" t="n">
        <v>0</v>
      </c>
      <c r="M3969" t="n">
        <v>0</v>
      </c>
      <c r="O3969" t="n">
        <v>0</v>
      </c>
    </row>
    <row r="3970">
      <c r="A3970" s="8" t="n">
        <v>46213</v>
      </c>
      <c r="B3970" t="inlineStr">
        <is>
          <t>UA</t>
        </is>
      </c>
      <c r="C3970" s="9">
        <f>_xlfn.XLOOKUP(B3970,Carriers[Code],Carriers[Airline])</f>
        <v/>
      </c>
      <c r="D3970" t="n">
        <v>2394</v>
      </c>
      <c r="E3970" t="inlineStr">
        <is>
          <t>EWR</t>
        </is>
      </c>
      <c r="F3970" s="10" t="n">
        <v>1058</v>
      </c>
      <c r="G3970" t="inlineStr">
        <is>
          <t>1000-1059</t>
        </is>
      </c>
      <c r="H3970" s="9">
        <f>INT(F3970/100)</f>
        <v/>
      </c>
      <c r="I3970" t="n">
        <v>-6</v>
      </c>
      <c r="J3970" t="n">
        <v>0</v>
      </c>
      <c r="K3970" t="n">
        <v>1</v>
      </c>
      <c r="L3970" t="n">
        <v>0</v>
      </c>
      <c r="M3970" t="n">
        <v>0</v>
      </c>
      <c r="O3970" t="n">
        <v>0</v>
      </c>
    </row>
    <row r="3971">
      <c r="A3971" s="8" t="n">
        <v>46213</v>
      </c>
      <c r="B3971" t="inlineStr">
        <is>
          <t>B6</t>
        </is>
      </c>
      <c r="C3971" s="9">
        <f>_xlfn.XLOOKUP(B3971,Carriers[Code],Carriers[Airline])</f>
        <v/>
      </c>
      <c r="D3971" t="n">
        <v>1487</v>
      </c>
      <c r="E3971" t="inlineStr">
        <is>
          <t>LAX</t>
        </is>
      </c>
      <c r="F3971" s="10" t="n">
        <v>1100</v>
      </c>
      <c r="G3971" t="inlineStr">
        <is>
          <t>1100-1159</t>
        </is>
      </c>
      <c r="H3971" s="9">
        <f>INT(F3971/100)</f>
        <v/>
      </c>
      <c r="I3971" t="n">
        <v>-9</v>
      </c>
      <c r="J3971" t="n">
        <v>0</v>
      </c>
      <c r="K3971" t="n">
        <v>-15</v>
      </c>
      <c r="L3971" t="n">
        <v>0</v>
      </c>
      <c r="M3971" t="n">
        <v>0</v>
      </c>
      <c r="O3971" t="n">
        <v>0</v>
      </c>
    </row>
    <row r="3972">
      <c r="A3972" s="8" t="n">
        <v>46213</v>
      </c>
      <c r="B3972" t="inlineStr">
        <is>
          <t>YX</t>
        </is>
      </c>
      <c r="C3972" s="9">
        <f>_xlfn.XLOOKUP(B3972,Carriers[Code],Carriers[Airline])</f>
        <v/>
      </c>
      <c r="D3972" t="n">
        <v>5755</v>
      </c>
      <c r="E3972" t="inlineStr">
        <is>
          <t>LGA</t>
        </is>
      </c>
      <c r="F3972" s="10" t="n">
        <v>1100</v>
      </c>
      <c r="G3972" t="inlineStr">
        <is>
          <t>1100-1159</t>
        </is>
      </c>
      <c r="H3972" s="9">
        <f>INT(F3972/100)</f>
        <v/>
      </c>
      <c r="I3972" t="n">
        <v>3</v>
      </c>
      <c r="J3972" t="n">
        <v>0</v>
      </c>
      <c r="K3972" t="n">
        <v>7</v>
      </c>
      <c r="L3972" t="n">
        <v>0</v>
      </c>
      <c r="M3972" t="n">
        <v>0</v>
      </c>
      <c r="O3972" t="n">
        <v>0</v>
      </c>
    </row>
    <row r="3973">
      <c r="A3973" s="8" t="n">
        <v>46213</v>
      </c>
      <c r="B3973" t="inlineStr">
        <is>
          <t>YX</t>
        </is>
      </c>
      <c r="C3973" s="9">
        <f>_xlfn.XLOOKUP(B3973,Carriers[Code],Carriers[Airline])</f>
        <v/>
      </c>
      <c r="D3973" t="n">
        <v>5668</v>
      </c>
      <c r="E3973" t="inlineStr">
        <is>
          <t>BWI</t>
        </is>
      </c>
      <c r="F3973" s="10" t="n">
        <v>1110</v>
      </c>
      <c r="G3973" t="inlineStr">
        <is>
          <t>1100-1159</t>
        </is>
      </c>
      <c r="H3973" s="9">
        <f>INT(F3973/100)</f>
        <v/>
      </c>
      <c r="I3973" t="n">
        <v>98</v>
      </c>
      <c r="J3973" t="n">
        <v>1</v>
      </c>
      <c r="K3973" t="n">
        <v>89</v>
      </c>
      <c r="L3973" t="n">
        <v>1</v>
      </c>
      <c r="M3973" t="n">
        <v>0</v>
      </c>
      <c r="O3973" t="n">
        <v>0</v>
      </c>
      <c r="P3973" t="n">
        <v>89</v>
      </c>
      <c r="Q3973" t="n">
        <v>0</v>
      </c>
      <c r="R3973" t="n">
        <v>0</v>
      </c>
      <c r="S3973" t="n">
        <v>0</v>
      </c>
      <c r="T3973" t="n">
        <v>0</v>
      </c>
    </row>
    <row r="3974">
      <c r="A3974" s="8" t="n">
        <v>46213</v>
      </c>
      <c r="B3974" t="inlineStr">
        <is>
          <t>DL</t>
        </is>
      </c>
      <c r="C3974" s="9">
        <f>_xlfn.XLOOKUP(B3974,Carriers[Code],Carriers[Airline])</f>
        <v/>
      </c>
      <c r="D3974" t="n">
        <v>464</v>
      </c>
      <c r="E3974" t="inlineStr">
        <is>
          <t>SLC</t>
        </is>
      </c>
      <c r="F3974" s="10" t="n">
        <v>1115</v>
      </c>
      <c r="G3974" t="inlineStr">
        <is>
          <t>1100-1159</t>
        </is>
      </c>
      <c r="H3974" s="9">
        <f>INT(F3974/100)</f>
        <v/>
      </c>
      <c r="I3974" t="n">
        <v>32</v>
      </c>
      <c r="J3974" t="n">
        <v>1</v>
      </c>
      <c r="K3974" t="n">
        <v>50</v>
      </c>
      <c r="L3974" t="n">
        <v>1</v>
      </c>
      <c r="M3974" t="n">
        <v>0</v>
      </c>
      <c r="O3974" t="n">
        <v>0</v>
      </c>
      <c r="P3974" t="n">
        <v>32</v>
      </c>
      <c r="Q3974" t="n">
        <v>0</v>
      </c>
      <c r="R3974" t="n">
        <v>18</v>
      </c>
      <c r="S3974" t="n">
        <v>0</v>
      </c>
      <c r="T3974" t="n">
        <v>0</v>
      </c>
    </row>
    <row r="3975">
      <c r="A3975" s="8" t="n">
        <v>46213</v>
      </c>
      <c r="B3975" t="inlineStr">
        <is>
          <t>AA</t>
        </is>
      </c>
      <c r="C3975" s="9">
        <f>_xlfn.XLOOKUP(B3975,Carriers[Code],Carriers[Airline])</f>
        <v/>
      </c>
      <c r="D3975" t="n">
        <v>3161</v>
      </c>
      <c r="E3975" t="inlineStr">
        <is>
          <t>CLT</t>
        </is>
      </c>
      <c r="F3975" s="10" t="n">
        <v>1120</v>
      </c>
      <c r="G3975" t="inlineStr">
        <is>
          <t>1100-1159</t>
        </is>
      </c>
      <c r="H3975" s="9">
        <f>INT(F3975/100)</f>
        <v/>
      </c>
      <c r="I3975" t="n">
        <v>22</v>
      </c>
      <c r="J3975" t="n">
        <v>1</v>
      </c>
      <c r="K3975" t="n">
        <v>20</v>
      </c>
      <c r="L3975" t="n">
        <v>1</v>
      </c>
      <c r="M3975" t="n">
        <v>0</v>
      </c>
      <c r="O3975" t="n">
        <v>0</v>
      </c>
      <c r="P3975" t="n">
        <v>4</v>
      </c>
      <c r="Q3975" t="n">
        <v>0</v>
      </c>
      <c r="R3975" t="n">
        <v>0</v>
      </c>
      <c r="S3975" t="n">
        <v>0</v>
      </c>
      <c r="T3975" t="n">
        <v>16</v>
      </c>
    </row>
    <row r="3976">
      <c r="A3976" s="8" t="n">
        <v>46213</v>
      </c>
      <c r="B3976" t="inlineStr">
        <is>
          <t>B6</t>
        </is>
      </c>
      <c r="C3976" s="9">
        <f>_xlfn.XLOOKUP(B3976,Carriers[Code],Carriers[Airline])</f>
        <v/>
      </c>
      <c r="D3976" t="n">
        <v>793</v>
      </c>
      <c r="E3976" t="inlineStr">
        <is>
          <t>DEN</t>
        </is>
      </c>
      <c r="F3976" s="10" t="n">
        <v>1120</v>
      </c>
      <c r="G3976" t="inlineStr">
        <is>
          <t>1100-1159</t>
        </is>
      </c>
      <c r="H3976" s="9">
        <f>INT(F3976/100)</f>
        <v/>
      </c>
      <c r="I3976" t="n">
        <v>-6</v>
      </c>
      <c r="J3976" t="n">
        <v>0</v>
      </c>
      <c r="K3976" t="n">
        <v>-3</v>
      </c>
      <c r="L3976" t="n">
        <v>0</v>
      </c>
      <c r="M3976" t="n">
        <v>0</v>
      </c>
      <c r="O3976" t="n">
        <v>0</v>
      </c>
    </row>
    <row r="3977">
      <c r="A3977" s="8" t="n">
        <v>46213</v>
      </c>
      <c r="B3977" t="inlineStr">
        <is>
          <t>B6</t>
        </is>
      </c>
      <c r="C3977" s="9">
        <f>_xlfn.XLOOKUP(B3977,Carriers[Code],Carriers[Airline])</f>
        <v/>
      </c>
      <c r="D3977" t="n">
        <v>1941</v>
      </c>
      <c r="E3977" t="inlineStr">
        <is>
          <t>SRQ</t>
        </is>
      </c>
      <c r="F3977" s="10" t="n">
        <v>1120</v>
      </c>
      <c r="G3977" t="inlineStr">
        <is>
          <t>1100-1159</t>
        </is>
      </c>
      <c r="H3977" s="9">
        <f>INT(F3977/100)</f>
        <v/>
      </c>
      <c r="I3977" t="n">
        <v>98</v>
      </c>
      <c r="J3977" t="n">
        <v>1</v>
      </c>
      <c r="K3977" t="n">
        <v>114</v>
      </c>
      <c r="L3977" t="n">
        <v>1</v>
      </c>
      <c r="M3977" t="n">
        <v>0</v>
      </c>
      <c r="O3977" t="n">
        <v>0</v>
      </c>
      <c r="P3977" t="n">
        <v>98</v>
      </c>
      <c r="Q3977" t="n">
        <v>0</v>
      </c>
      <c r="R3977" t="n">
        <v>16</v>
      </c>
      <c r="S3977" t="n">
        <v>0</v>
      </c>
      <c r="T3977" t="n">
        <v>0</v>
      </c>
    </row>
    <row r="3978">
      <c r="A3978" s="8" t="n">
        <v>46213</v>
      </c>
      <c r="B3978" t="inlineStr">
        <is>
          <t>DL</t>
        </is>
      </c>
      <c r="C3978" s="9">
        <f>_xlfn.XLOOKUP(B3978,Carriers[Code],Carriers[Airline])</f>
        <v/>
      </c>
      <c r="D3978" t="n">
        <v>1398</v>
      </c>
      <c r="E3978" t="inlineStr">
        <is>
          <t>MSY</t>
        </is>
      </c>
      <c r="F3978" s="10" t="n">
        <v>1120</v>
      </c>
      <c r="G3978" t="inlineStr">
        <is>
          <t>1100-1159</t>
        </is>
      </c>
      <c r="H3978" s="9">
        <f>INT(F3978/100)</f>
        <v/>
      </c>
      <c r="I3978" t="n">
        <v>-1</v>
      </c>
      <c r="J3978" t="n">
        <v>0</v>
      </c>
      <c r="K3978" t="n">
        <v>-12</v>
      </c>
      <c r="L3978" t="n">
        <v>0</v>
      </c>
      <c r="M3978" t="n">
        <v>0</v>
      </c>
      <c r="O3978" t="n">
        <v>0</v>
      </c>
    </row>
    <row r="3979">
      <c r="A3979" s="8" t="n">
        <v>46213</v>
      </c>
      <c r="B3979" t="inlineStr">
        <is>
          <t>YX</t>
        </is>
      </c>
      <c r="C3979" s="9">
        <f>_xlfn.XLOOKUP(B3979,Carriers[Code],Carriers[Airline])</f>
        <v/>
      </c>
      <c r="D3979" t="n">
        <v>5803</v>
      </c>
      <c r="E3979" t="inlineStr">
        <is>
          <t>SAV</t>
        </is>
      </c>
      <c r="F3979" s="10" t="n">
        <v>1125</v>
      </c>
      <c r="G3979" t="inlineStr">
        <is>
          <t>1100-1159</t>
        </is>
      </c>
      <c r="H3979" s="9">
        <f>INT(F3979/100)</f>
        <v/>
      </c>
      <c r="I3979" t="n">
        <v>-8</v>
      </c>
      <c r="J3979" t="n">
        <v>0</v>
      </c>
      <c r="K3979" t="n">
        <v>-13</v>
      </c>
      <c r="L3979" t="n">
        <v>0</v>
      </c>
      <c r="M3979" t="n">
        <v>0</v>
      </c>
      <c r="O3979" t="n">
        <v>0</v>
      </c>
    </row>
    <row r="3980">
      <c r="A3980" s="8" t="n">
        <v>46213</v>
      </c>
      <c r="B3980" t="inlineStr">
        <is>
          <t>DL</t>
        </is>
      </c>
      <c r="C3980" s="9">
        <f>_xlfn.XLOOKUP(B3980,Carriers[Code],Carriers[Airline])</f>
        <v/>
      </c>
      <c r="D3980" t="n">
        <v>332</v>
      </c>
      <c r="E3980" t="inlineStr">
        <is>
          <t>SEA</t>
        </is>
      </c>
      <c r="F3980" s="10" t="n">
        <v>1129</v>
      </c>
      <c r="G3980" t="inlineStr">
        <is>
          <t>1100-1159</t>
        </is>
      </c>
      <c r="H3980" s="9">
        <f>INT(F3980/100)</f>
        <v/>
      </c>
      <c r="I3980" t="n">
        <v>17</v>
      </c>
      <c r="J3980" t="n">
        <v>1</v>
      </c>
      <c r="K3980" t="n">
        <v>1</v>
      </c>
      <c r="L3980" t="n">
        <v>0</v>
      </c>
      <c r="M3980" t="n">
        <v>0</v>
      </c>
      <c r="O3980" t="n">
        <v>0</v>
      </c>
    </row>
    <row r="3981">
      <c r="A3981" s="8" t="n">
        <v>46213</v>
      </c>
      <c r="B3981" t="inlineStr">
        <is>
          <t>YX</t>
        </is>
      </c>
      <c r="C3981" s="9">
        <f>_xlfn.XLOOKUP(B3981,Carriers[Code],Carriers[Airline])</f>
        <v/>
      </c>
      <c r="D3981" t="n">
        <v>4349</v>
      </c>
      <c r="E3981" t="inlineStr">
        <is>
          <t>DCA</t>
        </is>
      </c>
      <c r="F3981" s="10" t="n">
        <v>1133</v>
      </c>
      <c r="G3981" t="inlineStr">
        <is>
          <t>1100-1159</t>
        </is>
      </c>
      <c r="H3981" s="9">
        <f>INT(F3981/100)</f>
        <v/>
      </c>
      <c r="I3981" t="n">
        <v>-7</v>
      </c>
      <c r="J3981" t="n">
        <v>0</v>
      </c>
      <c r="K3981" t="n">
        <v>-17</v>
      </c>
      <c r="L3981" t="n">
        <v>0</v>
      </c>
      <c r="M3981" t="n">
        <v>0</v>
      </c>
      <c r="O3981" t="n">
        <v>0</v>
      </c>
    </row>
    <row r="3982">
      <c r="A3982" s="8" t="n">
        <v>46213</v>
      </c>
      <c r="B3982" t="inlineStr">
        <is>
          <t>G4</t>
        </is>
      </c>
      <c r="C3982" s="9">
        <f>_xlfn.XLOOKUP(B3982,Carriers[Code],Carriers[Airline])</f>
        <v/>
      </c>
      <c r="D3982" t="n">
        <v>594</v>
      </c>
      <c r="E3982" t="inlineStr">
        <is>
          <t>IND</t>
        </is>
      </c>
      <c r="F3982" s="10" t="n">
        <v>1134</v>
      </c>
      <c r="G3982" t="inlineStr">
        <is>
          <t>1100-1159</t>
        </is>
      </c>
      <c r="H3982" s="9">
        <f>INT(F3982/100)</f>
        <v/>
      </c>
      <c r="I3982" t="n">
        <v>-8</v>
      </c>
      <c r="J3982" t="n">
        <v>0</v>
      </c>
      <c r="K3982" t="n">
        <v>-11</v>
      </c>
      <c r="L3982" t="n">
        <v>0</v>
      </c>
      <c r="M3982" t="n">
        <v>0</v>
      </c>
      <c r="O3982" t="n">
        <v>0</v>
      </c>
    </row>
    <row r="3983">
      <c r="A3983" s="8" t="n">
        <v>46213</v>
      </c>
      <c r="B3983" t="inlineStr">
        <is>
          <t>B6</t>
        </is>
      </c>
      <c r="C3983" s="9">
        <f>_xlfn.XLOOKUP(B3983,Carriers[Code],Carriers[Airline])</f>
        <v/>
      </c>
      <c r="D3983" t="n">
        <v>401</v>
      </c>
      <c r="E3983" t="inlineStr">
        <is>
          <t>MSY</t>
        </is>
      </c>
      <c r="F3983" s="10" t="n">
        <v>1135</v>
      </c>
      <c r="G3983" t="inlineStr">
        <is>
          <t>1100-1159</t>
        </is>
      </c>
      <c r="H3983" s="9">
        <f>INT(F3983/100)</f>
        <v/>
      </c>
      <c r="I3983" t="n">
        <v>2</v>
      </c>
      <c r="J3983" t="n">
        <v>0</v>
      </c>
      <c r="K3983" t="n">
        <v>-8</v>
      </c>
      <c r="L3983" t="n">
        <v>0</v>
      </c>
      <c r="M3983" t="n">
        <v>0</v>
      </c>
      <c r="O3983" t="n">
        <v>0</v>
      </c>
    </row>
    <row r="3984">
      <c r="A3984" s="8" t="n">
        <v>46213</v>
      </c>
      <c r="B3984" t="inlineStr">
        <is>
          <t>UA</t>
        </is>
      </c>
      <c r="C3984" s="9">
        <f>_xlfn.XLOOKUP(B3984,Carriers[Code],Carriers[Airline])</f>
        <v/>
      </c>
      <c r="D3984" t="n">
        <v>1074</v>
      </c>
      <c r="E3984" t="inlineStr">
        <is>
          <t>SFO</t>
        </is>
      </c>
      <c r="F3984" s="10" t="n">
        <v>1135</v>
      </c>
      <c r="G3984" t="inlineStr">
        <is>
          <t>1100-1159</t>
        </is>
      </c>
      <c r="H3984" s="9">
        <f>INT(F3984/100)</f>
        <v/>
      </c>
      <c r="I3984" t="n">
        <v>15</v>
      </c>
      <c r="J3984" t="n">
        <v>1</v>
      </c>
      <c r="K3984" t="n">
        <v>15</v>
      </c>
      <c r="L3984" t="n">
        <v>1</v>
      </c>
      <c r="M3984" t="n">
        <v>0</v>
      </c>
      <c r="O3984" t="n">
        <v>0</v>
      </c>
      <c r="P3984" t="n">
        <v>0</v>
      </c>
      <c r="Q3984" t="n">
        <v>0</v>
      </c>
      <c r="R3984" t="n">
        <v>15</v>
      </c>
      <c r="S3984" t="n">
        <v>0</v>
      </c>
      <c r="T3984" t="n">
        <v>0</v>
      </c>
    </row>
    <row r="3985">
      <c r="A3985" s="8" t="n">
        <v>46213</v>
      </c>
      <c r="B3985" t="inlineStr">
        <is>
          <t>WN</t>
        </is>
      </c>
      <c r="C3985" s="9">
        <f>_xlfn.XLOOKUP(B3985,Carriers[Code],Carriers[Airline])</f>
        <v/>
      </c>
      <c r="D3985" t="n">
        <v>4208</v>
      </c>
      <c r="E3985" t="inlineStr">
        <is>
          <t>DEN</t>
        </is>
      </c>
      <c r="F3985" s="10" t="n">
        <v>1135</v>
      </c>
      <c r="G3985" t="inlineStr">
        <is>
          <t>1100-1159</t>
        </is>
      </c>
      <c r="H3985" s="9">
        <f>INT(F3985/100)</f>
        <v/>
      </c>
      <c r="I3985" t="n">
        <v>29</v>
      </c>
      <c r="J3985" t="n">
        <v>1</v>
      </c>
      <c r="K3985" t="n">
        <v>4</v>
      </c>
      <c r="L3985" t="n">
        <v>0</v>
      </c>
      <c r="M3985" t="n">
        <v>0</v>
      </c>
      <c r="O3985" t="n">
        <v>0</v>
      </c>
    </row>
    <row r="3986">
      <c r="A3986" s="8" t="n">
        <v>46213</v>
      </c>
      <c r="B3986" t="inlineStr">
        <is>
          <t>YX</t>
        </is>
      </c>
      <c r="C3986" s="9">
        <f>_xlfn.XLOOKUP(B3986,Carriers[Code],Carriers[Airline])</f>
        <v/>
      </c>
      <c r="D3986" t="n">
        <v>5598</v>
      </c>
      <c r="E3986" t="inlineStr">
        <is>
          <t>CVG</t>
        </is>
      </c>
      <c r="F3986" s="10" t="n">
        <v>1140</v>
      </c>
      <c r="G3986" t="inlineStr">
        <is>
          <t>1100-1159</t>
        </is>
      </c>
      <c r="H3986" s="9">
        <f>INT(F3986/100)</f>
        <v/>
      </c>
      <c r="I3986" t="n">
        <v>-9</v>
      </c>
      <c r="J3986" t="n">
        <v>0</v>
      </c>
      <c r="K3986" t="n">
        <v>-19</v>
      </c>
      <c r="L3986" t="n">
        <v>0</v>
      </c>
      <c r="M3986" t="n">
        <v>0</v>
      </c>
      <c r="O3986" t="n">
        <v>0</v>
      </c>
    </row>
    <row r="3987">
      <c r="A3987" s="8" t="n">
        <v>46213</v>
      </c>
      <c r="B3987" t="inlineStr">
        <is>
          <t>YX</t>
        </is>
      </c>
      <c r="C3987" s="9">
        <f>_xlfn.XLOOKUP(B3987,Carriers[Code],Carriers[Airline])</f>
        <v/>
      </c>
      <c r="D3987" t="n">
        <v>5731</v>
      </c>
      <c r="E3987" t="inlineStr">
        <is>
          <t>PIT</t>
        </is>
      </c>
      <c r="F3987" s="10" t="n">
        <v>1145</v>
      </c>
      <c r="G3987" t="inlineStr">
        <is>
          <t>1100-1159</t>
        </is>
      </c>
      <c r="H3987" s="9">
        <f>INT(F3987/100)</f>
        <v/>
      </c>
      <c r="I3987" t="n">
        <v>66</v>
      </c>
      <c r="J3987" t="n">
        <v>1</v>
      </c>
      <c r="K3987" t="n">
        <v>55</v>
      </c>
      <c r="L3987" t="n">
        <v>1</v>
      </c>
      <c r="M3987" t="n">
        <v>0</v>
      </c>
      <c r="O3987" t="n">
        <v>0</v>
      </c>
      <c r="P3987" t="n">
        <v>55</v>
      </c>
      <c r="Q3987" t="n">
        <v>0</v>
      </c>
      <c r="R3987" t="n">
        <v>0</v>
      </c>
      <c r="S3987" t="n">
        <v>0</v>
      </c>
      <c r="T3987" t="n">
        <v>0</v>
      </c>
    </row>
    <row r="3988">
      <c r="A3988" s="8" t="n">
        <v>46213</v>
      </c>
      <c r="B3988" t="inlineStr">
        <is>
          <t>DL</t>
        </is>
      </c>
      <c r="C3988" s="9">
        <f>_xlfn.XLOOKUP(B3988,Carriers[Code],Carriers[Airline])</f>
        <v/>
      </c>
      <c r="D3988" t="n">
        <v>1103</v>
      </c>
      <c r="E3988" t="inlineStr">
        <is>
          <t>MSP</t>
        </is>
      </c>
      <c r="F3988" s="10" t="n">
        <v>1150</v>
      </c>
      <c r="G3988" t="inlineStr">
        <is>
          <t>1100-1159</t>
        </is>
      </c>
      <c r="H3988" s="9">
        <f>INT(F3988/100)</f>
        <v/>
      </c>
      <c r="I3988" t="n">
        <v>-5</v>
      </c>
      <c r="J3988" t="n">
        <v>0</v>
      </c>
      <c r="K3988" t="n">
        <v>-18</v>
      </c>
      <c r="L3988" t="n">
        <v>0</v>
      </c>
      <c r="M3988" t="n">
        <v>0</v>
      </c>
      <c r="O3988" t="n">
        <v>0</v>
      </c>
    </row>
    <row r="3989">
      <c r="A3989" s="8" t="n">
        <v>46213</v>
      </c>
      <c r="B3989" t="inlineStr">
        <is>
          <t>B6</t>
        </is>
      </c>
      <c r="C3989" s="9">
        <f>_xlfn.XLOOKUP(B3989,Carriers[Code],Carriers[Airline])</f>
        <v/>
      </c>
      <c r="D3989" t="n">
        <v>837</v>
      </c>
      <c r="E3989" t="inlineStr">
        <is>
          <t>DTW</t>
        </is>
      </c>
      <c r="F3989" s="10" t="n">
        <v>1154</v>
      </c>
      <c r="G3989" t="inlineStr">
        <is>
          <t>1100-1159</t>
        </is>
      </c>
      <c r="H3989" s="9">
        <f>INT(F3989/100)</f>
        <v/>
      </c>
      <c r="I3989" t="n">
        <v>0</v>
      </c>
      <c r="J3989" t="n">
        <v>0</v>
      </c>
      <c r="K3989" t="n">
        <v>-14</v>
      </c>
      <c r="L3989" t="n">
        <v>0</v>
      </c>
      <c r="M3989" t="n">
        <v>0</v>
      </c>
      <c r="O3989" t="n">
        <v>0</v>
      </c>
    </row>
    <row r="3990">
      <c r="A3990" s="8" t="n">
        <v>46213</v>
      </c>
      <c r="B3990" t="inlineStr">
        <is>
          <t>YX</t>
        </is>
      </c>
      <c r="C3990" s="9">
        <f>_xlfn.XLOOKUP(B3990,Carriers[Code],Carriers[Airline])</f>
        <v/>
      </c>
      <c r="D3990" t="n">
        <v>4760</v>
      </c>
      <c r="E3990" t="inlineStr">
        <is>
          <t>CVG</t>
        </is>
      </c>
      <c r="F3990" s="10" t="n">
        <v>1155</v>
      </c>
      <c r="G3990" t="inlineStr">
        <is>
          <t>1100-1159</t>
        </is>
      </c>
      <c r="H3990" s="9">
        <f>INT(F3990/100)</f>
        <v/>
      </c>
      <c r="I3990" t="n">
        <v>-6</v>
      </c>
      <c r="J3990" t="n">
        <v>0</v>
      </c>
      <c r="K3990" t="n">
        <v>-5</v>
      </c>
      <c r="L3990" t="n">
        <v>0</v>
      </c>
      <c r="M3990" t="n">
        <v>0</v>
      </c>
      <c r="O3990" t="n">
        <v>0</v>
      </c>
    </row>
    <row r="3991">
      <c r="A3991" s="8" t="n">
        <v>46213</v>
      </c>
      <c r="B3991" t="inlineStr">
        <is>
          <t>AA</t>
        </is>
      </c>
      <c r="C3991" s="9">
        <f>_xlfn.XLOOKUP(B3991,Carriers[Code],Carriers[Airline])</f>
        <v/>
      </c>
      <c r="D3991" t="n">
        <v>1610</v>
      </c>
      <c r="E3991" t="inlineStr">
        <is>
          <t>ORD</t>
        </is>
      </c>
      <c r="F3991" s="10" t="n">
        <v>1159</v>
      </c>
      <c r="G3991" t="inlineStr">
        <is>
          <t>1100-1159</t>
        </is>
      </c>
      <c r="H3991" s="9">
        <f>INT(F3991/100)</f>
        <v/>
      </c>
      <c r="I3991" t="n">
        <v>92</v>
      </c>
      <c r="J3991" t="n">
        <v>1</v>
      </c>
      <c r="K3991" t="n">
        <v>97</v>
      </c>
      <c r="L3991" t="n">
        <v>1</v>
      </c>
      <c r="M3991" t="n">
        <v>0</v>
      </c>
      <c r="O3991" t="n">
        <v>0</v>
      </c>
      <c r="P3991" t="n">
        <v>92</v>
      </c>
      <c r="Q3991" t="n">
        <v>0</v>
      </c>
      <c r="R3991" t="n">
        <v>5</v>
      </c>
      <c r="S3991" t="n">
        <v>0</v>
      </c>
      <c r="T3991" t="n">
        <v>0</v>
      </c>
    </row>
    <row r="3992">
      <c r="A3992" s="8" t="n">
        <v>46213</v>
      </c>
      <c r="B3992" t="inlineStr">
        <is>
          <t>F9</t>
        </is>
      </c>
      <c r="C3992" s="9">
        <f>_xlfn.XLOOKUP(B3992,Carriers[Code],Carriers[Airline])</f>
        <v/>
      </c>
      <c r="D3992" t="n">
        <v>3511</v>
      </c>
      <c r="E3992" t="inlineStr">
        <is>
          <t>ATL</t>
        </is>
      </c>
      <c r="F3992" s="10" t="n">
        <v>1159</v>
      </c>
      <c r="G3992" t="inlineStr">
        <is>
          <t>1100-1159</t>
        </is>
      </c>
      <c r="H3992" s="9">
        <f>INT(F3992/100)</f>
        <v/>
      </c>
      <c r="I3992" t="n">
        <v>4</v>
      </c>
      <c r="J3992" t="n">
        <v>0</v>
      </c>
      <c r="K3992" t="n">
        <v>9</v>
      </c>
      <c r="L3992" t="n">
        <v>0</v>
      </c>
      <c r="M3992" t="n">
        <v>0</v>
      </c>
      <c r="O3992" t="n">
        <v>0</v>
      </c>
    </row>
    <row r="3993">
      <c r="A3993" s="8" t="n">
        <v>46213</v>
      </c>
      <c r="B3993" t="inlineStr">
        <is>
          <t>YX</t>
        </is>
      </c>
      <c r="C3993" s="9">
        <f>_xlfn.XLOOKUP(B3993,Carriers[Code],Carriers[Airline])</f>
        <v/>
      </c>
      <c r="D3993" t="n">
        <v>5854</v>
      </c>
      <c r="E3993" t="inlineStr">
        <is>
          <t>LGA</t>
        </is>
      </c>
      <c r="F3993" s="10" t="n">
        <v>1200</v>
      </c>
      <c r="G3993" t="inlineStr">
        <is>
          <t>1200-1259</t>
        </is>
      </c>
      <c r="H3993" s="9">
        <f>INT(F3993/100)</f>
        <v/>
      </c>
      <c r="I3993" t="n">
        <v>69</v>
      </c>
      <c r="J3993" t="n">
        <v>1</v>
      </c>
      <c r="K3993" t="n">
        <v>81</v>
      </c>
      <c r="L3993" t="n">
        <v>1</v>
      </c>
      <c r="M3993" t="n">
        <v>0</v>
      </c>
      <c r="O3993" t="n">
        <v>0</v>
      </c>
      <c r="P3993" t="n">
        <v>69</v>
      </c>
      <c r="Q3993" t="n">
        <v>0</v>
      </c>
      <c r="R3993" t="n">
        <v>12</v>
      </c>
      <c r="S3993" t="n">
        <v>0</v>
      </c>
      <c r="T3993" t="n">
        <v>0</v>
      </c>
    </row>
    <row r="3994">
      <c r="A3994" s="8" t="n">
        <v>46213</v>
      </c>
      <c r="B3994" t="inlineStr">
        <is>
          <t>DL</t>
        </is>
      </c>
      <c r="C3994" s="9">
        <f>_xlfn.XLOOKUP(B3994,Carriers[Code],Carriers[Airline])</f>
        <v/>
      </c>
      <c r="D3994" t="n">
        <v>303</v>
      </c>
      <c r="E3994" t="inlineStr">
        <is>
          <t>DFW</t>
        </is>
      </c>
      <c r="F3994" s="10" t="n">
        <v>1205</v>
      </c>
      <c r="G3994" t="inlineStr">
        <is>
          <t>1200-1259</t>
        </is>
      </c>
      <c r="H3994" s="9">
        <f>INT(F3994/100)</f>
        <v/>
      </c>
      <c r="I3994" t="n">
        <v>6</v>
      </c>
      <c r="J3994" t="n">
        <v>0</v>
      </c>
      <c r="K3994" t="n">
        <v>0</v>
      </c>
      <c r="L3994" t="n">
        <v>0</v>
      </c>
      <c r="M3994" t="n">
        <v>0</v>
      </c>
      <c r="O3994" t="n">
        <v>0</v>
      </c>
    </row>
    <row r="3995">
      <c r="A3995" s="8" t="n">
        <v>46213</v>
      </c>
      <c r="B3995" t="inlineStr">
        <is>
          <t>DL</t>
        </is>
      </c>
      <c r="C3995" s="9">
        <f>_xlfn.XLOOKUP(B3995,Carriers[Code],Carriers[Airline])</f>
        <v/>
      </c>
      <c r="D3995" t="n">
        <v>2785</v>
      </c>
      <c r="E3995" t="inlineStr">
        <is>
          <t>CHS</t>
        </is>
      </c>
      <c r="F3995" s="10" t="n">
        <v>1205</v>
      </c>
      <c r="G3995" t="inlineStr">
        <is>
          <t>1200-1259</t>
        </is>
      </c>
      <c r="H3995" s="9">
        <f>INT(F3995/100)</f>
        <v/>
      </c>
      <c r="I3995" t="n">
        <v>21</v>
      </c>
      <c r="J3995" t="n">
        <v>1</v>
      </c>
      <c r="K3995" t="n">
        <v>119</v>
      </c>
      <c r="L3995" t="n">
        <v>1</v>
      </c>
      <c r="M3995" t="n">
        <v>0</v>
      </c>
      <c r="O3995" t="n">
        <v>0</v>
      </c>
      <c r="P3995" t="n">
        <v>0</v>
      </c>
      <c r="Q3995" t="n">
        <v>0</v>
      </c>
      <c r="R3995" t="n">
        <v>98</v>
      </c>
      <c r="S3995" t="n">
        <v>0</v>
      </c>
      <c r="T3995" t="n">
        <v>21</v>
      </c>
    </row>
    <row r="3996">
      <c r="A3996" s="8" t="n">
        <v>46213</v>
      </c>
      <c r="B3996" t="inlineStr">
        <is>
          <t>B6</t>
        </is>
      </c>
      <c r="C3996" s="9">
        <f>_xlfn.XLOOKUP(B3996,Carriers[Code],Carriers[Airline])</f>
        <v/>
      </c>
      <c r="D3996" t="n">
        <v>51</v>
      </c>
      <c r="E3996" t="inlineStr">
        <is>
          <t>MCO</t>
        </is>
      </c>
      <c r="F3996" s="10" t="n">
        <v>1210</v>
      </c>
      <c r="G3996" t="inlineStr">
        <is>
          <t>1200-1259</t>
        </is>
      </c>
      <c r="H3996" s="9">
        <f>INT(F3996/100)</f>
        <v/>
      </c>
      <c r="I3996" t="n">
        <v>73</v>
      </c>
      <c r="J3996" t="n">
        <v>1</v>
      </c>
      <c r="K3996" t="n">
        <v>64</v>
      </c>
      <c r="L3996" t="n">
        <v>1</v>
      </c>
      <c r="M3996" t="n">
        <v>0</v>
      </c>
      <c r="O3996" t="n">
        <v>0</v>
      </c>
      <c r="P3996" t="n">
        <v>0</v>
      </c>
      <c r="Q3996" t="n">
        <v>0</v>
      </c>
      <c r="R3996" t="n">
        <v>8</v>
      </c>
      <c r="S3996" t="n">
        <v>0</v>
      </c>
      <c r="T3996" t="n">
        <v>56</v>
      </c>
    </row>
    <row r="3997">
      <c r="A3997" s="8" t="n">
        <v>46213</v>
      </c>
      <c r="B3997" t="inlineStr">
        <is>
          <t>B6</t>
        </is>
      </c>
      <c r="C3997" s="9">
        <f>_xlfn.XLOOKUP(B3997,Carriers[Code],Carriers[Airline])</f>
        <v/>
      </c>
      <c r="D3997" t="n">
        <v>1352</v>
      </c>
      <c r="E3997" t="inlineStr">
        <is>
          <t>ACK</t>
        </is>
      </c>
      <c r="F3997" s="10" t="n">
        <v>1212</v>
      </c>
      <c r="G3997" t="inlineStr">
        <is>
          <t>1200-1259</t>
        </is>
      </c>
      <c r="H3997" s="9">
        <f>INT(F3997/100)</f>
        <v/>
      </c>
      <c r="I3997" t="n">
        <v>-7</v>
      </c>
      <c r="J3997" t="n">
        <v>0</v>
      </c>
      <c r="K3997" t="n">
        <v>-7</v>
      </c>
      <c r="L3997" t="n">
        <v>0</v>
      </c>
      <c r="M3997" t="n">
        <v>0</v>
      </c>
      <c r="O3997" t="n">
        <v>0</v>
      </c>
    </row>
    <row r="3998">
      <c r="A3998" s="8" t="n">
        <v>46213</v>
      </c>
      <c r="B3998" t="inlineStr">
        <is>
          <t>UA</t>
        </is>
      </c>
      <c r="C3998" s="9">
        <f>_xlfn.XLOOKUP(B3998,Carriers[Code],Carriers[Airline])</f>
        <v/>
      </c>
      <c r="D3998" t="n">
        <v>414</v>
      </c>
      <c r="E3998" t="inlineStr">
        <is>
          <t>DEN</t>
        </is>
      </c>
      <c r="F3998" s="10" t="n">
        <v>1222</v>
      </c>
      <c r="G3998" t="inlineStr">
        <is>
          <t>1200-1259</t>
        </is>
      </c>
      <c r="H3998" s="9">
        <f>INT(F3998/100)</f>
        <v/>
      </c>
      <c r="I3998" t="n">
        <v>-2</v>
      </c>
      <c r="J3998" t="n">
        <v>0</v>
      </c>
      <c r="K3998" t="n">
        <v>0</v>
      </c>
      <c r="L3998" t="n">
        <v>0</v>
      </c>
      <c r="M3998" t="n">
        <v>0</v>
      </c>
      <c r="O3998" t="n">
        <v>0</v>
      </c>
    </row>
    <row r="3999">
      <c r="A3999" s="8" t="n">
        <v>46213</v>
      </c>
      <c r="B3999" t="inlineStr">
        <is>
          <t>YX</t>
        </is>
      </c>
      <c r="C3999" s="9">
        <f>_xlfn.XLOOKUP(B3999,Carriers[Code],Carriers[Airline])</f>
        <v/>
      </c>
      <c r="D3999" t="n">
        <v>4367</v>
      </c>
      <c r="E3999" t="inlineStr">
        <is>
          <t>LGA</t>
        </is>
      </c>
      <c r="F3999" s="10" t="n">
        <v>1223</v>
      </c>
      <c r="G3999" t="inlineStr">
        <is>
          <t>1200-1259</t>
        </is>
      </c>
      <c r="H3999" s="9">
        <f>INT(F3999/100)</f>
        <v/>
      </c>
      <c r="I3999" t="n">
        <v>6</v>
      </c>
      <c r="J3999" t="n">
        <v>0</v>
      </c>
      <c r="K3999" t="n">
        <v>33</v>
      </c>
      <c r="L3999" t="n">
        <v>1</v>
      </c>
      <c r="M3999" t="n">
        <v>0</v>
      </c>
      <c r="O3999" t="n">
        <v>0</v>
      </c>
      <c r="P3999" t="n">
        <v>5</v>
      </c>
      <c r="Q3999" t="n">
        <v>0</v>
      </c>
      <c r="R3999" t="n">
        <v>27</v>
      </c>
      <c r="S3999" t="n">
        <v>0</v>
      </c>
      <c r="T3999" t="n">
        <v>1</v>
      </c>
    </row>
    <row r="4000">
      <c r="A4000" s="8" t="n">
        <v>46213</v>
      </c>
      <c r="B4000" t="inlineStr">
        <is>
          <t>DL</t>
        </is>
      </c>
      <c r="C4000" s="9">
        <f>_xlfn.XLOOKUP(B4000,Carriers[Code],Carriers[Airline])</f>
        <v/>
      </c>
      <c r="D4000" t="n">
        <v>2816</v>
      </c>
      <c r="E4000" t="inlineStr">
        <is>
          <t>ORD</t>
        </is>
      </c>
      <c r="F4000" s="10" t="n">
        <v>1225</v>
      </c>
      <c r="G4000" t="inlineStr">
        <is>
          <t>1200-1259</t>
        </is>
      </c>
      <c r="H4000" s="9">
        <f>INT(F4000/100)</f>
        <v/>
      </c>
      <c r="I4000" t="n">
        <v>-5</v>
      </c>
      <c r="J4000" t="n">
        <v>0</v>
      </c>
      <c r="K4000" t="n">
        <v>1</v>
      </c>
      <c r="L4000" t="n">
        <v>0</v>
      </c>
      <c r="M4000" t="n">
        <v>0</v>
      </c>
      <c r="O4000" t="n">
        <v>0</v>
      </c>
    </row>
    <row r="4001">
      <c r="A4001" s="8" t="n">
        <v>46213</v>
      </c>
      <c r="B4001" t="inlineStr">
        <is>
          <t>YX</t>
        </is>
      </c>
      <c r="C4001" s="9">
        <f>_xlfn.XLOOKUP(B4001,Carriers[Code],Carriers[Airline])</f>
        <v/>
      </c>
      <c r="D4001" t="n">
        <v>4366</v>
      </c>
      <c r="E4001" t="inlineStr">
        <is>
          <t>JFK</t>
        </is>
      </c>
      <c r="F4001" s="10" t="n">
        <v>1225</v>
      </c>
      <c r="G4001" t="inlineStr">
        <is>
          <t>1200-1259</t>
        </is>
      </c>
      <c r="H4001" s="9">
        <f>INT(F4001/100)</f>
        <v/>
      </c>
      <c r="I4001" t="n">
        <v>74</v>
      </c>
      <c r="J4001" t="n">
        <v>1</v>
      </c>
      <c r="K4001" t="n">
        <v>81</v>
      </c>
      <c r="L4001" t="n">
        <v>1</v>
      </c>
      <c r="M4001" t="n">
        <v>0</v>
      </c>
      <c r="O4001" t="n">
        <v>0</v>
      </c>
      <c r="P4001" t="n">
        <v>13</v>
      </c>
      <c r="Q4001" t="n">
        <v>0</v>
      </c>
      <c r="R4001" t="n">
        <v>7</v>
      </c>
      <c r="S4001" t="n">
        <v>0</v>
      </c>
      <c r="T4001" t="n">
        <v>61</v>
      </c>
    </row>
    <row r="4002">
      <c r="A4002" s="8" t="n">
        <v>46213</v>
      </c>
      <c r="B4002" t="inlineStr">
        <is>
          <t>YX</t>
        </is>
      </c>
      <c r="C4002" s="9">
        <f>_xlfn.XLOOKUP(B4002,Carriers[Code],Carriers[Airline])</f>
        <v/>
      </c>
      <c r="D4002" t="n">
        <v>4738</v>
      </c>
      <c r="E4002" t="inlineStr">
        <is>
          <t>ILM</t>
        </is>
      </c>
      <c r="F4002" s="10" t="n">
        <v>1225</v>
      </c>
      <c r="G4002" t="inlineStr">
        <is>
          <t>1200-1259</t>
        </is>
      </c>
      <c r="H4002" s="9">
        <f>INT(F4002/100)</f>
        <v/>
      </c>
      <c r="I4002" t="n">
        <v>33</v>
      </c>
      <c r="J4002" t="n">
        <v>1</v>
      </c>
      <c r="K4002" t="n">
        <v>33</v>
      </c>
      <c r="L4002" t="n">
        <v>1</v>
      </c>
      <c r="M4002" t="n">
        <v>0</v>
      </c>
      <c r="O4002" t="n">
        <v>0</v>
      </c>
      <c r="P4002" t="n">
        <v>20</v>
      </c>
      <c r="Q4002" t="n">
        <v>0</v>
      </c>
      <c r="R4002" t="n">
        <v>0</v>
      </c>
      <c r="S4002" t="n">
        <v>0</v>
      </c>
      <c r="T4002" t="n">
        <v>13</v>
      </c>
    </row>
    <row r="4003">
      <c r="A4003" s="8" t="n">
        <v>46213</v>
      </c>
      <c r="B4003" t="inlineStr">
        <is>
          <t>B6</t>
        </is>
      </c>
      <c r="C4003" s="9">
        <f>_xlfn.XLOOKUP(B4003,Carriers[Code],Carriers[Airline])</f>
        <v/>
      </c>
      <c r="D4003" t="n">
        <v>269</v>
      </c>
      <c r="E4003" t="inlineStr">
        <is>
          <t>FLL</t>
        </is>
      </c>
      <c r="F4003" s="10" t="n">
        <v>1230</v>
      </c>
      <c r="G4003" t="inlineStr">
        <is>
          <t>1200-1259</t>
        </is>
      </c>
      <c r="H4003" s="9">
        <f>INT(F4003/100)</f>
        <v/>
      </c>
      <c r="I4003" t="n">
        <v>-5</v>
      </c>
      <c r="J4003" t="n">
        <v>0</v>
      </c>
      <c r="K4003" t="n">
        <v>-16</v>
      </c>
      <c r="L4003" t="n">
        <v>0</v>
      </c>
      <c r="M4003" t="n">
        <v>0</v>
      </c>
      <c r="O4003" t="n">
        <v>0</v>
      </c>
    </row>
    <row r="4004">
      <c r="A4004" s="8" t="n">
        <v>46213</v>
      </c>
      <c r="B4004" t="inlineStr">
        <is>
          <t>DL</t>
        </is>
      </c>
      <c r="C4004" s="9">
        <f>_xlfn.XLOOKUP(B4004,Carriers[Code],Carriers[Airline])</f>
        <v/>
      </c>
      <c r="D4004" t="n">
        <v>2779</v>
      </c>
      <c r="E4004" t="inlineStr">
        <is>
          <t>ATL</t>
        </is>
      </c>
      <c r="F4004" s="10" t="n">
        <v>1230</v>
      </c>
      <c r="G4004" t="inlineStr">
        <is>
          <t>1200-1259</t>
        </is>
      </c>
      <c r="H4004" s="9">
        <f>INT(F4004/100)</f>
        <v/>
      </c>
      <c r="I4004" t="n">
        <v>0</v>
      </c>
      <c r="J4004" t="n">
        <v>0</v>
      </c>
      <c r="K4004" t="n">
        <v>-8</v>
      </c>
      <c r="L4004" t="n">
        <v>0</v>
      </c>
      <c r="M4004" t="n">
        <v>0</v>
      </c>
      <c r="O4004" t="n">
        <v>0</v>
      </c>
    </row>
    <row r="4005">
      <c r="A4005" s="8" t="n">
        <v>46213</v>
      </c>
      <c r="B4005" t="inlineStr">
        <is>
          <t>UA</t>
        </is>
      </c>
      <c r="C4005" s="9">
        <f>_xlfn.XLOOKUP(B4005,Carriers[Code],Carriers[Airline])</f>
        <v/>
      </c>
      <c r="D4005" t="n">
        <v>1732</v>
      </c>
      <c r="E4005" t="inlineStr">
        <is>
          <t>ORD</t>
        </is>
      </c>
      <c r="F4005" s="10" t="n">
        <v>1230</v>
      </c>
      <c r="G4005" t="inlineStr">
        <is>
          <t>1200-1259</t>
        </is>
      </c>
      <c r="H4005" s="9">
        <f>INT(F4005/100)</f>
        <v/>
      </c>
      <c r="I4005" t="n">
        <v>-2</v>
      </c>
      <c r="J4005" t="n">
        <v>0</v>
      </c>
      <c r="K4005" t="n">
        <v>-14</v>
      </c>
      <c r="L4005" t="n">
        <v>0</v>
      </c>
      <c r="M4005" t="n">
        <v>0</v>
      </c>
      <c r="O4005" t="n">
        <v>0</v>
      </c>
    </row>
    <row r="4006">
      <c r="A4006" s="8" t="n">
        <v>46213</v>
      </c>
      <c r="B4006" t="inlineStr">
        <is>
          <t>YX</t>
        </is>
      </c>
      <c r="C4006" s="9">
        <f>_xlfn.XLOOKUP(B4006,Carriers[Code],Carriers[Airline])</f>
        <v/>
      </c>
      <c r="D4006" t="n">
        <v>3413</v>
      </c>
      <c r="E4006" t="inlineStr">
        <is>
          <t>IAD</t>
        </is>
      </c>
      <c r="F4006" s="10" t="n">
        <v>1235</v>
      </c>
      <c r="G4006" t="inlineStr">
        <is>
          <t>1200-1259</t>
        </is>
      </c>
      <c r="H4006" s="9">
        <f>INT(F4006/100)</f>
        <v/>
      </c>
      <c r="I4006" t="n">
        <v>-8</v>
      </c>
      <c r="J4006" t="n">
        <v>0</v>
      </c>
      <c r="K4006" t="n">
        <v>-24</v>
      </c>
      <c r="L4006" t="n">
        <v>0</v>
      </c>
      <c r="M4006" t="n">
        <v>0</v>
      </c>
      <c r="O4006" t="n">
        <v>0</v>
      </c>
    </row>
    <row r="4007">
      <c r="A4007" s="8" t="n">
        <v>46213</v>
      </c>
      <c r="B4007" t="inlineStr">
        <is>
          <t>YX</t>
        </is>
      </c>
      <c r="C4007" s="9">
        <f>_xlfn.XLOOKUP(B4007,Carriers[Code],Carriers[Airline])</f>
        <v/>
      </c>
      <c r="D4007" t="n">
        <v>5857</v>
      </c>
      <c r="E4007" t="inlineStr">
        <is>
          <t>DCA</t>
        </is>
      </c>
      <c r="F4007" s="10" t="n">
        <v>1235</v>
      </c>
      <c r="G4007" t="inlineStr">
        <is>
          <t>1200-1259</t>
        </is>
      </c>
      <c r="H4007" s="9">
        <f>INT(F4007/100)</f>
        <v/>
      </c>
      <c r="I4007" t="n">
        <v>7</v>
      </c>
      <c r="J4007" t="n">
        <v>0</v>
      </c>
      <c r="K4007" t="n">
        <v>-3</v>
      </c>
      <c r="L4007" t="n">
        <v>0</v>
      </c>
      <c r="M4007" t="n">
        <v>0</v>
      </c>
      <c r="O4007" t="n">
        <v>0</v>
      </c>
    </row>
    <row r="4008">
      <c r="A4008" s="8" t="n">
        <v>46213</v>
      </c>
      <c r="B4008" t="inlineStr">
        <is>
          <t>G4</t>
        </is>
      </c>
      <c r="C4008" s="9">
        <f>_xlfn.XLOOKUP(B4008,Carriers[Code],Carriers[Airline])</f>
        <v/>
      </c>
      <c r="D4008" t="n">
        <v>2983</v>
      </c>
      <c r="E4008" t="inlineStr">
        <is>
          <t>SRQ</t>
        </is>
      </c>
      <c r="F4008" s="10" t="n">
        <v>1237</v>
      </c>
      <c r="G4008" t="inlineStr">
        <is>
          <t>1200-1259</t>
        </is>
      </c>
      <c r="H4008" s="9">
        <f>INT(F4008/100)</f>
        <v/>
      </c>
      <c r="I4008" t="n">
        <v>-8</v>
      </c>
      <c r="J4008" t="n">
        <v>0</v>
      </c>
      <c r="K4008" t="n">
        <v>-11</v>
      </c>
      <c r="L4008" t="n">
        <v>0</v>
      </c>
      <c r="M4008" t="n">
        <v>0</v>
      </c>
      <c r="O4008" t="n">
        <v>0</v>
      </c>
    </row>
    <row r="4009">
      <c r="A4009" s="8" t="n">
        <v>46213</v>
      </c>
      <c r="B4009" t="inlineStr">
        <is>
          <t>AA</t>
        </is>
      </c>
      <c r="C4009" s="9">
        <f>_xlfn.XLOOKUP(B4009,Carriers[Code],Carriers[Airline])</f>
        <v/>
      </c>
      <c r="D4009" t="n">
        <v>1583</v>
      </c>
      <c r="E4009" t="inlineStr">
        <is>
          <t>DFW</t>
        </is>
      </c>
      <c r="F4009" s="10" t="n">
        <v>1238</v>
      </c>
      <c r="G4009" t="inlineStr">
        <is>
          <t>1200-1259</t>
        </is>
      </c>
      <c r="H4009" s="9">
        <f>INT(F4009/100)</f>
        <v/>
      </c>
      <c r="I4009" t="n">
        <v>-8</v>
      </c>
      <c r="J4009" t="n">
        <v>0</v>
      </c>
      <c r="K4009" t="n">
        <v>-27</v>
      </c>
      <c r="L4009" t="n">
        <v>0</v>
      </c>
      <c r="M4009" t="n">
        <v>0</v>
      </c>
      <c r="O4009" t="n">
        <v>0</v>
      </c>
    </row>
    <row r="4010">
      <c r="A4010" s="8" t="n">
        <v>46213</v>
      </c>
      <c r="B4010" t="inlineStr">
        <is>
          <t>AA</t>
        </is>
      </c>
      <c r="C4010" s="9">
        <f>_xlfn.XLOOKUP(B4010,Carriers[Code],Carriers[Airline])</f>
        <v/>
      </c>
      <c r="D4010" t="n">
        <v>3043</v>
      </c>
      <c r="E4010" t="inlineStr">
        <is>
          <t>PHL</t>
        </is>
      </c>
      <c r="F4010" s="10" t="n">
        <v>1238</v>
      </c>
      <c r="G4010" t="inlineStr">
        <is>
          <t>1200-1259</t>
        </is>
      </c>
      <c r="H4010" s="9">
        <f>INT(F4010/100)</f>
        <v/>
      </c>
      <c r="I4010" t="n">
        <v>-10</v>
      </c>
      <c r="J4010" t="n">
        <v>0</v>
      </c>
      <c r="K4010" t="n">
        <v>-22</v>
      </c>
      <c r="L4010" t="n">
        <v>0</v>
      </c>
      <c r="M4010" t="n">
        <v>0</v>
      </c>
      <c r="O4010" t="n">
        <v>0</v>
      </c>
    </row>
    <row r="4011">
      <c r="A4011" s="8" t="n">
        <v>46213</v>
      </c>
      <c r="B4011" t="inlineStr">
        <is>
          <t>MQ</t>
        </is>
      </c>
      <c r="C4011" s="9">
        <f>_xlfn.XLOOKUP(B4011,Carriers[Code],Carriers[Airline])</f>
        <v/>
      </c>
      <c r="D4011" t="n">
        <v>3470</v>
      </c>
      <c r="E4011" t="inlineStr">
        <is>
          <t>CMH</t>
        </is>
      </c>
      <c r="F4011" s="10" t="n">
        <v>1240</v>
      </c>
      <c r="G4011" t="inlineStr">
        <is>
          <t>1200-1259</t>
        </is>
      </c>
      <c r="H4011" s="9">
        <f>INT(F4011/100)</f>
        <v/>
      </c>
      <c r="I4011" t="n">
        <v>-9</v>
      </c>
      <c r="J4011" t="n">
        <v>0</v>
      </c>
      <c r="K4011" t="n">
        <v>-5</v>
      </c>
      <c r="L4011" t="n">
        <v>0</v>
      </c>
      <c r="M4011" t="n">
        <v>0</v>
      </c>
      <c r="O4011" t="n">
        <v>0</v>
      </c>
    </row>
    <row r="4012">
      <c r="A4012" s="8" t="n">
        <v>46213</v>
      </c>
      <c r="B4012" t="inlineStr">
        <is>
          <t>B6</t>
        </is>
      </c>
      <c r="C4012" s="9">
        <f>_xlfn.XLOOKUP(B4012,Carriers[Code],Carriers[Airline])</f>
        <v/>
      </c>
      <c r="D4012" t="n">
        <v>1781</v>
      </c>
      <c r="E4012" t="inlineStr">
        <is>
          <t>VPS</t>
        </is>
      </c>
      <c r="F4012" s="10" t="n">
        <v>1244</v>
      </c>
      <c r="G4012" t="inlineStr">
        <is>
          <t>1200-1259</t>
        </is>
      </c>
      <c r="H4012" s="9">
        <f>INT(F4012/100)</f>
        <v/>
      </c>
      <c r="I4012" t="n">
        <v>-8</v>
      </c>
      <c r="J4012" t="n">
        <v>0</v>
      </c>
      <c r="K4012" t="n">
        <v>-16</v>
      </c>
      <c r="L4012" t="n">
        <v>0</v>
      </c>
      <c r="M4012" t="n">
        <v>0</v>
      </c>
      <c r="O4012" t="n">
        <v>0</v>
      </c>
    </row>
    <row r="4013">
      <c r="A4013" s="8" t="n">
        <v>46213</v>
      </c>
      <c r="B4013" t="inlineStr">
        <is>
          <t>B6</t>
        </is>
      </c>
      <c r="C4013" s="9">
        <f>_xlfn.XLOOKUP(B4013,Carriers[Code],Carriers[Airline])</f>
        <v/>
      </c>
      <c r="D4013" t="n">
        <v>717</v>
      </c>
      <c r="E4013" t="inlineStr">
        <is>
          <t>JFK</t>
        </is>
      </c>
      <c r="F4013" s="10" t="n">
        <v>1245</v>
      </c>
      <c r="G4013" t="inlineStr">
        <is>
          <t>1200-1259</t>
        </is>
      </c>
      <c r="H4013" s="9">
        <f>INT(F4013/100)</f>
        <v/>
      </c>
      <c r="I4013" t="n">
        <v>-2</v>
      </c>
      <c r="J4013" t="n">
        <v>0</v>
      </c>
      <c r="K4013" t="n">
        <v>19</v>
      </c>
      <c r="L4013" t="n">
        <v>1</v>
      </c>
      <c r="M4013" t="n">
        <v>0</v>
      </c>
      <c r="O4013" t="n">
        <v>0</v>
      </c>
      <c r="P4013" t="n">
        <v>0</v>
      </c>
      <c r="Q4013" t="n">
        <v>0</v>
      </c>
      <c r="R4013" t="n">
        <v>19</v>
      </c>
      <c r="S4013" t="n">
        <v>0</v>
      </c>
      <c r="T4013" t="n">
        <v>0</v>
      </c>
    </row>
    <row r="4014">
      <c r="A4014" s="8" t="n">
        <v>46213</v>
      </c>
      <c r="B4014" t="inlineStr">
        <is>
          <t>B6</t>
        </is>
      </c>
      <c r="C4014" s="9">
        <f>_xlfn.XLOOKUP(B4014,Carriers[Code],Carriers[Airline])</f>
        <v/>
      </c>
      <c r="D4014" t="n">
        <v>855</v>
      </c>
      <c r="E4014" t="inlineStr">
        <is>
          <t>DCA</t>
        </is>
      </c>
      <c r="F4014" s="10" t="n">
        <v>1253</v>
      </c>
      <c r="G4014" t="inlineStr">
        <is>
          <t>1200-1259</t>
        </is>
      </c>
      <c r="H4014" s="9">
        <f>INT(F4014/100)</f>
        <v/>
      </c>
      <c r="I4014" t="n">
        <v>12</v>
      </c>
      <c r="J4014" t="n">
        <v>0</v>
      </c>
      <c r="K4014" t="n">
        <v>38</v>
      </c>
      <c r="L4014" t="n">
        <v>1</v>
      </c>
      <c r="M4014" t="n">
        <v>0</v>
      </c>
      <c r="O4014" t="n">
        <v>0</v>
      </c>
      <c r="P4014" t="n">
        <v>0</v>
      </c>
      <c r="Q4014" t="n">
        <v>0</v>
      </c>
      <c r="R4014" t="n">
        <v>38</v>
      </c>
      <c r="S4014" t="n">
        <v>0</v>
      </c>
      <c r="T4014" t="n">
        <v>0</v>
      </c>
    </row>
    <row r="4015">
      <c r="A4015" s="8" t="n">
        <v>46213</v>
      </c>
      <c r="B4015" t="inlineStr">
        <is>
          <t>WN</t>
        </is>
      </c>
      <c r="C4015" s="9">
        <f>_xlfn.XLOOKUP(B4015,Carriers[Code],Carriers[Airline])</f>
        <v/>
      </c>
      <c r="D4015" t="n">
        <v>4917</v>
      </c>
      <c r="E4015" t="inlineStr">
        <is>
          <t>STL</t>
        </is>
      </c>
      <c r="F4015" s="10" t="n">
        <v>1255</v>
      </c>
      <c r="G4015" t="inlineStr">
        <is>
          <t>1200-1259</t>
        </is>
      </c>
      <c r="H4015" s="9">
        <f>INT(F4015/100)</f>
        <v/>
      </c>
      <c r="I4015" t="n">
        <v>19</v>
      </c>
      <c r="J4015" t="n">
        <v>1</v>
      </c>
      <c r="K4015" t="n">
        <v>17</v>
      </c>
      <c r="L4015" t="n">
        <v>1</v>
      </c>
      <c r="M4015" t="n">
        <v>0</v>
      </c>
      <c r="O4015" t="n">
        <v>0</v>
      </c>
      <c r="P4015" t="n">
        <v>9</v>
      </c>
      <c r="Q4015" t="n">
        <v>0</v>
      </c>
      <c r="R4015" t="n">
        <v>0</v>
      </c>
      <c r="S4015" t="n">
        <v>0</v>
      </c>
      <c r="T4015" t="n">
        <v>8</v>
      </c>
    </row>
    <row r="4016">
      <c r="A4016" s="8" t="n">
        <v>46213</v>
      </c>
      <c r="B4016" t="inlineStr">
        <is>
          <t>YX</t>
        </is>
      </c>
      <c r="C4016" s="9">
        <f>_xlfn.XLOOKUP(B4016,Carriers[Code],Carriers[Airline])</f>
        <v/>
      </c>
      <c r="D4016" t="n">
        <v>5829</v>
      </c>
      <c r="E4016" t="inlineStr">
        <is>
          <t>EWR</t>
        </is>
      </c>
      <c r="F4016" s="10" t="n">
        <v>1255</v>
      </c>
      <c r="G4016" t="inlineStr">
        <is>
          <t>1200-1259</t>
        </is>
      </c>
      <c r="H4016" s="9">
        <f>INT(F4016/100)</f>
        <v/>
      </c>
      <c r="I4016" t="n">
        <v>-5</v>
      </c>
      <c r="J4016" t="n">
        <v>0</v>
      </c>
      <c r="K4016" t="n">
        <v>44</v>
      </c>
      <c r="L4016" t="n">
        <v>1</v>
      </c>
      <c r="M4016" t="n">
        <v>0</v>
      </c>
      <c r="O4016" t="n">
        <v>0</v>
      </c>
      <c r="P4016" t="n">
        <v>0</v>
      </c>
      <c r="Q4016" t="n">
        <v>0</v>
      </c>
      <c r="R4016" t="n">
        <v>44</v>
      </c>
      <c r="S4016" t="n">
        <v>0</v>
      </c>
      <c r="T4016" t="n">
        <v>0</v>
      </c>
    </row>
    <row r="4017">
      <c r="A4017" s="8" t="n">
        <v>46213</v>
      </c>
      <c r="B4017" t="inlineStr">
        <is>
          <t>AA</t>
        </is>
      </c>
      <c r="C4017" s="9">
        <f>_xlfn.XLOOKUP(B4017,Carriers[Code],Carriers[Airline])</f>
        <v/>
      </c>
      <c r="D4017" t="n">
        <v>1057</v>
      </c>
      <c r="E4017" t="inlineStr">
        <is>
          <t>PHX</t>
        </is>
      </c>
      <c r="F4017" s="10" t="n">
        <v>1300</v>
      </c>
      <c r="G4017" t="inlineStr">
        <is>
          <t>1300-1359</t>
        </is>
      </c>
      <c r="H4017" s="9">
        <f>INT(F4017/100)</f>
        <v/>
      </c>
      <c r="I4017" t="n">
        <v>-6</v>
      </c>
      <c r="J4017" t="n">
        <v>0</v>
      </c>
      <c r="K4017" t="n">
        <v>-27</v>
      </c>
      <c r="L4017" t="n">
        <v>0</v>
      </c>
      <c r="M4017" t="n">
        <v>0</v>
      </c>
      <c r="O4017" t="n">
        <v>0</v>
      </c>
    </row>
    <row r="4018">
      <c r="A4018" s="8" t="n">
        <v>46213</v>
      </c>
      <c r="B4018" t="inlineStr">
        <is>
          <t>YX</t>
        </is>
      </c>
      <c r="C4018" s="9">
        <f>_xlfn.XLOOKUP(B4018,Carriers[Code],Carriers[Airline])</f>
        <v/>
      </c>
      <c r="D4018" t="n">
        <v>5748</v>
      </c>
      <c r="E4018" t="inlineStr">
        <is>
          <t>LGA</t>
        </is>
      </c>
      <c r="F4018" s="10" t="n">
        <v>1300</v>
      </c>
      <c r="G4018" t="inlineStr">
        <is>
          <t>1300-1359</t>
        </is>
      </c>
      <c r="H4018" s="9">
        <f>INT(F4018/100)</f>
        <v/>
      </c>
      <c r="I4018" t="n">
        <v>19</v>
      </c>
      <c r="J4018" t="n">
        <v>1</v>
      </c>
      <c r="K4018" t="n">
        <v>13</v>
      </c>
      <c r="L4018" t="n">
        <v>0</v>
      </c>
      <c r="M4018" t="n">
        <v>0</v>
      </c>
      <c r="O4018" t="n">
        <v>0</v>
      </c>
    </row>
    <row r="4019">
      <c r="A4019" s="8" t="n">
        <v>46213</v>
      </c>
      <c r="B4019" t="inlineStr">
        <is>
          <t>YX</t>
        </is>
      </c>
      <c r="C4019" s="9">
        <f>_xlfn.XLOOKUP(B4019,Carriers[Code],Carriers[Airline])</f>
        <v/>
      </c>
      <c r="D4019" t="n">
        <v>4386</v>
      </c>
      <c r="E4019" t="inlineStr">
        <is>
          <t>ORD</t>
        </is>
      </c>
      <c r="F4019" s="10" t="n">
        <v>1301</v>
      </c>
      <c r="G4019" t="inlineStr">
        <is>
          <t>1300-1359</t>
        </is>
      </c>
      <c r="H4019" s="9">
        <f>INT(F4019/100)</f>
        <v/>
      </c>
      <c r="I4019" t="n">
        <v>-3</v>
      </c>
      <c r="J4019" t="n">
        <v>0</v>
      </c>
      <c r="K4019" t="n">
        <v>-22</v>
      </c>
      <c r="L4019" t="n">
        <v>0</v>
      </c>
      <c r="M4019" t="n">
        <v>0</v>
      </c>
      <c r="O4019" t="n">
        <v>0</v>
      </c>
    </row>
    <row r="4020">
      <c r="A4020" s="8" t="n">
        <v>46213</v>
      </c>
      <c r="B4020" t="inlineStr">
        <is>
          <t>DL</t>
        </is>
      </c>
      <c r="C4020" s="9">
        <f>_xlfn.XLOOKUP(B4020,Carriers[Code],Carriers[Airline])</f>
        <v/>
      </c>
      <c r="D4020" t="n">
        <v>2283</v>
      </c>
      <c r="E4020" t="inlineStr">
        <is>
          <t>RDU</t>
        </is>
      </c>
      <c r="F4020" s="10" t="n">
        <v>1303</v>
      </c>
      <c r="G4020" t="inlineStr">
        <is>
          <t>1300-1359</t>
        </is>
      </c>
      <c r="H4020" s="9">
        <f>INT(F4020/100)</f>
        <v/>
      </c>
      <c r="I4020" t="n">
        <v>-3</v>
      </c>
      <c r="J4020" t="n">
        <v>0</v>
      </c>
      <c r="K4020" t="n">
        <v>-12</v>
      </c>
      <c r="L4020" t="n">
        <v>0</v>
      </c>
      <c r="M4020" t="n">
        <v>0</v>
      </c>
      <c r="O4020" t="n">
        <v>0</v>
      </c>
    </row>
    <row r="4021">
      <c r="A4021" s="8" t="n">
        <v>46213</v>
      </c>
      <c r="B4021" t="inlineStr">
        <is>
          <t>YX</t>
        </is>
      </c>
      <c r="C4021" s="9">
        <f>_xlfn.XLOOKUP(B4021,Carriers[Code],Carriers[Airline])</f>
        <v/>
      </c>
      <c r="D4021" t="n">
        <v>5603</v>
      </c>
      <c r="E4021" t="inlineStr">
        <is>
          <t>MSN</t>
        </is>
      </c>
      <c r="F4021" s="10" t="n">
        <v>1308</v>
      </c>
      <c r="G4021" t="inlineStr">
        <is>
          <t>1300-1359</t>
        </is>
      </c>
      <c r="H4021" s="9">
        <f>INT(F4021/100)</f>
        <v/>
      </c>
      <c r="I4021" t="n">
        <v>-6</v>
      </c>
      <c r="J4021" t="n">
        <v>0</v>
      </c>
      <c r="K4021" t="n">
        <v>-21</v>
      </c>
      <c r="L4021" t="n">
        <v>0</v>
      </c>
      <c r="M4021" t="n">
        <v>0</v>
      </c>
      <c r="O4021" t="n">
        <v>0</v>
      </c>
    </row>
    <row r="4022">
      <c r="A4022" s="8" t="n">
        <v>46213</v>
      </c>
      <c r="B4022" t="inlineStr">
        <is>
          <t>DL</t>
        </is>
      </c>
      <c r="C4022" s="9">
        <f>_xlfn.XLOOKUP(B4022,Carriers[Code],Carriers[Airline])</f>
        <v/>
      </c>
      <c r="D4022" t="n">
        <v>2222</v>
      </c>
      <c r="E4022" t="inlineStr">
        <is>
          <t>DTW</t>
        </is>
      </c>
      <c r="F4022" s="10" t="n">
        <v>1310</v>
      </c>
      <c r="G4022" t="inlineStr">
        <is>
          <t>1300-1359</t>
        </is>
      </c>
      <c r="H4022" s="9">
        <f>INT(F4022/100)</f>
        <v/>
      </c>
      <c r="I4022" t="n">
        <v>64</v>
      </c>
      <c r="J4022" t="n">
        <v>1</v>
      </c>
      <c r="K4022" t="n">
        <v>63</v>
      </c>
      <c r="L4022" t="n">
        <v>1</v>
      </c>
      <c r="M4022" t="n">
        <v>0</v>
      </c>
      <c r="O4022" t="n">
        <v>0</v>
      </c>
      <c r="P4022" t="n">
        <v>0</v>
      </c>
      <c r="Q4022" t="n">
        <v>0</v>
      </c>
      <c r="R4022" t="n">
        <v>0</v>
      </c>
      <c r="S4022" t="n">
        <v>0</v>
      </c>
      <c r="T4022" t="n">
        <v>63</v>
      </c>
    </row>
    <row r="4023">
      <c r="A4023" s="8" t="n">
        <v>46213</v>
      </c>
      <c r="B4023" t="inlineStr">
        <is>
          <t>WN</t>
        </is>
      </c>
      <c r="C4023" s="9">
        <f>_xlfn.XLOOKUP(B4023,Carriers[Code],Carriers[Airline])</f>
        <v/>
      </c>
      <c r="D4023" t="n">
        <v>746</v>
      </c>
      <c r="E4023" t="inlineStr">
        <is>
          <t>MDW</t>
        </is>
      </c>
      <c r="F4023" s="10" t="n">
        <v>1310</v>
      </c>
      <c r="G4023" t="inlineStr">
        <is>
          <t>1300-1359</t>
        </is>
      </c>
      <c r="H4023" s="9">
        <f>INT(F4023/100)</f>
        <v/>
      </c>
      <c r="I4023" t="n">
        <v>-4</v>
      </c>
      <c r="J4023" t="n">
        <v>0</v>
      </c>
      <c r="K4023" t="n">
        <v>-18</v>
      </c>
      <c r="L4023" t="n">
        <v>0</v>
      </c>
      <c r="M4023" t="n">
        <v>0</v>
      </c>
      <c r="O4023" t="n">
        <v>0</v>
      </c>
    </row>
    <row r="4024">
      <c r="A4024" s="8" t="n">
        <v>46213</v>
      </c>
      <c r="B4024" t="inlineStr">
        <is>
          <t>DL</t>
        </is>
      </c>
      <c r="C4024" s="9">
        <f>_xlfn.XLOOKUP(B4024,Carriers[Code],Carriers[Airline])</f>
        <v/>
      </c>
      <c r="D4024" t="n">
        <v>1297</v>
      </c>
      <c r="E4024" t="inlineStr">
        <is>
          <t>AUS</t>
        </is>
      </c>
      <c r="F4024" s="10" t="n">
        <v>1325</v>
      </c>
      <c r="G4024" t="inlineStr">
        <is>
          <t>1300-1359</t>
        </is>
      </c>
      <c r="H4024" s="9">
        <f>INT(F4024/100)</f>
        <v/>
      </c>
      <c r="I4024" t="n">
        <v>11</v>
      </c>
      <c r="J4024" t="n">
        <v>0</v>
      </c>
      <c r="K4024" t="n">
        <v>23</v>
      </c>
      <c r="L4024" t="n">
        <v>1</v>
      </c>
      <c r="M4024" t="n">
        <v>0</v>
      </c>
      <c r="O4024" t="n">
        <v>0</v>
      </c>
      <c r="P4024" t="n">
        <v>0</v>
      </c>
      <c r="Q4024" t="n">
        <v>0</v>
      </c>
      <c r="R4024" t="n">
        <v>12</v>
      </c>
      <c r="S4024" t="n">
        <v>0</v>
      </c>
      <c r="T4024" t="n">
        <v>11</v>
      </c>
    </row>
    <row r="4025">
      <c r="A4025" s="8" t="n">
        <v>46213</v>
      </c>
      <c r="B4025" t="inlineStr">
        <is>
          <t>WN</t>
        </is>
      </c>
      <c r="C4025" s="9">
        <f>_xlfn.XLOOKUP(B4025,Carriers[Code],Carriers[Airline])</f>
        <v/>
      </c>
      <c r="D4025" t="n">
        <v>733</v>
      </c>
      <c r="E4025" t="inlineStr">
        <is>
          <t>BWI</t>
        </is>
      </c>
      <c r="F4025" s="10" t="n">
        <v>1325</v>
      </c>
      <c r="G4025" t="inlineStr">
        <is>
          <t>1300-1359</t>
        </is>
      </c>
      <c r="H4025" s="9">
        <f>INT(F4025/100)</f>
        <v/>
      </c>
      <c r="I4025" t="n">
        <v>20</v>
      </c>
      <c r="J4025" t="n">
        <v>1</v>
      </c>
      <c r="K4025" t="n">
        <v>7</v>
      </c>
      <c r="L4025" t="n">
        <v>0</v>
      </c>
      <c r="M4025" t="n">
        <v>0</v>
      </c>
      <c r="O4025" t="n">
        <v>0</v>
      </c>
    </row>
    <row r="4026">
      <c r="A4026" s="8" t="n">
        <v>46213</v>
      </c>
      <c r="B4026" t="inlineStr">
        <is>
          <t>B6</t>
        </is>
      </c>
      <c r="C4026" s="9">
        <f>_xlfn.XLOOKUP(B4026,Carriers[Code],Carriers[Airline])</f>
        <v/>
      </c>
      <c r="D4026" t="n">
        <v>1293</v>
      </c>
      <c r="E4026" t="inlineStr">
        <is>
          <t>ILM</t>
        </is>
      </c>
      <c r="F4026" s="10" t="n">
        <v>1330</v>
      </c>
      <c r="G4026" t="inlineStr">
        <is>
          <t>1300-1359</t>
        </is>
      </c>
      <c r="H4026" s="9">
        <f>INT(F4026/100)</f>
        <v/>
      </c>
      <c r="I4026" t="n">
        <v>5</v>
      </c>
      <c r="J4026" t="n">
        <v>0</v>
      </c>
      <c r="K4026" t="n">
        <v>38</v>
      </c>
      <c r="L4026" t="n">
        <v>1</v>
      </c>
      <c r="M4026" t="n">
        <v>0</v>
      </c>
      <c r="O4026" t="n">
        <v>0</v>
      </c>
      <c r="P4026" t="n">
        <v>5</v>
      </c>
      <c r="Q4026" t="n">
        <v>0</v>
      </c>
      <c r="R4026" t="n">
        <v>33</v>
      </c>
      <c r="S4026" t="n">
        <v>0</v>
      </c>
      <c r="T4026" t="n">
        <v>0</v>
      </c>
    </row>
    <row r="4027">
      <c r="A4027" s="8" t="n">
        <v>46213</v>
      </c>
      <c r="B4027" t="inlineStr">
        <is>
          <t>YX</t>
        </is>
      </c>
      <c r="C4027" s="9">
        <f>_xlfn.XLOOKUP(B4027,Carriers[Code],Carriers[Airline])</f>
        <v/>
      </c>
      <c r="D4027" t="n">
        <v>4507</v>
      </c>
      <c r="E4027" t="inlineStr">
        <is>
          <t>SDF</t>
        </is>
      </c>
      <c r="F4027" s="10" t="n">
        <v>1335</v>
      </c>
      <c r="G4027" t="inlineStr">
        <is>
          <t>1300-1359</t>
        </is>
      </c>
      <c r="H4027" s="9">
        <f>INT(F4027/100)</f>
        <v/>
      </c>
      <c r="I4027" t="n">
        <v>96</v>
      </c>
      <c r="J4027" t="n">
        <v>1</v>
      </c>
      <c r="K4027" t="n">
        <v>91</v>
      </c>
      <c r="L4027" t="n">
        <v>1</v>
      </c>
      <c r="M4027" t="n">
        <v>0</v>
      </c>
      <c r="O4027" t="n">
        <v>0</v>
      </c>
      <c r="P4027" t="n">
        <v>18</v>
      </c>
      <c r="Q4027" t="n">
        <v>0</v>
      </c>
      <c r="R4027" t="n">
        <v>0</v>
      </c>
      <c r="S4027" t="n">
        <v>0</v>
      </c>
      <c r="T4027" t="n">
        <v>73</v>
      </c>
    </row>
    <row r="4028">
      <c r="A4028" s="8" t="n">
        <v>46213</v>
      </c>
      <c r="B4028" t="inlineStr">
        <is>
          <t>YX</t>
        </is>
      </c>
      <c r="C4028" s="9">
        <f>_xlfn.XLOOKUP(B4028,Carriers[Code],Carriers[Airline])</f>
        <v/>
      </c>
      <c r="D4028" t="n">
        <v>5808</v>
      </c>
      <c r="E4028" t="inlineStr">
        <is>
          <t>JFK</t>
        </is>
      </c>
      <c r="F4028" s="10" t="n">
        <v>1335</v>
      </c>
      <c r="G4028" t="inlineStr">
        <is>
          <t>1300-1359</t>
        </is>
      </c>
      <c r="H4028" s="9">
        <f>INT(F4028/100)</f>
        <v/>
      </c>
      <c r="I4028" t="n">
        <v>-1</v>
      </c>
      <c r="J4028" t="n">
        <v>0</v>
      </c>
      <c r="K4028" t="n">
        <v>8</v>
      </c>
      <c r="L4028" t="n">
        <v>0</v>
      </c>
      <c r="M4028" t="n">
        <v>0</v>
      </c>
      <c r="O4028" t="n">
        <v>0</v>
      </c>
    </row>
    <row r="4029">
      <c r="A4029" s="8" t="n">
        <v>46213</v>
      </c>
      <c r="B4029" t="inlineStr">
        <is>
          <t>UA</t>
        </is>
      </c>
      <c r="C4029" s="9">
        <f>_xlfn.XLOOKUP(B4029,Carriers[Code],Carriers[Airline])</f>
        <v/>
      </c>
      <c r="D4029" t="n">
        <v>1976</v>
      </c>
      <c r="E4029" t="inlineStr">
        <is>
          <t>IAH</t>
        </is>
      </c>
      <c r="F4029" s="10" t="n">
        <v>1337</v>
      </c>
      <c r="G4029" t="inlineStr">
        <is>
          <t>1300-1359</t>
        </is>
      </c>
      <c r="H4029" s="9">
        <f>INT(F4029/100)</f>
        <v/>
      </c>
      <c r="I4029" t="n">
        <v>-7</v>
      </c>
      <c r="J4029" t="n">
        <v>0</v>
      </c>
      <c r="K4029" t="n">
        <v>-9</v>
      </c>
      <c r="L4029" t="n">
        <v>0</v>
      </c>
      <c r="M4029" t="n">
        <v>0</v>
      </c>
      <c r="O4029" t="n">
        <v>0</v>
      </c>
    </row>
    <row r="4030">
      <c r="A4030" s="8" t="n">
        <v>46213</v>
      </c>
      <c r="B4030" t="inlineStr">
        <is>
          <t>AA</t>
        </is>
      </c>
      <c r="C4030" s="9">
        <f>_xlfn.XLOOKUP(B4030,Carriers[Code],Carriers[Airline])</f>
        <v/>
      </c>
      <c r="D4030" t="n">
        <v>1589</v>
      </c>
      <c r="E4030" t="inlineStr">
        <is>
          <t>MIA</t>
        </is>
      </c>
      <c r="F4030" s="10" t="n">
        <v>1342</v>
      </c>
      <c r="G4030" t="inlineStr">
        <is>
          <t>1300-1359</t>
        </is>
      </c>
      <c r="H4030" s="9">
        <f>INT(F4030/100)</f>
        <v/>
      </c>
      <c r="I4030" t="n">
        <v>6</v>
      </c>
      <c r="J4030" t="n">
        <v>0</v>
      </c>
      <c r="K4030" t="n">
        <v>-1</v>
      </c>
      <c r="L4030" t="n">
        <v>0</v>
      </c>
      <c r="M4030" t="n">
        <v>0</v>
      </c>
      <c r="O4030" t="n">
        <v>0</v>
      </c>
    </row>
    <row r="4031">
      <c r="A4031" s="8" t="n">
        <v>46213</v>
      </c>
      <c r="B4031" t="inlineStr">
        <is>
          <t>B6</t>
        </is>
      </c>
      <c r="C4031" s="9">
        <f>_xlfn.XLOOKUP(B4031,Carriers[Code],Carriers[Airline])</f>
        <v/>
      </c>
      <c r="D4031" t="n">
        <v>2251</v>
      </c>
      <c r="E4031" t="inlineStr">
        <is>
          <t>MCO</t>
        </is>
      </c>
      <c r="F4031" s="10" t="n">
        <v>1344</v>
      </c>
      <c r="G4031" t="inlineStr">
        <is>
          <t>1300-1359</t>
        </is>
      </c>
      <c r="H4031" s="9">
        <f>INT(F4031/100)</f>
        <v/>
      </c>
      <c r="I4031" t="n">
        <v>19</v>
      </c>
      <c r="J4031" t="n">
        <v>1</v>
      </c>
      <c r="K4031" t="n">
        <v>12</v>
      </c>
      <c r="L4031" t="n">
        <v>0</v>
      </c>
      <c r="M4031" t="n">
        <v>0</v>
      </c>
      <c r="O4031" t="n">
        <v>0</v>
      </c>
    </row>
    <row r="4032">
      <c r="A4032" s="8" t="n">
        <v>46213</v>
      </c>
      <c r="B4032" t="inlineStr">
        <is>
          <t>AA</t>
        </is>
      </c>
      <c r="C4032" s="9">
        <f>_xlfn.XLOOKUP(B4032,Carriers[Code],Carriers[Airline])</f>
        <v/>
      </c>
      <c r="D4032" t="n">
        <v>909</v>
      </c>
      <c r="E4032" t="inlineStr">
        <is>
          <t>DFW</t>
        </is>
      </c>
      <c r="F4032" s="10" t="n">
        <v>1345</v>
      </c>
      <c r="G4032" t="inlineStr">
        <is>
          <t>1300-1359</t>
        </is>
      </c>
      <c r="H4032" s="9">
        <f>INT(F4032/100)</f>
        <v/>
      </c>
      <c r="I4032" t="n">
        <v>-10</v>
      </c>
      <c r="J4032" t="n">
        <v>0</v>
      </c>
      <c r="K4032" t="n">
        <v>-25</v>
      </c>
      <c r="L4032" t="n">
        <v>0</v>
      </c>
      <c r="M4032" t="n">
        <v>0</v>
      </c>
      <c r="O4032" t="n">
        <v>0</v>
      </c>
    </row>
    <row r="4033">
      <c r="A4033" s="8" t="n">
        <v>46213</v>
      </c>
      <c r="B4033" t="inlineStr">
        <is>
          <t>B6</t>
        </is>
      </c>
      <c r="C4033" s="9">
        <f>_xlfn.XLOOKUP(B4033,Carriers[Code],Carriers[Airline])</f>
        <v/>
      </c>
      <c r="D4033" t="n">
        <v>641</v>
      </c>
      <c r="E4033" t="inlineStr">
        <is>
          <t>CLE</t>
        </is>
      </c>
      <c r="F4033" s="10" t="n">
        <v>1346</v>
      </c>
      <c r="G4033" t="inlineStr">
        <is>
          <t>1300-1359</t>
        </is>
      </c>
      <c r="H4033" s="9">
        <f>INT(F4033/100)</f>
        <v/>
      </c>
      <c r="I4033" t="n">
        <v>13</v>
      </c>
      <c r="J4033" t="n">
        <v>0</v>
      </c>
      <c r="K4033" t="n">
        <v>9</v>
      </c>
      <c r="L4033" t="n">
        <v>0</v>
      </c>
      <c r="M4033" t="n">
        <v>0</v>
      </c>
      <c r="O4033" t="n">
        <v>0</v>
      </c>
    </row>
    <row r="4034">
      <c r="A4034" s="8" t="n">
        <v>46213</v>
      </c>
      <c r="B4034" t="inlineStr">
        <is>
          <t>YX</t>
        </is>
      </c>
      <c r="C4034" s="9">
        <f>_xlfn.XLOOKUP(B4034,Carriers[Code],Carriers[Airline])</f>
        <v/>
      </c>
      <c r="D4034" t="n">
        <v>4636</v>
      </c>
      <c r="E4034" t="inlineStr">
        <is>
          <t>IND</t>
        </is>
      </c>
      <c r="F4034" s="10" t="n">
        <v>1346</v>
      </c>
      <c r="G4034" t="inlineStr">
        <is>
          <t>1300-1359</t>
        </is>
      </c>
      <c r="H4034" s="9">
        <f>INT(F4034/100)</f>
        <v/>
      </c>
      <c r="I4034" t="n">
        <v>-6</v>
      </c>
      <c r="J4034" t="n">
        <v>0</v>
      </c>
      <c r="K4034" t="n">
        <v>-9</v>
      </c>
      <c r="L4034" t="n">
        <v>0</v>
      </c>
      <c r="M4034" t="n">
        <v>0</v>
      </c>
      <c r="O4034" t="n">
        <v>0</v>
      </c>
    </row>
    <row r="4035">
      <c r="A4035" s="8" t="n">
        <v>46213</v>
      </c>
      <c r="B4035" t="inlineStr">
        <is>
          <t>B6</t>
        </is>
      </c>
      <c r="C4035" s="9">
        <f>_xlfn.XLOOKUP(B4035,Carriers[Code],Carriers[Airline])</f>
        <v/>
      </c>
      <c r="D4035" t="n">
        <v>2467</v>
      </c>
      <c r="E4035" t="inlineStr">
        <is>
          <t>CHS</t>
        </is>
      </c>
      <c r="F4035" s="10" t="n">
        <v>1352</v>
      </c>
      <c r="G4035" t="inlineStr">
        <is>
          <t>1300-1359</t>
        </is>
      </c>
      <c r="H4035" s="9">
        <f>INT(F4035/100)</f>
        <v/>
      </c>
      <c r="I4035" t="n">
        <v>90</v>
      </c>
      <c r="J4035" t="n">
        <v>1</v>
      </c>
      <c r="K4035" t="n">
        <v>103</v>
      </c>
      <c r="L4035" t="n">
        <v>1</v>
      </c>
      <c r="M4035" t="n">
        <v>0</v>
      </c>
      <c r="O4035" t="n">
        <v>0</v>
      </c>
      <c r="P4035" t="n">
        <v>0</v>
      </c>
      <c r="Q4035" t="n">
        <v>0</v>
      </c>
      <c r="R4035" t="n">
        <v>13</v>
      </c>
      <c r="S4035" t="n">
        <v>0</v>
      </c>
      <c r="T4035" t="n">
        <v>90</v>
      </c>
    </row>
    <row r="4036">
      <c r="A4036" s="8" t="n">
        <v>46213</v>
      </c>
      <c r="B4036" t="inlineStr">
        <is>
          <t>MQ</t>
        </is>
      </c>
      <c r="C4036" s="9">
        <f>_xlfn.XLOOKUP(B4036,Carriers[Code],Carriers[Airline])</f>
        <v/>
      </c>
      <c r="D4036" t="n">
        <v>3711</v>
      </c>
      <c r="E4036" t="inlineStr">
        <is>
          <t>ORD</t>
        </is>
      </c>
      <c r="F4036" s="10" t="n">
        <v>1354</v>
      </c>
      <c r="G4036" t="inlineStr">
        <is>
          <t>1300-1359</t>
        </is>
      </c>
      <c r="H4036" s="9">
        <f>INT(F4036/100)</f>
        <v/>
      </c>
      <c r="I4036" t="n">
        <v>-2</v>
      </c>
      <c r="J4036" t="n">
        <v>0</v>
      </c>
      <c r="K4036" t="n">
        <v>3</v>
      </c>
      <c r="L4036" t="n">
        <v>0</v>
      </c>
      <c r="M4036" t="n">
        <v>0</v>
      </c>
      <c r="O4036" t="n">
        <v>0</v>
      </c>
    </row>
    <row r="4037">
      <c r="A4037" s="8" t="n">
        <v>46213</v>
      </c>
      <c r="B4037" t="inlineStr">
        <is>
          <t>DL</t>
        </is>
      </c>
      <c r="C4037" s="9">
        <f>_xlfn.XLOOKUP(B4037,Carriers[Code],Carriers[Airline])</f>
        <v/>
      </c>
      <c r="D4037" t="n">
        <v>322</v>
      </c>
      <c r="E4037" t="inlineStr">
        <is>
          <t>ATL</t>
        </is>
      </c>
      <c r="F4037" s="10" t="n">
        <v>1355</v>
      </c>
      <c r="G4037" t="inlineStr">
        <is>
          <t>1300-1359</t>
        </is>
      </c>
      <c r="H4037" s="9">
        <f>INT(F4037/100)</f>
        <v/>
      </c>
      <c r="I4037" t="n">
        <v>26</v>
      </c>
      <c r="J4037" t="n">
        <v>1</v>
      </c>
      <c r="K4037" t="n">
        <v>80</v>
      </c>
      <c r="L4037" t="n">
        <v>1</v>
      </c>
      <c r="M4037" t="n">
        <v>0</v>
      </c>
      <c r="O4037" t="n">
        <v>0</v>
      </c>
      <c r="P4037" t="n">
        <v>26</v>
      </c>
      <c r="Q4037" t="n">
        <v>0</v>
      </c>
      <c r="R4037" t="n">
        <v>54</v>
      </c>
      <c r="S4037" t="n">
        <v>0</v>
      </c>
      <c r="T4037" t="n">
        <v>0</v>
      </c>
    </row>
    <row r="4038">
      <c r="A4038" s="8" t="n">
        <v>46213</v>
      </c>
      <c r="B4038" t="inlineStr">
        <is>
          <t>MQ</t>
        </is>
      </c>
      <c r="C4038" s="9">
        <f>_xlfn.XLOOKUP(B4038,Carriers[Code],Carriers[Airline])</f>
        <v/>
      </c>
      <c r="D4038" t="n">
        <v>4068</v>
      </c>
      <c r="E4038" t="inlineStr">
        <is>
          <t>BUF</t>
        </is>
      </c>
      <c r="F4038" s="10" t="n">
        <v>1356</v>
      </c>
      <c r="G4038" t="inlineStr">
        <is>
          <t>1300-1359</t>
        </is>
      </c>
      <c r="H4038" s="9">
        <f>INT(F4038/100)</f>
        <v/>
      </c>
      <c r="I4038" t="n">
        <v>7</v>
      </c>
      <c r="J4038" t="n">
        <v>0</v>
      </c>
      <c r="K4038" t="n">
        <v>-8</v>
      </c>
      <c r="L4038" t="n">
        <v>0</v>
      </c>
      <c r="M4038" t="n">
        <v>0</v>
      </c>
      <c r="O4038" t="n">
        <v>0</v>
      </c>
    </row>
    <row r="4039">
      <c r="A4039" s="8" t="n">
        <v>46213</v>
      </c>
      <c r="B4039" t="inlineStr">
        <is>
          <t>YX</t>
        </is>
      </c>
      <c r="C4039" s="9">
        <f>_xlfn.XLOOKUP(B4039,Carriers[Code],Carriers[Airline])</f>
        <v/>
      </c>
      <c r="D4039" t="n">
        <v>5627</v>
      </c>
      <c r="E4039" t="inlineStr">
        <is>
          <t>IND</t>
        </is>
      </c>
      <c r="F4039" s="10" t="n">
        <v>1359</v>
      </c>
      <c r="G4039" t="inlineStr">
        <is>
          <t>1300-1359</t>
        </is>
      </c>
      <c r="H4039" s="9">
        <f>INT(F4039/100)</f>
        <v/>
      </c>
      <c r="I4039" t="n">
        <v>-8</v>
      </c>
      <c r="J4039" t="n">
        <v>0</v>
      </c>
      <c r="K4039" t="n">
        <v>-10</v>
      </c>
      <c r="L4039" t="n">
        <v>0</v>
      </c>
      <c r="M4039" t="n">
        <v>0</v>
      </c>
      <c r="O4039" t="n">
        <v>0</v>
      </c>
    </row>
    <row r="4040">
      <c r="A4040" s="8" t="n">
        <v>46213</v>
      </c>
      <c r="B4040" t="inlineStr">
        <is>
          <t>YX</t>
        </is>
      </c>
      <c r="C4040" s="9">
        <f>_xlfn.XLOOKUP(B4040,Carriers[Code],Carriers[Airline])</f>
        <v/>
      </c>
      <c r="D4040" t="n">
        <v>5730</v>
      </c>
      <c r="E4040" t="inlineStr">
        <is>
          <t>LGA</t>
        </is>
      </c>
      <c r="F4040" s="10" t="n">
        <v>1400</v>
      </c>
      <c r="G4040" t="inlineStr">
        <is>
          <t>1400-1459</t>
        </is>
      </c>
      <c r="H4040" s="9">
        <f>INT(F4040/100)</f>
        <v/>
      </c>
      <c r="I4040" t="n">
        <v>78</v>
      </c>
      <c r="J4040" t="n">
        <v>1</v>
      </c>
      <c r="K4040" t="n">
        <v>85</v>
      </c>
      <c r="L4040" t="n">
        <v>1</v>
      </c>
      <c r="M4040" t="n">
        <v>0</v>
      </c>
      <c r="O4040" t="n">
        <v>0</v>
      </c>
      <c r="P4040" t="n">
        <v>18</v>
      </c>
      <c r="Q4040" t="n">
        <v>0</v>
      </c>
      <c r="R4040" t="n">
        <v>67</v>
      </c>
      <c r="S4040" t="n">
        <v>0</v>
      </c>
      <c r="T4040" t="n">
        <v>0</v>
      </c>
    </row>
    <row r="4041">
      <c r="A4041" s="8" t="n">
        <v>46213</v>
      </c>
      <c r="B4041" t="inlineStr">
        <is>
          <t>YX</t>
        </is>
      </c>
      <c r="C4041" s="9">
        <f>_xlfn.XLOOKUP(B4041,Carriers[Code],Carriers[Airline])</f>
        <v/>
      </c>
      <c r="D4041" t="n">
        <v>4375</v>
      </c>
      <c r="E4041" t="inlineStr">
        <is>
          <t>LGA</t>
        </is>
      </c>
      <c r="F4041" s="10" t="n">
        <v>1404</v>
      </c>
      <c r="G4041" t="inlineStr">
        <is>
          <t>1400-1459</t>
        </is>
      </c>
      <c r="H4041" s="9">
        <f>INT(F4041/100)</f>
        <v/>
      </c>
      <c r="I4041" t="n">
        <v>-5</v>
      </c>
      <c r="J4041" t="n">
        <v>0</v>
      </c>
      <c r="K4041" t="n">
        <v>-8</v>
      </c>
      <c r="L4041" t="n">
        <v>0</v>
      </c>
      <c r="M4041" t="n">
        <v>0</v>
      </c>
      <c r="O4041" t="n">
        <v>0</v>
      </c>
    </row>
    <row r="4042">
      <c r="A4042" s="8" t="n">
        <v>46213</v>
      </c>
      <c r="B4042" t="inlineStr">
        <is>
          <t>YX</t>
        </is>
      </c>
      <c r="C4042" s="9">
        <f>_xlfn.XLOOKUP(B4042,Carriers[Code],Carriers[Airline])</f>
        <v/>
      </c>
      <c r="D4042" t="n">
        <v>5821</v>
      </c>
      <c r="E4042" t="inlineStr">
        <is>
          <t>TVC</t>
        </is>
      </c>
      <c r="F4042" s="10" t="n">
        <v>1406</v>
      </c>
      <c r="G4042" t="inlineStr">
        <is>
          <t>1400-1459</t>
        </is>
      </c>
      <c r="H4042" s="9">
        <f>INT(F4042/100)</f>
        <v/>
      </c>
      <c r="I4042" t="n">
        <v>16</v>
      </c>
      <c r="J4042" t="n">
        <v>1</v>
      </c>
      <c r="K4042" t="n">
        <v>79</v>
      </c>
      <c r="L4042" t="n">
        <v>1</v>
      </c>
      <c r="M4042" t="n">
        <v>0</v>
      </c>
      <c r="O4042" t="n">
        <v>0</v>
      </c>
      <c r="P4042" t="n">
        <v>16</v>
      </c>
      <c r="Q4042" t="n">
        <v>0</v>
      </c>
      <c r="R4042" t="n">
        <v>63</v>
      </c>
      <c r="S4042" t="n">
        <v>0</v>
      </c>
      <c r="T4042" t="n">
        <v>0</v>
      </c>
    </row>
    <row r="4043">
      <c r="A4043" s="8" t="n">
        <v>46213</v>
      </c>
      <c r="B4043" t="inlineStr">
        <is>
          <t>WN</t>
        </is>
      </c>
      <c r="C4043" s="9">
        <f>_xlfn.XLOOKUP(B4043,Carriers[Code],Carriers[Airline])</f>
        <v/>
      </c>
      <c r="D4043" t="n">
        <v>725</v>
      </c>
      <c r="E4043" t="inlineStr">
        <is>
          <t>BNA</t>
        </is>
      </c>
      <c r="F4043" s="10" t="n">
        <v>1410</v>
      </c>
      <c r="G4043" t="inlineStr">
        <is>
          <t>1400-1459</t>
        </is>
      </c>
      <c r="H4043" s="9">
        <f>INT(F4043/100)</f>
        <v/>
      </c>
      <c r="I4043" t="n">
        <v>8</v>
      </c>
      <c r="J4043" t="n">
        <v>0</v>
      </c>
      <c r="K4043" t="n">
        <v>-4</v>
      </c>
      <c r="L4043" t="n">
        <v>0</v>
      </c>
      <c r="M4043" t="n">
        <v>0</v>
      </c>
      <c r="O4043" t="n">
        <v>0</v>
      </c>
    </row>
    <row r="4044">
      <c r="A4044" s="8" t="n">
        <v>46213</v>
      </c>
      <c r="B4044" t="inlineStr">
        <is>
          <t>YX</t>
        </is>
      </c>
      <c r="C4044" s="9">
        <f>_xlfn.XLOOKUP(B4044,Carriers[Code],Carriers[Airline])</f>
        <v/>
      </c>
      <c r="D4044" t="n">
        <v>5789</v>
      </c>
      <c r="E4044" t="inlineStr">
        <is>
          <t>CVG</t>
        </is>
      </c>
      <c r="F4044" s="10" t="n">
        <v>1412</v>
      </c>
      <c r="G4044" t="inlineStr">
        <is>
          <t>1400-1459</t>
        </is>
      </c>
      <c r="H4044" s="9">
        <f>INT(F4044/100)</f>
        <v/>
      </c>
      <c r="I4044" t="n">
        <v>-4</v>
      </c>
      <c r="J4044" t="n">
        <v>0</v>
      </c>
      <c r="K4044" t="n">
        <v>-13</v>
      </c>
      <c r="L4044" t="n">
        <v>0</v>
      </c>
      <c r="M4044" t="n">
        <v>0</v>
      </c>
      <c r="O4044" t="n">
        <v>0</v>
      </c>
    </row>
    <row r="4045">
      <c r="A4045" s="8" t="n">
        <v>46213</v>
      </c>
      <c r="B4045" t="inlineStr">
        <is>
          <t>YX</t>
        </is>
      </c>
      <c r="C4045" s="9">
        <f>_xlfn.XLOOKUP(B4045,Carriers[Code],Carriers[Airline])</f>
        <v/>
      </c>
      <c r="D4045" t="n">
        <v>5837</v>
      </c>
      <c r="E4045" t="inlineStr">
        <is>
          <t>CLT</t>
        </is>
      </c>
      <c r="F4045" s="10" t="n">
        <v>1413</v>
      </c>
      <c r="G4045" t="inlineStr">
        <is>
          <t>1400-1459</t>
        </is>
      </c>
      <c r="H4045" s="9">
        <f>INT(F4045/100)</f>
        <v/>
      </c>
      <c r="I4045" t="n">
        <v>16</v>
      </c>
      <c r="J4045" t="n">
        <v>1</v>
      </c>
      <c r="K4045" t="n">
        <v>56</v>
      </c>
      <c r="L4045" t="n">
        <v>1</v>
      </c>
      <c r="M4045" t="n">
        <v>0</v>
      </c>
      <c r="O4045" t="n">
        <v>0</v>
      </c>
      <c r="P4045" t="n">
        <v>16</v>
      </c>
      <c r="Q4045" t="n">
        <v>0</v>
      </c>
      <c r="R4045" t="n">
        <v>40</v>
      </c>
      <c r="S4045" t="n">
        <v>0</v>
      </c>
      <c r="T4045" t="n">
        <v>0</v>
      </c>
    </row>
    <row r="4046">
      <c r="A4046" s="8" t="n">
        <v>46213</v>
      </c>
      <c r="B4046" t="inlineStr">
        <is>
          <t>UA</t>
        </is>
      </c>
      <c r="C4046" s="9">
        <f>_xlfn.XLOOKUP(B4046,Carriers[Code],Carriers[Airline])</f>
        <v/>
      </c>
      <c r="D4046" t="n">
        <v>721</v>
      </c>
      <c r="E4046" t="inlineStr">
        <is>
          <t>IAD</t>
        </is>
      </c>
      <c r="F4046" s="10" t="n">
        <v>1415</v>
      </c>
      <c r="G4046" t="inlineStr">
        <is>
          <t>1400-1459</t>
        </is>
      </c>
      <c r="H4046" s="9">
        <f>INT(F4046/100)</f>
        <v/>
      </c>
      <c r="I4046" t="n">
        <v>46</v>
      </c>
      <c r="J4046" t="n">
        <v>1</v>
      </c>
      <c r="K4046" t="n">
        <v>62</v>
      </c>
      <c r="L4046" t="n">
        <v>1</v>
      </c>
      <c r="M4046" t="n">
        <v>0</v>
      </c>
      <c r="O4046" t="n">
        <v>0</v>
      </c>
      <c r="P4046" t="n">
        <v>46</v>
      </c>
      <c r="Q4046" t="n">
        <v>0</v>
      </c>
      <c r="R4046" t="n">
        <v>16</v>
      </c>
      <c r="S4046" t="n">
        <v>0</v>
      </c>
      <c r="T4046" t="n">
        <v>0</v>
      </c>
    </row>
    <row r="4047">
      <c r="A4047" s="8" t="n">
        <v>46213</v>
      </c>
      <c r="B4047" t="inlineStr">
        <is>
          <t>WN</t>
        </is>
      </c>
      <c r="C4047" s="9">
        <f>_xlfn.XLOOKUP(B4047,Carriers[Code],Carriers[Airline])</f>
        <v/>
      </c>
      <c r="D4047" t="n">
        <v>743</v>
      </c>
      <c r="E4047" t="inlineStr">
        <is>
          <t>MCI</t>
        </is>
      </c>
      <c r="F4047" s="10" t="n">
        <v>1420</v>
      </c>
      <c r="G4047" t="inlineStr">
        <is>
          <t>1400-1459</t>
        </is>
      </c>
      <c r="H4047" s="9">
        <f>INT(F4047/100)</f>
        <v/>
      </c>
      <c r="I4047" t="n">
        <v>43</v>
      </c>
      <c r="J4047" t="n">
        <v>1</v>
      </c>
      <c r="K4047" t="n">
        <v>60</v>
      </c>
      <c r="L4047" t="n">
        <v>1</v>
      </c>
      <c r="M4047" t="n">
        <v>0</v>
      </c>
      <c r="O4047" t="n">
        <v>0</v>
      </c>
      <c r="P4047" t="n">
        <v>16</v>
      </c>
      <c r="Q4047" t="n">
        <v>0</v>
      </c>
      <c r="R4047" t="n">
        <v>17</v>
      </c>
      <c r="S4047" t="n">
        <v>0</v>
      </c>
      <c r="T4047" t="n">
        <v>27</v>
      </c>
    </row>
    <row r="4048">
      <c r="A4048" s="8" t="n">
        <v>46213</v>
      </c>
      <c r="B4048" t="inlineStr">
        <is>
          <t>YX</t>
        </is>
      </c>
      <c r="C4048" s="9">
        <f>_xlfn.XLOOKUP(B4048,Carriers[Code],Carriers[Airline])</f>
        <v/>
      </c>
      <c r="D4048" t="n">
        <v>5682</v>
      </c>
      <c r="E4048" t="inlineStr">
        <is>
          <t>DCA</t>
        </is>
      </c>
      <c r="F4048" s="10" t="n">
        <v>1420</v>
      </c>
      <c r="G4048" t="inlineStr">
        <is>
          <t>1400-1459</t>
        </is>
      </c>
      <c r="H4048" s="9">
        <f>INT(F4048/100)</f>
        <v/>
      </c>
      <c r="I4048" t="n">
        <v>-2</v>
      </c>
      <c r="J4048" t="n">
        <v>0</v>
      </c>
      <c r="K4048" t="n">
        <v>2</v>
      </c>
      <c r="L4048" t="n">
        <v>0</v>
      </c>
      <c r="M4048" t="n">
        <v>0</v>
      </c>
      <c r="O4048" t="n">
        <v>0</v>
      </c>
    </row>
    <row r="4049">
      <c r="A4049" s="8" t="n">
        <v>46213</v>
      </c>
      <c r="B4049" t="inlineStr">
        <is>
          <t>B6</t>
        </is>
      </c>
      <c r="C4049" s="9">
        <f>_xlfn.XLOOKUP(B4049,Carriers[Code],Carriers[Airline])</f>
        <v/>
      </c>
      <c r="D4049" t="n">
        <v>639</v>
      </c>
      <c r="E4049" t="inlineStr">
        <is>
          <t>AUS</t>
        </is>
      </c>
      <c r="F4049" s="10" t="n">
        <v>1421</v>
      </c>
      <c r="G4049" t="inlineStr">
        <is>
          <t>1400-1459</t>
        </is>
      </c>
      <c r="H4049" s="9">
        <f>INT(F4049/100)</f>
        <v/>
      </c>
      <c r="I4049" t="n">
        <v>11</v>
      </c>
      <c r="J4049" t="n">
        <v>0</v>
      </c>
      <c r="K4049" t="n">
        <v>123</v>
      </c>
      <c r="L4049" t="n">
        <v>1</v>
      </c>
      <c r="M4049" t="n">
        <v>0</v>
      </c>
      <c r="O4049" t="n">
        <v>0</v>
      </c>
      <c r="P4049" t="n">
        <v>11</v>
      </c>
      <c r="Q4049" t="n">
        <v>0</v>
      </c>
      <c r="R4049" t="n">
        <v>112</v>
      </c>
      <c r="S4049" t="n">
        <v>0</v>
      </c>
      <c r="T4049" t="n">
        <v>0</v>
      </c>
    </row>
    <row r="4050">
      <c r="A4050" s="8" t="n">
        <v>46213</v>
      </c>
      <c r="B4050" t="inlineStr">
        <is>
          <t>AA</t>
        </is>
      </c>
      <c r="C4050" s="9">
        <f>_xlfn.XLOOKUP(B4050,Carriers[Code],Carriers[Airline])</f>
        <v/>
      </c>
      <c r="D4050" t="n">
        <v>1611</v>
      </c>
      <c r="E4050" t="inlineStr">
        <is>
          <t>CLT</t>
        </is>
      </c>
      <c r="F4050" s="10" t="n">
        <v>1426</v>
      </c>
      <c r="G4050" t="inlineStr">
        <is>
          <t>1400-1459</t>
        </is>
      </c>
      <c r="H4050" s="9">
        <f>INT(F4050/100)</f>
        <v/>
      </c>
      <c r="I4050" t="n">
        <v>0</v>
      </c>
      <c r="J4050" t="n">
        <v>0</v>
      </c>
      <c r="K4050" t="n">
        <v>36</v>
      </c>
      <c r="L4050" t="n">
        <v>1</v>
      </c>
      <c r="M4050" t="n">
        <v>0</v>
      </c>
      <c r="O4050" t="n">
        <v>0</v>
      </c>
      <c r="P4050" t="n">
        <v>0</v>
      </c>
      <c r="Q4050" t="n">
        <v>0</v>
      </c>
      <c r="R4050" t="n">
        <v>36</v>
      </c>
      <c r="S4050" t="n">
        <v>0</v>
      </c>
      <c r="T4050" t="n">
        <v>0</v>
      </c>
    </row>
    <row r="4051">
      <c r="A4051" s="8" t="n">
        <v>46213</v>
      </c>
      <c r="B4051" t="inlineStr">
        <is>
          <t>AA</t>
        </is>
      </c>
      <c r="C4051" s="9">
        <f>_xlfn.XLOOKUP(B4051,Carriers[Code],Carriers[Airline])</f>
        <v/>
      </c>
      <c r="D4051" t="n">
        <v>820</v>
      </c>
      <c r="E4051" t="inlineStr">
        <is>
          <t>DFW</t>
        </is>
      </c>
      <c r="F4051" s="10" t="n">
        <v>1427</v>
      </c>
      <c r="G4051" t="inlineStr">
        <is>
          <t>1400-1459</t>
        </is>
      </c>
      <c r="H4051" s="9">
        <f>INT(F4051/100)</f>
        <v/>
      </c>
      <c r="I4051" t="n">
        <v>-7</v>
      </c>
      <c r="J4051" t="n">
        <v>0</v>
      </c>
      <c r="K4051" t="n">
        <v>-29</v>
      </c>
      <c r="L4051" t="n">
        <v>0</v>
      </c>
      <c r="M4051" t="n">
        <v>0</v>
      </c>
      <c r="O4051" t="n">
        <v>0</v>
      </c>
    </row>
    <row r="4052">
      <c r="A4052" s="8" t="n">
        <v>46213</v>
      </c>
      <c r="B4052" t="inlineStr">
        <is>
          <t>B6</t>
        </is>
      </c>
      <c r="C4052" s="9">
        <f>_xlfn.XLOOKUP(B4052,Carriers[Code],Carriers[Airline])</f>
        <v/>
      </c>
      <c r="D4052" t="n">
        <v>933</v>
      </c>
      <c r="E4052" t="inlineStr">
        <is>
          <t>IAH</t>
        </is>
      </c>
      <c r="F4052" s="10" t="n">
        <v>1429</v>
      </c>
      <c r="G4052" t="inlineStr">
        <is>
          <t>1400-1459</t>
        </is>
      </c>
      <c r="H4052" s="9">
        <f>INT(F4052/100)</f>
        <v/>
      </c>
      <c r="I4052" t="n">
        <v>-2</v>
      </c>
      <c r="J4052" t="n">
        <v>0</v>
      </c>
      <c r="K4052" t="n">
        <v>6</v>
      </c>
      <c r="L4052" t="n">
        <v>0</v>
      </c>
      <c r="M4052" t="n">
        <v>0</v>
      </c>
      <c r="O4052" t="n">
        <v>0</v>
      </c>
    </row>
    <row r="4053">
      <c r="A4053" s="8" t="n">
        <v>46213</v>
      </c>
      <c r="B4053" t="inlineStr">
        <is>
          <t>UA</t>
        </is>
      </c>
      <c r="C4053" s="9">
        <f>_xlfn.XLOOKUP(B4053,Carriers[Code],Carriers[Airline])</f>
        <v/>
      </c>
      <c r="D4053" t="n">
        <v>1076</v>
      </c>
      <c r="E4053" t="inlineStr">
        <is>
          <t>EWR</t>
        </is>
      </c>
      <c r="F4053" s="10" t="n">
        <v>1430</v>
      </c>
      <c r="G4053" t="inlineStr">
        <is>
          <t>1400-1459</t>
        </is>
      </c>
      <c r="H4053" s="9">
        <f>INT(F4053/100)</f>
        <v/>
      </c>
      <c r="I4053" t="n">
        <v>130</v>
      </c>
      <c r="J4053" t="n">
        <v>1</v>
      </c>
      <c r="K4053" t="n">
        <v>103</v>
      </c>
      <c r="L4053" t="n">
        <v>1</v>
      </c>
      <c r="M4053" t="n">
        <v>0</v>
      </c>
      <c r="O4053" t="n">
        <v>0</v>
      </c>
      <c r="P4053" t="n">
        <v>0</v>
      </c>
      <c r="Q4053" t="n">
        <v>0</v>
      </c>
      <c r="R4053" t="n">
        <v>13</v>
      </c>
      <c r="S4053" t="n">
        <v>0</v>
      </c>
      <c r="T4053" t="n">
        <v>90</v>
      </c>
    </row>
    <row r="4054">
      <c r="A4054" s="8" t="n">
        <v>46213</v>
      </c>
      <c r="B4054" t="inlineStr">
        <is>
          <t>YX</t>
        </is>
      </c>
      <c r="C4054" s="9">
        <f>_xlfn.XLOOKUP(B4054,Carriers[Code],Carriers[Airline])</f>
        <v/>
      </c>
      <c r="D4054" t="n">
        <v>5653</v>
      </c>
      <c r="E4054" t="inlineStr">
        <is>
          <t>CMH</t>
        </is>
      </c>
      <c r="F4054" s="10" t="n">
        <v>1438</v>
      </c>
      <c r="G4054" t="inlineStr">
        <is>
          <t>1400-1459</t>
        </is>
      </c>
      <c r="H4054" s="9">
        <f>INT(F4054/100)</f>
        <v/>
      </c>
      <c r="I4054" t="n">
        <v>-10</v>
      </c>
      <c r="J4054" t="n">
        <v>0</v>
      </c>
      <c r="K4054" t="n">
        <v>-22</v>
      </c>
      <c r="L4054" t="n">
        <v>0</v>
      </c>
      <c r="M4054" t="n">
        <v>0</v>
      </c>
      <c r="O4054" t="n">
        <v>0</v>
      </c>
    </row>
    <row r="4055">
      <c r="A4055" s="8" t="n">
        <v>46213</v>
      </c>
      <c r="B4055" t="inlineStr">
        <is>
          <t>DL</t>
        </is>
      </c>
      <c r="C4055" s="9">
        <f>_xlfn.XLOOKUP(B4055,Carriers[Code],Carriers[Airline])</f>
        <v/>
      </c>
      <c r="D4055" t="n">
        <v>2677</v>
      </c>
      <c r="E4055" t="inlineStr">
        <is>
          <t>BNA</t>
        </is>
      </c>
      <c r="F4055" s="10" t="n">
        <v>1440</v>
      </c>
      <c r="G4055" t="inlineStr">
        <is>
          <t>1400-1459</t>
        </is>
      </c>
      <c r="H4055" s="9">
        <f>INT(F4055/100)</f>
        <v/>
      </c>
      <c r="I4055" t="n">
        <v>3</v>
      </c>
      <c r="J4055" t="n">
        <v>0</v>
      </c>
      <c r="K4055" t="n">
        <v>6</v>
      </c>
      <c r="L4055" t="n">
        <v>0</v>
      </c>
      <c r="M4055" t="n">
        <v>0</v>
      </c>
      <c r="O4055" t="n">
        <v>0</v>
      </c>
    </row>
    <row r="4056">
      <c r="A4056" s="8" t="n">
        <v>46213</v>
      </c>
      <c r="B4056" t="inlineStr">
        <is>
          <t>DL</t>
        </is>
      </c>
      <c r="C4056" s="9">
        <f>_xlfn.XLOOKUP(B4056,Carriers[Code],Carriers[Airline])</f>
        <v/>
      </c>
      <c r="D4056" t="n">
        <v>1127</v>
      </c>
      <c r="E4056" t="inlineStr">
        <is>
          <t>MSP</t>
        </is>
      </c>
      <c r="F4056" s="10" t="n">
        <v>1452</v>
      </c>
      <c r="G4056" t="inlineStr">
        <is>
          <t>1400-1459</t>
        </is>
      </c>
      <c r="H4056" s="9">
        <f>INT(F4056/100)</f>
        <v/>
      </c>
      <c r="I4056" t="n">
        <v>-4</v>
      </c>
      <c r="J4056" t="n">
        <v>0</v>
      </c>
      <c r="K4056" t="n">
        <v>15</v>
      </c>
      <c r="L4056" t="n">
        <v>1</v>
      </c>
      <c r="M4056" t="n">
        <v>0</v>
      </c>
      <c r="O4056" t="n">
        <v>0</v>
      </c>
      <c r="P4056" t="n">
        <v>0</v>
      </c>
      <c r="Q4056" t="n">
        <v>0</v>
      </c>
      <c r="R4056" t="n">
        <v>15</v>
      </c>
      <c r="S4056" t="n">
        <v>0</v>
      </c>
      <c r="T4056" t="n">
        <v>0</v>
      </c>
    </row>
    <row r="4057">
      <c r="A4057" s="8" t="n">
        <v>46213</v>
      </c>
      <c r="B4057" t="inlineStr">
        <is>
          <t>YX</t>
        </is>
      </c>
      <c r="C4057" s="9">
        <f>_xlfn.XLOOKUP(B4057,Carriers[Code],Carriers[Airline])</f>
        <v/>
      </c>
      <c r="D4057" t="n">
        <v>5641</v>
      </c>
      <c r="E4057" t="inlineStr">
        <is>
          <t>CLE</t>
        </is>
      </c>
      <c r="F4057" s="10" t="n">
        <v>1454</v>
      </c>
      <c r="G4057" t="inlineStr">
        <is>
          <t>1400-1459</t>
        </is>
      </c>
      <c r="H4057" s="9">
        <f>INT(F4057/100)</f>
        <v/>
      </c>
      <c r="I4057" t="n">
        <v>10</v>
      </c>
      <c r="J4057" t="n">
        <v>0</v>
      </c>
      <c r="K4057" t="n">
        <v>7</v>
      </c>
      <c r="L4057" t="n">
        <v>0</v>
      </c>
      <c r="M4057" t="n">
        <v>0</v>
      </c>
      <c r="O4057" t="n">
        <v>0</v>
      </c>
    </row>
    <row r="4058">
      <c r="A4058" s="8" t="n">
        <v>46213</v>
      </c>
      <c r="B4058" t="inlineStr">
        <is>
          <t>YX</t>
        </is>
      </c>
      <c r="C4058" s="9">
        <f>_xlfn.XLOOKUP(B4058,Carriers[Code],Carriers[Airline])</f>
        <v/>
      </c>
      <c r="D4058" t="n">
        <v>5736</v>
      </c>
      <c r="E4058" t="inlineStr">
        <is>
          <t>LGA</t>
        </is>
      </c>
      <c r="F4058" s="10" t="n">
        <v>1500</v>
      </c>
      <c r="G4058" t="inlineStr">
        <is>
          <t>1500-1559</t>
        </is>
      </c>
      <c r="H4058" s="9">
        <f>INT(F4058/100)</f>
        <v/>
      </c>
      <c r="I4058" t="n">
        <v>-3</v>
      </c>
      <c r="J4058" t="n">
        <v>0</v>
      </c>
      <c r="K4058" t="n">
        <v>2</v>
      </c>
      <c r="L4058" t="n">
        <v>0</v>
      </c>
      <c r="M4058" t="n">
        <v>0</v>
      </c>
      <c r="O4058" t="n">
        <v>0</v>
      </c>
    </row>
    <row r="4059">
      <c r="A4059" s="8" t="n">
        <v>46213</v>
      </c>
      <c r="B4059" t="inlineStr">
        <is>
          <t>AA</t>
        </is>
      </c>
      <c r="C4059" s="9">
        <f>_xlfn.XLOOKUP(B4059,Carriers[Code],Carriers[Airline])</f>
        <v/>
      </c>
      <c r="D4059" t="n">
        <v>2882</v>
      </c>
      <c r="E4059" t="inlineStr">
        <is>
          <t>PHL</t>
        </is>
      </c>
      <c r="F4059" s="10" t="n">
        <v>1503</v>
      </c>
      <c r="G4059" t="inlineStr">
        <is>
          <t>1500-1559</t>
        </is>
      </c>
      <c r="H4059" s="9">
        <f>INT(F4059/100)</f>
        <v/>
      </c>
      <c r="I4059" t="n">
        <v>19</v>
      </c>
      <c r="J4059" t="n">
        <v>1</v>
      </c>
      <c r="K4059" t="n">
        <v>37</v>
      </c>
      <c r="L4059" t="n">
        <v>1</v>
      </c>
      <c r="M4059" t="n">
        <v>0</v>
      </c>
      <c r="O4059" t="n">
        <v>0</v>
      </c>
      <c r="P4059" t="n">
        <v>0</v>
      </c>
      <c r="Q4059" t="n">
        <v>0</v>
      </c>
      <c r="R4059" t="n">
        <v>37</v>
      </c>
      <c r="S4059" t="n">
        <v>0</v>
      </c>
      <c r="T4059" t="n">
        <v>0</v>
      </c>
    </row>
    <row r="4060">
      <c r="A4060" s="8" t="n">
        <v>46213</v>
      </c>
      <c r="B4060" t="inlineStr">
        <is>
          <t>DL</t>
        </is>
      </c>
      <c r="C4060" s="9">
        <f>_xlfn.XLOOKUP(B4060,Carriers[Code],Carriers[Airline])</f>
        <v/>
      </c>
      <c r="D4060" t="n">
        <v>638</v>
      </c>
      <c r="E4060" t="inlineStr">
        <is>
          <t>ATL</t>
        </is>
      </c>
      <c r="F4060" s="10" t="n">
        <v>1510</v>
      </c>
      <c r="G4060" t="inlineStr">
        <is>
          <t>1500-1559</t>
        </is>
      </c>
      <c r="H4060" s="9">
        <f>INT(F4060/100)</f>
        <v/>
      </c>
      <c r="I4060" t="n">
        <v>-2</v>
      </c>
      <c r="J4060" t="n">
        <v>0</v>
      </c>
      <c r="K4060" t="n">
        <v>1</v>
      </c>
      <c r="L4060" t="n">
        <v>0</v>
      </c>
      <c r="M4060" t="n">
        <v>0</v>
      </c>
      <c r="O4060" t="n">
        <v>0</v>
      </c>
    </row>
    <row r="4061">
      <c r="A4061" s="8" t="n">
        <v>46213</v>
      </c>
      <c r="B4061" t="inlineStr">
        <is>
          <t>UA</t>
        </is>
      </c>
      <c r="C4061" s="9">
        <f>_xlfn.XLOOKUP(B4061,Carriers[Code],Carriers[Airline])</f>
        <v/>
      </c>
      <c r="D4061" t="n">
        <v>2297</v>
      </c>
      <c r="E4061" t="inlineStr">
        <is>
          <t>DEN</t>
        </is>
      </c>
      <c r="F4061" s="10" t="n">
        <v>1510</v>
      </c>
      <c r="G4061" t="inlineStr">
        <is>
          <t>1500-1559</t>
        </is>
      </c>
      <c r="H4061" s="9">
        <f>INT(F4061/100)</f>
        <v/>
      </c>
      <c r="I4061" t="n">
        <v>5</v>
      </c>
      <c r="J4061" t="n">
        <v>0</v>
      </c>
      <c r="K4061" t="n">
        <v>60</v>
      </c>
      <c r="L4061" t="n">
        <v>1</v>
      </c>
      <c r="M4061" t="n">
        <v>0</v>
      </c>
      <c r="O4061" t="n">
        <v>0</v>
      </c>
      <c r="P4061" t="n">
        <v>0</v>
      </c>
      <c r="Q4061" t="n">
        <v>0</v>
      </c>
      <c r="R4061" t="n">
        <v>60</v>
      </c>
      <c r="S4061" t="n">
        <v>0</v>
      </c>
      <c r="T4061" t="n">
        <v>0</v>
      </c>
    </row>
    <row r="4062">
      <c r="A4062" s="8" t="n">
        <v>46213</v>
      </c>
      <c r="B4062" t="inlineStr">
        <is>
          <t>YX</t>
        </is>
      </c>
      <c r="C4062" s="9">
        <f>_xlfn.XLOOKUP(B4062,Carriers[Code],Carriers[Airline])</f>
        <v/>
      </c>
      <c r="D4062" t="n">
        <v>5706</v>
      </c>
      <c r="E4062" t="inlineStr">
        <is>
          <t>PHL</t>
        </is>
      </c>
      <c r="F4062" s="10" t="n">
        <v>1510</v>
      </c>
      <c r="G4062" t="inlineStr">
        <is>
          <t>1500-1559</t>
        </is>
      </c>
      <c r="H4062" s="9">
        <f>INT(F4062/100)</f>
        <v/>
      </c>
      <c r="I4062" t="n">
        <v>67</v>
      </c>
      <c r="J4062" t="n">
        <v>1</v>
      </c>
      <c r="K4062" t="n">
        <v>70</v>
      </c>
      <c r="L4062" t="n">
        <v>1</v>
      </c>
      <c r="M4062" t="n">
        <v>0</v>
      </c>
      <c r="O4062" t="n">
        <v>0</v>
      </c>
      <c r="P4062" t="n">
        <v>0</v>
      </c>
      <c r="Q4062" t="n">
        <v>0</v>
      </c>
      <c r="R4062" t="n">
        <v>70</v>
      </c>
      <c r="S4062" t="n">
        <v>0</v>
      </c>
      <c r="T4062" t="n">
        <v>0</v>
      </c>
    </row>
    <row r="4063">
      <c r="A4063" s="8" t="n">
        <v>46213</v>
      </c>
      <c r="B4063" t="inlineStr">
        <is>
          <t>UA</t>
        </is>
      </c>
      <c r="C4063" s="9">
        <f>_xlfn.XLOOKUP(B4063,Carriers[Code],Carriers[Airline])</f>
        <v/>
      </c>
      <c r="D4063" t="n">
        <v>1475</v>
      </c>
      <c r="E4063" t="inlineStr">
        <is>
          <t>ORD</t>
        </is>
      </c>
      <c r="F4063" s="10" t="n">
        <v>1513</v>
      </c>
      <c r="G4063" t="inlineStr">
        <is>
          <t>1500-1559</t>
        </is>
      </c>
      <c r="H4063" s="9">
        <f>INT(F4063/100)</f>
        <v/>
      </c>
      <c r="I4063" t="n">
        <v>-4</v>
      </c>
      <c r="J4063" t="n">
        <v>0</v>
      </c>
      <c r="K4063" t="n">
        <v>11</v>
      </c>
      <c r="L4063" t="n">
        <v>0</v>
      </c>
      <c r="M4063" t="n">
        <v>0</v>
      </c>
      <c r="O4063" t="n">
        <v>0</v>
      </c>
    </row>
    <row r="4064">
      <c r="A4064" s="8" t="n">
        <v>46213</v>
      </c>
      <c r="B4064" t="inlineStr">
        <is>
          <t>AA</t>
        </is>
      </c>
      <c r="C4064" s="9">
        <f>_xlfn.XLOOKUP(B4064,Carriers[Code],Carriers[Airline])</f>
        <v/>
      </c>
      <c r="D4064" t="n">
        <v>1565</v>
      </c>
      <c r="E4064" t="inlineStr">
        <is>
          <t>MIA</t>
        </is>
      </c>
      <c r="F4064" s="10" t="n">
        <v>1515</v>
      </c>
      <c r="G4064" t="inlineStr">
        <is>
          <t>1500-1559</t>
        </is>
      </c>
      <c r="H4064" s="9">
        <f>INT(F4064/100)</f>
        <v/>
      </c>
      <c r="I4064" t="n">
        <v>12</v>
      </c>
      <c r="J4064" t="n">
        <v>0</v>
      </c>
      <c r="K4064" t="n">
        <v>-7</v>
      </c>
      <c r="L4064" t="n">
        <v>0</v>
      </c>
      <c r="M4064" t="n">
        <v>0</v>
      </c>
      <c r="O4064" t="n">
        <v>0</v>
      </c>
    </row>
    <row r="4065">
      <c r="A4065" s="8" t="n">
        <v>46213</v>
      </c>
      <c r="B4065" t="inlineStr">
        <is>
          <t>DL</t>
        </is>
      </c>
      <c r="C4065" s="9">
        <f>_xlfn.XLOOKUP(B4065,Carriers[Code],Carriers[Airline])</f>
        <v/>
      </c>
      <c r="D4065" t="n">
        <v>776</v>
      </c>
      <c r="E4065" t="inlineStr">
        <is>
          <t>MIA</t>
        </is>
      </c>
      <c r="F4065" s="10" t="n">
        <v>1515</v>
      </c>
      <c r="G4065" t="inlineStr">
        <is>
          <t>1500-1559</t>
        </is>
      </c>
      <c r="H4065" s="9">
        <f>INT(F4065/100)</f>
        <v/>
      </c>
      <c r="I4065" t="n">
        <v>-7</v>
      </c>
      <c r="J4065" t="n">
        <v>0</v>
      </c>
      <c r="K4065" t="n">
        <v>-13</v>
      </c>
      <c r="L4065" t="n">
        <v>0</v>
      </c>
      <c r="M4065" t="n">
        <v>0</v>
      </c>
      <c r="O4065" t="n">
        <v>0</v>
      </c>
    </row>
    <row r="4066">
      <c r="A4066" s="8" t="n">
        <v>46213</v>
      </c>
      <c r="B4066" t="inlineStr">
        <is>
          <t>B6</t>
        </is>
      </c>
      <c r="C4066" s="9">
        <f>_xlfn.XLOOKUP(B4066,Carriers[Code],Carriers[Airline])</f>
        <v/>
      </c>
      <c r="D4066" t="n">
        <v>897</v>
      </c>
      <c r="E4066" t="inlineStr">
        <is>
          <t>ATL</t>
        </is>
      </c>
      <c r="F4066" s="10" t="n">
        <v>1518</v>
      </c>
      <c r="G4066" t="inlineStr">
        <is>
          <t>1500-1559</t>
        </is>
      </c>
      <c r="H4066" s="9">
        <f>INT(F4066/100)</f>
        <v/>
      </c>
      <c r="I4066" t="n">
        <v>14</v>
      </c>
      <c r="J4066" t="n">
        <v>0</v>
      </c>
      <c r="K4066" t="n">
        <v>42</v>
      </c>
      <c r="L4066" t="n">
        <v>1</v>
      </c>
      <c r="M4066" t="n">
        <v>0</v>
      </c>
      <c r="O4066" t="n">
        <v>0</v>
      </c>
      <c r="P4066" t="n">
        <v>0</v>
      </c>
      <c r="Q4066" t="n">
        <v>0</v>
      </c>
      <c r="R4066" t="n">
        <v>42</v>
      </c>
      <c r="S4066" t="n">
        <v>0</v>
      </c>
      <c r="T4066" t="n">
        <v>0</v>
      </c>
    </row>
    <row r="4067">
      <c r="A4067" s="8" t="n">
        <v>46213</v>
      </c>
      <c r="B4067" t="inlineStr">
        <is>
          <t>YX</t>
        </is>
      </c>
      <c r="C4067" s="9">
        <f>_xlfn.XLOOKUP(B4067,Carriers[Code],Carriers[Airline])</f>
        <v/>
      </c>
      <c r="D4067" t="n">
        <v>4380</v>
      </c>
      <c r="E4067" t="inlineStr">
        <is>
          <t>DCA</t>
        </is>
      </c>
      <c r="F4067" s="10" t="n">
        <v>1519</v>
      </c>
      <c r="G4067" t="inlineStr">
        <is>
          <t>1500-1559</t>
        </is>
      </c>
      <c r="H4067" s="9">
        <f>INT(F4067/100)</f>
        <v/>
      </c>
      <c r="I4067" t="n">
        <v>33</v>
      </c>
      <c r="J4067" t="n">
        <v>1</v>
      </c>
      <c r="K4067" t="n">
        <v>20</v>
      </c>
      <c r="L4067" t="n">
        <v>1</v>
      </c>
      <c r="M4067" t="n">
        <v>0</v>
      </c>
      <c r="O4067" t="n">
        <v>0</v>
      </c>
      <c r="P4067" t="n">
        <v>0</v>
      </c>
      <c r="Q4067" t="n">
        <v>0</v>
      </c>
      <c r="R4067" t="n">
        <v>7</v>
      </c>
      <c r="S4067" t="n">
        <v>0</v>
      </c>
      <c r="T4067" t="n">
        <v>13</v>
      </c>
    </row>
    <row r="4068">
      <c r="A4068" s="8" t="n">
        <v>46213</v>
      </c>
      <c r="B4068" t="inlineStr">
        <is>
          <t>AA</t>
        </is>
      </c>
      <c r="C4068" s="9">
        <f>_xlfn.XLOOKUP(B4068,Carriers[Code],Carriers[Airline])</f>
        <v/>
      </c>
      <c r="D4068" t="n">
        <v>1563</v>
      </c>
      <c r="E4068" t="inlineStr">
        <is>
          <t>ORD</t>
        </is>
      </c>
      <c r="F4068" s="10" t="n">
        <v>1520</v>
      </c>
      <c r="G4068" t="inlineStr">
        <is>
          <t>1500-1559</t>
        </is>
      </c>
      <c r="H4068" s="9">
        <f>INT(F4068/100)</f>
        <v/>
      </c>
      <c r="I4068" t="n">
        <v>-4</v>
      </c>
      <c r="J4068" t="n">
        <v>0</v>
      </c>
      <c r="K4068" t="n">
        <v>-3</v>
      </c>
      <c r="L4068" t="n">
        <v>0</v>
      </c>
      <c r="M4068" t="n">
        <v>0</v>
      </c>
      <c r="O4068" t="n">
        <v>0</v>
      </c>
    </row>
    <row r="4069">
      <c r="A4069" s="8" t="n">
        <v>46213</v>
      </c>
      <c r="B4069" t="inlineStr">
        <is>
          <t>AS</t>
        </is>
      </c>
      <c r="C4069" s="9">
        <f>_xlfn.XLOOKUP(B4069,Carriers[Code],Carriers[Airline])</f>
        <v/>
      </c>
      <c r="D4069" t="n">
        <v>1506</v>
      </c>
      <c r="E4069" t="inlineStr">
        <is>
          <t>SEA</t>
        </is>
      </c>
      <c r="F4069" s="10" t="n">
        <v>1526</v>
      </c>
      <c r="G4069" t="inlineStr">
        <is>
          <t>1500-1559</t>
        </is>
      </c>
      <c r="H4069" s="9">
        <f>INT(F4069/100)</f>
        <v/>
      </c>
      <c r="I4069" t="n">
        <v>5</v>
      </c>
      <c r="J4069" t="n">
        <v>0</v>
      </c>
      <c r="K4069" t="n">
        <v>10</v>
      </c>
      <c r="L4069" t="n">
        <v>0</v>
      </c>
      <c r="M4069" t="n">
        <v>0</v>
      </c>
      <c r="O4069" t="n">
        <v>0</v>
      </c>
    </row>
    <row r="4070">
      <c r="A4070" s="8" t="n">
        <v>46213</v>
      </c>
      <c r="B4070" t="inlineStr">
        <is>
          <t>B6</t>
        </is>
      </c>
      <c r="C4070" s="9">
        <f>_xlfn.XLOOKUP(B4070,Carriers[Code],Carriers[Airline])</f>
        <v/>
      </c>
      <c r="D4070" t="n">
        <v>1813</v>
      </c>
      <c r="E4070" t="inlineStr">
        <is>
          <t>ORF</t>
        </is>
      </c>
      <c r="F4070" s="10" t="n">
        <v>1527</v>
      </c>
      <c r="G4070" t="inlineStr">
        <is>
          <t>1500-1559</t>
        </is>
      </c>
      <c r="H4070" s="9">
        <f>INT(F4070/100)</f>
        <v/>
      </c>
      <c r="I4070" t="n">
        <v>-4</v>
      </c>
      <c r="J4070" t="n">
        <v>0</v>
      </c>
      <c r="K4070" t="n">
        <v>-8</v>
      </c>
      <c r="L4070" t="n">
        <v>0</v>
      </c>
      <c r="M4070" t="n">
        <v>0</v>
      </c>
      <c r="O4070" t="n">
        <v>0</v>
      </c>
    </row>
    <row r="4071">
      <c r="A4071" s="8" t="n">
        <v>46213</v>
      </c>
      <c r="B4071" t="inlineStr">
        <is>
          <t>DL</t>
        </is>
      </c>
      <c r="C4071" s="9">
        <f>_xlfn.XLOOKUP(B4071,Carriers[Code],Carriers[Airline])</f>
        <v/>
      </c>
      <c r="D4071" t="n">
        <v>2887</v>
      </c>
      <c r="E4071" t="inlineStr">
        <is>
          <t>MCO</t>
        </is>
      </c>
      <c r="F4071" s="10" t="n">
        <v>1527</v>
      </c>
      <c r="G4071" t="inlineStr">
        <is>
          <t>1500-1559</t>
        </is>
      </c>
      <c r="H4071" s="9">
        <f>INT(F4071/100)</f>
        <v/>
      </c>
      <c r="I4071" t="n">
        <v>-2</v>
      </c>
      <c r="J4071" t="n">
        <v>0</v>
      </c>
      <c r="K4071" t="n">
        <v>26</v>
      </c>
      <c r="L4071" t="n">
        <v>1</v>
      </c>
      <c r="M4071" t="n">
        <v>0</v>
      </c>
      <c r="O4071" t="n">
        <v>0</v>
      </c>
      <c r="P4071" t="n">
        <v>0</v>
      </c>
      <c r="Q4071" t="n">
        <v>0</v>
      </c>
      <c r="R4071" t="n">
        <v>26</v>
      </c>
      <c r="S4071" t="n">
        <v>0</v>
      </c>
      <c r="T4071" t="n">
        <v>0</v>
      </c>
    </row>
    <row r="4072">
      <c r="A4072" s="8" t="n">
        <v>46213</v>
      </c>
      <c r="B4072" t="inlineStr">
        <is>
          <t>DL</t>
        </is>
      </c>
      <c r="C4072" s="9">
        <f>_xlfn.XLOOKUP(B4072,Carriers[Code],Carriers[Airline])</f>
        <v/>
      </c>
      <c r="D4072" t="n">
        <v>2196</v>
      </c>
      <c r="E4072" t="inlineStr">
        <is>
          <t>FLL</t>
        </is>
      </c>
      <c r="F4072" s="10" t="n">
        <v>1532</v>
      </c>
      <c r="G4072" t="inlineStr">
        <is>
          <t>1500-1559</t>
        </is>
      </c>
      <c r="H4072" s="9">
        <f>INT(F4072/100)</f>
        <v/>
      </c>
      <c r="I4072" t="n">
        <v>-3</v>
      </c>
      <c r="J4072" t="n">
        <v>0</v>
      </c>
      <c r="K4072" t="n">
        <v>-12</v>
      </c>
      <c r="L4072" t="n">
        <v>0</v>
      </c>
      <c r="M4072" t="n">
        <v>0</v>
      </c>
      <c r="O4072" t="n">
        <v>0</v>
      </c>
    </row>
    <row r="4073">
      <c r="A4073" s="8" t="n">
        <v>46213</v>
      </c>
      <c r="B4073" t="inlineStr">
        <is>
          <t>YX</t>
        </is>
      </c>
      <c r="C4073" s="9">
        <f>_xlfn.XLOOKUP(B4073,Carriers[Code],Carriers[Airline])</f>
        <v/>
      </c>
      <c r="D4073" t="n">
        <v>5657</v>
      </c>
      <c r="E4073" t="inlineStr">
        <is>
          <t>JAX</t>
        </is>
      </c>
      <c r="F4073" s="10" t="n">
        <v>1535</v>
      </c>
      <c r="G4073" t="inlineStr">
        <is>
          <t>1500-1559</t>
        </is>
      </c>
      <c r="H4073" s="9">
        <f>INT(F4073/100)</f>
        <v/>
      </c>
      <c r="I4073" t="n">
        <v>-4</v>
      </c>
      <c r="J4073" t="n">
        <v>0</v>
      </c>
      <c r="K4073" t="n">
        <v>21</v>
      </c>
      <c r="L4073" t="n">
        <v>1</v>
      </c>
      <c r="M4073" t="n">
        <v>0</v>
      </c>
      <c r="O4073" t="n">
        <v>0</v>
      </c>
      <c r="P4073" t="n">
        <v>0</v>
      </c>
      <c r="Q4073" t="n">
        <v>0</v>
      </c>
      <c r="R4073" t="n">
        <v>21</v>
      </c>
      <c r="S4073" t="n">
        <v>0</v>
      </c>
      <c r="T4073" t="n">
        <v>0</v>
      </c>
    </row>
    <row r="4074">
      <c r="A4074" s="8" t="n">
        <v>46213</v>
      </c>
      <c r="B4074" t="inlineStr">
        <is>
          <t>B6</t>
        </is>
      </c>
      <c r="C4074" s="9">
        <f>_xlfn.XLOOKUP(B4074,Carriers[Code],Carriers[Airline])</f>
        <v/>
      </c>
      <c r="D4074" t="n">
        <v>1237</v>
      </c>
      <c r="E4074" t="inlineStr">
        <is>
          <t>DTW</t>
        </is>
      </c>
      <c r="F4074" s="10" t="n">
        <v>1538</v>
      </c>
      <c r="G4074" t="inlineStr">
        <is>
          <t>1500-1559</t>
        </is>
      </c>
      <c r="H4074" s="9">
        <f>INT(F4074/100)</f>
        <v/>
      </c>
      <c r="I4074" t="n">
        <v>27</v>
      </c>
      <c r="J4074" t="n">
        <v>1</v>
      </c>
      <c r="K4074" t="n">
        <v>14</v>
      </c>
      <c r="L4074" t="n">
        <v>0</v>
      </c>
      <c r="M4074" t="n">
        <v>0</v>
      </c>
      <c r="O4074" t="n">
        <v>0</v>
      </c>
    </row>
    <row r="4075">
      <c r="A4075" s="8" t="n">
        <v>46213</v>
      </c>
      <c r="B4075" t="inlineStr">
        <is>
          <t>B6</t>
        </is>
      </c>
      <c r="C4075" s="9">
        <f>_xlfn.XLOOKUP(B4075,Carriers[Code],Carriers[Airline])</f>
        <v/>
      </c>
      <c r="D4075" t="n">
        <v>2321</v>
      </c>
      <c r="E4075" t="inlineStr">
        <is>
          <t>PBI</t>
        </is>
      </c>
      <c r="F4075" s="10" t="n">
        <v>1539</v>
      </c>
      <c r="G4075" t="inlineStr">
        <is>
          <t>1500-1559</t>
        </is>
      </c>
      <c r="H4075" s="9">
        <f>INT(F4075/100)</f>
        <v/>
      </c>
      <c r="I4075" t="n">
        <v>57</v>
      </c>
      <c r="J4075" t="n">
        <v>1</v>
      </c>
      <c r="K4075" t="n">
        <v>44</v>
      </c>
      <c r="L4075" t="n">
        <v>1</v>
      </c>
      <c r="M4075" t="n">
        <v>0</v>
      </c>
      <c r="O4075" t="n">
        <v>0</v>
      </c>
      <c r="P4075" t="n">
        <v>9</v>
      </c>
      <c r="Q4075" t="n">
        <v>0</v>
      </c>
      <c r="R4075" t="n">
        <v>0</v>
      </c>
      <c r="S4075" t="n">
        <v>0</v>
      </c>
      <c r="T4075" t="n">
        <v>35</v>
      </c>
    </row>
    <row r="4076">
      <c r="A4076" s="8" t="n">
        <v>46213</v>
      </c>
      <c r="B4076" t="inlineStr">
        <is>
          <t>DL</t>
        </is>
      </c>
      <c r="C4076" s="9">
        <f>_xlfn.XLOOKUP(B4076,Carriers[Code],Carriers[Airline])</f>
        <v/>
      </c>
      <c r="D4076" t="n">
        <v>2889</v>
      </c>
      <c r="E4076" t="inlineStr">
        <is>
          <t>SEA</t>
        </is>
      </c>
      <c r="F4076" s="10" t="n">
        <v>1540</v>
      </c>
      <c r="G4076" t="inlineStr">
        <is>
          <t>1500-1559</t>
        </is>
      </c>
      <c r="H4076" s="9">
        <f>INT(F4076/100)</f>
        <v/>
      </c>
      <c r="I4076" t="n">
        <v>-4</v>
      </c>
      <c r="J4076" t="n">
        <v>0</v>
      </c>
      <c r="K4076" t="n">
        <v>-32</v>
      </c>
      <c r="L4076" t="n">
        <v>0</v>
      </c>
      <c r="M4076" t="n">
        <v>0</v>
      </c>
      <c r="O4076" t="n">
        <v>0</v>
      </c>
    </row>
    <row r="4077">
      <c r="A4077" s="8" t="n">
        <v>46213</v>
      </c>
      <c r="B4077" t="inlineStr">
        <is>
          <t>YX</t>
        </is>
      </c>
      <c r="C4077" s="9">
        <f>_xlfn.XLOOKUP(B4077,Carriers[Code],Carriers[Airline])</f>
        <v/>
      </c>
      <c r="D4077" t="n">
        <v>5689</v>
      </c>
      <c r="E4077" t="inlineStr">
        <is>
          <t>DCA</t>
        </is>
      </c>
      <c r="F4077" s="10" t="n">
        <v>1545</v>
      </c>
      <c r="G4077" t="inlineStr">
        <is>
          <t>1500-1559</t>
        </is>
      </c>
      <c r="H4077" s="9">
        <f>INT(F4077/100)</f>
        <v/>
      </c>
      <c r="I4077" t="n">
        <v>155</v>
      </c>
      <c r="J4077" t="n">
        <v>1</v>
      </c>
      <c r="M4077" t="n">
        <v>1</v>
      </c>
      <c r="N4077" t="inlineStr">
        <is>
          <t>C</t>
        </is>
      </c>
      <c r="O4077" t="n">
        <v>0</v>
      </c>
    </row>
    <row r="4078">
      <c r="A4078" s="8" t="n">
        <v>46213</v>
      </c>
      <c r="B4078" t="inlineStr">
        <is>
          <t>B6</t>
        </is>
      </c>
      <c r="C4078" s="9">
        <f>_xlfn.XLOOKUP(B4078,Carriers[Code],Carriers[Airline])</f>
        <v/>
      </c>
      <c r="D4078" t="n">
        <v>233</v>
      </c>
      <c r="E4078" t="inlineStr">
        <is>
          <t>SFO</t>
        </is>
      </c>
      <c r="F4078" s="10" t="n">
        <v>1550</v>
      </c>
      <c r="G4078" t="inlineStr">
        <is>
          <t>1500-1559</t>
        </is>
      </c>
      <c r="H4078" s="9">
        <f>INT(F4078/100)</f>
        <v/>
      </c>
      <c r="I4078" t="n">
        <v>-1</v>
      </c>
      <c r="J4078" t="n">
        <v>0</v>
      </c>
      <c r="K4078" t="n">
        <v>12</v>
      </c>
      <c r="L4078" t="n">
        <v>0</v>
      </c>
      <c r="M4078" t="n">
        <v>0</v>
      </c>
      <c r="O4078" t="n">
        <v>0</v>
      </c>
    </row>
    <row r="4079">
      <c r="A4079" s="8" t="n">
        <v>46213</v>
      </c>
      <c r="B4079" t="inlineStr">
        <is>
          <t>B6</t>
        </is>
      </c>
      <c r="C4079" s="9">
        <f>_xlfn.XLOOKUP(B4079,Carriers[Code],Carriers[Airline])</f>
        <v/>
      </c>
      <c r="D4079" t="n">
        <v>781</v>
      </c>
      <c r="E4079" t="inlineStr">
        <is>
          <t>RIC</t>
        </is>
      </c>
      <c r="F4079" s="10" t="n">
        <v>1550</v>
      </c>
      <c r="G4079" t="inlineStr">
        <is>
          <t>1500-1559</t>
        </is>
      </c>
      <c r="H4079" s="9">
        <f>INT(F4079/100)</f>
        <v/>
      </c>
      <c r="I4079" t="n">
        <v>31</v>
      </c>
      <c r="J4079" t="n">
        <v>1</v>
      </c>
      <c r="K4079" t="n">
        <v>25</v>
      </c>
      <c r="L4079" t="n">
        <v>1</v>
      </c>
      <c r="M4079" t="n">
        <v>0</v>
      </c>
      <c r="O4079" t="n">
        <v>0</v>
      </c>
      <c r="P4079" t="n">
        <v>5</v>
      </c>
      <c r="Q4079" t="n">
        <v>0</v>
      </c>
      <c r="R4079" t="n">
        <v>0</v>
      </c>
      <c r="S4079" t="n">
        <v>0</v>
      </c>
      <c r="T4079" t="n">
        <v>20</v>
      </c>
    </row>
    <row r="4080">
      <c r="A4080" s="8" t="n">
        <v>46213</v>
      </c>
      <c r="B4080" t="inlineStr">
        <is>
          <t>YX</t>
        </is>
      </c>
      <c r="C4080" s="9">
        <f>_xlfn.XLOOKUP(B4080,Carriers[Code],Carriers[Airline])</f>
        <v/>
      </c>
      <c r="D4080" t="n">
        <v>5644</v>
      </c>
      <c r="E4080" t="inlineStr">
        <is>
          <t>BWI</t>
        </is>
      </c>
      <c r="F4080" s="10" t="n">
        <v>1550</v>
      </c>
      <c r="G4080" t="inlineStr">
        <is>
          <t>1500-1559</t>
        </is>
      </c>
      <c r="H4080" s="9">
        <f>INT(F4080/100)</f>
        <v/>
      </c>
      <c r="I4080" t="n">
        <v>10</v>
      </c>
      <c r="J4080" t="n">
        <v>0</v>
      </c>
      <c r="K4080" t="n">
        <v>-5</v>
      </c>
      <c r="L4080" t="n">
        <v>0</v>
      </c>
      <c r="M4080" t="n">
        <v>0</v>
      </c>
      <c r="O4080" t="n">
        <v>0</v>
      </c>
    </row>
    <row r="4081">
      <c r="A4081" s="8" t="n">
        <v>46213</v>
      </c>
      <c r="B4081" t="inlineStr">
        <is>
          <t>UA</t>
        </is>
      </c>
      <c r="C4081" s="9">
        <f>_xlfn.XLOOKUP(B4081,Carriers[Code],Carriers[Airline])</f>
        <v/>
      </c>
      <c r="D4081" t="n">
        <v>1183</v>
      </c>
      <c r="E4081" t="inlineStr">
        <is>
          <t>IAH</t>
        </is>
      </c>
      <c r="F4081" s="10" t="n">
        <v>1554</v>
      </c>
      <c r="G4081" t="inlineStr">
        <is>
          <t>1500-1559</t>
        </is>
      </c>
      <c r="H4081" s="9">
        <f>INT(F4081/100)</f>
        <v/>
      </c>
      <c r="I4081" t="n">
        <v>-3</v>
      </c>
      <c r="J4081" t="n">
        <v>0</v>
      </c>
      <c r="K4081" t="n">
        <v>8</v>
      </c>
      <c r="L4081" t="n">
        <v>0</v>
      </c>
      <c r="M4081" t="n">
        <v>0</v>
      </c>
      <c r="O4081" t="n">
        <v>0</v>
      </c>
    </row>
    <row r="4082">
      <c r="A4082" s="8" t="n">
        <v>46213</v>
      </c>
      <c r="B4082" t="inlineStr">
        <is>
          <t>B6</t>
        </is>
      </c>
      <c r="C4082" s="9">
        <f>_xlfn.XLOOKUP(B4082,Carriers[Code],Carriers[Airline])</f>
        <v/>
      </c>
      <c r="D4082" t="n">
        <v>487</v>
      </c>
      <c r="E4082" t="inlineStr">
        <is>
          <t>LAX</t>
        </is>
      </c>
      <c r="F4082" s="10" t="n">
        <v>1555</v>
      </c>
      <c r="G4082" t="inlineStr">
        <is>
          <t>1500-1559</t>
        </is>
      </c>
      <c r="H4082" s="9">
        <f>INT(F4082/100)</f>
        <v/>
      </c>
      <c r="I4082" t="n">
        <v>237</v>
      </c>
      <c r="J4082" t="n">
        <v>1</v>
      </c>
      <c r="K4082" t="n">
        <v>241</v>
      </c>
      <c r="L4082" t="n">
        <v>1</v>
      </c>
      <c r="M4082" t="n">
        <v>0</v>
      </c>
      <c r="O4082" t="n">
        <v>0</v>
      </c>
      <c r="P4082" t="n">
        <v>0</v>
      </c>
      <c r="Q4082" t="n">
        <v>0</v>
      </c>
      <c r="R4082" t="n">
        <v>41</v>
      </c>
      <c r="S4082" t="n">
        <v>0</v>
      </c>
      <c r="T4082" t="n">
        <v>200</v>
      </c>
    </row>
    <row r="4083">
      <c r="A4083" s="8" t="n">
        <v>46213</v>
      </c>
      <c r="B4083" t="inlineStr">
        <is>
          <t>WN</t>
        </is>
      </c>
      <c r="C4083" s="9">
        <f>_xlfn.XLOOKUP(B4083,Carriers[Code],Carriers[Airline])</f>
        <v/>
      </c>
      <c r="D4083" t="n">
        <v>1053</v>
      </c>
      <c r="E4083" t="inlineStr">
        <is>
          <t>BWI</t>
        </is>
      </c>
      <c r="F4083" s="10" t="n">
        <v>1555</v>
      </c>
      <c r="G4083" t="inlineStr">
        <is>
          <t>1500-1559</t>
        </is>
      </c>
      <c r="H4083" s="9">
        <f>INT(F4083/100)</f>
        <v/>
      </c>
      <c r="I4083" t="n">
        <v>30</v>
      </c>
      <c r="J4083" t="n">
        <v>1</v>
      </c>
      <c r="M4083" t="n">
        <v>0</v>
      </c>
      <c r="O4083" t="n">
        <v>1</v>
      </c>
    </row>
    <row r="4084">
      <c r="A4084" s="8" t="n">
        <v>46213</v>
      </c>
      <c r="B4084" t="inlineStr">
        <is>
          <t>YX</t>
        </is>
      </c>
      <c r="C4084" s="9">
        <f>_xlfn.XLOOKUP(B4084,Carriers[Code],Carriers[Airline])</f>
        <v/>
      </c>
      <c r="D4084" t="n">
        <v>5726</v>
      </c>
      <c r="E4084" t="inlineStr">
        <is>
          <t>LGA</t>
        </is>
      </c>
      <c r="F4084" s="10" t="n">
        <v>1600</v>
      </c>
      <c r="G4084" t="inlineStr">
        <is>
          <t>1600-1659</t>
        </is>
      </c>
      <c r="H4084" s="9">
        <f>INT(F4084/100)</f>
        <v/>
      </c>
      <c r="M4084" t="n">
        <v>1</v>
      </c>
      <c r="N4084" t="inlineStr">
        <is>
          <t>A</t>
        </is>
      </c>
      <c r="O4084" t="n">
        <v>0</v>
      </c>
    </row>
    <row r="4085">
      <c r="A4085" s="8" t="n">
        <v>46213</v>
      </c>
      <c r="B4085" t="inlineStr">
        <is>
          <t>DL</t>
        </is>
      </c>
      <c r="C4085" s="9">
        <f>_xlfn.XLOOKUP(B4085,Carriers[Code],Carriers[Airline])</f>
        <v/>
      </c>
      <c r="D4085" t="n">
        <v>1439</v>
      </c>
      <c r="E4085" t="inlineStr">
        <is>
          <t>TPA</t>
        </is>
      </c>
      <c r="F4085" s="10" t="n">
        <v>1605</v>
      </c>
      <c r="G4085" t="inlineStr">
        <is>
          <t>1600-1659</t>
        </is>
      </c>
      <c r="H4085" s="9">
        <f>INT(F4085/100)</f>
        <v/>
      </c>
      <c r="I4085" t="n">
        <v>11</v>
      </c>
      <c r="J4085" t="n">
        <v>0</v>
      </c>
      <c r="K4085" t="n">
        <v>57</v>
      </c>
      <c r="L4085" t="n">
        <v>1</v>
      </c>
      <c r="M4085" t="n">
        <v>0</v>
      </c>
      <c r="O4085" t="n">
        <v>0</v>
      </c>
      <c r="P4085" t="n">
        <v>11</v>
      </c>
      <c r="Q4085" t="n">
        <v>0</v>
      </c>
      <c r="R4085" t="n">
        <v>46</v>
      </c>
      <c r="S4085" t="n">
        <v>0</v>
      </c>
      <c r="T4085" t="n">
        <v>0</v>
      </c>
    </row>
    <row r="4086">
      <c r="A4086" s="8" t="n">
        <v>46213</v>
      </c>
      <c r="B4086" t="inlineStr">
        <is>
          <t>AA</t>
        </is>
      </c>
      <c r="C4086" s="9">
        <f>_xlfn.XLOOKUP(B4086,Carriers[Code],Carriers[Airline])</f>
        <v/>
      </c>
      <c r="D4086" t="n">
        <v>1595</v>
      </c>
      <c r="E4086" t="inlineStr">
        <is>
          <t>DFW</t>
        </is>
      </c>
      <c r="F4086" s="10" t="n">
        <v>1606</v>
      </c>
      <c r="G4086" t="inlineStr">
        <is>
          <t>1600-1659</t>
        </is>
      </c>
      <c r="H4086" s="9">
        <f>INT(F4086/100)</f>
        <v/>
      </c>
      <c r="I4086" t="n">
        <v>-4</v>
      </c>
      <c r="J4086" t="n">
        <v>0</v>
      </c>
      <c r="K4086" t="n">
        <v>-24</v>
      </c>
      <c r="L4086" t="n">
        <v>0</v>
      </c>
      <c r="M4086" t="n">
        <v>0</v>
      </c>
      <c r="O4086" t="n">
        <v>0</v>
      </c>
    </row>
    <row r="4087">
      <c r="A4087" s="8" t="n">
        <v>46213</v>
      </c>
      <c r="B4087" t="inlineStr">
        <is>
          <t>DL</t>
        </is>
      </c>
      <c r="C4087" s="9">
        <f>_xlfn.XLOOKUP(B4087,Carriers[Code],Carriers[Airline])</f>
        <v/>
      </c>
      <c r="D4087" t="n">
        <v>314</v>
      </c>
      <c r="E4087" t="inlineStr">
        <is>
          <t>MCI</t>
        </is>
      </c>
      <c r="F4087" s="10" t="n">
        <v>1610</v>
      </c>
      <c r="G4087" t="inlineStr">
        <is>
          <t>1600-1659</t>
        </is>
      </c>
      <c r="H4087" s="9">
        <f>INT(F4087/100)</f>
        <v/>
      </c>
      <c r="I4087" t="n">
        <v>-5</v>
      </c>
      <c r="J4087" t="n">
        <v>0</v>
      </c>
      <c r="K4087" t="n">
        <v>-6</v>
      </c>
      <c r="L4087" t="n">
        <v>0</v>
      </c>
      <c r="M4087" t="n">
        <v>0</v>
      </c>
      <c r="O4087" t="n">
        <v>0</v>
      </c>
    </row>
    <row r="4088">
      <c r="A4088" s="8" t="n">
        <v>46213</v>
      </c>
      <c r="B4088" t="inlineStr">
        <is>
          <t>YX</t>
        </is>
      </c>
      <c r="C4088" s="9">
        <f>_xlfn.XLOOKUP(B4088,Carriers[Code],Carriers[Airline])</f>
        <v/>
      </c>
      <c r="D4088" t="n">
        <v>5665</v>
      </c>
      <c r="E4088" t="inlineStr">
        <is>
          <t>RIC</t>
        </is>
      </c>
      <c r="F4088" s="10" t="n">
        <v>1610</v>
      </c>
      <c r="G4088" t="inlineStr">
        <is>
          <t>1600-1659</t>
        </is>
      </c>
      <c r="H4088" s="9">
        <f>INT(F4088/100)</f>
        <v/>
      </c>
      <c r="I4088" t="n">
        <v>12</v>
      </c>
      <c r="J4088" t="n">
        <v>0</v>
      </c>
      <c r="K4088" t="n">
        <v>-2</v>
      </c>
      <c r="L4088" t="n">
        <v>0</v>
      </c>
      <c r="M4088" t="n">
        <v>0</v>
      </c>
      <c r="O4088" t="n">
        <v>0</v>
      </c>
    </row>
    <row r="4089">
      <c r="A4089" s="8" t="n">
        <v>46213</v>
      </c>
      <c r="B4089" t="inlineStr">
        <is>
          <t>DL</t>
        </is>
      </c>
      <c r="C4089" s="9">
        <f>_xlfn.XLOOKUP(B4089,Carriers[Code],Carriers[Airline])</f>
        <v/>
      </c>
      <c r="D4089" t="n">
        <v>2646</v>
      </c>
      <c r="E4089" t="inlineStr">
        <is>
          <t>ORD</t>
        </is>
      </c>
      <c r="F4089" s="10" t="n">
        <v>1615</v>
      </c>
      <c r="G4089" t="inlineStr">
        <is>
          <t>1600-1659</t>
        </is>
      </c>
      <c r="H4089" s="9">
        <f>INT(F4089/100)</f>
        <v/>
      </c>
      <c r="I4089" t="n">
        <v>-13</v>
      </c>
      <c r="J4089" t="n">
        <v>0</v>
      </c>
      <c r="K4089" t="n">
        <v>-4</v>
      </c>
      <c r="L4089" t="n">
        <v>0</v>
      </c>
      <c r="M4089" t="n">
        <v>0</v>
      </c>
      <c r="O4089" t="n">
        <v>0</v>
      </c>
    </row>
    <row r="4090">
      <c r="A4090" s="8" t="n">
        <v>46213</v>
      </c>
      <c r="B4090" t="inlineStr">
        <is>
          <t>UA</t>
        </is>
      </c>
      <c r="C4090" s="9">
        <f>_xlfn.XLOOKUP(B4090,Carriers[Code],Carriers[Airline])</f>
        <v/>
      </c>
      <c r="D4090" t="n">
        <v>512</v>
      </c>
      <c r="E4090" t="inlineStr">
        <is>
          <t>SFO</t>
        </is>
      </c>
      <c r="F4090" s="10" t="n">
        <v>1615</v>
      </c>
      <c r="G4090" t="inlineStr">
        <is>
          <t>1600-1659</t>
        </is>
      </c>
      <c r="H4090" s="9">
        <f>INT(F4090/100)</f>
        <v/>
      </c>
      <c r="I4090" t="n">
        <v>4</v>
      </c>
      <c r="J4090" t="n">
        <v>0</v>
      </c>
      <c r="K4090" t="n">
        <v>-4</v>
      </c>
      <c r="L4090" t="n">
        <v>0</v>
      </c>
      <c r="M4090" t="n">
        <v>0</v>
      </c>
      <c r="O4090" t="n">
        <v>0</v>
      </c>
    </row>
    <row r="4091">
      <c r="A4091" s="8" t="n">
        <v>46213</v>
      </c>
      <c r="B4091" t="inlineStr">
        <is>
          <t>YX</t>
        </is>
      </c>
      <c r="C4091" s="9">
        <f>_xlfn.XLOOKUP(B4091,Carriers[Code],Carriers[Airline])</f>
        <v/>
      </c>
      <c r="D4091" t="n">
        <v>5680</v>
      </c>
      <c r="E4091" t="inlineStr">
        <is>
          <t>PIT</t>
        </is>
      </c>
      <c r="F4091" s="10" t="n">
        <v>1615</v>
      </c>
      <c r="G4091" t="inlineStr">
        <is>
          <t>1600-1659</t>
        </is>
      </c>
      <c r="H4091" s="9">
        <f>INT(F4091/100)</f>
        <v/>
      </c>
      <c r="I4091" t="n">
        <v>131</v>
      </c>
      <c r="J4091" t="n">
        <v>1</v>
      </c>
      <c r="K4091" t="n">
        <v>106</v>
      </c>
      <c r="L4091" t="n">
        <v>1</v>
      </c>
      <c r="M4091" t="n">
        <v>0</v>
      </c>
      <c r="O4091" t="n">
        <v>0</v>
      </c>
      <c r="P4091" t="n">
        <v>106</v>
      </c>
      <c r="Q4091" t="n">
        <v>0</v>
      </c>
      <c r="R4091" t="n">
        <v>0</v>
      </c>
      <c r="S4091" t="n">
        <v>0</v>
      </c>
      <c r="T4091" t="n">
        <v>0</v>
      </c>
    </row>
    <row r="4092">
      <c r="A4092" s="8" t="n">
        <v>46213</v>
      </c>
      <c r="B4092" t="inlineStr">
        <is>
          <t>B6</t>
        </is>
      </c>
      <c r="C4092" s="9">
        <f>_xlfn.XLOOKUP(B4092,Carriers[Code],Carriers[Airline])</f>
        <v/>
      </c>
      <c r="D4092" t="n">
        <v>1355</v>
      </c>
      <c r="E4092" t="inlineStr">
        <is>
          <t>DCA</t>
        </is>
      </c>
      <c r="F4092" s="10" t="n">
        <v>1616</v>
      </c>
      <c r="G4092" t="inlineStr">
        <is>
          <t>1600-1659</t>
        </is>
      </c>
      <c r="H4092" s="9">
        <f>INT(F4092/100)</f>
        <v/>
      </c>
      <c r="I4092" t="n">
        <v>1</v>
      </c>
      <c r="J4092" t="n">
        <v>0</v>
      </c>
      <c r="K4092" t="n">
        <v>13</v>
      </c>
      <c r="L4092" t="n">
        <v>0</v>
      </c>
      <c r="M4092" t="n">
        <v>0</v>
      </c>
      <c r="O4092" t="n">
        <v>0</v>
      </c>
    </row>
    <row r="4093">
      <c r="A4093" s="8" t="n">
        <v>46213</v>
      </c>
      <c r="B4093" t="inlineStr">
        <is>
          <t>YX</t>
        </is>
      </c>
      <c r="C4093" s="9">
        <f>_xlfn.XLOOKUP(B4093,Carriers[Code],Carriers[Airline])</f>
        <v/>
      </c>
      <c r="D4093" t="n">
        <v>4709</v>
      </c>
      <c r="E4093" t="inlineStr">
        <is>
          <t>ROC</t>
        </is>
      </c>
      <c r="F4093" s="10" t="n">
        <v>1619</v>
      </c>
      <c r="G4093" t="inlineStr">
        <is>
          <t>1600-1659</t>
        </is>
      </c>
      <c r="H4093" s="9">
        <f>INT(F4093/100)</f>
        <v/>
      </c>
      <c r="I4093" t="n">
        <v>33</v>
      </c>
      <c r="J4093" t="n">
        <v>1</v>
      </c>
      <c r="K4093" t="n">
        <v>18</v>
      </c>
      <c r="L4093" t="n">
        <v>1</v>
      </c>
      <c r="M4093" t="n">
        <v>0</v>
      </c>
      <c r="O4093" t="n">
        <v>0</v>
      </c>
      <c r="P4093" t="n">
        <v>4</v>
      </c>
      <c r="Q4093" t="n">
        <v>0</v>
      </c>
      <c r="R4093" t="n">
        <v>0</v>
      </c>
      <c r="S4093" t="n">
        <v>0</v>
      </c>
      <c r="T4093" t="n">
        <v>14</v>
      </c>
    </row>
    <row r="4094">
      <c r="A4094" s="8" t="n">
        <v>46213</v>
      </c>
      <c r="B4094" t="inlineStr">
        <is>
          <t>B6</t>
        </is>
      </c>
      <c r="C4094" s="9">
        <f>_xlfn.XLOOKUP(B4094,Carriers[Code],Carriers[Airline])</f>
        <v/>
      </c>
      <c r="D4094" t="n">
        <v>319</v>
      </c>
      <c r="E4094" t="inlineStr">
        <is>
          <t>SAN</t>
        </is>
      </c>
      <c r="F4094" s="10" t="n">
        <v>1620</v>
      </c>
      <c r="G4094" t="inlineStr">
        <is>
          <t>1600-1659</t>
        </is>
      </c>
      <c r="H4094" s="9">
        <f>INT(F4094/100)</f>
        <v/>
      </c>
      <c r="I4094" t="n">
        <v>-7</v>
      </c>
      <c r="J4094" t="n">
        <v>0</v>
      </c>
      <c r="K4094" t="n">
        <v>-19</v>
      </c>
      <c r="L4094" t="n">
        <v>0</v>
      </c>
      <c r="M4094" t="n">
        <v>0</v>
      </c>
      <c r="O4094" t="n">
        <v>0</v>
      </c>
    </row>
    <row r="4095">
      <c r="A4095" s="8" t="n">
        <v>46213</v>
      </c>
      <c r="B4095" t="inlineStr">
        <is>
          <t>B6</t>
        </is>
      </c>
      <c r="C4095" s="9">
        <f>_xlfn.XLOOKUP(B4095,Carriers[Code],Carriers[Airline])</f>
        <v/>
      </c>
      <c r="D4095" t="n">
        <v>2065</v>
      </c>
      <c r="E4095" t="inlineStr">
        <is>
          <t>RSW</t>
        </is>
      </c>
      <c r="F4095" s="10" t="n">
        <v>1622</v>
      </c>
      <c r="G4095" t="inlineStr">
        <is>
          <t>1600-1659</t>
        </is>
      </c>
      <c r="H4095" s="9">
        <f>INT(F4095/100)</f>
        <v/>
      </c>
      <c r="I4095" t="n">
        <v>159</v>
      </c>
      <c r="J4095" t="n">
        <v>1</v>
      </c>
      <c r="K4095" t="n">
        <v>140</v>
      </c>
      <c r="L4095" t="n">
        <v>1</v>
      </c>
      <c r="M4095" t="n">
        <v>0</v>
      </c>
      <c r="O4095" t="n">
        <v>0</v>
      </c>
      <c r="P4095" t="n">
        <v>0</v>
      </c>
      <c r="Q4095" t="n">
        <v>0</v>
      </c>
      <c r="R4095" t="n">
        <v>27</v>
      </c>
      <c r="S4095" t="n">
        <v>0</v>
      </c>
      <c r="T4095" t="n">
        <v>113</v>
      </c>
    </row>
    <row r="4096">
      <c r="A4096" s="8" t="n">
        <v>46213</v>
      </c>
      <c r="B4096" t="inlineStr">
        <is>
          <t>DL</t>
        </is>
      </c>
      <c r="C4096" s="9">
        <f>_xlfn.XLOOKUP(B4096,Carriers[Code],Carriers[Airline])</f>
        <v/>
      </c>
      <c r="D4096" t="n">
        <v>318</v>
      </c>
      <c r="E4096" t="inlineStr">
        <is>
          <t>LAX</t>
        </is>
      </c>
      <c r="F4096" s="10" t="n">
        <v>1625</v>
      </c>
      <c r="G4096" t="inlineStr">
        <is>
          <t>1600-1659</t>
        </is>
      </c>
      <c r="H4096" s="9">
        <f>INT(F4096/100)</f>
        <v/>
      </c>
      <c r="I4096" t="n">
        <v>25</v>
      </c>
      <c r="J4096" t="n">
        <v>1</v>
      </c>
      <c r="K4096" t="n">
        <v>33</v>
      </c>
      <c r="L4096" t="n">
        <v>1</v>
      </c>
      <c r="M4096" t="n">
        <v>0</v>
      </c>
      <c r="O4096" t="n">
        <v>0</v>
      </c>
      <c r="P4096" t="n">
        <v>25</v>
      </c>
      <c r="Q4096" t="n">
        <v>0</v>
      </c>
      <c r="R4096" t="n">
        <v>8</v>
      </c>
      <c r="S4096" t="n">
        <v>0</v>
      </c>
      <c r="T4096" t="n">
        <v>0</v>
      </c>
    </row>
    <row r="4097">
      <c r="A4097" s="8" t="n">
        <v>46213</v>
      </c>
      <c r="B4097" t="inlineStr">
        <is>
          <t>YX</t>
        </is>
      </c>
      <c r="C4097" s="9">
        <f>_xlfn.XLOOKUP(B4097,Carriers[Code],Carriers[Airline])</f>
        <v/>
      </c>
      <c r="D4097" t="n">
        <v>5619</v>
      </c>
      <c r="E4097" t="inlineStr">
        <is>
          <t>MKE</t>
        </is>
      </c>
      <c r="F4097" s="10" t="n">
        <v>1625</v>
      </c>
      <c r="G4097" t="inlineStr">
        <is>
          <t>1600-1659</t>
        </is>
      </c>
      <c r="H4097" s="9">
        <f>INT(F4097/100)</f>
        <v/>
      </c>
      <c r="I4097" t="n">
        <v>-5</v>
      </c>
      <c r="J4097" t="n">
        <v>0</v>
      </c>
      <c r="K4097" t="n">
        <v>-30</v>
      </c>
      <c r="L4097" t="n">
        <v>0</v>
      </c>
      <c r="M4097" t="n">
        <v>0</v>
      </c>
      <c r="O4097" t="n">
        <v>0</v>
      </c>
    </row>
    <row r="4098">
      <c r="A4098" s="8" t="n">
        <v>46213</v>
      </c>
      <c r="B4098" t="inlineStr">
        <is>
          <t>DL</t>
        </is>
      </c>
      <c r="C4098" s="9">
        <f>_xlfn.XLOOKUP(B4098,Carriers[Code],Carriers[Airline])</f>
        <v/>
      </c>
      <c r="D4098" t="n">
        <v>399</v>
      </c>
      <c r="E4098" t="inlineStr">
        <is>
          <t>ATL</t>
        </is>
      </c>
      <c r="F4098" s="10" t="n">
        <v>1630</v>
      </c>
      <c r="G4098" t="inlineStr">
        <is>
          <t>1600-1659</t>
        </is>
      </c>
      <c r="H4098" s="9">
        <f>INT(F4098/100)</f>
        <v/>
      </c>
      <c r="I4098" t="n">
        <v>34</v>
      </c>
      <c r="J4098" t="n">
        <v>1</v>
      </c>
      <c r="K4098" t="n">
        <v>-1</v>
      </c>
      <c r="L4098" t="n">
        <v>0</v>
      </c>
      <c r="M4098" t="n">
        <v>0</v>
      </c>
      <c r="O4098" t="n">
        <v>0</v>
      </c>
    </row>
    <row r="4099">
      <c r="A4099" s="8" t="n">
        <v>46213</v>
      </c>
      <c r="B4099" t="inlineStr">
        <is>
          <t>WN</t>
        </is>
      </c>
      <c r="C4099" s="9">
        <f>_xlfn.XLOOKUP(B4099,Carriers[Code],Carriers[Airline])</f>
        <v/>
      </c>
      <c r="D4099" t="n">
        <v>749</v>
      </c>
      <c r="E4099" t="inlineStr">
        <is>
          <t>SAN</t>
        </is>
      </c>
      <c r="F4099" s="10" t="n">
        <v>1630</v>
      </c>
      <c r="G4099" t="inlineStr">
        <is>
          <t>1600-1659</t>
        </is>
      </c>
      <c r="H4099" s="9">
        <f>INT(F4099/100)</f>
        <v/>
      </c>
      <c r="I4099" t="n">
        <v>39</v>
      </c>
      <c r="J4099" t="n">
        <v>1</v>
      </c>
      <c r="K4099" t="n">
        <v>31</v>
      </c>
      <c r="L4099" t="n">
        <v>1</v>
      </c>
      <c r="M4099" t="n">
        <v>0</v>
      </c>
      <c r="O4099" t="n">
        <v>0</v>
      </c>
      <c r="P4099" t="n">
        <v>19</v>
      </c>
      <c r="Q4099" t="n">
        <v>0</v>
      </c>
      <c r="R4099" t="n">
        <v>0</v>
      </c>
      <c r="S4099" t="n">
        <v>0</v>
      </c>
      <c r="T4099" t="n">
        <v>12</v>
      </c>
    </row>
    <row r="4100">
      <c r="A4100" s="8" t="n">
        <v>46213</v>
      </c>
      <c r="B4100" t="inlineStr">
        <is>
          <t>B6</t>
        </is>
      </c>
      <c r="C4100" s="9">
        <f>_xlfn.XLOOKUP(B4100,Carriers[Code],Carriers[Airline])</f>
        <v/>
      </c>
      <c r="D4100" t="n">
        <v>451</v>
      </c>
      <c r="E4100" t="inlineStr">
        <is>
          <t>MCO</t>
        </is>
      </c>
      <c r="F4100" s="10" t="n">
        <v>1632</v>
      </c>
      <c r="G4100" t="inlineStr">
        <is>
          <t>1600-1659</t>
        </is>
      </c>
      <c r="H4100" s="9">
        <f>INT(F4100/100)</f>
        <v/>
      </c>
      <c r="I4100" t="n">
        <v>13</v>
      </c>
      <c r="J4100" t="n">
        <v>0</v>
      </c>
      <c r="K4100" t="n">
        <v>23</v>
      </c>
      <c r="L4100" t="n">
        <v>1</v>
      </c>
      <c r="M4100" t="n">
        <v>0</v>
      </c>
      <c r="O4100" t="n">
        <v>0</v>
      </c>
      <c r="P4100" t="n">
        <v>3</v>
      </c>
      <c r="Q4100" t="n">
        <v>0</v>
      </c>
      <c r="R4100" t="n">
        <v>10</v>
      </c>
      <c r="S4100" t="n">
        <v>10</v>
      </c>
      <c r="T4100" t="n">
        <v>0</v>
      </c>
    </row>
    <row r="4101">
      <c r="A4101" s="8" t="n">
        <v>46213</v>
      </c>
      <c r="B4101" t="inlineStr">
        <is>
          <t>AS</t>
        </is>
      </c>
      <c r="C4101" s="9">
        <f>_xlfn.XLOOKUP(B4101,Carriers[Code],Carriers[Airline])</f>
        <v/>
      </c>
      <c r="D4101" t="n">
        <v>389</v>
      </c>
      <c r="E4101" t="inlineStr">
        <is>
          <t>SAN</t>
        </is>
      </c>
      <c r="F4101" s="10" t="n">
        <v>1633</v>
      </c>
      <c r="G4101" t="inlineStr">
        <is>
          <t>1600-1659</t>
        </is>
      </c>
      <c r="H4101" s="9">
        <f>INT(F4101/100)</f>
        <v/>
      </c>
      <c r="I4101" t="n">
        <v>15</v>
      </c>
      <c r="J4101" t="n">
        <v>1</v>
      </c>
      <c r="K4101" t="n">
        <v>11</v>
      </c>
      <c r="L4101" t="n">
        <v>0</v>
      </c>
      <c r="M4101" t="n">
        <v>0</v>
      </c>
      <c r="O4101" t="n">
        <v>0</v>
      </c>
    </row>
    <row r="4102">
      <c r="A4102" s="8" t="n">
        <v>46213</v>
      </c>
      <c r="B4102" t="inlineStr">
        <is>
          <t>AA</t>
        </is>
      </c>
      <c r="C4102" s="9">
        <f>_xlfn.XLOOKUP(B4102,Carriers[Code],Carriers[Airline])</f>
        <v/>
      </c>
      <c r="D4102" t="n">
        <v>2293</v>
      </c>
      <c r="E4102" t="inlineStr">
        <is>
          <t>DFW</t>
        </is>
      </c>
      <c r="F4102" s="10" t="n">
        <v>1638</v>
      </c>
      <c r="G4102" t="inlineStr">
        <is>
          <t>1600-1659</t>
        </is>
      </c>
      <c r="H4102" s="9">
        <f>INT(F4102/100)</f>
        <v/>
      </c>
      <c r="I4102" t="n">
        <v>7</v>
      </c>
      <c r="J4102" t="n">
        <v>0</v>
      </c>
      <c r="K4102" t="n">
        <v>-13</v>
      </c>
      <c r="L4102" t="n">
        <v>0</v>
      </c>
      <c r="M4102" t="n">
        <v>0</v>
      </c>
      <c r="O4102" t="n">
        <v>0</v>
      </c>
    </row>
    <row r="4103">
      <c r="A4103" s="8" t="n">
        <v>46213</v>
      </c>
      <c r="B4103" t="inlineStr">
        <is>
          <t>WN</t>
        </is>
      </c>
      <c r="C4103" s="9">
        <f>_xlfn.XLOOKUP(B4103,Carriers[Code],Carriers[Airline])</f>
        <v/>
      </c>
      <c r="D4103" t="n">
        <v>4106</v>
      </c>
      <c r="E4103" t="inlineStr">
        <is>
          <t>MDW</t>
        </is>
      </c>
      <c r="F4103" s="10" t="n">
        <v>1645</v>
      </c>
      <c r="G4103" t="inlineStr">
        <is>
          <t>1600-1659</t>
        </is>
      </c>
      <c r="H4103" s="9">
        <f>INT(F4103/100)</f>
        <v/>
      </c>
      <c r="I4103" t="n">
        <v>19</v>
      </c>
      <c r="J4103" t="n">
        <v>1</v>
      </c>
      <c r="K4103" t="n">
        <v>-1</v>
      </c>
      <c r="L4103" t="n">
        <v>0</v>
      </c>
      <c r="M4103" t="n">
        <v>0</v>
      </c>
      <c r="O4103" t="n">
        <v>0</v>
      </c>
    </row>
    <row r="4104">
      <c r="A4104" s="8" t="n">
        <v>46213</v>
      </c>
      <c r="B4104" t="inlineStr">
        <is>
          <t>AA</t>
        </is>
      </c>
      <c r="C4104" s="9">
        <f>_xlfn.XLOOKUP(B4104,Carriers[Code],Carriers[Airline])</f>
        <v/>
      </c>
      <c r="D4104" t="n">
        <v>1573</v>
      </c>
      <c r="E4104" t="inlineStr">
        <is>
          <t>CLT</t>
        </is>
      </c>
      <c r="F4104" s="10" t="n">
        <v>1646</v>
      </c>
      <c r="G4104" t="inlineStr">
        <is>
          <t>1600-1659</t>
        </is>
      </c>
      <c r="H4104" s="9">
        <f>INT(F4104/100)</f>
        <v/>
      </c>
      <c r="I4104" t="n">
        <v>13</v>
      </c>
      <c r="J4104" t="n">
        <v>0</v>
      </c>
      <c r="K4104" t="n">
        <v>19</v>
      </c>
      <c r="L4104" t="n">
        <v>1</v>
      </c>
      <c r="M4104" t="n">
        <v>0</v>
      </c>
      <c r="O4104" t="n">
        <v>0</v>
      </c>
      <c r="P4104" t="n">
        <v>7</v>
      </c>
      <c r="Q4104" t="n">
        <v>0</v>
      </c>
      <c r="R4104" t="n">
        <v>6</v>
      </c>
      <c r="S4104" t="n">
        <v>0</v>
      </c>
      <c r="T4104" t="n">
        <v>6</v>
      </c>
    </row>
    <row r="4105">
      <c r="A4105" s="8" t="n">
        <v>46213</v>
      </c>
      <c r="B4105" t="inlineStr">
        <is>
          <t>B6</t>
        </is>
      </c>
      <c r="C4105" s="9">
        <f>_xlfn.XLOOKUP(B4105,Carriers[Code],Carriers[Airline])</f>
        <v/>
      </c>
      <c r="D4105" t="n">
        <v>391</v>
      </c>
      <c r="E4105" t="inlineStr">
        <is>
          <t>TPA</t>
        </is>
      </c>
      <c r="F4105" s="10" t="n">
        <v>1655</v>
      </c>
      <c r="G4105" t="inlineStr">
        <is>
          <t>1600-1659</t>
        </is>
      </c>
      <c r="H4105" s="9">
        <f>INT(F4105/100)</f>
        <v/>
      </c>
      <c r="I4105" t="n">
        <v>229</v>
      </c>
      <c r="J4105" t="n">
        <v>1</v>
      </c>
      <c r="K4105" t="n">
        <v>209</v>
      </c>
      <c r="L4105" t="n">
        <v>1</v>
      </c>
      <c r="M4105" t="n">
        <v>0</v>
      </c>
      <c r="O4105" t="n">
        <v>0</v>
      </c>
      <c r="P4105" t="n">
        <v>16</v>
      </c>
      <c r="Q4105" t="n">
        <v>0</v>
      </c>
      <c r="R4105" t="n">
        <v>0</v>
      </c>
      <c r="S4105" t="n">
        <v>0</v>
      </c>
      <c r="T4105" t="n">
        <v>193</v>
      </c>
    </row>
    <row r="4106">
      <c r="A4106" s="8" t="n">
        <v>46213</v>
      </c>
      <c r="B4106" t="inlineStr">
        <is>
          <t>B6</t>
        </is>
      </c>
      <c r="C4106" s="9">
        <f>_xlfn.XLOOKUP(B4106,Carriers[Code],Carriers[Airline])</f>
        <v/>
      </c>
      <c r="D4106" t="n">
        <v>507</v>
      </c>
      <c r="E4106" t="inlineStr">
        <is>
          <t>BNA</t>
        </is>
      </c>
      <c r="F4106" s="10" t="n">
        <v>1655</v>
      </c>
      <c r="G4106" t="inlineStr">
        <is>
          <t>1600-1659</t>
        </is>
      </c>
      <c r="H4106" s="9">
        <f>INT(F4106/100)</f>
        <v/>
      </c>
      <c r="I4106" t="n">
        <v>-1</v>
      </c>
      <c r="J4106" t="n">
        <v>0</v>
      </c>
      <c r="K4106" t="n">
        <v>-12</v>
      </c>
      <c r="L4106" t="n">
        <v>0</v>
      </c>
      <c r="M4106" t="n">
        <v>0</v>
      </c>
      <c r="O4106" t="n">
        <v>0</v>
      </c>
    </row>
    <row r="4107">
      <c r="A4107" s="8" t="n">
        <v>46213</v>
      </c>
      <c r="B4107" t="inlineStr">
        <is>
          <t>UA</t>
        </is>
      </c>
      <c r="C4107" s="9">
        <f>_xlfn.XLOOKUP(B4107,Carriers[Code],Carriers[Airline])</f>
        <v/>
      </c>
      <c r="D4107" t="n">
        <v>800</v>
      </c>
      <c r="E4107" t="inlineStr">
        <is>
          <t>DEN</t>
        </is>
      </c>
      <c r="F4107" s="10" t="n">
        <v>1657</v>
      </c>
      <c r="G4107" t="inlineStr">
        <is>
          <t>1600-1659</t>
        </is>
      </c>
      <c r="H4107" s="9">
        <f>INT(F4107/100)</f>
        <v/>
      </c>
      <c r="I4107" t="n">
        <v>3</v>
      </c>
      <c r="J4107" t="n">
        <v>0</v>
      </c>
      <c r="K4107" t="n">
        <v>4</v>
      </c>
      <c r="L4107" t="n">
        <v>0</v>
      </c>
      <c r="M4107" t="n">
        <v>0</v>
      </c>
      <c r="O4107" t="n">
        <v>0</v>
      </c>
    </row>
    <row r="4108">
      <c r="A4108" s="8" t="n">
        <v>46213</v>
      </c>
      <c r="B4108" t="inlineStr">
        <is>
          <t>B6</t>
        </is>
      </c>
      <c r="C4108" s="9">
        <f>_xlfn.XLOOKUP(B4108,Carriers[Code],Carriers[Airline])</f>
        <v/>
      </c>
      <c r="D4108" t="n">
        <v>509</v>
      </c>
      <c r="E4108" t="inlineStr">
        <is>
          <t>JAX</t>
        </is>
      </c>
      <c r="F4108" s="10" t="n">
        <v>1659</v>
      </c>
      <c r="G4108" t="inlineStr">
        <is>
          <t>1600-1659</t>
        </is>
      </c>
      <c r="H4108" s="9">
        <f>INT(F4108/100)</f>
        <v/>
      </c>
      <c r="M4108" t="n">
        <v>1</v>
      </c>
      <c r="N4108" t="inlineStr">
        <is>
          <t>C</t>
        </is>
      </c>
      <c r="O4108" t="n">
        <v>0</v>
      </c>
    </row>
    <row r="4109">
      <c r="A4109" s="8" t="n">
        <v>46213</v>
      </c>
      <c r="B4109" t="inlineStr">
        <is>
          <t>B6</t>
        </is>
      </c>
      <c r="C4109" s="9">
        <f>_xlfn.XLOOKUP(B4109,Carriers[Code],Carriers[Airline])</f>
        <v/>
      </c>
      <c r="D4109" t="n">
        <v>733</v>
      </c>
      <c r="E4109" t="inlineStr">
        <is>
          <t>SFO</t>
        </is>
      </c>
      <c r="F4109" s="10" t="n">
        <v>1700</v>
      </c>
      <c r="G4109" t="inlineStr">
        <is>
          <t>1700-1759</t>
        </is>
      </c>
      <c r="H4109" s="9">
        <f>INT(F4109/100)</f>
        <v/>
      </c>
      <c r="I4109" t="n">
        <v>96</v>
      </c>
      <c r="J4109" t="n">
        <v>1</v>
      </c>
      <c r="K4109" t="n">
        <v>95</v>
      </c>
      <c r="L4109" t="n">
        <v>1</v>
      </c>
      <c r="M4109" t="n">
        <v>0</v>
      </c>
      <c r="O4109" t="n">
        <v>0</v>
      </c>
      <c r="P4109" t="n">
        <v>0</v>
      </c>
      <c r="Q4109" t="n">
        <v>0</v>
      </c>
      <c r="R4109" t="n">
        <v>95</v>
      </c>
      <c r="S4109" t="n">
        <v>0</v>
      </c>
      <c r="T4109" t="n">
        <v>0</v>
      </c>
    </row>
    <row r="4110">
      <c r="A4110" s="8" t="n">
        <v>46213</v>
      </c>
      <c r="B4110" t="inlineStr">
        <is>
          <t>UA</t>
        </is>
      </c>
      <c r="C4110" s="9">
        <f>_xlfn.XLOOKUP(B4110,Carriers[Code],Carriers[Airline])</f>
        <v/>
      </c>
      <c r="D4110" t="n">
        <v>2040</v>
      </c>
      <c r="E4110" t="inlineStr">
        <is>
          <t>ORD</t>
        </is>
      </c>
      <c r="F4110" s="10" t="n">
        <v>1700</v>
      </c>
      <c r="G4110" t="inlineStr">
        <is>
          <t>1700-1759</t>
        </is>
      </c>
      <c r="H4110" s="9">
        <f>INT(F4110/100)</f>
        <v/>
      </c>
      <c r="I4110" t="n">
        <v>2</v>
      </c>
      <c r="J4110" t="n">
        <v>0</v>
      </c>
      <c r="K4110" t="n">
        <v>3</v>
      </c>
      <c r="L4110" t="n">
        <v>0</v>
      </c>
      <c r="M4110" t="n">
        <v>0</v>
      </c>
      <c r="O4110" t="n">
        <v>0</v>
      </c>
    </row>
    <row r="4111">
      <c r="A4111" s="8" t="n">
        <v>46213</v>
      </c>
      <c r="B4111" t="inlineStr">
        <is>
          <t>YX</t>
        </is>
      </c>
      <c r="C4111" s="9">
        <f>_xlfn.XLOOKUP(B4111,Carriers[Code],Carriers[Airline])</f>
        <v/>
      </c>
      <c r="D4111" t="n">
        <v>5620</v>
      </c>
      <c r="E4111" t="inlineStr">
        <is>
          <t>CVG</t>
        </is>
      </c>
      <c r="F4111" s="10" t="n">
        <v>1700</v>
      </c>
      <c r="G4111" t="inlineStr">
        <is>
          <t>1700-1759</t>
        </is>
      </c>
      <c r="H4111" s="9">
        <f>INT(F4111/100)</f>
        <v/>
      </c>
      <c r="I4111" t="n">
        <v>-4</v>
      </c>
      <c r="J4111" t="n">
        <v>0</v>
      </c>
      <c r="K4111" t="n">
        <v>-9</v>
      </c>
      <c r="L4111" t="n">
        <v>0</v>
      </c>
      <c r="M4111" t="n">
        <v>0</v>
      </c>
      <c r="O4111" t="n">
        <v>0</v>
      </c>
    </row>
    <row r="4112">
      <c r="A4112" s="8" t="n">
        <v>46213</v>
      </c>
      <c r="B4112" t="inlineStr">
        <is>
          <t>YX</t>
        </is>
      </c>
      <c r="C4112" s="9">
        <f>_xlfn.XLOOKUP(B4112,Carriers[Code],Carriers[Airline])</f>
        <v/>
      </c>
      <c r="D4112" t="n">
        <v>5721</v>
      </c>
      <c r="E4112" t="inlineStr">
        <is>
          <t>LGA</t>
        </is>
      </c>
      <c r="F4112" s="10" t="n">
        <v>1700</v>
      </c>
      <c r="G4112" t="inlineStr">
        <is>
          <t>1700-1759</t>
        </is>
      </c>
      <c r="H4112" s="9">
        <f>INT(F4112/100)</f>
        <v/>
      </c>
      <c r="I4112" t="n">
        <v>12</v>
      </c>
      <c r="J4112" t="n">
        <v>0</v>
      </c>
      <c r="K4112" t="n">
        <v>2</v>
      </c>
      <c r="L4112" t="n">
        <v>0</v>
      </c>
      <c r="M4112" t="n">
        <v>0</v>
      </c>
      <c r="O4112" t="n">
        <v>0</v>
      </c>
    </row>
    <row r="4113">
      <c r="A4113" s="8" t="n">
        <v>46213</v>
      </c>
      <c r="B4113" t="inlineStr">
        <is>
          <t>AA</t>
        </is>
      </c>
      <c r="C4113" s="9">
        <f>_xlfn.XLOOKUP(B4113,Carriers[Code],Carriers[Airline])</f>
        <v/>
      </c>
      <c r="D4113" t="n">
        <v>3309</v>
      </c>
      <c r="E4113" t="inlineStr">
        <is>
          <t>PHL</t>
        </is>
      </c>
      <c r="F4113" s="10" t="n">
        <v>1705</v>
      </c>
      <c r="G4113" t="inlineStr">
        <is>
          <t>1700-1759</t>
        </is>
      </c>
      <c r="H4113" s="9">
        <f>INT(F4113/100)</f>
        <v/>
      </c>
      <c r="I4113" t="n">
        <v>40</v>
      </c>
      <c r="J4113" t="n">
        <v>1</v>
      </c>
      <c r="K4113" t="n">
        <v>23</v>
      </c>
      <c r="L4113" t="n">
        <v>1</v>
      </c>
      <c r="M4113" t="n">
        <v>0</v>
      </c>
      <c r="O4113" t="n">
        <v>0</v>
      </c>
      <c r="P4113" t="n">
        <v>0</v>
      </c>
      <c r="Q4113" t="n">
        <v>0</v>
      </c>
      <c r="R4113" t="n">
        <v>3</v>
      </c>
      <c r="S4113" t="n">
        <v>0</v>
      </c>
      <c r="T4113" t="n">
        <v>20</v>
      </c>
    </row>
    <row r="4114">
      <c r="A4114" s="8" t="n">
        <v>46213</v>
      </c>
      <c r="B4114" t="inlineStr">
        <is>
          <t>DL</t>
        </is>
      </c>
      <c r="C4114" s="9">
        <f>_xlfn.XLOOKUP(B4114,Carriers[Code],Carriers[Airline])</f>
        <v/>
      </c>
      <c r="D4114" t="n">
        <v>1655</v>
      </c>
      <c r="E4114" t="inlineStr">
        <is>
          <t>SFO</t>
        </is>
      </c>
      <c r="F4114" s="10" t="n">
        <v>1705</v>
      </c>
      <c r="G4114" t="inlineStr">
        <is>
          <t>1700-1759</t>
        </is>
      </c>
      <c r="H4114" s="9">
        <f>INT(F4114/100)</f>
        <v/>
      </c>
      <c r="I4114" t="n">
        <v>6</v>
      </c>
      <c r="J4114" t="n">
        <v>0</v>
      </c>
      <c r="K4114" t="n">
        <v>18</v>
      </c>
      <c r="L4114" t="n">
        <v>1</v>
      </c>
      <c r="M4114" t="n">
        <v>0</v>
      </c>
      <c r="O4114" t="n">
        <v>0</v>
      </c>
      <c r="P4114" t="n">
        <v>1</v>
      </c>
      <c r="Q4114" t="n">
        <v>0</v>
      </c>
      <c r="R4114" t="n">
        <v>12</v>
      </c>
      <c r="S4114" t="n">
        <v>0</v>
      </c>
      <c r="T4114" t="n">
        <v>5</v>
      </c>
    </row>
    <row r="4115">
      <c r="A4115" s="8" t="n">
        <v>46213</v>
      </c>
      <c r="B4115" t="inlineStr">
        <is>
          <t>YX</t>
        </is>
      </c>
      <c r="C4115" s="9">
        <f>_xlfn.XLOOKUP(B4115,Carriers[Code],Carriers[Airline])</f>
        <v/>
      </c>
      <c r="D4115" t="n">
        <v>5814</v>
      </c>
      <c r="E4115" t="inlineStr">
        <is>
          <t>JFK</t>
        </is>
      </c>
      <c r="F4115" s="10" t="n">
        <v>1705</v>
      </c>
      <c r="G4115" t="inlineStr">
        <is>
          <t>1700-1759</t>
        </is>
      </c>
      <c r="H4115" s="9">
        <f>INT(F4115/100)</f>
        <v/>
      </c>
      <c r="I4115" t="n">
        <v>58</v>
      </c>
      <c r="J4115" t="n">
        <v>1</v>
      </c>
      <c r="K4115" t="n">
        <v>30</v>
      </c>
      <c r="L4115" t="n">
        <v>1</v>
      </c>
      <c r="M4115" t="n">
        <v>0</v>
      </c>
      <c r="O4115" t="n">
        <v>0</v>
      </c>
      <c r="P4115" t="n">
        <v>24</v>
      </c>
      <c r="Q4115" t="n">
        <v>0</v>
      </c>
      <c r="R4115" t="n">
        <v>6</v>
      </c>
      <c r="S4115" t="n">
        <v>0</v>
      </c>
      <c r="T4115" t="n">
        <v>0</v>
      </c>
    </row>
    <row r="4116">
      <c r="A4116" s="8" t="n">
        <v>46213</v>
      </c>
      <c r="B4116" t="inlineStr">
        <is>
          <t>AA</t>
        </is>
      </c>
      <c r="C4116" s="9">
        <f>_xlfn.XLOOKUP(B4116,Carriers[Code],Carriers[Airline])</f>
        <v/>
      </c>
      <c r="D4116" t="n">
        <v>3313</v>
      </c>
      <c r="E4116" t="inlineStr">
        <is>
          <t>PHX</t>
        </is>
      </c>
      <c r="F4116" s="10" t="n">
        <v>1707</v>
      </c>
      <c r="G4116" t="inlineStr">
        <is>
          <t>1700-1759</t>
        </is>
      </c>
      <c r="H4116" s="9">
        <f>INT(F4116/100)</f>
        <v/>
      </c>
      <c r="I4116" t="n">
        <v>-5</v>
      </c>
      <c r="J4116" t="n">
        <v>0</v>
      </c>
      <c r="K4116" t="n">
        <v>-26</v>
      </c>
      <c r="L4116" t="n">
        <v>0</v>
      </c>
      <c r="M4116" t="n">
        <v>0</v>
      </c>
      <c r="O4116" t="n">
        <v>0</v>
      </c>
    </row>
    <row r="4117">
      <c r="A4117" s="8" t="n">
        <v>46213</v>
      </c>
      <c r="B4117" t="inlineStr">
        <is>
          <t>B6</t>
        </is>
      </c>
      <c r="C4117" s="9">
        <f>_xlfn.XLOOKUP(B4117,Carriers[Code],Carriers[Airline])</f>
        <v/>
      </c>
      <c r="D4117" t="n">
        <v>317</v>
      </c>
      <c r="E4117" t="inlineStr">
        <is>
          <t>JFK</t>
        </is>
      </c>
      <c r="F4117" s="10" t="n">
        <v>1709</v>
      </c>
      <c r="G4117" t="inlineStr">
        <is>
          <t>1700-1759</t>
        </is>
      </c>
      <c r="H4117" s="9">
        <f>INT(F4117/100)</f>
        <v/>
      </c>
      <c r="M4117" t="n">
        <v>1</v>
      </c>
      <c r="N4117" t="inlineStr">
        <is>
          <t>C</t>
        </is>
      </c>
      <c r="O4117" t="n">
        <v>0</v>
      </c>
    </row>
    <row r="4118">
      <c r="A4118" s="8" t="n">
        <v>46213</v>
      </c>
      <c r="B4118" t="inlineStr">
        <is>
          <t>AS</t>
        </is>
      </c>
      <c r="C4118" s="9">
        <f>_xlfn.XLOOKUP(B4118,Carriers[Code],Carriers[Airline])</f>
        <v/>
      </c>
      <c r="D4118" t="n">
        <v>1319</v>
      </c>
      <c r="E4118" t="inlineStr">
        <is>
          <t>PDX</t>
        </is>
      </c>
      <c r="F4118" s="10" t="n">
        <v>1710</v>
      </c>
      <c r="G4118" t="inlineStr">
        <is>
          <t>1700-1759</t>
        </is>
      </c>
      <c r="H4118" s="9">
        <f>INT(F4118/100)</f>
        <v/>
      </c>
      <c r="I4118" t="n">
        <v>13</v>
      </c>
      <c r="J4118" t="n">
        <v>0</v>
      </c>
      <c r="K4118" t="n">
        <v>-2</v>
      </c>
      <c r="L4118" t="n">
        <v>0</v>
      </c>
      <c r="M4118" t="n">
        <v>0</v>
      </c>
      <c r="O4118" t="n">
        <v>0</v>
      </c>
    </row>
    <row r="4119">
      <c r="A4119" s="8" t="n">
        <v>46213</v>
      </c>
      <c r="B4119" t="inlineStr">
        <is>
          <t>DL</t>
        </is>
      </c>
      <c r="C4119" s="9">
        <f>_xlfn.XLOOKUP(B4119,Carriers[Code],Carriers[Airline])</f>
        <v/>
      </c>
      <c r="D4119" t="n">
        <v>571</v>
      </c>
      <c r="E4119" t="inlineStr">
        <is>
          <t>SAN</t>
        </is>
      </c>
      <c r="F4119" s="10" t="n">
        <v>1710</v>
      </c>
      <c r="G4119" t="inlineStr">
        <is>
          <t>1700-1759</t>
        </is>
      </c>
      <c r="H4119" s="9">
        <f>INT(F4119/100)</f>
        <v/>
      </c>
      <c r="I4119" t="n">
        <v>18</v>
      </c>
      <c r="J4119" t="n">
        <v>1</v>
      </c>
      <c r="K4119" t="n">
        <v>-4</v>
      </c>
      <c r="L4119" t="n">
        <v>0</v>
      </c>
      <c r="M4119" t="n">
        <v>0</v>
      </c>
      <c r="O4119" t="n">
        <v>0</v>
      </c>
    </row>
    <row r="4120">
      <c r="A4120" s="8" t="n">
        <v>46213</v>
      </c>
      <c r="B4120" t="inlineStr">
        <is>
          <t>YX</t>
        </is>
      </c>
      <c r="C4120" s="9">
        <f>_xlfn.XLOOKUP(B4120,Carriers[Code],Carriers[Airline])</f>
        <v/>
      </c>
      <c r="D4120" t="n">
        <v>4678</v>
      </c>
      <c r="E4120" t="inlineStr">
        <is>
          <t>STL</t>
        </is>
      </c>
      <c r="F4120" s="10" t="n">
        <v>1712</v>
      </c>
      <c r="G4120" t="inlineStr">
        <is>
          <t>1700-1759</t>
        </is>
      </c>
      <c r="H4120" s="9">
        <f>INT(F4120/100)</f>
        <v/>
      </c>
      <c r="I4120" t="n">
        <v>62</v>
      </c>
      <c r="J4120" t="n">
        <v>1</v>
      </c>
      <c r="M4120" t="n">
        <v>0</v>
      </c>
      <c r="O4120" t="n">
        <v>1</v>
      </c>
    </row>
    <row r="4121">
      <c r="A4121" s="8" t="n">
        <v>46213</v>
      </c>
      <c r="B4121" t="inlineStr">
        <is>
          <t>B6</t>
        </is>
      </c>
      <c r="C4121" s="9">
        <f>_xlfn.XLOOKUP(B4121,Carriers[Code],Carriers[Airline])</f>
        <v/>
      </c>
      <c r="D4121" t="n">
        <v>811</v>
      </c>
      <c r="E4121" t="inlineStr">
        <is>
          <t>ORD</t>
        </is>
      </c>
      <c r="F4121" s="10" t="n">
        <v>1715</v>
      </c>
      <c r="G4121" t="inlineStr">
        <is>
          <t>1700-1759</t>
        </is>
      </c>
      <c r="H4121" s="9">
        <f>INT(F4121/100)</f>
        <v/>
      </c>
      <c r="I4121" t="n">
        <v>95</v>
      </c>
      <c r="J4121" t="n">
        <v>1</v>
      </c>
      <c r="K4121" t="n">
        <v>77</v>
      </c>
      <c r="L4121" t="n">
        <v>1</v>
      </c>
      <c r="M4121" t="n">
        <v>0</v>
      </c>
      <c r="O4121" t="n">
        <v>0</v>
      </c>
      <c r="P4121" t="n">
        <v>0</v>
      </c>
      <c r="Q4121" t="n">
        <v>0</v>
      </c>
      <c r="R4121" t="n">
        <v>0</v>
      </c>
      <c r="S4121" t="n">
        <v>0</v>
      </c>
      <c r="T4121" t="n">
        <v>77</v>
      </c>
    </row>
    <row r="4122">
      <c r="A4122" s="8" t="n">
        <v>46213</v>
      </c>
      <c r="B4122" t="inlineStr">
        <is>
          <t>DL</t>
        </is>
      </c>
      <c r="C4122" s="9">
        <f>_xlfn.XLOOKUP(B4122,Carriers[Code],Carriers[Airline])</f>
        <v/>
      </c>
      <c r="D4122" t="n">
        <v>1432</v>
      </c>
      <c r="E4122" t="inlineStr">
        <is>
          <t>DTW</t>
        </is>
      </c>
      <c r="F4122" s="10" t="n">
        <v>1715</v>
      </c>
      <c r="G4122" t="inlineStr">
        <is>
          <t>1700-1759</t>
        </is>
      </c>
      <c r="H4122" s="9">
        <f>INT(F4122/100)</f>
        <v/>
      </c>
      <c r="I4122" t="n">
        <v>9</v>
      </c>
      <c r="J4122" t="n">
        <v>0</v>
      </c>
      <c r="K4122" t="n">
        <v>-17</v>
      </c>
      <c r="L4122" t="n">
        <v>0</v>
      </c>
      <c r="M4122" t="n">
        <v>0</v>
      </c>
      <c r="O4122" t="n">
        <v>0</v>
      </c>
    </row>
    <row r="4123">
      <c r="A4123" s="8" t="n">
        <v>46213</v>
      </c>
      <c r="B4123" t="inlineStr">
        <is>
          <t>DL</t>
        </is>
      </c>
      <c r="C4123" s="9">
        <f>_xlfn.XLOOKUP(B4123,Carriers[Code],Carriers[Airline])</f>
        <v/>
      </c>
      <c r="D4123" t="n">
        <v>2782</v>
      </c>
      <c r="E4123" t="inlineStr">
        <is>
          <t>RDU</t>
        </is>
      </c>
      <c r="F4123" s="10" t="n">
        <v>1715</v>
      </c>
      <c r="G4123" t="inlineStr">
        <is>
          <t>1700-1759</t>
        </is>
      </c>
      <c r="H4123" s="9">
        <f>INT(F4123/100)</f>
        <v/>
      </c>
      <c r="I4123" t="n">
        <v>-2</v>
      </c>
      <c r="J4123" t="n">
        <v>0</v>
      </c>
      <c r="K4123" t="n">
        <v>-13</v>
      </c>
      <c r="L4123" t="n">
        <v>0</v>
      </c>
      <c r="M4123" t="n">
        <v>0</v>
      </c>
      <c r="O4123" t="n">
        <v>0</v>
      </c>
    </row>
    <row r="4124">
      <c r="A4124" s="8" t="n">
        <v>46213</v>
      </c>
      <c r="B4124" t="inlineStr">
        <is>
          <t>WN</t>
        </is>
      </c>
      <c r="C4124" s="9">
        <f>_xlfn.XLOOKUP(B4124,Carriers[Code],Carriers[Airline])</f>
        <v/>
      </c>
      <c r="D4124" t="n">
        <v>1898</v>
      </c>
      <c r="E4124" t="inlineStr">
        <is>
          <t>BWI</t>
        </is>
      </c>
      <c r="F4124" s="10" t="n">
        <v>1720</v>
      </c>
      <c r="G4124" t="inlineStr">
        <is>
          <t>1700-1759</t>
        </is>
      </c>
      <c r="H4124" s="9">
        <f>INT(F4124/100)</f>
        <v/>
      </c>
      <c r="I4124" t="n">
        <v>22</v>
      </c>
      <c r="J4124" t="n">
        <v>1</v>
      </c>
      <c r="M4124" t="n">
        <v>0</v>
      </c>
      <c r="O4124" t="n">
        <v>1</v>
      </c>
    </row>
    <row r="4125">
      <c r="A4125" s="8" t="n">
        <v>46213</v>
      </c>
      <c r="B4125" t="inlineStr">
        <is>
          <t>YX</t>
        </is>
      </c>
      <c r="C4125" s="9">
        <f>_xlfn.XLOOKUP(B4125,Carriers[Code],Carriers[Airline])</f>
        <v/>
      </c>
      <c r="D4125" t="n">
        <v>5714</v>
      </c>
      <c r="E4125" t="inlineStr">
        <is>
          <t>PHL</t>
        </is>
      </c>
      <c r="F4125" s="10" t="n">
        <v>1720</v>
      </c>
      <c r="G4125" t="inlineStr">
        <is>
          <t>1700-1759</t>
        </is>
      </c>
      <c r="H4125" s="9">
        <f>INT(F4125/100)</f>
        <v/>
      </c>
      <c r="I4125" t="n">
        <v>-1</v>
      </c>
      <c r="J4125" t="n">
        <v>0</v>
      </c>
      <c r="K4125" t="n">
        <v>1</v>
      </c>
      <c r="L4125" t="n">
        <v>0</v>
      </c>
      <c r="M4125" t="n">
        <v>0</v>
      </c>
      <c r="O4125" t="n">
        <v>0</v>
      </c>
    </row>
    <row r="4126">
      <c r="A4126" s="8" t="n">
        <v>46213</v>
      </c>
      <c r="B4126" t="inlineStr">
        <is>
          <t>B6</t>
        </is>
      </c>
      <c r="C4126" s="9">
        <f>_xlfn.XLOOKUP(B4126,Carriers[Code],Carriers[Airline])</f>
        <v/>
      </c>
      <c r="D4126" t="n">
        <v>1955</v>
      </c>
      <c r="E4126" t="inlineStr">
        <is>
          <t>DCA</t>
        </is>
      </c>
      <c r="F4126" s="10" t="n">
        <v>1721</v>
      </c>
      <c r="G4126" t="inlineStr">
        <is>
          <t>1700-1759</t>
        </is>
      </c>
      <c r="H4126" s="9">
        <f>INT(F4126/100)</f>
        <v/>
      </c>
      <c r="I4126" t="n">
        <v>257</v>
      </c>
      <c r="J4126" t="n">
        <v>1</v>
      </c>
      <c r="K4126" t="n">
        <v>245</v>
      </c>
      <c r="L4126" t="n">
        <v>1</v>
      </c>
      <c r="M4126" t="n">
        <v>0</v>
      </c>
      <c r="O4126" t="n">
        <v>0</v>
      </c>
      <c r="P4126" t="n">
        <v>0</v>
      </c>
      <c r="Q4126" t="n">
        <v>0</v>
      </c>
      <c r="R4126" t="n">
        <v>25</v>
      </c>
      <c r="S4126" t="n">
        <v>0</v>
      </c>
      <c r="T4126" t="n">
        <v>220</v>
      </c>
    </row>
    <row r="4127">
      <c r="A4127" s="8" t="n">
        <v>46213</v>
      </c>
      <c r="B4127" t="inlineStr">
        <is>
          <t>AA</t>
        </is>
      </c>
      <c r="C4127" s="9">
        <f>_xlfn.XLOOKUP(B4127,Carriers[Code],Carriers[Airline])</f>
        <v/>
      </c>
      <c r="D4127" t="n">
        <v>1557</v>
      </c>
      <c r="E4127" t="inlineStr">
        <is>
          <t>DCA</t>
        </is>
      </c>
      <c r="F4127" s="10" t="n">
        <v>1723</v>
      </c>
      <c r="G4127" t="inlineStr">
        <is>
          <t>1700-1759</t>
        </is>
      </c>
      <c r="H4127" s="9">
        <f>INT(F4127/100)</f>
        <v/>
      </c>
      <c r="I4127" t="n">
        <v>-4</v>
      </c>
      <c r="J4127" t="n">
        <v>0</v>
      </c>
      <c r="K4127" t="n">
        <v>44</v>
      </c>
      <c r="L4127" t="n">
        <v>1</v>
      </c>
      <c r="M4127" t="n">
        <v>0</v>
      </c>
      <c r="O4127" t="n">
        <v>0</v>
      </c>
      <c r="P4127" t="n">
        <v>0</v>
      </c>
      <c r="Q4127" t="n">
        <v>0</v>
      </c>
      <c r="R4127" t="n">
        <v>44</v>
      </c>
      <c r="S4127" t="n">
        <v>0</v>
      </c>
      <c r="T4127" t="n">
        <v>0</v>
      </c>
    </row>
    <row r="4128">
      <c r="A4128" s="8" t="n">
        <v>46213</v>
      </c>
      <c r="B4128" t="inlineStr">
        <is>
          <t>WN</t>
        </is>
      </c>
      <c r="C4128" s="9">
        <f>_xlfn.XLOOKUP(B4128,Carriers[Code],Carriers[Airline])</f>
        <v/>
      </c>
      <c r="D4128" t="n">
        <v>742</v>
      </c>
      <c r="E4128" t="inlineStr">
        <is>
          <t>DEN</t>
        </is>
      </c>
      <c r="F4128" s="10" t="n">
        <v>1730</v>
      </c>
      <c r="G4128" t="inlineStr">
        <is>
          <t>1700-1759</t>
        </is>
      </c>
      <c r="H4128" s="9">
        <f>INT(F4128/100)</f>
        <v/>
      </c>
      <c r="I4128" t="n">
        <v>175</v>
      </c>
      <c r="J4128" t="n">
        <v>1</v>
      </c>
      <c r="K4128" t="n">
        <v>145</v>
      </c>
      <c r="L4128" t="n">
        <v>1</v>
      </c>
      <c r="M4128" t="n">
        <v>0</v>
      </c>
      <c r="O4128" t="n">
        <v>0</v>
      </c>
      <c r="P4128" t="n">
        <v>28</v>
      </c>
      <c r="Q4128" t="n">
        <v>0</v>
      </c>
      <c r="R4128" t="n">
        <v>0</v>
      </c>
      <c r="S4128" t="n">
        <v>0</v>
      </c>
      <c r="T4128" t="n">
        <v>117</v>
      </c>
    </row>
    <row r="4129">
      <c r="A4129" s="8" t="n">
        <v>46213</v>
      </c>
      <c r="B4129" t="inlineStr">
        <is>
          <t>AA</t>
        </is>
      </c>
      <c r="C4129" s="9">
        <f>_xlfn.XLOOKUP(B4129,Carriers[Code],Carriers[Airline])</f>
        <v/>
      </c>
      <c r="D4129" t="n">
        <v>1578</v>
      </c>
      <c r="E4129" t="inlineStr">
        <is>
          <t>LAX</t>
        </is>
      </c>
      <c r="F4129" s="10" t="n">
        <v>1733</v>
      </c>
      <c r="G4129" t="inlineStr">
        <is>
          <t>1700-1759</t>
        </is>
      </c>
      <c r="H4129" s="9">
        <f>INT(F4129/100)</f>
        <v/>
      </c>
      <c r="I4129" t="n">
        <v>26</v>
      </c>
      <c r="J4129" t="n">
        <v>1</v>
      </c>
      <c r="K4129" t="n">
        <v>9</v>
      </c>
      <c r="L4129" t="n">
        <v>0</v>
      </c>
      <c r="M4129" t="n">
        <v>0</v>
      </c>
      <c r="O4129" t="n">
        <v>0</v>
      </c>
    </row>
    <row r="4130">
      <c r="A4130" s="8" t="n">
        <v>46213</v>
      </c>
      <c r="B4130" t="inlineStr">
        <is>
          <t>UA</t>
        </is>
      </c>
      <c r="C4130" s="9">
        <f>_xlfn.XLOOKUP(B4130,Carriers[Code],Carriers[Airline])</f>
        <v/>
      </c>
      <c r="D4130" t="n">
        <v>1392</v>
      </c>
      <c r="E4130" t="inlineStr">
        <is>
          <t>IAH</t>
        </is>
      </c>
      <c r="F4130" s="10" t="n">
        <v>1735</v>
      </c>
      <c r="G4130" t="inlineStr">
        <is>
          <t>1700-1759</t>
        </is>
      </c>
      <c r="H4130" s="9">
        <f>INT(F4130/100)</f>
        <v/>
      </c>
      <c r="I4130" t="n">
        <v>3</v>
      </c>
      <c r="J4130" t="n">
        <v>0</v>
      </c>
      <c r="K4130" t="n">
        <v>-6</v>
      </c>
      <c r="L4130" t="n">
        <v>0</v>
      </c>
      <c r="M4130" t="n">
        <v>0</v>
      </c>
      <c r="O4130" t="n">
        <v>0</v>
      </c>
    </row>
    <row r="4131">
      <c r="A4131" s="8" t="n">
        <v>46213</v>
      </c>
      <c r="B4131" t="inlineStr">
        <is>
          <t>AA</t>
        </is>
      </c>
      <c r="C4131" s="9">
        <f>_xlfn.XLOOKUP(B4131,Carriers[Code],Carriers[Airline])</f>
        <v/>
      </c>
      <c r="D4131" t="n">
        <v>1592</v>
      </c>
      <c r="E4131" t="inlineStr">
        <is>
          <t>ORD</t>
        </is>
      </c>
      <c r="F4131" s="10" t="n">
        <v>1738</v>
      </c>
      <c r="G4131" t="inlineStr">
        <is>
          <t>1700-1759</t>
        </is>
      </c>
      <c r="H4131" s="9">
        <f>INT(F4131/100)</f>
        <v/>
      </c>
      <c r="I4131" t="n">
        <v>47</v>
      </c>
      <c r="J4131" t="n">
        <v>1</v>
      </c>
      <c r="K4131" t="n">
        <v>37</v>
      </c>
      <c r="L4131" t="n">
        <v>1</v>
      </c>
      <c r="M4131" t="n">
        <v>0</v>
      </c>
      <c r="O4131" t="n">
        <v>0</v>
      </c>
      <c r="P4131" t="n">
        <v>0</v>
      </c>
      <c r="Q4131" t="n">
        <v>0</v>
      </c>
      <c r="R4131" t="n">
        <v>0</v>
      </c>
      <c r="S4131" t="n">
        <v>0</v>
      </c>
      <c r="T4131" t="n">
        <v>37</v>
      </c>
    </row>
    <row r="4132">
      <c r="A4132" s="8" t="n">
        <v>46213</v>
      </c>
      <c r="B4132" t="inlineStr">
        <is>
          <t>B6</t>
        </is>
      </c>
      <c r="C4132" s="9">
        <f>_xlfn.XLOOKUP(B4132,Carriers[Code],Carriers[Airline])</f>
        <v/>
      </c>
      <c r="D4132" t="n">
        <v>1115</v>
      </c>
      <c r="E4132" t="inlineStr">
        <is>
          <t>BUF</t>
        </is>
      </c>
      <c r="F4132" s="10" t="n">
        <v>1740</v>
      </c>
      <c r="G4132" t="inlineStr">
        <is>
          <t>1700-1759</t>
        </is>
      </c>
      <c r="H4132" s="9">
        <f>INT(F4132/100)</f>
        <v/>
      </c>
      <c r="I4132" t="n">
        <v>-7</v>
      </c>
      <c r="J4132" t="n">
        <v>0</v>
      </c>
      <c r="K4132" t="n">
        <v>-6</v>
      </c>
      <c r="L4132" t="n">
        <v>0</v>
      </c>
      <c r="M4132" t="n">
        <v>0</v>
      </c>
      <c r="O4132" t="n">
        <v>0</v>
      </c>
    </row>
    <row r="4133">
      <c r="A4133" s="8" t="n">
        <v>46213</v>
      </c>
      <c r="B4133" t="inlineStr">
        <is>
          <t>B6</t>
        </is>
      </c>
      <c r="C4133" s="9">
        <f>_xlfn.XLOOKUP(B4133,Carriers[Code],Carriers[Airline])</f>
        <v/>
      </c>
      <c r="D4133" t="n">
        <v>1387</v>
      </c>
      <c r="E4133" t="inlineStr">
        <is>
          <t>LAX</t>
        </is>
      </c>
      <c r="F4133" s="10" t="n">
        <v>1742</v>
      </c>
      <c r="G4133" t="inlineStr">
        <is>
          <t>1700-1759</t>
        </is>
      </c>
      <c r="H4133" s="9">
        <f>INT(F4133/100)</f>
        <v/>
      </c>
      <c r="M4133" t="n">
        <v>1</v>
      </c>
      <c r="N4133" t="inlineStr">
        <is>
          <t>A</t>
        </is>
      </c>
      <c r="O4133" t="n">
        <v>0</v>
      </c>
    </row>
    <row r="4134">
      <c r="A4134" s="8" t="n">
        <v>46213</v>
      </c>
      <c r="B4134" t="inlineStr">
        <is>
          <t>UA</t>
        </is>
      </c>
      <c r="C4134" s="9">
        <f>_xlfn.XLOOKUP(B4134,Carriers[Code],Carriers[Airline])</f>
        <v/>
      </c>
      <c r="D4134" t="n">
        <v>1647</v>
      </c>
      <c r="E4134" t="inlineStr">
        <is>
          <t>EWR</t>
        </is>
      </c>
      <c r="F4134" s="10" t="n">
        <v>1744</v>
      </c>
      <c r="G4134" t="inlineStr">
        <is>
          <t>1700-1759</t>
        </is>
      </c>
      <c r="H4134" s="9">
        <f>INT(F4134/100)</f>
        <v/>
      </c>
      <c r="I4134" t="n">
        <v>37</v>
      </c>
      <c r="J4134" t="n">
        <v>1</v>
      </c>
      <c r="K4134" t="n">
        <v>15</v>
      </c>
      <c r="L4134" t="n">
        <v>1</v>
      </c>
      <c r="M4134" t="n">
        <v>0</v>
      </c>
      <c r="O4134" t="n">
        <v>0</v>
      </c>
      <c r="P4134" t="n">
        <v>0</v>
      </c>
      <c r="Q4134" t="n">
        <v>0</v>
      </c>
      <c r="R4134" t="n">
        <v>13</v>
      </c>
      <c r="S4134" t="n">
        <v>0</v>
      </c>
      <c r="T4134" t="n">
        <v>2</v>
      </c>
    </row>
    <row r="4135">
      <c r="A4135" s="8" t="n">
        <v>46213</v>
      </c>
      <c r="B4135" t="inlineStr">
        <is>
          <t>YX</t>
        </is>
      </c>
      <c r="C4135" s="9">
        <f>_xlfn.XLOOKUP(B4135,Carriers[Code],Carriers[Airline])</f>
        <v/>
      </c>
      <c r="D4135" t="n">
        <v>5616</v>
      </c>
      <c r="E4135" t="inlineStr">
        <is>
          <t>IND</t>
        </is>
      </c>
      <c r="F4135" s="10" t="n">
        <v>1745</v>
      </c>
      <c r="G4135" t="inlineStr">
        <is>
          <t>1700-1759</t>
        </is>
      </c>
      <c r="H4135" s="9">
        <f>INT(F4135/100)</f>
        <v/>
      </c>
      <c r="I4135" t="n">
        <v>76</v>
      </c>
      <c r="J4135" t="n">
        <v>1</v>
      </c>
      <c r="K4135" t="n">
        <v>66</v>
      </c>
      <c r="L4135" t="n">
        <v>1</v>
      </c>
      <c r="M4135" t="n">
        <v>0</v>
      </c>
      <c r="O4135" t="n">
        <v>0</v>
      </c>
      <c r="P4135" t="n">
        <v>65</v>
      </c>
      <c r="Q4135" t="n">
        <v>0</v>
      </c>
      <c r="R4135" t="n">
        <v>0</v>
      </c>
      <c r="S4135" t="n">
        <v>0</v>
      </c>
      <c r="T4135" t="n">
        <v>1</v>
      </c>
    </row>
    <row r="4136">
      <c r="A4136" s="8" t="n">
        <v>46213</v>
      </c>
      <c r="B4136" t="inlineStr">
        <is>
          <t>YX</t>
        </is>
      </c>
      <c r="C4136" s="9">
        <f>_xlfn.XLOOKUP(B4136,Carriers[Code],Carriers[Airline])</f>
        <v/>
      </c>
      <c r="D4136" t="n">
        <v>4390</v>
      </c>
      <c r="E4136" t="inlineStr">
        <is>
          <t>JFK</t>
        </is>
      </c>
      <c r="F4136" s="10" t="n">
        <v>1746</v>
      </c>
      <c r="G4136" t="inlineStr">
        <is>
          <t>1700-1759</t>
        </is>
      </c>
      <c r="H4136" s="9">
        <f>INT(F4136/100)</f>
        <v/>
      </c>
      <c r="I4136" t="n">
        <v>33</v>
      </c>
      <c r="J4136" t="n">
        <v>1</v>
      </c>
      <c r="K4136" t="n">
        <v>16</v>
      </c>
      <c r="L4136" t="n">
        <v>1</v>
      </c>
      <c r="M4136" t="n">
        <v>0</v>
      </c>
      <c r="O4136" t="n">
        <v>0</v>
      </c>
      <c r="P4136" t="n">
        <v>16</v>
      </c>
      <c r="Q4136" t="n">
        <v>0</v>
      </c>
      <c r="R4136" t="n">
        <v>0</v>
      </c>
      <c r="S4136" t="n">
        <v>0</v>
      </c>
      <c r="T4136" t="n">
        <v>0</v>
      </c>
    </row>
    <row r="4137">
      <c r="A4137" s="8" t="n">
        <v>46213</v>
      </c>
      <c r="B4137" t="inlineStr">
        <is>
          <t>DL</t>
        </is>
      </c>
      <c r="C4137" s="9">
        <f>_xlfn.XLOOKUP(B4137,Carriers[Code],Carriers[Airline])</f>
        <v/>
      </c>
      <c r="D4137" t="n">
        <v>514</v>
      </c>
      <c r="E4137" t="inlineStr">
        <is>
          <t>PHX</t>
        </is>
      </c>
      <c r="F4137" s="10" t="n">
        <v>1750</v>
      </c>
      <c r="G4137" t="inlineStr">
        <is>
          <t>1700-1759</t>
        </is>
      </c>
      <c r="H4137" s="9">
        <f>INT(F4137/100)</f>
        <v/>
      </c>
      <c r="I4137" t="n">
        <v>-5</v>
      </c>
      <c r="J4137" t="n">
        <v>0</v>
      </c>
      <c r="K4137" t="n">
        <v>-11</v>
      </c>
      <c r="L4137" t="n">
        <v>0</v>
      </c>
      <c r="M4137" t="n">
        <v>0</v>
      </c>
      <c r="O4137" t="n">
        <v>0</v>
      </c>
    </row>
    <row r="4138">
      <c r="A4138" s="8" t="n">
        <v>46213</v>
      </c>
      <c r="B4138" t="inlineStr">
        <is>
          <t>WN</t>
        </is>
      </c>
      <c r="C4138" s="9">
        <f>_xlfn.XLOOKUP(B4138,Carriers[Code],Carriers[Airline])</f>
        <v/>
      </c>
      <c r="D4138" t="n">
        <v>737</v>
      </c>
      <c r="E4138" t="inlineStr">
        <is>
          <t>DAL</t>
        </is>
      </c>
      <c r="F4138" s="10" t="n">
        <v>1750</v>
      </c>
      <c r="G4138" t="inlineStr">
        <is>
          <t>1700-1759</t>
        </is>
      </c>
      <c r="H4138" s="9">
        <f>INT(F4138/100)</f>
        <v/>
      </c>
      <c r="I4138" t="n">
        <v>57</v>
      </c>
      <c r="J4138" t="n">
        <v>1</v>
      </c>
      <c r="K4138" t="n">
        <v>66</v>
      </c>
      <c r="L4138" t="n">
        <v>1</v>
      </c>
      <c r="M4138" t="n">
        <v>0</v>
      </c>
      <c r="O4138" t="n">
        <v>0</v>
      </c>
      <c r="P4138" t="n">
        <v>17</v>
      </c>
      <c r="Q4138" t="n">
        <v>0</v>
      </c>
      <c r="R4138" t="n">
        <v>9</v>
      </c>
      <c r="S4138" t="n">
        <v>0</v>
      </c>
      <c r="T4138" t="n">
        <v>40</v>
      </c>
    </row>
    <row r="4139">
      <c r="A4139" s="8" t="n">
        <v>46213</v>
      </c>
      <c r="B4139" t="inlineStr">
        <is>
          <t>YX</t>
        </is>
      </c>
      <c r="C4139" s="9">
        <f>_xlfn.XLOOKUP(B4139,Carriers[Code],Carriers[Airline])</f>
        <v/>
      </c>
      <c r="D4139" t="n">
        <v>5667</v>
      </c>
      <c r="E4139" t="inlineStr">
        <is>
          <t>DCA</t>
        </is>
      </c>
      <c r="F4139" s="10" t="n">
        <v>1750</v>
      </c>
      <c r="G4139" t="inlineStr">
        <is>
          <t>1700-1759</t>
        </is>
      </c>
      <c r="H4139" s="9">
        <f>INT(F4139/100)</f>
        <v/>
      </c>
      <c r="I4139" t="n">
        <v>280</v>
      </c>
      <c r="J4139" t="n">
        <v>1</v>
      </c>
      <c r="K4139" t="n">
        <v>250</v>
      </c>
      <c r="L4139" t="n">
        <v>1</v>
      </c>
      <c r="M4139" t="n">
        <v>0</v>
      </c>
      <c r="O4139" t="n">
        <v>0</v>
      </c>
      <c r="P4139" t="n">
        <v>0</v>
      </c>
      <c r="Q4139" t="n">
        <v>0</v>
      </c>
      <c r="R4139" t="n">
        <v>37</v>
      </c>
      <c r="S4139" t="n">
        <v>0</v>
      </c>
      <c r="T4139" t="n">
        <v>213</v>
      </c>
    </row>
    <row r="4140">
      <c r="A4140" s="8" t="n">
        <v>46213</v>
      </c>
      <c r="B4140" t="inlineStr">
        <is>
          <t>YX</t>
        </is>
      </c>
      <c r="C4140" s="9">
        <f>_xlfn.XLOOKUP(B4140,Carriers[Code],Carriers[Airline])</f>
        <v/>
      </c>
      <c r="D4140" t="n">
        <v>4585</v>
      </c>
      <c r="E4140" t="inlineStr">
        <is>
          <t>IND</t>
        </is>
      </c>
      <c r="F4140" s="10" t="n">
        <v>1751</v>
      </c>
      <c r="G4140" t="inlineStr">
        <is>
          <t>1700-1759</t>
        </is>
      </c>
      <c r="H4140" s="9">
        <f>INT(F4140/100)</f>
        <v/>
      </c>
      <c r="I4140" t="n">
        <v>37</v>
      </c>
      <c r="J4140" t="n">
        <v>1</v>
      </c>
      <c r="K4140" t="n">
        <v>11</v>
      </c>
      <c r="L4140" t="n">
        <v>0</v>
      </c>
      <c r="M4140" t="n">
        <v>0</v>
      </c>
      <c r="O4140" t="n">
        <v>0</v>
      </c>
    </row>
    <row r="4141">
      <c r="A4141" s="8" t="n">
        <v>46213</v>
      </c>
      <c r="B4141" t="inlineStr">
        <is>
          <t>YX</t>
        </is>
      </c>
      <c r="C4141" s="9">
        <f>_xlfn.XLOOKUP(B4141,Carriers[Code],Carriers[Airline])</f>
        <v/>
      </c>
      <c r="D4141" t="n">
        <v>4632</v>
      </c>
      <c r="E4141" t="inlineStr">
        <is>
          <t>LGA</t>
        </is>
      </c>
      <c r="F4141" s="10" t="n">
        <v>1751</v>
      </c>
      <c r="G4141" t="inlineStr">
        <is>
          <t>1700-1759</t>
        </is>
      </c>
      <c r="H4141" s="9">
        <f>INT(F4141/100)</f>
        <v/>
      </c>
      <c r="I4141" t="n">
        <v>55</v>
      </c>
      <c r="J4141" t="n">
        <v>1</v>
      </c>
      <c r="K4141" t="n">
        <v>47</v>
      </c>
      <c r="L4141" t="n">
        <v>1</v>
      </c>
      <c r="M4141" t="n">
        <v>0</v>
      </c>
      <c r="O4141" t="n">
        <v>0</v>
      </c>
      <c r="P4141" t="n">
        <v>16</v>
      </c>
      <c r="Q4141" t="n">
        <v>0</v>
      </c>
      <c r="R4141" t="n">
        <v>0</v>
      </c>
      <c r="S4141" t="n">
        <v>0</v>
      </c>
      <c r="T4141" t="n">
        <v>31</v>
      </c>
    </row>
    <row r="4142">
      <c r="A4142" s="8" t="n">
        <v>46213</v>
      </c>
      <c r="B4142" t="inlineStr">
        <is>
          <t>AA</t>
        </is>
      </c>
      <c r="C4142" s="9">
        <f>_xlfn.XLOOKUP(B4142,Carriers[Code],Carriers[Airline])</f>
        <v/>
      </c>
      <c r="D4142" t="n">
        <v>1577</v>
      </c>
      <c r="E4142" t="inlineStr">
        <is>
          <t>DFW</t>
        </is>
      </c>
      <c r="F4142" s="10" t="n">
        <v>1752</v>
      </c>
      <c r="G4142" t="inlineStr">
        <is>
          <t>1700-1759</t>
        </is>
      </c>
      <c r="H4142" s="9">
        <f>INT(F4142/100)</f>
        <v/>
      </c>
      <c r="I4142" t="n">
        <v>-2</v>
      </c>
      <c r="J4142" t="n">
        <v>0</v>
      </c>
      <c r="K4142" t="n">
        <v>-11</v>
      </c>
      <c r="L4142" t="n">
        <v>0</v>
      </c>
      <c r="M4142" t="n">
        <v>0</v>
      </c>
      <c r="O4142" t="n">
        <v>0</v>
      </c>
    </row>
    <row r="4143">
      <c r="A4143" s="8" t="n">
        <v>46213</v>
      </c>
      <c r="B4143" t="inlineStr">
        <is>
          <t>B6</t>
        </is>
      </c>
      <c r="C4143" s="9">
        <f>_xlfn.XLOOKUP(B4143,Carriers[Code],Carriers[Airline])</f>
        <v/>
      </c>
      <c r="D4143" t="n">
        <v>2185</v>
      </c>
      <c r="E4143" t="inlineStr">
        <is>
          <t>PIT</t>
        </is>
      </c>
      <c r="F4143" s="10" t="n">
        <v>1753</v>
      </c>
      <c r="G4143" t="inlineStr">
        <is>
          <t>1700-1759</t>
        </is>
      </c>
      <c r="H4143" s="9">
        <f>INT(F4143/100)</f>
        <v/>
      </c>
      <c r="I4143" t="n">
        <v>178</v>
      </c>
      <c r="J4143" t="n">
        <v>1</v>
      </c>
      <c r="K4143" t="n">
        <v>164</v>
      </c>
      <c r="L4143" t="n">
        <v>1</v>
      </c>
      <c r="M4143" t="n">
        <v>0</v>
      </c>
      <c r="O4143" t="n">
        <v>0</v>
      </c>
      <c r="P4143" t="n">
        <v>18</v>
      </c>
      <c r="Q4143" t="n">
        <v>0</v>
      </c>
      <c r="R4143" t="n">
        <v>0</v>
      </c>
      <c r="S4143" t="n">
        <v>0</v>
      </c>
      <c r="T4143" t="n">
        <v>146</v>
      </c>
    </row>
    <row r="4144">
      <c r="A4144" s="8" t="n">
        <v>46213</v>
      </c>
      <c r="B4144" t="inlineStr">
        <is>
          <t>AA</t>
        </is>
      </c>
      <c r="C4144" s="9">
        <f>_xlfn.XLOOKUP(B4144,Carriers[Code],Carriers[Airline])</f>
        <v/>
      </c>
      <c r="D4144" t="n">
        <v>1562</v>
      </c>
      <c r="E4144" t="inlineStr">
        <is>
          <t>MIA</t>
        </is>
      </c>
      <c r="F4144" s="10" t="n">
        <v>1755</v>
      </c>
      <c r="G4144" t="inlineStr">
        <is>
          <t>1700-1759</t>
        </is>
      </c>
      <c r="H4144" s="9">
        <f>INT(F4144/100)</f>
        <v/>
      </c>
      <c r="I4144" t="n">
        <v>-3</v>
      </c>
      <c r="J4144" t="n">
        <v>0</v>
      </c>
      <c r="K4144" t="n">
        <v>-30</v>
      </c>
      <c r="L4144" t="n">
        <v>0</v>
      </c>
      <c r="M4144" t="n">
        <v>0</v>
      </c>
      <c r="O4144" t="n">
        <v>0</v>
      </c>
    </row>
    <row r="4145">
      <c r="A4145" s="8" t="n">
        <v>46213</v>
      </c>
      <c r="B4145" t="inlineStr">
        <is>
          <t>DL</t>
        </is>
      </c>
      <c r="C4145" s="9">
        <f>_xlfn.XLOOKUP(B4145,Carriers[Code],Carriers[Airline])</f>
        <v/>
      </c>
      <c r="D4145" t="n">
        <v>1098</v>
      </c>
      <c r="E4145" t="inlineStr">
        <is>
          <t>MSP</t>
        </is>
      </c>
      <c r="F4145" s="10" t="n">
        <v>1755</v>
      </c>
      <c r="G4145" t="inlineStr">
        <is>
          <t>1700-1759</t>
        </is>
      </c>
      <c r="H4145" s="9">
        <f>INT(F4145/100)</f>
        <v/>
      </c>
      <c r="I4145" t="n">
        <v>18</v>
      </c>
      <c r="J4145" t="n">
        <v>1</v>
      </c>
      <c r="K4145" t="n">
        <v>2</v>
      </c>
      <c r="L4145" t="n">
        <v>0</v>
      </c>
      <c r="M4145" t="n">
        <v>0</v>
      </c>
      <c r="O4145" t="n">
        <v>0</v>
      </c>
    </row>
    <row r="4146">
      <c r="A4146" s="8" t="n">
        <v>46213</v>
      </c>
      <c r="B4146" t="inlineStr">
        <is>
          <t>DL</t>
        </is>
      </c>
      <c r="C4146" s="9">
        <f>_xlfn.XLOOKUP(B4146,Carriers[Code],Carriers[Airline])</f>
        <v/>
      </c>
      <c r="D4146" t="n">
        <v>2464</v>
      </c>
      <c r="E4146" t="inlineStr">
        <is>
          <t>ATL</t>
        </is>
      </c>
      <c r="F4146" s="10" t="n">
        <v>1755</v>
      </c>
      <c r="G4146" t="inlineStr">
        <is>
          <t>1700-1759</t>
        </is>
      </c>
      <c r="H4146" s="9">
        <f>INT(F4146/100)</f>
        <v/>
      </c>
      <c r="I4146" t="n">
        <v>0</v>
      </c>
      <c r="J4146" t="n">
        <v>0</v>
      </c>
      <c r="K4146" t="n">
        <v>41</v>
      </c>
      <c r="L4146" t="n">
        <v>1</v>
      </c>
      <c r="M4146" t="n">
        <v>0</v>
      </c>
      <c r="O4146" t="n">
        <v>0</v>
      </c>
      <c r="P4146" t="n">
        <v>0</v>
      </c>
      <c r="Q4146" t="n">
        <v>0</v>
      </c>
      <c r="R4146" t="n">
        <v>41</v>
      </c>
      <c r="S4146" t="n">
        <v>0</v>
      </c>
      <c r="T4146" t="n">
        <v>0</v>
      </c>
    </row>
    <row r="4147">
      <c r="A4147" s="8" t="n">
        <v>46213</v>
      </c>
      <c r="B4147" t="inlineStr">
        <is>
          <t>AS</t>
        </is>
      </c>
      <c r="C4147" s="9">
        <f>_xlfn.XLOOKUP(B4147,Carriers[Code],Carriers[Airline])</f>
        <v/>
      </c>
      <c r="D4147" t="n">
        <v>304</v>
      </c>
      <c r="E4147" t="inlineStr">
        <is>
          <t>SEA</t>
        </is>
      </c>
      <c r="F4147" s="10" t="n">
        <v>1756</v>
      </c>
      <c r="G4147" t="inlineStr">
        <is>
          <t>1700-1759</t>
        </is>
      </c>
      <c r="H4147" s="9">
        <f>INT(F4147/100)</f>
        <v/>
      </c>
      <c r="I4147" t="n">
        <v>11</v>
      </c>
      <c r="J4147" t="n">
        <v>0</v>
      </c>
      <c r="K4147" t="n">
        <v>-16</v>
      </c>
      <c r="L4147" t="n">
        <v>0</v>
      </c>
      <c r="M4147" t="n">
        <v>0</v>
      </c>
      <c r="O4147" t="n">
        <v>0</v>
      </c>
    </row>
    <row r="4148">
      <c r="A4148" s="8" t="n">
        <v>46213</v>
      </c>
      <c r="B4148" t="inlineStr">
        <is>
          <t>YX</t>
        </is>
      </c>
      <c r="C4148" s="9">
        <f>_xlfn.XLOOKUP(B4148,Carriers[Code],Carriers[Airline])</f>
        <v/>
      </c>
      <c r="D4148" t="n">
        <v>5831</v>
      </c>
      <c r="E4148" t="inlineStr">
        <is>
          <t>LGA</t>
        </is>
      </c>
      <c r="F4148" s="10" t="n">
        <v>1800</v>
      </c>
      <c r="G4148" t="inlineStr">
        <is>
          <t>1800-1859</t>
        </is>
      </c>
      <c r="H4148" s="9">
        <f>INT(F4148/100)</f>
        <v/>
      </c>
      <c r="M4148" t="n">
        <v>1</v>
      </c>
      <c r="N4148" t="inlineStr">
        <is>
          <t>A</t>
        </is>
      </c>
      <c r="O4148" t="n">
        <v>0</v>
      </c>
    </row>
    <row r="4149">
      <c r="A4149" s="8" t="n">
        <v>46213</v>
      </c>
      <c r="B4149" t="inlineStr">
        <is>
          <t>YX</t>
        </is>
      </c>
      <c r="C4149" s="9">
        <f>_xlfn.XLOOKUP(B4149,Carriers[Code],Carriers[Airline])</f>
        <v/>
      </c>
      <c r="D4149" t="n">
        <v>3543</v>
      </c>
      <c r="E4149" t="inlineStr">
        <is>
          <t>IAD</t>
        </is>
      </c>
      <c r="F4149" s="10" t="n">
        <v>1805</v>
      </c>
      <c r="G4149" t="inlineStr">
        <is>
          <t>1800-1859</t>
        </is>
      </c>
      <c r="H4149" s="9">
        <f>INT(F4149/100)</f>
        <v/>
      </c>
      <c r="I4149" t="n">
        <v>192</v>
      </c>
      <c r="J4149" t="n">
        <v>1</v>
      </c>
      <c r="K4149" t="n">
        <v>159</v>
      </c>
      <c r="L4149" t="n">
        <v>1</v>
      </c>
      <c r="M4149" t="n">
        <v>0</v>
      </c>
      <c r="O4149" t="n">
        <v>0</v>
      </c>
      <c r="P4149" t="n">
        <v>0</v>
      </c>
      <c r="Q4149" t="n">
        <v>0</v>
      </c>
      <c r="R4149" t="n">
        <v>159</v>
      </c>
      <c r="S4149" t="n">
        <v>0</v>
      </c>
      <c r="T4149" t="n">
        <v>0</v>
      </c>
    </row>
    <row r="4150">
      <c r="A4150" s="8" t="n">
        <v>46213</v>
      </c>
      <c r="B4150" t="inlineStr">
        <is>
          <t>UA</t>
        </is>
      </c>
      <c r="C4150" s="9">
        <f>_xlfn.XLOOKUP(B4150,Carriers[Code],Carriers[Airline])</f>
        <v/>
      </c>
      <c r="D4150" t="n">
        <v>2400</v>
      </c>
      <c r="E4150" t="inlineStr">
        <is>
          <t>SFO</t>
        </is>
      </c>
      <c r="F4150" s="10" t="n">
        <v>1810</v>
      </c>
      <c r="G4150" t="inlineStr">
        <is>
          <t>1800-1859</t>
        </is>
      </c>
      <c r="H4150" s="9">
        <f>INT(F4150/100)</f>
        <v/>
      </c>
      <c r="I4150" t="n">
        <v>36</v>
      </c>
      <c r="J4150" t="n">
        <v>1</v>
      </c>
      <c r="K4150" t="n">
        <v>38</v>
      </c>
      <c r="L4150" t="n">
        <v>1</v>
      </c>
      <c r="M4150" t="n">
        <v>0</v>
      </c>
      <c r="O4150" t="n">
        <v>0</v>
      </c>
      <c r="P4150" t="n">
        <v>0</v>
      </c>
      <c r="Q4150" t="n">
        <v>0</v>
      </c>
      <c r="R4150" t="n">
        <v>38</v>
      </c>
      <c r="S4150" t="n">
        <v>0</v>
      </c>
      <c r="T4150" t="n">
        <v>0</v>
      </c>
    </row>
    <row r="4151">
      <c r="A4151" s="8" t="n">
        <v>46213</v>
      </c>
      <c r="B4151" t="inlineStr">
        <is>
          <t>YX</t>
        </is>
      </c>
      <c r="C4151" s="9">
        <f>_xlfn.XLOOKUP(B4151,Carriers[Code],Carriers[Airline])</f>
        <v/>
      </c>
      <c r="D4151" t="n">
        <v>5718</v>
      </c>
      <c r="E4151" t="inlineStr">
        <is>
          <t>EWR</t>
        </is>
      </c>
      <c r="F4151" s="10" t="n">
        <v>1815</v>
      </c>
      <c r="G4151" t="inlineStr">
        <is>
          <t>1800-1859</t>
        </is>
      </c>
      <c r="H4151" s="9">
        <f>INT(F4151/100)</f>
        <v/>
      </c>
      <c r="I4151" t="n">
        <v>75</v>
      </c>
      <c r="J4151" t="n">
        <v>1</v>
      </c>
      <c r="K4151" t="n">
        <v>87</v>
      </c>
      <c r="L4151" t="n">
        <v>1</v>
      </c>
      <c r="M4151" t="n">
        <v>0</v>
      </c>
      <c r="O4151" t="n">
        <v>0</v>
      </c>
      <c r="P4151" t="n">
        <v>2</v>
      </c>
      <c r="Q4151" t="n">
        <v>0</v>
      </c>
      <c r="R4151" t="n">
        <v>18</v>
      </c>
      <c r="S4151" t="n">
        <v>0</v>
      </c>
      <c r="T4151" t="n">
        <v>67</v>
      </c>
    </row>
    <row r="4152">
      <c r="A4152" s="8" t="n">
        <v>46213</v>
      </c>
      <c r="B4152" t="inlineStr">
        <is>
          <t>MQ</t>
        </is>
      </c>
      <c r="C4152" s="9">
        <f>_xlfn.XLOOKUP(B4152,Carriers[Code],Carriers[Airline])</f>
        <v/>
      </c>
      <c r="D4152" t="n">
        <v>3408</v>
      </c>
      <c r="E4152" t="inlineStr">
        <is>
          <t>CVG</t>
        </is>
      </c>
      <c r="F4152" s="10" t="n">
        <v>1820</v>
      </c>
      <c r="G4152" t="inlineStr">
        <is>
          <t>1800-1859</t>
        </is>
      </c>
      <c r="H4152" s="9">
        <f>INT(F4152/100)</f>
        <v/>
      </c>
      <c r="I4152" t="n">
        <v>-2</v>
      </c>
      <c r="J4152" t="n">
        <v>0</v>
      </c>
      <c r="K4152" t="n">
        <v>-22</v>
      </c>
      <c r="L4152" t="n">
        <v>0</v>
      </c>
      <c r="M4152" t="n">
        <v>0</v>
      </c>
      <c r="O4152" t="n">
        <v>0</v>
      </c>
    </row>
    <row r="4153">
      <c r="A4153" s="8" t="n">
        <v>46213</v>
      </c>
      <c r="B4153" t="inlineStr">
        <is>
          <t>B6</t>
        </is>
      </c>
      <c r="C4153" s="9">
        <f>_xlfn.XLOOKUP(B4153,Carriers[Code],Carriers[Airline])</f>
        <v/>
      </c>
      <c r="D4153" t="n">
        <v>2459</v>
      </c>
      <c r="E4153" t="inlineStr">
        <is>
          <t>PHL</t>
        </is>
      </c>
      <c r="F4153" s="10" t="n">
        <v>1821</v>
      </c>
      <c r="G4153" t="inlineStr">
        <is>
          <t>1800-1859</t>
        </is>
      </c>
      <c r="H4153" s="9">
        <f>INT(F4153/100)</f>
        <v/>
      </c>
      <c r="I4153" t="n">
        <v>18</v>
      </c>
      <c r="J4153" t="n">
        <v>1</v>
      </c>
      <c r="K4153" t="n">
        <v>20</v>
      </c>
      <c r="L4153" t="n">
        <v>1</v>
      </c>
      <c r="M4153" t="n">
        <v>0</v>
      </c>
      <c r="O4153" t="n">
        <v>0</v>
      </c>
      <c r="P4153" t="n">
        <v>11</v>
      </c>
      <c r="Q4153" t="n">
        <v>0</v>
      </c>
      <c r="R4153" t="n">
        <v>2</v>
      </c>
      <c r="S4153" t="n">
        <v>0</v>
      </c>
      <c r="T4153" t="n">
        <v>7</v>
      </c>
    </row>
    <row r="4154">
      <c r="A4154" s="8" t="n">
        <v>46213</v>
      </c>
      <c r="B4154" t="inlineStr">
        <is>
          <t>UA</t>
        </is>
      </c>
      <c r="C4154" s="9">
        <f>_xlfn.XLOOKUP(B4154,Carriers[Code],Carriers[Airline])</f>
        <v/>
      </c>
      <c r="D4154" t="n">
        <v>639</v>
      </c>
      <c r="E4154" t="inlineStr">
        <is>
          <t>LAX</t>
        </is>
      </c>
      <c r="F4154" s="10" t="n">
        <v>1826</v>
      </c>
      <c r="G4154" t="inlineStr">
        <is>
          <t>1800-1859</t>
        </is>
      </c>
      <c r="H4154" s="9">
        <f>INT(F4154/100)</f>
        <v/>
      </c>
      <c r="I4154" t="n">
        <v>104</v>
      </c>
      <c r="J4154" t="n">
        <v>1</v>
      </c>
      <c r="K4154" t="n">
        <v>83</v>
      </c>
      <c r="L4154" t="n">
        <v>1</v>
      </c>
      <c r="M4154" t="n">
        <v>0</v>
      </c>
      <c r="O4154" t="n">
        <v>0</v>
      </c>
      <c r="P4154" t="n">
        <v>12</v>
      </c>
      <c r="Q4154" t="n">
        <v>0</v>
      </c>
      <c r="R4154" t="n">
        <v>0</v>
      </c>
      <c r="S4154" t="n">
        <v>0</v>
      </c>
      <c r="T4154" t="n">
        <v>71</v>
      </c>
    </row>
    <row r="4155">
      <c r="A4155" s="8" t="n">
        <v>46213</v>
      </c>
      <c r="B4155" t="inlineStr">
        <is>
          <t>AA</t>
        </is>
      </c>
      <c r="C4155" s="9">
        <f>_xlfn.XLOOKUP(B4155,Carriers[Code],Carriers[Airline])</f>
        <v/>
      </c>
      <c r="D4155" t="n">
        <v>1554</v>
      </c>
      <c r="E4155" t="inlineStr">
        <is>
          <t>ORD</t>
        </is>
      </c>
      <c r="F4155" s="10" t="n">
        <v>1830</v>
      </c>
      <c r="G4155" t="inlineStr">
        <is>
          <t>1800-1859</t>
        </is>
      </c>
      <c r="H4155" s="9">
        <f>INT(F4155/100)</f>
        <v/>
      </c>
      <c r="I4155" t="n">
        <v>8</v>
      </c>
      <c r="J4155" t="n">
        <v>0</v>
      </c>
      <c r="K4155" t="n">
        <v>7</v>
      </c>
      <c r="L4155" t="n">
        <v>0</v>
      </c>
      <c r="M4155" t="n">
        <v>0</v>
      </c>
      <c r="O4155" t="n">
        <v>0</v>
      </c>
    </row>
    <row r="4156">
      <c r="A4156" s="8" t="n">
        <v>46213</v>
      </c>
      <c r="B4156" t="inlineStr">
        <is>
          <t>MQ</t>
        </is>
      </c>
      <c r="C4156" s="9">
        <f>_xlfn.XLOOKUP(B4156,Carriers[Code],Carriers[Airline])</f>
        <v/>
      </c>
      <c r="D4156" t="n">
        <v>3341</v>
      </c>
      <c r="E4156" t="inlineStr">
        <is>
          <t>MYR</t>
        </is>
      </c>
      <c r="F4156" s="10" t="n">
        <v>1830</v>
      </c>
      <c r="G4156" t="inlineStr">
        <is>
          <t>1800-1859</t>
        </is>
      </c>
      <c r="H4156" s="9">
        <f>INT(F4156/100)</f>
        <v/>
      </c>
      <c r="I4156" t="n">
        <v>48</v>
      </c>
      <c r="J4156" t="n">
        <v>1</v>
      </c>
      <c r="K4156" t="n">
        <v>74</v>
      </c>
      <c r="L4156" t="n">
        <v>1</v>
      </c>
      <c r="M4156" t="n">
        <v>0</v>
      </c>
      <c r="O4156" t="n">
        <v>0</v>
      </c>
      <c r="P4156" t="n">
        <v>48</v>
      </c>
      <c r="Q4156" t="n">
        <v>0</v>
      </c>
      <c r="R4156" t="n">
        <v>26</v>
      </c>
      <c r="S4156" t="n">
        <v>0</v>
      </c>
      <c r="T4156" t="n">
        <v>0</v>
      </c>
    </row>
    <row r="4157">
      <c r="A4157" s="8" t="n">
        <v>46213</v>
      </c>
      <c r="B4157" t="inlineStr">
        <is>
          <t>UA</t>
        </is>
      </c>
      <c r="C4157" s="9">
        <f>_xlfn.XLOOKUP(B4157,Carriers[Code],Carriers[Airline])</f>
        <v/>
      </c>
      <c r="D4157" t="n">
        <v>1015</v>
      </c>
      <c r="E4157" t="inlineStr">
        <is>
          <t>ORD</t>
        </is>
      </c>
      <c r="F4157" s="10" t="n">
        <v>1843</v>
      </c>
      <c r="G4157" t="inlineStr">
        <is>
          <t>1800-1859</t>
        </is>
      </c>
      <c r="H4157" s="9">
        <f>INT(F4157/100)</f>
        <v/>
      </c>
      <c r="I4157" t="n">
        <v>1</v>
      </c>
      <c r="J4157" t="n">
        <v>0</v>
      </c>
      <c r="K4157" t="n">
        <v>-13</v>
      </c>
      <c r="L4157" t="n">
        <v>0</v>
      </c>
      <c r="M4157" t="n">
        <v>0</v>
      </c>
      <c r="O4157" t="n">
        <v>0</v>
      </c>
    </row>
    <row r="4158">
      <c r="A4158" s="8" t="n">
        <v>46213</v>
      </c>
      <c r="B4158" t="inlineStr">
        <is>
          <t>DL</t>
        </is>
      </c>
      <c r="C4158" s="9">
        <f>_xlfn.XLOOKUP(B4158,Carriers[Code],Carriers[Airline])</f>
        <v/>
      </c>
      <c r="D4158" t="n">
        <v>445</v>
      </c>
      <c r="E4158" t="inlineStr">
        <is>
          <t>SLC</t>
        </is>
      </c>
      <c r="F4158" s="10" t="n">
        <v>1845</v>
      </c>
      <c r="G4158" t="inlineStr">
        <is>
          <t>1800-1859</t>
        </is>
      </c>
      <c r="H4158" s="9">
        <f>INT(F4158/100)</f>
        <v/>
      </c>
      <c r="I4158" t="n">
        <v>14</v>
      </c>
      <c r="J4158" t="n">
        <v>0</v>
      </c>
      <c r="K4158" t="n">
        <v>-4</v>
      </c>
      <c r="L4158" t="n">
        <v>0</v>
      </c>
      <c r="M4158" t="n">
        <v>0</v>
      </c>
      <c r="O4158" t="n">
        <v>0</v>
      </c>
    </row>
    <row r="4159">
      <c r="A4159" s="8" t="n">
        <v>46213</v>
      </c>
      <c r="B4159" t="inlineStr">
        <is>
          <t>WN</t>
        </is>
      </c>
      <c r="C4159" s="9">
        <f>_xlfn.XLOOKUP(B4159,Carriers[Code],Carriers[Airline])</f>
        <v/>
      </c>
      <c r="D4159" t="n">
        <v>3911</v>
      </c>
      <c r="E4159" t="inlineStr">
        <is>
          <t>MDW</t>
        </is>
      </c>
      <c r="F4159" s="10" t="n">
        <v>1845</v>
      </c>
      <c r="G4159" t="inlineStr">
        <is>
          <t>1800-1859</t>
        </is>
      </c>
      <c r="H4159" s="9">
        <f>INT(F4159/100)</f>
        <v/>
      </c>
      <c r="I4159" t="n">
        <v>7</v>
      </c>
      <c r="J4159" t="n">
        <v>0</v>
      </c>
      <c r="K4159" t="n">
        <v>-2</v>
      </c>
      <c r="L4159" t="n">
        <v>0</v>
      </c>
      <c r="M4159" t="n">
        <v>0</v>
      </c>
      <c r="O4159" t="n">
        <v>0</v>
      </c>
    </row>
    <row r="4160">
      <c r="A4160" s="8" t="n">
        <v>46213</v>
      </c>
      <c r="B4160" t="inlineStr">
        <is>
          <t>WN</t>
        </is>
      </c>
      <c r="C4160" s="9">
        <f>_xlfn.XLOOKUP(B4160,Carriers[Code],Carriers[Airline])</f>
        <v/>
      </c>
      <c r="D4160" t="n">
        <v>754</v>
      </c>
      <c r="E4160" t="inlineStr">
        <is>
          <t>STL</t>
        </is>
      </c>
      <c r="F4160" s="10" t="n">
        <v>1850</v>
      </c>
      <c r="G4160" t="inlineStr">
        <is>
          <t>1800-1859</t>
        </is>
      </c>
      <c r="H4160" s="9">
        <f>INT(F4160/100)</f>
        <v/>
      </c>
      <c r="I4160" t="n">
        <v>20</v>
      </c>
      <c r="J4160" t="n">
        <v>1</v>
      </c>
      <c r="M4160" t="n">
        <v>0</v>
      </c>
      <c r="O4160" t="n">
        <v>1</v>
      </c>
    </row>
    <row r="4161">
      <c r="A4161" s="8" t="n">
        <v>46213</v>
      </c>
      <c r="B4161" t="inlineStr">
        <is>
          <t>B6</t>
        </is>
      </c>
      <c r="C4161" s="9">
        <f>_xlfn.XLOOKUP(B4161,Carriers[Code],Carriers[Airline])</f>
        <v/>
      </c>
      <c r="D4161" t="n">
        <v>2269</v>
      </c>
      <c r="E4161" t="inlineStr">
        <is>
          <t>FLL</t>
        </is>
      </c>
      <c r="F4161" s="10" t="n">
        <v>1851</v>
      </c>
      <c r="G4161" t="inlineStr">
        <is>
          <t>1800-1859</t>
        </is>
      </c>
      <c r="H4161" s="9">
        <f>INT(F4161/100)</f>
        <v/>
      </c>
      <c r="I4161" t="n">
        <v>6</v>
      </c>
      <c r="J4161" t="n">
        <v>0</v>
      </c>
      <c r="K4161" t="n">
        <v>-18</v>
      </c>
      <c r="L4161" t="n">
        <v>0</v>
      </c>
      <c r="M4161" t="n">
        <v>0</v>
      </c>
      <c r="O4161" t="n">
        <v>0</v>
      </c>
    </row>
    <row r="4162">
      <c r="A4162" s="8" t="n">
        <v>46213</v>
      </c>
      <c r="B4162" t="inlineStr">
        <is>
          <t>AA</t>
        </is>
      </c>
      <c r="C4162" s="9">
        <f>_xlfn.XLOOKUP(B4162,Carriers[Code],Carriers[Airline])</f>
        <v/>
      </c>
      <c r="D4162" t="n">
        <v>1552</v>
      </c>
      <c r="E4162" t="inlineStr">
        <is>
          <t>CLT</t>
        </is>
      </c>
      <c r="F4162" s="10" t="n">
        <v>1855</v>
      </c>
      <c r="G4162" t="inlineStr">
        <is>
          <t>1800-1859</t>
        </is>
      </c>
      <c r="H4162" s="9">
        <f>INT(F4162/100)</f>
        <v/>
      </c>
      <c r="I4162" t="n">
        <v>59</v>
      </c>
      <c r="J4162" t="n">
        <v>1</v>
      </c>
      <c r="K4162" t="n">
        <v>78</v>
      </c>
      <c r="L4162" t="n">
        <v>1</v>
      </c>
      <c r="M4162" t="n">
        <v>0</v>
      </c>
      <c r="O4162" t="n">
        <v>0</v>
      </c>
      <c r="P4162" t="n">
        <v>6</v>
      </c>
      <c r="Q4162" t="n">
        <v>0</v>
      </c>
      <c r="R4162" t="n">
        <v>19</v>
      </c>
      <c r="S4162" t="n">
        <v>0</v>
      </c>
      <c r="T4162" t="n">
        <v>53</v>
      </c>
    </row>
    <row r="4163">
      <c r="A4163" s="8" t="n">
        <v>46213</v>
      </c>
      <c r="B4163" t="inlineStr">
        <is>
          <t>YX</t>
        </is>
      </c>
      <c r="C4163" s="9">
        <f>_xlfn.XLOOKUP(B4163,Carriers[Code],Carriers[Airline])</f>
        <v/>
      </c>
      <c r="D4163" t="n">
        <v>5716</v>
      </c>
      <c r="E4163" t="inlineStr">
        <is>
          <t>LGA</t>
        </is>
      </c>
      <c r="F4163" s="10" t="n">
        <v>1859</v>
      </c>
      <c r="G4163" t="inlineStr">
        <is>
          <t>1800-1859</t>
        </is>
      </c>
      <c r="H4163" s="9">
        <f>INT(F4163/100)</f>
        <v/>
      </c>
      <c r="M4163" t="n">
        <v>1</v>
      </c>
      <c r="N4163" t="inlineStr">
        <is>
          <t>A</t>
        </is>
      </c>
      <c r="O4163" t="n">
        <v>0</v>
      </c>
    </row>
    <row r="4164">
      <c r="A4164" s="8" t="n">
        <v>46213</v>
      </c>
      <c r="B4164" t="inlineStr">
        <is>
          <t>B6</t>
        </is>
      </c>
      <c r="C4164" s="9">
        <f>_xlfn.XLOOKUP(B4164,Carriers[Code],Carriers[Airline])</f>
        <v/>
      </c>
      <c r="D4164" t="n">
        <v>1633</v>
      </c>
      <c r="E4164" t="inlineStr">
        <is>
          <t>SFO</t>
        </is>
      </c>
      <c r="F4164" s="10" t="n">
        <v>1905</v>
      </c>
      <c r="G4164" t="inlineStr">
        <is>
          <t>1900-1959</t>
        </is>
      </c>
      <c r="H4164" s="9">
        <f>INT(F4164/100)</f>
        <v/>
      </c>
      <c r="I4164" t="n">
        <v>98</v>
      </c>
      <c r="J4164" t="n">
        <v>1</v>
      </c>
      <c r="K4164" t="n">
        <v>85</v>
      </c>
      <c r="L4164" t="n">
        <v>1</v>
      </c>
      <c r="M4164" t="n">
        <v>0</v>
      </c>
      <c r="O4164" t="n">
        <v>0</v>
      </c>
      <c r="P4164" t="n">
        <v>24</v>
      </c>
      <c r="Q4164" t="n">
        <v>0</v>
      </c>
      <c r="R4164" t="n">
        <v>0</v>
      </c>
      <c r="S4164" t="n">
        <v>0</v>
      </c>
      <c r="T4164" t="n">
        <v>61</v>
      </c>
    </row>
    <row r="4165">
      <c r="A4165" s="8" t="n">
        <v>46213</v>
      </c>
      <c r="B4165" t="inlineStr">
        <is>
          <t>DL</t>
        </is>
      </c>
      <c r="C4165" s="9">
        <f>_xlfn.XLOOKUP(B4165,Carriers[Code],Carriers[Airline])</f>
        <v/>
      </c>
      <c r="D4165" t="n">
        <v>973</v>
      </c>
      <c r="E4165" t="inlineStr">
        <is>
          <t>ATL</t>
        </is>
      </c>
      <c r="F4165" s="10" t="n">
        <v>1910</v>
      </c>
      <c r="G4165" t="inlineStr">
        <is>
          <t>1900-1959</t>
        </is>
      </c>
      <c r="H4165" s="9">
        <f>INT(F4165/100)</f>
        <v/>
      </c>
      <c r="I4165" t="n">
        <v>11</v>
      </c>
      <c r="J4165" t="n">
        <v>0</v>
      </c>
      <c r="K4165" t="n">
        <v>16</v>
      </c>
      <c r="L4165" t="n">
        <v>1</v>
      </c>
      <c r="M4165" t="n">
        <v>0</v>
      </c>
      <c r="O4165" t="n">
        <v>0</v>
      </c>
      <c r="P4165" t="n">
        <v>0</v>
      </c>
      <c r="Q4165" t="n">
        <v>0</v>
      </c>
      <c r="R4165" t="n">
        <v>16</v>
      </c>
      <c r="S4165" t="n">
        <v>0</v>
      </c>
      <c r="T4165" t="n">
        <v>0</v>
      </c>
    </row>
    <row r="4166">
      <c r="A4166" s="8" t="n">
        <v>46213</v>
      </c>
      <c r="B4166" t="inlineStr">
        <is>
          <t>B6</t>
        </is>
      </c>
      <c r="C4166" s="9">
        <f>_xlfn.XLOOKUP(B4166,Carriers[Code],Carriers[Airline])</f>
        <v/>
      </c>
      <c r="D4166" t="n">
        <v>95</v>
      </c>
      <c r="E4166" t="inlineStr">
        <is>
          <t>PDX</t>
        </is>
      </c>
      <c r="F4166" s="10" t="n">
        <v>1919</v>
      </c>
      <c r="G4166" t="inlineStr">
        <is>
          <t>1900-1959</t>
        </is>
      </c>
      <c r="H4166" s="9">
        <f>INT(F4166/100)</f>
        <v/>
      </c>
      <c r="I4166" t="n">
        <v>-3</v>
      </c>
      <c r="J4166" t="n">
        <v>0</v>
      </c>
      <c r="K4166" t="n">
        <v>-6</v>
      </c>
      <c r="L4166" t="n">
        <v>0</v>
      </c>
      <c r="M4166" t="n">
        <v>0</v>
      </c>
      <c r="O4166" t="n">
        <v>0</v>
      </c>
    </row>
    <row r="4167">
      <c r="A4167" s="8" t="n">
        <v>46213</v>
      </c>
      <c r="B4167" t="inlineStr">
        <is>
          <t>DL</t>
        </is>
      </c>
      <c r="C4167" s="9">
        <f>_xlfn.XLOOKUP(B4167,Carriers[Code],Carriers[Airline])</f>
        <v/>
      </c>
      <c r="D4167" t="n">
        <v>2305</v>
      </c>
      <c r="E4167" t="inlineStr">
        <is>
          <t>DFW</t>
        </is>
      </c>
      <c r="F4167" s="10" t="n">
        <v>1920</v>
      </c>
      <c r="G4167" t="inlineStr">
        <is>
          <t>1900-1959</t>
        </is>
      </c>
      <c r="H4167" s="9">
        <f>INT(F4167/100)</f>
        <v/>
      </c>
      <c r="I4167" t="n">
        <v>30</v>
      </c>
      <c r="J4167" t="n">
        <v>1</v>
      </c>
      <c r="K4167" t="n">
        <v>8</v>
      </c>
      <c r="L4167" t="n">
        <v>0</v>
      </c>
      <c r="M4167" t="n">
        <v>0</v>
      </c>
      <c r="O4167" t="n">
        <v>0</v>
      </c>
    </row>
    <row r="4168">
      <c r="A4168" s="8" t="n">
        <v>46213</v>
      </c>
      <c r="B4168" t="inlineStr">
        <is>
          <t>YX</t>
        </is>
      </c>
      <c r="C4168" s="9">
        <f>_xlfn.XLOOKUP(B4168,Carriers[Code],Carriers[Airline])</f>
        <v/>
      </c>
      <c r="D4168" t="n">
        <v>5629</v>
      </c>
      <c r="E4168" t="inlineStr">
        <is>
          <t>CMH</t>
        </is>
      </c>
      <c r="F4168" s="10" t="n">
        <v>1925</v>
      </c>
      <c r="G4168" t="inlineStr">
        <is>
          <t>1900-1959</t>
        </is>
      </c>
      <c r="H4168" s="9">
        <f>INT(F4168/100)</f>
        <v/>
      </c>
      <c r="I4168" t="n">
        <v>-3</v>
      </c>
      <c r="J4168" t="n">
        <v>0</v>
      </c>
      <c r="K4168" t="n">
        <v>-15</v>
      </c>
      <c r="L4168" t="n">
        <v>0</v>
      </c>
      <c r="M4168" t="n">
        <v>0</v>
      </c>
      <c r="O4168" t="n">
        <v>0</v>
      </c>
    </row>
    <row r="4169">
      <c r="A4169" s="8" t="n">
        <v>46213</v>
      </c>
      <c r="B4169" t="inlineStr">
        <is>
          <t>AA</t>
        </is>
      </c>
      <c r="C4169" s="9">
        <f>_xlfn.XLOOKUP(B4169,Carriers[Code],Carriers[Airline])</f>
        <v/>
      </c>
      <c r="D4169" t="n">
        <v>852</v>
      </c>
      <c r="E4169" t="inlineStr">
        <is>
          <t>DCA</t>
        </is>
      </c>
      <c r="F4169" s="10" t="n">
        <v>1927</v>
      </c>
      <c r="G4169" t="inlineStr">
        <is>
          <t>1900-1959</t>
        </is>
      </c>
      <c r="H4169" s="9">
        <f>INT(F4169/100)</f>
        <v/>
      </c>
      <c r="I4169" t="n">
        <v>8</v>
      </c>
      <c r="J4169" t="n">
        <v>0</v>
      </c>
      <c r="K4169" t="n">
        <v>47</v>
      </c>
      <c r="L4169" t="n">
        <v>1</v>
      </c>
      <c r="M4169" t="n">
        <v>0</v>
      </c>
      <c r="O4169" t="n">
        <v>0</v>
      </c>
      <c r="P4169" t="n">
        <v>0</v>
      </c>
      <c r="Q4169" t="n">
        <v>0</v>
      </c>
      <c r="R4169" t="n">
        <v>39</v>
      </c>
      <c r="S4169" t="n">
        <v>0</v>
      </c>
      <c r="T4169" t="n">
        <v>8</v>
      </c>
    </row>
    <row r="4170">
      <c r="A4170" s="8" t="n">
        <v>46213</v>
      </c>
      <c r="B4170" t="inlineStr">
        <is>
          <t>UA</t>
        </is>
      </c>
      <c r="C4170" s="9">
        <f>_xlfn.XLOOKUP(B4170,Carriers[Code],Carriers[Airline])</f>
        <v/>
      </c>
      <c r="D4170" t="n">
        <v>2136</v>
      </c>
      <c r="E4170" t="inlineStr">
        <is>
          <t>IAD</t>
        </is>
      </c>
      <c r="F4170" s="10" t="n">
        <v>1927</v>
      </c>
      <c r="G4170" t="inlineStr">
        <is>
          <t>1900-1959</t>
        </is>
      </c>
      <c r="H4170" s="9">
        <f>INT(F4170/100)</f>
        <v/>
      </c>
      <c r="I4170" t="n">
        <v>54</v>
      </c>
      <c r="J4170" t="n">
        <v>1</v>
      </c>
      <c r="K4170" t="n">
        <v>37</v>
      </c>
      <c r="L4170" t="n">
        <v>1</v>
      </c>
      <c r="M4170" t="n">
        <v>0</v>
      </c>
      <c r="O4170" t="n">
        <v>0</v>
      </c>
      <c r="P4170" t="n">
        <v>0</v>
      </c>
      <c r="Q4170" t="n">
        <v>0</v>
      </c>
      <c r="R4170" t="n">
        <v>37</v>
      </c>
      <c r="S4170" t="n">
        <v>0</v>
      </c>
      <c r="T4170" t="n">
        <v>0</v>
      </c>
    </row>
    <row r="4171">
      <c r="A4171" s="8" t="n">
        <v>46213</v>
      </c>
      <c r="B4171" t="inlineStr">
        <is>
          <t>B6</t>
        </is>
      </c>
      <c r="C4171" s="9">
        <f>_xlfn.XLOOKUP(B4171,Carriers[Code],Carriers[Airline])</f>
        <v/>
      </c>
      <c r="D4171" t="n">
        <v>197</v>
      </c>
      <c r="E4171" t="inlineStr">
        <is>
          <t>SEA</t>
        </is>
      </c>
      <c r="F4171" s="10" t="n">
        <v>1929</v>
      </c>
      <c r="G4171" t="inlineStr">
        <is>
          <t>1900-1959</t>
        </is>
      </c>
      <c r="H4171" s="9">
        <f>INT(F4171/100)</f>
        <v/>
      </c>
      <c r="I4171" t="n">
        <v>-1</v>
      </c>
      <c r="J4171" t="n">
        <v>0</v>
      </c>
      <c r="K4171" t="n">
        <v>-26</v>
      </c>
      <c r="L4171" t="n">
        <v>0</v>
      </c>
      <c r="M4171" t="n">
        <v>0</v>
      </c>
      <c r="O4171" t="n">
        <v>0</v>
      </c>
    </row>
    <row r="4172">
      <c r="A4172" s="8" t="n">
        <v>46213</v>
      </c>
      <c r="B4172" t="inlineStr">
        <is>
          <t>DL</t>
        </is>
      </c>
      <c r="C4172" s="9">
        <f>_xlfn.XLOOKUP(B4172,Carriers[Code],Carriers[Airline])</f>
        <v/>
      </c>
      <c r="D4172" t="n">
        <v>324</v>
      </c>
      <c r="E4172" t="inlineStr">
        <is>
          <t>SEA</t>
        </is>
      </c>
      <c r="F4172" s="10" t="n">
        <v>1929</v>
      </c>
      <c r="G4172" t="inlineStr">
        <is>
          <t>1900-1959</t>
        </is>
      </c>
      <c r="H4172" s="9">
        <f>INT(F4172/100)</f>
        <v/>
      </c>
      <c r="I4172" t="n">
        <v>-13</v>
      </c>
      <c r="J4172" t="n">
        <v>0</v>
      </c>
      <c r="K4172" t="n">
        <v>-10</v>
      </c>
      <c r="L4172" t="n">
        <v>0</v>
      </c>
      <c r="M4172" t="n">
        <v>0</v>
      </c>
      <c r="O4172" t="n">
        <v>0</v>
      </c>
    </row>
    <row r="4173">
      <c r="A4173" s="8" t="n">
        <v>46213</v>
      </c>
      <c r="B4173" t="inlineStr">
        <is>
          <t>B6</t>
        </is>
      </c>
      <c r="C4173" s="9">
        <f>_xlfn.XLOOKUP(B4173,Carriers[Code],Carriers[Airline])</f>
        <v/>
      </c>
      <c r="D4173" t="n">
        <v>247</v>
      </c>
      <c r="E4173" t="inlineStr">
        <is>
          <t>SLC</t>
        </is>
      </c>
      <c r="F4173" s="10" t="n">
        <v>1932</v>
      </c>
      <c r="G4173" t="inlineStr">
        <is>
          <t>1900-1959</t>
        </is>
      </c>
      <c r="H4173" s="9">
        <f>INT(F4173/100)</f>
        <v/>
      </c>
      <c r="I4173" t="n">
        <v>-3</v>
      </c>
      <c r="J4173" t="n">
        <v>0</v>
      </c>
      <c r="K4173" t="n">
        <v>0</v>
      </c>
      <c r="L4173" t="n">
        <v>0</v>
      </c>
      <c r="M4173" t="n">
        <v>0</v>
      </c>
      <c r="O4173" t="n">
        <v>0</v>
      </c>
    </row>
    <row r="4174">
      <c r="A4174" s="8" t="n">
        <v>46213</v>
      </c>
      <c r="B4174" t="inlineStr">
        <is>
          <t>AA</t>
        </is>
      </c>
      <c r="C4174" s="9">
        <f>_xlfn.XLOOKUP(B4174,Carriers[Code],Carriers[Airline])</f>
        <v/>
      </c>
      <c r="D4174" t="n">
        <v>1691</v>
      </c>
      <c r="E4174" t="inlineStr">
        <is>
          <t>LAX</t>
        </is>
      </c>
      <c r="F4174" s="10" t="n">
        <v>1935</v>
      </c>
      <c r="G4174" t="inlineStr">
        <is>
          <t>1900-1959</t>
        </is>
      </c>
      <c r="H4174" s="9">
        <f>INT(F4174/100)</f>
        <v/>
      </c>
      <c r="I4174" t="n">
        <v>50</v>
      </c>
      <c r="J4174" t="n">
        <v>1</v>
      </c>
      <c r="K4174" t="n">
        <v>41</v>
      </c>
      <c r="L4174" t="n">
        <v>1</v>
      </c>
      <c r="M4174" t="n">
        <v>0</v>
      </c>
      <c r="O4174" t="n">
        <v>0</v>
      </c>
      <c r="P4174" t="n">
        <v>3</v>
      </c>
      <c r="Q4174" t="n">
        <v>0</v>
      </c>
      <c r="R4174" t="n">
        <v>0</v>
      </c>
      <c r="S4174" t="n">
        <v>0</v>
      </c>
      <c r="T4174" t="n">
        <v>38</v>
      </c>
    </row>
    <row r="4175">
      <c r="A4175" s="8" t="n">
        <v>46213</v>
      </c>
      <c r="B4175" t="inlineStr">
        <is>
          <t>B6</t>
        </is>
      </c>
      <c r="C4175" s="9">
        <f>_xlfn.XLOOKUP(B4175,Carriers[Code],Carriers[Airline])</f>
        <v/>
      </c>
      <c r="D4175" t="n">
        <v>2421</v>
      </c>
      <c r="E4175" t="inlineStr">
        <is>
          <t>PBI</t>
        </is>
      </c>
      <c r="F4175" s="10" t="n">
        <v>1935</v>
      </c>
      <c r="G4175" t="inlineStr">
        <is>
          <t>1900-1959</t>
        </is>
      </c>
      <c r="H4175" s="9">
        <f>INT(F4175/100)</f>
        <v/>
      </c>
      <c r="I4175" t="n">
        <v>18</v>
      </c>
      <c r="J4175" t="n">
        <v>1</v>
      </c>
      <c r="K4175" t="n">
        <v>-4</v>
      </c>
      <c r="L4175" t="n">
        <v>0</v>
      </c>
      <c r="M4175" t="n">
        <v>0</v>
      </c>
      <c r="O4175" t="n">
        <v>0</v>
      </c>
    </row>
    <row r="4176">
      <c r="A4176" s="8" t="n">
        <v>46213</v>
      </c>
      <c r="B4176" t="inlineStr">
        <is>
          <t>AA</t>
        </is>
      </c>
      <c r="C4176" s="9">
        <f>_xlfn.XLOOKUP(B4176,Carriers[Code],Carriers[Airline])</f>
        <v/>
      </c>
      <c r="D4176" t="n">
        <v>1147</v>
      </c>
      <c r="E4176" t="inlineStr">
        <is>
          <t>PHL</t>
        </is>
      </c>
      <c r="F4176" s="10" t="n">
        <v>1937</v>
      </c>
      <c r="G4176" t="inlineStr">
        <is>
          <t>1900-1959</t>
        </is>
      </c>
      <c r="H4176" s="9">
        <f>INT(F4176/100)</f>
        <v/>
      </c>
      <c r="I4176" t="n">
        <v>0</v>
      </c>
      <c r="J4176" t="n">
        <v>0</v>
      </c>
      <c r="K4176" t="n">
        <v>-9</v>
      </c>
      <c r="L4176" t="n">
        <v>0</v>
      </c>
      <c r="M4176" t="n">
        <v>0</v>
      </c>
      <c r="O4176" t="n">
        <v>0</v>
      </c>
    </row>
    <row r="4177">
      <c r="A4177" s="8" t="n">
        <v>46213</v>
      </c>
      <c r="B4177" t="inlineStr">
        <is>
          <t>B6</t>
        </is>
      </c>
      <c r="C4177" s="9">
        <f>_xlfn.XLOOKUP(B4177,Carriers[Code],Carriers[Airline])</f>
        <v/>
      </c>
      <c r="D4177" t="n">
        <v>817</v>
      </c>
      <c r="E4177" t="inlineStr">
        <is>
          <t>JFK</t>
        </is>
      </c>
      <c r="F4177" s="10" t="n">
        <v>1939</v>
      </c>
      <c r="G4177" t="inlineStr">
        <is>
          <t>1900-1959</t>
        </is>
      </c>
      <c r="H4177" s="9">
        <f>INT(F4177/100)</f>
        <v/>
      </c>
      <c r="M4177" t="n">
        <v>1</v>
      </c>
      <c r="N4177" t="inlineStr">
        <is>
          <t>C</t>
        </is>
      </c>
      <c r="O4177" t="n">
        <v>0</v>
      </c>
    </row>
    <row r="4178">
      <c r="A4178" s="8" t="n">
        <v>46213</v>
      </c>
      <c r="B4178" t="inlineStr">
        <is>
          <t>YX</t>
        </is>
      </c>
      <c r="C4178" s="9">
        <f>_xlfn.XLOOKUP(B4178,Carriers[Code],Carriers[Airline])</f>
        <v/>
      </c>
      <c r="D4178" t="n">
        <v>5807</v>
      </c>
      <c r="E4178" t="inlineStr">
        <is>
          <t>CLT</t>
        </is>
      </c>
      <c r="F4178" s="10" t="n">
        <v>1940</v>
      </c>
      <c r="G4178" t="inlineStr">
        <is>
          <t>1900-1959</t>
        </is>
      </c>
      <c r="H4178" s="9">
        <f>INT(F4178/100)</f>
        <v/>
      </c>
      <c r="I4178" t="n">
        <v>105</v>
      </c>
      <c r="J4178" t="n">
        <v>1</v>
      </c>
      <c r="K4178" t="n">
        <v>91</v>
      </c>
      <c r="L4178" t="n">
        <v>1</v>
      </c>
      <c r="M4178" t="n">
        <v>0</v>
      </c>
      <c r="O4178" t="n">
        <v>0</v>
      </c>
      <c r="P4178" t="n">
        <v>0</v>
      </c>
      <c r="Q4178" t="n">
        <v>0</v>
      </c>
      <c r="R4178" t="n">
        <v>0</v>
      </c>
      <c r="S4178" t="n">
        <v>0</v>
      </c>
      <c r="T4178" t="n">
        <v>91</v>
      </c>
    </row>
    <row r="4179">
      <c r="A4179" s="8" t="n">
        <v>46213</v>
      </c>
      <c r="B4179" t="inlineStr">
        <is>
          <t>AS</t>
        </is>
      </c>
      <c r="C4179" s="9">
        <f>_xlfn.XLOOKUP(B4179,Carriers[Code],Carriers[Airline])</f>
        <v/>
      </c>
      <c r="D4179" t="n">
        <v>1337</v>
      </c>
      <c r="E4179" t="inlineStr">
        <is>
          <t>SEA</t>
        </is>
      </c>
      <c r="F4179" s="10" t="n">
        <v>1944</v>
      </c>
      <c r="G4179" t="inlineStr">
        <is>
          <t>1900-1959</t>
        </is>
      </c>
      <c r="H4179" s="9">
        <f>INT(F4179/100)</f>
        <v/>
      </c>
      <c r="I4179" t="n">
        <v>-8</v>
      </c>
      <c r="J4179" t="n">
        <v>0</v>
      </c>
      <c r="K4179" t="n">
        <v>8</v>
      </c>
      <c r="L4179" t="n">
        <v>0</v>
      </c>
      <c r="M4179" t="n">
        <v>0</v>
      </c>
      <c r="O4179" t="n">
        <v>0</v>
      </c>
    </row>
    <row r="4180">
      <c r="A4180" s="8" t="n">
        <v>46213</v>
      </c>
      <c r="B4180" t="inlineStr">
        <is>
          <t>DL</t>
        </is>
      </c>
      <c r="C4180" s="9">
        <f>_xlfn.XLOOKUP(B4180,Carriers[Code],Carriers[Airline])</f>
        <v/>
      </c>
      <c r="D4180" t="n">
        <v>1677</v>
      </c>
      <c r="E4180" t="inlineStr">
        <is>
          <t>AUS</t>
        </is>
      </c>
      <c r="F4180" s="10" t="n">
        <v>1945</v>
      </c>
      <c r="G4180" t="inlineStr">
        <is>
          <t>1900-1959</t>
        </is>
      </c>
      <c r="H4180" s="9">
        <f>INT(F4180/100)</f>
        <v/>
      </c>
      <c r="I4180" t="n">
        <v>-6</v>
      </c>
      <c r="J4180" t="n">
        <v>0</v>
      </c>
      <c r="K4180" t="n">
        <v>-5</v>
      </c>
      <c r="L4180" t="n">
        <v>0</v>
      </c>
      <c r="M4180" t="n">
        <v>0</v>
      </c>
      <c r="O4180" t="n">
        <v>0</v>
      </c>
    </row>
    <row r="4181">
      <c r="A4181" s="8" t="n">
        <v>46213</v>
      </c>
      <c r="B4181" t="inlineStr">
        <is>
          <t>WN</t>
        </is>
      </c>
      <c r="C4181" s="9">
        <f>_xlfn.XLOOKUP(B4181,Carriers[Code],Carriers[Airline])</f>
        <v/>
      </c>
      <c r="D4181" t="n">
        <v>735</v>
      </c>
      <c r="E4181" t="inlineStr">
        <is>
          <t>BWI</t>
        </is>
      </c>
      <c r="F4181" s="10" t="n">
        <v>1950</v>
      </c>
      <c r="G4181" t="inlineStr">
        <is>
          <t>1900-1959</t>
        </is>
      </c>
      <c r="H4181" s="9">
        <f>INT(F4181/100)</f>
        <v/>
      </c>
      <c r="I4181" t="n">
        <v>15</v>
      </c>
      <c r="J4181" t="n">
        <v>1</v>
      </c>
      <c r="K4181" t="n">
        <v>1</v>
      </c>
      <c r="L4181" t="n">
        <v>0</v>
      </c>
      <c r="M4181" t="n">
        <v>0</v>
      </c>
      <c r="O4181" t="n">
        <v>0</v>
      </c>
    </row>
    <row r="4182">
      <c r="A4182" s="8" t="n">
        <v>46213</v>
      </c>
      <c r="B4182" t="inlineStr">
        <is>
          <t>YX</t>
        </is>
      </c>
      <c r="C4182" s="9">
        <f>_xlfn.XLOOKUP(B4182,Carriers[Code],Carriers[Airline])</f>
        <v/>
      </c>
      <c r="D4182" t="n">
        <v>4641</v>
      </c>
      <c r="E4182" t="inlineStr">
        <is>
          <t>CMH</t>
        </is>
      </c>
      <c r="F4182" s="10" t="n">
        <v>1950</v>
      </c>
      <c r="G4182" t="inlineStr">
        <is>
          <t>1900-1959</t>
        </is>
      </c>
      <c r="H4182" s="9">
        <f>INT(F4182/100)</f>
        <v/>
      </c>
      <c r="I4182" t="n">
        <v>83</v>
      </c>
      <c r="J4182" t="n">
        <v>1</v>
      </c>
      <c r="K4182" t="n">
        <v>57</v>
      </c>
      <c r="L4182" t="n">
        <v>1</v>
      </c>
      <c r="M4182" t="n">
        <v>0</v>
      </c>
      <c r="O4182" t="n">
        <v>0</v>
      </c>
      <c r="P4182" t="n">
        <v>0</v>
      </c>
      <c r="Q4182" t="n">
        <v>0</v>
      </c>
      <c r="R4182" t="n">
        <v>0</v>
      </c>
      <c r="S4182" t="n">
        <v>0</v>
      </c>
      <c r="T4182" t="n">
        <v>57</v>
      </c>
    </row>
    <row r="4183">
      <c r="A4183" s="8" t="n">
        <v>46213</v>
      </c>
      <c r="B4183" t="inlineStr">
        <is>
          <t>B6</t>
        </is>
      </c>
      <c r="C4183" s="9">
        <f>_xlfn.XLOOKUP(B4183,Carriers[Code],Carriers[Airline])</f>
        <v/>
      </c>
      <c r="D4183" t="n">
        <v>1897</v>
      </c>
      <c r="E4183" t="inlineStr">
        <is>
          <t>ATL</t>
        </is>
      </c>
      <c r="F4183" s="10" t="n">
        <v>1951</v>
      </c>
      <c r="G4183" t="inlineStr">
        <is>
          <t>1900-1959</t>
        </is>
      </c>
      <c r="H4183" s="9">
        <f>INT(F4183/100)</f>
        <v/>
      </c>
      <c r="I4183" t="n">
        <v>53</v>
      </c>
      <c r="J4183" t="n">
        <v>1</v>
      </c>
      <c r="K4183" t="n">
        <v>38</v>
      </c>
      <c r="L4183" t="n">
        <v>1</v>
      </c>
      <c r="M4183" t="n">
        <v>0</v>
      </c>
      <c r="O4183" t="n">
        <v>0</v>
      </c>
      <c r="P4183" t="n">
        <v>0</v>
      </c>
      <c r="Q4183" t="n">
        <v>0</v>
      </c>
      <c r="R4183" t="n">
        <v>16</v>
      </c>
      <c r="S4183" t="n">
        <v>0</v>
      </c>
      <c r="T4183" t="n">
        <v>22</v>
      </c>
    </row>
    <row r="4184">
      <c r="A4184" s="8" t="n">
        <v>46213</v>
      </c>
      <c r="B4184" t="inlineStr">
        <is>
          <t>B6</t>
        </is>
      </c>
      <c r="C4184" s="9">
        <f>_xlfn.XLOOKUP(B4184,Carriers[Code],Carriers[Airline])</f>
        <v/>
      </c>
      <c r="D4184" t="n">
        <v>777</v>
      </c>
      <c r="E4184" t="inlineStr">
        <is>
          <t>LAS</t>
        </is>
      </c>
      <c r="F4184" s="10" t="n">
        <v>1959</v>
      </c>
      <c r="G4184" t="inlineStr">
        <is>
          <t>1900-1959</t>
        </is>
      </c>
      <c r="H4184" s="9">
        <f>INT(F4184/100)</f>
        <v/>
      </c>
      <c r="I4184" t="n">
        <v>0</v>
      </c>
      <c r="J4184" t="n">
        <v>0</v>
      </c>
      <c r="K4184" t="n">
        <v>-5</v>
      </c>
      <c r="L4184" t="n">
        <v>0</v>
      </c>
      <c r="M4184" t="n">
        <v>0</v>
      </c>
      <c r="O4184" t="n">
        <v>0</v>
      </c>
    </row>
    <row r="4185">
      <c r="A4185" s="8" t="n">
        <v>46213</v>
      </c>
      <c r="B4185" t="inlineStr">
        <is>
          <t>B6</t>
        </is>
      </c>
      <c r="C4185" s="9">
        <f>_xlfn.XLOOKUP(B4185,Carriers[Code],Carriers[Airline])</f>
        <v/>
      </c>
      <c r="D4185" t="n">
        <v>993</v>
      </c>
      <c r="E4185" t="inlineStr">
        <is>
          <t>DEN</t>
        </is>
      </c>
      <c r="F4185" s="10" t="n">
        <v>1959</v>
      </c>
      <c r="G4185" t="inlineStr">
        <is>
          <t>1900-1959</t>
        </is>
      </c>
      <c r="H4185" s="9">
        <f>INT(F4185/100)</f>
        <v/>
      </c>
      <c r="I4185" t="n">
        <v>4</v>
      </c>
      <c r="J4185" t="n">
        <v>0</v>
      </c>
      <c r="K4185" t="n">
        <v>-2</v>
      </c>
      <c r="L4185" t="n">
        <v>0</v>
      </c>
      <c r="M4185" t="n">
        <v>0</v>
      </c>
      <c r="O4185" t="n">
        <v>0</v>
      </c>
    </row>
    <row r="4186">
      <c r="A4186" s="8" t="n">
        <v>46213</v>
      </c>
      <c r="B4186" t="inlineStr">
        <is>
          <t>DL</t>
        </is>
      </c>
      <c r="C4186" s="9">
        <f>_xlfn.XLOOKUP(B4186,Carriers[Code],Carriers[Airline])</f>
        <v/>
      </c>
      <c r="D4186" t="n">
        <v>2586</v>
      </c>
      <c r="E4186" t="inlineStr">
        <is>
          <t>BNA</t>
        </is>
      </c>
      <c r="F4186" s="10" t="n">
        <v>1959</v>
      </c>
      <c r="G4186" t="inlineStr">
        <is>
          <t>1900-1959</t>
        </is>
      </c>
      <c r="H4186" s="9">
        <f>INT(F4186/100)</f>
        <v/>
      </c>
      <c r="I4186" t="n">
        <v>-6</v>
      </c>
      <c r="J4186" t="n">
        <v>0</v>
      </c>
      <c r="K4186" t="n">
        <v>-11</v>
      </c>
      <c r="L4186" t="n">
        <v>0</v>
      </c>
      <c r="M4186" t="n">
        <v>0</v>
      </c>
      <c r="O4186" t="n">
        <v>0</v>
      </c>
    </row>
    <row r="4187">
      <c r="A4187" s="8" t="n">
        <v>46213</v>
      </c>
      <c r="B4187" t="inlineStr">
        <is>
          <t>WN</t>
        </is>
      </c>
      <c r="C4187" s="9">
        <f>_xlfn.XLOOKUP(B4187,Carriers[Code],Carriers[Airline])</f>
        <v/>
      </c>
      <c r="D4187" t="n">
        <v>2338</v>
      </c>
      <c r="E4187" t="inlineStr">
        <is>
          <t>BNA</t>
        </is>
      </c>
      <c r="F4187" s="10" t="n">
        <v>2000</v>
      </c>
      <c r="G4187" t="inlineStr">
        <is>
          <t>2000-2059</t>
        </is>
      </c>
      <c r="H4187" s="9">
        <f>INT(F4187/100)</f>
        <v/>
      </c>
      <c r="I4187" t="n">
        <v>-3</v>
      </c>
      <c r="J4187" t="n">
        <v>0</v>
      </c>
      <c r="K4187" t="n">
        <v>-6</v>
      </c>
      <c r="L4187" t="n">
        <v>0</v>
      </c>
      <c r="M4187" t="n">
        <v>0</v>
      </c>
      <c r="O4187" t="n">
        <v>0</v>
      </c>
    </row>
    <row r="4188">
      <c r="A4188" s="8" t="n">
        <v>46213</v>
      </c>
      <c r="B4188" t="inlineStr">
        <is>
          <t>YX</t>
        </is>
      </c>
      <c r="C4188" s="9">
        <f>_xlfn.XLOOKUP(B4188,Carriers[Code],Carriers[Airline])</f>
        <v/>
      </c>
      <c r="D4188" t="n">
        <v>4397</v>
      </c>
      <c r="E4188" t="inlineStr">
        <is>
          <t>LGA</t>
        </is>
      </c>
      <c r="F4188" s="10" t="n">
        <v>2000</v>
      </c>
      <c r="G4188" t="inlineStr">
        <is>
          <t>2000-2059</t>
        </is>
      </c>
      <c r="H4188" s="9">
        <f>INT(F4188/100)</f>
        <v/>
      </c>
      <c r="I4188" t="n">
        <v>-7</v>
      </c>
      <c r="J4188" t="n">
        <v>0</v>
      </c>
      <c r="K4188" t="n">
        <v>89</v>
      </c>
      <c r="L4188" t="n">
        <v>1</v>
      </c>
      <c r="M4188" t="n">
        <v>0</v>
      </c>
      <c r="O4188" t="n">
        <v>0</v>
      </c>
      <c r="P4188" t="n">
        <v>0</v>
      </c>
      <c r="Q4188" t="n">
        <v>0</v>
      </c>
      <c r="R4188" t="n">
        <v>89</v>
      </c>
      <c r="S4188" t="n">
        <v>0</v>
      </c>
      <c r="T4188" t="n">
        <v>0</v>
      </c>
    </row>
    <row r="4189">
      <c r="A4189" s="8" t="n">
        <v>46213</v>
      </c>
      <c r="B4189" t="inlineStr">
        <is>
          <t>YX</t>
        </is>
      </c>
      <c r="C4189" s="9">
        <f>_xlfn.XLOOKUP(B4189,Carriers[Code],Carriers[Airline])</f>
        <v/>
      </c>
      <c r="D4189" t="n">
        <v>5849</v>
      </c>
      <c r="E4189" t="inlineStr">
        <is>
          <t>LGA</t>
        </is>
      </c>
      <c r="F4189" s="10" t="n">
        <v>2000</v>
      </c>
      <c r="G4189" t="inlineStr">
        <is>
          <t>2000-2059</t>
        </is>
      </c>
      <c r="H4189" s="9">
        <f>INT(F4189/100)</f>
        <v/>
      </c>
      <c r="I4189" t="n">
        <v>-4</v>
      </c>
      <c r="J4189" t="n">
        <v>0</v>
      </c>
      <c r="K4189" t="n">
        <v>-14</v>
      </c>
      <c r="L4189" t="n">
        <v>0</v>
      </c>
      <c r="M4189" t="n">
        <v>0</v>
      </c>
      <c r="O4189" t="n">
        <v>0</v>
      </c>
    </row>
    <row r="4190">
      <c r="A4190" s="8" t="n">
        <v>46213</v>
      </c>
      <c r="B4190" t="inlineStr">
        <is>
          <t>DL</t>
        </is>
      </c>
      <c r="C4190" s="9">
        <f>_xlfn.XLOOKUP(B4190,Carriers[Code],Carriers[Airline])</f>
        <v/>
      </c>
      <c r="D4190" t="n">
        <v>817</v>
      </c>
      <c r="E4190" t="inlineStr">
        <is>
          <t>RDU</t>
        </is>
      </c>
      <c r="F4190" s="10" t="n">
        <v>2005</v>
      </c>
      <c r="G4190" t="inlineStr">
        <is>
          <t>2000-2059</t>
        </is>
      </c>
      <c r="H4190" s="9">
        <f>INT(F4190/100)</f>
        <v/>
      </c>
      <c r="I4190" t="n">
        <v>190</v>
      </c>
      <c r="J4190" t="n">
        <v>1</v>
      </c>
      <c r="K4190" t="n">
        <v>173</v>
      </c>
      <c r="L4190" t="n">
        <v>1</v>
      </c>
      <c r="M4190" t="n">
        <v>0</v>
      </c>
      <c r="O4190" t="n">
        <v>0</v>
      </c>
      <c r="P4190" t="n">
        <v>0</v>
      </c>
      <c r="Q4190" t="n">
        <v>0</v>
      </c>
      <c r="R4190" t="n">
        <v>0</v>
      </c>
      <c r="S4190" t="n">
        <v>0</v>
      </c>
      <c r="T4190" t="n">
        <v>173</v>
      </c>
    </row>
    <row r="4191">
      <c r="A4191" s="8" t="n">
        <v>46213</v>
      </c>
      <c r="B4191" t="inlineStr">
        <is>
          <t>YX</t>
        </is>
      </c>
      <c r="C4191" s="9">
        <f>_xlfn.XLOOKUP(B4191,Carriers[Code],Carriers[Airline])</f>
        <v/>
      </c>
      <c r="D4191" t="n">
        <v>4616</v>
      </c>
      <c r="E4191" t="inlineStr">
        <is>
          <t>BUF</t>
        </is>
      </c>
      <c r="F4191" s="10" t="n">
        <v>2005</v>
      </c>
      <c r="G4191" t="inlineStr">
        <is>
          <t>2000-2059</t>
        </is>
      </c>
      <c r="H4191" s="9">
        <f>INT(F4191/100)</f>
        <v/>
      </c>
      <c r="I4191" t="n">
        <v>-6</v>
      </c>
      <c r="J4191" t="n">
        <v>0</v>
      </c>
      <c r="K4191" t="n">
        <v>-8</v>
      </c>
      <c r="L4191" t="n">
        <v>0</v>
      </c>
      <c r="M4191" t="n">
        <v>0</v>
      </c>
      <c r="O4191" t="n">
        <v>0</v>
      </c>
    </row>
    <row r="4192">
      <c r="A4192" s="8" t="n">
        <v>46213</v>
      </c>
      <c r="B4192" t="inlineStr">
        <is>
          <t>YX</t>
        </is>
      </c>
      <c r="C4192" s="9">
        <f>_xlfn.XLOOKUP(B4192,Carriers[Code],Carriers[Airline])</f>
        <v/>
      </c>
      <c r="D4192" t="n">
        <v>5666</v>
      </c>
      <c r="E4192" t="inlineStr">
        <is>
          <t>DCA</t>
        </is>
      </c>
      <c r="F4192" s="10" t="n">
        <v>2005</v>
      </c>
      <c r="G4192" t="inlineStr">
        <is>
          <t>2000-2059</t>
        </is>
      </c>
      <c r="H4192" s="9">
        <f>INT(F4192/100)</f>
        <v/>
      </c>
      <c r="I4192" t="n">
        <v>-3</v>
      </c>
      <c r="J4192" t="n">
        <v>0</v>
      </c>
      <c r="K4192" t="n">
        <v>20</v>
      </c>
      <c r="L4192" t="n">
        <v>1</v>
      </c>
      <c r="M4192" t="n">
        <v>0</v>
      </c>
      <c r="O4192" t="n">
        <v>0</v>
      </c>
      <c r="P4192" t="n">
        <v>0</v>
      </c>
      <c r="Q4192" t="n">
        <v>0</v>
      </c>
      <c r="R4192" t="n">
        <v>20</v>
      </c>
      <c r="S4192" t="n">
        <v>0</v>
      </c>
      <c r="T4192" t="n">
        <v>0</v>
      </c>
    </row>
    <row r="4193">
      <c r="A4193" s="8" t="n">
        <v>46213</v>
      </c>
      <c r="B4193" t="inlineStr">
        <is>
          <t>B6</t>
        </is>
      </c>
      <c r="C4193" s="9">
        <f>_xlfn.XLOOKUP(B4193,Carriers[Code],Carriers[Airline])</f>
        <v/>
      </c>
      <c r="D4193" t="n">
        <v>455</v>
      </c>
      <c r="E4193" t="inlineStr">
        <is>
          <t>DCA</t>
        </is>
      </c>
      <c r="F4193" s="10" t="n">
        <v>2006</v>
      </c>
      <c r="G4193" t="inlineStr">
        <is>
          <t>2000-2059</t>
        </is>
      </c>
      <c r="H4193" s="9">
        <f>INT(F4193/100)</f>
        <v/>
      </c>
      <c r="I4193" t="n">
        <v>92</v>
      </c>
      <c r="J4193" t="n">
        <v>1</v>
      </c>
      <c r="K4193" t="n">
        <v>85</v>
      </c>
      <c r="L4193" t="n">
        <v>1</v>
      </c>
      <c r="M4193" t="n">
        <v>0</v>
      </c>
      <c r="O4193" t="n">
        <v>0</v>
      </c>
      <c r="P4193" t="n">
        <v>0</v>
      </c>
      <c r="Q4193" t="n">
        <v>0</v>
      </c>
      <c r="R4193" t="n">
        <v>85</v>
      </c>
      <c r="S4193" t="n">
        <v>0</v>
      </c>
      <c r="T4193" t="n">
        <v>0</v>
      </c>
    </row>
    <row r="4194">
      <c r="A4194" s="8" t="n">
        <v>46213</v>
      </c>
      <c r="B4194" t="inlineStr">
        <is>
          <t>YX</t>
        </is>
      </c>
      <c r="C4194" s="9">
        <f>_xlfn.XLOOKUP(B4194,Carriers[Code],Carriers[Airline])</f>
        <v/>
      </c>
      <c r="D4194" t="n">
        <v>5679</v>
      </c>
      <c r="E4194" t="inlineStr">
        <is>
          <t>PIT</t>
        </is>
      </c>
      <c r="F4194" s="10" t="n">
        <v>2010</v>
      </c>
      <c r="G4194" t="inlineStr">
        <is>
          <t>2000-2059</t>
        </is>
      </c>
      <c r="H4194" s="9">
        <f>INT(F4194/100)</f>
        <v/>
      </c>
      <c r="I4194" t="n">
        <v>83</v>
      </c>
      <c r="J4194" t="n">
        <v>1</v>
      </c>
      <c r="K4194" t="n">
        <v>101</v>
      </c>
      <c r="L4194" t="n">
        <v>1</v>
      </c>
      <c r="M4194" t="n">
        <v>0</v>
      </c>
      <c r="O4194" t="n">
        <v>0</v>
      </c>
      <c r="P4194" t="n">
        <v>83</v>
      </c>
      <c r="Q4194" t="n">
        <v>0</v>
      </c>
      <c r="R4194" t="n">
        <v>18</v>
      </c>
      <c r="S4194" t="n">
        <v>0</v>
      </c>
      <c r="T4194" t="n">
        <v>0</v>
      </c>
    </row>
    <row r="4195">
      <c r="A4195" s="8" t="n">
        <v>46213</v>
      </c>
      <c r="B4195" t="inlineStr">
        <is>
          <t>DL</t>
        </is>
      </c>
      <c r="C4195" s="9">
        <f>_xlfn.XLOOKUP(B4195,Carriers[Code],Carriers[Airline])</f>
        <v/>
      </c>
      <c r="D4195" t="n">
        <v>2234</v>
      </c>
      <c r="E4195" t="inlineStr">
        <is>
          <t>TPA</t>
        </is>
      </c>
      <c r="F4195" s="10" t="n">
        <v>2015</v>
      </c>
      <c r="G4195" t="inlineStr">
        <is>
          <t>2000-2059</t>
        </is>
      </c>
      <c r="H4195" s="9">
        <f>INT(F4195/100)</f>
        <v/>
      </c>
      <c r="I4195" t="n">
        <v>-6</v>
      </c>
      <c r="J4195" t="n">
        <v>0</v>
      </c>
      <c r="K4195" t="n">
        <v>9</v>
      </c>
      <c r="L4195" t="n">
        <v>0</v>
      </c>
      <c r="M4195" t="n">
        <v>0</v>
      </c>
      <c r="O4195" t="n">
        <v>0</v>
      </c>
    </row>
    <row r="4196">
      <c r="A4196" s="8" t="n">
        <v>46213</v>
      </c>
      <c r="B4196" t="inlineStr">
        <is>
          <t>UA</t>
        </is>
      </c>
      <c r="C4196" s="9">
        <f>_xlfn.XLOOKUP(B4196,Carriers[Code],Carriers[Airline])</f>
        <v/>
      </c>
      <c r="D4196" t="n">
        <v>2229</v>
      </c>
      <c r="E4196" t="inlineStr">
        <is>
          <t>ORD</t>
        </is>
      </c>
      <c r="F4196" s="10" t="n">
        <v>2015</v>
      </c>
      <c r="G4196" t="inlineStr">
        <is>
          <t>2000-2059</t>
        </is>
      </c>
      <c r="H4196" s="9">
        <f>INT(F4196/100)</f>
        <v/>
      </c>
      <c r="I4196" t="n">
        <v>5</v>
      </c>
      <c r="J4196" t="n">
        <v>0</v>
      </c>
      <c r="K4196" t="n">
        <v>7</v>
      </c>
      <c r="L4196" t="n">
        <v>0</v>
      </c>
      <c r="M4196" t="n">
        <v>0</v>
      </c>
      <c r="O4196" t="n">
        <v>0</v>
      </c>
    </row>
    <row r="4197">
      <c r="A4197" s="8" t="n">
        <v>46213</v>
      </c>
      <c r="B4197" t="inlineStr">
        <is>
          <t>DL</t>
        </is>
      </c>
      <c r="C4197" s="9">
        <f>_xlfn.XLOOKUP(B4197,Carriers[Code],Carriers[Airline])</f>
        <v/>
      </c>
      <c r="D4197" t="n">
        <v>1513</v>
      </c>
      <c r="E4197" t="inlineStr">
        <is>
          <t>MCO</t>
        </is>
      </c>
      <c r="F4197" s="10" t="n">
        <v>2016</v>
      </c>
      <c r="G4197" t="inlineStr">
        <is>
          <t>2000-2059</t>
        </is>
      </c>
      <c r="H4197" s="9">
        <f>INT(F4197/100)</f>
        <v/>
      </c>
      <c r="I4197" t="n">
        <v>-1</v>
      </c>
      <c r="J4197" t="n">
        <v>0</v>
      </c>
      <c r="K4197" t="n">
        <v>-7</v>
      </c>
      <c r="L4197" t="n">
        <v>0</v>
      </c>
      <c r="M4197" t="n">
        <v>0</v>
      </c>
      <c r="O4197" t="n">
        <v>0</v>
      </c>
    </row>
    <row r="4198">
      <c r="A4198" s="8" t="n">
        <v>46213</v>
      </c>
      <c r="B4198" t="inlineStr">
        <is>
          <t>UA</t>
        </is>
      </c>
      <c r="C4198" s="9">
        <f>_xlfn.XLOOKUP(B4198,Carriers[Code],Carriers[Airline])</f>
        <v/>
      </c>
      <c r="D4198" t="n">
        <v>2107</v>
      </c>
      <c r="E4198" t="inlineStr">
        <is>
          <t>SFO</t>
        </is>
      </c>
      <c r="F4198" s="10" t="n">
        <v>2020</v>
      </c>
      <c r="G4198" t="inlineStr">
        <is>
          <t>2000-2059</t>
        </is>
      </c>
      <c r="H4198" s="9">
        <f>INT(F4198/100)</f>
        <v/>
      </c>
      <c r="I4198" t="n">
        <v>16</v>
      </c>
      <c r="J4198" t="n">
        <v>1</v>
      </c>
      <c r="K4198" t="n">
        <v>-1</v>
      </c>
      <c r="L4198" t="n">
        <v>0</v>
      </c>
      <c r="M4198" t="n">
        <v>0</v>
      </c>
      <c r="O4198" t="n">
        <v>0</v>
      </c>
    </row>
    <row r="4199">
      <c r="A4199" s="8" t="n">
        <v>46213</v>
      </c>
      <c r="B4199" t="inlineStr">
        <is>
          <t>YX</t>
        </is>
      </c>
      <c r="C4199" s="9">
        <f>_xlfn.XLOOKUP(B4199,Carriers[Code],Carriers[Airline])</f>
        <v/>
      </c>
      <c r="D4199" t="n">
        <v>4692</v>
      </c>
      <c r="E4199" t="inlineStr">
        <is>
          <t>MSN</t>
        </is>
      </c>
      <c r="F4199" s="10" t="n">
        <v>2023</v>
      </c>
      <c r="G4199" t="inlineStr">
        <is>
          <t>2000-2059</t>
        </is>
      </c>
      <c r="H4199" s="9">
        <f>INT(F4199/100)</f>
        <v/>
      </c>
      <c r="I4199" t="n">
        <v>-9</v>
      </c>
      <c r="J4199" t="n">
        <v>0</v>
      </c>
      <c r="K4199" t="n">
        <v>-12</v>
      </c>
      <c r="L4199" t="n">
        <v>0</v>
      </c>
      <c r="M4199" t="n">
        <v>0</v>
      </c>
      <c r="O4199" t="n">
        <v>0</v>
      </c>
    </row>
    <row r="4200">
      <c r="A4200" s="8" t="n">
        <v>46213</v>
      </c>
      <c r="B4200" t="inlineStr">
        <is>
          <t>B6</t>
        </is>
      </c>
      <c r="C4200" s="9">
        <f>_xlfn.XLOOKUP(B4200,Carriers[Code],Carriers[Airline])</f>
        <v/>
      </c>
      <c r="D4200" t="n">
        <v>387</v>
      </c>
      <c r="E4200" t="inlineStr">
        <is>
          <t>LAX</t>
        </is>
      </c>
      <c r="F4200" s="10" t="n">
        <v>2025</v>
      </c>
      <c r="G4200" t="inlineStr">
        <is>
          <t>2000-2059</t>
        </is>
      </c>
      <c r="H4200" s="9">
        <f>INT(F4200/100)</f>
        <v/>
      </c>
      <c r="I4200" t="n">
        <v>138</v>
      </c>
      <c r="J4200" t="n">
        <v>1</v>
      </c>
      <c r="K4200" t="n">
        <v>125</v>
      </c>
      <c r="L4200" t="n">
        <v>1</v>
      </c>
      <c r="M4200" t="n">
        <v>0</v>
      </c>
      <c r="O4200" t="n">
        <v>0</v>
      </c>
      <c r="P4200" t="n">
        <v>24</v>
      </c>
      <c r="Q4200" t="n">
        <v>0</v>
      </c>
      <c r="R4200" t="n">
        <v>0</v>
      </c>
      <c r="S4200" t="n">
        <v>0</v>
      </c>
      <c r="T4200" t="n">
        <v>101</v>
      </c>
    </row>
    <row r="4201">
      <c r="A4201" s="8" t="n">
        <v>46213</v>
      </c>
      <c r="B4201" t="inlineStr">
        <is>
          <t>YX</t>
        </is>
      </c>
      <c r="C4201" s="9">
        <f>_xlfn.XLOOKUP(B4201,Carriers[Code],Carriers[Airline])</f>
        <v/>
      </c>
      <c r="D4201" t="n">
        <v>5610</v>
      </c>
      <c r="E4201" t="inlineStr">
        <is>
          <t>PHL</t>
        </is>
      </c>
      <c r="F4201" s="10" t="n">
        <v>2025</v>
      </c>
      <c r="G4201" t="inlineStr">
        <is>
          <t>2000-2059</t>
        </is>
      </c>
      <c r="H4201" s="9">
        <f>INT(F4201/100)</f>
        <v/>
      </c>
      <c r="I4201" t="n">
        <v>44</v>
      </c>
      <c r="J4201" t="n">
        <v>1</v>
      </c>
      <c r="K4201" t="n">
        <v>30</v>
      </c>
      <c r="L4201" t="n">
        <v>1</v>
      </c>
      <c r="M4201" t="n">
        <v>0</v>
      </c>
      <c r="O4201" t="n">
        <v>0</v>
      </c>
      <c r="P4201" t="n">
        <v>0</v>
      </c>
      <c r="Q4201" t="n">
        <v>0</v>
      </c>
      <c r="R4201" t="n">
        <v>3</v>
      </c>
      <c r="S4201" t="n">
        <v>0</v>
      </c>
      <c r="T4201" t="n">
        <v>27</v>
      </c>
    </row>
    <row r="4202">
      <c r="A4202" s="8" t="n">
        <v>46213</v>
      </c>
      <c r="B4202" t="inlineStr">
        <is>
          <t>UA</t>
        </is>
      </c>
      <c r="C4202" s="9">
        <f>_xlfn.XLOOKUP(B4202,Carriers[Code],Carriers[Airline])</f>
        <v/>
      </c>
      <c r="D4202" t="n">
        <v>2060</v>
      </c>
      <c r="E4202" t="inlineStr">
        <is>
          <t>EWR</t>
        </is>
      </c>
      <c r="F4202" s="10" t="n">
        <v>2026</v>
      </c>
      <c r="G4202" t="inlineStr">
        <is>
          <t>2000-2059</t>
        </is>
      </c>
      <c r="H4202" s="9">
        <f>INT(F4202/100)</f>
        <v/>
      </c>
      <c r="I4202" t="n">
        <v>86</v>
      </c>
      <c r="J4202" t="n">
        <v>1</v>
      </c>
      <c r="K4202" t="n">
        <v>60</v>
      </c>
      <c r="L4202" t="n">
        <v>1</v>
      </c>
      <c r="M4202" t="n">
        <v>0</v>
      </c>
      <c r="O4202" t="n">
        <v>0</v>
      </c>
      <c r="P4202" t="n">
        <v>0</v>
      </c>
      <c r="Q4202" t="n">
        <v>0</v>
      </c>
      <c r="R4202" t="n">
        <v>60</v>
      </c>
      <c r="S4202" t="n">
        <v>0</v>
      </c>
      <c r="T4202" t="n">
        <v>0</v>
      </c>
    </row>
    <row r="4203">
      <c r="A4203" s="8" t="n">
        <v>46213</v>
      </c>
      <c r="B4203" t="inlineStr">
        <is>
          <t>DL</t>
        </is>
      </c>
      <c r="C4203" s="9">
        <f>_xlfn.XLOOKUP(B4203,Carriers[Code],Carriers[Airline])</f>
        <v/>
      </c>
      <c r="D4203" t="n">
        <v>321</v>
      </c>
      <c r="E4203" t="inlineStr">
        <is>
          <t>LAX</t>
        </is>
      </c>
      <c r="F4203" s="10" t="n">
        <v>2030</v>
      </c>
      <c r="G4203" t="inlineStr">
        <is>
          <t>2000-2059</t>
        </is>
      </c>
      <c r="H4203" s="9">
        <f>INT(F4203/100)</f>
        <v/>
      </c>
      <c r="I4203" t="n">
        <v>-1</v>
      </c>
      <c r="J4203" t="n">
        <v>0</v>
      </c>
      <c r="K4203" t="n">
        <v>5</v>
      </c>
      <c r="L4203" t="n">
        <v>0</v>
      </c>
      <c r="M4203" t="n">
        <v>0</v>
      </c>
      <c r="O4203" t="n">
        <v>0</v>
      </c>
    </row>
    <row r="4204">
      <c r="A4204" s="8" t="n">
        <v>46213</v>
      </c>
      <c r="B4204" t="inlineStr">
        <is>
          <t>YX</t>
        </is>
      </c>
      <c r="C4204" s="9">
        <f>_xlfn.XLOOKUP(B4204,Carriers[Code],Carriers[Airline])</f>
        <v/>
      </c>
      <c r="D4204" t="n">
        <v>4715</v>
      </c>
      <c r="E4204" t="inlineStr">
        <is>
          <t>MDT</t>
        </is>
      </c>
      <c r="F4204" s="10" t="n">
        <v>2030</v>
      </c>
      <c r="G4204" t="inlineStr">
        <is>
          <t>2000-2059</t>
        </is>
      </c>
      <c r="H4204" s="9">
        <f>INT(F4204/100)</f>
        <v/>
      </c>
      <c r="I4204" t="n">
        <v>-6</v>
      </c>
      <c r="J4204" t="n">
        <v>0</v>
      </c>
      <c r="K4204" t="n">
        <v>-9</v>
      </c>
      <c r="L4204" t="n">
        <v>0</v>
      </c>
      <c r="M4204" t="n">
        <v>0</v>
      </c>
      <c r="O4204" t="n">
        <v>0</v>
      </c>
    </row>
    <row r="4205">
      <c r="A4205" s="8" t="n">
        <v>46213</v>
      </c>
      <c r="B4205" t="inlineStr">
        <is>
          <t>B6</t>
        </is>
      </c>
      <c r="C4205" s="9">
        <f>_xlfn.XLOOKUP(B4205,Carriers[Code],Carriers[Airline])</f>
        <v/>
      </c>
      <c r="D4205" t="n">
        <v>1337</v>
      </c>
      <c r="E4205" t="inlineStr">
        <is>
          <t>DTW</t>
        </is>
      </c>
      <c r="F4205" s="10" t="n">
        <v>2033</v>
      </c>
      <c r="G4205" t="inlineStr">
        <is>
          <t>2000-2059</t>
        </is>
      </c>
      <c r="H4205" s="9">
        <f>INT(F4205/100)</f>
        <v/>
      </c>
      <c r="I4205" t="n">
        <v>-8</v>
      </c>
      <c r="J4205" t="n">
        <v>0</v>
      </c>
      <c r="K4205" t="n">
        <v>-16</v>
      </c>
      <c r="L4205" t="n">
        <v>0</v>
      </c>
      <c r="M4205" t="n">
        <v>0</v>
      </c>
      <c r="O4205" t="n">
        <v>0</v>
      </c>
    </row>
    <row r="4206">
      <c r="A4206" s="8" t="n">
        <v>46213</v>
      </c>
      <c r="B4206" t="inlineStr">
        <is>
          <t>YX</t>
        </is>
      </c>
      <c r="C4206" s="9">
        <f>_xlfn.XLOOKUP(B4206,Carriers[Code],Carriers[Airline])</f>
        <v/>
      </c>
      <c r="D4206" t="n">
        <v>5593</v>
      </c>
      <c r="E4206" t="inlineStr">
        <is>
          <t>JAX</t>
        </is>
      </c>
      <c r="F4206" s="10" t="n">
        <v>2035</v>
      </c>
      <c r="G4206" t="inlineStr">
        <is>
          <t>2000-2059</t>
        </is>
      </c>
      <c r="H4206" s="9">
        <f>INT(F4206/100)</f>
        <v/>
      </c>
      <c r="I4206" t="n">
        <v>40</v>
      </c>
      <c r="J4206" t="n">
        <v>1</v>
      </c>
      <c r="K4206" t="n">
        <v>40</v>
      </c>
      <c r="L4206" t="n">
        <v>1</v>
      </c>
      <c r="M4206" t="n">
        <v>0</v>
      </c>
      <c r="O4206" t="n">
        <v>0</v>
      </c>
      <c r="P4206" t="n">
        <v>40</v>
      </c>
      <c r="Q4206" t="n">
        <v>0</v>
      </c>
      <c r="R4206" t="n">
        <v>0</v>
      </c>
      <c r="S4206" t="n">
        <v>0</v>
      </c>
      <c r="T4206" t="n">
        <v>0</v>
      </c>
    </row>
    <row r="4207">
      <c r="A4207" s="8" t="n">
        <v>46213</v>
      </c>
      <c r="B4207" t="inlineStr">
        <is>
          <t>YX</t>
        </is>
      </c>
      <c r="C4207" s="9">
        <f>_xlfn.XLOOKUP(B4207,Carriers[Code],Carriers[Airline])</f>
        <v/>
      </c>
      <c r="D4207" t="n">
        <v>5851</v>
      </c>
      <c r="E4207" t="inlineStr">
        <is>
          <t>BWI</t>
        </is>
      </c>
      <c r="F4207" s="10" t="n">
        <v>2035</v>
      </c>
      <c r="G4207" t="inlineStr">
        <is>
          <t>2000-2059</t>
        </is>
      </c>
      <c r="H4207" s="9">
        <f>INT(F4207/100)</f>
        <v/>
      </c>
      <c r="I4207" t="n">
        <v>-7</v>
      </c>
      <c r="J4207" t="n">
        <v>0</v>
      </c>
      <c r="K4207" t="n">
        <v>-14</v>
      </c>
      <c r="L4207" t="n">
        <v>0</v>
      </c>
      <c r="M4207" t="n">
        <v>0</v>
      </c>
      <c r="O4207" t="n">
        <v>0</v>
      </c>
    </row>
    <row r="4208">
      <c r="A4208" s="8" t="n">
        <v>46213</v>
      </c>
      <c r="B4208" t="inlineStr">
        <is>
          <t>B6</t>
        </is>
      </c>
      <c r="C4208" s="9">
        <f>_xlfn.XLOOKUP(B4208,Carriers[Code],Carriers[Airline])</f>
        <v/>
      </c>
      <c r="D4208" t="n">
        <v>1785</v>
      </c>
      <c r="E4208" t="inlineStr">
        <is>
          <t>PIT</t>
        </is>
      </c>
      <c r="F4208" s="10" t="n">
        <v>2038</v>
      </c>
      <c r="G4208" t="inlineStr">
        <is>
          <t>2000-2059</t>
        </is>
      </c>
      <c r="H4208" s="9">
        <f>INT(F4208/100)</f>
        <v/>
      </c>
      <c r="I4208" t="n">
        <v>-1</v>
      </c>
      <c r="J4208" t="n">
        <v>0</v>
      </c>
      <c r="K4208" t="n">
        <v>24</v>
      </c>
      <c r="L4208" t="n">
        <v>1</v>
      </c>
      <c r="M4208" t="n">
        <v>0</v>
      </c>
      <c r="O4208" t="n">
        <v>0</v>
      </c>
      <c r="P4208" t="n">
        <v>0</v>
      </c>
      <c r="Q4208" t="n">
        <v>0</v>
      </c>
      <c r="R4208" t="n">
        <v>24</v>
      </c>
      <c r="S4208" t="n">
        <v>0</v>
      </c>
      <c r="T4208" t="n">
        <v>0</v>
      </c>
    </row>
    <row r="4209">
      <c r="A4209" s="8" t="n">
        <v>46213</v>
      </c>
      <c r="B4209" t="inlineStr">
        <is>
          <t>UA</t>
        </is>
      </c>
      <c r="C4209" s="9">
        <f>_xlfn.XLOOKUP(B4209,Carriers[Code],Carriers[Airline])</f>
        <v/>
      </c>
      <c r="D4209" t="n">
        <v>2433</v>
      </c>
      <c r="E4209" t="inlineStr">
        <is>
          <t>DEN</t>
        </is>
      </c>
      <c r="F4209" s="10" t="n">
        <v>2039</v>
      </c>
      <c r="G4209" t="inlineStr">
        <is>
          <t>2000-2059</t>
        </is>
      </c>
      <c r="H4209" s="9">
        <f>INT(F4209/100)</f>
        <v/>
      </c>
      <c r="I4209" t="n">
        <v>-1</v>
      </c>
      <c r="J4209" t="n">
        <v>0</v>
      </c>
      <c r="K4209" t="n">
        <v>-17</v>
      </c>
      <c r="L4209" t="n">
        <v>0</v>
      </c>
      <c r="M4209" t="n">
        <v>0</v>
      </c>
      <c r="O4209" t="n">
        <v>0</v>
      </c>
    </row>
    <row r="4210">
      <c r="A4210" s="8" t="n">
        <v>46213</v>
      </c>
      <c r="B4210" t="inlineStr">
        <is>
          <t>DL</t>
        </is>
      </c>
      <c r="C4210" s="9">
        <f>_xlfn.XLOOKUP(B4210,Carriers[Code],Carriers[Airline])</f>
        <v/>
      </c>
      <c r="D4210" t="n">
        <v>900</v>
      </c>
      <c r="E4210" t="inlineStr">
        <is>
          <t>ATL</t>
        </is>
      </c>
      <c r="F4210" s="10" t="n">
        <v>2040</v>
      </c>
      <c r="G4210" t="inlineStr">
        <is>
          <t>2000-2059</t>
        </is>
      </c>
      <c r="H4210" s="9">
        <f>INT(F4210/100)</f>
        <v/>
      </c>
      <c r="I4210" t="n">
        <v>-12</v>
      </c>
      <c r="J4210" t="n">
        <v>0</v>
      </c>
      <c r="K4210" t="n">
        <v>-30</v>
      </c>
      <c r="L4210" t="n">
        <v>0</v>
      </c>
      <c r="M4210" t="n">
        <v>0</v>
      </c>
      <c r="O4210" t="n">
        <v>0</v>
      </c>
    </row>
    <row r="4211">
      <c r="A4211" s="8" t="n">
        <v>46213</v>
      </c>
      <c r="B4211" t="inlineStr">
        <is>
          <t>DL</t>
        </is>
      </c>
      <c r="C4211" s="9">
        <f>_xlfn.XLOOKUP(B4211,Carriers[Code],Carriers[Airline])</f>
        <v/>
      </c>
      <c r="D4211" t="n">
        <v>2804</v>
      </c>
      <c r="E4211" t="inlineStr">
        <is>
          <t>ORD</t>
        </is>
      </c>
      <c r="F4211" s="10" t="n">
        <v>2045</v>
      </c>
      <c r="G4211" t="inlineStr">
        <is>
          <t>2000-2059</t>
        </is>
      </c>
      <c r="H4211" s="9">
        <f>INT(F4211/100)</f>
        <v/>
      </c>
      <c r="I4211" t="n">
        <v>17</v>
      </c>
      <c r="J4211" t="n">
        <v>1</v>
      </c>
      <c r="K4211" t="n">
        <v>13</v>
      </c>
      <c r="L4211" t="n">
        <v>0</v>
      </c>
      <c r="M4211" t="n">
        <v>0</v>
      </c>
      <c r="O4211" t="n">
        <v>0</v>
      </c>
    </row>
    <row r="4212">
      <c r="A4212" s="8" t="n">
        <v>46213</v>
      </c>
      <c r="B4212" t="inlineStr">
        <is>
          <t>YX</t>
        </is>
      </c>
      <c r="C4212" s="9">
        <f>_xlfn.XLOOKUP(B4212,Carriers[Code],Carriers[Airline])</f>
        <v/>
      </c>
      <c r="D4212" t="n">
        <v>5801</v>
      </c>
      <c r="E4212" t="inlineStr">
        <is>
          <t>CVG</t>
        </is>
      </c>
      <c r="F4212" s="10" t="n">
        <v>2045</v>
      </c>
      <c r="G4212" t="inlineStr">
        <is>
          <t>2000-2059</t>
        </is>
      </c>
      <c r="H4212" s="9">
        <f>INT(F4212/100)</f>
        <v/>
      </c>
      <c r="I4212" t="n">
        <v>-8</v>
      </c>
      <c r="J4212" t="n">
        <v>0</v>
      </c>
      <c r="K4212" t="n">
        <v>-10</v>
      </c>
      <c r="L4212" t="n">
        <v>0</v>
      </c>
      <c r="M4212" t="n">
        <v>0</v>
      </c>
      <c r="O4212" t="n">
        <v>0</v>
      </c>
    </row>
    <row r="4213">
      <c r="A4213" s="8" t="n">
        <v>46213</v>
      </c>
      <c r="B4213" t="inlineStr">
        <is>
          <t>B6</t>
        </is>
      </c>
      <c r="C4213" s="9">
        <f>_xlfn.XLOOKUP(B4213,Carriers[Code],Carriers[Airline])</f>
        <v/>
      </c>
      <c r="D4213" t="n">
        <v>206</v>
      </c>
      <c r="E4213" t="inlineStr">
        <is>
          <t>PQI</t>
        </is>
      </c>
      <c r="F4213" s="10" t="n">
        <v>2055</v>
      </c>
      <c r="G4213" t="inlineStr">
        <is>
          <t>2000-2059</t>
        </is>
      </c>
      <c r="H4213" s="9">
        <f>INT(F4213/100)</f>
        <v/>
      </c>
      <c r="I4213" t="n">
        <v>88</v>
      </c>
      <c r="J4213" t="n">
        <v>1</v>
      </c>
      <c r="K4213" t="n">
        <v>75</v>
      </c>
      <c r="L4213" t="n">
        <v>1</v>
      </c>
      <c r="M4213" t="n">
        <v>0</v>
      </c>
      <c r="O4213" t="n">
        <v>0</v>
      </c>
      <c r="P4213" t="n">
        <v>48</v>
      </c>
      <c r="Q4213" t="n">
        <v>0</v>
      </c>
      <c r="R4213" t="n">
        <v>0</v>
      </c>
      <c r="S4213" t="n">
        <v>0</v>
      </c>
      <c r="T4213" t="n">
        <v>27</v>
      </c>
    </row>
    <row r="4214">
      <c r="A4214" s="8" t="n">
        <v>46213</v>
      </c>
      <c r="B4214" t="inlineStr">
        <is>
          <t>B6</t>
        </is>
      </c>
      <c r="C4214" s="9">
        <f>_xlfn.XLOOKUP(B4214,Carriers[Code],Carriers[Airline])</f>
        <v/>
      </c>
      <c r="D4214" t="n">
        <v>413</v>
      </c>
      <c r="E4214" t="inlineStr">
        <is>
          <t>SFO</t>
        </is>
      </c>
      <c r="F4214" s="10" t="n">
        <v>2055</v>
      </c>
      <c r="G4214" t="inlineStr">
        <is>
          <t>2000-2059</t>
        </is>
      </c>
      <c r="H4214" s="9">
        <f>INT(F4214/100)</f>
        <v/>
      </c>
      <c r="M4214" t="n">
        <v>1</v>
      </c>
      <c r="N4214" t="inlineStr">
        <is>
          <t>A</t>
        </is>
      </c>
      <c r="O4214" t="n">
        <v>0</v>
      </c>
    </row>
    <row r="4215">
      <c r="A4215" s="8" t="n">
        <v>46213</v>
      </c>
      <c r="B4215" t="inlineStr">
        <is>
          <t>DL</t>
        </is>
      </c>
      <c r="C4215" s="9">
        <f>_xlfn.XLOOKUP(B4215,Carriers[Code],Carriers[Airline])</f>
        <v/>
      </c>
      <c r="D4215" t="n">
        <v>2919</v>
      </c>
      <c r="E4215" t="inlineStr">
        <is>
          <t>SFO</t>
        </is>
      </c>
      <c r="F4215" s="10" t="n">
        <v>2055</v>
      </c>
      <c r="G4215" t="inlineStr">
        <is>
          <t>2000-2059</t>
        </is>
      </c>
      <c r="H4215" s="9">
        <f>INT(F4215/100)</f>
        <v/>
      </c>
      <c r="I4215" t="n">
        <v>-3</v>
      </c>
      <c r="J4215" t="n">
        <v>0</v>
      </c>
      <c r="K4215" t="n">
        <v>15</v>
      </c>
      <c r="L4215" t="n">
        <v>1</v>
      </c>
      <c r="M4215" t="n">
        <v>0</v>
      </c>
      <c r="O4215" t="n">
        <v>0</v>
      </c>
      <c r="P4215" t="n">
        <v>0</v>
      </c>
      <c r="Q4215" t="n">
        <v>0</v>
      </c>
      <c r="R4215" t="n">
        <v>15</v>
      </c>
      <c r="S4215" t="n">
        <v>0</v>
      </c>
      <c r="T4215" t="n">
        <v>0</v>
      </c>
    </row>
    <row r="4216">
      <c r="A4216" s="8" t="n">
        <v>46213</v>
      </c>
      <c r="B4216" t="inlineStr">
        <is>
          <t>YX</t>
        </is>
      </c>
      <c r="C4216" s="9">
        <f>_xlfn.XLOOKUP(B4216,Carriers[Code],Carriers[Airline])</f>
        <v/>
      </c>
      <c r="D4216" t="n">
        <v>5655</v>
      </c>
      <c r="E4216" t="inlineStr">
        <is>
          <t>CLE</t>
        </is>
      </c>
      <c r="F4216" s="10" t="n">
        <v>2055</v>
      </c>
      <c r="G4216" t="inlineStr">
        <is>
          <t>2000-2059</t>
        </is>
      </c>
      <c r="H4216" s="9">
        <f>INT(F4216/100)</f>
        <v/>
      </c>
      <c r="I4216" t="n">
        <v>-7</v>
      </c>
      <c r="J4216" t="n">
        <v>0</v>
      </c>
      <c r="K4216" t="n">
        <v>-17</v>
      </c>
      <c r="L4216" t="n">
        <v>0</v>
      </c>
      <c r="M4216" t="n">
        <v>0</v>
      </c>
      <c r="O4216" t="n">
        <v>0</v>
      </c>
    </row>
    <row r="4217">
      <c r="A4217" s="8" t="n">
        <v>46213</v>
      </c>
      <c r="B4217" t="inlineStr">
        <is>
          <t>AA</t>
        </is>
      </c>
      <c r="C4217" s="9">
        <f>_xlfn.XLOOKUP(B4217,Carriers[Code],Carriers[Airline])</f>
        <v/>
      </c>
      <c r="D4217" t="n">
        <v>1541</v>
      </c>
      <c r="E4217" t="inlineStr">
        <is>
          <t>DCA</t>
        </is>
      </c>
      <c r="F4217" s="10" t="n">
        <v>2056</v>
      </c>
      <c r="G4217" t="inlineStr">
        <is>
          <t>2000-2059</t>
        </is>
      </c>
      <c r="H4217" s="9">
        <f>INT(F4217/100)</f>
        <v/>
      </c>
      <c r="I4217" t="n">
        <v>-3</v>
      </c>
      <c r="J4217" t="n">
        <v>0</v>
      </c>
      <c r="K4217" t="n">
        <v>24</v>
      </c>
      <c r="L4217" t="n">
        <v>1</v>
      </c>
      <c r="M4217" t="n">
        <v>0</v>
      </c>
      <c r="O4217" t="n">
        <v>0</v>
      </c>
      <c r="P4217" t="n">
        <v>0</v>
      </c>
      <c r="Q4217" t="n">
        <v>0</v>
      </c>
      <c r="R4217" t="n">
        <v>24</v>
      </c>
      <c r="S4217" t="n">
        <v>0</v>
      </c>
      <c r="T4217" t="n">
        <v>0</v>
      </c>
    </row>
    <row r="4218">
      <c r="A4218" s="8" t="n">
        <v>46213</v>
      </c>
      <c r="B4218" t="inlineStr">
        <is>
          <t>YX</t>
        </is>
      </c>
      <c r="C4218" s="9">
        <f>_xlfn.XLOOKUP(B4218,Carriers[Code],Carriers[Airline])</f>
        <v/>
      </c>
      <c r="D4218" t="n">
        <v>5609</v>
      </c>
      <c r="E4218" t="inlineStr">
        <is>
          <t>LGA</t>
        </is>
      </c>
      <c r="F4218" s="10" t="n">
        <v>2100</v>
      </c>
      <c r="G4218" t="inlineStr">
        <is>
          <t>2100-2159</t>
        </is>
      </c>
      <c r="H4218" s="9">
        <f>INT(F4218/100)</f>
        <v/>
      </c>
      <c r="I4218" t="n">
        <v>19</v>
      </c>
      <c r="J4218" t="n">
        <v>1</v>
      </c>
      <c r="K4218" t="n">
        <v>15</v>
      </c>
      <c r="L4218" t="n">
        <v>1</v>
      </c>
      <c r="M4218" t="n">
        <v>0</v>
      </c>
      <c r="O4218" t="n">
        <v>0</v>
      </c>
      <c r="P4218" t="n">
        <v>0</v>
      </c>
      <c r="Q4218" t="n">
        <v>0</v>
      </c>
      <c r="R4218" t="n">
        <v>15</v>
      </c>
      <c r="S4218" t="n">
        <v>0</v>
      </c>
      <c r="T4218" t="n">
        <v>0</v>
      </c>
    </row>
    <row r="4219">
      <c r="A4219" s="8" t="n">
        <v>46213</v>
      </c>
      <c r="B4219" t="inlineStr">
        <is>
          <t>B6</t>
        </is>
      </c>
      <c r="C4219" s="9">
        <f>_xlfn.XLOOKUP(B4219,Carriers[Code],Carriers[Airline])</f>
        <v/>
      </c>
      <c r="D4219" t="n">
        <v>591</v>
      </c>
      <c r="E4219" t="inlineStr">
        <is>
          <t>TPA</t>
        </is>
      </c>
      <c r="F4219" s="10" t="n">
        <v>2103</v>
      </c>
      <c r="G4219" t="inlineStr">
        <is>
          <t>2100-2159</t>
        </is>
      </c>
      <c r="H4219" s="9">
        <f>INT(F4219/100)</f>
        <v/>
      </c>
      <c r="I4219" t="n">
        <v>35</v>
      </c>
      <c r="J4219" t="n">
        <v>1</v>
      </c>
      <c r="K4219" t="n">
        <v>25</v>
      </c>
      <c r="L4219" t="n">
        <v>1</v>
      </c>
      <c r="M4219" t="n">
        <v>0</v>
      </c>
      <c r="O4219" t="n">
        <v>0</v>
      </c>
      <c r="P4219" t="n">
        <v>16</v>
      </c>
      <c r="Q4219" t="n">
        <v>0</v>
      </c>
      <c r="R4219" t="n">
        <v>0</v>
      </c>
      <c r="S4219" t="n">
        <v>0</v>
      </c>
      <c r="T4219" t="n">
        <v>9</v>
      </c>
    </row>
    <row r="4220">
      <c r="A4220" s="8" t="n">
        <v>46213</v>
      </c>
      <c r="B4220" t="inlineStr">
        <is>
          <t>B6</t>
        </is>
      </c>
      <c r="C4220" s="9">
        <f>_xlfn.XLOOKUP(B4220,Carriers[Code],Carriers[Airline])</f>
        <v/>
      </c>
      <c r="D4220" t="n">
        <v>2783</v>
      </c>
      <c r="E4220" t="inlineStr">
        <is>
          <t>RDU</t>
        </is>
      </c>
      <c r="F4220" s="10" t="n">
        <v>2104</v>
      </c>
      <c r="G4220" t="inlineStr">
        <is>
          <t>2100-2159</t>
        </is>
      </c>
      <c r="H4220" s="9">
        <f>INT(F4220/100)</f>
        <v/>
      </c>
      <c r="I4220" t="n">
        <v>17</v>
      </c>
      <c r="J4220" t="n">
        <v>1</v>
      </c>
      <c r="K4220" t="n">
        <v>-6</v>
      </c>
      <c r="L4220" t="n">
        <v>0</v>
      </c>
      <c r="M4220" t="n">
        <v>0</v>
      </c>
      <c r="O4220" t="n">
        <v>0</v>
      </c>
    </row>
    <row r="4221">
      <c r="A4221" s="8" t="n">
        <v>46213</v>
      </c>
      <c r="B4221" t="inlineStr">
        <is>
          <t>DL</t>
        </is>
      </c>
      <c r="C4221" s="9">
        <f>_xlfn.XLOOKUP(B4221,Carriers[Code],Carriers[Airline])</f>
        <v/>
      </c>
      <c r="D4221" t="n">
        <v>2896</v>
      </c>
      <c r="E4221" t="inlineStr">
        <is>
          <t>DTW</t>
        </is>
      </c>
      <c r="F4221" s="10" t="n">
        <v>2105</v>
      </c>
      <c r="G4221" t="inlineStr">
        <is>
          <t>2100-2159</t>
        </is>
      </c>
      <c r="H4221" s="9">
        <f>INT(F4221/100)</f>
        <v/>
      </c>
      <c r="I4221" t="n">
        <v>40</v>
      </c>
      <c r="J4221" t="n">
        <v>1</v>
      </c>
      <c r="K4221" t="n">
        <v>15</v>
      </c>
      <c r="L4221" t="n">
        <v>1</v>
      </c>
      <c r="M4221" t="n">
        <v>0</v>
      </c>
      <c r="O4221" t="n">
        <v>0</v>
      </c>
      <c r="P4221" t="n">
        <v>0</v>
      </c>
      <c r="Q4221" t="n">
        <v>0</v>
      </c>
      <c r="R4221" t="n">
        <v>0</v>
      </c>
      <c r="S4221" t="n">
        <v>0</v>
      </c>
      <c r="T4221" t="n">
        <v>15</v>
      </c>
    </row>
    <row r="4222">
      <c r="A4222" s="8" t="n">
        <v>46213</v>
      </c>
      <c r="B4222" t="inlineStr">
        <is>
          <t>B6</t>
        </is>
      </c>
      <c r="C4222" s="9">
        <f>_xlfn.XLOOKUP(B4222,Carriers[Code],Carriers[Airline])</f>
        <v/>
      </c>
      <c r="D4222" t="n">
        <v>251</v>
      </c>
      <c r="E4222" t="inlineStr">
        <is>
          <t>MCO</t>
        </is>
      </c>
      <c r="F4222" s="10" t="n">
        <v>2106</v>
      </c>
      <c r="G4222" t="inlineStr">
        <is>
          <t>2100-2159</t>
        </is>
      </c>
      <c r="H4222" s="9">
        <f>INT(F4222/100)</f>
        <v/>
      </c>
      <c r="I4222" t="n">
        <v>43</v>
      </c>
      <c r="J4222" t="n">
        <v>1</v>
      </c>
      <c r="K4222" t="n">
        <v>24</v>
      </c>
      <c r="L4222" t="n">
        <v>1</v>
      </c>
      <c r="M4222" t="n">
        <v>0</v>
      </c>
      <c r="O4222" t="n">
        <v>0</v>
      </c>
      <c r="P4222" t="n">
        <v>24</v>
      </c>
      <c r="Q4222" t="n">
        <v>0</v>
      </c>
      <c r="R4222" t="n">
        <v>0</v>
      </c>
      <c r="S4222" t="n">
        <v>0</v>
      </c>
      <c r="T4222" t="n">
        <v>0</v>
      </c>
    </row>
    <row r="4223">
      <c r="A4223" s="8" t="n">
        <v>46213</v>
      </c>
      <c r="B4223" t="inlineStr">
        <is>
          <t>YX</t>
        </is>
      </c>
      <c r="C4223" s="9">
        <f>_xlfn.XLOOKUP(B4223,Carriers[Code],Carriers[Airline])</f>
        <v/>
      </c>
      <c r="D4223" t="n">
        <v>5594</v>
      </c>
      <c r="E4223" t="inlineStr">
        <is>
          <t>MEM</t>
        </is>
      </c>
      <c r="F4223" s="10" t="n">
        <v>2115</v>
      </c>
      <c r="G4223" t="inlineStr">
        <is>
          <t>2100-2159</t>
        </is>
      </c>
      <c r="H4223" s="9">
        <f>INT(F4223/100)</f>
        <v/>
      </c>
      <c r="I4223" t="n">
        <v>107</v>
      </c>
      <c r="J4223" t="n">
        <v>1</v>
      </c>
      <c r="K4223" t="n">
        <v>111</v>
      </c>
      <c r="L4223" t="n">
        <v>1</v>
      </c>
      <c r="M4223" t="n">
        <v>0</v>
      </c>
      <c r="O4223" t="n">
        <v>0</v>
      </c>
      <c r="P4223" t="n">
        <v>70</v>
      </c>
      <c r="Q4223" t="n">
        <v>0</v>
      </c>
      <c r="R4223" t="n">
        <v>4</v>
      </c>
      <c r="S4223" t="n">
        <v>0</v>
      </c>
      <c r="T4223" t="n">
        <v>37</v>
      </c>
    </row>
    <row r="4224">
      <c r="A4224" s="8" t="n">
        <v>46213</v>
      </c>
      <c r="B4224" t="inlineStr">
        <is>
          <t>YX</t>
        </is>
      </c>
      <c r="C4224" s="9">
        <f>_xlfn.XLOOKUP(B4224,Carriers[Code],Carriers[Airline])</f>
        <v/>
      </c>
      <c r="D4224" t="n">
        <v>5702</v>
      </c>
      <c r="E4224" t="inlineStr">
        <is>
          <t>JFK</t>
        </is>
      </c>
      <c r="F4224" s="10" t="n">
        <v>2120</v>
      </c>
      <c r="G4224" t="inlineStr">
        <is>
          <t>2100-2159</t>
        </is>
      </c>
      <c r="H4224" s="9">
        <f>INT(F4224/100)</f>
        <v/>
      </c>
      <c r="I4224" t="n">
        <v>-2</v>
      </c>
      <c r="J4224" t="n">
        <v>0</v>
      </c>
      <c r="K4224" t="n">
        <v>-13</v>
      </c>
      <c r="L4224" t="n">
        <v>0</v>
      </c>
      <c r="M4224" t="n">
        <v>0</v>
      </c>
      <c r="O4224" t="n">
        <v>0</v>
      </c>
    </row>
    <row r="4225">
      <c r="A4225" s="8" t="n">
        <v>46213</v>
      </c>
      <c r="B4225" t="inlineStr">
        <is>
          <t>YX</t>
        </is>
      </c>
      <c r="C4225" s="9">
        <f>_xlfn.XLOOKUP(B4225,Carriers[Code],Carriers[Airline])</f>
        <v/>
      </c>
      <c r="D4225" t="n">
        <v>4662</v>
      </c>
      <c r="E4225" t="inlineStr">
        <is>
          <t>ROC</t>
        </is>
      </c>
      <c r="F4225" s="10" t="n">
        <v>2129</v>
      </c>
      <c r="G4225" t="inlineStr">
        <is>
          <t>2100-2159</t>
        </is>
      </c>
      <c r="H4225" s="9">
        <f>INT(F4225/100)</f>
        <v/>
      </c>
      <c r="I4225" t="n">
        <v>-6</v>
      </c>
      <c r="J4225" t="n">
        <v>0</v>
      </c>
      <c r="K4225" t="n">
        <v>-25</v>
      </c>
      <c r="L4225" t="n">
        <v>0</v>
      </c>
      <c r="M4225" t="n">
        <v>0</v>
      </c>
      <c r="O4225" t="n">
        <v>0</v>
      </c>
    </row>
    <row r="4226">
      <c r="A4226" s="8" t="n">
        <v>46213</v>
      </c>
      <c r="B4226" t="inlineStr">
        <is>
          <t>YX</t>
        </is>
      </c>
      <c r="C4226" s="9">
        <f>_xlfn.XLOOKUP(B4226,Carriers[Code],Carriers[Airline])</f>
        <v/>
      </c>
      <c r="D4226" t="n">
        <v>5676</v>
      </c>
      <c r="E4226" t="inlineStr">
        <is>
          <t>RIC</t>
        </is>
      </c>
      <c r="F4226" s="10" t="n">
        <v>2130</v>
      </c>
      <c r="G4226" t="inlineStr">
        <is>
          <t>2100-2159</t>
        </is>
      </c>
      <c r="H4226" s="9">
        <f>INT(F4226/100)</f>
        <v/>
      </c>
      <c r="I4226" t="n">
        <v>-11</v>
      </c>
      <c r="J4226" t="n">
        <v>0</v>
      </c>
      <c r="K4226" t="n">
        <v>-25</v>
      </c>
      <c r="L4226" t="n">
        <v>0</v>
      </c>
      <c r="M4226" t="n">
        <v>0</v>
      </c>
      <c r="O4226" t="n">
        <v>0</v>
      </c>
    </row>
    <row r="4227">
      <c r="A4227" s="8" t="n">
        <v>46213</v>
      </c>
      <c r="B4227" t="inlineStr">
        <is>
          <t>B6</t>
        </is>
      </c>
      <c r="C4227" s="9">
        <f>_xlfn.XLOOKUP(B4227,Carriers[Code],Carriers[Airline])</f>
        <v/>
      </c>
      <c r="D4227" t="n">
        <v>845</v>
      </c>
      <c r="E4227" t="inlineStr">
        <is>
          <t>SYR</t>
        </is>
      </c>
      <c r="F4227" s="10" t="n">
        <v>2135</v>
      </c>
      <c r="G4227" t="inlineStr">
        <is>
          <t>2100-2159</t>
        </is>
      </c>
      <c r="H4227" s="9">
        <f>INT(F4227/100)</f>
        <v/>
      </c>
      <c r="I4227" t="n">
        <v>14</v>
      </c>
      <c r="J4227" t="n">
        <v>0</v>
      </c>
      <c r="K4227" t="n">
        <v>3</v>
      </c>
      <c r="L4227" t="n">
        <v>0</v>
      </c>
      <c r="M4227" t="n">
        <v>0</v>
      </c>
      <c r="O4227" t="n">
        <v>0</v>
      </c>
    </row>
    <row r="4228">
      <c r="A4228" s="8" t="n">
        <v>46213</v>
      </c>
      <c r="B4228" t="inlineStr">
        <is>
          <t>YX</t>
        </is>
      </c>
      <c r="C4228" s="9">
        <f>_xlfn.XLOOKUP(B4228,Carriers[Code],Carriers[Airline])</f>
        <v/>
      </c>
      <c r="D4228" t="n">
        <v>5704</v>
      </c>
      <c r="E4228" t="inlineStr">
        <is>
          <t>DCA</t>
        </is>
      </c>
      <c r="F4228" s="10" t="n">
        <v>2148</v>
      </c>
      <c r="G4228" t="inlineStr">
        <is>
          <t>2100-2159</t>
        </is>
      </c>
      <c r="H4228" s="9">
        <f>INT(F4228/100)</f>
        <v/>
      </c>
      <c r="I4228" t="n">
        <v>84</v>
      </c>
      <c r="J4228" t="n">
        <v>1</v>
      </c>
      <c r="K4228" t="n">
        <v>71</v>
      </c>
      <c r="L4228" t="n">
        <v>1</v>
      </c>
      <c r="M4228" t="n">
        <v>0</v>
      </c>
      <c r="O4228" t="n">
        <v>0</v>
      </c>
      <c r="P4228" t="n">
        <v>71</v>
      </c>
      <c r="Q4228" t="n">
        <v>0</v>
      </c>
      <c r="R4228" t="n">
        <v>0</v>
      </c>
      <c r="S4228" t="n">
        <v>0</v>
      </c>
      <c r="T4228" t="n">
        <v>0</v>
      </c>
    </row>
    <row r="4229">
      <c r="A4229" s="8" t="n">
        <v>46213</v>
      </c>
      <c r="B4229" t="inlineStr">
        <is>
          <t>YX</t>
        </is>
      </c>
      <c r="C4229" s="9">
        <f>_xlfn.XLOOKUP(B4229,Carriers[Code],Carriers[Airline])</f>
        <v/>
      </c>
      <c r="D4229" t="n">
        <v>5840</v>
      </c>
      <c r="E4229" t="inlineStr">
        <is>
          <t>LGA</t>
        </is>
      </c>
      <c r="F4229" s="10" t="n">
        <v>2200</v>
      </c>
      <c r="G4229" t="inlineStr">
        <is>
          <t>2200-2259</t>
        </is>
      </c>
      <c r="H4229" s="9">
        <f>INT(F4229/100)</f>
        <v/>
      </c>
      <c r="I4229" t="n">
        <v>6</v>
      </c>
      <c r="J4229" t="n">
        <v>0</v>
      </c>
      <c r="K4229" t="n">
        <v>-6</v>
      </c>
      <c r="L4229" t="n">
        <v>0</v>
      </c>
      <c r="M4229" t="n">
        <v>0</v>
      </c>
      <c r="O4229" t="n">
        <v>0</v>
      </c>
    </row>
    <row r="4230">
      <c r="A4230" s="8" t="n">
        <v>46213</v>
      </c>
      <c r="B4230" t="inlineStr">
        <is>
          <t>B6</t>
        </is>
      </c>
      <c r="C4230" s="9">
        <f>_xlfn.XLOOKUP(B4230,Carriers[Code],Carriers[Airline])</f>
        <v/>
      </c>
      <c r="D4230" t="n">
        <v>715</v>
      </c>
      <c r="E4230" t="inlineStr">
        <is>
          <t>BUF</t>
        </is>
      </c>
      <c r="F4230" s="10" t="n">
        <v>2210</v>
      </c>
      <c r="G4230" t="inlineStr">
        <is>
          <t>2200-2259</t>
        </is>
      </c>
      <c r="H4230" s="9">
        <f>INT(F4230/100)</f>
        <v/>
      </c>
      <c r="I4230" t="n">
        <v>55</v>
      </c>
      <c r="J4230" t="n">
        <v>1</v>
      </c>
      <c r="K4230" t="n">
        <v>55</v>
      </c>
      <c r="L4230" t="n">
        <v>1</v>
      </c>
      <c r="M4230" t="n">
        <v>0</v>
      </c>
      <c r="O4230" t="n">
        <v>0</v>
      </c>
      <c r="P4230" t="n">
        <v>29</v>
      </c>
      <c r="Q4230" t="n">
        <v>0</v>
      </c>
      <c r="R4230" t="n">
        <v>0</v>
      </c>
      <c r="S4230" t="n">
        <v>0</v>
      </c>
      <c r="T4230" t="n">
        <v>26</v>
      </c>
    </row>
    <row r="4231">
      <c r="A4231" s="8" t="n">
        <v>46213</v>
      </c>
      <c r="B4231" t="inlineStr">
        <is>
          <t>WN</t>
        </is>
      </c>
      <c r="C4231" s="9">
        <f>_xlfn.XLOOKUP(B4231,Carriers[Code],Carriers[Airline])</f>
        <v/>
      </c>
      <c r="D4231" t="n">
        <v>736</v>
      </c>
      <c r="E4231" t="inlineStr">
        <is>
          <t>BWI</t>
        </is>
      </c>
      <c r="F4231" s="10" t="n">
        <v>2225</v>
      </c>
      <c r="G4231" t="inlineStr">
        <is>
          <t>2200-2259</t>
        </is>
      </c>
      <c r="H4231" s="9">
        <f>INT(F4231/100)</f>
        <v/>
      </c>
      <c r="I4231" t="n">
        <v>81</v>
      </c>
      <c r="J4231" t="n">
        <v>1</v>
      </c>
      <c r="K4231" t="n">
        <v>53</v>
      </c>
      <c r="L4231" t="n">
        <v>1</v>
      </c>
      <c r="M4231" t="n">
        <v>0</v>
      </c>
      <c r="O4231" t="n">
        <v>0</v>
      </c>
      <c r="P4231" t="n">
        <v>7</v>
      </c>
      <c r="Q4231" t="n">
        <v>0</v>
      </c>
      <c r="R4231" t="n">
        <v>0</v>
      </c>
      <c r="S4231" t="n">
        <v>0</v>
      </c>
      <c r="T4231" t="n">
        <v>46</v>
      </c>
    </row>
    <row r="4232">
      <c r="A4232" s="8" t="n">
        <v>46213</v>
      </c>
      <c r="B4232" t="inlineStr">
        <is>
          <t>B6</t>
        </is>
      </c>
      <c r="C4232" s="9">
        <f>_xlfn.XLOOKUP(B4232,Carriers[Code],Carriers[Airline])</f>
        <v/>
      </c>
      <c r="D4232" t="n">
        <v>561</v>
      </c>
      <c r="E4232" t="inlineStr">
        <is>
          <t>SJU</t>
        </is>
      </c>
      <c r="F4232" s="10" t="n">
        <v>2239</v>
      </c>
      <c r="G4232" t="inlineStr">
        <is>
          <t>2200-2259</t>
        </is>
      </c>
      <c r="H4232" s="9">
        <f>INT(F4232/100)</f>
        <v/>
      </c>
      <c r="I4232" t="n">
        <v>4</v>
      </c>
      <c r="J4232" t="n">
        <v>0</v>
      </c>
      <c r="K4232" t="n">
        <v>24</v>
      </c>
      <c r="L4232" t="n">
        <v>1</v>
      </c>
      <c r="M4232" t="n">
        <v>0</v>
      </c>
      <c r="O4232" t="n">
        <v>0</v>
      </c>
      <c r="P4232" t="n">
        <v>0</v>
      </c>
      <c r="Q4232" t="n">
        <v>0</v>
      </c>
      <c r="R4232" t="n">
        <v>24</v>
      </c>
      <c r="S4232" t="n">
        <v>0</v>
      </c>
      <c r="T4232" t="n">
        <v>0</v>
      </c>
    </row>
    <row r="4233">
      <c r="A4233" s="8" t="n">
        <v>46214</v>
      </c>
      <c r="B4233" t="inlineStr">
        <is>
          <t>B6</t>
        </is>
      </c>
      <c r="C4233" s="9">
        <f>_xlfn.XLOOKUP(B4233,Carriers[Code],Carriers[Airline])</f>
        <v/>
      </c>
      <c r="D4233" t="n">
        <v>917</v>
      </c>
      <c r="E4233" t="inlineStr">
        <is>
          <t>JFK</t>
        </is>
      </c>
      <c r="F4233" s="10" t="n">
        <v>501</v>
      </c>
      <c r="G4233" t="inlineStr">
        <is>
          <t>0001-0559</t>
        </is>
      </c>
      <c r="H4233" s="9">
        <f>INT(F4233/100)</f>
        <v/>
      </c>
      <c r="I4233" t="n">
        <v>-5</v>
      </c>
      <c r="J4233" t="n">
        <v>0</v>
      </c>
      <c r="K4233" t="n">
        <v>-18</v>
      </c>
      <c r="L4233" t="n">
        <v>0</v>
      </c>
      <c r="M4233" t="n">
        <v>0</v>
      </c>
      <c r="O4233" t="n">
        <v>0</v>
      </c>
    </row>
    <row r="4234">
      <c r="A4234" s="8" t="n">
        <v>46214</v>
      </c>
      <c r="B4234" t="inlineStr">
        <is>
          <t>AA</t>
        </is>
      </c>
      <c r="C4234" s="9">
        <f>_xlfn.XLOOKUP(B4234,Carriers[Code],Carriers[Airline])</f>
        <v/>
      </c>
      <c r="D4234" t="n">
        <v>1418</v>
      </c>
      <c r="E4234" t="inlineStr">
        <is>
          <t>MIA</t>
        </is>
      </c>
      <c r="F4234" s="10" t="n">
        <v>510</v>
      </c>
      <c r="G4234" t="inlineStr">
        <is>
          <t>0001-0559</t>
        </is>
      </c>
      <c r="H4234" s="9">
        <f>INT(F4234/100)</f>
        <v/>
      </c>
      <c r="I4234" t="n">
        <v>-3</v>
      </c>
      <c r="J4234" t="n">
        <v>0</v>
      </c>
      <c r="K4234" t="n">
        <v>-15</v>
      </c>
      <c r="L4234" t="n">
        <v>0</v>
      </c>
      <c r="M4234" t="n">
        <v>0</v>
      </c>
      <c r="O4234" t="n">
        <v>0</v>
      </c>
    </row>
    <row r="4235">
      <c r="A4235" s="8" t="n">
        <v>46214</v>
      </c>
      <c r="B4235" t="inlineStr">
        <is>
          <t>AA</t>
        </is>
      </c>
      <c r="C4235" s="9">
        <f>_xlfn.XLOOKUP(B4235,Carriers[Code],Carriers[Airline])</f>
        <v/>
      </c>
      <c r="D4235" t="n">
        <v>3324</v>
      </c>
      <c r="E4235" t="inlineStr">
        <is>
          <t>ORD</t>
        </is>
      </c>
      <c r="F4235" s="10" t="n">
        <v>510</v>
      </c>
      <c r="G4235" t="inlineStr">
        <is>
          <t>0001-0559</t>
        </is>
      </c>
      <c r="H4235" s="9">
        <f>INT(F4235/100)</f>
        <v/>
      </c>
      <c r="I4235" t="n">
        <v>-8</v>
      </c>
      <c r="J4235" t="n">
        <v>0</v>
      </c>
      <c r="K4235" t="n">
        <v>-18</v>
      </c>
      <c r="L4235" t="n">
        <v>0</v>
      </c>
      <c r="M4235" t="n">
        <v>0</v>
      </c>
      <c r="O4235" t="n">
        <v>0</v>
      </c>
    </row>
    <row r="4236">
      <c r="A4236" s="8" t="n">
        <v>46214</v>
      </c>
      <c r="B4236" t="inlineStr">
        <is>
          <t>B6</t>
        </is>
      </c>
      <c r="C4236" s="9">
        <f>_xlfn.XLOOKUP(B4236,Carriers[Code],Carriers[Airline])</f>
        <v/>
      </c>
      <c r="D4236" t="n">
        <v>569</v>
      </c>
      <c r="E4236" t="inlineStr">
        <is>
          <t>FLL</t>
        </is>
      </c>
      <c r="F4236" s="10" t="n">
        <v>510</v>
      </c>
      <c r="G4236" t="inlineStr">
        <is>
          <t>0001-0559</t>
        </is>
      </c>
      <c r="H4236" s="9">
        <f>INT(F4236/100)</f>
        <v/>
      </c>
      <c r="I4236" t="n">
        <v>4</v>
      </c>
      <c r="J4236" t="n">
        <v>0</v>
      </c>
      <c r="K4236" t="n">
        <v>-2</v>
      </c>
      <c r="L4236" t="n">
        <v>0</v>
      </c>
      <c r="M4236" t="n">
        <v>0</v>
      </c>
      <c r="O4236" t="n">
        <v>0</v>
      </c>
    </row>
    <row r="4237">
      <c r="A4237" s="8" t="n">
        <v>46214</v>
      </c>
      <c r="B4237" t="inlineStr">
        <is>
          <t>WN</t>
        </is>
      </c>
      <c r="C4237" s="9">
        <f>_xlfn.XLOOKUP(B4237,Carriers[Code],Carriers[Airline])</f>
        <v/>
      </c>
      <c r="D4237" t="n">
        <v>727</v>
      </c>
      <c r="E4237" t="inlineStr">
        <is>
          <t>BWI</t>
        </is>
      </c>
      <c r="F4237" s="10" t="n">
        <v>510</v>
      </c>
      <c r="G4237" t="inlineStr">
        <is>
          <t>0001-0559</t>
        </is>
      </c>
      <c r="H4237" s="9">
        <f>INT(F4237/100)</f>
        <v/>
      </c>
      <c r="I4237" t="n">
        <v>0</v>
      </c>
      <c r="J4237" t="n">
        <v>0</v>
      </c>
      <c r="K4237" t="n">
        <v>-7</v>
      </c>
      <c r="L4237" t="n">
        <v>0</v>
      </c>
      <c r="M4237" t="n">
        <v>0</v>
      </c>
      <c r="O4237" t="n">
        <v>0</v>
      </c>
    </row>
    <row r="4238">
      <c r="A4238" s="8" t="n">
        <v>46214</v>
      </c>
      <c r="B4238" t="inlineStr">
        <is>
          <t>WN</t>
        </is>
      </c>
      <c r="C4238" s="9">
        <f>_xlfn.XLOOKUP(B4238,Carriers[Code],Carriers[Airline])</f>
        <v/>
      </c>
      <c r="D4238" t="n">
        <v>3239</v>
      </c>
      <c r="E4238" t="inlineStr">
        <is>
          <t>MDW</t>
        </is>
      </c>
      <c r="F4238" s="10" t="n">
        <v>520</v>
      </c>
      <c r="G4238" t="inlineStr">
        <is>
          <t>0001-0559</t>
        </is>
      </c>
      <c r="H4238" s="9">
        <f>INT(F4238/100)</f>
        <v/>
      </c>
      <c r="I4238" t="n">
        <v>-6</v>
      </c>
      <c r="J4238" t="n">
        <v>0</v>
      </c>
      <c r="K4238" t="n">
        <v>-9</v>
      </c>
      <c r="L4238" t="n">
        <v>0</v>
      </c>
      <c r="M4238" t="n">
        <v>0</v>
      </c>
      <c r="O4238" t="n">
        <v>0</v>
      </c>
    </row>
    <row r="4239">
      <c r="A4239" s="8" t="n">
        <v>46214</v>
      </c>
      <c r="B4239" t="inlineStr">
        <is>
          <t>DL</t>
        </is>
      </c>
      <c r="C4239" s="9">
        <f>_xlfn.XLOOKUP(B4239,Carriers[Code],Carriers[Airline])</f>
        <v/>
      </c>
      <c r="D4239" t="n">
        <v>1019</v>
      </c>
      <c r="E4239" t="inlineStr">
        <is>
          <t>DTW</t>
        </is>
      </c>
      <c r="F4239" s="10" t="n">
        <v>530</v>
      </c>
      <c r="G4239" t="inlineStr">
        <is>
          <t>0001-0559</t>
        </is>
      </c>
      <c r="H4239" s="9">
        <f>INT(F4239/100)</f>
        <v/>
      </c>
      <c r="I4239" t="n">
        <v>-7</v>
      </c>
      <c r="J4239" t="n">
        <v>0</v>
      </c>
      <c r="K4239" t="n">
        <v>-15</v>
      </c>
      <c r="L4239" t="n">
        <v>0</v>
      </c>
      <c r="M4239" t="n">
        <v>0</v>
      </c>
      <c r="O4239" t="n">
        <v>0</v>
      </c>
    </row>
    <row r="4240">
      <c r="A4240" s="8" t="n">
        <v>46214</v>
      </c>
      <c r="B4240" t="inlineStr">
        <is>
          <t>DL</t>
        </is>
      </c>
      <c r="C4240" s="9">
        <f>_xlfn.XLOOKUP(B4240,Carriers[Code],Carriers[Airline])</f>
        <v/>
      </c>
      <c r="D4240" t="n">
        <v>2242</v>
      </c>
      <c r="E4240" t="inlineStr">
        <is>
          <t>ATL</t>
        </is>
      </c>
      <c r="F4240" s="10" t="n">
        <v>530</v>
      </c>
      <c r="G4240" t="inlineStr">
        <is>
          <t>0001-0559</t>
        </is>
      </c>
      <c r="H4240" s="9">
        <f>INT(F4240/100)</f>
        <v/>
      </c>
      <c r="I4240" t="n">
        <v>1</v>
      </c>
      <c r="J4240" t="n">
        <v>0</v>
      </c>
      <c r="K4240" t="n">
        <v>-25</v>
      </c>
      <c r="L4240" t="n">
        <v>0</v>
      </c>
      <c r="M4240" t="n">
        <v>0</v>
      </c>
      <c r="O4240" t="n">
        <v>0</v>
      </c>
    </row>
    <row r="4241">
      <c r="A4241" s="8" t="n">
        <v>46214</v>
      </c>
      <c r="B4241" t="inlineStr">
        <is>
          <t>UA</t>
        </is>
      </c>
      <c r="C4241" s="9">
        <f>_xlfn.XLOOKUP(B4241,Carriers[Code],Carriers[Airline])</f>
        <v/>
      </c>
      <c r="D4241" t="n">
        <v>1734</v>
      </c>
      <c r="E4241" t="inlineStr">
        <is>
          <t>IAD</t>
        </is>
      </c>
      <c r="F4241" s="10" t="n">
        <v>545</v>
      </c>
      <c r="G4241" t="inlineStr">
        <is>
          <t>0001-0559</t>
        </is>
      </c>
      <c r="H4241" s="9">
        <f>INT(F4241/100)</f>
        <v/>
      </c>
      <c r="I4241" t="n">
        <v>-3</v>
      </c>
      <c r="J4241" t="n">
        <v>0</v>
      </c>
      <c r="K4241" t="n">
        <v>-10</v>
      </c>
      <c r="L4241" t="n">
        <v>0</v>
      </c>
      <c r="M4241" t="n">
        <v>0</v>
      </c>
      <c r="O4241" t="n">
        <v>0</v>
      </c>
    </row>
    <row r="4242">
      <c r="A4242" s="8" t="n">
        <v>46214</v>
      </c>
      <c r="B4242" t="inlineStr">
        <is>
          <t>UA</t>
        </is>
      </c>
      <c r="C4242" s="9">
        <f>_xlfn.XLOOKUP(B4242,Carriers[Code],Carriers[Airline])</f>
        <v/>
      </c>
      <c r="D4242" t="n">
        <v>1409</v>
      </c>
      <c r="E4242" t="inlineStr">
        <is>
          <t>IAH</t>
        </is>
      </c>
      <c r="F4242" s="10" t="n">
        <v>547</v>
      </c>
      <c r="G4242" t="inlineStr">
        <is>
          <t>0001-0559</t>
        </is>
      </c>
      <c r="H4242" s="9">
        <f>INT(F4242/100)</f>
        <v/>
      </c>
      <c r="I4242" t="n">
        <v>-1</v>
      </c>
      <c r="J4242" t="n">
        <v>0</v>
      </c>
      <c r="K4242" t="n">
        <v>-9</v>
      </c>
      <c r="L4242" t="n">
        <v>0</v>
      </c>
      <c r="M4242" t="n">
        <v>0</v>
      </c>
      <c r="O4242" t="n">
        <v>0</v>
      </c>
    </row>
    <row r="4243">
      <c r="A4243" s="8" t="n">
        <v>46214</v>
      </c>
      <c r="B4243" t="inlineStr">
        <is>
          <t>WN</t>
        </is>
      </c>
      <c r="C4243" s="9">
        <f>_xlfn.XLOOKUP(B4243,Carriers[Code],Carriers[Airline])</f>
        <v/>
      </c>
      <c r="D4243" t="n">
        <v>752</v>
      </c>
      <c r="E4243" t="inlineStr">
        <is>
          <t>STL</t>
        </is>
      </c>
      <c r="F4243" s="10" t="n">
        <v>550</v>
      </c>
      <c r="G4243" t="inlineStr">
        <is>
          <t>0001-0559</t>
        </is>
      </c>
      <c r="H4243" s="9">
        <f>INT(F4243/100)</f>
        <v/>
      </c>
      <c r="I4243" t="n">
        <v>-3</v>
      </c>
      <c r="J4243" t="n">
        <v>0</v>
      </c>
      <c r="K4243" t="n">
        <v>11</v>
      </c>
      <c r="L4243" t="n">
        <v>0</v>
      </c>
      <c r="M4243" t="n">
        <v>0</v>
      </c>
      <c r="O4243" t="n">
        <v>0</v>
      </c>
    </row>
    <row r="4244">
      <c r="A4244" s="8" t="n">
        <v>46214</v>
      </c>
      <c r="B4244" t="inlineStr">
        <is>
          <t>DL</t>
        </is>
      </c>
      <c r="C4244" s="9">
        <f>_xlfn.XLOOKUP(B4244,Carriers[Code],Carriers[Airline])</f>
        <v/>
      </c>
      <c r="D4244" t="n">
        <v>2303</v>
      </c>
      <c r="E4244" t="inlineStr">
        <is>
          <t>MSP</t>
        </is>
      </c>
      <c r="F4244" s="10" t="n">
        <v>555</v>
      </c>
      <c r="G4244" t="inlineStr">
        <is>
          <t>0001-0559</t>
        </is>
      </c>
      <c r="H4244" s="9">
        <f>INT(F4244/100)</f>
        <v/>
      </c>
      <c r="I4244" t="n">
        <v>3</v>
      </c>
      <c r="J4244" t="n">
        <v>0</v>
      </c>
      <c r="K4244" t="n">
        <v>-5</v>
      </c>
      <c r="L4244" t="n">
        <v>0</v>
      </c>
      <c r="M4244" t="n">
        <v>0</v>
      </c>
      <c r="O4244" t="n">
        <v>0</v>
      </c>
    </row>
    <row r="4245">
      <c r="A4245" s="8" t="n">
        <v>46214</v>
      </c>
      <c r="B4245" t="inlineStr">
        <is>
          <t>AA</t>
        </is>
      </c>
      <c r="C4245" s="9">
        <f>_xlfn.XLOOKUP(B4245,Carriers[Code],Carriers[Airline])</f>
        <v/>
      </c>
      <c r="D4245" t="n">
        <v>873</v>
      </c>
      <c r="E4245" t="inlineStr">
        <is>
          <t>MIA</t>
        </is>
      </c>
      <c r="F4245" s="10" t="n">
        <v>600</v>
      </c>
      <c r="G4245" t="inlineStr">
        <is>
          <t>0600-0659</t>
        </is>
      </c>
      <c r="H4245" s="9">
        <f>INT(F4245/100)</f>
        <v/>
      </c>
      <c r="I4245" t="n">
        <v>-7</v>
      </c>
      <c r="J4245" t="n">
        <v>0</v>
      </c>
      <c r="K4245" t="n">
        <v>-18</v>
      </c>
      <c r="L4245" t="n">
        <v>0</v>
      </c>
      <c r="M4245" t="n">
        <v>0</v>
      </c>
      <c r="O4245" t="n">
        <v>0</v>
      </c>
    </row>
    <row r="4246">
      <c r="A4246" s="8" t="n">
        <v>46214</v>
      </c>
      <c r="B4246" t="inlineStr">
        <is>
          <t>AA</t>
        </is>
      </c>
      <c r="C4246" s="9">
        <f>_xlfn.XLOOKUP(B4246,Carriers[Code],Carriers[Airline])</f>
        <v/>
      </c>
      <c r="D4246" t="n">
        <v>1146</v>
      </c>
      <c r="E4246" t="inlineStr">
        <is>
          <t>PHL</t>
        </is>
      </c>
      <c r="F4246" s="10" t="n">
        <v>600</v>
      </c>
      <c r="G4246" t="inlineStr">
        <is>
          <t>0600-0659</t>
        </is>
      </c>
      <c r="H4246" s="9">
        <f>INT(F4246/100)</f>
        <v/>
      </c>
      <c r="I4246" t="n">
        <v>-8</v>
      </c>
      <c r="J4246" t="n">
        <v>0</v>
      </c>
      <c r="K4246" t="n">
        <v>-25</v>
      </c>
      <c r="L4246" t="n">
        <v>0</v>
      </c>
      <c r="M4246" t="n">
        <v>0</v>
      </c>
      <c r="O4246" t="n">
        <v>0</v>
      </c>
    </row>
    <row r="4247">
      <c r="A4247" s="8" t="n">
        <v>46214</v>
      </c>
      <c r="B4247" t="inlineStr">
        <is>
          <t>AA</t>
        </is>
      </c>
      <c r="C4247" s="9">
        <f>_xlfn.XLOOKUP(B4247,Carriers[Code],Carriers[Airline])</f>
        <v/>
      </c>
      <c r="D4247" t="n">
        <v>2159</v>
      </c>
      <c r="E4247" t="inlineStr">
        <is>
          <t>DCA</t>
        </is>
      </c>
      <c r="F4247" s="10" t="n">
        <v>600</v>
      </c>
      <c r="G4247" t="inlineStr">
        <is>
          <t>0600-0659</t>
        </is>
      </c>
      <c r="H4247" s="9">
        <f>INT(F4247/100)</f>
        <v/>
      </c>
      <c r="I4247" t="n">
        <v>-8</v>
      </c>
      <c r="J4247" t="n">
        <v>0</v>
      </c>
      <c r="K4247" t="n">
        <v>-12</v>
      </c>
      <c r="L4247" t="n">
        <v>0</v>
      </c>
      <c r="M4247" t="n">
        <v>0</v>
      </c>
      <c r="O4247" t="n">
        <v>0</v>
      </c>
    </row>
    <row r="4248">
      <c r="A4248" s="8" t="n">
        <v>46214</v>
      </c>
      <c r="B4248" t="inlineStr">
        <is>
          <t>AA</t>
        </is>
      </c>
      <c r="C4248" s="9">
        <f>_xlfn.XLOOKUP(B4248,Carriers[Code],Carriers[Airline])</f>
        <v/>
      </c>
      <c r="D4248" t="n">
        <v>2527</v>
      </c>
      <c r="E4248" t="inlineStr">
        <is>
          <t>DFW</t>
        </is>
      </c>
      <c r="F4248" s="10" t="n">
        <v>600</v>
      </c>
      <c r="G4248" t="inlineStr">
        <is>
          <t>0600-0659</t>
        </is>
      </c>
      <c r="H4248" s="9">
        <f>INT(F4248/100)</f>
        <v/>
      </c>
      <c r="I4248" t="n">
        <v>10</v>
      </c>
      <c r="J4248" t="n">
        <v>0</v>
      </c>
      <c r="K4248" t="n">
        <v>-16</v>
      </c>
      <c r="L4248" t="n">
        <v>0</v>
      </c>
      <c r="M4248" t="n">
        <v>0</v>
      </c>
      <c r="O4248" t="n">
        <v>0</v>
      </c>
    </row>
    <row r="4249">
      <c r="A4249" s="8" t="n">
        <v>46214</v>
      </c>
      <c r="B4249" t="inlineStr">
        <is>
          <t>B6</t>
        </is>
      </c>
      <c r="C4249" s="9">
        <f>_xlfn.XLOOKUP(B4249,Carriers[Code],Carriers[Airline])</f>
        <v/>
      </c>
      <c r="D4249" t="n">
        <v>287</v>
      </c>
      <c r="E4249" t="inlineStr">
        <is>
          <t>LAX</t>
        </is>
      </c>
      <c r="F4249" s="10" t="n">
        <v>600</v>
      </c>
      <c r="G4249" t="inlineStr">
        <is>
          <t>0600-0659</t>
        </is>
      </c>
      <c r="H4249" s="9">
        <f>INT(F4249/100)</f>
        <v/>
      </c>
      <c r="I4249" t="n">
        <v>-4</v>
      </c>
      <c r="J4249" t="n">
        <v>0</v>
      </c>
      <c r="K4249" t="n">
        <v>-13</v>
      </c>
      <c r="L4249" t="n">
        <v>0</v>
      </c>
      <c r="M4249" t="n">
        <v>0</v>
      </c>
      <c r="O4249" t="n">
        <v>0</v>
      </c>
    </row>
    <row r="4250">
      <c r="A4250" s="8" t="n">
        <v>46214</v>
      </c>
      <c r="B4250" t="inlineStr">
        <is>
          <t>B6</t>
        </is>
      </c>
      <c r="C4250" s="9">
        <f>_xlfn.XLOOKUP(B4250,Carriers[Code],Carriers[Airline])</f>
        <v/>
      </c>
      <c r="D4250" t="n">
        <v>761</v>
      </c>
      <c r="E4250" t="inlineStr">
        <is>
          <t>SJU</t>
        </is>
      </c>
      <c r="F4250" s="10" t="n">
        <v>600</v>
      </c>
      <c r="G4250" t="inlineStr">
        <is>
          <t>0600-0659</t>
        </is>
      </c>
      <c r="H4250" s="9">
        <f>INT(F4250/100)</f>
        <v/>
      </c>
      <c r="I4250" t="n">
        <v>0</v>
      </c>
      <c r="J4250" t="n">
        <v>0</v>
      </c>
      <c r="K4250" t="n">
        <v>-10</v>
      </c>
      <c r="L4250" t="n">
        <v>0</v>
      </c>
      <c r="M4250" t="n">
        <v>0</v>
      </c>
      <c r="O4250" t="n">
        <v>0</v>
      </c>
    </row>
    <row r="4251">
      <c r="A4251" s="8" t="n">
        <v>46214</v>
      </c>
      <c r="B4251" t="inlineStr">
        <is>
          <t>B6</t>
        </is>
      </c>
      <c r="C4251" s="9">
        <f>_xlfn.XLOOKUP(B4251,Carriers[Code],Carriers[Airline])</f>
        <v/>
      </c>
      <c r="D4251" t="n">
        <v>1439</v>
      </c>
      <c r="E4251" t="inlineStr">
        <is>
          <t>AUS</t>
        </is>
      </c>
      <c r="F4251" s="10" t="n">
        <v>600</v>
      </c>
      <c r="G4251" t="inlineStr">
        <is>
          <t>0600-0659</t>
        </is>
      </c>
      <c r="H4251" s="9">
        <f>INT(F4251/100)</f>
        <v/>
      </c>
      <c r="I4251" t="n">
        <v>42</v>
      </c>
      <c r="J4251" t="n">
        <v>1</v>
      </c>
      <c r="K4251" t="n">
        <v>50</v>
      </c>
      <c r="L4251" t="n">
        <v>1</v>
      </c>
      <c r="M4251" t="n">
        <v>0</v>
      </c>
      <c r="O4251" t="n">
        <v>0</v>
      </c>
      <c r="P4251" t="n">
        <v>42</v>
      </c>
      <c r="Q4251" t="n">
        <v>0</v>
      </c>
      <c r="R4251" t="n">
        <v>8</v>
      </c>
      <c r="S4251" t="n">
        <v>0</v>
      </c>
      <c r="T4251" t="n">
        <v>0</v>
      </c>
    </row>
    <row r="4252">
      <c r="A4252" s="8" t="n">
        <v>46214</v>
      </c>
      <c r="B4252" t="inlineStr">
        <is>
          <t>UA</t>
        </is>
      </c>
      <c r="C4252" s="9">
        <f>_xlfn.XLOOKUP(B4252,Carriers[Code],Carriers[Airline])</f>
        <v/>
      </c>
      <c r="D4252" t="n">
        <v>360</v>
      </c>
      <c r="E4252" t="inlineStr">
        <is>
          <t>LAX</t>
        </is>
      </c>
      <c r="F4252" s="10" t="n">
        <v>600</v>
      </c>
      <c r="G4252" t="inlineStr">
        <is>
          <t>0600-0659</t>
        </is>
      </c>
      <c r="H4252" s="9">
        <f>INT(F4252/100)</f>
        <v/>
      </c>
      <c r="I4252" t="n">
        <v>1</v>
      </c>
      <c r="J4252" t="n">
        <v>0</v>
      </c>
      <c r="K4252" t="n">
        <v>-4</v>
      </c>
      <c r="L4252" t="n">
        <v>0</v>
      </c>
      <c r="M4252" t="n">
        <v>0</v>
      </c>
      <c r="O4252" t="n">
        <v>0</v>
      </c>
    </row>
    <row r="4253">
      <c r="A4253" s="8" t="n">
        <v>46214</v>
      </c>
      <c r="B4253" t="inlineStr">
        <is>
          <t>UA</t>
        </is>
      </c>
      <c r="C4253" s="9">
        <f>_xlfn.XLOOKUP(B4253,Carriers[Code],Carriers[Airline])</f>
        <v/>
      </c>
      <c r="D4253" t="n">
        <v>1414</v>
      </c>
      <c r="E4253" t="inlineStr">
        <is>
          <t>ORD</t>
        </is>
      </c>
      <c r="F4253" s="10" t="n">
        <v>600</v>
      </c>
      <c r="G4253" t="inlineStr">
        <is>
          <t>0600-0659</t>
        </is>
      </c>
      <c r="H4253" s="9">
        <f>INT(F4253/100)</f>
        <v/>
      </c>
      <c r="I4253" t="n">
        <v>22</v>
      </c>
      <c r="J4253" t="n">
        <v>1</v>
      </c>
      <c r="K4253" t="n">
        <v>5</v>
      </c>
      <c r="L4253" t="n">
        <v>0</v>
      </c>
      <c r="M4253" t="n">
        <v>0</v>
      </c>
      <c r="O4253" t="n">
        <v>0</v>
      </c>
    </row>
    <row r="4254">
      <c r="A4254" s="8" t="n">
        <v>46214</v>
      </c>
      <c r="B4254" t="inlineStr">
        <is>
          <t>UA</t>
        </is>
      </c>
      <c r="C4254" s="9">
        <f>_xlfn.XLOOKUP(B4254,Carriers[Code],Carriers[Airline])</f>
        <v/>
      </c>
      <c r="D4254" t="n">
        <v>2441</v>
      </c>
      <c r="E4254" t="inlineStr">
        <is>
          <t>SFO</t>
        </is>
      </c>
      <c r="F4254" s="10" t="n">
        <v>600</v>
      </c>
      <c r="G4254" t="inlineStr">
        <is>
          <t>0600-0659</t>
        </is>
      </c>
      <c r="H4254" s="9">
        <f>INT(F4254/100)</f>
        <v/>
      </c>
      <c r="I4254" t="n">
        <v>15</v>
      </c>
      <c r="J4254" t="n">
        <v>1</v>
      </c>
      <c r="K4254" t="n">
        <v>3</v>
      </c>
      <c r="L4254" t="n">
        <v>0</v>
      </c>
      <c r="M4254" t="n">
        <v>0</v>
      </c>
      <c r="O4254" t="n">
        <v>0</v>
      </c>
    </row>
    <row r="4255">
      <c r="A4255" s="8" t="n">
        <v>46214</v>
      </c>
      <c r="B4255" t="inlineStr">
        <is>
          <t>AS</t>
        </is>
      </c>
      <c r="C4255" s="9">
        <f>_xlfn.XLOOKUP(B4255,Carriers[Code],Carriers[Airline])</f>
        <v/>
      </c>
      <c r="D4255" t="n">
        <v>311</v>
      </c>
      <c r="E4255" t="inlineStr">
        <is>
          <t>PDX</t>
        </is>
      </c>
      <c r="F4255" s="10" t="n">
        <v>603</v>
      </c>
      <c r="G4255" t="inlineStr">
        <is>
          <t>0600-0659</t>
        </is>
      </c>
      <c r="H4255" s="9">
        <f>INT(F4255/100)</f>
        <v/>
      </c>
      <c r="I4255" t="n">
        <v>-4</v>
      </c>
      <c r="J4255" t="n">
        <v>0</v>
      </c>
      <c r="K4255" t="n">
        <v>-18</v>
      </c>
      <c r="L4255" t="n">
        <v>0</v>
      </c>
      <c r="M4255" t="n">
        <v>0</v>
      </c>
      <c r="O4255" t="n">
        <v>0</v>
      </c>
    </row>
    <row r="4256">
      <c r="A4256" s="8" t="n">
        <v>46214</v>
      </c>
      <c r="B4256" t="inlineStr">
        <is>
          <t>AA</t>
        </is>
      </c>
      <c r="C4256" s="9">
        <f>_xlfn.XLOOKUP(B4256,Carriers[Code],Carriers[Airline])</f>
        <v/>
      </c>
      <c r="D4256" t="n">
        <v>418</v>
      </c>
      <c r="E4256" t="inlineStr">
        <is>
          <t>CLT</t>
        </is>
      </c>
      <c r="F4256" s="10" t="n">
        <v>605</v>
      </c>
      <c r="G4256" t="inlineStr">
        <is>
          <t>0600-0659</t>
        </is>
      </c>
      <c r="H4256" s="9">
        <f>INT(F4256/100)</f>
        <v/>
      </c>
      <c r="I4256" t="n">
        <v>-10</v>
      </c>
      <c r="J4256" t="n">
        <v>0</v>
      </c>
      <c r="K4256" t="n">
        <v>-25</v>
      </c>
      <c r="L4256" t="n">
        <v>0</v>
      </c>
      <c r="M4256" t="n">
        <v>0</v>
      </c>
      <c r="O4256" t="n">
        <v>0</v>
      </c>
    </row>
    <row r="4257">
      <c r="A4257" s="8" t="n">
        <v>46214</v>
      </c>
      <c r="B4257" t="inlineStr">
        <is>
          <t>DL</t>
        </is>
      </c>
      <c r="C4257" s="9">
        <f>_xlfn.XLOOKUP(B4257,Carriers[Code],Carriers[Airline])</f>
        <v/>
      </c>
      <c r="D4257" t="n">
        <v>859</v>
      </c>
      <c r="E4257" t="inlineStr">
        <is>
          <t>SLC</t>
        </is>
      </c>
      <c r="F4257" s="10" t="n">
        <v>605</v>
      </c>
      <c r="G4257" t="inlineStr">
        <is>
          <t>0600-0659</t>
        </is>
      </c>
      <c r="H4257" s="9">
        <f>INT(F4257/100)</f>
        <v/>
      </c>
      <c r="I4257" t="n">
        <v>-6</v>
      </c>
      <c r="J4257" t="n">
        <v>0</v>
      </c>
      <c r="K4257" t="n">
        <v>-12</v>
      </c>
      <c r="L4257" t="n">
        <v>0</v>
      </c>
      <c r="M4257" t="n">
        <v>0</v>
      </c>
      <c r="O4257" t="n">
        <v>0</v>
      </c>
    </row>
    <row r="4258">
      <c r="A4258" s="8" t="n">
        <v>46214</v>
      </c>
      <c r="B4258" t="inlineStr">
        <is>
          <t>DL</t>
        </is>
      </c>
      <c r="C4258" s="9">
        <f>_xlfn.XLOOKUP(B4258,Carriers[Code],Carriers[Airline])</f>
        <v/>
      </c>
      <c r="D4258" t="n">
        <v>2611</v>
      </c>
      <c r="E4258" t="inlineStr">
        <is>
          <t>JFK</t>
        </is>
      </c>
      <c r="F4258" s="10" t="n">
        <v>605</v>
      </c>
      <c r="G4258" t="inlineStr">
        <is>
          <t>0600-0659</t>
        </is>
      </c>
      <c r="H4258" s="9">
        <f>INT(F4258/100)</f>
        <v/>
      </c>
      <c r="I4258" t="n">
        <v>-7</v>
      </c>
      <c r="J4258" t="n">
        <v>0</v>
      </c>
      <c r="K4258" t="n">
        <v>-18</v>
      </c>
      <c r="L4258" t="n">
        <v>0</v>
      </c>
      <c r="M4258" t="n">
        <v>0</v>
      </c>
      <c r="O4258" t="n">
        <v>0</v>
      </c>
    </row>
    <row r="4259">
      <c r="A4259" s="8" t="n">
        <v>46214</v>
      </c>
      <c r="B4259" t="inlineStr">
        <is>
          <t>UA</t>
        </is>
      </c>
      <c r="C4259" s="9">
        <f>_xlfn.XLOOKUP(B4259,Carriers[Code],Carriers[Airline])</f>
        <v/>
      </c>
      <c r="D4259" t="n">
        <v>1833</v>
      </c>
      <c r="E4259" t="inlineStr">
        <is>
          <t>EWR</t>
        </is>
      </c>
      <c r="F4259" s="10" t="n">
        <v>605</v>
      </c>
      <c r="G4259" t="inlineStr">
        <is>
          <t>0600-0659</t>
        </is>
      </c>
      <c r="H4259" s="9">
        <f>INT(F4259/100)</f>
        <v/>
      </c>
      <c r="I4259" t="n">
        <v>-3</v>
      </c>
      <c r="J4259" t="n">
        <v>0</v>
      </c>
      <c r="K4259" t="n">
        <v>3</v>
      </c>
      <c r="L4259" t="n">
        <v>0</v>
      </c>
      <c r="M4259" t="n">
        <v>0</v>
      </c>
      <c r="O4259" t="n">
        <v>0</v>
      </c>
    </row>
    <row r="4260">
      <c r="A4260" s="8" t="n">
        <v>46214</v>
      </c>
      <c r="B4260" t="inlineStr">
        <is>
          <t>YX</t>
        </is>
      </c>
      <c r="C4260" s="9">
        <f>_xlfn.XLOOKUP(B4260,Carriers[Code],Carriers[Airline])</f>
        <v/>
      </c>
      <c r="D4260" t="n">
        <v>4401</v>
      </c>
      <c r="E4260" t="inlineStr">
        <is>
          <t>JFK</t>
        </is>
      </c>
      <c r="F4260" s="10" t="n">
        <v>610</v>
      </c>
      <c r="G4260" t="inlineStr">
        <is>
          <t>0600-0659</t>
        </is>
      </c>
      <c r="H4260" s="9">
        <f>INT(F4260/100)</f>
        <v/>
      </c>
      <c r="I4260" t="n">
        <v>-5</v>
      </c>
      <c r="J4260" t="n">
        <v>0</v>
      </c>
      <c r="K4260" t="n">
        <v>-18</v>
      </c>
      <c r="L4260" t="n">
        <v>0</v>
      </c>
      <c r="M4260" t="n">
        <v>0</v>
      </c>
      <c r="O4260" t="n">
        <v>0</v>
      </c>
    </row>
    <row r="4261">
      <c r="A4261" s="8" t="n">
        <v>46214</v>
      </c>
      <c r="B4261" t="inlineStr">
        <is>
          <t>B6</t>
        </is>
      </c>
      <c r="C4261" s="9">
        <f>_xlfn.XLOOKUP(B4261,Carriers[Code],Carriers[Airline])</f>
        <v/>
      </c>
      <c r="D4261" t="n">
        <v>1207</v>
      </c>
      <c r="E4261" t="inlineStr">
        <is>
          <t>BNA</t>
        </is>
      </c>
      <c r="F4261" s="10" t="n">
        <v>619</v>
      </c>
      <c r="G4261" t="inlineStr">
        <is>
          <t>0600-0659</t>
        </is>
      </c>
      <c r="H4261" s="9">
        <f>INT(F4261/100)</f>
        <v/>
      </c>
      <c r="I4261" t="n">
        <v>11</v>
      </c>
      <c r="J4261" t="n">
        <v>0</v>
      </c>
      <c r="K4261" t="n">
        <v>15</v>
      </c>
      <c r="L4261" t="n">
        <v>1</v>
      </c>
      <c r="M4261" t="n">
        <v>0</v>
      </c>
      <c r="O4261" t="n">
        <v>0</v>
      </c>
      <c r="P4261" t="n">
        <v>11</v>
      </c>
      <c r="Q4261" t="n">
        <v>0</v>
      </c>
      <c r="R4261" t="n">
        <v>4</v>
      </c>
      <c r="S4261" t="n">
        <v>0</v>
      </c>
      <c r="T4261" t="n">
        <v>0</v>
      </c>
    </row>
    <row r="4262">
      <c r="A4262" s="8" t="n">
        <v>46214</v>
      </c>
      <c r="B4262" t="inlineStr">
        <is>
          <t>B6</t>
        </is>
      </c>
      <c r="C4262" s="9">
        <f>_xlfn.XLOOKUP(B4262,Carriers[Code],Carriers[Airline])</f>
        <v/>
      </c>
      <c r="D4262" t="n">
        <v>891</v>
      </c>
      <c r="E4262" t="inlineStr">
        <is>
          <t>TPA</t>
        </is>
      </c>
      <c r="F4262" s="10" t="n">
        <v>620</v>
      </c>
      <c r="G4262" t="inlineStr">
        <is>
          <t>0600-0659</t>
        </is>
      </c>
      <c r="H4262" s="9">
        <f>INT(F4262/100)</f>
        <v/>
      </c>
      <c r="I4262" t="n">
        <v>-3</v>
      </c>
      <c r="J4262" t="n">
        <v>0</v>
      </c>
      <c r="K4262" t="n">
        <v>-13</v>
      </c>
      <c r="L4262" t="n">
        <v>0</v>
      </c>
      <c r="M4262" t="n">
        <v>0</v>
      </c>
      <c r="O4262" t="n">
        <v>0</v>
      </c>
    </row>
    <row r="4263">
      <c r="A4263" s="8" t="n">
        <v>46214</v>
      </c>
      <c r="B4263" t="inlineStr">
        <is>
          <t>DL</t>
        </is>
      </c>
      <c r="C4263" s="9">
        <f>_xlfn.XLOOKUP(B4263,Carriers[Code],Carriers[Airline])</f>
        <v/>
      </c>
      <c r="D4263" t="n">
        <v>479</v>
      </c>
      <c r="E4263" t="inlineStr">
        <is>
          <t>LAX</t>
        </is>
      </c>
      <c r="F4263" s="10" t="n">
        <v>620</v>
      </c>
      <c r="G4263" t="inlineStr">
        <is>
          <t>0600-0659</t>
        </is>
      </c>
      <c r="H4263" s="9">
        <f>INT(F4263/100)</f>
        <v/>
      </c>
      <c r="I4263" t="n">
        <v>4</v>
      </c>
      <c r="J4263" t="n">
        <v>0</v>
      </c>
      <c r="K4263" t="n">
        <v>-20</v>
      </c>
      <c r="L4263" t="n">
        <v>0</v>
      </c>
      <c r="M4263" t="n">
        <v>0</v>
      </c>
      <c r="O4263" t="n">
        <v>0</v>
      </c>
    </row>
    <row r="4264">
      <c r="A4264" s="8" t="n">
        <v>46214</v>
      </c>
      <c r="B4264" t="inlineStr">
        <is>
          <t>YX</t>
        </is>
      </c>
      <c r="C4264" s="9">
        <f>_xlfn.XLOOKUP(B4264,Carriers[Code],Carriers[Airline])</f>
        <v/>
      </c>
      <c r="D4264" t="n">
        <v>5764</v>
      </c>
      <c r="E4264" t="inlineStr">
        <is>
          <t>EWR</t>
        </is>
      </c>
      <c r="F4264" s="10" t="n">
        <v>625</v>
      </c>
      <c r="G4264" t="inlineStr">
        <is>
          <t>0600-0659</t>
        </is>
      </c>
      <c r="H4264" s="9">
        <f>INT(F4264/100)</f>
        <v/>
      </c>
      <c r="I4264" t="n">
        <v>-10</v>
      </c>
      <c r="J4264" t="n">
        <v>0</v>
      </c>
      <c r="K4264" t="n">
        <v>-3</v>
      </c>
      <c r="L4264" t="n">
        <v>0</v>
      </c>
      <c r="M4264" t="n">
        <v>0</v>
      </c>
      <c r="O4264" t="n">
        <v>0</v>
      </c>
    </row>
    <row r="4265">
      <c r="A4265" s="8" t="n">
        <v>46214</v>
      </c>
      <c r="B4265" t="inlineStr">
        <is>
          <t>B6</t>
        </is>
      </c>
      <c r="C4265" s="9">
        <f>_xlfn.XLOOKUP(B4265,Carriers[Code],Carriers[Airline])</f>
        <v/>
      </c>
      <c r="D4265" t="n">
        <v>493</v>
      </c>
      <c r="E4265" t="inlineStr">
        <is>
          <t>DEN</t>
        </is>
      </c>
      <c r="F4265" s="10" t="n">
        <v>630</v>
      </c>
      <c r="G4265" t="inlineStr">
        <is>
          <t>0600-0659</t>
        </is>
      </c>
      <c r="H4265" s="9">
        <f>INT(F4265/100)</f>
        <v/>
      </c>
      <c r="I4265" t="n">
        <v>-9</v>
      </c>
      <c r="J4265" t="n">
        <v>0</v>
      </c>
      <c r="K4265" t="n">
        <v>-33</v>
      </c>
      <c r="L4265" t="n">
        <v>0</v>
      </c>
      <c r="M4265" t="n">
        <v>0</v>
      </c>
      <c r="O4265" t="n">
        <v>0</v>
      </c>
    </row>
    <row r="4266">
      <c r="A4266" s="8" t="n">
        <v>46214</v>
      </c>
      <c r="B4266" t="inlineStr">
        <is>
          <t>B6</t>
        </is>
      </c>
      <c r="C4266" s="9">
        <f>_xlfn.XLOOKUP(B4266,Carriers[Code],Carriers[Airline])</f>
        <v/>
      </c>
      <c r="D4266" t="n">
        <v>1285</v>
      </c>
      <c r="E4266" t="inlineStr">
        <is>
          <t>PIT</t>
        </is>
      </c>
      <c r="F4266" s="10" t="n">
        <v>630</v>
      </c>
      <c r="G4266" t="inlineStr">
        <is>
          <t>0600-0659</t>
        </is>
      </c>
      <c r="H4266" s="9">
        <f>INT(F4266/100)</f>
        <v/>
      </c>
      <c r="I4266" t="n">
        <v>-9</v>
      </c>
      <c r="J4266" t="n">
        <v>0</v>
      </c>
      <c r="K4266" t="n">
        <v>-26</v>
      </c>
      <c r="L4266" t="n">
        <v>0</v>
      </c>
      <c r="M4266" t="n">
        <v>0</v>
      </c>
      <c r="O4266" t="n">
        <v>0</v>
      </c>
    </row>
    <row r="4267">
      <c r="A4267" s="8" t="n">
        <v>46214</v>
      </c>
      <c r="B4267" t="inlineStr">
        <is>
          <t>B6</t>
        </is>
      </c>
      <c r="C4267" s="9">
        <f>_xlfn.XLOOKUP(B4267,Carriers[Code],Carriers[Airline])</f>
        <v/>
      </c>
      <c r="D4267" t="n">
        <v>1883</v>
      </c>
      <c r="E4267" t="inlineStr">
        <is>
          <t>RDU</t>
        </is>
      </c>
      <c r="F4267" s="10" t="n">
        <v>630</v>
      </c>
      <c r="G4267" t="inlineStr">
        <is>
          <t>0600-0659</t>
        </is>
      </c>
      <c r="H4267" s="9">
        <f>INT(F4267/100)</f>
        <v/>
      </c>
      <c r="I4267" t="n">
        <v>14</v>
      </c>
      <c r="J4267" t="n">
        <v>0</v>
      </c>
      <c r="K4267" t="n">
        <v>6</v>
      </c>
      <c r="L4267" t="n">
        <v>0</v>
      </c>
      <c r="M4267" t="n">
        <v>0</v>
      </c>
      <c r="O4267" t="n">
        <v>0</v>
      </c>
    </row>
    <row r="4268">
      <c r="A4268" s="8" t="n">
        <v>46214</v>
      </c>
      <c r="B4268" t="inlineStr">
        <is>
          <t>DL</t>
        </is>
      </c>
      <c r="C4268" s="9">
        <f>_xlfn.XLOOKUP(B4268,Carriers[Code],Carriers[Airline])</f>
        <v/>
      </c>
      <c r="D4268" t="n">
        <v>1410</v>
      </c>
      <c r="E4268" t="inlineStr">
        <is>
          <t>AUS</t>
        </is>
      </c>
      <c r="F4268" s="10" t="n">
        <v>630</v>
      </c>
      <c r="G4268" t="inlineStr">
        <is>
          <t>0600-0659</t>
        </is>
      </c>
      <c r="H4268" s="9">
        <f>INT(F4268/100)</f>
        <v/>
      </c>
      <c r="I4268" t="n">
        <v>-2</v>
      </c>
      <c r="J4268" t="n">
        <v>0</v>
      </c>
      <c r="K4268" t="n">
        <v>12</v>
      </c>
      <c r="L4268" t="n">
        <v>0</v>
      </c>
      <c r="M4268" t="n">
        <v>0</v>
      </c>
      <c r="O4268" t="n">
        <v>0</v>
      </c>
    </row>
    <row r="4269">
      <c r="A4269" s="8" t="n">
        <v>46214</v>
      </c>
      <c r="B4269" t="inlineStr">
        <is>
          <t>B6</t>
        </is>
      </c>
      <c r="C4269" s="9">
        <f>_xlfn.XLOOKUP(B4269,Carriers[Code],Carriers[Airline])</f>
        <v/>
      </c>
      <c r="D4269" t="n">
        <v>1333</v>
      </c>
      <c r="E4269" t="inlineStr">
        <is>
          <t>SFO</t>
        </is>
      </c>
      <c r="F4269" s="10" t="n">
        <v>635</v>
      </c>
      <c r="G4269" t="inlineStr">
        <is>
          <t>0600-0659</t>
        </is>
      </c>
      <c r="H4269" s="9">
        <f>INT(F4269/100)</f>
        <v/>
      </c>
      <c r="I4269" t="n">
        <v>-4</v>
      </c>
      <c r="J4269" t="n">
        <v>0</v>
      </c>
      <c r="K4269" t="n">
        <v>-9</v>
      </c>
      <c r="L4269" t="n">
        <v>0</v>
      </c>
      <c r="M4269" t="n">
        <v>0</v>
      </c>
      <c r="O4269" t="n">
        <v>0</v>
      </c>
    </row>
    <row r="4270">
      <c r="A4270" s="8" t="n">
        <v>46214</v>
      </c>
      <c r="B4270" t="inlineStr">
        <is>
          <t>WN</t>
        </is>
      </c>
      <c r="C4270" s="9">
        <f>_xlfn.XLOOKUP(B4270,Carriers[Code],Carriers[Airline])</f>
        <v/>
      </c>
      <c r="D4270" t="n">
        <v>4156</v>
      </c>
      <c r="E4270" t="inlineStr">
        <is>
          <t>DEN</t>
        </is>
      </c>
      <c r="F4270" s="10" t="n">
        <v>640</v>
      </c>
      <c r="G4270" t="inlineStr">
        <is>
          <t>0600-0659</t>
        </is>
      </c>
      <c r="H4270" s="9">
        <f>INT(F4270/100)</f>
        <v/>
      </c>
      <c r="I4270" t="n">
        <v>-6</v>
      </c>
      <c r="J4270" t="n">
        <v>0</v>
      </c>
      <c r="K4270" t="n">
        <v>-21</v>
      </c>
      <c r="L4270" t="n">
        <v>0</v>
      </c>
      <c r="M4270" t="n">
        <v>0</v>
      </c>
      <c r="O4270" t="n">
        <v>0</v>
      </c>
    </row>
    <row r="4271">
      <c r="A4271" s="8" t="n">
        <v>46214</v>
      </c>
      <c r="B4271" t="inlineStr">
        <is>
          <t>B6</t>
        </is>
      </c>
      <c r="C4271" s="9">
        <f>_xlfn.XLOOKUP(B4271,Carriers[Code],Carriers[Airline])</f>
        <v/>
      </c>
      <c r="D4271" t="n">
        <v>165</v>
      </c>
      <c r="E4271" t="inlineStr">
        <is>
          <t>RSW</t>
        </is>
      </c>
      <c r="F4271" s="10" t="n">
        <v>645</v>
      </c>
      <c r="G4271" t="inlineStr">
        <is>
          <t>0600-0659</t>
        </is>
      </c>
      <c r="H4271" s="9">
        <f>INT(F4271/100)</f>
        <v/>
      </c>
      <c r="M4271" t="n">
        <v>1</v>
      </c>
      <c r="N4271" t="inlineStr">
        <is>
          <t>C</t>
        </is>
      </c>
      <c r="O4271" t="n">
        <v>0</v>
      </c>
    </row>
    <row r="4272">
      <c r="A4272" s="8" t="n">
        <v>46214</v>
      </c>
      <c r="B4272" t="inlineStr">
        <is>
          <t>DL</t>
        </is>
      </c>
      <c r="C4272" s="9">
        <f>_xlfn.XLOOKUP(B4272,Carriers[Code],Carriers[Airline])</f>
        <v/>
      </c>
      <c r="D4272" t="n">
        <v>695</v>
      </c>
      <c r="E4272" t="inlineStr">
        <is>
          <t>ATL</t>
        </is>
      </c>
      <c r="F4272" s="10" t="n">
        <v>645</v>
      </c>
      <c r="G4272" t="inlineStr">
        <is>
          <t>0600-0659</t>
        </is>
      </c>
      <c r="H4272" s="9">
        <f>INT(F4272/100)</f>
        <v/>
      </c>
      <c r="I4272" t="n">
        <v>-2</v>
      </c>
      <c r="J4272" t="n">
        <v>0</v>
      </c>
      <c r="K4272" t="n">
        <v>-14</v>
      </c>
      <c r="L4272" t="n">
        <v>0</v>
      </c>
      <c r="M4272" t="n">
        <v>0</v>
      </c>
      <c r="O4272" t="n">
        <v>0</v>
      </c>
    </row>
    <row r="4273">
      <c r="A4273" s="8" t="n">
        <v>46214</v>
      </c>
      <c r="B4273" t="inlineStr">
        <is>
          <t>B6</t>
        </is>
      </c>
      <c r="C4273" s="9">
        <f>_xlfn.XLOOKUP(B4273,Carriers[Code],Carriers[Airline])</f>
        <v/>
      </c>
      <c r="D4273" t="n">
        <v>1159</v>
      </c>
      <c r="E4273" t="inlineStr">
        <is>
          <t>PHL</t>
        </is>
      </c>
      <c r="F4273" s="10" t="n">
        <v>652</v>
      </c>
      <c r="G4273" t="inlineStr">
        <is>
          <t>0600-0659</t>
        </is>
      </c>
      <c r="H4273" s="9">
        <f>INT(F4273/100)</f>
        <v/>
      </c>
      <c r="I4273" t="n">
        <v>-10</v>
      </c>
      <c r="J4273" t="n">
        <v>0</v>
      </c>
      <c r="K4273" t="n">
        <v>-21</v>
      </c>
      <c r="L4273" t="n">
        <v>0</v>
      </c>
      <c r="M4273" t="n">
        <v>0</v>
      </c>
      <c r="O4273" t="n">
        <v>0</v>
      </c>
    </row>
    <row r="4274">
      <c r="A4274" s="8" t="n">
        <v>46214</v>
      </c>
      <c r="B4274" t="inlineStr">
        <is>
          <t>AA</t>
        </is>
      </c>
      <c r="C4274" s="9">
        <f>_xlfn.XLOOKUP(B4274,Carriers[Code],Carriers[Airline])</f>
        <v/>
      </c>
      <c r="D4274" t="n">
        <v>1462</v>
      </c>
      <c r="E4274" t="inlineStr">
        <is>
          <t>CLT</t>
        </is>
      </c>
      <c r="F4274" s="10" t="n">
        <v>700</v>
      </c>
      <c r="G4274" t="inlineStr">
        <is>
          <t>0700-0759</t>
        </is>
      </c>
      <c r="H4274" s="9">
        <f>INT(F4274/100)</f>
        <v/>
      </c>
      <c r="I4274" t="n">
        <v>-2</v>
      </c>
      <c r="J4274" t="n">
        <v>0</v>
      </c>
      <c r="K4274" t="n">
        <v>-17</v>
      </c>
      <c r="L4274" t="n">
        <v>0</v>
      </c>
      <c r="M4274" t="n">
        <v>0</v>
      </c>
      <c r="O4274" t="n">
        <v>0</v>
      </c>
    </row>
    <row r="4275">
      <c r="A4275" s="8" t="n">
        <v>46214</v>
      </c>
      <c r="B4275" t="inlineStr">
        <is>
          <t>AA</t>
        </is>
      </c>
      <c r="C4275" s="9">
        <f>_xlfn.XLOOKUP(B4275,Carriers[Code],Carriers[Airline])</f>
        <v/>
      </c>
      <c r="D4275" t="n">
        <v>1509</v>
      </c>
      <c r="E4275" t="inlineStr">
        <is>
          <t>ORD</t>
        </is>
      </c>
      <c r="F4275" s="10" t="n">
        <v>700</v>
      </c>
      <c r="G4275" t="inlineStr">
        <is>
          <t>0700-0759</t>
        </is>
      </c>
      <c r="H4275" s="9">
        <f>INT(F4275/100)</f>
        <v/>
      </c>
      <c r="I4275" t="n">
        <v>-6</v>
      </c>
      <c r="J4275" t="n">
        <v>0</v>
      </c>
      <c r="K4275" t="n">
        <v>-3</v>
      </c>
      <c r="L4275" t="n">
        <v>0</v>
      </c>
      <c r="M4275" t="n">
        <v>0</v>
      </c>
      <c r="O4275" t="n">
        <v>0</v>
      </c>
    </row>
    <row r="4276">
      <c r="A4276" s="8" t="n">
        <v>46214</v>
      </c>
      <c r="B4276" t="inlineStr">
        <is>
          <t>AA</t>
        </is>
      </c>
      <c r="C4276" s="9">
        <f>_xlfn.XLOOKUP(B4276,Carriers[Code],Carriers[Airline])</f>
        <v/>
      </c>
      <c r="D4276" t="n">
        <v>2315</v>
      </c>
      <c r="E4276" t="inlineStr">
        <is>
          <t>PHX</t>
        </is>
      </c>
      <c r="F4276" s="10" t="n">
        <v>700</v>
      </c>
      <c r="G4276" t="inlineStr">
        <is>
          <t>0700-0759</t>
        </is>
      </c>
      <c r="H4276" s="9">
        <f>INT(F4276/100)</f>
        <v/>
      </c>
      <c r="I4276" t="n">
        <v>-10</v>
      </c>
      <c r="J4276" t="n">
        <v>0</v>
      </c>
      <c r="K4276" t="n">
        <v>-30</v>
      </c>
      <c r="L4276" t="n">
        <v>0</v>
      </c>
      <c r="M4276" t="n">
        <v>0</v>
      </c>
      <c r="O4276" t="n">
        <v>0</v>
      </c>
    </row>
    <row r="4277">
      <c r="A4277" s="8" t="n">
        <v>46214</v>
      </c>
      <c r="B4277" t="inlineStr">
        <is>
          <t>AA</t>
        </is>
      </c>
      <c r="C4277" s="9">
        <f>_xlfn.XLOOKUP(B4277,Carriers[Code],Carriers[Airline])</f>
        <v/>
      </c>
      <c r="D4277" t="n">
        <v>2455</v>
      </c>
      <c r="E4277" t="inlineStr">
        <is>
          <t>LAX</t>
        </is>
      </c>
      <c r="F4277" s="10" t="n">
        <v>700</v>
      </c>
      <c r="G4277" t="inlineStr">
        <is>
          <t>0700-0759</t>
        </is>
      </c>
      <c r="H4277" s="9">
        <f>INT(F4277/100)</f>
        <v/>
      </c>
      <c r="I4277" t="n">
        <v>-4</v>
      </c>
      <c r="J4277" t="n">
        <v>0</v>
      </c>
      <c r="K4277" t="n">
        <v>-30</v>
      </c>
      <c r="L4277" t="n">
        <v>0</v>
      </c>
      <c r="M4277" t="n">
        <v>0</v>
      </c>
      <c r="O4277" t="n">
        <v>0</v>
      </c>
    </row>
    <row r="4278">
      <c r="A4278" s="8" t="n">
        <v>46214</v>
      </c>
      <c r="B4278" t="inlineStr">
        <is>
          <t>AA</t>
        </is>
      </c>
      <c r="C4278" s="9">
        <f>_xlfn.XLOOKUP(B4278,Carriers[Code],Carriers[Airline])</f>
        <v/>
      </c>
      <c r="D4278" t="n">
        <v>2555</v>
      </c>
      <c r="E4278" t="inlineStr">
        <is>
          <t>DFW</t>
        </is>
      </c>
      <c r="F4278" s="10" t="n">
        <v>700</v>
      </c>
      <c r="G4278" t="inlineStr">
        <is>
          <t>0700-0759</t>
        </is>
      </c>
      <c r="H4278" s="9">
        <f>INT(F4278/100)</f>
        <v/>
      </c>
      <c r="I4278" t="n">
        <v>-7</v>
      </c>
      <c r="J4278" t="n">
        <v>0</v>
      </c>
      <c r="K4278" t="n">
        <v>-30</v>
      </c>
      <c r="L4278" t="n">
        <v>0</v>
      </c>
      <c r="M4278" t="n">
        <v>0</v>
      </c>
      <c r="O4278" t="n">
        <v>0</v>
      </c>
    </row>
    <row r="4279">
      <c r="A4279" s="8" t="n">
        <v>46214</v>
      </c>
      <c r="B4279" t="inlineStr">
        <is>
          <t>B6</t>
        </is>
      </c>
      <c r="C4279" s="9">
        <f>_xlfn.XLOOKUP(B4279,Carriers[Code],Carriers[Airline])</f>
        <v/>
      </c>
      <c r="D4279" t="n">
        <v>1281</v>
      </c>
      <c r="E4279" t="inlineStr">
        <is>
          <t>RIC</t>
        </is>
      </c>
      <c r="F4279" s="10" t="n">
        <v>700</v>
      </c>
      <c r="G4279" t="inlineStr">
        <is>
          <t>0700-0759</t>
        </is>
      </c>
      <c r="H4279" s="9">
        <f>INT(F4279/100)</f>
        <v/>
      </c>
      <c r="I4279" t="n">
        <v>5</v>
      </c>
      <c r="J4279" t="n">
        <v>0</v>
      </c>
      <c r="K4279" t="n">
        <v>-3</v>
      </c>
      <c r="L4279" t="n">
        <v>0</v>
      </c>
      <c r="M4279" t="n">
        <v>0</v>
      </c>
      <c r="O4279" t="n">
        <v>0</v>
      </c>
    </row>
    <row r="4280">
      <c r="A4280" s="8" t="n">
        <v>46214</v>
      </c>
      <c r="B4280" t="inlineStr">
        <is>
          <t>DL</t>
        </is>
      </c>
      <c r="C4280" s="9">
        <f>_xlfn.XLOOKUP(B4280,Carriers[Code],Carriers[Airline])</f>
        <v/>
      </c>
      <c r="D4280" t="n">
        <v>2706</v>
      </c>
      <c r="E4280" t="inlineStr">
        <is>
          <t>TPA</t>
        </is>
      </c>
      <c r="F4280" s="10" t="n">
        <v>700</v>
      </c>
      <c r="G4280" t="inlineStr">
        <is>
          <t>0700-0759</t>
        </is>
      </c>
      <c r="H4280" s="9">
        <f>INT(F4280/100)</f>
        <v/>
      </c>
      <c r="I4280" t="n">
        <v>-4</v>
      </c>
      <c r="J4280" t="n">
        <v>0</v>
      </c>
      <c r="K4280" t="n">
        <v>-23</v>
      </c>
      <c r="L4280" t="n">
        <v>0</v>
      </c>
      <c r="M4280" t="n">
        <v>0</v>
      </c>
      <c r="O4280" t="n">
        <v>0</v>
      </c>
    </row>
    <row r="4281">
      <c r="A4281" s="8" t="n">
        <v>46214</v>
      </c>
      <c r="B4281" t="inlineStr">
        <is>
          <t>DL</t>
        </is>
      </c>
      <c r="C4281" s="9">
        <f>_xlfn.XLOOKUP(B4281,Carriers[Code],Carriers[Airline])</f>
        <v/>
      </c>
      <c r="D4281" t="n">
        <v>2770</v>
      </c>
      <c r="E4281" t="inlineStr">
        <is>
          <t>LGA</t>
        </is>
      </c>
      <c r="F4281" s="10" t="n">
        <v>700</v>
      </c>
      <c r="G4281" t="inlineStr">
        <is>
          <t>0700-0759</t>
        </is>
      </c>
      <c r="H4281" s="9">
        <f>INT(F4281/100)</f>
        <v/>
      </c>
      <c r="I4281" t="n">
        <v>-10</v>
      </c>
      <c r="J4281" t="n">
        <v>0</v>
      </c>
      <c r="K4281" t="n">
        <v>-35</v>
      </c>
      <c r="L4281" t="n">
        <v>0</v>
      </c>
      <c r="M4281" t="n">
        <v>0</v>
      </c>
      <c r="O4281" t="n">
        <v>0</v>
      </c>
    </row>
    <row r="4282">
      <c r="A4282" s="8" t="n">
        <v>46214</v>
      </c>
      <c r="B4282" t="inlineStr">
        <is>
          <t>YX</t>
        </is>
      </c>
      <c r="C4282" s="9">
        <f>_xlfn.XLOOKUP(B4282,Carriers[Code],Carriers[Airline])</f>
        <v/>
      </c>
      <c r="D4282" t="n">
        <v>4424</v>
      </c>
      <c r="E4282" t="inlineStr">
        <is>
          <t>LGA</t>
        </is>
      </c>
      <c r="F4282" s="10" t="n">
        <v>700</v>
      </c>
      <c r="G4282" t="inlineStr">
        <is>
          <t>0700-0759</t>
        </is>
      </c>
      <c r="H4282" s="9">
        <f>INT(F4282/100)</f>
        <v/>
      </c>
      <c r="I4282" t="n">
        <v>-4</v>
      </c>
      <c r="J4282" t="n">
        <v>0</v>
      </c>
      <c r="K4282" t="n">
        <v>-31</v>
      </c>
      <c r="L4282" t="n">
        <v>0</v>
      </c>
      <c r="M4282" t="n">
        <v>0</v>
      </c>
      <c r="O4282" t="n">
        <v>0</v>
      </c>
    </row>
    <row r="4283">
      <c r="A4283" s="8" t="n">
        <v>46214</v>
      </c>
      <c r="B4283" t="inlineStr">
        <is>
          <t>YX</t>
        </is>
      </c>
      <c r="C4283" s="9">
        <f>_xlfn.XLOOKUP(B4283,Carriers[Code],Carriers[Airline])</f>
        <v/>
      </c>
      <c r="D4283" t="n">
        <v>4435</v>
      </c>
      <c r="E4283" t="inlineStr">
        <is>
          <t>IND</t>
        </is>
      </c>
      <c r="F4283" s="10" t="n">
        <v>700</v>
      </c>
      <c r="G4283" t="inlineStr">
        <is>
          <t>0700-0759</t>
        </is>
      </c>
      <c r="H4283" s="9">
        <f>INT(F4283/100)</f>
        <v/>
      </c>
      <c r="I4283" t="n">
        <v>-1</v>
      </c>
      <c r="J4283" t="n">
        <v>0</v>
      </c>
      <c r="K4283" t="n">
        <v>-23</v>
      </c>
      <c r="L4283" t="n">
        <v>0</v>
      </c>
      <c r="M4283" t="n">
        <v>0</v>
      </c>
      <c r="O4283" t="n">
        <v>0</v>
      </c>
    </row>
    <row r="4284">
      <c r="A4284" s="8" t="n">
        <v>46214</v>
      </c>
      <c r="B4284" t="inlineStr">
        <is>
          <t>AS</t>
        </is>
      </c>
      <c r="C4284" s="9">
        <f>_xlfn.XLOOKUP(B4284,Carriers[Code],Carriers[Airline])</f>
        <v/>
      </c>
      <c r="D4284" t="n">
        <v>459</v>
      </c>
      <c r="E4284" t="inlineStr">
        <is>
          <t>SEA</t>
        </is>
      </c>
      <c r="F4284" s="10" t="n">
        <v>703</v>
      </c>
      <c r="G4284" t="inlineStr">
        <is>
          <t>0700-0759</t>
        </is>
      </c>
      <c r="H4284" s="9">
        <f>INT(F4284/100)</f>
        <v/>
      </c>
      <c r="I4284" t="n">
        <v>7</v>
      </c>
      <c r="J4284" t="n">
        <v>0</v>
      </c>
      <c r="K4284" t="n">
        <v>-17</v>
      </c>
      <c r="L4284" t="n">
        <v>0</v>
      </c>
      <c r="M4284" t="n">
        <v>0</v>
      </c>
      <c r="O4284" t="n">
        <v>0</v>
      </c>
    </row>
    <row r="4285">
      <c r="A4285" s="8" t="n">
        <v>46214</v>
      </c>
      <c r="B4285" t="inlineStr">
        <is>
          <t>B6</t>
        </is>
      </c>
      <c r="C4285" s="9">
        <f>_xlfn.XLOOKUP(B4285,Carriers[Code],Carriers[Airline])</f>
        <v/>
      </c>
      <c r="D4285" t="n">
        <v>109</v>
      </c>
      <c r="E4285" t="inlineStr">
        <is>
          <t>JAX</t>
        </is>
      </c>
      <c r="F4285" s="10" t="n">
        <v>705</v>
      </c>
      <c r="G4285" t="inlineStr">
        <is>
          <t>0700-0759</t>
        </is>
      </c>
      <c r="H4285" s="9">
        <f>INT(F4285/100)</f>
        <v/>
      </c>
      <c r="I4285" t="n">
        <v>75</v>
      </c>
      <c r="J4285" t="n">
        <v>1</v>
      </c>
      <c r="K4285" t="n">
        <v>63</v>
      </c>
      <c r="L4285" t="n">
        <v>1</v>
      </c>
      <c r="M4285" t="n">
        <v>0</v>
      </c>
      <c r="O4285" t="n">
        <v>0</v>
      </c>
      <c r="P4285" t="n">
        <v>63</v>
      </c>
      <c r="Q4285" t="n">
        <v>0</v>
      </c>
      <c r="R4285" t="n">
        <v>0</v>
      </c>
      <c r="S4285" t="n">
        <v>0</v>
      </c>
      <c r="T4285" t="n">
        <v>0</v>
      </c>
    </row>
    <row r="4286">
      <c r="A4286" s="8" t="n">
        <v>46214</v>
      </c>
      <c r="B4286" t="inlineStr">
        <is>
          <t>DL</t>
        </is>
      </c>
      <c r="C4286" s="9">
        <f>_xlfn.XLOOKUP(B4286,Carriers[Code],Carriers[Airline])</f>
        <v/>
      </c>
      <c r="D4286" t="n">
        <v>1399</v>
      </c>
      <c r="E4286" t="inlineStr">
        <is>
          <t>MIA</t>
        </is>
      </c>
      <c r="F4286" s="10" t="n">
        <v>705</v>
      </c>
      <c r="G4286" t="inlineStr">
        <is>
          <t>0700-0759</t>
        </is>
      </c>
      <c r="H4286" s="9">
        <f>INT(F4286/100)</f>
        <v/>
      </c>
      <c r="I4286" t="n">
        <v>-3</v>
      </c>
      <c r="J4286" t="n">
        <v>0</v>
      </c>
      <c r="K4286" t="n">
        <v>-6</v>
      </c>
      <c r="L4286" t="n">
        <v>0</v>
      </c>
      <c r="M4286" t="n">
        <v>0</v>
      </c>
      <c r="O4286" t="n">
        <v>0</v>
      </c>
    </row>
    <row r="4287">
      <c r="A4287" s="8" t="n">
        <v>46214</v>
      </c>
      <c r="B4287" t="inlineStr">
        <is>
          <t>DL</t>
        </is>
      </c>
      <c r="C4287" s="9">
        <f>_xlfn.XLOOKUP(B4287,Carriers[Code],Carriers[Airline])</f>
        <v/>
      </c>
      <c r="D4287" t="n">
        <v>1580</v>
      </c>
      <c r="E4287" t="inlineStr">
        <is>
          <t>MCO</t>
        </is>
      </c>
      <c r="F4287" s="10" t="n">
        <v>705</v>
      </c>
      <c r="G4287" t="inlineStr">
        <is>
          <t>0700-0759</t>
        </is>
      </c>
      <c r="H4287" s="9">
        <f>INT(F4287/100)</f>
        <v/>
      </c>
      <c r="I4287" t="n">
        <v>36</v>
      </c>
      <c r="J4287" t="n">
        <v>1</v>
      </c>
      <c r="K4287" t="n">
        <v>26</v>
      </c>
      <c r="L4287" t="n">
        <v>1</v>
      </c>
      <c r="M4287" t="n">
        <v>0</v>
      </c>
      <c r="O4287" t="n">
        <v>0</v>
      </c>
      <c r="P4287" t="n">
        <v>26</v>
      </c>
      <c r="Q4287" t="n">
        <v>0</v>
      </c>
      <c r="R4287" t="n">
        <v>0</v>
      </c>
      <c r="S4287" t="n">
        <v>0</v>
      </c>
      <c r="T4287" t="n">
        <v>0</v>
      </c>
    </row>
    <row r="4288">
      <c r="A4288" s="8" t="n">
        <v>46214</v>
      </c>
      <c r="B4288" t="inlineStr">
        <is>
          <t>B6</t>
        </is>
      </c>
      <c r="C4288" s="9">
        <f>_xlfn.XLOOKUP(B4288,Carriers[Code],Carriers[Airline])</f>
        <v/>
      </c>
      <c r="D4288" t="n">
        <v>2229</v>
      </c>
      <c r="E4288" t="inlineStr">
        <is>
          <t>MKE</t>
        </is>
      </c>
      <c r="F4288" s="10" t="n">
        <v>710</v>
      </c>
      <c r="G4288" t="inlineStr">
        <is>
          <t>0700-0759</t>
        </is>
      </c>
      <c r="H4288" s="9">
        <f>INT(F4288/100)</f>
        <v/>
      </c>
      <c r="I4288" t="n">
        <v>-9</v>
      </c>
      <c r="J4288" t="n">
        <v>0</v>
      </c>
      <c r="K4288" t="n">
        <v>-16</v>
      </c>
      <c r="L4288" t="n">
        <v>0</v>
      </c>
      <c r="M4288" t="n">
        <v>0</v>
      </c>
      <c r="O4288" t="n">
        <v>0</v>
      </c>
    </row>
    <row r="4289">
      <c r="A4289" s="8" t="n">
        <v>46214</v>
      </c>
      <c r="B4289" t="inlineStr">
        <is>
          <t>YX</t>
        </is>
      </c>
      <c r="C4289" s="9">
        <f>_xlfn.XLOOKUP(B4289,Carriers[Code],Carriers[Airline])</f>
        <v/>
      </c>
      <c r="D4289" t="n">
        <v>5596</v>
      </c>
      <c r="E4289" t="inlineStr">
        <is>
          <t>SAV</t>
        </is>
      </c>
      <c r="F4289" s="10" t="n">
        <v>710</v>
      </c>
      <c r="G4289" t="inlineStr">
        <is>
          <t>0700-0759</t>
        </is>
      </c>
      <c r="H4289" s="9">
        <f>INT(F4289/100)</f>
        <v/>
      </c>
      <c r="I4289" t="n">
        <v>-6</v>
      </c>
      <c r="J4289" t="n">
        <v>0</v>
      </c>
      <c r="K4289" t="n">
        <v>-19</v>
      </c>
      <c r="L4289" t="n">
        <v>0</v>
      </c>
      <c r="M4289" t="n">
        <v>0</v>
      </c>
      <c r="O4289" t="n">
        <v>0</v>
      </c>
    </row>
    <row r="4290">
      <c r="A4290" s="8" t="n">
        <v>46214</v>
      </c>
      <c r="B4290" t="inlineStr">
        <is>
          <t>DL</t>
        </is>
      </c>
      <c r="C4290" s="9">
        <f>_xlfn.XLOOKUP(B4290,Carriers[Code],Carriers[Airline])</f>
        <v/>
      </c>
      <c r="D4290" t="n">
        <v>760</v>
      </c>
      <c r="E4290" t="inlineStr">
        <is>
          <t>DFW</t>
        </is>
      </c>
      <c r="F4290" s="10" t="n">
        <v>715</v>
      </c>
      <c r="G4290" t="inlineStr">
        <is>
          <t>0700-0759</t>
        </is>
      </c>
      <c r="H4290" s="9">
        <f>INT(F4290/100)</f>
        <v/>
      </c>
      <c r="I4290" t="n">
        <v>0</v>
      </c>
      <c r="J4290" t="n">
        <v>0</v>
      </c>
      <c r="K4290" t="n">
        <v>6</v>
      </c>
      <c r="L4290" t="n">
        <v>0</v>
      </c>
      <c r="M4290" t="n">
        <v>0</v>
      </c>
      <c r="O4290" t="n">
        <v>0</v>
      </c>
    </row>
    <row r="4291">
      <c r="A4291" s="8" t="n">
        <v>46214</v>
      </c>
      <c r="B4291" t="inlineStr">
        <is>
          <t>WN</t>
        </is>
      </c>
      <c r="C4291" s="9">
        <f>_xlfn.XLOOKUP(B4291,Carriers[Code],Carriers[Airline])</f>
        <v/>
      </c>
      <c r="D4291" t="n">
        <v>487</v>
      </c>
      <c r="E4291" t="inlineStr">
        <is>
          <t>BWI</t>
        </is>
      </c>
      <c r="F4291" s="10" t="n">
        <v>715</v>
      </c>
      <c r="G4291" t="inlineStr">
        <is>
          <t>0700-0759</t>
        </is>
      </c>
      <c r="H4291" s="9">
        <f>INT(F4291/100)</f>
        <v/>
      </c>
      <c r="I4291" t="n">
        <v>-4</v>
      </c>
      <c r="J4291" t="n">
        <v>0</v>
      </c>
      <c r="K4291" t="n">
        <v>-29</v>
      </c>
      <c r="L4291" t="n">
        <v>0</v>
      </c>
      <c r="M4291" t="n">
        <v>0</v>
      </c>
      <c r="O4291" t="n">
        <v>0</v>
      </c>
    </row>
    <row r="4292">
      <c r="A4292" s="8" t="n">
        <v>46214</v>
      </c>
      <c r="B4292" t="inlineStr">
        <is>
          <t>UA</t>
        </is>
      </c>
      <c r="C4292" s="9">
        <f>_xlfn.XLOOKUP(B4292,Carriers[Code],Carriers[Airline])</f>
        <v/>
      </c>
      <c r="D4292" t="n">
        <v>2631</v>
      </c>
      <c r="E4292" t="inlineStr">
        <is>
          <t>ORD</t>
        </is>
      </c>
      <c r="F4292" s="10" t="n">
        <v>719</v>
      </c>
      <c r="G4292" t="inlineStr">
        <is>
          <t>0700-0759</t>
        </is>
      </c>
      <c r="H4292" s="9">
        <f>INT(F4292/100)</f>
        <v/>
      </c>
      <c r="I4292" t="n">
        <v>-6</v>
      </c>
      <c r="J4292" t="n">
        <v>0</v>
      </c>
      <c r="K4292" t="n">
        <v>-15</v>
      </c>
      <c r="L4292" t="n">
        <v>0</v>
      </c>
      <c r="M4292" t="n">
        <v>0</v>
      </c>
      <c r="O4292" t="n">
        <v>0</v>
      </c>
    </row>
    <row r="4293">
      <c r="A4293" s="8" t="n">
        <v>46214</v>
      </c>
      <c r="B4293" t="inlineStr">
        <is>
          <t>B6</t>
        </is>
      </c>
      <c r="C4293" s="9">
        <f>_xlfn.XLOOKUP(B4293,Carriers[Code],Carriers[Airline])</f>
        <v/>
      </c>
      <c r="D4293" t="n">
        <v>791</v>
      </c>
      <c r="E4293" t="inlineStr">
        <is>
          <t>TPA</t>
        </is>
      </c>
      <c r="F4293" s="10" t="n">
        <v>720</v>
      </c>
      <c r="G4293" t="inlineStr">
        <is>
          <t>0700-0759</t>
        </is>
      </c>
      <c r="H4293" s="9">
        <f>INT(F4293/100)</f>
        <v/>
      </c>
      <c r="I4293" t="n">
        <v>-4</v>
      </c>
      <c r="J4293" t="n">
        <v>0</v>
      </c>
      <c r="K4293" t="n">
        <v>-14</v>
      </c>
      <c r="L4293" t="n">
        <v>0</v>
      </c>
      <c r="M4293" t="n">
        <v>0</v>
      </c>
      <c r="O4293" t="n">
        <v>0</v>
      </c>
    </row>
    <row r="4294">
      <c r="A4294" s="8" t="n">
        <v>46214</v>
      </c>
      <c r="B4294" t="inlineStr">
        <is>
          <t>DL</t>
        </is>
      </c>
      <c r="C4294" s="9">
        <f>_xlfn.XLOOKUP(B4294,Carriers[Code],Carriers[Airline])</f>
        <v/>
      </c>
      <c r="D4294" t="n">
        <v>977</v>
      </c>
      <c r="E4294" t="inlineStr">
        <is>
          <t>SFO</t>
        </is>
      </c>
      <c r="F4294" s="10" t="n">
        <v>720</v>
      </c>
      <c r="G4294" t="inlineStr">
        <is>
          <t>0700-0759</t>
        </is>
      </c>
      <c r="H4294" s="9">
        <f>INT(F4294/100)</f>
        <v/>
      </c>
      <c r="I4294" t="n">
        <v>-12</v>
      </c>
      <c r="J4294" t="n">
        <v>0</v>
      </c>
      <c r="K4294" t="n">
        <v>-18</v>
      </c>
      <c r="L4294" t="n">
        <v>0</v>
      </c>
      <c r="M4294" t="n">
        <v>0</v>
      </c>
      <c r="O4294" t="n">
        <v>0</v>
      </c>
    </row>
    <row r="4295">
      <c r="A4295" s="8" t="n">
        <v>46214</v>
      </c>
      <c r="B4295" t="inlineStr">
        <is>
          <t>YX</t>
        </is>
      </c>
      <c r="C4295" s="9">
        <f>_xlfn.XLOOKUP(B4295,Carriers[Code],Carriers[Airline])</f>
        <v/>
      </c>
      <c r="D4295" t="n">
        <v>5845</v>
      </c>
      <c r="E4295" t="inlineStr">
        <is>
          <t>PHL</t>
        </is>
      </c>
      <c r="F4295" s="10" t="n">
        <v>720</v>
      </c>
      <c r="G4295" t="inlineStr">
        <is>
          <t>0700-0759</t>
        </is>
      </c>
      <c r="H4295" s="9">
        <f>INT(F4295/100)</f>
        <v/>
      </c>
      <c r="I4295" t="n">
        <v>-5</v>
      </c>
      <c r="J4295" t="n">
        <v>0</v>
      </c>
      <c r="K4295" t="n">
        <v>-16</v>
      </c>
      <c r="L4295" t="n">
        <v>0</v>
      </c>
      <c r="M4295" t="n">
        <v>0</v>
      </c>
      <c r="O4295" t="n">
        <v>0</v>
      </c>
    </row>
    <row r="4296">
      <c r="A4296" s="8" t="n">
        <v>46214</v>
      </c>
      <c r="B4296" t="inlineStr">
        <is>
          <t>B6</t>
        </is>
      </c>
      <c r="C4296" s="9">
        <f>_xlfn.XLOOKUP(B4296,Carriers[Code],Carriers[Airline])</f>
        <v/>
      </c>
      <c r="D4296" t="n">
        <v>249</v>
      </c>
      <c r="E4296" t="inlineStr">
        <is>
          <t>SAV</t>
        </is>
      </c>
      <c r="F4296" s="10" t="n">
        <v>725</v>
      </c>
      <c r="G4296" t="inlineStr">
        <is>
          <t>0700-0759</t>
        </is>
      </c>
      <c r="H4296" s="9">
        <f>INT(F4296/100)</f>
        <v/>
      </c>
      <c r="I4296" t="n">
        <v>-4</v>
      </c>
      <c r="J4296" t="n">
        <v>0</v>
      </c>
      <c r="K4296" t="n">
        <v>9</v>
      </c>
      <c r="L4296" t="n">
        <v>0</v>
      </c>
      <c r="M4296" t="n">
        <v>0</v>
      </c>
      <c r="O4296" t="n">
        <v>0</v>
      </c>
    </row>
    <row r="4297">
      <c r="A4297" s="8" t="n">
        <v>46214</v>
      </c>
      <c r="B4297" t="inlineStr">
        <is>
          <t>UA</t>
        </is>
      </c>
      <c r="C4297" s="9">
        <f>_xlfn.XLOOKUP(B4297,Carriers[Code],Carriers[Airline])</f>
        <v/>
      </c>
      <c r="D4297" t="n">
        <v>226</v>
      </c>
      <c r="E4297" t="inlineStr">
        <is>
          <t>IAH</t>
        </is>
      </c>
      <c r="F4297" s="10" t="n">
        <v>725</v>
      </c>
      <c r="G4297" t="inlineStr">
        <is>
          <t>0700-0759</t>
        </is>
      </c>
      <c r="H4297" s="9">
        <f>INT(F4297/100)</f>
        <v/>
      </c>
      <c r="I4297" t="n">
        <v>-6</v>
      </c>
      <c r="J4297" t="n">
        <v>0</v>
      </c>
      <c r="K4297" t="n">
        <v>-22</v>
      </c>
      <c r="L4297" t="n">
        <v>0</v>
      </c>
      <c r="M4297" t="n">
        <v>0</v>
      </c>
      <c r="O4297" t="n">
        <v>0</v>
      </c>
    </row>
    <row r="4298">
      <c r="A4298" s="8" t="n">
        <v>46214</v>
      </c>
      <c r="B4298" t="inlineStr">
        <is>
          <t>YX</t>
        </is>
      </c>
      <c r="C4298" s="9">
        <f>_xlfn.XLOOKUP(B4298,Carriers[Code],Carriers[Airline])</f>
        <v/>
      </c>
      <c r="D4298" t="n">
        <v>5692</v>
      </c>
      <c r="E4298" t="inlineStr">
        <is>
          <t>DCA</t>
        </is>
      </c>
      <c r="F4298" s="10" t="n">
        <v>725</v>
      </c>
      <c r="G4298" t="inlineStr">
        <is>
          <t>0700-0759</t>
        </is>
      </c>
      <c r="H4298" s="9">
        <f>INT(F4298/100)</f>
        <v/>
      </c>
      <c r="I4298" t="n">
        <v>-8</v>
      </c>
      <c r="J4298" t="n">
        <v>0</v>
      </c>
      <c r="K4298" t="n">
        <v>-8</v>
      </c>
      <c r="L4298" t="n">
        <v>0</v>
      </c>
      <c r="M4298" t="n">
        <v>0</v>
      </c>
      <c r="O4298" t="n">
        <v>0</v>
      </c>
    </row>
    <row r="4299">
      <c r="A4299" s="8" t="n">
        <v>46214</v>
      </c>
      <c r="B4299" t="inlineStr">
        <is>
          <t>UA</t>
        </is>
      </c>
      <c r="C4299" s="9">
        <f>_xlfn.XLOOKUP(B4299,Carriers[Code],Carriers[Airline])</f>
        <v/>
      </c>
      <c r="D4299" t="n">
        <v>323</v>
      </c>
      <c r="E4299" t="inlineStr">
        <is>
          <t>SFO</t>
        </is>
      </c>
      <c r="F4299" s="10" t="n">
        <v>728</v>
      </c>
      <c r="G4299" t="inlineStr">
        <is>
          <t>0700-0759</t>
        </is>
      </c>
      <c r="H4299" s="9">
        <f>INT(F4299/100)</f>
        <v/>
      </c>
      <c r="I4299" t="n">
        <v>-7</v>
      </c>
      <c r="J4299" t="n">
        <v>0</v>
      </c>
      <c r="K4299" t="n">
        <v>28</v>
      </c>
      <c r="L4299" t="n">
        <v>1</v>
      </c>
      <c r="M4299" t="n">
        <v>0</v>
      </c>
      <c r="O4299" t="n">
        <v>0</v>
      </c>
      <c r="P4299" t="n">
        <v>0</v>
      </c>
      <c r="Q4299" t="n">
        <v>0</v>
      </c>
      <c r="R4299" t="n">
        <v>28</v>
      </c>
      <c r="S4299" t="n">
        <v>0</v>
      </c>
      <c r="T4299" t="n">
        <v>0</v>
      </c>
    </row>
    <row r="4300">
      <c r="A4300" s="8" t="n">
        <v>46214</v>
      </c>
      <c r="B4300" t="inlineStr">
        <is>
          <t>DL</t>
        </is>
      </c>
      <c r="C4300" s="9">
        <f>_xlfn.XLOOKUP(B4300,Carriers[Code],Carriers[Airline])</f>
        <v/>
      </c>
      <c r="D4300" t="n">
        <v>2474</v>
      </c>
      <c r="E4300" t="inlineStr">
        <is>
          <t>RSW</t>
        </is>
      </c>
      <c r="F4300" s="10" t="n">
        <v>730</v>
      </c>
      <c r="G4300" t="inlineStr">
        <is>
          <t>0700-0759</t>
        </is>
      </c>
      <c r="H4300" s="9">
        <f>INT(F4300/100)</f>
        <v/>
      </c>
      <c r="I4300" t="n">
        <v>-1</v>
      </c>
      <c r="J4300" t="n">
        <v>0</v>
      </c>
      <c r="K4300" t="n">
        <v>-11</v>
      </c>
      <c r="L4300" t="n">
        <v>0</v>
      </c>
      <c r="M4300" t="n">
        <v>0</v>
      </c>
      <c r="O4300" t="n">
        <v>0</v>
      </c>
    </row>
    <row r="4301">
      <c r="A4301" s="8" t="n">
        <v>46214</v>
      </c>
      <c r="B4301" t="inlineStr">
        <is>
          <t>DL</t>
        </is>
      </c>
      <c r="C4301" s="9">
        <f>_xlfn.XLOOKUP(B4301,Carriers[Code],Carriers[Airline])</f>
        <v/>
      </c>
      <c r="D4301" t="n">
        <v>2570</v>
      </c>
      <c r="E4301" t="inlineStr">
        <is>
          <t>ORD</t>
        </is>
      </c>
      <c r="F4301" s="10" t="n">
        <v>730</v>
      </c>
      <c r="G4301" t="inlineStr">
        <is>
          <t>0700-0759</t>
        </is>
      </c>
      <c r="H4301" s="9">
        <f>INT(F4301/100)</f>
        <v/>
      </c>
      <c r="I4301" t="n">
        <v>-10</v>
      </c>
      <c r="J4301" t="n">
        <v>0</v>
      </c>
      <c r="K4301" t="n">
        <v>2</v>
      </c>
      <c r="L4301" t="n">
        <v>0</v>
      </c>
      <c r="M4301" t="n">
        <v>0</v>
      </c>
      <c r="O4301" t="n">
        <v>0</v>
      </c>
    </row>
    <row r="4302">
      <c r="A4302" s="8" t="n">
        <v>46214</v>
      </c>
      <c r="B4302" t="inlineStr">
        <is>
          <t>B6</t>
        </is>
      </c>
      <c r="C4302" s="9">
        <f>_xlfn.XLOOKUP(B4302,Carriers[Code],Carriers[Airline])</f>
        <v/>
      </c>
      <c r="D4302" t="n">
        <v>1833</v>
      </c>
      <c r="E4302" t="inlineStr">
        <is>
          <t>SFO</t>
        </is>
      </c>
      <c r="F4302" s="10" t="n">
        <v>735</v>
      </c>
      <c r="G4302" t="inlineStr">
        <is>
          <t>0700-0759</t>
        </is>
      </c>
      <c r="H4302" s="9">
        <f>INT(F4302/100)</f>
        <v/>
      </c>
      <c r="I4302" t="n">
        <v>-2</v>
      </c>
      <c r="J4302" t="n">
        <v>0</v>
      </c>
      <c r="K4302" t="n">
        <v>-23</v>
      </c>
      <c r="L4302" t="n">
        <v>0</v>
      </c>
      <c r="M4302" t="n">
        <v>0</v>
      </c>
      <c r="O4302" t="n">
        <v>0</v>
      </c>
    </row>
    <row r="4303">
      <c r="A4303" s="8" t="n">
        <v>46214</v>
      </c>
      <c r="B4303" t="inlineStr">
        <is>
          <t>B6</t>
        </is>
      </c>
      <c r="C4303" s="9">
        <f>_xlfn.XLOOKUP(B4303,Carriers[Code],Carriers[Airline])</f>
        <v/>
      </c>
      <c r="D4303" t="n">
        <v>687</v>
      </c>
      <c r="E4303" t="inlineStr">
        <is>
          <t>LAX</t>
        </is>
      </c>
      <c r="F4303" s="10" t="n">
        <v>740</v>
      </c>
      <c r="G4303" t="inlineStr">
        <is>
          <t>0700-0759</t>
        </is>
      </c>
      <c r="H4303" s="9">
        <f>INT(F4303/100)</f>
        <v/>
      </c>
      <c r="I4303" t="n">
        <v>0</v>
      </c>
      <c r="J4303" t="n">
        <v>0</v>
      </c>
      <c r="K4303" t="n">
        <v>-19</v>
      </c>
      <c r="L4303" t="n">
        <v>0</v>
      </c>
      <c r="M4303" t="n">
        <v>0</v>
      </c>
      <c r="O4303" t="n">
        <v>0</v>
      </c>
    </row>
    <row r="4304">
      <c r="A4304" s="8" t="n">
        <v>46214</v>
      </c>
      <c r="B4304" t="inlineStr">
        <is>
          <t>DL</t>
        </is>
      </c>
      <c r="C4304" s="9">
        <f>_xlfn.XLOOKUP(B4304,Carriers[Code],Carriers[Airline])</f>
        <v/>
      </c>
      <c r="D4304" t="n">
        <v>2066</v>
      </c>
      <c r="E4304" t="inlineStr">
        <is>
          <t>RDU</t>
        </is>
      </c>
      <c r="F4304" s="10" t="n">
        <v>740</v>
      </c>
      <c r="G4304" t="inlineStr">
        <is>
          <t>0700-0759</t>
        </is>
      </c>
      <c r="H4304" s="9">
        <f>INT(F4304/100)</f>
        <v/>
      </c>
      <c r="I4304" t="n">
        <v>-4</v>
      </c>
      <c r="J4304" t="n">
        <v>0</v>
      </c>
      <c r="K4304" t="n">
        <v>-22</v>
      </c>
      <c r="L4304" t="n">
        <v>0</v>
      </c>
      <c r="M4304" t="n">
        <v>0</v>
      </c>
      <c r="O4304" t="n">
        <v>0</v>
      </c>
    </row>
    <row r="4305">
      <c r="A4305" s="8" t="n">
        <v>46214</v>
      </c>
      <c r="B4305" t="inlineStr">
        <is>
          <t>DL</t>
        </is>
      </c>
      <c r="C4305" s="9">
        <f>_xlfn.XLOOKUP(B4305,Carriers[Code],Carriers[Airline])</f>
        <v/>
      </c>
      <c r="D4305" t="n">
        <v>499</v>
      </c>
      <c r="E4305" t="inlineStr">
        <is>
          <t>DEN</t>
        </is>
      </c>
      <c r="F4305" s="10" t="n">
        <v>745</v>
      </c>
      <c r="G4305" t="inlineStr">
        <is>
          <t>0700-0759</t>
        </is>
      </c>
      <c r="H4305" s="9">
        <f>INT(F4305/100)</f>
        <v/>
      </c>
      <c r="I4305" t="n">
        <v>-3</v>
      </c>
      <c r="J4305" t="n">
        <v>0</v>
      </c>
      <c r="K4305" t="n">
        <v>8</v>
      </c>
      <c r="L4305" t="n">
        <v>0</v>
      </c>
      <c r="M4305" t="n">
        <v>0</v>
      </c>
      <c r="O4305" t="n">
        <v>0</v>
      </c>
    </row>
    <row r="4306">
      <c r="A4306" s="8" t="n">
        <v>46214</v>
      </c>
      <c r="B4306" t="inlineStr">
        <is>
          <t>UA</t>
        </is>
      </c>
      <c r="C4306" s="9">
        <f>_xlfn.XLOOKUP(B4306,Carriers[Code],Carriers[Airline])</f>
        <v/>
      </c>
      <c r="D4306" t="n">
        <v>647</v>
      </c>
      <c r="E4306" t="inlineStr">
        <is>
          <t>DEN</t>
        </is>
      </c>
      <c r="F4306" s="10" t="n">
        <v>745</v>
      </c>
      <c r="G4306" t="inlineStr">
        <is>
          <t>0700-0759</t>
        </is>
      </c>
      <c r="H4306" s="9">
        <f>INT(F4306/100)</f>
        <v/>
      </c>
      <c r="I4306" t="n">
        <v>-3</v>
      </c>
      <c r="J4306" t="n">
        <v>0</v>
      </c>
      <c r="K4306" t="n">
        <v>-21</v>
      </c>
      <c r="L4306" t="n">
        <v>0</v>
      </c>
      <c r="M4306" t="n">
        <v>0</v>
      </c>
      <c r="O4306" t="n">
        <v>0</v>
      </c>
    </row>
    <row r="4307">
      <c r="A4307" s="8" t="n">
        <v>46214</v>
      </c>
      <c r="B4307" t="inlineStr">
        <is>
          <t>DL</t>
        </is>
      </c>
      <c r="C4307" s="9">
        <f>_xlfn.XLOOKUP(B4307,Carriers[Code],Carriers[Airline])</f>
        <v/>
      </c>
      <c r="D4307" t="n">
        <v>497</v>
      </c>
      <c r="E4307" t="inlineStr">
        <is>
          <t>LAS</t>
        </is>
      </c>
      <c r="F4307" s="10" t="n">
        <v>750</v>
      </c>
      <c r="G4307" t="inlineStr">
        <is>
          <t>0700-0759</t>
        </is>
      </c>
      <c r="H4307" s="9">
        <f>INT(F4307/100)</f>
        <v/>
      </c>
      <c r="I4307" t="n">
        <v>4</v>
      </c>
      <c r="J4307" t="n">
        <v>0</v>
      </c>
      <c r="K4307" t="n">
        <v>-7</v>
      </c>
      <c r="L4307" t="n">
        <v>0</v>
      </c>
      <c r="M4307" t="n">
        <v>0</v>
      </c>
      <c r="O4307" t="n">
        <v>0</v>
      </c>
    </row>
    <row r="4308">
      <c r="A4308" s="8" t="n">
        <v>46214</v>
      </c>
      <c r="B4308" t="inlineStr">
        <is>
          <t>DL</t>
        </is>
      </c>
      <c r="C4308" s="9">
        <f>_xlfn.XLOOKUP(B4308,Carriers[Code],Carriers[Airline])</f>
        <v/>
      </c>
      <c r="D4308" t="n">
        <v>384</v>
      </c>
      <c r="E4308" t="inlineStr">
        <is>
          <t>SEA</t>
        </is>
      </c>
      <c r="F4308" s="10" t="n">
        <v>753</v>
      </c>
      <c r="G4308" t="inlineStr">
        <is>
          <t>0700-0759</t>
        </is>
      </c>
      <c r="H4308" s="9">
        <f>INT(F4308/100)</f>
        <v/>
      </c>
      <c r="I4308" t="n">
        <v>-5</v>
      </c>
      <c r="J4308" t="n">
        <v>0</v>
      </c>
      <c r="K4308" t="n">
        <v>-20</v>
      </c>
      <c r="L4308" t="n">
        <v>0</v>
      </c>
      <c r="M4308" t="n">
        <v>0</v>
      </c>
      <c r="O4308" t="n">
        <v>0</v>
      </c>
    </row>
    <row r="4309">
      <c r="A4309" s="8" t="n">
        <v>46214</v>
      </c>
      <c r="B4309" t="inlineStr">
        <is>
          <t>B6</t>
        </is>
      </c>
      <c r="C4309" s="9">
        <f>_xlfn.XLOOKUP(B4309,Carriers[Code],Carriers[Airline])</f>
        <v/>
      </c>
      <c r="D4309" t="n">
        <v>669</v>
      </c>
      <c r="E4309" t="inlineStr">
        <is>
          <t>FLL</t>
        </is>
      </c>
      <c r="F4309" s="10" t="n">
        <v>754</v>
      </c>
      <c r="G4309" t="inlineStr">
        <is>
          <t>0700-0759</t>
        </is>
      </c>
      <c r="H4309" s="9">
        <f>INT(F4309/100)</f>
        <v/>
      </c>
      <c r="I4309" t="n">
        <v>7</v>
      </c>
      <c r="J4309" t="n">
        <v>0</v>
      </c>
      <c r="K4309" t="n">
        <v>-8</v>
      </c>
      <c r="L4309" t="n">
        <v>0</v>
      </c>
      <c r="M4309" t="n">
        <v>0</v>
      </c>
      <c r="O4309" t="n">
        <v>0</v>
      </c>
    </row>
    <row r="4310">
      <c r="A4310" s="8" t="n">
        <v>46214</v>
      </c>
      <c r="B4310" t="inlineStr">
        <is>
          <t>DL</t>
        </is>
      </c>
      <c r="C4310" s="9">
        <f>_xlfn.XLOOKUP(B4310,Carriers[Code],Carriers[Airline])</f>
        <v/>
      </c>
      <c r="D4310" t="n">
        <v>1401</v>
      </c>
      <c r="E4310" t="inlineStr">
        <is>
          <t>FLL</t>
        </is>
      </c>
      <c r="F4310" s="10" t="n">
        <v>755</v>
      </c>
      <c r="G4310" t="inlineStr">
        <is>
          <t>0700-0759</t>
        </is>
      </c>
      <c r="H4310" s="9">
        <f>INT(F4310/100)</f>
        <v/>
      </c>
      <c r="I4310" t="n">
        <v>-5</v>
      </c>
      <c r="J4310" t="n">
        <v>0</v>
      </c>
      <c r="K4310" t="n">
        <v>-28</v>
      </c>
      <c r="L4310" t="n">
        <v>0</v>
      </c>
      <c r="M4310" t="n">
        <v>0</v>
      </c>
      <c r="O4310" t="n">
        <v>0</v>
      </c>
    </row>
    <row r="4311">
      <c r="A4311" s="8" t="n">
        <v>46214</v>
      </c>
      <c r="B4311" t="inlineStr">
        <is>
          <t>WN</t>
        </is>
      </c>
      <c r="C4311" s="9">
        <f>_xlfn.XLOOKUP(B4311,Carriers[Code],Carriers[Airline])</f>
        <v/>
      </c>
      <c r="D4311" t="n">
        <v>745</v>
      </c>
      <c r="E4311" t="inlineStr">
        <is>
          <t>MDW</t>
        </is>
      </c>
      <c r="F4311" s="10" t="n">
        <v>755</v>
      </c>
      <c r="G4311" t="inlineStr">
        <is>
          <t>0700-0759</t>
        </is>
      </c>
      <c r="H4311" s="9">
        <f>INT(F4311/100)</f>
        <v/>
      </c>
      <c r="I4311" t="n">
        <v>-2</v>
      </c>
      <c r="J4311" t="n">
        <v>0</v>
      </c>
      <c r="K4311" t="n">
        <v>-4</v>
      </c>
      <c r="L4311" t="n">
        <v>0</v>
      </c>
      <c r="M4311" t="n">
        <v>0</v>
      </c>
      <c r="O4311" t="n">
        <v>0</v>
      </c>
    </row>
    <row r="4312">
      <c r="A4312" s="8" t="n">
        <v>46214</v>
      </c>
      <c r="B4312" t="inlineStr">
        <is>
          <t>AA</t>
        </is>
      </c>
      <c r="C4312" s="9">
        <f>_xlfn.XLOOKUP(B4312,Carriers[Code],Carriers[Airline])</f>
        <v/>
      </c>
      <c r="D4312" t="n">
        <v>1259</v>
      </c>
      <c r="E4312" t="inlineStr">
        <is>
          <t>MIA</t>
        </is>
      </c>
      <c r="F4312" s="10" t="n">
        <v>800</v>
      </c>
      <c r="G4312" t="inlineStr">
        <is>
          <t>0800-0859</t>
        </is>
      </c>
      <c r="H4312" s="9">
        <f>INT(F4312/100)</f>
        <v/>
      </c>
      <c r="I4312" t="n">
        <v>-10</v>
      </c>
      <c r="J4312" t="n">
        <v>0</v>
      </c>
      <c r="K4312" t="n">
        <v>-26</v>
      </c>
      <c r="L4312" t="n">
        <v>0</v>
      </c>
      <c r="M4312" t="n">
        <v>0</v>
      </c>
      <c r="O4312" t="n">
        <v>0</v>
      </c>
    </row>
    <row r="4313">
      <c r="A4313" s="8" t="n">
        <v>46214</v>
      </c>
      <c r="B4313" t="inlineStr">
        <is>
          <t>B6</t>
        </is>
      </c>
      <c r="C4313" s="9">
        <f>_xlfn.XLOOKUP(B4313,Carriers[Code],Carriers[Airline])</f>
        <v/>
      </c>
      <c r="D4313" t="n">
        <v>351</v>
      </c>
      <c r="E4313" t="inlineStr">
        <is>
          <t>MCO</t>
        </is>
      </c>
      <c r="F4313" s="10" t="n">
        <v>800</v>
      </c>
      <c r="G4313" t="inlineStr">
        <is>
          <t>0800-0859</t>
        </is>
      </c>
      <c r="H4313" s="9">
        <f>INT(F4313/100)</f>
        <v/>
      </c>
      <c r="I4313" t="n">
        <v>1</v>
      </c>
      <c r="J4313" t="n">
        <v>0</v>
      </c>
      <c r="K4313" t="n">
        <v>-11</v>
      </c>
      <c r="L4313" t="n">
        <v>0</v>
      </c>
      <c r="M4313" t="n">
        <v>0</v>
      </c>
      <c r="O4313" t="n">
        <v>0</v>
      </c>
    </row>
    <row r="4314">
      <c r="A4314" s="8" t="n">
        <v>46214</v>
      </c>
      <c r="B4314" t="inlineStr">
        <is>
          <t>DL</t>
        </is>
      </c>
      <c r="C4314" s="9">
        <f>_xlfn.XLOOKUP(B4314,Carriers[Code],Carriers[Airline])</f>
        <v/>
      </c>
      <c r="D4314" t="n">
        <v>923</v>
      </c>
      <c r="E4314" t="inlineStr">
        <is>
          <t>ATL</t>
        </is>
      </c>
      <c r="F4314" s="10" t="n">
        <v>800</v>
      </c>
      <c r="G4314" t="inlineStr">
        <is>
          <t>0800-0859</t>
        </is>
      </c>
      <c r="H4314" s="9">
        <f>INT(F4314/100)</f>
        <v/>
      </c>
      <c r="I4314" t="n">
        <v>-4</v>
      </c>
      <c r="J4314" t="n">
        <v>0</v>
      </c>
      <c r="K4314" t="n">
        <v>-17</v>
      </c>
      <c r="L4314" t="n">
        <v>0</v>
      </c>
      <c r="M4314" t="n">
        <v>0</v>
      </c>
      <c r="O4314" t="n">
        <v>0</v>
      </c>
    </row>
    <row r="4315">
      <c r="A4315" s="8" t="n">
        <v>46214</v>
      </c>
      <c r="B4315" t="inlineStr">
        <is>
          <t>UA</t>
        </is>
      </c>
      <c r="C4315" s="9">
        <f>_xlfn.XLOOKUP(B4315,Carriers[Code],Carriers[Airline])</f>
        <v/>
      </c>
      <c r="D4315" t="n">
        <v>570</v>
      </c>
      <c r="E4315" t="inlineStr">
        <is>
          <t>EWR</t>
        </is>
      </c>
      <c r="F4315" s="10" t="n">
        <v>800</v>
      </c>
      <c r="G4315" t="inlineStr">
        <is>
          <t>0800-0859</t>
        </is>
      </c>
      <c r="H4315" s="9">
        <f>INT(F4315/100)</f>
        <v/>
      </c>
      <c r="I4315" t="n">
        <v>-7</v>
      </c>
      <c r="J4315" t="n">
        <v>0</v>
      </c>
      <c r="K4315" t="n">
        <v>-18</v>
      </c>
      <c r="L4315" t="n">
        <v>0</v>
      </c>
      <c r="M4315" t="n">
        <v>0</v>
      </c>
      <c r="O4315" t="n">
        <v>0</v>
      </c>
    </row>
    <row r="4316">
      <c r="A4316" s="8" t="n">
        <v>46214</v>
      </c>
      <c r="B4316" t="inlineStr">
        <is>
          <t>YX</t>
        </is>
      </c>
      <c r="C4316" s="9">
        <f>_xlfn.XLOOKUP(B4316,Carriers[Code],Carriers[Airline])</f>
        <v/>
      </c>
      <c r="D4316" t="n">
        <v>5778</v>
      </c>
      <c r="E4316" t="inlineStr">
        <is>
          <t>AVL</t>
        </is>
      </c>
      <c r="F4316" s="10" t="n">
        <v>800</v>
      </c>
      <c r="G4316" t="inlineStr">
        <is>
          <t>0800-0859</t>
        </is>
      </c>
      <c r="H4316" s="9">
        <f>INT(F4316/100)</f>
        <v/>
      </c>
      <c r="I4316" t="n">
        <v>-7</v>
      </c>
      <c r="J4316" t="n">
        <v>0</v>
      </c>
      <c r="K4316" t="n">
        <v>-24</v>
      </c>
      <c r="L4316" t="n">
        <v>0</v>
      </c>
      <c r="M4316" t="n">
        <v>0</v>
      </c>
      <c r="O4316" t="n">
        <v>0</v>
      </c>
    </row>
    <row r="4317">
      <c r="A4317" s="8" t="n">
        <v>46214</v>
      </c>
      <c r="B4317" t="inlineStr">
        <is>
          <t>AA</t>
        </is>
      </c>
      <c r="C4317" s="9">
        <f>_xlfn.XLOOKUP(B4317,Carriers[Code],Carriers[Airline])</f>
        <v/>
      </c>
      <c r="D4317" t="n">
        <v>701</v>
      </c>
      <c r="E4317" t="inlineStr">
        <is>
          <t>DFW</t>
        </is>
      </c>
      <c r="F4317" s="10" t="n">
        <v>801</v>
      </c>
      <c r="G4317" t="inlineStr">
        <is>
          <t>0800-0859</t>
        </is>
      </c>
      <c r="H4317" s="9">
        <f>INT(F4317/100)</f>
        <v/>
      </c>
      <c r="I4317" t="n">
        <v>-9</v>
      </c>
      <c r="J4317" t="n">
        <v>0</v>
      </c>
      <c r="K4317" t="n">
        <v>-24</v>
      </c>
      <c r="L4317" t="n">
        <v>0</v>
      </c>
      <c r="M4317" t="n">
        <v>0</v>
      </c>
      <c r="O4317" t="n">
        <v>0</v>
      </c>
    </row>
    <row r="4318">
      <c r="A4318" s="8" t="n">
        <v>46214</v>
      </c>
      <c r="B4318" t="inlineStr">
        <is>
          <t>AA</t>
        </is>
      </c>
      <c r="C4318" s="9">
        <f>_xlfn.XLOOKUP(B4318,Carriers[Code],Carriers[Airline])</f>
        <v/>
      </c>
      <c r="D4318" t="n">
        <v>2764</v>
      </c>
      <c r="E4318" t="inlineStr">
        <is>
          <t>PHL</t>
        </is>
      </c>
      <c r="F4318" s="10" t="n">
        <v>803</v>
      </c>
      <c r="G4318" t="inlineStr">
        <is>
          <t>0800-0859</t>
        </is>
      </c>
      <c r="H4318" s="9">
        <f>INT(F4318/100)</f>
        <v/>
      </c>
      <c r="I4318" t="n">
        <v>238</v>
      </c>
      <c r="J4318" t="n">
        <v>1</v>
      </c>
      <c r="K4318" t="n">
        <v>217</v>
      </c>
      <c r="L4318" t="n">
        <v>1</v>
      </c>
      <c r="M4318" t="n">
        <v>0</v>
      </c>
      <c r="O4318" t="n">
        <v>0</v>
      </c>
      <c r="P4318" t="n">
        <v>217</v>
      </c>
      <c r="Q4318" t="n">
        <v>0</v>
      </c>
      <c r="R4318" t="n">
        <v>0</v>
      </c>
      <c r="S4318" t="n">
        <v>0</v>
      </c>
      <c r="T4318" t="n">
        <v>0</v>
      </c>
    </row>
    <row r="4319">
      <c r="A4319" s="8" t="n">
        <v>46214</v>
      </c>
      <c r="B4319" t="inlineStr">
        <is>
          <t>AA</t>
        </is>
      </c>
      <c r="C4319" s="9">
        <f>_xlfn.XLOOKUP(B4319,Carriers[Code],Carriers[Airline])</f>
        <v/>
      </c>
      <c r="D4319" t="n">
        <v>2715</v>
      </c>
      <c r="E4319" t="inlineStr">
        <is>
          <t>CLT</t>
        </is>
      </c>
      <c r="F4319" s="10" t="n">
        <v>805</v>
      </c>
      <c r="G4319" t="inlineStr">
        <is>
          <t>0800-0859</t>
        </is>
      </c>
      <c r="H4319" s="9">
        <f>INT(F4319/100)</f>
        <v/>
      </c>
      <c r="I4319" t="n">
        <v>-6</v>
      </c>
      <c r="J4319" t="n">
        <v>0</v>
      </c>
      <c r="K4319" t="n">
        <v>-10</v>
      </c>
      <c r="L4319" t="n">
        <v>0</v>
      </c>
      <c r="M4319" t="n">
        <v>0</v>
      </c>
      <c r="O4319" t="n">
        <v>0</v>
      </c>
    </row>
    <row r="4320">
      <c r="A4320" s="8" t="n">
        <v>46214</v>
      </c>
      <c r="B4320" t="inlineStr">
        <is>
          <t>YX</t>
        </is>
      </c>
      <c r="C4320" s="9">
        <f>_xlfn.XLOOKUP(B4320,Carriers[Code],Carriers[Airline])</f>
        <v/>
      </c>
      <c r="D4320" t="n">
        <v>5653</v>
      </c>
      <c r="E4320" t="inlineStr">
        <is>
          <t>CMH</t>
        </is>
      </c>
      <c r="F4320" s="10" t="n">
        <v>811</v>
      </c>
      <c r="G4320" t="inlineStr">
        <is>
          <t>0800-0859</t>
        </is>
      </c>
      <c r="H4320" s="9">
        <f>INT(F4320/100)</f>
        <v/>
      </c>
      <c r="I4320" t="n">
        <v>284</v>
      </c>
      <c r="J4320" t="n">
        <v>1</v>
      </c>
      <c r="K4320" t="n">
        <v>268</v>
      </c>
      <c r="L4320" t="n">
        <v>1</v>
      </c>
      <c r="M4320" t="n">
        <v>0</v>
      </c>
      <c r="O4320" t="n">
        <v>0</v>
      </c>
      <c r="P4320" t="n">
        <v>268</v>
      </c>
      <c r="Q4320" t="n">
        <v>0</v>
      </c>
      <c r="R4320" t="n">
        <v>0</v>
      </c>
      <c r="S4320" t="n">
        <v>0</v>
      </c>
      <c r="T4320" t="n">
        <v>0</v>
      </c>
    </row>
    <row r="4321">
      <c r="A4321" s="8" t="n">
        <v>46214</v>
      </c>
      <c r="B4321" t="inlineStr">
        <is>
          <t>YX</t>
        </is>
      </c>
      <c r="C4321" s="9">
        <f>_xlfn.XLOOKUP(B4321,Carriers[Code],Carriers[Airline])</f>
        <v/>
      </c>
      <c r="D4321" t="n">
        <v>4666</v>
      </c>
      <c r="E4321" t="inlineStr">
        <is>
          <t>BUF</t>
        </is>
      </c>
      <c r="F4321" s="10" t="n">
        <v>814</v>
      </c>
      <c r="G4321" t="inlineStr">
        <is>
          <t>0800-0859</t>
        </is>
      </c>
      <c r="H4321" s="9">
        <f>INT(F4321/100)</f>
        <v/>
      </c>
      <c r="I4321" t="n">
        <v>-8</v>
      </c>
      <c r="J4321" t="n">
        <v>0</v>
      </c>
      <c r="K4321" t="n">
        <v>-29</v>
      </c>
      <c r="L4321" t="n">
        <v>0</v>
      </c>
      <c r="M4321" t="n">
        <v>0</v>
      </c>
      <c r="O4321" t="n">
        <v>0</v>
      </c>
    </row>
    <row r="4322">
      <c r="A4322" s="8" t="n">
        <v>46214</v>
      </c>
      <c r="B4322" t="inlineStr">
        <is>
          <t>B6</t>
        </is>
      </c>
      <c r="C4322" s="9">
        <f>_xlfn.XLOOKUP(B4322,Carriers[Code],Carriers[Airline])</f>
        <v/>
      </c>
      <c r="D4322" t="n">
        <v>1177</v>
      </c>
      <c r="E4322" t="inlineStr">
        <is>
          <t>LAS</t>
        </is>
      </c>
      <c r="F4322" s="10" t="n">
        <v>815</v>
      </c>
      <c r="G4322" t="inlineStr">
        <is>
          <t>0800-0859</t>
        </is>
      </c>
      <c r="H4322" s="9">
        <f>INT(F4322/100)</f>
        <v/>
      </c>
      <c r="I4322" t="n">
        <v>-4</v>
      </c>
      <c r="J4322" t="n">
        <v>0</v>
      </c>
      <c r="K4322" t="n">
        <v>-31</v>
      </c>
      <c r="L4322" t="n">
        <v>0</v>
      </c>
      <c r="M4322" t="n">
        <v>0</v>
      </c>
      <c r="O4322" t="n">
        <v>0</v>
      </c>
    </row>
    <row r="4323">
      <c r="A4323" s="8" t="n">
        <v>46214</v>
      </c>
      <c r="B4323" t="inlineStr">
        <is>
          <t>DL</t>
        </is>
      </c>
      <c r="C4323" s="9">
        <f>_xlfn.XLOOKUP(B4323,Carriers[Code],Carriers[Airline])</f>
        <v/>
      </c>
      <c r="D4323" t="n">
        <v>1683</v>
      </c>
      <c r="E4323" t="inlineStr">
        <is>
          <t>BZN</t>
        </is>
      </c>
      <c r="F4323" s="10" t="n">
        <v>815</v>
      </c>
      <c r="G4323" t="inlineStr">
        <is>
          <t>0800-0859</t>
        </is>
      </c>
      <c r="H4323" s="9">
        <f>INT(F4323/100)</f>
        <v/>
      </c>
      <c r="I4323" t="n">
        <v>224</v>
      </c>
      <c r="J4323" t="n">
        <v>1</v>
      </c>
      <c r="K4323" t="n">
        <v>190</v>
      </c>
      <c r="L4323" t="n">
        <v>1</v>
      </c>
      <c r="M4323" t="n">
        <v>0</v>
      </c>
      <c r="O4323" t="n">
        <v>0</v>
      </c>
      <c r="P4323" t="n">
        <v>0</v>
      </c>
      <c r="Q4323" t="n">
        <v>0</v>
      </c>
      <c r="R4323" t="n">
        <v>0</v>
      </c>
      <c r="S4323" t="n">
        <v>0</v>
      </c>
      <c r="T4323" t="n">
        <v>190</v>
      </c>
    </row>
    <row r="4324">
      <c r="A4324" s="8" t="n">
        <v>46214</v>
      </c>
      <c r="B4324" t="inlineStr">
        <is>
          <t>UA</t>
        </is>
      </c>
      <c r="C4324" s="9">
        <f>_xlfn.XLOOKUP(B4324,Carriers[Code],Carriers[Airline])</f>
        <v/>
      </c>
      <c r="D4324" t="n">
        <v>1834</v>
      </c>
      <c r="E4324" t="inlineStr">
        <is>
          <t>ORD</t>
        </is>
      </c>
      <c r="F4324" s="10" t="n">
        <v>815</v>
      </c>
      <c r="G4324" t="inlineStr">
        <is>
          <t>0800-0859</t>
        </is>
      </c>
      <c r="H4324" s="9">
        <f>INT(F4324/100)</f>
        <v/>
      </c>
      <c r="I4324" t="n">
        <v>-6</v>
      </c>
      <c r="J4324" t="n">
        <v>0</v>
      </c>
      <c r="K4324" t="n">
        <v>-22</v>
      </c>
      <c r="L4324" t="n">
        <v>0</v>
      </c>
      <c r="M4324" t="n">
        <v>0</v>
      </c>
      <c r="O4324" t="n">
        <v>0</v>
      </c>
    </row>
    <row r="4325">
      <c r="A4325" s="8" t="n">
        <v>46214</v>
      </c>
      <c r="B4325" t="inlineStr">
        <is>
          <t>DL</t>
        </is>
      </c>
      <c r="C4325" s="9">
        <f>_xlfn.XLOOKUP(B4325,Carriers[Code],Carriers[Airline])</f>
        <v/>
      </c>
      <c r="D4325" t="n">
        <v>1308</v>
      </c>
      <c r="E4325" t="inlineStr">
        <is>
          <t>MSP</t>
        </is>
      </c>
      <c r="F4325" s="10" t="n">
        <v>816</v>
      </c>
      <c r="G4325" t="inlineStr">
        <is>
          <t>0800-0859</t>
        </is>
      </c>
      <c r="H4325" s="9">
        <f>INT(F4325/100)</f>
        <v/>
      </c>
      <c r="I4325" t="n">
        <v>-13</v>
      </c>
      <c r="J4325" t="n">
        <v>0</v>
      </c>
      <c r="K4325" t="n">
        <v>-9</v>
      </c>
      <c r="L4325" t="n">
        <v>0</v>
      </c>
      <c r="M4325" t="n">
        <v>0</v>
      </c>
      <c r="O4325" t="n">
        <v>0</v>
      </c>
    </row>
    <row r="4326">
      <c r="A4326" s="8" t="n">
        <v>46214</v>
      </c>
      <c r="B4326" t="inlineStr">
        <is>
          <t>B6</t>
        </is>
      </c>
      <c r="C4326" s="9">
        <f>_xlfn.XLOOKUP(B4326,Carriers[Code],Carriers[Airline])</f>
        <v/>
      </c>
      <c r="D4326" t="n">
        <v>641</v>
      </c>
      <c r="E4326" t="inlineStr">
        <is>
          <t>CLE</t>
        </is>
      </c>
      <c r="F4326" s="10" t="n">
        <v>820</v>
      </c>
      <c r="G4326" t="inlineStr">
        <is>
          <t>0800-0859</t>
        </is>
      </c>
      <c r="H4326" s="9">
        <f>INT(F4326/100)</f>
        <v/>
      </c>
      <c r="I4326" t="n">
        <v>0</v>
      </c>
      <c r="J4326" t="n">
        <v>0</v>
      </c>
      <c r="K4326" t="n">
        <v>-3</v>
      </c>
      <c r="L4326" t="n">
        <v>0</v>
      </c>
      <c r="M4326" t="n">
        <v>0</v>
      </c>
      <c r="O4326" t="n">
        <v>0</v>
      </c>
    </row>
    <row r="4327">
      <c r="A4327" s="8" t="n">
        <v>46214</v>
      </c>
      <c r="B4327" t="inlineStr">
        <is>
          <t>B6</t>
        </is>
      </c>
      <c r="C4327" s="9">
        <f>_xlfn.XLOOKUP(B4327,Carriers[Code],Carriers[Airline])</f>
        <v/>
      </c>
      <c r="D4327" t="n">
        <v>2115</v>
      </c>
      <c r="E4327" t="inlineStr">
        <is>
          <t>BUF</t>
        </is>
      </c>
      <c r="F4327" s="10" t="n">
        <v>820</v>
      </c>
      <c r="G4327" t="inlineStr">
        <is>
          <t>0800-0859</t>
        </is>
      </c>
      <c r="H4327" s="9">
        <f>INT(F4327/100)</f>
        <v/>
      </c>
      <c r="M4327" t="n">
        <v>1</v>
      </c>
      <c r="N4327" t="inlineStr">
        <is>
          <t>A</t>
        </is>
      </c>
      <c r="O4327" t="n">
        <v>0</v>
      </c>
    </row>
    <row r="4328">
      <c r="A4328" s="8" t="n">
        <v>46214</v>
      </c>
      <c r="B4328" t="inlineStr">
        <is>
          <t>YX</t>
        </is>
      </c>
      <c r="C4328" s="9">
        <f>_xlfn.XLOOKUP(B4328,Carriers[Code],Carriers[Airline])</f>
        <v/>
      </c>
      <c r="D4328" t="n">
        <v>5809</v>
      </c>
      <c r="E4328" t="inlineStr">
        <is>
          <t>ORF</t>
        </is>
      </c>
      <c r="F4328" s="10" t="n">
        <v>820</v>
      </c>
      <c r="G4328" t="inlineStr">
        <is>
          <t>0800-0859</t>
        </is>
      </c>
      <c r="H4328" s="9">
        <f>INT(F4328/100)</f>
        <v/>
      </c>
      <c r="I4328" t="n">
        <v>-5</v>
      </c>
      <c r="J4328" t="n">
        <v>0</v>
      </c>
      <c r="K4328" t="n">
        <v>-5</v>
      </c>
      <c r="L4328" t="n">
        <v>0</v>
      </c>
      <c r="M4328" t="n">
        <v>0</v>
      </c>
      <c r="O4328" t="n">
        <v>0</v>
      </c>
    </row>
    <row r="4329">
      <c r="A4329" s="8" t="n">
        <v>46214</v>
      </c>
      <c r="B4329" t="inlineStr">
        <is>
          <t>AS</t>
        </is>
      </c>
      <c r="C4329" s="9">
        <f>_xlfn.XLOOKUP(B4329,Carriers[Code],Carriers[Airline])</f>
        <v/>
      </c>
      <c r="D4329" t="n">
        <v>256</v>
      </c>
      <c r="E4329" t="inlineStr">
        <is>
          <t>SAN</t>
        </is>
      </c>
      <c r="F4329" s="10" t="n">
        <v>828</v>
      </c>
      <c r="G4329" t="inlineStr">
        <is>
          <t>0800-0859</t>
        </is>
      </c>
      <c r="H4329" s="9">
        <f>INT(F4329/100)</f>
        <v/>
      </c>
      <c r="I4329" t="n">
        <v>-5</v>
      </c>
      <c r="J4329" t="n">
        <v>0</v>
      </c>
      <c r="K4329" t="n">
        <v>-27</v>
      </c>
      <c r="L4329" t="n">
        <v>0</v>
      </c>
      <c r="M4329" t="n">
        <v>0</v>
      </c>
      <c r="O4329" t="n">
        <v>0</v>
      </c>
    </row>
    <row r="4330">
      <c r="A4330" s="8" t="n">
        <v>46214</v>
      </c>
      <c r="B4330" t="inlineStr">
        <is>
          <t>YX</t>
        </is>
      </c>
      <c r="C4330" s="9">
        <f>_xlfn.XLOOKUP(B4330,Carriers[Code],Carriers[Airline])</f>
        <v/>
      </c>
      <c r="D4330" t="n">
        <v>5670</v>
      </c>
      <c r="E4330" t="inlineStr">
        <is>
          <t>CHS</t>
        </is>
      </c>
      <c r="F4330" s="10" t="n">
        <v>835</v>
      </c>
      <c r="G4330" t="inlineStr">
        <is>
          <t>0800-0859</t>
        </is>
      </c>
      <c r="H4330" s="9">
        <f>INT(F4330/100)</f>
        <v/>
      </c>
      <c r="I4330" t="n">
        <v>-7</v>
      </c>
      <c r="J4330" t="n">
        <v>0</v>
      </c>
      <c r="K4330" t="n">
        <v>25</v>
      </c>
      <c r="L4330" t="n">
        <v>1</v>
      </c>
      <c r="M4330" t="n">
        <v>0</v>
      </c>
      <c r="O4330" t="n">
        <v>0</v>
      </c>
      <c r="P4330" t="n">
        <v>0</v>
      </c>
      <c r="Q4330" t="n">
        <v>0</v>
      </c>
      <c r="R4330" t="n">
        <v>25</v>
      </c>
      <c r="S4330" t="n">
        <v>0</v>
      </c>
      <c r="T4330" t="n">
        <v>0</v>
      </c>
    </row>
    <row r="4331">
      <c r="A4331" s="8" t="n">
        <v>46214</v>
      </c>
      <c r="B4331" t="inlineStr">
        <is>
          <t>F9</t>
        </is>
      </c>
      <c r="C4331" s="9">
        <f>_xlfn.XLOOKUP(B4331,Carriers[Code],Carriers[Airline])</f>
        <v/>
      </c>
      <c r="D4331" t="n">
        <v>3057</v>
      </c>
      <c r="E4331" t="inlineStr">
        <is>
          <t>RDU</t>
        </is>
      </c>
      <c r="F4331" s="10" t="n">
        <v>837</v>
      </c>
      <c r="G4331" t="inlineStr">
        <is>
          <t>0800-0859</t>
        </is>
      </c>
      <c r="H4331" s="9">
        <f>INT(F4331/100)</f>
        <v/>
      </c>
      <c r="I4331" t="n">
        <v>-6</v>
      </c>
      <c r="J4331" t="n">
        <v>0</v>
      </c>
      <c r="K4331" t="n">
        <v>-14</v>
      </c>
      <c r="L4331" t="n">
        <v>0</v>
      </c>
      <c r="M4331" t="n">
        <v>0</v>
      </c>
      <c r="O4331" t="n">
        <v>0</v>
      </c>
    </row>
    <row r="4332">
      <c r="A4332" s="8" t="n">
        <v>46214</v>
      </c>
      <c r="B4332" t="inlineStr">
        <is>
          <t>WN</t>
        </is>
      </c>
      <c r="C4332" s="9">
        <f>_xlfn.XLOOKUP(B4332,Carriers[Code],Carriers[Airline])</f>
        <v/>
      </c>
      <c r="D4332" t="n">
        <v>724</v>
      </c>
      <c r="E4332" t="inlineStr">
        <is>
          <t>BNA</t>
        </is>
      </c>
      <c r="F4332" s="10" t="n">
        <v>840</v>
      </c>
      <c r="G4332" t="inlineStr">
        <is>
          <t>0800-0859</t>
        </is>
      </c>
      <c r="H4332" s="9">
        <f>INT(F4332/100)</f>
        <v/>
      </c>
      <c r="I4332" t="n">
        <v>-3</v>
      </c>
      <c r="J4332" t="n">
        <v>0</v>
      </c>
      <c r="K4332" t="n">
        <v>-3</v>
      </c>
      <c r="L4332" t="n">
        <v>0</v>
      </c>
      <c r="M4332" t="n">
        <v>0</v>
      </c>
      <c r="O4332" t="n">
        <v>0</v>
      </c>
    </row>
    <row r="4333">
      <c r="A4333" s="8" t="n">
        <v>46214</v>
      </c>
      <c r="B4333" t="inlineStr">
        <is>
          <t>B6</t>
        </is>
      </c>
      <c r="C4333" s="9">
        <f>_xlfn.XLOOKUP(B4333,Carriers[Code],Carriers[Airline])</f>
        <v/>
      </c>
      <c r="D4333" t="n">
        <v>1017</v>
      </c>
      <c r="E4333" t="inlineStr">
        <is>
          <t>JFK</t>
        </is>
      </c>
      <c r="F4333" s="10" t="n">
        <v>841</v>
      </c>
      <c r="G4333" t="inlineStr">
        <is>
          <t>0800-0859</t>
        </is>
      </c>
      <c r="H4333" s="9">
        <f>INT(F4333/100)</f>
        <v/>
      </c>
      <c r="I4333" t="n">
        <v>3</v>
      </c>
      <c r="J4333" t="n">
        <v>0</v>
      </c>
      <c r="K4333" t="n">
        <v>4</v>
      </c>
      <c r="L4333" t="n">
        <v>0</v>
      </c>
      <c r="M4333" t="n">
        <v>0</v>
      </c>
      <c r="O4333" t="n">
        <v>0</v>
      </c>
    </row>
    <row r="4334">
      <c r="A4334" s="8" t="n">
        <v>46214</v>
      </c>
      <c r="B4334" t="inlineStr">
        <is>
          <t>YX</t>
        </is>
      </c>
      <c r="C4334" s="9">
        <f>_xlfn.XLOOKUP(B4334,Carriers[Code],Carriers[Airline])</f>
        <v/>
      </c>
      <c r="D4334" t="n">
        <v>5601</v>
      </c>
      <c r="E4334" t="inlineStr">
        <is>
          <t>CVG</t>
        </is>
      </c>
      <c r="F4334" s="10" t="n">
        <v>845</v>
      </c>
      <c r="G4334" t="inlineStr">
        <is>
          <t>0800-0859</t>
        </is>
      </c>
      <c r="H4334" s="9">
        <f>INT(F4334/100)</f>
        <v/>
      </c>
      <c r="I4334" t="n">
        <v>-10</v>
      </c>
      <c r="J4334" t="n">
        <v>0</v>
      </c>
      <c r="K4334" t="n">
        <v>-18</v>
      </c>
      <c r="L4334" t="n">
        <v>0</v>
      </c>
      <c r="M4334" t="n">
        <v>0</v>
      </c>
      <c r="O4334" t="n">
        <v>0</v>
      </c>
    </row>
    <row r="4335">
      <c r="A4335" s="8" t="n">
        <v>46214</v>
      </c>
      <c r="B4335" t="inlineStr">
        <is>
          <t>DL</t>
        </is>
      </c>
      <c r="C4335" s="9">
        <f>_xlfn.XLOOKUP(B4335,Carriers[Code],Carriers[Airline])</f>
        <v/>
      </c>
      <c r="D4335" t="n">
        <v>1780</v>
      </c>
      <c r="E4335" t="inlineStr">
        <is>
          <t>SJU</t>
        </is>
      </c>
      <c r="F4335" s="10" t="n">
        <v>851</v>
      </c>
      <c r="G4335" t="inlineStr">
        <is>
          <t>0800-0859</t>
        </is>
      </c>
      <c r="H4335" s="9">
        <f>INT(F4335/100)</f>
        <v/>
      </c>
      <c r="I4335" t="n">
        <v>31</v>
      </c>
      <c r="J4335" t="n">
        <v>1</v>
      </c>
      <c r="K4335" t="n">
        <v>98</v>
      </c>
      <c r="L4335" t="n">
        <v>1</v>
      </c>
      <c r="M4335" t="n">
        <v>0</v>
      </c>
      <c r="O4335" t="n">
        <v>0</v>
      </c>
      <c r="P4335" t="n">
        <v>7</v>
      </c>
      <c r="Q4335" t="n">
        <v>0</v>
      </c>
      <c r="R4335" t="n">
        <v>82</v>
      </c>
      <c r="S4335" t="n">
        <v>0</v>
      </c>
      <c r="T4335" t="n">
        <v>9</v>
      </c>
    </row>
    <row r="4336">
      <c r="A4336" s="8" t="n">
        <v>46214</v>
      </c>
      <c r="B4336" t="inlineStr">
        <is>
          <t>YX</t>
        </is>
      </c>
      <c r="C4336" s="9">
        <f>_xlfn.XLOOKUP(B4336,Carriers[Code],Carriers[Airline])</f>
        <v/>
      </c>
      <c r="D4336" t="n">
        <v>5639</v>
      </c>
      <c r="E4336" t="inlineStr">
        <is>
          <t>CLT</t>
        </is>
      </c>
      <c r="F4336" s="10" t="n">
        <v>854</v>
      </c>
      <c r="G4336" t="inlineStr">
        <is>
          <t>0800-0859</t>
        </is>
      </c>
      <c r="H4336" s="9">
        <f>INT(F4336/100)</f>
        <v/>
      </c>
      <c r="I4336" t="n">
        <v>-5</v>
      </c>
      <c r="J4336" t="n">
        <v>0</v>
      </c>
      <c r="K4336" t="n">
        <v>8</v>
      </c>
      <c r="L4336" t="n">
        <v>0</v>
      </c>
      <c r="M4336" t="n">
        <v>0</v>
      </c>
      <c r="O4336" t="n">
        <v>0</v>
      </c>
    </row>
    <row r="4337">
      <c r="A4337" s="8" t="n">
        <v>46214</v>
      </c>
      <c r="B4337" t="inlineStr">
        <is>
          <t>B6</t>
        </is>
      </c>
      <c r="C4337" s="9">
        <f>_xlfn.XLOOKUP(B4337,Carriers[Code],Carriers[Airline])</f>
        <v/>
      </c>
      <c r="D4337" t="n">
        <v>807</v>
      </c>
      <c r="E4337" t="inlineStr">
        <is>
          <t>STT</t>
        </is>
      </c>
      <c r="F4337" s="10" t="n">
        <v>855</v>
      </c>
      <c r="G4337" t="inlineStr">
        <is>
          <t>0800-0859</t>
        </is>
      </c>
      <c r="H4337" s="9">
        <f>INT(F4337/100)</f>
        <v/>
      </c>
      <c r="I4337" t="n">
        <v>98</v>
      </c>
      <c r="J4337" t="n">
        <v>1</v>
      </c>
      <c r="K4337" t="n">
        <v>123</v>
      </c>
      <c r="L4337" t="n">
        <v>1</v>
      </c>
      <c r="M4337" t="n">
        <v>0</v>
      </c>
      <c r="O4337" t="n">
        <v>0</v>
      </c>
      <c r="P4337" t="n">
        <v>48</v>
      </c>
      <c r="Q4337" t="n">
        <v>0</v>
      </c>
      <c r="R4337" t="n">
        <v>75</v>
      </c>
      <c r="S4337" t="n">
        <v>0</v>
      </c>
      <c r="T4337" t="n">
        <v>0</v>
      </c>
    </row>
    <row r="4338">
      <c r="A4338" s="8" t="n">
        <v>46214</v>
      </c>
      <c r="B4338" t="inlineStr">
        <is>
          <t>B6</t>
        </is>
      </c>
      <c r="C4338" s="9">
        <f>_xlfn.XLOOKUP(B4338,Carriers[Code],Carriers[Airline])</f>
        <v/>
      </c>
      <c r="D4338" t="n">
        <v>1231</v>
      </c>
      <c r="E4338" t="inlineStr">
        <is>
          <t>VRB</t>
        </is>
      </c>
      <c r="F4338" s="10" t="n">
        <v>855</v>
      </c>
      <c r="G4338" t="inlineStr">
        <is>
          <t>0800-0859</t>
        </is>
      </c>
      <c r="H4338" s="9">
        <f>INT(F4338/100)</f>
        <v/>
      </c>
      <c r="I4338" t="n">
        <v>-15</v>
      </c>
      <c r="J4338" t="n">
        <v>0</v>
      </c>
      <c r="K4338" t="n">
        <v>-20</v>
      </c>
      <c r="L4338" t="n">
        <v>0</v>
      </c>
      <c r="M4338" t="n">
        <v>0</v>
      </c>
      <c r="O4338" t="n">
        <v>0</v>
      </c>
    </row>
    <row r="4339">
      <c r="A4339" s="8" t="n">
        <v>46214</v>
      </c>
      <c r="B4339" t="inlineStr">
        <is>
          <t>AA</t>
        </is>
      </c>
      <c r="C4339" s="9">
        <f>_xlfn.XLOOKUP(B4339,Carriers[Code],Carriers[Airline])</f>
        <v/>
      </c>
      <c r="D4339" t="n">
        <v>1239</v>
      </c>
      <c r="E4339" t="inlineStr">
        <is>
          <t>ORD</t>
        </is>
      </c>
      <c r="F4339" s="10" t="n">
        <v>858</v>
      </c>
      <c r="G4339" t="inlineStr">
        <is>
          <t>0800-0859</t>
        </is>
      </c>
      <c r="H4339" s="9">
        <f>INT(F4339/100)</f>
        <v/>
      </c>
      <c r="I4339" t="n">
        <v>1</v>
      </c>
      <c r="J4339" t="n">
        <v>0</v>
      </c>
      <c r="K4339" t="n">
        <v>13</v>
      </c>
      <c r="L4339" t="n">
        <v>0</v>
      </c>
      <c r="M4339" t="n">
        <v>0</v>
      </c>
      <c r="O4339" t="n">
        <v>0</v>
      </c>
    </row>
    <row r="4340">
      <c r="A4340" s="8" t="n">
        <v>46214</v>
      </c>
      <c r="B4340" t="inlineStr">
        <is>
          <t>AA</t>
        </is>
      </c>
      <c r="C4340" s="9">
        <f>_xlfn.XLOOKUP(B4340,Carriers[Code],Carriers[Airline])</f>
        <v/>
      </c>
      <c r="D4340" t="n">
        <v>2735</v>
      </c>
      <c r="E4340" t="inlineStr">
        <is>
          <t>MCO</t>
        </is>
      </c>
      <c r="F4340" s="10" t="n">
        <v>900</v>
      </c>
      <c r="G4340" t="inlineStr">
        <is>
          <t>0900-0959</t>
        </is>
      </c>
      <c r="H4340" s="9">
        <f>INT(F4340/100)</f>
        <v/>
      </c>
      <c r="I4340" t="n">
        <v>-10</v>
      </c>
      <c r="J4340" t="n">
        <v>0</v>
      </c>
      <c r="K4340" t="n">
        <v>9</v>
      </c>
      <c r="L4340" t="n">
        <v>0</v>
      </c>
      <c r="M4340" t="n">
        <v>0</v>
      </c>
      <c r="O4340" t="n">
        <v>0</v>
      </c>
    </row>
    <row r="4341">
      <c r="A4341" s="8" t="n">
        <v>46214</v>
      </c>
      <c r="B4341" t="inlineStr">
        <is>
          <t>AS</t>
        </is>
      </c>
      <c r="C4341" s="9">
        <f>_xlfn.XLOOKUP(B4341,Carriers[Code],Carriers[Airline])</f>
        <v/>
      </c>
      <c r="D4341" t="n">
        <v>338</v>
      </c>
      <c r="E4341" t="inlineStr">
        <is>
          <t>SEA</t>
        </is>
      </c>
      <c r="F4341" s="10" t="n">
        <v>900</v>
      </c>
      <c r="G4341" t="inlineStr">
        <is>
          <t>0900-0959</t>
        </is>
      </c>
      <c r="H4341" s="9">
        <f>INT(F4341/100)</f>
        <v/>
      </c>
      <c r="I4341" t="n">
        <v>-5</v>
      </c>
      <c r="J4341" t="n">
        <v>0</v>
      </c>
      <c r="K4341" t="n">
        <v>18</v>
      </c>
      <c r="L4341" t="n">
        <v>1</v>
      </c>
      <c r="M4341" t="n">
        <v>0</v>
      </c>
      <c r="O4341" t="n">
        <v>0</v>
      </c>
      <c r="P4341" t="n">
        <v>0</v>
      </c>
      <c r="Q4341" t="n">
        <v>0</v>
      </c>
      <c r="R4341" t="n">
        <v>18</v>
      </c>
      <c r="S4341" t="n">
        <v>0</v>
      </c>
      <c r="T4341" t="n">
        <v>0</v>
      </c>
    </row>
    <row r="4342">
      <c r="A4342" s="8" t="n">
        <v>46214</v>
      </c>
      <c r="B4342" t="inlineStr">
        <is>
          <t>AA</t>
        </is>
      </c>
      <c r="C4342" s="9">
        <f>_xlfn.XLOOKUP(B4342,Carriers[Code],Carriers[Airline])</f>
        <v/>
      </c>
      <c r="D4342" t="n">
        <v>479</v>
      </c>
      <c r="E4342" t="inlineStr">
        <is>
          <t>DFW</t>
        </is>
      </c>
      <c r="F4342" s="10" t="n">
        <v>901</v>
      </c>
      <c r="G4342" t="inlineStr">
        <is>
          <t>0900-0959</t>
        </is>
      </c>
      <c r="H4342" s="9">
        <f>INT(F4342/100)</f>
        <v/>
      </c>
      <c r="I4342" t="n">
        <v>-13</v>
      </c>
      <c r="J4342" t="n">
        <v>0</v>
      </c>
      <c r="K4342" t="n">
        <v>-21</v>
      </c>
      <c r="L4342" t="n">
        <v>0</v>
      </c>
      <c r="M4342" t="n">
        <v>0</v>
      </c>
      <c r="O4342" t="n">
        <v>0</v>
      </c>
    </row>
    <row r="4343">
      <c r="A4343" s="8" t="n">
        <v>46214</v>
      </c>
      <c r="B4343" t="inlineStr">
        <is>
          <t>B6</t>
        </is>
      </c>
      <c r="C4343" s="9">
        <f>_xlfn.XLOOKUP(B4343,Carriers[Code],Carriers[Airline])</f>
        <v/>
      </c>
      <c r="D4343" t="n">
        <v>267</v>
      </c>
      <c r="E4343" t="inlineStr">
        <is>
          <t>CHS</t>
        </is>
      </c>
      <c r="F4343" s="10" t="n">
        <v>901</v>
      </c>
      <c r="G4343" t="inlineStr">
        <is>
          <t>0900-0959</t>
        </is>
      </c>
      <c r="H4343" s="9">
        <f>INT(F4343/100)</f>
        <v/>
      </c>
      <c r="I4343" t="n">
        <v>46</v>
      </c>
      <c r="J4343" t="n">
        <v>1</v>
      </c>
      <c r="K4343" t="n">
        <v>77</v>
      </c>
      <c r="L4343" t="n">
        <v>1</v>
      </c>
      <c r="M4343" t="n">
        <v>0</v>
      </c>
      <c r="O4343" t="n">
        <v>0</v>
      </c>
      <c r="P4343" t="n">
        <v>46</v>
      </c>
      <c r="Q4343" t="n">
        <v>0</v>
      </c>
      <c r="R4343" t="n">
        <v>31</v>
      </c>
      <c r="S4343" t="n">
        <v>0</v>
      </c>
      <c r="T4343" t="n">
        <v>0</v>
      </c>
    </row>
    <row r="4344">
      <c r="A4344" s="8" t="n">
        <v>46214</v>
      </c>
      <c r="B4344" t="inlineStr">
        <is>
          <t>YX</t>
        </is>
      </c>
      <c r="C4344" s="9">
        <f>_xlfn.XLOOKUP(B4344,Carriers[Code],Carriers[Airline])</f>
        <v/>
      </c>
      <c r="D4344" t="n">
        <v>4377</v>
      </c>
      <c r="E4344" t="inlineStr">
        <is>
          <t>LGA</t>
        </is>
      </c>
      <c r="F4344" s="10" t="n">
        <v>901</v>
      </c>
      <c r="G4344" t="inlineStr">
        <is>
          <t>0900-0959</t>
        </is>
      </c>
      <c r="H4344" s="9">
        <f>INT(F4344/100)</f>
        <v/>
      </c>
      <c r="I4344" t="n">
        <v>-9</v>
      </c>
      <c r="J4344" t="n">
        <v>0</v>
      </c>
      <c r="K4344" t="n">
        <v>-13</v>
      </c>
      <c r="L4344" t="n">
        <v>0</v>
      </c>
      <c r="M4344" t="n">
        <v>0</v>
      </c>
      <c r="O4344" t="n">
        <v>0</v>
      </c>
    </row>
    <row r="4345">
      <c r="A4345" s="8" t="n">
        <v>46214</v>
      </c>
      <c r="B4345" t="inlineStr">
        <is>
          <t>B6</t>
        </is>
      </c>
      <c r="C4345" s="9">
        <f>_xlfn.XLOOKUP(B4345,Carriers[Code],Carriers[Airline])</f>
        <v/>
      </c>
      <c r="D4345" t="n">
        <v>21</v>
      </c>
      <c r="E4345" t="inlineStr">
        <is>
          <t>PBI</t>
        </is>
      </c>
      <c r="F4345" s="10" t="n">
        <v>902</v>
      </c>
      <c r="G4345" t="inlineStr">
        <is>
          <t>0900-0959</t>
        </is>
      </c>
      <c r="H4345" s="9">
        <f>INT(F4345/100)</f>
        <v/>
      </c>
      <c r="I4345" t="n">
        <v>-5</v>
      </c>
      <c r="J4345" t="n">
        <v>0</v>
      </c>
      <c r="K4345" t="n">
        <v>-7</v>
      </c>
      <c r="L4345" t="n">
        <v>0</v>
      </c>
      <c r="M4345" t="n">
        <v>0</v>
      </c>
      <c r="O4345" t="n">
        <v>0</v>
      </c>
    </row>
    <row r="4346">
      <c r="A4346" s="8" t="n">
        <v>46214</v>
      </c>
      <c r="B4346" t="inlineStr">
        <is>
          <t>B6</t>
        </is>
      </c>
      <c r="C4346" s="9">
        <f>_xlfn.XLOOKUP(B4346,Carriers[Code],Carriers[Airline])</f>
        <v/>
      </c>
      <c r="D4346" t="n">
        <v>397</v>
      </c>
      <c r="E4346" t="inlineStr">
        <is>
          <t>SEA</t>
        </is>
      </c>
      <c r="F4346" s="10" t="n">
        <v>902</v>
      </c>
      <c r="G4346" t="inlineStr">
        <is>
          <t>0900-0959</t>
        </is>
      </c>
      <c r="H4346" s="9">
        <f>INT(F4346/100)</f>
        <v/>
      </c>
      <c r="I4346" t="n">
        <v>-5</v>
      </c>
      <c r="J4346" t="n">
        <v>0</v>
      </c>
      <c r="K4346" t="n">
        <v>-13</v>
      </c>
      <c r="L4346" t="n">
        <v>0</v>
      </c>
      <c r="M4346" t="n">
        <v>0</v>
      </c>
      <c r="O4346" t="n">
        <v>0</v>
      </c>
    </row>
    <row r="4347">
      <c r="A4347" s="8" t="n">
        <v>46214</v>
      </c>
      <c r="B4347" t="inlineStr">
        <is>
          <t>AA</t>
        </is>
      </c>
      <c r="C4347" s="9">
        <f>_xlfn.XLOOKUP(B4347,Carriers[Code],Carriers[Airline])</f>
        <v/>
      </c>
      <c r="D4347" t="n">
        <v>377</v>
      </c>
      <c r="E4347" t="inlineStr">
        <is>
          <t>PHX</t>
        </is>
      </c>
      <c r="F4347" s="10" t="n">
        <v>904</v>
      </c>
      <c r="G4347" t="inlineStr">
        <is>
          <t>0900-0959</t>
        </is>
      </c>
      <c r="H4347" s="9">
        <f>INT(F4347/100)</f>
        <v/>
      </c>
      <c r="I4347" t="n">
        <v>-2</v>
      </c>
      <c r="J4347" t="n">
        <v>0</v>
      </c>
      <c r="K4347" t="n">
        <v>7</v>
      </c>
      <c r="L4347" t="n">
        <v>0</v>
      </c>
      <c r="M4347" t="n">
        <v>0</v>
      </c>
      <c r="O4347" t="n">
        <v>0</v>
      </c>
    </row>
    <row r="4348">
      <c r="A4348" s="8" t="n">
        <v>46214</v>
      </c>
      <c r="B4348" t="inlineStr">
        <is>
          <t>DL</t>
        </is>
      </c>
      <c r="C4348" s="9">
        <f>_xlfn.XLOOKUP(B4348,Carriers[Code],Carriers[Airline])</f>
        <v/>
      </c>
      <c r="D4348" t="n">
        <v>456</v>
      </c>
      <c r="E4348" t="inlineStr">
        <is>
          <t>ATL</t>
        </is>
      </c>
      <c r="F4348" s="10" t="n">
        <v>905</v>
      </c>
      <c r="G4348" t="inlineStr">
        <is>
          <t>0900-0959</t>
        </is>
      </c>
      <c r="H4348" s="9">
        <f>INT(F4348/100)</f>
        <v/>
      </c>
      <c r="I4348" t="n">
        <v>-3</v>
      </c>
      <c r="J4348" t="n">
        <v>0</v>
      </c>
      <c r="K4348" t="n">
        <v>17</v>
      </c>
      <c r="L4348" t="n">
        <v>1</v>
      </c>
      <c r="M4348" t="n">
        <v>0</v>
      </c>
      <c r="O4348" t="n">
        <v>0</v>
      </c>
      <c r="P4348" t="n">
        <v>0</v>
      </c>
      <c r="Q4348" t="n">
        <v>0</v>
      </c>
      <c r="R4348" t="n">
        <v>17</v>
      </c>
      <c r="S4348" t="n">
        <v>0</v>
      </c>
      <c r="T4348" t="n">
        <v>0</v>
      </c>
    </row>
    <row r="4349">
      <c r="A4349" s="8" t="n">
        <v>46214</v>
      </c>
      <c r="B4349" t="inlineStr">
        <is>
          <t>YX</t>
        </is>
      </c>
      <c r="C4349" s="9">
        <f>_xlfn.XLOOKUP(B4349,Carriers[Code],Carriers[Airline])</f>
        <v/>
      </c>
      <c r="D4349" t="n">
        <v>5720</v>
      </c>
      <c r="E4349" t="inlineStr">
        <is>
          <t>JFK</t>
        </is>
      </c>
      <c r="F4349" s="10" t="n">
        <v>905</v>
      </c>
      <c r="G4349" t="inlineStr">
        <is>
          <t>0900-0959</t>
        </is>
      </c>
      <c r="H4349" s="9">
        <f>INT(F4349/100)</f>
        <v/>
      </c>
      <c r="I4349" t="n">
        <v>-7</v>
      </c>
      <c r="J4349" t="n">
        <v>0</v>
      </c>
      <c r="K4349" t="n">
        <v>20</v>
      </c>
      <c r="L4349" t="n">
        <v>1</v>
      </c>
      <c r="M4349" t="n">
        <v>0</v>
      </c>
      <c r="O4349" t="n">
        <v>0</v>
      </c>
      <c r="P4349" t="n">
        <v>0</v>
      </c>
      <c r="Q4349" t="n">
        <v>0</v>
      </c>
      <c r="R4349" t="n">
        <v>20</v>
      </c>
      <c r="S4349" t="n">
        <v>0</v>
      </c>
      <c r="T4349" t="n">
        <v>0</v>
      </c>
    </row>
    <row r="4350">
      <c r="A4350" s="8" t="n">
        <v>46214</v>
      </c>
      <c r="B4350" t="inlineStr">
        <is>
          <t>UA</t>
        </is>
      </c>
      <c r="C4350" s="9">
        <f>_xlfn.XLOOKUP(B4350,Carriers[Code],Carriers[Airline])</f>
        <v/>
      </c>
      <c r="D4350" t="n">
        <v>2002</v>
      </c>
      <c r="E4350" t="inlineStr">
        <is>
          <t>SFO</t>
        </is>
      </c>
      <c r="F4350" s="10" t="n">
        <v>907</v>
      </c>
      <c r="G4350" t="inlineStr">
        <is>
          <t>0900-0959</t>
        </is>
      </c>
      <c r="H4350" s="9">
        <f>INT(F4350/100)</f>
        <v/>
      </c>
      <c r="I4350" t="n">
        <v>-7</v>
      </c>
      <c r="J4350" t="n">
        <v>0</v>
      </c>
      <c r="K4350" t="n">
        <v>14</v>
      </c>
      <c r="L4350" t="n">
        <v>0</v>
      </c>
      <c r="M4350" t="n">
        <v>0</v>
      </c>
      <c r="O4350" t="n">
        <v>0</v>
      </c>
    </row>
    <row r="4351">
      <c r="A4351" s="8" t="n">
        <v>46214</v>
      </c>
      <c r="B4351" t="inlineStr">
        <is>
          <t>B6</t>
        </is>
      </c>
      <c r="C4351" s="9">
        <f>_xlfn.XLOOKUP(B4351,Carriers[Code],Carriers[Airline])</f>
        <v/>
      </c>
      <c r="D4351" t="n">
        <v>861</v>
      </c>
      <c r="E4351" t="inlineStr">
        <is>
          <t>SJU</t>
        </is>
      </c>
      <c r="F4351" s="10" t="n">
        <v>910</v>
      </c>
      <c r="G4351" t="inlineStr">
        <is>
          <t>0900-0959</t>
        </is>
      </c>
      <c r="H4351" s="9">
        <f>INT(F4351/100)</f>
        <v/>
      </c>
      <c r="I4351" t="n">
        <v>3</v>
      </c>
      <c r="J4351" t="n">
        <v>0</v>
      </c>
      <c r="K4351" t="n">
        <v>57</v>
      </c>
      <c r="L4351" t="n">
        <v>1</v>
      </c>
      <c r="M4351" t="n">
        <v>0</v>
      </c>
      <c r="O4351" t="n">
        <v>0</v>
      </c>
      <c r="P4351" t="n">
        <v>3</v>
      </c>
      <c r="Q4351" t="n">
        <v>0</v>
      </c>
      <c r="R4351" t="n">
        <v>54</v>
      </c>
      <c r="S4351" t="n">
        <v>0</v>
      </c>
      <c r="T4351" t="n">
        <v>0</v>
      </c>
    </row>
    <row r="4352">
      <c r="A4352" s="8" t="n">
        <v>46214</v>
      </c>
      <c r="B4352" t="inlineStr">
        <is>
          <t>DL</t>
        </is>
      </c>
      <c r="C4352" s="9">
        <f>_xlfn.XLOOKUP(B4352,Carriers[Code],Carriers[Airline])</f>
        <v/>
      </c>
      <c r="D4352" t="n">
        <v>1748</v>
      </c>
      <c r="E4352" t="inlineStr">
        <is>
          <t>DTW</t>
        </is>
      </c>
      <c r="F4352" s="10" t="n">
        <v>910</v>
      </c>
      <c r="G4352" t="inlineStr">
        <is>
          <t>0900-0959</t>
        </is>
      </c>
      <c r="H4352" s="9">
        <f>INT(F4352/100)</f>
        <v/>
      </c>
      <c r="I4352" t="n">
        <v>46</v>
      </c>
      <c r="J4352" t="n">
        <v>1</v>
      </c>
      <c r="K4352" t="n">
        <v>58</v>
      </c>
      <c r="L4352" t="n">
        <v>1</v>
      </c>
      <c r="M4352" t="n">
        <v>0</v>
      </c>
      <c r="O4352" t="n">
        <v>0</v>
      </c>
      <c r="P4352" t="n">
        <v>46</v>
      </c>
      <c r="Q4352" t="n">
        <v>0</v>
      </c>
      <c r="R4352" t="n">
        <v>12</v>
      </c>
      <c r="S4352" t="n">
        <v>0</v>
      </c>
      <c r="T4352" t="n">
        <v>0</v>
      </c>
    </row>
    <row r="4353">
      <c r="A4353" s="8" t="n">
        <v>46214</v>
      </c>
      <c r="B4353" t="inlineStr">
        <is>
          <t>YX</t>
        </is>
      </c>
      <c r="C4353" s="9">
        <f>_xlfn.XLOOKUP(B4353,Carriers[Code],Carriers[Airline])</f>
        <v/>
      </c>
      <c r="D4353" t="n">
        <v>4635</v>
      </c>
      <c r="E4353" t="inlineStr">
        <is>
          <t>SYR</t>
        </is>
      </c>
      <c r="F4353" s="10" t="n">
        <v>910</v>
      </c>
      <c r="G4353" t="inlineStr">
        <is>
          <t>0900-0959</t>
        </is>
      </c>
      <c r="H4353" s="9">
        <f>INT(F4353/100)</f>
        <v/>
      </c>
      <c r="I4353" t="n">
        <v>-6</v>
      </c>
      <c r="J4353" t="n">
        <v>0</v>
      </c>
      <c r="K4353" t="n">
        <v>7</v>
      </c>
      <c r="L4353" t="n">
        <v>0</v>
      </c>
      <c r="M4353" t="n">
        <v>0</v>
      </c>
      <c r="O4353" t="n">
        <v>0</v>
      </c>
    </row>
    <row r="4354">
      <c r="A4354" s="8" t="n">
        <v>46214</v>
      </c>
      <c r="B4354" t="inlineStr">
        <is>
          <t>YX</t>
        </is>
      </c>
      <c r="C4354" s="9">
        <f>_xlfn.XLOOKUP(B4354,Carriers[Code],Carriers[Airline])</f>
        <v/>
      </c>
      <c r="D4354" t="n">
        <v>5678</v>
      </c>
      <c r="E4354" t="inlineStr">
        <is>
          <t>PIT</t>
        </is>
      </c>
      <c r="F4354" s="10" t="n">
        <v>910</v>
      </c>
      <c r="G4354" t="inlineStr">
        <is>
          <t>0900-0959</t>
        </is>
      </c>
      <c r="H4354" s="9">
        <f>INT(F4354/100)</f>
        <v/>
      </c>
      <c r="I4354" t="n">
        <v>-11</v>
      </c>
      <c r="J4354" t="n">
        <v>0</v>
      </c>
      <c r="K4354" t="n">
        <v>3</v>
      </c>
      <c r="L4354" t="n">
        <v>0</v>
      </c>
      <c r="M4354" t="n">
        <v>0</v>
      </c>
      <c r="O4354" t="n">
        <v>0</v>
      </c>
    </row>
    <row r="4355">
      <c r="A4355" s="8" t="n">
        <v>46214</v>
      </c>
      <c r="B4355" t="inlineStr">
        <is>
          <t>B6</t>
        </is>
      </c>
      <c r="C4355" s="9">
        <f>_xlfn.XLOOKUP(B4355,Carriers[Code],Carriers[Airline])</f>
        <v/>
      </c>
      <c r="D4355" t="n">
        <v>2033</v>
      </c>
      <c r="E4355" t="inlineStr">
        <is>
          <t>IAH</t>
        </is>
      </c>
      <c r="F4355" s="10" t="n">
        <v>915</v>
      </c>
      <c r="G4355" t="inlineStr">
        <is>
          <t>0900-0959</t>
        </is>
      </c>
      <c r="H4355" s="9">
        <f>INT(F4355/100)</f>
        <v/>
      </c>
      <c r="I4355" t="n">
        <v>-1</v>
      </c>
      <c r="J4355" t="n">
        <v>0</v>
      </c>
      <c r="K4355" t="n">
        <v>28</v>
      </c>
      <c r="L4355" t="n">
        <v>1</v>
      </c>
      <c r="M4355" t="n">
        <v>0</v>
      </c>
      <c r="O4355" t="n">
        <v>0</v>
      </c>
      <c r="P4355" t="n">
        <v>0</v>
      </c>
      <c r="Q4355" t="n">
        <v>0</v>
      </c>
      <c r="R4355" t="n">
        <v>28</v>
      </c>
      <c r="S4355" t="n">
        <v>0</v>
      </c>
      <c r="T4355" t="n">
        <v>0</v>
      </c>
    </row>
    <row r="4356">
      <c r="A4356" s="8" t="n">
        <v>46214</v>
      </c>
      <c r="B4356" t="inlineStr">
        <is>
          <t>DL</t>
        </is>
      </c>
      <c r="C4356" s="9">
        <f>_xlfn.XLOOKUP(B4356,Carriers[Code],Carriers[Airline])</f>
        <v/>
      </c>
      <c r="D4356" t="n">
        <v>675</v>
      </c>
      <c r="E4356" t="inlineStr">
        <is>
          <t>MCI</t>
        </is>
      </c>
      <c r="F4356" s="10" t="n">
        <v>915</v>
      </c>
      <c r="G4356" t="inlineStr">
        <is>
          <t>0900-0959</t>
        </is>
      </c>
      <c r="H4356" s="9">
        <f>INT(F4356/100)</f>
        <v/>
      </c>
      <c r="I4356" t="n">
        <v>-5</v>
      </c>
      <c r="J4356" t="n">
        <v>0</v>
      </c>
      <c r="K4356" t="n">
        <v>8</v>
      </c>
      <c r="L4356" t="n">
        <v>0</v>
      </c>
      <c r="M4356" t="n">
        <v>0</v>
      </c>
      <c r="O4356" t="n">
        <v>0</v>
      </c>
    </row>
    <row r="4357">
      <c r="A4357" s="8" t="n">
        <v>46214</v>
      </c>
      <c r="B4357" t="inlineStr">
        <is>
          <t>YX</t>
        </is>
      </c>
      <c r="C4357" s="9">
        <f>_xlfn.XLOOKUP(B4357,Carriers[Code],Carriers[Airline])</f>
        <v/>
      </c>
      <c r="D4357" t="n">
        <v>5693</v>
      </c>
      <c r="E4357" t="inlineStr">
        <is>
          <t>DCA</t>
        </is>
      </c>
      <c r="F4357" s="10" t="n">
        <v>915</v>
      </c>
      <c r="G4357" t="inlineStr">
        <is>
          <t>0900-0959</t>
        </is>
      </c>
      <c r="H4357" s="9">
        <f>INT(F4357/100)</f>
        <v/>
      </c>
      <c r="I4357" t="n">
        <v>-4</v>
      </c>
      <c r="J4357" t="n">
        <v>0</v>
      </c>
      <c r="K4357" t="n">
        <v>15</v>
      </c>
      <c r="L4357" t="n">
        <v>1</v>
      </c>
      <c r="M4357" t="n">
        <v>0</v>
      </c>
      <c r="O4357" t="n">
        <v>0</v>
      </c>
      <c r="P4357" t="n">
        <v>0</v>
      </c>
      <c r="Q4357" t="n">
        <v>0</v>
      </c>
      <c r="R4357" t="n">
        <v>15</v>
      </c>
      <c r="S4357" t="n">
        <v>0</v>
      </c>
      <c r="T4357" t="n">
        <v>0</v>
      </c>
    </row>
    <row r="4358">
      <c r="A4358" s="8" t="n">
        <v>46214</v>
      </c>
      <c r="B4358" t="inlineStr">
        <is>
          <t>AA</t>
        </is>
      </c>
      <c r="C4358" s="9">
        <f>_xlfn.XLOOKUP(B4358,Carriers[Code],Carriers[Airline])</f>
        <v/>
      </c>
      <c r="D4358" t="n">
        <v>1556</v>
      </c>
      <c r="E4358" t="inlineStr">
        <is>
          <t>DCA</t>
        </is>
      </c>
      <c r="F4358" s="10" t="n">
        <v>919</v>
      </c>
      <c r="G4358" t="inlineStr">
        <is>
          <t>0900-0959</t>
        </is>
      </c>
      <c r="H4358" s="9">
        <f>INT(F4358/100)</f>
        <v/>
      </c>
      <c r="I4358" t="n">
        <v>0</v>
      </c>
      <c r="J4358" t="n">
        <v>0</v>
      </c>
      <c r="K4358" t="n">
        <v>15</v>
      </c>
      <c r="L4358" t="n">
        <v>1</v>
      </c>
      <c r="M4358" t="n">
        <v>0</v>
      </c>
      <c r="O4358" t="n">
        <v>0</v>
      </c>
      <c r="P4358" t="n">
        <v>0</v>
      </c>
      <c r="Q4358" t="n">
        <v>0</v>
      </c>
      <c r="R4358" t="n">
        <v>15</v>
      </c>
      <c r="S4358" t="n">
        <v>0</v>
      </c>
      <c r="T4358" t="n">
        <v>0</v>
      </c>
    </row>
    <row r="4359">
      <c r="A4359" s="8" t="n">
        <v>46214</v>
      </c>
      <c r="B4359" t="inlineStr">
        <is>
          <t>DL</t>
        </is>
      </c>
      <c r="C4359" s="9">
        <f>_xlfn.XLOOKUP(B4359,Carriers[Code],Carriers[Airline])</f>
        <v/>
      </c>
      <c r="D4359" t="n">
        <v>816</v>
      </c>
      <c r="E4359" t="inlineStr">
        <is>
          <t>SAT</t>
        </is>
      </c>
      <c r="F4359" s="10" t="n">
        <v>920</v>
      </c>
      <c r="G4359" t="inlineStr">
        <is>
          <t>0900-0959</t>
        </is>
      </c>
      <c r="H4359" s="9">
        <f>INT(F4359/100)</f>
        <v/>
      </c>
      <c r="I4359" t="n">
        <v>-3</v>
      </c>
      <c r="J4359" t="n">
        <v>0</v>
      </c>
      <c r="K4359" t="n">
        <v>26</v>
      </c>
      <c r="L4359" t="n">
        <v>1</v>
      </c>
      <c r="M4359" t="n">
        <v>0</v>
      </c>
      <c r="O4359" t="n">
        <v>0</v>
      </c>
      <c r="P4359" t="n">
        <v>0</v>
      </c>
      <c r="Q4359" t="n">
        <v>0</v>
      </c>
      <c r="R4359" t="n">
        <v>26</v>
      </c>
      <c r="S4359" t="n">
        <v>0</v>
      </c>
      <c r="T4359" t="n">
        <v>0</v>
      </c>
    </row>
    <row r="4360">
      <c r="A4360" s="8" t="n">
        <v>46214</v>
      </c>
      <c r="B4360" t="inlineStr">
        <is>
          <t>DL</t>
        </is>
      </c>
      <c r="C4360" s="9">
        <f>_xlfn.XLOOKUP(B4360,Carriers[Code],Carriers[Airline])</f>
        <v/>
      </c>
      <c r="D4360" t="n">
        <v>1245</v>
      </c>
      <c r="E4360" t="inlineStr">
        <is>
          <t>PBI</t>
        </is>
      </c>
      <c r="F4360" s="10" t="n">
        <v>920</v>
      </c>
      <c r="G4360" t="inlineStr">
        <is>
          <t>0900-0959</t>
        </is>
      </c>
      <c r="H4360" s="9">
        <f>INT(F4360/100)</f>
        <v/>
      </c>
      <c r="I4360" t="n">
        <v>-8</v>
      </c>
      <c r="J4360" t="n">
        <v>0</v>
      </c>
      <c r="K4360" t="n">
        <v>1</v>
      </c>
      <c r="L4360" t="n">
        <v>0</v>
      </c>
      <c r="M4360" t="n">
        <v>0</v>
      </c>
      <c r="O4360" t="n">
        <v>0</v>
      </c>
    </row>
    <row r="4361">
      <c r="A4361" s="8" t="n">
        <v>46214</v>
      </c>
      <c r="B4361" t="inlineStr">
        <is>
          <t>WN</t>
        </is>
      </c>
      <c r="C4361" s="9">
        <f>_xlfn.XLOOKUP(B4361,Carriers[Code],Carriers[Airline])</f>
        <v/>
      </c>
      <c r="D4361" t="n">
        <v>766</v>
      </c>
      <c r="E4361" t="inlineStr">
        <is>
          <t>STL</t>
        </is>
      </c>
      <c r="F4361" s="10" t="n">
        <v>920</v>
      </c>
      <c r="G4361" t="inlineStr">
        <is>
          <t>0900-0959</t>
        </is>
      </c>
      <c r="H4361" s="9">
        <f>INT(F4361/100)</f>
        <v/>
      </c>
      <c r="I4361" t="n">
        <v>-10</v>
      </c>
      <c r="J4361" t="n">
        <v>0</v>
      </c>
      <c r="K4361" t="n">
        <v>16</v>
      </c>
      <c r="L4361" t="n">
        <v>1</v>
      </c>
      <c r="M4361" t="n">
        <v>0</v>
      </c>
      <c r="O4361" t="n">
        <v>0</v>
      </c>
      <c r="P4361" t="n">
        <v>0</v>
      </c>
      <c r="Q4361" t="n">
        <v>0</v>
      </c>
      <c r="R4361" t="n">
        <v>16</v>
      </c>
      <c r="S4361" t="n">
        <v>0</v>
      </c>
      <c r="T4361" t="n">
        <v>0</v>
      </c>
    </row>
    <row r="4362">
      <c r="A4362" s="8" t="n">
        <v>46214</v>
      </c>
      <c r="B4362" t="inlineStr">
        <is>
          <t>B6</t>
        </is>
      </c>
      <c r="C4362" s="9">
        <f>_xlfn.XLOOKUP(B4362,Carriers[Code],Carriers[Airline])</f>
        <v/>
      </c>
      <c r="D4362" t="n">
        <v>1324</v>
      </c>
      <c r="E4362" t="inlineStr">
        <is>
          <t>MVY</t>
        </is>
      </c>
      <c r="F4362" s="10" t="n">
        <v>921</v>
      </c>
      <c r="G4362" t="inlineStr">
        <is>
          <t>0900-0959</t>
        </is>
      </c>
      <c r="H4362" s="9">
        <f>INT(F4362/100)</f>
        <v/>
      </c>
      <c r="I4362" t="n">
        <v>-13</v>
      </c>
      <c r="J4362" t="n">
        <v>0</v>
      </c>
      <c r="K4362" t="n">
        <v>-8</v>
      </c>
      <c r="L4362" t="n">
        <v>0</v>
      </c>
      <c r="M4362" t="n">
        <v>0</v>
      </c>
      <c r="O4362" t="n">
        <v>0</v>
      </c>
    </row>
    <row r="4363">
      <c r="A4363" s="8" t="n">
        <v>46214</v>
      </c>
      <c r="B4363" t="inlineStr">
        <is>
          <t>UA</t>
        </is>
      </c>
      <c r="C4363" s="9">
        <f>_xlfn.XLOOKUP(B4363,Carriers[Code],Carriers[Airline])</f>
        <v/>
      </c>
      <c r="D4363" t="n">
        <v>2098</v>
      </c>
      <c r="E4363" t="inlineStr">
        <is>
          <t>IAD</t>
        </is>
      </c>
      <c r="F4363" s="10" t="n">
        <v>925</v>
      </c>
      <c r="G4363" t="inlineStr">
        <is>
          <t>0900-0959</t>
        </is>
      </c>
      <c r="H4363" s="9">
        <f>INT(F4363/100)</f>
        <v/>
      </c>
      <c r="I4363" t="n">
        <v>-7</v>
      </c>
      <c r="J4363" t="n">
        <v>0</v>
      </c>
      <c r="K4363" t="n">
        <v>24</v>
      </c>
      <c r="L4363" t="n">
        <v>1</v>
      </c>
      <c r="M4363" t="n">
        <v>0</v>
      </c>
      <c r="O4363" t="n">
        <v>0</v>
      </c>
      <c r="P4363" t="n">
        <v>0</v>
      </c>
      <c r="Q4363" t="n">
        <v>0</v>
      </c>
      <c r="R4363" t="n">
        <v>24</v>
      </c>
      <c r="S4363" t="n">
        <v>0</v>
      </c>
      <c r="T4363" t="n">
        <v>0</v>
      </c>
    </row>
    <row r="4364">
      <c r="A4364" s="8" t="n">
        <v>46214</v>
      </c>
      <c r="B4364" t="inlineStr">
        <is>
          <t>YX</t>
        </is>
      </c>
      <c r="C4364" s="9">
        <f>_xlfn.XLOOKUP(B4364,Carriers[Code],Carriers[Airline])</f>
        <v/>
      </c>
      <c r="D4364" t="n">
        <v>5627</v>
      </c>
      <c r="E4364" t="inlineStr">
        <is>
          <t>IND</t>
        </is>
      </c>
      <c r="F4364" s="10" t="n">
        <v>925</v>
      </c>
      <c r="G4364" t="inlineStr">
        <is>
          <t>0900-0959</t>
        </is>
      </c>
      <c r="H4364" s="9">
        <f>INT(F4364/100)</f>
        <v/>
      </c>
      <c r="I4364" t="n">
        <v>49</v>
      </c>
      <c r="J4364" t="n">
        <v>1</v>
      </c>
      <c r="K4364" t="n">
        <v>54</v>
      </c>
      <c r="L4364" t="n">
        <v>1</v>
      </c>
      <c r="M4364" t="n">
        <v>0</v>
      </c>
      <c r="O4364" t="n">
        <v>0</v>
      </c>
      <c r="P4364" t="n">
        <v>49</v>
      </c>
      <c r="Q4364" t="n">
        <v>0</v>
      </c>
      <c r="R4364" t="n">
        <v>5</v>
      </c>
      <c r="S4364" t="n">
        <v>0</v>
      </c>
      <c r="T4364" t="n">
        <v>0</v>
      </c>
    </row>
    <row r="4365">
      <c r="A4365" s="8" t="n">
        <v>46214</v>
      </c>
      <c r="B4365" t="inlineStr">
        <is>
          <t>YX</t>
        </is>
      </c>
      <c r="C4365" s="9">
        <f>_xlfn.XLOOKUP(B4365,Carriers[Code],Carriers[Airline])</f>
        <v/>
      </c>
      <c r="D4365" t="n">
        <v>5703</v>
      </c>
      <c r="E4365" t="inlineStr">
        <is>
          <t>BWI</t>
        </is>
      </c>
      <c r="F4365" s="10" t="n">
        <v>925</v>
      </c>
      <c r="G4365" t="inlineStr">
        <is>
          <t>0900-0959</t>
        </is>
      </c>
      <c r="H4365" s="9">
        <f>INT(F4365/100)</f>
        <v/>
      </c>
      <c r="I4365" t="n">
        <v>-6</v>
      </c>
      <c r="J4365" t="n">
        <v>0</v>
      </c>
      <c r="K4365" t="n">
        <v>21</v>
      </c>
      <c r="L4365" t="n">
        <v>1</v>
      </c>
      <c r="M4365" t="n">
        <v>0</v>
      </c>
      <c r="O4365" t="n">
        <v>0</v>
      </c>
      <c r="P4365" t="n">
        <v>0</v>
      </c>
      <c r="Q4365" t="n">
        <v>0</v>
      </c>
      <c r="R4365" t="n">
        <v>21</v>
      </c>
      <c r="S4365" t="n">
        <v>0</v>
      </c>
      <c r="T4365" t="n">
        <v>0</v>
      </c>
    </row>
    <row r="4366">
      <c r="A4366" s="8" t="n">
        <v>46214</v>
      </c>
      <c r="B4366" t="inlineStr">
        <is>
          <t>B6</t>
        </is>
      </c>
      <c r="C4366" s="9">
        <f>_xlfn.XLOOKUP(B4366,Carriers[Code],Carriers[Airline])</f>
        <v/>
      </c>
      <c r="D4366" t="n">
        <v>219</v>
      </c>
      <c r="E4366" t="inlineStr">
        <is>
          <t>SAN</t>
        </is>
      </c>
      <c r="F4366" s="10" t="n">
        <v>930</v>
      </c>
      <c r="G4366" t="inlineStr">
        <is>
          <t>0900-0959</t>
        </is>
      </c>
      <c r="H4366" s="9">
        <f>INT(F4366/100)</f>
        <v/>
      </c>
      <c r="I4366" t="n">
        <v>-2</v>
      </c>
      <c r="J4366" t="n">
        <v>0</v>
      </c>
      <c r="K4366" t="n">
        <v>4</v>
      </c>
      <c r="L4366" t="n">
        <v>0</v>
      </c>
      <c r="M4366" t="n">
        <v>0</v>
      </c>
      <c r="O4366" t="n">
        <v>0</v>
      </c>
    </row>
    <row r="4367">
      <c r="A4367" s="8" t="n">
        <v>46214</v>
      </c>
      <c r="B4367" t="inlineStr">
        <is>
          <t>B6</t>
        </is>
      </c>
      <c r="C4367" s="9">
        <f>_xlfn.XLOOKUP(B4367,Carriers[Code],Carriers[Airline])</f>
        <v/>
      </c>
      <c r="D4367" t="n">
        <v>2352</v>
      </c>
      <c r="E4367" t="inlineStr">
        <is>
          <t>ACK</t>
        </is>
      </c>
      <c r="F4367" s="10" t="n">
        <v>930</v>
      </c>
      <c r="G4367" t="inlineStr">
        <is>
          <t>0900-0959</t>
        </is>
      </c>
      <c r="H4367" s="9">
        <f>INT(F4367/100)</f>
        <v/>
      </c>
      <c r="M4367" t="n">
        <v>1</v>
      </c>
      <c r="N4367" t="inlineStr">
        <is>
          <t>A</t>
        </is>
      </c>
      <c r="O4367" t="n">
        <v>0</v>
      </c>
    </row>
    <row r="4368">
      <c r="A4368" s="8" t="n">
        <v>46214</v>
      </c>
      <c r="B4368" t="inlineStr">
        <is>
          <t>YX</t>
        </is>
      </c>
      <c r="C4368" s="9">
        <f>_xlfn.XLOOKUP(B4368,Carriers[Code],Carriers[Airline])</f>
        <v/>
      </c>
      <c r="D4368" t="n">
        <v>4426</v>
      </c>
      <c r="E4368" t="inlineStr">
        <is>
          <t>ACK</t>
        </is>
      </c>
      <c r="F4368" s="10" t="n">
        <v>930</v>
      </c>
      <c r="G4368" t="inlineStr">
        <is>
          <t>0900-0959</t>
        </is>
      </c>
      <c r="H4368" s="9">
        <f>INT(F4368/100)</f>
        <v/>
      </c>
      <c r="I4368" t="n">
        <v>-4</v>
      </c>
      <c r="J4368" t="n">
        <v>0</v>
      </c>
      <c r="K4368" t="n">
        <v>15</v>
      </c>
      <c r="L4368" t="n">
        <v>1</v>
      </c>
      <c r="M4368" t="n">
        <v>0</v>
      </c>
      <c r="O4368" t="n">
        <v>0</v>
      </c>
      <c r="P4368" t="n">
        <v>0</v>
      </c>
      <c r="Q4368" t="n">
        <v>0</v>
      </c>
      <c r="R4368" t="n">
        <v>15</v>
      </c>
      <c r="S4368" t="n">
        <v>0</v>
      </c>
      <c r="T4368" t="n">
        <v>0</v>
      </c>
    </row>
    <row r="4369">
      <c r="A4369" s="8" t="n">
        <v>46214</v>
      </c>
      <c r="B4369" t="inlineStr">
        <is>
          <t>YX</t>
        </is>
      </c>
      <c r="C4369" s="9">
        <f>_xlfn.XLOOKUP(B4369,Carriers[Code],Carriers[Airline])</f>
        <v/>
      </c>
      <c r="D4369" t="n">
        <v>5842</v>
      </c>
      <c r="E4369" t="inlineStr">
        <is>
          <t>BNA</t>
        </is>
      </c>
      <c r="F4369" s="10" t="n">
        <v>930</v>
      </c>
      <c r="G4369" t="inlineStr">
        <is>
          <t>0900-0959</t>
        </is>
      </c>
      <c r="H4369" s="9">
        <f>INT(F4369/100)</f>
        <v/>
      </c>
      <c r="I4369" t="n">
        <v>-10</v>
      </c>
      <c r="J4369" t="n">
        <v>0</v>
      </c>
      <c r="K4369" t="n">
        <v>25</v>
      </c>
      <c r="L4369" t="n">
        <v>1</v>
      </c>
      <c r="M4369" t="n">
        <v>0</v>
      </c>
      <c r="O4369" t="n">
        <v>0</v>
      </c>
      <c r="P4369" t="n">
        <v>0</v>
      </c>
      <c r="Q4369" t="n">
        <v>0</v>
      </c>
      <c r="R4369" t="n">
        <v>25</v>
      </c>
      <c r="S4369" t="n">
        <v>0</v>
      </c>
      <c r="T4369" t="n">
        <v>0</v>
      </c>
    </row>
    <row r="4370">
      <c r="A4370" s="8" t="n">
        <v>46214</v>
      </c>
      <c r="B4370" t="inlineStr">
        <is>
          <t>AA</t>
        </is>
      </c>
      <c r="C4370" s="9">
        <f>_xlfn.XLOOKUP(B4370,Carriers[Code],Carriers[Airline])</f>
        <v/>
      </c>
      <c r="D4370" t="n">
        <v>3225</v>
      </c>
      <c r="E4370" t="inlineStr">
        <is>
          <t>PHL</t>
        </is>
      </c>
      <c r="F4370" s="10" t="n">
        <v>937</v>
      </c>
      <c r="G4370" t="inlineStr">
        <is>
          <t>0900-0959</t>
        </is>
      </c>
      <c r="H4370" s="9">
        <f>INT(F4370/100)</f>
        <v/>
      </c>
      <c r="I4370" t="n">
        <v>-7</v>
      </c>
      <c r="J4370" t="n">
        <v>0</v>
      </c>
      <c r="K4370" t="n">
        <v>22</v>
      </c>
      <c r="L4370" t="n">
        <v>1</v>
      </c>
      <c r="M4370" t="n">
        <v>0</v>
      </c>
      <c r="O4370" t="n">
        <v>0</v>
      </c>
      <c r="P4370" t="n">
        <v>0</v>
      </c>
      <c r="Q4370" t="n">
        <v>0</v>
      </c>
      <c r="R4370" t="n">
        <v>22</v>
      </c>
      <c r="S4370" t="n">
        <v>0</v>
      </c>
      <c r="T4370" t="n">
        <v>0</v>
      </c>
    </row>
    <row r="4371">
      <c r="A4371" s="8" t="n">
        <v>46214</v>
      </c>
      <c r="B4371" t="inlineStr">
        <is>
          <t>G4</t>
        </is>
      </c>
      <c r="C4371" s="9">
        <f>_xlfn.XLOOKUP(B4371,Carriers[Code],Carriers[Airline])</f>
        <v/>
      </c>
      <c r="D4371" t="n">
        <v>1436</v>
      </c>
      <c r="E4371" t="inlineStr">
        <is>
          <t>TYS</t>
        </is>
      </c>
      <c r="F4371" s="10" t="n">
        <v>940</v>
      </c>
      <c r="G4371" t="inlineStr">
        <is>
          <t>0900-0959</t>
        </is>
      </c>
      <c r="H4371" s="9">
        <f>INT(F4371/100)</f>
        <v/>
      </c>
      <c r="I4371" t="n">
        <v>-8</v>
      </c>
      <c r="J4371" t="n">
        <v>0</v>
      </c>
      <c r="K4371" t="n">
        <v>34</v>
      </c>
      <c r="L4371" t="n">
        <v>1</v>
      </c>
      <c r="M4371" t="n">
        <v>0</v>
      </c>
      <c r="O4371" t="n">
        <v>0</v>
      </c>
      <c r="P4371" t="n">
        <v>0</v>
      </c>
      <c r="Q4371" t="n">
        <v>0</v>
      </c>
      <c r="R4371" t="n">
        <v>34</v>
      </c>
      <c r="S4371" t="n">
        <v>0</v>
      </c>
      <c r="T4371" t="n">
        <v>0</v>
      </c>
    </row>
    <row r="4372">
      <c r="A4372" s="8" t="n">
        <v>46214</v>
      </c>
      <c r="B4372" t="inlineStr">
        <is>
          <t>UA</t>
        </is>
      </c>
      <c r="C4372" s="9">
        <f>_xlfn.XLOOKUP(B4372,Carriers[Code],Carriers[Airline])</f>
        <v/>
      </c>
      <c r="D4372" t="n">
        <v>662</v>
      </c>
      <c r="E4372" t="inlineStr">
        <is>
          <t>DEN</t>
        </is>
      </c>
      <c r="F4372" s="10" t="n">
        <v>940</v>
      </c>
      <c r="G4372" t="inlineStr">
        <is>
          <t>0900-0959</t>
        </is>
      </c>
      <c r="H4372" s="9">
        <f>INT(F4372/100)</f>
        <v/>
      </c>
      <c r="I4372" t="n">
        <v>140</v>
      </c>
      <c r="J4372" t="n">
        <v>1</v>
      </c>
      <c r="K4372" t="n">
        <v>118</v>
      </c>
      <c r="L4372" t="n">
        <v>1</v>
      </c>
      <c r="M4372" t="n">
        <v>0</v>
      </c>
      <c r="O4372" t="n">
        <v>0</v>
      </c>
      <c r="P4372" t="n">
        <v>118</v>
      </c>
      <c r="Q4372" t="n">
        <v>0</v>
      </c>
      <c r="R4372" t="n">
        <v>0</v>
      </c>
      <c r="S4372" t="n">
        <v>0</v>
      </c>
      <c r="T4372" t="n">
        <v>0</v>
      </c>
    </row>
    <row r="4373">
      <c r="A4373" s="8" t="n">
        <v>46214</v>
      </c>
      <c r="B4373" t="inlineStr">
        <is>
          <t>B6</t>
        </is>
      </c>
      <c r="C4373" s="9">
        <f>_xlfn.XLOOKUP(B4373,Carriers[Code],Carriers[Airline])</f>
        <v/>
      </c>
      <c r="D4373" t="n">
        <v>257</v>
      </c>
      <c r="E4373" t="inlineStr">
        <is>
          <t>BZN</t>
        </is>
      </c>
      <c r="F4373" s="10" t="n">
        <v>945</v>
      </c>
      <c r="G4373" t="inlineStr">
        <is>
          <t>0900-0959</t>
        </is>
      </c>
      <c r="H4373" s="9">
        <f>INT(F4373/100)</f>
        <v/>
      </c>
      <c r="I4373" t="n">
        <v>-5</v>
      </c>
      <c r="J4373" t="n">
        <v>0</v>
      </c>
      <c r="K4373" t="n">
        <v>7</v>
      </c>
      <c r="L4373" t="n">
        <v>0</v>
      </c>
      <c r="M4373" t="n">
        <v>0</v>
      </c>
      <c r="O4373" t="n">
        <v>0</v>
      </c>
    </row>
    <row r="4374">
      <c r="A4374" s="8" t="n">
        <v>46214</v>
      </c>
      <c r="B4374" t="inlineStr">
        <is>
          <t>UA</t>
        </is>
      </c>
      <c r="C4374" s="9">
        <f>_xlfn.XLOOKUP(B4374,Carriers[Code],Carriers[Airline])</f>
        <v/>
      </c>
      <c r="D4374" t="n">
        <v>1349</v>
      </c>
      <c r="E4374" t="inlineStr">
        <is>
          <t>ORD</t>
        </is>
      </c>
      <c r="F4374" s="10" t="n">
        <v>950</v>
      </c>
      <c r="G4374" t="inlineStr">
        <is>
          <t>0900-0959</t>
        </is>
      </c>
      <c r="H4374" s="9">
        <f>INT(F4374/100)</f>
        <v/>
      </c>
      <c r="I4374" t="n">
        <v>-3</v>
      </c>
      <c r="J4374" t="n">
        <v>0</v>
      </c>
      <c r="K4374" t="n">
        <v>14</v>
      </c>
      <c r="L4374" t="n">
        <v>0</v>
      </c>
      <c r="M4374" t="n">
        <v>0</v>
      </c>
      <c r="O4374" t="n">
        <v>0</v>
      </c>
    </row>
    <row r="4375">
      <c r="A4375" s="8" t="n">
        <v>46214</v>
      </c>
      <c r="B4375" t="inlineStr">
        <is>
          <t>YX</t>
        </is>
      </c>
      <c r="C4375" s="9">
        <f>_xlfn.XLOOKUP(B4375,Carriers[Code],Carriers[Airline])</f>
        <v/>
      </c>
      <c r="D4375" t="n">
        <v>5861</v>
      </c>
      <c r="E4375" t="inlineStr">
        <is>
          <t>TVC</t>
        </is>
      </c>
      <c r="F4375" s="10" t="n">
        <v>950</v>
      </c>
      <c r="G4375" t="inlineStr">
        <is>
          <t>0900-0959</t>
        </is>
      </c>
      <c r="H4375" s="9">
        <f>INT(F4375/100)</f>
        <v/>
      </c>
      <c r="I4375" t="n">
        <v>-5</v>
      </c>
      <c r="J4375" t="n">
        <v>0</v>
      </c>
      <c r="K4375" t="n">
        <v>19</v>
      </c>
      <c r="L4375" t="n">
        <v>1</v>
      </c>
      <c r="M4375" t="n">
        <v>0</v>
      </c>
      <c r="O4375" t="n">
        <v>0</v>
      </c>
      <c r="P4375" t="n">
        <v>0</v>
      </c>
      <c r="Q4375" t="n">
        <v>0</v>
      </c>
      <c r="R4375" t="n">
        <v>19</v>
      </c>
      <c r="S4375" t="n">
        <v>0</v>
      </c>
      <c r="T4375" t="n">
        <v>0</v>
      </c>
    </row>
    <row r="4376">
      <c r="A4376" s="8" t="n">
        <v>46214</v>
      </c>
      <c r="B4376" t="inlineStr">
        <is>
          <t>B6</t>
        </is>
      </c>
      <c r="C4376" s="9">
        <f>_xlfn.XLOOKUP(B4376,Carriers[Code],Carriers[Airline])</f>
        <v/>
      </c>
      <c r="D4376" t="n">
        <v>395</v>
      </c>
      <c r="E4376" t="inlineStr">
        <is>
          <t>PDX</t>
        </is>
      </c>
      <c r="F4376" s="10" t="n">
        <v>955</v>
      </c>
      <c r="G4376" t="inlineStr">
        <is>
          <t>0900-0959</t>
        </is>
      </c>
      <c r="H4376" s="9">
        <f>INT(F4376/100)</f>
        <v/>
      </c>
      <c r="I4376" t="n">
        <v>0</v>
      </c>
      <c r="J4376" t="n">
        <v>0</v>
      </c>
      <c r="K4376" t="n">
        <v>21</v>
      </c>
      <c r="L4376" t="n">
        <v>1</v>
      </c>
      <c r="M4376" t="n">
        <v>0</v>
      </c>
      <c r="O4376" t="n">
        <v>0</v>
      </c>
      <c r="P4376" t="n">
        <v>0</v>
      </c>
      <c r="Q4376" t="n">
        <v>0</v>
      </c>
      <c r="R4376" t="n">
        <v>21</v>
      </c>
      <c r="S4376" t="n">
        <v>0</v>
      </c>
      <c r="T4376" t="n">
        <v>0</v>
      </c>
    </row>
    <row r="4377">
      <c r="A4377" s="8" t="n">
        <v>46214</v>
      </c>
      <c r="B4377" t="inlineStr">
        <is>
          <t>MQ</t>
        </is>
      </c>
      <c r="C4377" s="9">
        <f>_xlfn.XLOOKUP(B4377,Carriers[Code],Carriers[Airline])</f>
        <v/>
      </c>
      <c r="D4377" t="n">
        <v>4171</v>
      </c>
      <c r="E4377" t="inlineStr">
        <is>
          <t>ROC</t>
        </is>
      </c>
      <c r="F4377" s="10" t="n">
        <v>955</v>
      </c>
      <c r="G4377" t="inlineStr">
        <is>
          <t>0900-0959</t>
        </is>
      </c>
      <c r="H4377" s="9">
        <f>INT(F4377/100)</f>
        <v/>
      </c>
      <c r="I4377" t="n">
        <v>-3</v>
      </c>
      <c r="J4377" t="n">
        <v>0</v>
      </c>
      <c r="K4377" t="n">
        <v>9</v>
      </c>
      <c r="L4377" t="n">
        <v>0</v>
      </c>
      <c r="M4377" t="n">
        <v>0</v>
      </c>
      <c r="O4377" t="n">
        <v>0</v>
      </c>
    </row>
    <row r="4378">
      <c r="A4378" s="8" t="n">
        <v>46214</v>
      </c>
      <c r="B4378" t="inlineStr">
        <is>
          <t>YX</t>
        </is>
      </c>
      <c r="C4378" s="9">
        <f>_xlfn.XLOOKUP(B4378,Carriers[Code],Carriers[Airline])</f>
        <v/>
      </c>
      <c r="D4378" t="n">
        <v>5641</v>
      </c>
      <c r="E4378" t="inlineStr">
        <is>
          <t>CLE</t>
        </is>
      </c>
      <c r="F4378" s="10" t="n">
        <v>955</v>
      </c>
      <c r="G4378" t="inlineStr">
        <is>
          <t>0900-0959</t>
        </is>
      </c>
      <c r="H4378" s="9">
        <f>INT(F4378/100)</f>
        <v/>
      </c>
      <c r="I4378" t="n">
        <v>-8</v>
      </c>
      <c r="J4378" t="n">
        <v>0</v>
      </c>
      <c r="K4378" t="n">
        <v>16</v>
      </c>
      <c r="L4378" t="n">
        <v>1</v>
      </c>
      <c r="M4378" t="n">
        <v>0</v>
      </c>
      <c r="O4378" t="n">
        <v>0</v>
      </c>
      <c r="P4378" t="n">
        <v>0</v>
      </c>
      <c r="Q4378" t="n">
        <v>0</v>
      </c>
      <c r="R4378" t="n">
        <v>16</v>
      </c>
      <c r="S4378" t="n">
        <v>0</v>
      </c>
      <c r="T4378" t="n">
        <v>0</v>
      </c>
    </row>
    <row r="4379">
      <c r="A4379" s="8" t="n">
        <v>46214</v>
      </c>
      <c r="B4379" t="inlineStr">
        <is>
          <t>DL</t>
        </is>
      </c>
      <c r="C4379" s="9">
        <f>_xlfn.XLOOKUP(B4379,Carriers[Code],Carriers[Airline])</f>
        <v/>
      </c>
      <c r="D4379" t="n">
        <v>2517</v>
      </c>
      <c r="E4379" t="inlineStr">
        <is>
          <t>JAX</t>
        </is>
      </c>
      <c r="F4379" s="10" t="n">
        <v>957</v>
      </c>
      <c r="G4379" t="inlineStr">
        <is>
          <t>0900-0959</t>
        </is>
      </c>
      <c r="H4379" s="9">
        <f>INT(F4379/100)</f>
        <v/>
      </c>
      <c r="I4379" t="n">
        <v>-6</v>
      </c>
      <c r="J4379" t="n">
        <v>0</v>
      </c>
      <c r="K4379" t="n">
        <v>2</v>
      </c>
      <c r="L4379" t="n">
        <v>0</v>
      </c>
      <c r="M4379" t="n">
        <v>0</v>
      </c>
      <c r="O4379" t="n">
        <v>0</v>
      </c>
    </row>
    <row r="4380">
      <c r="A4380" s="8" t="n">
        <v>46214</v>
      </c>
      <c r="B4380" t="inlineStr">
        <is>
          <t>F9</t>
        </is>
      </c>
      <c r="C4380" s="9">
        <f>_xlfn.XLOOKUP(B4380,Carriers[Code],Carriers[Airline])</f>
        <v/>
      </c>
      <c r="D4380" t="n">
        <v>1977</v>
      </c>
      <c r="E4380" t="inlineStr">
        <is>
          <t>MCO</t>
        </is>
      </c>
      <c r="F4380" s="10" t="n">
        <v>1004</v>
      </c>
      <c r="G4380" t="inlineStr">
        <is>
          <t>1000-1059</t>
        </is>
      </c>
      <c r="H4380" s="9">
        <f>INT(F4380/100)</f>
        <v/>
      </c>
      <c r="I4380" t="n">
        <v>-1</v>
      </c>
      <c r="J4380" t="n">
        <v>0</v>
      </c>
      <c r="K4380" t="n">
        <v>-5</v>
      </c>
      <c r="L4380" t="n">
        <v>0</v>
      </c>
      <c r="M4380" t="n">
        <v>0</v>
      </c>
      <c r="O4380" t="n">
        <v>0</v>
      </c>
    </row>
    <row r="4381">
      <c r="A4381" s="8" t="n">
        <v>46214</v>
      </c>
      <c r="B4381" t="inlineStr">
        <is>
          <t>AA</t>
        </is>
      </c>
      <c r="C4381" s="9">
        <f>_xlfn.XLOOKUP(B4381,Carriers[Code],Carriers[Airline])</f>
        <v/>
      </c>
      <c r="D4381" t="n">
        <v>1548</v>
      </c>
      <c r="E4381" t="inlineStr">
        <is>
          <t>CLT</t>
        </is>
      </c>
      <c r="F4381" s="10" t="n">
        <v>1013</v>
      </c>
      <c r="G4381" t="inlineStr">
        <is>
          <t>1000-1059</t>
        </is>
      </c>
      <c r="H4381" s="9">
        <f>INT(F4381/100)</f>
        <v/>
      </c>
      <c r="I4381" t="n">
        <v>-8</v>
      </c>
      <c r="J4381" t="n">
        <v>0</v>
      </c>
      <c r="K4381" t="n">
        <v>1</v>
      </c>
      <c r="L4381" t="n">
        <v>0</v>
      </c>
      <c r="M4381" t="n">
        <v>0</v>
      </c>
      <c r="O4381" t="n">
        <v>0</v>
      </c>
    </row>
    <row r="4382">
      <c r="A4382" s="8" t="n">
        <v>46214</v>
      </c>
      <c r="B4382" t="inlineStr">
        <is>
          <t>YX</t>
        </is>
      </c>
      <c r="C4382" s="9">
        <f>_xlfn.XLOOKUP(B4382,Carriers[Code],Carriers[Airline])</f>
        <v/>
      </c>
      <c r="D4382" t="n">
        <v>4349</v>
      </c>
      <c r="E4382" t="inlineStr">
        <is>
          <t>DCA</t>
        </is>
      </c>
      <c r="F4382" s="10" t="n">
        <v>1013</v>
      </c>
      <c r="G4382" t="inlineStr">
        <is>
          <t>1000-1059</t>
        </is>
      </c>
      <c r="H4382" s="9">
        <f>INT(F4382/100)</f>
        <v/>
      </c>
      <c r="I4382" t="n">
        <v>12</v>
      </c>
      <c r="J4382" t="n">
        <v>0</v>
      </c>
      <c r="K4382" t="n">
        <v>16</v>
      </c>
      <c r="L4382" t="n">
        <v>1</v>
      </c>
      <c r="M4382" t="n">
        <v>0</v>
      </c>
      <c r="O4382" t="n">
        <v>0</v>
      </c>
      <c r="P4382" t="n">
        <v>0</v>
      </c>
      <c r="Q4382" t="n">
        <v>0</v>
      </c>
      <c r="R4382" t="n">
        <v>10</v>
      </c>
      <c r="S4382" t="n">
        <v>0</v>
      </c>
      <c r="T4382" t="n">
        <v>6</v>
      </c>
    </row>
    <row r="4383">
      <c r="A4383" s="8" t="n">
        <v>46214</v>
      </c>
      <c r="B4383" t="inlineStr">
        <is>
          <t>DL</t>
        </is>
      </c>
      <c r="C4383" s="9">
        <f>_xlfn.XLOOKUP(B4383,Carriers[Code],Carriers[Airline])</f>
        <v/>
      </c>
      <c r="D4383" t="n">
        <v>385</v>
      </c>
      <c r="E4383" t="inlineStr">
        <is>
          <t>ATL</t>
        </is>
      </c>
      <c r="F4383" s="10" t="n">
        <v>1015</v>
      </c>
      <c r="G4383" t="inlineStr">
        <is>
          <t>1000-1059</t>
        </is>
      </c>
      <c r="H4383" s="9">
        <f>INT(F4383/100)</f>
        <v/>
      </c>
      <c r="I4383" t="n">
        <v>4</v>
      </c>
      <c r="J4383" t="n">
        <v>0</v>
      </c>
      <c r="K4383" t="n">
        <v>13</v>
      </c>
      <c r="L4383" t="n">
        <v>0</v>
      </c>
      <c r="M4383" t="n">
        <v>0</v>
      </c>
      <c r="O4383" t="n">
        <v>0</v>
      </c>
    </row>
    <row r="4384">
      <c r="A4384" s="8" t="n">
        <v>46214</v>
      </c>
      <c r="B4384" t="inlineStr">
        <is>
          <t>B6</t>
        </is>
      </c>
      <c r="C4384" s="9">
        <f>_xlfn.XLOOKUP(B4384,Carriers[Code],Carriers[Airline])</f>
        <v/>
      </c>
      <c r="D4384" t="n">
        <v>311</v>
      </c>
      <c r="E4384" t="inlineStr">
        <is>
          <t>ORD</t>
        </is>
      </c>
      <c r="F4384" s="10" t="n">
        <v>1020</v>
      </c>
      <c r="G4384" t="inlineStr">
        <is>
          <t>1000-1059</t>
        </is>
      </c>
      <c r="H4384" s="9">
        <f>INT(F4384/100)</f>
        <v/>
      </c>
      <c r="I4384" t="n">
        <v>-14</v>
      </c>
      <c r="J4384" t="n">
        <v>0</v>
      </c>
      <c r="K4384" t="n">
        <v>7</v>
      </c>
      <c r="L4384" t="n">
        <v>0</v>
      </c>
      <c r="M4384" t="n">
        <v>0</v>
      </c>
      <c r="O4384" t="n">
        <v>0</v>
      </c>
    </row>
    <row r="4385">
      <c r="A4385" s="8" t="n">
        <v>46214</v>
      </c>
      <c r="B4385" t="inlineStr">
        <is>
          <t>B6</t>
        </is>
      </c>
      <c r="C4385" s="9">
        <f>_xlfn.XLOOKUP(B4385,Carriers[Code],Carriers[Airline])</f>
        <v/>
      </c>
      <c r="D4385" t="n">
        <v>1055</v>
      </c>
      <c r="E4385" t="inlineStr">
        <is>
          <t>DCA</t>
        </is>
      </c>
      <c r="F4385" s="10" t="n">
        <v>1020</v>
      </c>
      <c r="G4385" t="inlineStr">
        <is>
          <t>1000-1059</t>
        </is>
      </c>
      <c r="H4385" s="9">
        <f>INT(F4385/100)</f>
        <v/>
      </c>
      <c r="I4385" t="n">
        <v>6</v>
      </c>
      <c r="J4385" t="n">
        <v>0</v>
      </c>
      <c r="K4385" t="n">
        <v>20</v>
      </c>
      <c r="L4385" t="n">
        <v>1</v>
      </c>
      <c r="M4385" t="n">
        <v>0</v>
      </c>
      <c r="O4385" t="n">
        <v>0</v>
      </c>
      <c r="P4385" t="n">
        <v>6</v>
      </c>
      <c r="Q4385" t="n">
        <v>0</v>
      </c>
      <c r="R4385" t="n">
        <v>14</v>
      </c>
      <c r="S4385" t="n">
        <v>0</v>
      </c>
      <c r="T4385" t="n">
        <v>0</v>
      </c>
    </row>
    <row r="4386">
      <c r="A4386" s="8" t="n">
        <v>46214</v>
      </c>
      <c r="B4386" t="inlineStr">
        <is>
          <t>B6</t>
        </is>
      </c>
      <c r="C4386" s="9">
        <f>_xlfn.XLOOKUP(B4386,Carriers[Code],Carriers[Airline])</f>
        <v/>
      </c>
      <c r="D4386" t="n">
        <v>1807</v>
      </c>
      <c r="E4386" t="inlineStr">
        <is>
          <t>BNA</t>
        </is>
      </c>
      <c r="F4386" s="10" t="n">
        <v>1028</v>
      </c>
      <c r="G4386" t="inlineStr">
        <is>
          <t>1000-1059</t>
        </is>
      </c>
      <c r="H4386" s="9">
        <f>INT(F4386/100)</f>
        <v/>
      </c>
      <c r="I4386" t="n">
        <v>-4</v>
      </c>
      <c r="J4386" t="n">
        <v>0</v>
      </c>
      <c r="K4386" t="n">
        <v>20</v>
      </c>
      <c r="L4386" t="n">
        <v>1</v>
      </c>
      <c r="M4386" t="n">
        <v>0</v>
      </c>
      <c r="O4386" t="n">
        <v>0</v>
      </c>
      <c r="P4386" t="n">
        <v>0</v>
      </c>
      <c r="Q4386" t="n">
        <v>0</v>
      </c>
      <c r="R4386" t="n">
        <v>20</v>
      </c>
      <c r="S4386" t="n">
        <v>0</v>
      </c>
      <c r="T4386" t="n">
        <v>0</v>
      </c>
    </row>
    <row r="4387">
      <c r="A4387" s="8" t="n">
        <v>46214</v>
      </c>
      <c r="B4387" t="inlineStr">
        <is>
          <t>AA</t>
        </is>
      </c>
      <c r="C4387" s="9">
        <f>_xlfn.XLOOKUP(B4387,Carriers[Code],Carriers[Airline])</f>
        <v/>
      </c>
      <c r="D4387" t="n">
        <v>1277</v>
      </c>
      <c r="E4387" t="inlineStr">
        <is>
          <t>LAX</t>
        </is>
      </c>
      <c r="F4387" s="10" t="n">
        <v>1030</v>
      </c>
      <c r="G4387" t="inlineStr">
        <is>
          <t>1000-1059</t>
        </is>
      </c>
      <c r="H4387" s="9">
        <f>INT(F4387/100)</f>
        <v/>
      </c>
      <c r="I4387" t="n">
        <v>185</v>
      </c>
      <c r="J4387" t="n">
        <v>1</v>
      </c>
      <c r="K4387" t="n">
        <v>170</v>
      </c>
      <c r="L4387" t="n">
        <v>1</v>
      </c>
      <c r="M4387" t="n">
        <v>0</v>
      </c>
      <c r="O4387" t="n">
        <v>0</v>
      </c>
      <c r="P4387" t="n">
        <v>4</v>
      </c>
      <c r="Q4387" t="n">
        <v>0</v>
      </c>
      <c r="R4387" t="n">
        <v>0</v>
      </c>
      <c r="S4387" t="n">
        <v>0</v>
      </c>
      <c r="T4387" t="n">
        <v>166</v>
      </c>
    </row>
    <row r="4388">
      <c r="A4388" s="8" t="n">
        <v>46214</v>
      </c>
      <c r="B4388" t="inlineStr">
        <is>
          <t>AA</t>
        </is>
      </c>
      <c r="C4388" s="9">
        <f>_xlfn.XLOOKUP(B4388,Carriers[Code],Carriers[Airline])</f>
        <v/>
      </c>
      <c r="D4388" t="n">
        <v>3022</v>
      </c>
      <c r="E4388" t="inlineStr">
        <is>
          <t>ORD</t>
        </is>
      </c>
      <c r="F4388" s="10" t="n">
        <v>1030</v>
      </c>
      <c r="G4388" t="inlineStr">
        <is>
          <t>1000-1059</t>
        </is>
      </c>
      <c r="H4388" s="9">
        <f>INT(F4388/100)</f>
        <v/>
      </c>
      <c r="I4388" t="n">
        <v>-7</v>
      </c>
      <c r="J4388" t="n">
        <v>0</v>
      </c>
      <c r="K4388" t="n">
        <v>-3</v>
      </c>
      <c r="L4388" t="n">
        <v>0</v>
      </c>
      <c r="M4388" t="n">
        <v>0</v>
      </c>
      <c r="O4388" t="n">
        <v>0</v>
      </c>
    </row>
    <row r="4389">
      <c r="A4389" s="8" t="n">
        <v>46214</v>
      </c>
      <c r="B4389" t="inlineStr">
        <is>
          <t>B6</t>
        </is>
      </c>
      <c r="C4389" s="9">
        <f>_xlfn.XLOOKUP(B4389,Carriers[Code],Carriers[Airline])</f>
        <v/>
      </c>
      <c r="D4389" t="n">
        <v>733</v>
      </c>
      <c r="E4389" t="inlineStr">
        <is>
          <t>SFO</t>
        </is>
      </c>
      <c r="F4389" s="10" t="n">
        <v>1030</v>
      </c>
      <c r="G4389" t="inlineStr">
        <is>
          <t>1000-1059</t>
        </is>
      </c>
      <c r="H4389" s="9">
        <f>INT(F4389/100)</f>
        <v/>
      </c>
      <c r="I4389" t="n">
        <v>10</v>
      </c>
      <c r="J4389" t="n">
        <v>0</v>
      </c>
      <c r="K4389" t="n">
        <v>-9</v>
      </c>
      <c r="L4389" t="n">
        <v>0</v>
      </c>
      <c r="M4389" t="n">
        <v>0</v>
      </c>
      <c r="O4389" t="n">
        <v>0</v>
      </c>
    </row>
    <row r="4390">
      <c r="A4390" s="8" t="n">
        <v>46214</v>
      </c>
      <c r="B4390" t="inlineStr">
        <is>
          <t>AA</t>
        </is>
      </c>
      <c r="C4390" s="9">
        <f>_xlfn.XLOOKUP(B4390,Carriers[Code],Carriers[Airline])</f>
        <v/>
      </c>
      <c r="D4390" t="n">
        <v>2783</v>
      </c>
      <c r="E4390" t="inlineStr">
        <is>
          <t>PHL</t>
        </is>
      </c>
      <c r="F4390" s="10" t="n">
        <v>1049</v>
      </c>
      <c r="G4390" t="inlineStr">
        <is>
          <t>1000-1059</t>
        </is>
      </c>
      <c r="H4390" s="9">
        <f>INT(F4390/100)</f>
        <v/>
      </c>
      <c r="I4390" t="n">
        <v>22</v>
      </c>
      <c r="J4390" t="n">
        <v>1</v>
      </c>
      <c r="K4390" t="n">
        <v>9</v>
      </c>
      <c r="L4390" t="n">
        <v>0</v>
      </c>
      <c r="M4390" t="n">
        <v>0</v>
      </c>
      <c r="O4390" t="n">
        <v>0</v>
      </c>
    </row>
    <row r="4391">
      <c r="A4391" s="8" t="n">
        <v>46214</v>
      </c>
      <c r="B4391" t="inlineStr">
        <is>
          <t>YX</t>
        </is>
      </c>
      <c r="C4391" s="9">
        <f>_xlfn.XLOOKUP(B4391,Carriers[Code],Carriers[Airline])</f>
        <v/>
      </c>
      <c r="D4391" t="n">
        <v>5622</v>
      </c>
      <c r="E4391" t="inlineStr">
        <is>
          <t>RIC</t>
        </is>
      </c>
      <c r="F4391" s="10" t="n">
        <v>1050</v>
      </c>
      <c r="G4391" t="inlineStr">
        <is>
          <t>1000-1059</t>
        </is>
      </c>
      <c r="H4391" s="9">
        <f>INT(F4391/100)</f>
        <v/>
      </c>
      <c r="I4391" t="n">
        <v>14</v>
      </c>
      <c r="J4391" t="n">
        <v>0</v>
      </c>
      <c r="K4391" t="n">
        <v>0</v>
      </c>
      <c r="L4391" t="n">
        <v>0</v>
      </c>
      <c r="M4391" t="n">
        <v>0</v>
      </c>
      <c r="O4391" t="n">
        <v>0</v>
      </c>
    </row>
    <row r="4392">
      <c r="A4392" s="8" t="n">
        <v>46214</v>
      </c>
      <c r="B4392" t="inlineStr">
        <is>
          <t>AA</t>
        </is>
      </c>
      <c r="C4392" s="9">
        <f>_xlfn.XLOOKUP(B4392,Carriers[Code],Carriers[Airline])</f>
        <v/>
      </c>
      <c r="D4392" t="n">
        <v>897</v>
      </c>
      <c r="E4392" t="inlineStr">
        <is>
          <t>DFW</t>
        </is>
      </c>
      <c r="F4392" s="10" t="n">
        <v>1053</v>
      </c>
      <c r="G4392" t="inlineStr">
        <is>
          <t>1000-1059</t>
        </is>
      </c>
      <c r="H4392" s="9">
        <f>INT(F4392/100)</f>
        <v/>
      </c>
      <c r="I4392" t="n">
        <v>-6</v>
      </c>
      <c r="J4392" t="n">
        <v>0</v>
      </c>
      <c r="K4392" t="n">
        <v>-23</v>
      </c>
      <c r="L4392" t="n">
        <v>0</v>
      </c>
      <c r="M4392" t="n">
        <v>0</v>
      </c>
      <c r="O4392" t="n">
        <v>0</v>
      </c>
    </row>
    <row r="4393">
      <c r="A4393" s="8" t="n">
        <v>46214</v>
      </c>
      <c r="B4393" t="inlineStr">
        <is>
          <t>DL</t>
        </is>
      </c>
      <c r="C4393" s="9">
        <f>_xlfn.XLOOKUP(B4393,Carriers[Code],Carriers[Airline])</f>
        <v/>
      </c>
      <c r="D4393" t="n">
        <v>2004</v>
      </c>
      <c r="E4393" t="inlineStr">
        <is>
          <t>LAX</t>
        </is>
      </c>
      <c r="F4393" s="10" t="n">
        <v>1055</v>
      </c>
      <c r="G4393" t="inlineStr">
        <is>
          <t>1000-1059</t>
        </is>
      </c>
      <c r="H4393" s="9">
        <f>INT(F4393/100)</f>
        <v/>
      </c>
      <c r="I4393" t="n">
        <v>-4</v>
      </c>
      <c r="J4393" t="n">
        <v>0</v>
      </c>
      <c r="K4393" t="n">
        <v>-2</v>
      </c>
      <c r="L4393" t="n">
        <v>0</v>
      </c>
      <c r="M4393" t="n">
        <v>0</v>
      </c>
      <c r="O4393" t="n">
        <v>0</v>
      </c>
    </row>
    <row r="4394">
      <c r="A4394" s="8" t="n">
        <v>46214</v>
      </c>
      <c r="B4394" t="inlineStr">
        <is>
          <t>AA</t>
        </is>
      </c>
      <c r="C4394" s="9">
        <f>_xlfn.XLOOKUP(B4394,Carriers[Code],Carriers[Airline])</f>
        <v/>
      </c>
      <c r="D4394" t="n">
        <v>815</v>
      </c>
      <c r="E4394" t="inlineStr">
        <is>
          <t>MIA</t>
        </is>
      </c>
      <c r="F4394" s="10" t="n">
        <v>1056</v>
      </c>
      <c r="G4394" t="inlineStr">
        <is>
          <t>1000-1059</t>
        </is>
      </c>
      <c r="H4394" s="9">
        <f>INT(F4394/100)</f>
        <v/>
      </c>
      <c r="I4394" t="n">
        <v>-2</v>
      </c>
      <c r="J4394" t="n">
        <v>0</v>
      </c>
      <c r="K4394" t="n">
        <v>-10</v>
      </c>
      <c r="L4394" t="n">
        <v>0</v>
      </c>
      <c r="M4394" t="n">
        <v>0</v>
      </c>
      <c r="O4394" t="n">
        <v>0</v>
      </c>
    </row>
    <row r="4395">
      <c r="A4395" s="8" t="n">
        <v>46214</v>
      </c>
      <c r="B4395" t="inlineStr">
        <is>
          <t>G4</t>
        </is>
      </c>
      <c r="C4395" s="9">
        <f>_xlfn.XLOOKUP(B4395,Carriers[Code],Carriers[Airline])</f>
        <v/>
      </c>
      <c r="D4395" t="n">
        <v>1455</v>
      </c>
      <c r="E4395" t="inlineStr">
        <is>
          <t>VPS</t>
        </is>
      </c>
      <c r="F4395" s="10" t="n">
        <v>1059</v>
      </c>
      <c r="G4395" t="inlineStr">
        <is>
          <t>1000-1059</t>
        </is>
      </c>
      <c r="H4395" s="9">
        <f>INT(F4395/100)</f>
        <v/>
      </c>
      <c r="I4395" t="n">
        <v>-11</v>
      </c>
      <c r="J4395" t="n">
        <v>0</v>
      </c>
      <c r="K4395" t="n">
        <v>20</v>
      </c>
      <c r="L4395" t="n">
        <v>1</v>
      </c>
      <c r="M4395" t="n">
        <v>0</v>
      </c>
      <c r="O4395" t="n">
        <v>0</v>
      </c>
      <c r="P4395" t="n">
        <v>0</v>
      </c>
      <c r="Q4395" t="n">
        <v>0</v>
      </c>
      <c r="R4395" t="n">
        <v>20</v>
      </c>
      <c r="S4395" t="n">
        <v>0</v>
      </c>
      <c r="T4395" t="n">
        <v>0</v>
      </c>
    </row>
    <row r="4396">
      <c r="A4396" s="8" t="n">
        <v>46214</v>
      </c>
      <c r="B4396" t="inlineStr">
        <is>
          <t>UA</t>
        </is>
      </c>
      <c r="C4396" s="9">
        <f>_xlfn.XLOOKUP(B4396,Carriers[Code],Carriers[Airline])</f>
        <v/>
      </c>
      <c r="D4396" t="n">
        <v>2394</v>
      </c>
      <c r="E4396" t="inlineStr">
        <is>
          <t>EWR</t>
        </is>
      </c>
      <c r="F4396" s="10" t="n">
        <v>1100</v>
      </c>
      <c r="G4396" t="inlineStr">
        <is>
          <t>1100-1159</t>
        </is>
      </c>
      <c r="H4396" s="9">
        <f>INT(F4396/100)</f>
        <v/>
      </c>
      <c r="I4396" t="n">
        <v>6</v>
      </c>
      <c r="J4396" t="n">
        <v>0</v>
      </c>
      <c r="K4396" t="n">
        <v>12</v>
      </c>
      <c r="L4396" t="n">
        <v>0</v>
      </c>
      <c r="M4396" t="n">
        <v>0</v>
      </c>
      <c r="O4396" t="n">
        <v>0</v>
      </c>
    </row>
    <row r="4397">
      <c r="A4397" s="8" t="n">
        <v>46214</v>
      </c>
      <c r="B4397" t="inlineStr">
        <is>
          <t>YX</t>
        </is>
      </c>
      <c r="C4397" s="9">
        <f>_xlfn.XLOOKUP(B4397,Carriers[Code],Carriers[Airline])</f>
        <v/>
      </c>
      <c r="D4397" t="n">
        <v>4373</v>
      </c>
      <c r="E4397" t="inlineStr">
        <is>
          <t>LGA</t>
        </is>
      </c>
      <c r="F4397" s="10" t="n">
        <v>1100</v>
      </c>
      <c r="G4397" t="inlineStr">
        <is>
          <t>1100-1159</t>
        </is>
      </c>
      <c r="H4397" s="9">
        <f>INT(F4397/100)</f>
        <v/>
      </c>
      <c r="I4397" t="n">
        <v>0</v>
      </c>
      <c r="J4397" t="n">
        <v>0</v>
      </c>
      <c r="K4397" t="n">
        <v>-19</v>
      </c>
      <c r="L4397" t="n">
        <v>0</v>
      </c>
      <c r="M4397" t="n">
        <v>0</v>
      </c>
      <c r="O4397" t="n">
        <v>0</v>
      </c>
    </row>
    <row r="4398">
      <c r="A4398" s="8" t="n">
        <v>46214</v>
      </c>
      <c r="B4398" t="inlineStr">
        <is>
          <t>YX</t>
        </is>
      </c>
      <c r="C4398" s="9">
        <f>_xlfn.XLOOKUP(B4398,Carriers[Code],Carriers[Airline])</f>
        <v/>
      </c>
      <c r="D4398" t="n">
        <v>5755</v>
      </c>
      <c r="E4398" t="inlineStr">
        <is>
          <t>LGA</t>
        </is>
      </c>
      <c r="F4398" s="10" t="n">
        <v>1100</v>
      </c>
      <c r="G4398" t="inlineStr">
        <is>
          <t>1100-1159</t>
        </is>
      </c>
      <c r="H4398" s="9">
        <f>INT(F4398/100)</f>
        <v/>
      </c>
      <c r="I4398" t="n">
        <v>83</v>
      </c>
      <c r="J4398" t="n">
        <v>1</v>
      </c>
      <c r="K4398" t="n">
        <v>73</v>
      </c>
      <c r="L4398" t="n">
        <v>1</v>
      </c>
      <c r="M4398" t="n">
        <v>0</v>
      </c>
      <c r="O4398" t="n">
        <v>0</v>
      </c>
      <c r="P4398" t="n">
        <v>64</v>
      </c>
      <c r="Q4398" t="n">
        <v>0</v>
      </c>
      <c r="R4398" t="n">
        <v>0</v>
      </c>
      <c r="S4398" t="n">
        <v>0</v>
      </c>
      <c r="T4398" t="n">
        <v>9</v>
      </c>
    </row>
    <row r="4399">
      <c r="A4399" s="8" t="n">
        <v>46214</v>
      </c>
      <c r="B4399" t="inlineStr">
        <is>
          <t>DL</t>
        </is>
      </c>
      <c r="C4399" s="9">
        <f>_xlfn.XLOOKUP(B4399,Carriers[Code],Carriers[Airline])</f>
        <v/>
      </c>
      <c r="D4399" t="n">
        <v>860</v>
      </c>
      <c r="E4399" t="inlineStr">
        <is>
          <t>SFO</t>
        </is>
      </c>
      <c r="F4399" s="10" t="n">
        <v>1105</v>
      </c>
      <c r="G4399" t="inlineStr">
        <is>
          <t>1100-1159</t>
        </is>
      </c>
      <c r="H4399" s="9">
        <f>INT(F4399/100)</f>
        <v/>
      </c>
      <c r="I4399" t="n">
        <v>-5</v>
      </c>
      <c r="J4399" t="n">
        <v>0</v>
      </c>
      <c r="K4399" t="n">
        <v>-20</v>
      </c>
      <c r="L4399" t="n">
        <v>0</v>
      </c>
      <c r="M4399" t="n">
        <v>0</v>
      </c>
      <c r="O4399" t="n">
        <v>0</v>
      </c>
    </row>
    <row r="4400">
      <c r="A4400" s="8" t="n">
        <v>46214</v>
      </c>
      <c r="B4400" t="inlineStr">
        <is>
          <t>DL</t>
        </is>
      </c>
      <c r="C4400" s="9">
        <f>_xlfn.XLOOKUP(B4400,Carriers[Code],Carriers[Airline])</f>
        <v/>
      </c>
      <c r="D4400" t="n">
        <v>464</v>
      </c>
      <c r="E4400" t="inlineStr">
        <is>
          <t>SLC</t>
        </is>
      </c>
      <c r="F4400" s="10" t="n">
        <v>1115</v>
      </c>
      <c r="G4400" t="inlineStr">
        <is>
          <t>1100-1159</t>
        </is>
      </c>
      <c r="H4400" s="9">
        <f>INT(F4400/100)</f>
        <v/>
      </c>
      <c r="I4400" t="n">
        <v>5</v>
      </c>
      <c r="J4400" t="n">
        <v>0</v>
      </c>
      <c r="K4400" t="n">
        <v>-2</v>
      </c>
      <c r="L4400" t="n">
        <v>0</v>
      </c>
      <c r="M4400" t="n">
        <v>0</v>
      </c>
      <c r="O4400" t="n">
        <v>0</v>
      </c>
    </row>
    <row r="4401">
      <c r="A4401" s="8" t="n">
        <v>46214</v>
      </c>
      <c r="B4401" t="inlineStr">
        <is>
          <t>AA</t>
        </is>
      </c>
      <c r="C4401" s="9">
        <f>_xlfn.XLOOKUP(B4401,Carriers[Code],Carriers[Airline])</f>
        <v/>
      </c>
      <c r="D4401" t="n">
        <v>3161</v>
      </c>
      <c r="E4401" t="inlineStr">
        <is>
          <t>CLT</t>
        </is>
      </c>
      <c r="F4401" s="10" t="n">
        <v>1120</v>
      </c>
      <c r="G4401" t="inlineStr">
        <is>
          <t>1100-1159</t>
        </is>
      </c>
      <c r="H4401" s="9">
        <f>INT(F4401/100)</f>
        <v/>
      </c>
      <c r="I4401" t="n">
        <v>3</v>
      </c>
      <c r="J4401" t="n">
        <v>0</v>
      </c>
      <c r="K4401" t="n">
        <v>-6</v>
      </c>
      <c r="L4401" t="n">
        <v>0</v>
      </c>
      <c r="M4401" t="n">
        <v>0</v>
      </c>
      <c r="O4401" t="n">
        <v>0</v>
      </c>
    </row>
    <row r="4402">
      <c r="A4402" s="8" t="n">
        <v>46214</v>
      </c>
      <c r="B4402" t="inlineStr">
        <is>
          <t>B6</t>
        </is>
      </c>
      <c r="C4402" s="9">
        <f>_xlfn.XLOOKUP(B4402,Carriers[Code],Carriers[Airline])</f>
        <v/>
      </c>
      <c r="D4402" t="n">
        <v>793</v>
      </c>
      <c r="E4402" t="inlineStr">
        <is>
          <t>DEN</t>
        </is>
      </c>
      <c r="F4402" s="10" t="n">
        <v>1120</v>
      </c>
      <c r="G4402" t="inlineStr">
        <is>
          <t>1100-1159</t>
        </is>
      </c>
      <c r="H4402" s="9">
        <f>INT(F4402/100)</f>
        <v/>
      </c>
      <c r="I4402" t="n">
        <v>-2</v>
      </c>
      <c r="J4402" t="n">
        <v>0</v>
      </c>
      <c r="K4402" t="n">
        <v>-19</v>
      </c>
      <c r="L4402" t="n">
        <v>0</v>
      </c>
      <c r="M4402" t="n">
        <v>0</v>
      </c>
      <c r="O4402" t="n">
        <v>0</v>
      </c>
    </row>
    <row r="4403">
      <c r="A4403" s="8" t="n">
        <v>46214</v>
      </c>
      <c r="B4403" t="inlineStr">
        <is>
          <t>DL</t>
        </is>
      </c>
      <c r="C4403" s="9">
        <f>_xlfn.XLOOKUP(B4403,Carriers[Code],Carriers[Airline])</f>
        <v/>
      </c>
      <c r="D4403" t="n">
        <v>1398</v>
      </c>
      <c r="E4403" t="inlineStr">
        <is>
          <t>MSY</t>
        </is>
      </c>
      <c r="F4403" s="10" t="n">
        <v>1120</v>
      </c>
      <c r="G4403" t="inlineStr">
        <is>
          <t>1100-1159</t>
        </is>
      </c>
      <c r="H4403" s="9">
        <f>INT(F4403/100)</f>
        <v/>
      </c>
      <c r="I4403" t="n">
        <v>-7</v>
      </c>
      <c r="J4403" t="n">
        <v>0</v>
      </c>
      <c r="M4403" t="n">
        <v>0</v>
      </c>
      <c r="O4403" t="n">
        <v>1</v>
      </c>
    </row>
    <row r="4404">
      <c r="A4404" s="8" t="n">
        <v>46214</v>
      </c>
      <c r="B4404" t="inlineStr">
        <is>
          <t>DL</t>
        </is>
      </c>
      <c r="C4404" s="9">
        <f>_xlfn.XLOOKUP(B4404,Carriers[Code],Carriers[Airline])</f>
        <v/>
      </c>
      <c r="D4404" t="n">
        <v>332</v>
      </c>
      <c r="E4404" t="inlineStr">
        <is>
          <t>SEA</t>
        </is>
      </c>
      <c r="F4404" s="10" t="n">
        <v>1129</v>
      </c>
      <c r="G4404" t="inlineStr">
        <is>
          <t>1100-1159</t>
        </is>
      </c>
      <c r="H4404" s="9">
        <f>INT(F4404/100)</f>
        <v/>
      </c>
      <c r="I4404" t="n">
        <v>-7</v>
      </c>
      <c r="J4404" t="n">
        <v>0</v>
      </c>
      <c r="K4404" t="n">
        <v>-30</v>
      </c>
      <c r="L4404" t="n">
        <v>0</v>
      </c>
      <c r="M4404" t="n">
        <v>0</v>
      </c>
      <c r="O4404" t="n">
        <v>0</v>
      </c>
    </row>
    <row r="4405">
      <c r="A4405" s="8" t="n">
        <v>46214</v>
      </c>
      <c r="B4405" t="inlineStr">
        <is>
          <t>YX</t>
        </is>
      </c>
      <c r="C4405" s="9">
        <f>_xlfn.XLOOKUP(B4405,Carriers[Code],Carriers[Airline])</f>
        <v/>
      </c>
      <c r="D4405" t="n">
        <v>4755</v>
      </c>
      <c r="E4405" t="inlineStr">
        <is>
          <t>HHH</t>
        </is>
      </c>
      <c r="F4405" s="10" t="n">
        <v>1130</v>
      </c>
      <c r="G4405" t="inlineStr">
        <is>
          <t>1100-1159</t>
        </is>
      </c>
      <c r="H4405" s="9">
        <f>INT(F4405/100)</f>
        <v/>
      </c>
      <c r="I4405" t="n">
        <v>-7</v>
      </c>
      <c r="J4405" t="n">
        <v>0</v>
      </c>
      <c r="K4405" t="n">
        <v>31</v>
      </c>
      <c r="L4405" t="n">
        <v>1</v>
      </c>
      <c r="M4405" t="n">
        <v>0</v>
      </c>
      <c r="O4405" t="n">
        <v>0</v>
      </c>
      <c r="P4405" t="n">
        <v>0</v>
      </c>
      <c r="Q4405" t="n">
        <v>0</v>
      </c>
      <c r="R4405" t="n">
        <v>31</v>
      </c>
      <c r="S4405" t="n">
        <v>0</v>
      </c>
      <c r="T4405" t="n">
        <v>0</v>
      </c>
    </row>
    <row r="4406">
      <c r="A4406" s="8" t="n">
        <v>46214</v>
      </c>
      <c r="B4406" t="inlineStr">
        <is>
          <t>B6</t>
        </is>
      </c>
      <c r="C4406" s="9">
        <f>_xlfn.XLOOKUP(B4406,Carriers[Code],Carriers[Airline])</f>
        <v/>
      </c>
      <c r="D4406" t="n">
        <v>401</v>
      </c>
      <c r="E4406" t="inlineStr">
        <is>
          <t>MSY</t>
        </is>
      </c>
      <c r="F4406" s="10" t="n">
        <v>1133</v>
      </c>
      <c r="G4406" t="inlineStr">
        <is>
          <t>1100-1159</t>
        </is>
      </c>
      <c r="H4406" s="9">
        <f>INT(F4406/100)</f>
        <v/>
      </c>
      <c r="I4406" t="n">
        <v>32</v>
      </c>
      <c r="J4406" t="n">
        <v>1</v>
      </c>
      <c r="K4406" t="n">
        <v>38</v>
      </c>
      <c r="L4406" t="n">
        <v>1</v>
      </c>
      <c r="M4406" t="n">
        <v>0</v>
      </c>
      <c r="O4406" t="n">
        <v>0</v>
      </c>
      <c r="P4406" t="n">
        <v>0</v>
      </c>
      <c r="Q4406" t="n">
        <v>0</v>
      </c>
      <c r="R4406" t="n">
        <v>6</v>
      </c>
      <c r="S4406" t="n">
        <v>0</v>
      </c>
      <c r="T4406" t="n">
        <v>32</v>
      </c>
    </row>
    <row r="4407">
      <c r="A4407" s="8" t="n">
        <v>46214</v>
      </c>
      <c r="B4407" t="inlineStr">
        <is>
          <t>UA</t>
        </is>
      </c>
      <c r="C4407" s="9">
        <f>_xlfn.XLOOKUP(B4407,Carriers[Code],Carriers[Airline])</f>
        <v/>
      </c>
      <c r="D4407" t="n">
        <v>1074</v>
      </c>
      <c r="E4407" t="inlineStr">
        <is>
          <t>SFO</t>
        </is>
      </c>
      <c r="F4407" s="10" t="n">
        <v>1135</v>
      </c>
      <c r="G4407" t="inlineStr">
        <is>
          <t>1100-1159</t>
        </is>
      </c>
      <c r="H4407" s="9">
        <f>INT(F4407/100)</f>
        <v/>
      </c>
      <c r="I4407" t="n">
        <v>35</v>
      </c>
      <c r="J4407" t="n">
        <v>1</v>
      </c>
      <c r="K4407" t="n">
        <v>7</v>
      </c>
      <c r="L4407" t="n">
        <v>0</v>
      </c>
      <c r="M4407" t="n">
        <v>0</v>
      </c>
      <c r="O4407" t="n">
        <v>0</v>
      </c>
    </row>
    <row r="4408">
      <c r="A4408" s="8" t="n">
        <v>46214</v>
      </c>
      <c r="B4408" t="inlineStr">
        <is>
          <t>DL</t>
        </is>
      </c>
      <c r="C4408" s="9">
        <f>_xlfn.XLOOKUP(B4408,Carriers[Code],Carriers[Airline])</f>
        <v/>
      </c>
      <c r="D4408" t="n">
        <v>1307</v>
      </c>
      <c r="E4408" t="inlineStr">
        <is>
          <t>MKE</t>
        </is>
      </c>
      <c r="F4408" s="10" t="n">
        <v>1140</v>
      </c>
      <c r="G4408" t="inlineStr">
        <is>
          <t>1100-1159</t>
        </is>
      </c>
      <c r="H4408" s="9">
        <f>INT(F4408/100)</f>
        <v/>
      </c>
      <c r="I4408" t="n">
        <v>-3</v>
      </c>
      <c r="J4408" t="n">
        <v>0</v>
      </c>
      <c r="K4408" t="n">
        <v>-15</v>
      </c>
      <c r="L4408" t="n">
        <v>0</v>
      </c>
      <c r="M4408" t="n">
        <v>0</v>
      </c>
      <c r="O4408" t="n">
        <v>0</v>
      </c>
    </row>
    <row r="4409">
      <c r="A4409" s="8" t="n">
        <v>46214</v>
      </c>
      <c r="B4409" t="inlineStr">
        <is>
          <t>B6</t>
        </is>
      </c>
      <c r="C4409" s="9">
        <f>_xlfn.XLOOKUP(B4409,Carriers[Code],Carriers[Airline])</f>
        <v/>
      </c>
      <c r="D4409" t="n">
        <v>1499</v>
      </c>
      <c r="E4409" t="inlineStr">
        <is>
          <t>DAB</t>
        </is>
      </c>
      <c r="F4409" s="10" t="n">
        <v>1141</v>
      </c>
      <c r="G4409" t="inlineStr">
        <is>
          <t>1100-1159</t>
        </is>
      </c>
      <c r="H4409" s="9">
        <f>INT(F4409/100)</f>
        <v/>
      </c>
      <c r="I4409" t="n">
        <v>12</v>
      </c>
      <c r="J4409" t="n">
        <v>0</v>
      </c>
      <c r="K4409" t="n">
        <v>3</v>
      </c>
      <c r="L4409" t="n">
        <v>0</v>
      </c>
      <c r="M4409" t="n">
        <v>0</v>
      </c>
      <c r="O4409" t="n">
        <v>0</v>
      </c>
    </row>
    <row r="4410">
      <c r="A4410" s="8" t="n">
        <v>46214</v>
      </c>
      <c r="B4410" t="inlineStr">
        <is>
          <t>YX</t>
        </is>
      </c>
      <c r="C4410" s="9">
        <f>_xlfn.XLOOKUP(B4410,Carriers[Code],Carriers[Airline])</f>
        <v/>
      </c>
      <c r="D4410" t="n">
        <v>4738</v>
      </c>
      <c r="E4410" t="inlineStr">
        <is>
          <t>ILM</t>
        </is>
      </c>
      <c r="F4410" s="10" t="n">
        <v>1141</v>
      </c>
      <c r="G4410" t="inlineStr">
        <is>
          <t>1100-1159</t>
        </is>
      </c>
      <c r="H4410" s="9">
        <f>INT(F4410/100)</f>
        <v/>
      </c>
      <c r="I4410" t="n">
        <v>8</v>
      </c>
      <c r="J4410" t="n">
        <v>0</v>
      </c>
      <c r="K4410" t="n">
        <v>-6</v>
      </c>
      <c r="L4410" t="n">
        <v>0</v>
      </c>
      <c r="M4410" t="n">
        <v>0</v>
      </c>
      <c r="O4410" t="n">
        <v>0</v>
      </c>
    </row>
    <row r="4411">
      <c r="A4411" s="8" t="n">
        <v>46214</v>
      </c>
      <c r="B4411" t="inlineStr">
        <is>
          <t>DL</t>
        </is>
      </c>
      <c r="C4411" s="9">
        <f>_xlfn.XLOOKUP(B4411,Carriers[Code],Carriers[Airline])</f>
        <v/>
      </c>
      <c r="D4411" t="n">
        <v>2785</v>
      </c>
      <c r="E4411" t="inlineStr">
        <is>
          <t>CHS</t>
        </is>
      </c>
      <c r="F4411" s="10" t="n">
        <v>1145</v>
      </c>
      <c r="G4411" t="inlineStr">
        <is>
          <t>1100-1159</t>
        </is>
      </c>
      <c r="H4411" s="9">
        <f>INT(F4411/100)</f>
        <v/>
      </c>
      <c r="M4411" t="n">
        <v>1</v>
      </c>
      <c r="N4411" t="inlineStr">
        <is>
          <t>A</t>
        </is>
      </c>
      <c r="O4411" t="n">
        <v>0</v>
      </c>
    </row>
    <row r="4412">
      <c r="A4412" s="8" t="n">
        <v>46214</v>
      </c>
      <c r="B4412" t="inlineStr">
        <is>
          <t>WN</t>
        </is>
      </c>
      <c r="C4412" s="9">
        <f>_xlfn.XLOOKUP(B4412,Carriers[Code],Carriers[Airline])</f>
        <v/>
      </c>
      <c r="D4412" t="n">
        <v>4620</v>
      </c>
      <c r="E4412" t="inlineStr">
        <is>
          <t>BNA</t>
        </is>
      </c>
      <c r="F4412" s="10" t="n">
        <v>1145</v>
      </c>
      <c r="G4412" t="inlineStr">
        <is>
          <t>1100-1159</t>
        </is>
      </c>
      <c r="H4412" s="9">
        <f>INT(F4412/100)</f>
        <v/>
      </c>
      <c r="I4412" t="n">
        <v>17</v>
      </c>
      <c r="J4412" t="n">
        <v>1</v>
      </c>
      <c r="K4412" t="n">
        <v>18</v>
      </c>
      <c r="L4412" t="n">
        <v>1</v>
      </c>
      <c r="M4412" t="n">
        <v>0</v>
      </c>
      <c r="O4412" t="n">
        <v>0</v>
      </c>
      <c r="P4412" t="n">
        <v>0</v>
      </c>
      <c r="Q4412" t="n">
        <v>0</v>
      </c>
      <c r="R4412" t="n">
        <v>1</v>
      </c>
      <c r="S4412" t="n">
        <v>0</v>
      </c>
      <c r="T4412" t="n">
        <v>17</v>
      </c>
    </row>
    <row r="4413">
      <c r="A4413" s="8" t="n">
        <v>46214</v>
      </c>
      <c r="B4413" t="inlineStr">
        <is>
          <t>YX</t>
        </is>
      </c>
      <c r="C4413" s="9">
        <f>_xlfn.XLOOKUP(B4413,Carriers[Code],Carriers[Airline])</f>
        <v/>
      </c>
      <c r="D4413" t="n">
        <v>5695</v>
      </c>
      <c r="E4413" t="inlineStr">
        <is>
          <t>ILM</t>
        </is>
      </c>
      <c r="F4413" s="10" t="n">
        <v>1145</v>
      </c>
      <c r="G4413" t="inlineStr">
        <is>
          <t>1100-1159</t>
        </is>
      </c>
      <c r="H4413" s="9">
        <f>INT(F4413/100)</f>
        <v/>
      </c>
      <c r="I4413" t="n">
        <v>21</v>
      </c>
      <c r="J4413" t="n">
        <v>1</v>
      </c>
      <c r="K4413" t="n">
        <v>6</v>
      </c>
      <c r="L4413" t="n">
        <v>0</v>
      </c>
      <c r="M4413" t="n">
        <v>0</v>
      </c>
      <c r="O4413" t="n">
        <v>0</v>
      </c>
    </row>
    <row r="4414">
      <c r="A4414" s="8" t="n">
        <v>46214</v>
      </c>
      <c r="B4414" t="inlineStr">
        <is>
          <t>B6</t>
        </is>
      </c>
      <c r="C4414" s="9">
        <f>_xlfn.XLOOKUP(B4414,Carriers[Code],Carriers[Airline])</f>
        <v/>
      </c>
      <c r="D4414" t="n">
        <v>781</v>
      </c>
      <c r="E4414" t="inlineStr">
        <is>
          <t>RIC</t>
        </is>
      </c>
      <c r="F4414" s="10" t="n">
        <v>1149</v>
      </c>
      <c r="G4414" t="inlineStr">
        <is>
          <t>1100-1159</t>
        </is>
      </c>
      <c r="H4414" s="9">
        <f>INT(F4414/100)</f>
        <v/>
      </c>
      <c r="I4414" t="n">
        <v>18</v>
      </c>
      <c r="J4414" t="n">
        <v>1</v>
      </c>
      <c r="K4414" t="n">
        <v>16</v>
      </c>
      <c r="L4414" t="n">
        <v>1</v>
      </c>
      <c r="M4414" t="n">
        <v>0</v>
      </c>
      <c r="O4414" t="n">
        <v>0</v>
      </c>
      <c r="P4414" t="n">
        <v>6</v>
      </c>
      <c r="Q4414" t="n">
        <v>0</v>
      </c>
      <c r="R4414" t="n">
        <v>0</v>
      </c>
      <c r="S4414" t="n">
        <v>0</v>
      </c>
      <c r="T4414" t="n">
        <v>10</v>
      </c>
    </row>
    <row r="4415">
      <c r="A4415" s="8" t="n">
        <v>46214</v>
      </c>
      <c r="B4415" t="inlineStr">
        <is>
          <t>DL</t>
        </is>
      </c>
      <c r="C4415" s="9">
        <f>_xlfn.XLOOKUP(B4415,Carriers[Code],Carriers[Airline])</f>
        <v/>
      </c>
      <c r="D4415" t="n">
        <v>1103</v>
      </c>
      <c r="E4415" t="inlineStr">
        <is>
          <t>MSP</t>
        </is>
      </c>
      <c r="F4415" s="10" t="n">
        <v>1152</v>
      </c>
      <c r="G4415" t="inlineStr">
        <is>
          <t>1100-1159</t>
        </is>
      </c>
      <c r="H4415" s="9">
        <f>INT(F4415/100)</f>
        <v/>
      </c>
      <c r="I4415" t="n">
        <v>-4</v>
      </c>
      <c r="J4415" t="n">
        <v>0</v>
      </c>
      <c r="K4415" t="n">
        <v>-17</v>
      </c>
      <c r="L4415" t="n">
        <v>0</v>
      </c>
      <c r="M4415" t="n">
        <v>0</v>
      </c>
      <c r="O4415" t="n">
        <v>0</v>
      </c>
    </row>
    <row r="4416">
      <c r="A4416" s="8" t="n">
        <v>46214</v>
      </c>
      <c r="B4416" t="inlineStr">
        <is>
          <t>AA</t>
        </is>
      </c>
      <c r="C4416" s="9">
        <f>_xlfn.XLOOKUP(B4416,Carriers[Code],Carriers[Airline])</f>
        <v/>
      </c>
      <c r="D4416" t="n">
        <v>1610</v>
      </c>
      <c r="E4416" t="inlineStr">
        <is>
          <t>ORD</t>
        </is>
      </c>
      <c r="F4416" s="10" t="n">
        <v>1200</v>
      </c>
      <c r="G4416" t="inlineStr">
        <is>
          <t>1200-1259</t>
        </is>
      </c>
      <c r="H4416" s="9">
        <f>INT(F4416/100)</f>
        <v/>
      </c>
      <c r="I4416" t="n">
        <v>-4</v>
      </c>
      <c r="J4416" t="n">
        <v>0</v>
      </c>
      <c r="K4416" t="n">
        <v>-14</v>
      </c>
      <c r="L4416" t="n">
        <v>0</v>
      </c>
      <c r="M4416" t="n">
        <v>0</v>
      </c>
      <c r="O4416" t="n">
        <v>0</v>
      </c>
    </row>
    <row r="4417">
      <c r="A4417" s="8" t="n">
        <v>46214</v>
      </c>
      <c r="B4417" t="inlineStr">
        <is>
          <t>G4</t>
        </is>
      </c>
      <c r="C4417" s="9">
        <f>_xlfn.XLOOKUP(B4417,Carriers[Code],Carriers[Airline])</f>
        <v/>
      </c>
      <c r="D4417" t="n">
        <v>1852</v>
      </c>
      <c r="E4417" t="inlineStr">
        <is>
          <t>AVL</t>
        </is>
      </c>
      <c r="F4417" s="10" t="n">
        <v>1204</v>
      </c>
      <c r="G4417" t="inlineStr">
        <is>
          <t>1200-1259</t>
        </is>
      </c>
      <c r="H4417" s="9">
        <f>INT(F4417/100)</f>
        <v/>
      </c>
      <c r="I4417" t="n">
        <v>36</v>
      </c>
      <c r="J4417" t="n">
        <v>1</v>
      </c>
      <c r="K4417" t="n">
        <v>29</v>
      </c>
      <c r="L4417" t="n">
        <v>1</v>
      </c>
      <c r="M4417" t="n">
        <v>0</v>
      </c>
      <c r="O4417" t="n">
        <v>0</v>
      </c>
      <c r="P4417" t="n">
        <v>6</v>
      </c>
      <c r="Q4417" t="n">
        <v>0</v>
      </c>
      <c r="R4417" t="n">
        <v>0</v>
      </c>
      <c r="S4417" t="n">
        <v>0</v>
      </c>
      <c r="T4417" t="n">
        <v>23</v>
      </c>
    </row>
    <row r="4418">
      <c r="A4418" s="8" t="n">
        <v>46214</v>
      </c>
      <c r="B4418" t="inlineStr">
        <is>
          <t>DL</t>
        </is>
      </c>
      <c r="C4418" s="9">
        <f>_xlfn.XLOOKUP(B4418,Carriers[Code],Carriers[Airline])</f>
        <v/>
      </c>
      <c r="D4418" t="n">
        <v>303</v>
      </c>
      <c r="E4418" t="inlineStr">
        <is>
          <t>DFW</t>
        </is>
      </c>
      <c r="F4418" s="10" t="n">
        <v>1205</v>
      </c>
      <c r="G4418" t="inlineStr">
        <is>
          <t>1200-1259</t>
        </is>
      </c>
      <c r="H4418" s="9">
        <f>INT(F4418/100)</f>
        <v/>
      </c>
      <c r="I4418" t="n">
        <v>-7</v>
      </c>
      <c r="J4418" t="n">
        <v>0</v>
      </c>
      <c r="K4418" t="n">
        <v>-18</v>
      </c>
      <c r="L4418" t="n">
        <v>0</v>
      </c>
      <c r="M4418" t="n">
        <v>0</v>
      </c>
      <c r="O4418" t="n">
        <v>0</v>
      </c>
    </row>
    <row r="4419">
      <c r="A4419" s="8" t="n">
        <v>46214</v>
      </c>
      <c r="B4419" t="inlineStr">
        <is>
          <t>YX</t>
        </is>
      </c>
      <c r="C4419" s="9">
        <f>_xlfn.XLOOKUP(B4419,Carriers[Code],Carriers[Airline])</f>
        <v/>
      </c>
      <c r="D4419" t="n">
        <v>5603</v>
      </c>
      <c r="E4419" t="inlineStr">
        <is>
          <t>MSN</t>
        </is>
      </c>
      <c r="F4419" s="10" t="n">
        <v>1205</v>
      </c>
      <c r="G4419" t="inlineStr">
        <is>
          <t>1200-1259</t>
        </is>
      </c>
      <c r="H4419" s="9">
        <f>INT(F4419/100)</f>
        <v/>
      </c>
      <c r="I4419" t="n">
        <v>24</v>
      </c>
      <c r="J4419" t="n">
        <v>1</v>
      </c>
      <c r="K4419" t="n">
        <v>2</v>
      </c>
      <c r="L4419" t="n">
        <v>0</v>
      </c>
      <c r="M4419" t="n">
        <v>0</v>
      </c>
      <c r="O4419" t="n">
        <v>0</v>
      </c>
    </row>
    <row r="4420">
      <c r="A4420" s="8" t="n">
        <v>46214</v>
      </c>
      <c r="B4420" t="inlineStr">
        <is>
          <t>AA</t>
        </is>
      </c>
      <c r="C4420" s="9">
        <f>_xlfn.XLOOKUP(B4420,Carriers[Code],Carriers[Airline])</f>
        <v/>
      </c>
      <c r="D4420" t="n">
        <v>1605</v>
      </c>
      <c r="E4420" t="inlineStr">
        <is>
          <t>MCO</t>
        </is>
      </c>
      <c r="F4420" s="10" t="n">
        <v>1206</v>
      </c>
      <c r="G4420" t="inlineStr">
        <is>
          <t>1200-1259</t>
        </is>
      </c>
      <c r="H4420" s="9">
        <f>INT(F4420/100)</f>
        <v/>
      </c>
      <c r="I4420" t="n">
        <v>-1</v>
      </c>
      <c r="J4420" t="n">
        <v>0</v>
      </c>
      <c r="K4420" t="n">
        <v>-13</v>
      </c>
      <c r="L4420" t="n">
        <v>0</v>
      </c>
      <c r="M4420" t="n">
        <v>0</v>
      </c>
      <c r="O4420" t="n">
        <v>0</v>
      </c>
    </row>
    <row r="4421">
      <c r="A4421" s="8" t="n">
        <v>46214</v>
      </c>
      <c r="B4421" t="inlineStr">
        <is>
          <t>B6</t>
        </is>
      </c>
      <c r="C4421" s="9">
        <f>_xlfn.XLOOKUP(B4421,Carriers[Code],Carriers[Airline])</f>
        <v/>
      </c>
      <c r="D4421" t="n">
        <v>51</v>
      </c>
      <c r="E4421" t="inlineStr">
        <is>
          <t>MCO</t>
        </is>
      </c>
      <c r="F4421" s="10" t="n">
        <v>1210</v>
      </c>
      <c r="G4421" t="inlineStr">
        <is>
          <t>1200-1259</t>
        </is>
      </c>
      <c r="H4421" s="9">
        <f>INT(F4421/100)</f>
        <v/>
      </c>
      <c r="I4421" t="n">
        <v>24</v>
      </c>
      <c r="J4421" t="n">
        <v>1</v>
      </c>
      <c r="K4421" t="n">
        <v>11</v>
      </c>
      <c r="L4421" t="n">
        <v>0</v>
      </c>
      <c r="M4421" t="n">
        <v>0</v>
      </c>
      <c r="O4421" t="n">
        <v>0</v>
      </c>
    </row>
    <row r="4422">
      <c r="A4422" s="8" t="n">
        <v>46214</v>
      </c>
      <c r="B4422" t="inlineStr">
        <is>
          <t>WN</t>
        </is>
      </c>
      <c r="C4422" s="9">
        <f>_xlfn.XLOOKUP(B4422,Carriers[Code],Carriers[Airline])</f>
        <v/>
      </c>
      <c r="D4422" t="n">
        <v>4208</v>
      </c>
      <c r="E4422" t="inlineStr">
        <is>
          <t>DEN</t>
        </is>
      </c>
      <c r="F4422" s="10" t="n">
        <v>1210</v>
      </c>
      <c r="G4422" t="inlineStr">
        <is>
          <t>1200-1259</t>
        </is>
      </c>
      <c r="H4422" s="9">
        <f>INT(F4422/100)</f>
        <v/>
      </c>
      <c r="I4422" t="n">
        <v>38</v>
      </c>
      <c r="J4422" t="n">
        <v>1</v>
      </c>
      <c r="K4422" t="n">
        <v>22</v>
      </c>
      <c r="L4422" t="n">
        <v>1</v>
      </c>
      <c r="M4422" t="n">
        <v>0</v>
      </c>
      <c r="O4422" t="n">
        <v>0</v>
      </c>
      <c r="P4422" t="n">
        <v>12</v>
      </c>
      <c r="Q4422" t="n">
        <v>0</v>
      </c>
      <c r="R4422" t="n">
        <v>0</v>
      </c>
      <c r="S4422" t="n">
        <v>0</v>
      </c>
      <c r="T4422" t="n">
        <v>10</v>
      </c>
    </row>
    <row r="4423">
      <c r="A4423" s="8" t="n">
        <v>46214</v>
      </c>
      <c r="B4423" t="inlineStr">
        <is>
          <t>YX</t>
        </is>
      </c>
      <c r="C4423" s="9">
        <f>_xlfn.XLOOKUP(B4423,Carriers[Code],Carriers[Airline])</f>
        <v/>
      </c>
      <c r="D4423" t="n">
        <v>4516</v>
      </c>
      <c r="E4423" t="inlineStr">
        <is>
          <t>TVC</t>
        </is>
      </c>
      <c r="F4423" s="10" t="n">
        <v>1210</v>
      </c>
      <c r="G4423" t="inlineStr">
        <is>
          <t>1200-1259</t>
        </is>
      </c>
      <c r="H4423" s="9">
        <f>INT(F4423/100)</f>
        <v/>
      </c>
      <c r="I4423" t="n">
        <v>-3</v>
      </c>
      <c r="J4423" t="n">
        <v>0</v>
      </c>
      <c r="K4423" t="n">
        <v>-3</v>
      </c>
      <c r="L4423" t="n">
        <v>0</v>
      </c>
      <c r="M4423" t="n">
        <v>0</v>
      </c>
      <c r="O4423" t="n">
        <v>0</v>
      </c>
    </row>
    <row r="4424">
      <c r="A4424" s="8" t="n">
        <v>46214</v>
      </c>
      <c r="B4424" t="inlineStr">
        <is>
          <t>B6</t>
        </is>
      </c>
      <c r="C4424" s="9">
        <f>_xlfn.XLOOKUP(B4424,Carriers[Code],Carriers[Airline])</f>
        <v/>
      </c>
      <c r="D4424" t="n">
        <v>1352</v>
      </c>
      <c r="E4424" t="inlineStr">
        <is>
          <t>ACK</t>
        </is>
      </c>
      <c r="F4424" s="10" t="n">
        <v>1212</v>
      </c>
      <c r="G4424" t="inlineStr">
        <is>
          <t>1200-1259</t>
        </is>
      </c>
      <c r="H4424" s="9">
        <f>INT(F4424/100)</f>
        <v/>
      </c>
      <c r="I4424" t="n">
        <v>40</v>
      </c>
      <c r="J4424" t="n">
        <v>1</v>
      </c>
      <c r="K4424" t="n">
        <v>31</v>
      </c>
      <c r="L4424" t="n">
        <v>1</v>
      </c>
      <c r="M4424" t="n">
        <v>0</v>
      </c>
      <c r="O4424" t="n">
        <v>0</v>
      </c>
      <c r="P4424" t="n">
        <v>0</v>
      </c>
      <c r="Q4424" t="n">
        <v>0</v>
      </c>
      <c r="R4424" t="n">
        <v>0</v>
      </c>
      <c r="S4424" t="n">
        <v>0</v>
      </c>
      <c r="T4424" t="n">
        <v>31</v>
      </c>
    </row>
    <row r="4425">
      <c r="A4425" s="8" t="n">
        <v>46214</v>
      </c>
      <c r="B4425" t="inlineStr">
        <is>
          <t>YX</t>
        </is>
      </c>
      <c r="C4425" s="9">
        <f>_xlfn.XLOOKUP(B4425,Carriers[Code],Carriers[Airline])</f>
        <v/>
      </c>
      <c r="D4425" t="n">
        <v>5615</v>
      </c>
      <c r="E4425" t="inlineStr">
        <is>
          <t>SDF</t>
        </is>
      </c>
      <c r="F4425" s="10" t="n">
        <v>1215</v>
      </c>
      <c r="G4425" t="inlineStr">
        <is>
          <t>1200-1259</t>
        </is>
      </c>
      <c r="H4425" s="9">
        <f>INT(F4425/100)</f>
        <v/>
      </c>
      <c r="I4425" t="n">
        <v>63</v>
      </c>
      <c r="J4425" t="n">
        <v>1</v>
      </c>
      <c r="K4425" t="n">
        <v>44</v>
      </c>
      <c r="L4425" t="n">
        <v>1</v>
      </c>
      <c r="M4425" t="n">
        <v>0</v>
      </c>
      <c r="O4425" t="n">
        <v>0</v>
      </c>
      <c r="P4425" t="n">
        <v>0</v>
      </c>
      <c r="Q4425" t="n">
        <v>0</v>
      </c>
      <c r="R4425" t="n">
        <v>0</v>
      </c>
      <c r="S4425" t="n">
        <v>0</v>
      </c>
      <c r="T4425" t="n">
        <v>44</v>
      </c>
    </row>
    <row r="4426">
      <c r="A4426" s="8" t="n">
        <v>46214</v>
      </c>
      <c r="B4426" t="inlineStr">
        <is>
          <t>YX</t>
        </is>
      </c>
      <c r="C4426" s="9">
        <f>_xlfn.XLOOKUP(B4426,Carriers[Code],Carriers[Airline])</f>
        <v/>
      </c>
      <c r="D4426" t="n">
        <v>4366</v>
      </c>
      <c r="E4426" t="inlineStr">
        <is>
          <t>JFK</t>
        </is>
      </c>
      <c r="F4426" s="10" t="n">
        <v>1221</v>
      </c>
      <c r="G4426" t="inlineStr">
        <is>
          <t>1200-1259</t>
        </is>
      </c>
      <c r="H4426" s="9">
        <f>INT(F4426/100)</f>
        <v/>
      </c>
      <c r="I4426" t="n">
        <v>61</v>
      </c>
      <c r="J4426" t="n">
        <v>1</v>
      </c>
      <c r="K4426" t="n">
        <v>72</v>
      </c>
      <c r="L4426" t="n">
        <v>1</v>
      </c>
      <c r="M4426" t="n">
        <v>0</v>
      </c>
      <c r="O4426" t="n">
        <v>0</v>
      </c>
      <c r="P4426" t="n">
        <v>61</v>
      </c>
      <c r="Q4426" t="n">
        <v>0</v>
      </c>
      <c r="R4426" t="n">
        <v>11</v>
      </c>
      <c r="S4426" t="n">
        <v>0</v>
      </c>
      <c r="T4426" t="n">
        <v>0</v>
      </c>
    </row>
    <row r="4427">
      <c r="A4427" s="8" t="n">
        <v>46214</v>
      </c>
      <c r="B4427" t="inlineStr">
        <is>
          <t>UA</t>
        </is>
      </c>
      <c r="C4427" s="9">
        <f>_xlfn.XLOOKUP(B4427,Carriers[Code],Carriers[Airline])</f>
        <v/>
      </c>
      <c r="D4427" t="n">
        <v>414</v>
      </c>
      <c r="E4427" t="inlineStr">
        <is>
          <t>DEN</t>
        </is>
      </c>
      <c r="F4427" s="10" t="n">
        <v>1222</v>
      </c>
      <c r="G4427" t="inlineStr">
        <is>
          <t>1200-1259</t>
        </is>
      </c>
      <c r="H4427" s="9">
        <f>INT(F4427/100)</f>
        <v/>
      </c>
      <c r="I4427" t="n">
        <v>22</v>
      </c>
      <c r="J4427" t="n">
        <v>1</v>
      </c>
      <c r="K4427" t="n">
        <v>-2</v>
      </c>
      <c r="L4427" t="n">
        <v>0</v>
      </c>
      <c r="M4427" t="n">
        <v>0</v>
      </c>
      <c r="O4427" t="n">
        <v>0</v>
      </c>
    </row>
    <row r="4428">
      <c r="A4428" s="8" t="n">
        <v>46214</v>
      </c>
      <c r="B4428" t="inlineStr">
        <is>
          <t>B6</t>
        </is>
      </c>
      <c r="C4428" s="9">
        <f>_xlfn.XLOOKUP(B4428,Carriers[Code],Carriers[Airline])</f>
        <v/>
      </c>
      <c r="D4428" t="n">
        <v>269</v>
      </c>
      <c r="E4428" t="inlineStr">
        <is>
          <t>FLL</t>
        </is>
      </c>
      <c r="F4428" s="10" t="n">
        <v>1230</v>
      </c>
      <c r="G4428" t="inlineStr">
        <is>
          <t>1200-1259</t>
        </is>
      </c>
      <c r="H4428" s="9">
        <f>INT(F4428/100)</f>
        <v/>
      </c>
      <c r="I4428" t="n">
        <v>38</v>
      </c>
      <c r="J4428" t="n">
        <v>1</v>
      </c>
      <c r="K4428" t="n">
        <v>11</v>
      </c>
      <c r="L4428" t="n">
        <v>0</v>
      </c>
      <c r="M4428" t="n">
        <v>0</v>
      </c>
      <c r="O4428" t="n">
        <v>0</v>
      </c>
    </row>
    <row r="4429">
      <c r="A4429" s="8" t="n">
        <v>46214</v>
      </c>
      <c r="B4429" t="inlineStr">
        <is>
          <t>DL</t>
        </is>
      </c>
      <c r="C4429" s="9">
        <f>_xlfn.XLOOKUP(B4429,Carriers[Code],Carriers[Airline])</f>
        <v/>
      </c>
      <c r="D4429" t="n">
        <v>2779</v>
      </c>
      <c r="E4429" t="inlineStr">
        <is>
          <t>ATL</t>
        </is>
      </c>
      <c r="F4429" s="10" t="n">
        <v>1230</v>
      </c>
      <c r="G4429" t="inlineStr">
        <is>
          <t>1200-1259</t>
        </is>
      </c>
      <c r="H4429" s="9">
        <f>INT(F4429/100)</f>
        <v/>
      </c>
      <c r="I4429" t="n">
        <v>2</v>
      </c>
      <c r="J4429" t="n">
        <v>0</v>
      </c>
      <c r="K4429" t="n">
        <v>34</v>
      </c>
      <c r="L4429" t="n">
        <v>1</v>
      </c>
      <c r="M4429" t="n">
        <v>0</v>
      </c>
      <c r="O4429" t="n">
        <v>0</v>
      </c>
      <c r="P4429" t="n">
        <v>0</v>
      </c>
      <c r="Q4429" t="n">
        <v>0</v>
      </c>
      <c r="R4429" t="n">
        <v>34</v>
      </c>
      <c r="S4429" t="n">
        <v>0</v>
      </c>
      <c r="T4429" t="n">
        <v>0</v>
      </c>
    </row>
    <row r="4430">
      <c r="A4430" s="8" t="n">
        <v>46214</v>
      </c>
      <c r="B4430" t="inlineStr">
        <is>
          <t>UA</t>
        </is>
      </c>
      <c r="C4430" s="9">
        <f>_xlfn.XLOOKUP(B4430,Carriers[Code],Carriers[Airline])</f>
        <v/>
      </c>
      <c r="D4430" t="n">
        <v>1732</v>
      </c>
      <c r="E4430" t="inlineStr">
        <is>
          <t>ORD</t>
        </is>
      </c>
      <c r="F4430" s="10" t="n">
        <v>1230</v>
      </c>
      <c r="G4430" t="inlineStr">
        <is>
          <t>1200-1259</t>
        </is>
      </c>
      <c r="H4430" s="9">
        <f>INT(F4430/100)</f>
        <v/>
      </c>
      <c r="I4430" t="n">
        <v>-4</v>
      </c>
      <c r="J4430" t="n">
        <v>0</v>
      </c>
      <c r="K4430" t="n">
        <v>-15</v>
      </c>
      <c r="L4430" t="n">
        <v>0</v>
      </c>
      <c r="M4430" t="n">
        <v>0</v>
      </c>
      <c r="O4430" t="n">
        <v>0</v>
      </c>
    </row>
    <row r="4431">
      <c r="A4431" s="8" t="n">
        <v>46214</v>
      </c>
      <c r="B4431" t="inlineStr">
        <is>
          <t>WN</t>
        </is>
      </c>
      <c r="C4431" s="9">
        <f>_xlfn.XLOOKUP(B4431,Carriers[Code],Carriers[Airline])</f>
        <v/>
      </c>
      <c r="D4431" t="n">
        <v>733</v>
      </c>
      <c r="E4431" t="inlineStr">
        <is>
          <t>BWI</t>
        </is>
      </c>
      <c r="F4431" s="10" t="n">
        <v>1235</v>
      </c>
      <c r="G4431" t="inlineStr">
        <is>
          <t>1200-1259</t>
        </is>
      </c>
      <c r="H4431" s="9">
        <f>INT(F4431/100)</f>
        <v/>
      </c>
      <c r="I4431" t="n">
        <v>41</v>
      </c>
      <c r="J4431" t="n">
        <v>1</v>
      </c>
      <c r="K4431" t="n">
        <v>18</v>
      </c>
      <c r="L4431" t="n">
        <v>1</v>
      </c>
      <c r="M4431" t="n">
        <v>0</v>
      </c>
      <c r="O4431" t="n">
        <v>0</v>
      </c>
      <c r="P4431" t="n">
        <v>9</v>
      </c>
      <c r="Q4431" t="n">
        <v>0</v>
      </c>
      <c r="R4431" t="n">
        <v>0</v>
      </c>
      <c r="S4431" t="n">
        <v>0</v>
      </c>
      <c r="T4431" t="n">
        <v>9</v>
      </c>
    </row>
    <row r="4432">
      <c r="A4432" s="8" t="n">
        <v>46214</v>
      </c>
      <c r="B4432" t="inlineStr">
        <is>
          <t>YX</t>
        </is>
      </c>
      <c r="C4432" s="9">
        <f>_xlfn.XLOOKUP(B4432,Carriers[Code],Carriers[Airline])</f>
        <v/>
      </c>
      <c r="D4432" t="n">
        <v>3413</v>
      </c>
      <c r="E4432" t="inlineStr">
        <is>
          <t>IAD</t>
        </is>
      </c>
      <c r="F4432" s="10" t="n">
        <v>1235</v>
      </c>
      <c r="G4432" t="inlineStr">
        <is>
          <t>1200-1259</t>
        </is>
      </c>
      <c r="H4432" s="9">
        <f>INT(F4432/100)</f>
        <v/>
      </c>
      <c r="I4432" t="n">
        <v>11</v>
      </c>
      <c r="J4432" t="n">
        <v>0</v>
      </c>
      <c r="K4432" t="n">
        <v>-6</v>
      </c>
      <c r="L4432" t="n">
        <v>0</v>
      </c>
      <c r="M4432" t="n">
        <v>0</v>
      </c>
      <c r="O4432" t="n">
        <v>0</v>
      </c>
    </row>
    <row r="4433">
      <c r="A4433" s="8" t="n">
        <v>46214</v>
      </c>
      <c r="B4433" t="inlineStr">
        <is>
          <t>YX</t>
        </is>
      </c>
      <c r="C4433" s="9">
        <f>_xlfn.XLOOKUP(B4433,Carriers[Code],Carriers[Airline])</f>
        <v/>
      </c>
      <c r="D4433" t="n">
        <v>5672</v>
      </c>
      <c r="E4433" t="inlineStr">
        <is>
          <t>DCA</t>
        </is>
      </c>
      <c r="F4433" s="10" t="n">
        <v>1235</v>
      </c>
      <c r="G4433" t="inlineStr">
        <is>
          <t>1200-1259</t>
        </is>
      </c>
      <c r="H4433" s="9">
        <f>INT(F4433/100)</f>
        <v/>
      </c>
      <c r="I4433" t="n">
        <v>-4</v>
      </c>
      <c r="J4433" t="n">
        <v>0</v>
      </c>
      <c r="K4433" t="n">
        <v>-5</v>
      </c>
      <c r="L4433" t="n">
        <v>0</v>
      </c>
      <c r="M4433" t="n">
        <v>0</v>
      </c>
      <c r="O4433" t="n">
        <v>0</v>
      </c>
    </row>
    <row r="4434">
      <c r="A4434" s="8" t="n">
        <v>46214</v>
      </c>
      <c r="B4434" t="inlineStr">
        <is>
          <t>MQ</t>
        </is>
      </c>
      <c r="C4434" s="9">
        <f>_xlfn.XLOOKUP(B4434,Carriers[Code],Carriers[Airline])</f>
        <v/>
      </c>
      <c r="D4434" t="n">
        <v>3470</v>
      </c>
      <c r="E4434" t="inlineStr">
        <is>
          <t>CMH</t>
        </is>
      </c>
      <c r="F4434" s="10" t="n">
        <v>1240</v>
      </c>
      <c r="G4434" t="inlineStr">
        <is>
          <t>1200-1259</t>
        </is>
      </c>
      <c r="H4434" s="9">
        <f>INT(F4434/100)</f>
        <v/>
      </c>
      <c r="I4434" t="n">
        <v>-10</v>
      </c>
      <c r="J4434" t="n">
        <v>0</v>
      </c>
      <c r="K4434" t="n">
        <v>-19</v>
      </c>
      <c r="L4434" t="n">
        <v>0</v>
      </c>
      <c r="M4434" t="n">
        <v>0</v>
      </c>
      <c r="O4434" t="n">
        <v>0</v>
      </c>
    </row>
    <row r="4435">
      <c r="A4435" s="8" t="n">
        <v>46214</v>
      </c>
      <c r="B4435" t="inlineStr">
        <is>
          <t>B6</t>
        </is>
      </c>
      <c r="C4435" s="9">
        <f>_xlfn.XLOOKUP(B4435,Carriers[Code],Carriers[Airline])</f>
        <v/>
      </c>
      <c r="D4435" t="n">
        <v>1781</v>
      </c>
      <c r="E4435" t="inlineStr">
        <is>
          <t>VPS</t>
        </is>
      </c>
      <c r="F4435" s="10" t="n">
        <v>1244</v>
      </c>
      <c r="G4435" t="inlineStr">
        <is>
          <t>1200-1259</t>
        </is>
      </c>
      <c r="H4435" s="9">
        <f>INT(F4435/100)</f>
        <v/>
      </c>
      <c r="I4435" t="n">
        <v>26</v>
      </c>
      <c r="J4435" t="n">
        <v>1</v>
      </c>
      <c r="K4435" t="n">
        <v>13</v>
      </c>
      <c r="L4435" t="n">
        <v>0</v>
      </c>
      <c r="M4435" t="n">
        <v>0</v>
      </c>
      <c r="O4435" t="n">
        <v>0</v>
      </c>
    </row>
    <row r="4436">
      <c r="A4436" s="8" t="n">
        <v>46214</v>
      </c>
      <c r="B4436" t="inlineStr">
        <is>
          <t>YX</t>
        </is>
      </c>
      <c r="C4436" s="9">
        <f>_xlfn.XLOOKUP(B4436,Carriers[Code],Carriers[Airline])</f>
        <v/>
      </c>
      <c r="D4436" t="n">
        <v>4386</v>
      </c>
      <c r="E4436" t="inlineStr">
        <is>
          <t>ORD</t>
        </is>
      </c>
      <c r="F4436" s="10" t="n">
        <v>1245</v>
      </c>
      <c r="G4436" t="inlineStr">
        <is>
          <t>1200-1259</t>
        </is>
      </c>
      <c r="H4436" s="9">
        <f>INT(F4436/100)</f>
        <v/>
      </c>
      <c r="I4436" t="n">
        <v>4</v>
      </c>
      <c r="J4436" t="n">
        <v>0</v>
      </c>
      <c r="K4436" t="n">
        <v>-5</v>
      </c>
      <c r="L4436" t="n">
        <v>0</v>
      </c>
      <c r="M4436" t="n">
        <v>0</v>
      </c>
      <c r="O4436" t="n">
        <v>0</v>
      </c>
    </row>
    <row r="4437">
      <c r="A4437" s="8" t="n">
        <v>46214</v>
      </c>
      <c r="B4437" t="inlineStr">
        <is>
          <t>AA</t>
        </is>
      </c>
      <c r="C4437" s="9">
        <f>_xlfn.XLOOKUP(B4437,Carriers[Code],Carriers[Airline])</f>
        <v/>
      </c>
      <c r="D4437" t="n">
        <v>1583</v>
      </c>
      <c r="E4437" t="inlineStr">
        <is>
          <t>DFW</t>
        </is>
      </c>
      <c r="F4437" s="10" t="n">
        <v>1252</v>
      </c>
      <c r="G4437" t="inlineStr">
        <is>
          <t>1200-1259</t>
        </is>
      </c>
      <c r="H4437" s="9">
        <f>INT(F4437/100)</f>
        <v/>
      </c>
      <c r="I4437" t="n">
        <v>43</v>
      </c>
      <c r="J4437" t="n">
        <v>1</v>
      </c>
      <c r="K4437" t="n">
        <v>26</v>
      </c>
      <c r="L4437" t="n">
        <v>1</v>
      </c>
      <c r="M4437" t="n">
        <v>0</v>
      </c>
      <c r="O4437" t="n">
        <v>0</v>
      </c>
      <c r="P4437" t="n">
        <v>6</v>
      </c>
      <c r="Q4437" t="n">
        <v>0</v>
      </c>
      <c r="R4437" t="n">
        <v>0</v>
      </c>
      <c r="S4437" t="n">
        <v>0</v>
      </c>
      <c r="T4437" t="n">
        <v>20</v>
      </c>
    </row>
    <row r="4438">
      <c r="A4438" s="8" t="n">
        <v>46214</v>
      </c>
      <c r="B4438" t="inlineStr">
        <is>
          <t>F9</t>
        </is>
      </c>
      <c r="C4438" s="9">
        <f>_xlfn.XLOOKUP(B4438,Carriers[Code],Carriers[Airline])</f>
        <v/>
      </c>
      <c r="D4438" t="n">
        <v>3511</v>
      </c>
      <c r="E4438" t="inlineStr">
        <is>
          <t>ATL</t>
        </is>
      </c>
      <c r="F4438" s="10" t="n">
        <v>1256</v>
      </c>
      <c r="G4438" t="inlineStr">
        <is>
          <t>1200-1259</t>
        </is>
      </c>
      <c r="H4438" s="9">
        <f>INT(F4438/100)</f>
        <v/>
      </c>
      <c r="I4438" t="n">
        <v>27</v>
      </c>
      <c r="J4438" t="n">
        <v>1</v>
      </c>
      <c r="K4438" t="n">
        <v>93</v>
      </c>
      <c r="L4438" t="n">
        <v>1</v>
      </c>
      <c r="M4438" t="n">
        <v>0</v>
      </c>
      <c r="O4438" t="n">
        <v>0</v>
      </c>
      <c r="P4438" t="n">
        <v>9</v>
      </c>
      <c r="Q4438" t="n">
        <v>0</v>
      </c>
      <c r="R4438" t="n">
        <v>66</v>
      </c>
      <c r="S4438" t="n">
        <v>0</v>
      </c>
      <c r="T4438" t="n">
        <v>18</v>
      </c>
    </row>
    <row r="4439">
      <c r="A4439" s="8" t="n">
        <v>46214</v>
      </c>
      <c r="B4439" t="inlineStr">
        <is>
          <t>AA</t>
        </is>
      </c>
      <c r="C4439" s="9">
        <f>_xlfn.XLOOKUP(B4439,Carriers[Code],Carriers[Airline])</f>
        <v/>
      </c>
      <c r="D4439" t="n">
        <v>1057</v>
      </c>
      <c r="E4439" t="inlineStr">
        <is>
          <t>PHX</t>
        </is>
      </c>
      <c r="F4439" s="10" t="n">
        <v>1300</v>
      </c>
      <c r="G4439" t="inlineStr">
        <is>
          <t>1300-1359</t>
        </is>
      </c>
      <c r="H4439" s="9">
        <f>INT(F4439/100)</f>
        <v/>
      </c>
      <c r="I4439" t="n">
        <v>26</v>
      </c>
      <c r="J4439" t="n">
        <v>1</v>
      </c>
      <c r="K4439" t="n">
        <v>-18</v>
      </c>
      <c r="L4439" t="n">
        <v>0</v>
      </c>
      <c r="M4439" t="n">
        <v>0</v>
      </c>
      <c r="O4439" t="n">
        <v>0</v>
      </c>
    </row>
    <row r="4440">
      <c r="A4440" s="8" t="n">
        <v>46214</v>
      </c>
      <c r="B4440" t="inlineStr">
        <is>
          <t>B6</t>
        </is>
      </c>
      <c r="C4440" s="9">
        <f>_xlfn.XLOOKUP(B4440,Carriers[Code],Carriers[Airline])</f>
        <v/>
      </c>
      <c r="D4440" t="n">
        <v>717</v>
      </c>
      <c r="E4440" t="inlineStr">
        <is>
          <t>JFK</t>
        </is>
      </c>
      <c r="F4440" s="10" t="n">
        <v>1300</v>
      </c>
      <c r="G4440" t="inlineStr">
        <is>
          <t>1300-1359</t>
        </is>
      </c>
      <c r="H4440" s="9">
        <f>INT(F4440/100)</f>
        <v/>
      </c>
      <c r="I4440" t="n">
        <v>16</v>
      </c>
      <c r="J4440" t="n">
        <v>1</v>
      </c>
      <c r="K4440" t="n">
        <v>26</v>
      </c>
      <c r="L4440" t="n">
        <v>1</v>
      </c>
      <c r="M4440" t="n">
        <v>0</v>
      </c>
      <c r="O4440" t="n">
        <v>0</v>
      </c>
      <c r="P4440" t="n">
        <v>16</v>
      </c>
      <c r="Q4440" t="n">
        <v>0</v>
      </c>
      <c r="R4440" t="n">
        <v>10</v>
      </c>
      <c r="S4440" t="n">
        <v>0</v>
      </c>
      <c r="T4440" t="n">
        <v>0</v>
      </c>
    </row>
    <row r="4441">
      <c r="A4441" s="8" t="n">
        <v>46214</v>
      </c>
      <c r="B4441" t="inlineStr">
        <is>
          <t>YX</t>
        </is>
      </c>
      <c r="C4441" s="9">
        <f>_xlfn.XLOOKUP(B4441,Carriers[Code],Carriers[Airline])</f>
        <v/>
      </c>
      <c r="D4441" t="n">
        <v>5594</v>
      </c>
      <c r="E4441" t="inlineStr">
        <is>
          <t>MEM</t>
        </is>
      </c>
      <c r="F4441" s="10" t="n">
        <v>1300</v>
      </c>
      <c r="G4441" t="inlineStr">
        <is>
          <t>1300-1359</t>
        </is>
      </c>
      <c r="H4441" s="9">
        <f>INT(F4441/100)</f>
        <v/>
      </c>
      <c r="I4441" t="n">
        <v>-10</v>
      </c>
      <c r="J4441" t="n">
        <v>0</v>
      </c>
      <c r="K4441" t="n">
        <v>-36</v>
      </c>
      <c r="L4441" t="n">
        <v>0</v>
      </c>
      <c r="M4441" t="n">
        <v>0</v>
      </c>
      <c r="O4441" t="n">
        <v>0</v>
      </c>
    </row>
    <row r="4442">
      <c r="A4442" s="8" t="n">
        <v>46214</v>
      </c>
      <c r="B4442" t="inlineStr">
        <is>
          <t>DL</t>
        </is>
      </c>
      <c r="C4442" s="9">
        <f>_xlfn.XLOOKUP(B4442,Carriers[Code],Carriers[Airline])</f>
        <v/>
      </c>
      <c r="D4442" t="n">
        <v>2283</v>
      </c>
      <c r="E4442" t="inlineStr">
        <is>
          <t>RDU</t>
        </is>
      </c>
      <c r="F4442" s="10" t="n">
        <v>1303</v>
      </c>
      <c r="G4442" t="inlineStr">
        <is>
          <t>1300-1359</t>
        </is>
      </c>
      <c r="H4442" s="9">
        <f>INT(F4442/100)</f>
        <v/>
      </c>
      <c r="I4442" t="n">
        <v>11</v>
      </c>
      <c r="J4442" t="n">
        <v>0</v>
      </c>
      <c r="K4442" t="n">
        <v>15</v>
      </c>
      <c r="L4442" t="n">
        <v>1</v>
      </c>
      <c r="M4442" t="n">
        <v>0</v>
      </c>
      <c r="O4442" t="n">
        <v>0</v>
      </c>
      <c r="P4442" t="n">
        <v>0</v>
      </c>
      <c r="Q4442" t="n">
        <v>0</v>
      </c>
      <c r="R4442" t="n">
        <v>4</v>
      </c>
      <c r="S4442" t="n">
        <v>0</v>
      </c>
      <c r="T4442" t="n">
        <v>11</v>
      </c>
    </row>
    <row r="4443">
      <c r="A4443" s="8" t="n">
        <v>46214</v>
      </c>
      <c r="B4443" t="inlineStr">
        <is>
          <t>YX</t>
        </is>
      </c>
      <c r="C4443" s="9">
        <f>_xlfn.XLOOKUP(B4443,Carriers[Code],Carriers[Airline])</f>
        <v/>
      </c>
      <c r="D4443" t="n">
        <v>4507</v>
      </c>
      <c r="E4443" t="inlineStr">
        <is>
          <t>SDF</t>
        </is>
      </c>
      <c r="F4443" s="10" t="n">
        <v>1305</v>
      </c>
      <c r="G4443" t="inlineStr">
        <is>
          <t>1300-1359</t>
        </is>
      </c>
      <c r="H4443" s="9">
        <f>INT(F4443/100)</f>
        <v/>
      </c>
      <c r="I4443" t="n">
        <v>37</v>
      </c>
      <c r="J4443" t="n">
        <v>1</v>
      </c>
      <c r="K4443" t="n">
        <v>44</v>
      </c>
      <c r="L4443" t="n">
        <v>1</v>
      </c>
      <c r="M4443" t="n">
        <v>0</v>
      </c>
      <c r="O4443" t="n">
        <v>0</v>
      </c>
      <c r="P4443" t="n">
        <v>0</v>
      </c>
      <c r="Q4443" t="n">
        <v>1</v>
      </c>
      <c r="R4443" t="n">
        <v>7</v>
      </c>
      <c r="S4443" t="n">
        <v>0</v>
      </c>
      <c r="T4443" t="n">
        <v>36</v>
      </c>
    </row>
    <row r="4444">
      <c r="A4444" s="8" t="n">
        <v>46214</v>
      </c>
      <c r="B4444" t="inlineStr">
        <is>
          <t>DL</t>
        </is>
      </c>
      <c r="C4444" s="9">
        <f>_xlfn.XLOOKUP(B4444,Carriers[Code],Carriers[Airline])</f>
        <v/>
      </c>
      <c r="D4444" t="n">
        <v>2222</v>
      </c>
      <c r="E4444" t="inlineStr">
        <is>
          <t>DTW</t>
        </is>
      </c>
      <c r="F4444" s="10" t="n">
        <v>1309</v>
      </c>
      <c r="G4444" t="inlineStr">
        <is>
          <t>1300-1359</t>
        </is>
      </c>
      <c r="H4444" s="9">
        <f>INT(F4444/100)</f>
        <v/>
      </c>
      <c r="I4444" t="n">
        <v>3</v>
      </c>
      <c r="J4444" t="n">
        <v>0</v>
      </c>
      <c r="K4444" t="n">
        <v>-10</v>
      </c>
      <c r="L4444" t="n">
        <v>0</v>
      </c>
      <c r="M4444" t="n">
        <v>0</v>
      </c>
      <c r="O4444" t="n">
        <v>0</v>
      </c>
    </row>
    <row r="4445">
      <c r="A4445" s="8" t="n">
        <v>46214</v>
      </c>
      <c r="B4445" t="inlineStr">
        <is>
          <t>YX</t>
        </is>
      </c>
      <c r="C4445" s="9">
        <f>_xlfn.XLOOKUP(B4445,Carriers[Code],Carriers[Airline])</f>
        <v/>
      </c>
      <c r="D4445" t="n">
        <v>4678</v>
      </c>
      <c r="E4445" t="inlineStr">
        <is>
          <t>STL</t>
        </is>
      </c>
      <c r="F4445" s="10" t="n">
        <v>1310</v>
      </c>
      <c r="G4445" t="inlineStr">
        <is>
          <t>1300-1359</t>
        </is>
      </c>
      <c r="H4445" s="9">
        <f>INT(F4445/100)</f>
        <v/>
      </c>
      <c r="I4445" t="n">
        <v>-3</v>
      </c>
      <c r="J4445" t="n">
        <v>0</v>
      </c>
      <c r="K4445" t="n">
        <v>-12</v>
      </c>
      <c r="L4445" t="n">
        <v>0</v>
      </c>
      <c r="M4445" t="n">
        <v>0</v>
      </c>
      <c r="O4445" t="n">
        <v>0</v>
      </c>
    </row>
    <row r="4446">
      <c r="A4446" s="8" t="n">
        <v>46214</v>
      </c>
      <c r="B4446" t="inlineStr">
        <is>
          <t>WN</t>
        </is>
      </c>
      <c r="C4446" s="9">
        <f>_xlfn.XLOOKUP(B4446,Carriers[Code],Carriers[Airline])</f>
        <v/>
      </c>
      <c r="D4446" t="n">
        <v>4917</v>
      </c>
      <c r="E4446" t="inlineStr">
        <is>
          <t>STL</t>
        </is>
      </c>
      <c r="F4446" s="10" t="n">
        <v>1315</v>
      </c>
      <c r="G4446" t="inlineStr">
        <is>
          <t>1300-1359</t>
        </is>
      </c>
      <c r="H4446" s="9">
        <f>INT(F4446/100)</f>
        <v/>
      </c>
      <c r="I4446" t="n">
        <v>55</v>
      </c>
      <c r="J4446" t="n">
        <v>1</v>
      </c>
      <c r="K4446" t="n">
        <v>52</v>
      </c>
      <c r="L4446" t="n">
        <v>1</v>
      </c>
      <c r="M4446" t="n">
        <v>0</v>
      </c>
      <c r="O4446" t="n">
        <v>0</v>
      </c>
      <c r="P4446" t="n">
        <v>6</v>
      </c>
      <c r="Q4446" t="n">
        <v>0</v>
      </c>
      <c r="R4446" t="n">
        <v>0</v>
      </c>
      <c r="S4446" t="n">
        <v>0</v>
      </c>
      <c r="T4446" t="n">
        <v>46</v>
      </c>
    </row>
    <row r="4447">
      <c r="A4447" s="8" t="n">
        <v>46214</v>
      </c>
      <c r="B4447" t="inlineStr">
        <is>
          <t>YX</t>
        </is>
      </c>
      <c r="C4447" s="9">
        <f>_xlfn.XLOOKUP(B4447,Carriers[Code],Carriers[Airline])</f>
        <v/>
      </c>
      <c r="D4447" t="n">
        <v>4636</v>
      </c>
      <c r="E4447" t="inlineStr">
        <is>
          <t>IND</t>
        </is>
      </c>
      <c r="F4447" s="10" t="n">
        <v>1315</v>
      </c>
      <c r="G4447" t="inlineStr">
        <is>
          <t>1300-1359</t>
        </is>
      </c>
      <c r="H4447" s="9">
        <f>INT(F4447/100)</f>
        <v/>
      </c>
      <c r="I4447" t="n">
        <v>270</v>
      </c>
      <c r="J4447" t="n">
        <v>1</v>
      </c>
      <c r="K4447" t="n">
        <v>258</v>
      </c>
      <c r="L4447" t="n">
        <v>1</v>
      </c>
      <c r="M4447" t="n">
        <v>0</v>
      </c>
      <c r="O4447" t="n">
        <v>0</v>
      </c>
      <c r="P4447" t="n">
        <v>5</v>
      </c>
      <c r="Q4447" t="n">
        <v>0</v>
      </c>
      <c r="R4447" t="n">
        <v>0</v>
      </c>
      <c r="S4447" t="n">
        <v>0</v>
      </c>
      <c r="T4447" t="n">
        <v>253</v>
      </c>
    </row>
    <row r="4448">
      <c r="A4448" s="8" t="n">
        <v>46214</v>
      </c>
      <c r="B4448" t="inlineStr">
        <is>
          <t>DL</t>
        </is>
      </c>
      <c r="C4448" s="9">
        <f>_xlfn.XLOOKUP(B4448,Carriers[Code],Carriers[Airline])</f>
        <v/>
      </c>
      <c r="D4448" t="n">
        <v>2646</v>
      </c>
      <c r="E4448" t="inlineStr">
        <is>
          <t>ORD</t>
        </is>
      </c>
      <c r="F4448" s="10" t="n">
        <v>1330</v>
      </c>
      <c r="G4448" t="inlineStr">
        <is>
          <t>1300-1359</t>
        </is>
      </c>
      <c r="H4448" s="9">
        <f>INT(F4448/100)</f>
        <v/>
      </c>
      <c r="I4448" t="n">
        <v>15</v>
      </c>
      <c r="J4448" t="n">
        <v>1</v>
      </c>
      <c r="K4448" t="n">
        <v>30</v>
      </c>
      <c r="L4448" t="n">
        <v>1</v>
      </c>
      <c r="M4448" t="n">
        <v>0</v>
      </c>
      <c r="O4448" t="n">
        <v>0</v>
      </c>
      <c r="P4448" t="n">
        <v>0</v>
      </c>
      <c r="Q4448" t="n">
        <v>0</v>
      </c>
      <c r="R4448" t="n">
        <v>15</v>
      </c>
      <c r="S4448" t="n">
        <v>0</v>
      </c>
      <c r="T4448" t="n">
        <v>15</v>
      </c>
    </row>
    <row r="4449">
      <c r="A4449" s="8" t="n">
        <v>46214</v>
      </c>
      <c r="B4449" t="inlineStr">
        <is>
          <t>MQ</t>
        </is>
      </c>
      <c r="C4449" s="9">
        <f>_xlfn.XLOOKUP(B4449,Carriers[Code],Carriers[Airline])</f>
        <v/>
      </c>
      <c r="D4449" t="n">
        <v>3711</v>
      </c>
      <c r="E4449" t="inlineStr">
        <is>
          <t>ORD</t>
        </is>
      </c>
      <c r="F4449" s="10" t="n">
        <v>1330</v>
      </c>
      <c r="G4449" t="inlineStr">
        <is>
          <t>1300-1359</t>
        </is>
      </c>
      <c r="H4449" s="9">
        <f>INT(F4449/100)</f>
        <v/>
      </c>
      <c r="I4449" t="n">
        <v>31</v>
      </c>
      <c r="J4449" t="n">
        <v>1</v>
      </c>
      <c r="K4449" t="n">
        <v>3</v>
      </c>
      <c r="L4449" t="n">
        <v>0</v>
      </c>
      <c r="M4449" t="n">
        <v>0</v>
      </c>
      <c r="O4449" t="n">
        <v>0</v>
      </c>
    </row>
    <row r="4450">
      <c r="A4450" s="8" t="n">
        <v>46214</v>
      </c>
      <c r="B4450" t="inlineStr">
        <is>
          <t>YX</t>
        </is>
      </c>
      <c r="C4450" s="9">
        <f>_xlfn.XLOOKUP(B4450,Carriers[Code],Carriers[Airline])</f>
        <v/>
      </c>
      <c r="D4450" t="n">
        <v>5808</v>
      </c>
      <c r="E4450" t="inlineStr">
        <is>
          <t>JFK</t>
        </is>
      </c>
      <c r="F4450" s="10" t="n">
        <v>1335</v>
      </c>
      <c r="G4450" t="inlineStr">
        <is>
          <t>1300-1359</t>
        </is>
      </c>
      <c r="H4450" s="9">
        <f>INT(F4450/100)</f>
        <v/>
      </c>
      <c r="I4450" t="n">
        <v>1</v>
      </c>
      <c r="J4450" t="n">
        <v>0</v>
      </c>
      <c r="K4450" t="n">
        <v>-1</v>
      </c>
      <c r="L4450" t="n">
        <v>0</v>
      </c>
      <c r="M4450" t="n">
        <v>0</v>
      </c>
      <c r="O4450" t="n">
        <v>0</v>
      </c>
    </row>
    <row r="4451">
      <c r="A4451" s="8" t="n">
        <v>46214</v>
      </c>
      <c r="B4451" t="inlineStr">
        <is>
          <t>UA</t>
        </is>
      </c>
      <c r="C4451" s="9">
        <f>_xlfn.XLOOKUP(B4451,Carriers[Code],Carriers[Airline])</f>
        <v/>
      </c>
      <c r="D4451" t="n">
        <v>1976</v>
      </c>
      <c r="E4451" t="inlineStr">
        <is>
          <t>IAH</t>
        </is>
      </c>
      <c r="F4451" s="10" t="n">
        <v>1337</v>
      </c>
      <c r="G4451" t="inlineStr">
        <is>
          <t>1300-1359</t>
        </is>
      </c>
      <c r="H4451" s="9">
        <f>INT(F4451/100)</f>
        <v/>
      </c>
      <c r="I4451" t="n">
        <v>28</v>
      </c>
      <c r="J4451" t="n">
        <v>1</v>
      </c>
      <c r="K4451" t="n">
        <v>11</v>
      </c>
      <c r="L4451" t="n">
        <v>0</v>
      </c>
      <c r="M4451" t="n">
        <v>0</v>
      </c>
      <c r="O4451" t="n">
        <v>0</v>
      </c>
    </row>
    <row r="4452">
      <c r="A4452" s="8" t="n">
        <v>46214</v>
      </c>
      <c r="B4452" t="inlineStr">
        <is>
          <t>B6</t>
        </is>
      </c>
      <c r="C4452" s="9">
        <f>_xlfn.XLOOKUP(B4452,Carriers[Code],Carriers[Airline])</f>
        <v/>
      </c>
      <c r="D4452" t="n">
        <v>2251</v>
      </c>
      <c r="E4452" t="inlineStr">
        <is>
          <t>MCO</t>
        </is>
      </c>
      <c r="F4452" s="10" t="n">
        <v>1344</v>
      </c>
      <c r="G4452" t="inlineStr">
        <is>
          <t>1300-1359</t>
        </is>
      </c>
      <c r="H4452" s="9">
        <f>INT(F4452/100)</f>
        <v/>
      </c>
      <c r="I4452" t="n">
        <v>0</v>
      </c>
      <c r="J4452" t="n">
        <v>0</v>
      </c>
      <c r="K4452" t="n">
        <v>-15</v>
      </c>
      <c r="L4452" t="n">
        <v>0</v>
      </c>
      <c r="M4452" t="n">
        <v>0</v>
      </c>
      <c r="O4452" t="n">
        <v>0</v>
      </c>
    </row>
    <row r="4453">
      <c r="A4453" s="8" t="n">
        <v>46214</v>
      </c>
      <c r="B4453" t="inlineStr">
        <is>
          <t>AA</t>
        </is>
      </c>
      <c r="C4453" s="9">
        <f>_xlfn.XLOOKUP(B4453,Carriers[Code],Carriers[Airline])</f>
        <v/>
      </c>
      <c r="D4453" t="n">
        <v>909</v>
      </c>
      <c r="E4453" t="inlineStr">
        <is>
          <t>DFW</t>
        </is>
      </c>
      <c r="F4453" s="10" t="n">
        <v>1345</v>
      </c>
      <c r="G4453" t="inlineStr">
        <is>
          <t>1300-1359</t>
        </is>
      </c>
      <c r="H4453" s="9">
        <f>INT(F4453/100)</f>
        <v/>
      </c>
      <c r="I4453" t="n">
        <v>70</v>
      </c>
      <c r="J4453" t="n">
        <v>1</v>
      </c>
      <c r="K4453" t="n">
        <v>59</v>
      </c>
      <c r="L4453" t="n">
        <v>1</v>
      </c>
      <c r="M4453" t="n">
        <v>0</v>
      </c>
      <c r="O4453" t="n">
        <v>0</v>
      </c>
      <c r="P4453" t="n">
        <v>6</v>
      </c>
      <c r="Q4453" t="n">
        <v>0</v>
      </c>
      <c r="R4453" t="n">
        <v>0</v>
      </c>
      <c r="S4453" t="n">
        <v>0</v>
      </c>
      <c r="T4453" t="n">
        <v>53</v>
      </c>
    </row>
    <row r="4454">
      <c r="A4454" s="8" t="n">
        <v>46214</v>
      </c>
      <c r="B4454" t="inlineStr">
        <is>
          <t>B6</t>
        </is>
      </c>
      <c r="C4454" s="9">
        <f>_xlfn.XLOOKUP(B4454,Carriers[Code],Carriers[Airline])</f>
        <v/>
      </c>
      <c r="D4454" t="n">
        <v>1293</v>
      </c>
      <c r="E4454" t="inlineStr">
        <is>
          <t>ILM</t>
        </is>
      </c>
      <c r="F4454" s="10" t="n">
        <v>1347</v>
      </c>
      <c r="G4454" t="inlineStr">
        <is>
          <t>1300-1359</t>
        </is>
      </c>
      <c r="H4454" s="9">
        <f>INT(F4454/100)</f>
        <v/>
      </c>
      <c r="I4454" t="n">
        <v>25</v>
      </c>
      <c r="J4454" t="n">
        <v>1</v>
      </c>
      <c r="K4454" t="n">
        <v>12</v>
      </c>
      <c r="L4454" t="n">
        <v>0</v>
      </c>
      <c r="M4454" t="n">
        <v>0</v>
      </c>
      <c r="O4454" t="n">
        <v>0</v>
      </c>
    </row>
    <row r="4455">
      <c r="A4455" s="8" t="n">
        <v>46214</v>
      </c>
      <c r="B4455" t="inlineStr">
        <is>
          <t>DL</t>
        </is>
      </c>
      <c r="C4455" s="9">
        <f>_xlfn.XLOOKUP(B4455,Carriers[Code],Carriers[Airline])</f>
        <v/>
      </c>
      <c r="D4455" t="n">
        <v>322</v>
      </c>
      <c r="E4455" t="inlineStr">
        <is>
          <t>ATL</t>
        </is>
      </c>
      <c r="F4455" s="10" t="n">
        <v>1355</v>
      </c>
      <c r="G4455" t="inlineStr">
        <is>
          <t>1300-1359</t>
        </is>
      </c>
      <c r="H4455" s="9">
        <f>INT(F4455/100)</f>
        <v/>
      </c>
      <c r="I4455" t="n">
        <v>10</v>
      </c>
      <c r="J4455" t="n">
        <v>0</v>
      </c>
      <c r="K4455" t="n">
        <v>44</v>
      </c>
      <c r="L4455" t="n">
        <v>1</v>
      </c>
      <c r="M4455" t="n">
        <v>0</v>
      </c>
      <c r="O4455" t="n">
        <v>0</v>
      </c>
      <c r="P4455" t="n">
        <v>0</v>
      </c>
      <c r="Q4455" t="n">
        <v>0</v>
      </c>
      <c r="R4455" t="n">
        <v>34</v>
      </c>
      <c r="S4455" t="n">
        <v>0</v>
      </c>
      <c r="T4455" t="n">
        <v>10</v>
      </c>
    </row>
    <row r="4456">
      <c r="A4456" s="8" t="n">
        <v>46214</v>
      </c>
      <c r="B4456" t="inlineStr">
        <is>
          <t>YX</t>
        </is>
      </c>
      <c r="C4456" s="9">
        <f>_xlfn.XLOOKUP(B4456,Carriers[Code],Carriers[Airline])</f>
        <v/>
      </c>
      <c r="D4456" t="n">
        <v>5803</v>
      </c>
      <c r="E4456" t="inlineStr">
        <is>
          <t>SAV</t>
        </is>
      </c>
      <c r="F4456" s="10" t="n">
        <v>1400</v>
      </c>
      <c r="G4456" t="inlineStr">
        <is>
          <t>1400-1459</t>
        </is>
      </c>
      <c r="H4456" s="9">
        <f>INT(F4456/100)</f>
        <v/>
      </c>
      <c r="I4456" t="n">
        <v>74</v>
      </c>
      <c r="J4456" t="n">
        <v>1</v>
      </c>
      <c r="K4456" t="n">
        <v>149</v>
      </c>
      <c r="L4456" t="n">
        <v>1</v>
      </c>
      <c r="M4456" t="n">
        <v>0</v>
      </c>
      <c r="O4456" t="n">
        <v>0</v>
      </c>
      <c r="P4456" t="n">
        <v>0</v>
      </c>
      <c r="Q4456" t="n">
        <v>0</v>
      </c>
      <c r="R4456" t="n">
        <v>75</v>
      </c>
      <c r="S4456" t="n">
        <v>0</v>
      </c>
      <c r="T4456" t="n">
        <v>74</v>
      </c>
    </row>
    <row r="4457">
      <c r="A4457" s="8" t="n">
        <v>46214</v>
      </c>
      <c r="B4457" t="inlineStr">
        <is>
          <t>DL</t>
        </is>
      </c>
      <c r="C4457" s="9">
        <f>_xlfn.XLOOKUP(B4457,Carriers[Code],Carriers[Airline])</f>
        <v/>
      </c>
      <c r="D4457" t="n">
        <v>2689</v>
      </c>
      <c r="E4457" t="inlineStr">
        <is>
          <t>CVG</t>
        </is>
      </c>
      <c r="F4457" s="10" t="n">
        <v>1410</v>
      </c>
      <c r="G4457" t="inlineStr">
        <is>
          <t>1400-1459</t>
        </is>
      </c>
      <c r="H4457" s="9">
        <f>INT(F4457/100)</f>
        <v/>
      </c>
      <c r="I4457" t="n">
        <v>68</v>
      </c>
      <c r="J4457" t="n">
        <v>1</v>
      </c>
      <c r="K4457" t="n">
        <v>61</v>
      </c>
      <c r="L4457" t="n">
        <v>1</v>
      </c>
      <c r="M4457" t="n">
        <v>0</v>
      </c>
      <c r="O4457" t="n">
        <v>0</v>
      </c>
      <c r="P4457" t="n">
        <v>0</v>
      </c>
      <c r="Q4457" t="n">
        <v>0</v>
      </c>
      <c r="R4457" t="n">
        <v>0</v>
      </c>
      <c r="S4457" t="n">
        <v>0</v>
      </c>
      <c r="T4457" t="n">
        <v>61</v>
      </c>
    </row>
    <row r="4458">
      <c r="A4458" s="8" t="n">
        <v>46214</v>
      </c>
      <c r="B4458" t="inlineStr">
        <is>
          <t>WN</t>
        </is>
      </c>
      <c r="C4458" s="9">
        <f>_xlfn.XLOOKUP(B4458,Carriers[Code],Carriers[Airline])</f>
        <v/>
      </c>
      <c r="D4458" t="n">
        <v>746</v>
      </c>
      <c r="E4458" t="inlineStr">
        <is>
          <t>MDW</t>
        </is>
      </c>
      <c r="F4458" s="10" t="n">
        <v>1410</v>
      </c>
      <c r="G4458" t="inlineStr">
        <is>
          <t>1400-1459</t>
        </is>
      </c>
      <c r="H4458" s="9">
        <f>INT(F4458/100)</f>
        <v/>
      </c>
      <c r="I4458" t="n">
        <v>20</v>
      </c>
      <c r="J4458" t="n">
        <v>1</v>
      </c>
      <c r="K4458" t="n">
        <v>4</v>
      </c>
      <c r="L4458" t="n">
        <v>0</v>
      </c>
      <c r="M4458" t="n">
        <v>0</v>
      </c>
      <c r="O4458" t="n">
        <v>0</v>
      </c>
    </row>
    <row r="4459">
      <c r="A4459" s="8" t="n">
        <v>46214</v>
      </c>
      <c r="B4459" t="inlineStr">
        <is>
          <t>WN</t>
        </is>
      </c>
      <c r="C4459" s="9">
        <f>_xlfn.XLOOKUP(B4459,Carriers[Code],Carriers[Airline])</f>
        <v/>
      </c>
      <c r="D4459" t="n">
        <v>2491</v>
      </c>
      <c r="E4459" t="inlineStr">
        <is>
          <t>AUS</t>
        </is>
      </c>
      <c r="F4459" s="10" t="n">
        <v>1410</v>
      </c>
      <c r="G4459" t="inlineStr">
        <is>
          <t>1400-1459</t>
        </is>
      </c>
      <c r="H4459" s="9">
        <f>INT(F4459/100)</f>
        <v/>
      </c>
      <c r="I4459" t="n">
        <v>69</v>
      </c>
      <c r="J4459" t="n">
        <v>1</v>
      </c>
      <c r="K4459" t="n">
        <v>67</v>
      </c>
      <c r="L4459" t="n">
        <v>1</v>
      </c>
      <c r="M4459" t="n">
        <v>0</v>
      </c>
      <c r="O4459" t="n">
        <v>0</v>
      </c>
      <c r="P4459" t="n">
        <v>30</v>
      </c>
      <c r="Q4459" t="n">
        <v>0</v>
      </c>
      <c r="R4459" t="n">
        <v>0</v>
      </c>
      <c r="S4459" t="n">
        <v>0</v>
      </c>
      <c r="T4459" t="n">
        <v>37</v>
      </c>
    </row>
    <row r="4460">
      <c r="A4460" s="8" t="n">
        <v>46214</v>
      </c>
      <c r="B4460" t="inlineStr">
        <is>
          <t>YX</t>
        </is>
      </c>
      <c r="C4460" s="9">
        <f>_xlfn.XLOOKUP(B4460,Carriers[Code],Carriers[Airline])</f>
        <v/>
      </c>
      <c r="D4460" t="n">
        <v>5626</v>
      </c>
      <c r="E4460" t="inlineStr">
        <is>
          <t>CLT</t>
        </is>
      </c>
      <c r="F4460" s="10" t="n">
        <v>1413</v>
      </c>
      <c r="G4460" t="inlineStr">
        <is>
          <t>1400-1459</t>
        </is>
      </c>
      <c r="H4460" s="9">
        <f>INT(F4460/100)</f>
        <v/>
      </c>
      <c r="I4460" t="n">
        <v>32</v>
      </c>
      <c r="J4460" t="n">
        <v>1</v>
      </c>
      <c r="K4460" t="n">
        <v>41</v>
      </c>
      <c r="L4460" t="n">
        <v>1</v>
      </c>
      <c r="M4460" t="n">
        <v>0</v>
      </c>
      <c r="O4460" t="n">
        <v>0</v>
      </c>
      <c r="P4460" t="n">
        <v>25</v>
      </c>
      <c r="Q4460" t="n">
        <v>0</v>
      </c>
      <c r="R4460" t="n">
        <v>9</v>
      </c>
      <c r="S4460" t="n">
        <v>0</v>
      </c>
      <c r="T4460" t="n">
        <v>7</v>
      </c>
    </row>
    <row r="4461">
      <c r="A4461" s="8" t="n">
        <v>46214</v>
      </c>
      <c r="B4461" t="inlineStr">
        <is>
          <t>MQ</t>
        </is>
      </c>
      <c r="C4461" s="9">
        <f>_xlfn.XLOOKUP(B4461,Carriers[Code],Carriers[Airline])</f>
        <v/>
      </c>
      <c r="D4461" t="n">
        <v>3341</v>
      </c>
      <c r="E4461" t="inlineStr">
        <is>
          <t>MYR</t>
        </is>
      </c>
      <c r="F4461" s="10" t="n">
        <v>1415</v>
      </c>
      <c r="G4461" t="inlineStr">
        <is>
          <t>1400-1459</t>
        </is>
      </c>
      <c r="H4461" s="9">
        <f>INT(F4461/100)</f>
        <v/>
      </c>
      <c r="I4461" t="n">
        <v>-5</v>
      </c>
      <c r="J4461" t="n">
        <v>0</v>
      </c>
      <c r="K4461" t="n">
        <v>-2</v>
      </c>
      <c r="L4461" t="n">
        <v>0</v>
      </c>
      <c r="M4461" t="n">
        <v>0</v>
      </c>
      <c r="O4461" t="n">
        <v>0</v>
      </c>
    </row>
    <row r="4462">
      <c r="A4462" s="8" t="n">
        <v>46214</v>
      </c>
      <c r="B4462" t="inlineStr">
        <is>
          <t>UA</t>
        </is>
      </c>
      <c r="C4462" s="9">
        <f>_xlfn.XLOOKUP(B4462,Carriers[Code],Carriers[Airline])</f>
        <v/>
      </c>
      <c r="D4462" t="n">
        <v>721</v>
      </c>
      <c r="E4462" t="inlineStr">
        <is>
          <t>IAD</t>
        </is>
      </c>
      <c r="F4462" s="10" t="n">
        <v>1415</v>
      </c>
      <c r="G4462" t="inlineStr">
        <is>
          <t>1400-1459</t>
        </is>
      </c>
      <c r="H4462" s="9">
        <f>INT(F4462/100)</f>
        <v/>
      </c>
      <c r="I4462" t="n">
        <v>24</v>
      </c>
      <c r="J4462" t="n">
        <v>1</v>
      </c>
      <c r="K4462" t="n">
        <v>13</v>
      </c>
      <c r="L4462" t="n">
        <v>0</v>
      </c>
      <c r="M4462" t="n">
        <v>0</v>
      </c>
      <c r="O4462" t="n">
        <v>0</v>
      </c>
    </row>
    <row r="4463">
      <c r="A4463" s="8" t="n">
        <v>46214</v>
      </c>
      <c r="B4463" t="inlineStr">
        <is>
          <t>B6</t>
        </is>
      </c>
      <c r="C4463" s="9">
        <f>_xlfn.XLOOKUP(B4463,Carriers[Code],Carriers[Airline])</f>
        <v/>
      </c>
      <c r="D4463" t="n">
        <v>837</v>
      </c>
      <c r="E4463" t="inlineStr">
        <is>
          <t>DTW</t>
        </is>
      </c>
      <c r="F4463" s="10" t="n">
        <v>1420</v>
      </c>
      <c r="G4463" t="inlineStr">
        <is>
          <t>1400-1459</t>
        </is>
      </c>
      <c r="H4463" s="9">
        <f>INT(F4463/100)</f>
        <v/>
      </c>
      <c r="I4463" t="n">
        <v>-4</v>
      </c>
      <c r="J4463" t="n">
        <v>0</v>
      </c>
      <c r="K4463" t="n">
        <v>-12</v>
      </c>
      <c r="L4463" t="n">
        <v>0</v>
      </c>
      <c r="M4463" t="n">
        <v>0</v>
      </c>
      <c r="O4463" t="n">
        <v>0</v>
      </c>
    </row>
    <row r="4464">
      <c r="A4464" s="8" t="n">
        <v>46214</v>
      </c>
      <c r="B4464" t="inlineStr">
        <is>
          <t>B6</t>
        </is>
      </c>
      <c r="C4464" s="9">
        <f>_xlfn.XLOOKUP(B4464,Carriers[Code],Carriers[Airline])</f>
        <v/>
      </c>
      <c r="D4464" t="n">
        <v>639</v>
      </c>
      <c r="E4464" t="inlineStr">
        <is>
          <t>AUS</t>
        </is>
      </c>
      <c r="F4464" s="10" t="n">
        <v>1421</v>
      </c>
      <c r="G4464" t="inlineStr">
        <is>
          <t>1400-1459</t>
        </is>
      </c>
      <c r="H4464" s="9">
        <f>INT(F4464/100)</f>
        <v/>
      </c>
      <c r="I4464" t="n">
        <v>43</v>
      </c>
      <c r="J4464" t="n">
        <v>1</v>
      </c>
      <c r="K4464" t="n">
        <v>51</v>
      </c>
      <c r="L4464" t="n">
        <v>1</v>
      </c>
      <c r="M4464" t="n">
        <v>0</v>
      </c>
      <c r="O4464" t="n">
        <v>0</v>
      </c>
      <c r="P4464" t="n">
        <v>43</v>
      </c>
      <c r="Q4464" t="n">
        <v>0</v>
      </c>
      <c r="R4464" t="n">
        <v>8</v>
      </c>
      <c r="S4464" t="n">
        <v>0</v>
      </c>
      <c r="T4464" t="n">
        <v>0</v>
      </c>
    </row>
    <row r="4465">
      <c r="A4465" s="8" t="n">
        <v>46214</v>
      </c>
      <c r="B4465" t="inlineStr">
        <is>
          <t>AA</t>
        </is>
      </c>
      <c r="C4465" s="9">
        <f>_xlfn.XLOOKUP(B4465,Carriers[Code],Carriers[Airline])</f>
        <v/>
      </c>
      <c r="D4465" t="n">
        <v>1611</v>
      </c>
      <c r="E4465" t="inlineStr">
        <is>
          <t>CLT</t>
        </is>
      </c>
      <c r="F4465" s="10" t="n">
        <v>1426</v>
      </c>
      <c r="G4465" t="inlineStr">
        <is>
          <t>1400-1459</t>
        </is>
      </c>
      <c r="H4465" s="9">
        <f>INT(F4465/100)</f>
        <v/>
      </c>
      <c r="I4465" t="n">
        <v>-6</v>
      </c>
      <c r="J4465" t="n">
        <v>0</v>
      </c>
      <c r="K4465" t="n">
        <v>12</v>
      </c>
      <c r="L4465" t="n">
        <v>0</v>
      </c>
      <c r="M4465" t="n">
        <v>0</v>
      </c>
      <c r="O4465" t="n">
        <v>0</v>
      </c>
    </row>
    <row r="4466">
      <c r="A4466" s="8" t="n">
        <v>46214</v>
      </c>
      <c r="B4466" t="inlineStr">
        <is>
          <t>B6</t>
        </is>
      </c>
      <c r="C4466" s="9">
        <f>_xlfn.XLOOKUP(B4466,Carriers[Code],Carriers[Airline])</f>
        <v/>
      </c>
      <c r="D4466" t="n">
        <v>2467</v>
      </c>
      <c r="E4466" t="inlineStr">
        <is>
          <t>CHS</t>
        </is>
      </c>
      <c r="F4466" s="10" t="n">
        <v>1430</v>
      </c>
      <c r="G4466" t="inlineStr">
        <is>
          <t>1400-1459</t>
        </is>
      </c>
      <c r="H4466" s="9">
        <f>INT(F4466/100)</f>
        <v/>
      </c>
      <c r="I4466" t="n">
        <v>67</v>
      </c>
      <c r="J4466" t="n">
        <v>1</v>
      </c>
      <c r="K4466" t="n">
        <v>69</v>
      </c>
      <c r="L4466" t="n">
        <v>1</v>
      </c>
      <c r="M4466" t="n">
        <v>0</v>
      </c>
      <c r="O4466" t="n">
        <v>0</v>
      </c>
      <c r="P4466" t="n">
        <v>13</v>
      </c>
      <c r="Q4466" t="n">
        <v>0</v>
      </c>
      <c r="R4466" t="n">
        <v>2</v>
      </c>
      <c r="S4466" t="n">
        <v>0</v>
      </c>
      <c r="T4466" t="n">
        <v>54</v>
      </c>
    </row>
    <row r="4467">
      <c r="A4467" s="8" t="n">
        <v>46214</v>
      </c>
      <c r="B4467" t="inlineStr">
        <is>
          <t>YX</t>
        </is>
      </c>
      <c r="C4467" s="9">
        <f>_xlfn.XLOOKUP(B4467,Carriers[Code],Carriers[Airline])</f>
        <v/>
      </c>
      <c r="D4467" t="n">
        <v>5706</v>
      </c>
      <c r="E4467" t="inlineStr">
        <is>
          <t>PHL</t>
        </is>
      </c>
      <c r="F4467" s="10" t="n">
        <v>1430</v>
      </c>
      <c r="G4467" t="inlineStr">
        <is>
          <t>1400-1459</t>
        </is>
      </c>
      <c r="H4467" s="9">
        <f>INT(F4467/100)</f>
        <v/>
      </c>
      <c r="I4467" t="n">
        <v>-12</v>
      </c>
      <c r="J4467" t="n">
        <v>0</v>
      </c>
      <c r="K4467" t="n">
        <v>6</v>
      </c>
      <c r="L4467" t="n">
        <v>0</v>
      </c>
      <c r="M4467" t="n">
        <v>0</v>
      </c>
      <c r="O4467" t="n">
        <v>0</v>
      </c>
    </row>
    <row r="4468">
      <c r="A4468" s="8" t="n">
        <v>46214</v>
      </c>
      <c r="B4468" t="inlineStr">
        <is>
          <t>UA</t>
        </is>
      </c>
      <c r="C4468" s="9">
        <f>_xlfn.XLOOKUP(B4468,Carriers[Code],Carriers[Airline])</f>
        <v/>
      </c>
      <c r="D4468" t="n">
        <v>1076</v>
      </c>
      <c r="E4468" t="inlineStr">
        <is>
          <t>EWR</t>
        </is>
      </c>
      <c r="F4468" s="10" t="n">
        <v>1440</v>
      </c>
      <c r="G4468" t="inlineStr">
        <is>
          <t>1400-1459</t>
        </is>
      </c>
      <c r="H4468" s="9">
        <f>INT(F4468/100)</f>
        <v/>
      </c>
      <c r="I4468" t="n">
        <v>18</v>
      </c>
      <c r="J4468" t="n">
        <v>1</v>
      </c>
      <c r="K4468" t="n">
        <v>23</v>
      </c>
      <c r="L4468" t="n">
        <v>1</v>
      </c>
      <c r="M4468" t="n">
        <v>0</v>
      </c>
      <c r="O4468" t="n">
        <v>0</v>
      </c>
      <c r="P4468" t="n">
        <v>15</v>
      </c>
      <c r="Q4468" t="n">
        <v>0</v>
      </c>
      <c r="R4468" t="n">
        <v>5</v>
      </c>
      <c r="S4468" t="n">
        <v>0</v>
      </c>
      <c r="T4468" t="n">
        <v>3</v>
      </c>
    </row>
    <row r="4469">
      <c r="A4469" s="8" t="n">
        <v>46214</v>
      </c>
      <c r="B4469" t="inlineStr">
        <is>
          <t>YX</t>
        </is>
      </c>
      <c r="C4469" s="9">
        <f>_xlfn.XLOOKUP(B4469,Carriers[Code],Carriers[Airline])</f>
        <v/>
      </c>
      <c r="D4469" t="n">
        <v>5786</v>
      </c>
      <c r="E4469" t="inlineStr">
        <is>
          <t>MYR</t>
        </is>
      </c>
      <c r="F4469" s="10" t="n">
        <v>1440</v>
      </c>
      <c r="G4469" t="inlineStr">
        <is>
          <t>1400-1459</t>
        </is>
      </c>
      <c r="H4469" s="9">
        <f>INT(F4469/100)</f>
        <v/>
      </c>
      <c r="I4469" t="n">
        <v>15</v>
      </c>
      <c r="J4469" t="n">
        <v>1</v>
      </c>
      <c r="K4469" t="n">
        <v>9</v>
      </c>
      <c r="L4469" t="n">
        <v>0</v>
      </c>
      <c r="M4469" t="n">
        <v>0</v>
      </c>
      <c r="O4469" t="n">
        <v>0</v>
      </c>
    </row>
    <row r="4470">
      <c r="A4470" s="8" t="n">
        <v>46214</v>
      </c>
      <c r="B4470" t="inlineStr">
        <is>
          <t>WN</t>
        </is>
      </c>
      <c r="C4470" s="9">
        <f>_xlfn.XLOOKUP(B4470,Carriers[Code],Carriers[Airline])</f>
        <v/>
      </c>
      <c r="D4470" t="n">
        <v>164</v>
      </c>
      <c r="E4470" t="inlineStr">
        <is>
          <t>MCI</t>
        </is>
      </c>
      <c r="F4470" s="10" t="n">
        <v>1445</v>
      </c>
      <c r="G4470" t="inlineStr">
        <is>
          <t>1400-1459</t>
        </is>
      </c>
      <c r="H4470" s="9">
        <f>INT(F4470/100)</f>
        <v/>
      </c>
      <c r="I4470" t="n">
        <v>38</v>
      </c>
      <c r="J4470" t="n">
        <v>1</v>
      </c>
      <c r="K4470" t="n">
        <v>24</v>
      </c>
      <c r="L4470" t="n">
        <v>1</v>
      </c>
      <c r="M4470" t="n">
        <v>0</v>
      </c>
      <c r="O4470" t="n">
        <v>0</v>
      </c>
      <c r="P4470" t="n">
        <v>15</v>
      </c>
      <c r="Q4470" t="n">
        <v>0</v>
      </c>
      <c r="R4470" t="n">
        <v>0</v>
      </c>
      <c r="S4470" t="n">
        <v>0</v>
      </c>
      <c r="T4470" t="n">
        <v>9</v>
      </c>
    </row>
    <row r="4471">
      <c r="A4471" s="8" t="n">
        <v>46214</v>
      </c>
      <c r="B4471" t="inlineStr">
        <is>
          <t>DL</t>
        </is>
      </c>
      <c r="C4471" s="9">
        <f>_xlfn.XLOOKUP(B4471,Carriers[Code],Carriers[Airline])</f>
        <v/>
      </c>
      <c r="D4471" t="n">
        <v>1127</v>
      </c>
      <c r="E4471" t="inlineStr">
        <is>
          <t>MSP</t>
        </is>
      </c>
      <c r="F4471" s="10" t="n">
        <v>1452</v>
      </c>
      <c r="G4471" t="inlineStr">
        <is>
          <t>1400-1459</t>
        </is>
      </c>
      <c r="H4471" s="9">
        <f>INT(F4471/100)</f>
        <v/>
      </c>
      <c r="I4471" t="n">
        <v>243</v>
      </c>
      <c r="J4471" t="n">
        <v>1</v>
      </c>
      <c r="K4471" t="n">
        <v>233</v>
      </c>
      <c r="L4471" t="n">
        <v>1</v>
      </c>
      <c r="M4471" t="n">
        <v>0</v>
      </c>
      <c r="O4471" t="n">
        <v>0</v>
      </c>
      <c r="P4471" t="n">
        <v>31</v>
      </c>
      <c r="Q4471" t="n">
        <v>0</v>
      </c>
      <c r="R4471" t="n">
        <v>0</v>
      </c>
      <c r="S4471" t="n">
        <v>0</v>
      </c>
      <c r="T4471" t="n">
        <v>202</v>
      </c>
    </row>
    <row r="4472">
      <c r="A4472" s="8" t="n">
        <v>46214</v>
      </c>
      <c r="B4472" t="inlineStr">
        <is>
          <t>B6</t>
        </is>
      </c>
      <c r="C4472" s="9">
        <f>_xlfn.XLOOKUP(B4472,Carriers[Code],Carriers[Airline])</f>
        <v/>
      </c>
      <c r="D4472" t="n">
        <v>833</v>
      </c>
      <c r="E4472" t="inlineStr">
        <is>
          <t>SFO</t>
        </is>
      </c>
      <c r="F4472" s="10" t="n">
        <v>1455</v>
      </c>
      <c r="G4472" t="inlineStr">
        <is>
          <t>1400-1459</t>
        </is>
      </c>
      <c r="H4472" s="9">
        <f>INT(F4472/100)</f>
        <v/>
      </c>
      <c r="I4472" t="n">
        <v>-4</v>
      </c>
      <c r="J4472" t="n">
        <v>0</v>
      </c>
      <c r="K4472" t="n">
        <v>-21</v>
      </c>
      <c r="L4472" t="n">
        <v>0</v>
      </c>
      <c r="M4472" t="n">
        <v>0</v>
      </c>
      <c r="O4472" t="n">
        <v>0</v>
      </c>
    </row>
    <row r="4473">
      <c r="A4473" s="8" t="n">
        <v>46214</v>
      </c>
      <c r="B4473" t="inlineStr">
        <is>
          <t>AA</t>
        </is>
      </c>
      <c r="C4473" s="9">
        <f>_xlfn.XLOOKUP(B4473,Carriers[Code],Carriers[Airline])</f>
        <v/>
      </c>
      <c r="D4473" t="n">
        <v>1442</v>
      </c>
      <c r="E4473" t="inlineStr">
        <is>
          <t>DFW</t>
        </is>
      </c>
      <c r="F4473" s="10" t="n">
        <v>1456</v>
      </c>
      <c r="G4473" t="inlineStr">
        <is>
          <t>1400-1459</t>
        </is>
      </c>
      <c r="H4473" s="9">
        <f>INT(F4473/100)</f>
        <v/>
      </c>
      <c r="I4473" t="n">
        <v>66</v>
      </c>
      <c r="J4473" t="n">
        <v>1</v>
      </c>
      <c r="K4473" t="n">
        <v>40</v>
      </c>
      <c r="L4473" t="n">
        <v>1</v>
      </c>
      <c r="M4473" t="n">
        <v>0</v>
      </c>
      <c r="O4473" t="n">
        <v>0</v>
      </c>
      <c r="P4473" t="n">
        <v>2</v>
      </c>
      <c r="Q4473" t="n">
        <v>0</v>
      </c>
      <c r="R4473" t="n">
        <v>0</v>
      </c>
      <c r="S4473" t="n">
        <v>0</v>
      </c>
      <c r="T4473" t="n">
        <v>38</v>
      </c>
    </row>
    <row r="4474">
      <c r="A4474" s="8" t="n">
        <v>46214</v>
      </c>
      <c r="B4474" t="inlineStr">
        <is>
          <t>YX</t>
        </is>
      </c>
      <c r="C4474" s="9">
        <f>_xlfn.XLOOKUP(B4474,Carriers[Code],Carriers[Airline])</f>
        <v/>
      </c>
      <c r="D4474" t="n">
        <v>5726</v>
      </c>
      <c r="E4474" t="inlineStr">
        <is>
          <t>LGA</t>
        </is>
      </c>
      <c r="F4474" s="10" t="n">
        <v>1500</v>
      </c>
      <c r="G4474" t="inlineStr">
        <is>
          <t>1500-1559</t>
        </is>
      </c>
      <c r="H4474" s="9">
        <f>INT(F4474/100)</f>
        <v/>
      </c>
      <c r="I4474" t="n">
        <v>87</v>
      </c>
      <c r="J4474" t="n">
        <v>1</v>
      </c>
      <c r="K4474" t="n">
        <v>94</v>
      </c>
      <c r="L4474" t="n">
        <v>1</v>
      </c>
      <c r="M4474" t="n">
        <v>0</v>
      </c>
      <c r="O4474" t="n">
        <v>0</v>
      </c>
      <c r="P4474" t="n">
        <v>13</v>
      </c>
      <c r="Q4474" t="n">
        <v>0</v>
      </c>
      <c r="R4474" t="n">
        <v>7</v>
      </c>
      <c r="S4474" t="n">
        <v>0</v>
      </c>
      <c r="T4474" t="n">
        <v>74</v>
      </c>
    </row>
    <row r="4475">
      <c r="A4475" s="8" t="n">
        <v>46214</v>
      </c>
      <c r="B4475" t="inlineStr">
        <is>
          <t>UA</t>
        </is>
      </c>
      <c r="C4475" s="9">
        <f>_xlfn.XLOOKUP(B4475,Carriers[Code],Carriers[Airline])</f>
        <v/>
      </c>
      <c r="D4475" t="n">
        <v>1475</v>
      </c>
      <c r="E4475" t="inlineStr">
        <is>
          <t>ORD</t>
        </is>
      </c>
      <c r="F4475" s="10" t="n">
        <v>1508</v>
      </c>
      <c r="G4475" t="inlineStr">
        <is>
          <t>1500-1559</t>
        </is>
      </c>
      <c r="H4475" s="9">
        <f>INT(F4475/100)</f>
        <v/>
      </c>
      <c r="I4475" t="n">
        <v>27</v>
      </c>
      <c r="J4475" t="n">
        <v>1</v>
      </c>
      <c r="K4475" t="n">
        <v>26</v>
      </c>
      <c r="L4475" t="n">
        <v>1</v>
      </c>
      <c r="M4475" t="n">
        <v>0</v>
      </c>
      <c r="O4475" t="n">
        <v>0</v>
      </c>
      <c r="P4475" t="n">
        <v>3</v>
      </c>
      <c r="Q4475" t="n">
        <v>0</v>
      </c>
      <c r="R4475" t="n">
        <v>0</v>
      </c>
      <c r="S4475" t="n">
        <v>0</v>
      </c>
      <c r="T4475" t="n">
        <v>23</v>
      </c>
    </row>
    <row r="4476">
      <c r="A4476" s="8" t="n">
        <v>46214</v>
      </c>
      <c r="B4476" t="inlineStr">
        <is>
          <t>DL</t>
        </is>
      </c>
      <c r="C4476" s="9">
        <f>_xlfn.XLOOKUP(B4476,Carriers[Code],Carriers[Airline])</f>
        <v/>
      </c>
      <c r="D4476" t="n">
        <v>638</v>
      </c>
      <c r="E4476" t="inlineStr">
        <is>
          <t>ATL</t>
        </is>
      </c>
      <c r="F4476" s="10" t="n">
        <v>1510</v>
      </c>
      <c r="G4476" t="inlineStr">
        <is>
          <t>1500-1559</t>
        </is>
      </c>
      <c r="H4476" s="9">
        <f>INT(F4476/100)</f>
        <v/>
      </c>
      <c r="I4476" t="n">
        <v>163</v>
      </c>
      <c r="J4476" t="n">
        <v>1</v>
      </c>
      <c r="K4476" t="n">
        <v>203</v>
      </c>
      <c r="L4476" t="n">
        <v>1</v>
      </c>
      <c r="M4476" t="n">
        <v>0</v>
      </c>
      <c r="O4476" t="n">
        <v>0</v>
      </c>
      <c r="P4476" t="n">
        <v>0</v>
      </c>
      <c r="Q4476" t="n">
        <v>0</v>
      </c>
      <c r="R4476" t="n">
        <v>203</v>
      </c>
      <c r="S4476" t="n">
        <v>0</v>
      </c>
      <c r="T4476" t="n">
        <v>0</v>
      </c>
    </row>
    <row r="4477">
      <c r="A4477" s="8" t="n">
        <v>46214</v>
      </c>
      <c r="B4477" t="inlineStr">
        <is>
          <t>UA</t>
        </is>
      </c>
      <c r="C4477" s="9">
        <f>_xlfn.XLOOKUP(B4477,Carriers[Code],Carriers[Airline])</f>
        <v/>
      </c>
      <c r="D4477" t="n">
        <v>2297</v>
      </c>
      <c r="E4477" t="inlineStr">
        <is>
          <t>DEN</t>
        </is>
      </c>
      <c r="F4477" s="10" t="n">
        <v>1510</v>
      </c>
      <c r="G4477" t="inlineStr">
        <is>
          <t>1500-1559</t>
        </is>
      </c>
      <c r="H4477" s="9">
        <f>INT(F4477/100)</f>
        <v/>
      </c>
      <c r="I4477" t="n">
        <v>-3</v>
      </c>
      <c r="J4477" t="n">
        <v>0</v>
      </c>
      <c r="K4477" t="n">
        <v>-33</v>
      </c>
      <c r="L4477" t="n">
        <v>0</v>
      </c>
      <c r="M4477" t="n">
        <v>0</v>
      </c>
      <c r="O4477" t="n">
        <v>0</v>
      </c>
    </row>
    <row r="4478">
      <c r="A4478" s="8" t="n">
        <v>46214</v>
      </c>
      <c r="B4478" t="inlineStr">
        <is>
          <t>AA</t>
        </is>
      </c>
      <c r="C4478" s="9">
        <f>_xlfn.XLOOKUP(B4478,Carriers[Code],Carriers[Airline])</f>
        <v/>
      </c>
      <c r="D4478" t="n">
        <v>1565</v>
      </c>
      <c r="E4478" t="inlineStr">
        <is>
          <t>MIA</t>
        </is>
      </c>
      <c r="F4478" s="10" t="n">
        <v>1515</v>
      </c>
      <c r="G4478" t="inlineStr">
        <is>
          <t>1500-1559</t>
        </is>
      </c>
      <c r="H4478" s="9">
        <f>INT(F4478/100)</f>
        <v/>
      </c>
      <c r="I4478" t="n">
        <v>91</v>
      </c>
      <c r="J4478" t="n">
        <v>1</v>
      </c>
      <c r="K4478" t="n">
        <v>58</v>
      </c>
      <c r="L4478" t="n">
        <v>1</v>
      </c>
      <c r="M4478" t="n">
        <v>0</v>
      </c>
      <c r="O4478" t="n">
        <v>0</v>
      </c>
      <c r="P4478" t="n">
        <v>7</v>
      </c>
      <c r="Q4478" t="n">
        <v>0</v>
      </c>
      <c r="R4478" t="n">
        <v>0</v>
      </c>
      <c r="S4478" t="n">
        <v>0</v>
      </c>
      <c r="T4478" t="n">
        <v>51</v>
      </c>
    </row>
    <row r="4479">
      <c r="A4479" s="8" t="n">
        <v>46214</v>
      </c>
      <c r="B4479" t="inlineStr">
        <is>
          <t>B6</t>
        </is>
      </c>
      <c r="C4479" s="9">
        <f>_xlfn.XLOOKUP(B4479,Carriers[Code],Carriers[Airline])</f>
        <v/>
      </c>
      <c r="D4479" t="n">
        <v>897</v>
      </c>
      <c r="E4479" t="inlineStr">
        <is>
          <t>ATL</t>
        </is>
      </c>
      <c r="F4479" s="10" t="n">
        <v>1515</v>
      </c>
      <c r="G4479" t="inlineStr">
        <is>
          <t>1500-1559</t>
        </is>
      </c>
      <c r="H4479" s="9">
        <f>INT(F4479/100)</f>
        <v/>
      </c>
      <c r="I4479" t="n">
        <v>171</v>
      </c>
      <c r="J4479" t="n">
        <v>1</v>
      </c>
      <c r="K4479" t="n">
        <v>236</v>
      </c>
      <c r="L4479" t="n">
        <v>1</v>
      </c>
      <c r="M4479" t="n">
        <v>0</v>
      </c>
      <c r="O4479" t="n">
        <v>0</v>
      </c>
      <c r="P4479" t="n">
        <v>0</v>
      </c>
      <c r="Q4479" t="n">
        <v>0</v>
      </c>
      <c r="R4479" t="n">
        <v>236</v>
      </c>
      <c r="S4479" t="n">
        <v>0</v>
      </c>
      <c r="T4479" t="n">
        <v>0</v>
      </c>
    </row>
    <row r="4480">
      <c r="A4480" s="8" t="n">
        <v>46214</v>
      </c>
      <c r="B4480" t="inlineStr">
        <is>
          <t>DL</t>
        </is>
      </c>
      <c r="C4480" s="9">
        <f>_xlfn.XLOOKUP(B4480,Carriers[Code],Carriers[Airline])</f>
        <v/>
      </c>
      <c r="D4480" t="n">
        <v>776</v>
      </c>
      <c r="E4480" t="inlineStr">
        <is>
          <t>MIA</t>
        </is>
      </c>
      <c r="F4480" s="10" t="n">
        <v>1515</v>
      </c>
      <c r="G4480" t="inlineStr">
        <is>
          <t>1500-1559</t>
        </is>
      </c>
      <c r="H4480" s="9">
        <f>INT(F4480/100)</f>
        <v/>
      </c>
      <c r="I4480" t="n">
        <v>62</v>
      </c>
      <c r="J4480" t="n">
        <v>1</v>
      </c>
      <c r="K4480" t="n">
        <v>22</v>
      </c>
      <c r="L4480" t="n">
        <v>1</v>
      </c>
      <c r="M4480" t="n">
        <v>0</v>
      </c>
      <c r="O4480" t="n">
        <v>0</v>
      </c>
      <c r="P4480" t="n">
        <v>3</v>
      </c>
      <c r="Q4480" t="n">
        <v>0</v>
      </c>
      <c r="R4480" t="n">
        <v>0</v>
      </c>
      <c r="S4480" t="n">
        <v>0</v>
      </c>
      <c r="T4480" t="n">
        <v>19</v>
      </c>
    </row>
    <row r="4481">
      <c r="A4481" s="8" t="n">
        <v>46214</v>
      </c>
      <c r="B4481" t="inlineStr">
        <is>
          <t>WN</t>
        </is>
      </c>
      <c r="C4481" s="9">
        <f>_xlfn.XLOOKUP(B4481,Carriers[Code],Carriers[Airline])</f>
        <v/>
      </c>
      <c r="D4481" t="n">
        <v>1101</v>
      </c>
      <c r="E4481" t="inlineStr">
        <is>
          <t>BWI</t>
        </is>
      </c>
      <c r="F4481" s="10" t="n">
        <v>1515</v>
      </c>
      <c r="G4481" t="inlineStr">
        <is>
          <t>1500-1559</t>
        </is>
      </c>
      <c r="H4481" s="9">
        <f>INT(F4481/100)</f>
        <v/>
      </c>
      <c r="I4481" t="n">
        <v>85</v>
      </c>
      <c r="J4481" t="n">
        <v>1</v>
      </c>
      <c r="K4481" t="n">
        <v>93</v>
      </c>
      <c r="L4481" t="n">
        <v>1</v>
      </c>
      <c r="M4481" t="n">
        <v>0</v>
      </c>
      <c r="O4481" t="n">
        <v>0</v>
      </c>
      <c r="P4481" t="n">
        <v>17</v>
      </c>
      <c r="Q4481" t="n">
        <v>0</v>
      </c>
      <c r="R4481" t="n">
        <v>8</v>
      </c>
      <c r="S4481" t="n">
        <v>0</v>
      </c>
      <c r="T4481" t="n">
        <v>68</v>
      </c>
    </row>
    <row r="4482">
      <c r="A4482" s="8" t="n">
        <v>46214</v>
      </c>
      <c r="B4482" t="inlineStr">
        <is>
          <t>YX</t>
        </is>
      </c>
      <c r="C4482" s="9">
        <f>_xlfn.XLOOKUP(B4482,Carriers[Code],Carriers[Airline])</f>
        <v/>
      </c>
      <c r="D4482" t="n">
        <v>4380</v>
      </c>
      <c r="E4482" t="inlineStr">
        <is>
          <t>DCA</t>
        </is>
      </c>
      <c r="F4482" s="10" t="n">
        <v>1515</v>
      </c>
      <c r="G4482" t="inlineStr">
        <is>
          <t>1500-1559</t>
        </is>
      </c>
      <c r="H4482" s="9">
        <f>INT(F4482/100)</f>
        <v/>
      </c>
      <c r="I4482" t="n">
        <v>265</v>
      </c>
      <c r="J4482" t="n">
        <v>1</v>
      </c>
      <c r="K4482" t="n">
        <v>273</v>
      </c>
      <c r="L4482" t="n">
        <v>1</v>
      </c>
      <c r="M4482" t="n">
        <v>0</v>
      </c>
      <c r="O4482" t="n">
        <v>0</v>
      </c>
      <c r="P4482" t="n">
        <v>0</v>
      </c>
      <c r="Q4482" t="n">
        <v>0</v>
      </c>
      <c r="R4482" t="n">
        <v>86</v>
      </c>
      <c r="S4482" t="n">
        <v>0</v>
      </c>
      <c r="T4482" t="n">
        <v>187</v>
      </c>
    </row>
    <row r="4483">
      <c r="A4483" s="8" t="n">
        <v>46214</v>
      </c>
      <c r="B4483" t="inlineStr">
        <is>
          <t>B6</t>
        </is>
      </c>
      <c r="C4483" s="9">
        <f>_xlfn.XLOOKUP(B4483,Carriers[Code],Carriers[Airline])</f>
        <v/>
      </c>
      <c r="D4483" t="n">
        <v>551</v>
      </c>
      <c r="E4483" t="inlineStr">
        <is>
          <t>MCO</t>
        </is>
      </c>
      <c r="F4483" s="10" t="n">
        <v>1519</v>
      </c>
      <c r="G4483" t="inlineStr">
        <is>
          <t>1500-1559</t>
        </is>
      </c>
      <c r="H4483" s="9">
        <f>INT(F4483/100)</f>
        <v/>
      </c>
      <c r="I4483" t="n">
        <v>31</v>
      </c>
      <c r="J4483" t="n">
        <v>1</v>
      </c>
      <c r="K4483" t="n">
        <v>8</v>
      </c>
      <c r="L4483" t="n">
        <v>0</v>
      </c>
      <c r="M4483" t="n">
        <v>0</v>
      </c>
      <c r="O4483" t="n">
        <v>0</v>
      </c>
    </row>
    <row r="4484">
      <c r="A4484" s="8" t="n">
        <v>46214</v>
      </c>
      <c r="B4484" t="inlineStr">
        <is>
          <t>WN</t>
        </is>
      </c>
      <c r="C4484" s="9">
        <f>_xlfn.XLOOKUP(B4484,Carriers[Code],Carriers[Airline])</f>
        <v/>
      </c>
      <c r="D4484" t="n">
        <v>742</v>
      </c>
      <c r="E4484" t="inlineStr">
        <is>
          <t>DEN</t>
        </is>
      </c>
      <c r="F4484" s="10" t="n">
        <v>1520</v>
      </c>
      <c r="G4484" t="inlineStr">
        <is>
          <t>1500-1559</t>
        </is>
      </c>
      <c r="H4484" s="9">
        <f>INT(F4484/100)</f>
        <v/>
      </c>
      <c r="I4484" t="n">
        <v>125</v>
      </c>
      <c r="J4484" t="n">
        <v>1</v>
      </c>
      <c r="K4484" t="n">
        <v>89</v>
      </c>
      <c r="L4484" t="n">
        <v>1</v>
      </c>
      <c r="M4484" t="n">
        <v>0</v>
      </c>
      <c r="O4484" t="n">
        <v>0</v>
      </c>
      <c r="P4484" t="n">
        <v>13</v>
      </c>
      <c r="Q4484" t="n">
        <v>0</v>
      </c>
      <c r="R4484" t="n">
        <v>0</v>
      </c>
      <c r="S4484" t="n">
        <v>0</v>
      </c>
      <c r="T4484" t="n">
        <v>76</v>
      </c>
    </row>
    <row r="4485">
      <c r="A4485" s="8" t="n">
        <v>46214</v>
      </c>
      <c r="B4485" t="inlineStr">
        <is>
          <t>YX</t>
        </is>
      </c>
      <c r="C4485" s="9">
        <f>_xlfn.XLOOKUP(B4485,Carriers[Code],Carriers[Airline])</f>
        <v/>
      </c>
      <c r="D4485" t="n">
        <v>5680</v>
      </c>
      <c r="E4485" t="inlineStr">
        <is>
          <t>PIT</t>
        </is>
      </c>
      <c r="F4485" s="10" t="n">
        <v>1520</v>
      </c>
      <c r="G4485" t="inlineStr">
        <is>
          <t>1500-1559</t>
        </is>
      </c>
      <c r="H4485" s="9">
        <f>INT(F4485/100)</f>
        <v/>
      </c>
      <c r="I4485" t="n">
        <v>133</v>
      </c>
      <c r="J4485" t="n">
        <v>1</v>
      </c>
      <c r="K4485" t="n">
        <v>116</v>
      </c>
      <c r="L4485" t="n">
        <v>1</v>
      </c>
      <c r="M4485" t="n">
        <v>0</v>
      </c>
      <c r="O4485" t="n">
        <v>0</v>
      </c>
      <c r="P4485" t="n">
        <v>0</v>
      </c>
      <c r="Q4485" t="n">
        <v>0</v>
      </c>
      <c r="R4485" t="n">
        <v>0</v>
      </c>
      <c r="S4485" t="n">
        <v>0</v>
      </c>
      <c r="T4485" t="n">
        <v>116</v>
      </c>
    </row>
    <row r="4486">
      <c r="A4486" s="8" t="n">
        <v>46214</v>
      </c>
      <c r="B4486" t="inlineStr">
        <is>
          <t>YX</t>
        </is>
      </c>
      <c r="C4486" s="9">
        <f>_xlfn.XLOOKUP(B4486,Carriers[Code],Carriers[Airline])</f>
        <v/>
      </c>
      <c r="D4486" t="n">
        <v>5858</v>
      </c>
      <c r="E4486" t="inlineStr">
        <is>
          <t>ORF</t>
        </is>
      </c>
      <c r="F4486" s="10" t="n">
        <v>1525</v>
      </c>
      <c r="G4486" t="inlineStr">
        <is>
          <t>1500-1559</t>
        </is>
      </c>
      <c r="H4486" s="9">
        <f>INT(F4486/100)</f>
        <v/>
      </c>
      <c r="I4486" t="n">
        <v>112</v>
      </c>
      <c r="J4486" t="n">
        <v>1</v>
      </c>
      <c r="K4486" t="n">
        <v>219</v>
      </c>
      <c r="L4486" t="n">
        <v>1</v>
      </c>
      <c r="M4486" t="n">
        <v>0</v>
      </c>
      <c r="O4486" t="n">
        <v>0</v>
      </c>
      <c r="P4486" t="n">
        <v>6</v>
      </c>
      <c r="Q4486" t="n">
        <v>0</v>
      </c>
      <c r="R4486" t="n">
        <v>195</v>
      </c>
      <c r="S4486" t="n">
        <v>0</v>
      </c>
      <c r="T4486" t="n">
        <v>18</v>
      </c>
    </row>
    <row r="4487">
      <c r="A4487" s="8" t="n">
        <v>46214</v>
      </c>
      <c r="B4487" t="inlineStr">
        <is>
          <t>AS</t>
        </is>
      </c>
      <c r="C4487" s="9">
        <f>_xlfn.XLOOKUP(B4487,Carriers[Code],Carriers[Airline])</f>
        <v/>
      </c>
      <c r="D4487" t="n">
        <v>1506</v>
      </c>
      <c r="E4487" t="inlineStr">
        <is>
          <t>SEA</t>
        </is>
      </c>
      <c r="F4487" s="10" t="n">
        <v>1526</v>
      </c>
      <c r="G4487" t="inlineStr">
        <is>
          <t>1500-1559</t>
        </is>
      </c>
      <c r="H4487" s="9">
        <f>INT(F4487/100)</f>
        <v/>
      </c>
      <c r="I4487" t="n">
        <v>-4</v>
      </c>
      <c r="J4487" t="n">
        <v>0</v>
      </c>
      <c r="K4487" t="n">
        <v>-19</v>
      </c>
      <c r="L4487" t="n">
        <v>0</v>
      </c>
      <c r="M4487" t="n">
        <v>0</v>
      </c>
      <c r="O4487" t="n">
        <v>0</v>
      </c>
    </row>
    <row r="4488">
      <c r="A4488" s="8" t="n">
        <v>46214</v>
      </c>
      <c r="B4488" t="inlineStr">
        <is>
          <t>DL</t>
        </is>
      </c>
      <c r="C4488" s="9">
        <f>_xlfn.XLOOKUP(B4488,Carriers[Code],Carriers[Airline])</f>
        <v/>
      </c>
      <c r="D4488" t="n">
        <v>2887</v>
      </c>
      <c r="E4488" t="inlineStr">
        <is>
          <t>MCO</t>
        </is>
      </c>
      <c r="F4488" s="10" t="n">
        <v>1527</v>
      </c>
      <c r="G4488" t="inlineStr">
        <is>
          <t>1500-1559</t>
        </is>
      </c>
      <c r="H4488" s="9">
        <f>INT(F4488/100)</f>
        <v/>
      </c>
      <c r="I4488" t="n">
        <v>9</v>
      </c>
      <c r="J4488" t="n">
        <v>0</v>
      </c>
      <c r="K4488" t="n">
        <v>-20</v>
      </c>
      <c r="L4488" t="n">
        <v>0</v>
      </c>
      <c r="M4488" t="n">
        <v>0</v>
      </c>
      <c r="O4488" t="n">
        <v>0</v>
      </c>
    </row>
    <row r="4489">
      <c r="A4489" s="8" t="n">
        <v>46214</v>
      </c>
      <c r="B4489" t="inlineStr">
        <is>
          <t>AA</t>
        </is>
      </c>
      <c r="C4489" s="9">
        <f>_xlfn.XLOOKUP(B4489,Carriers[Code],Carriers[Airline])</f>
        <v/>
      </c>
      <c r="D4489" t="n">
        <v>1563</v>
      </c>
      <c r="E4489" t="inlineStr">
        <is>
          <t>ORD</t>
        </is>
      </c>
      <c r="F4489" s="10" t="n">
        <v>1528</v>
      </c>
      <c r="G4489" t="inlineStr">
        <is>
          <t>1500-1559</t>
        </is>
      </c>
      <c r="H4489" s="9">
        <f>INT(F4489/100)</f>
        <v/>
      </c>
      <c r="I4489" t="n">
        <v>86</v>
      </c>
      <c r="J4489" t="n">
        <v>1</v>
      </c>
      <c r="K4489" t="n">
        <v>74</v>
      </c>
      <c r="L4489" t="n">
        <v>1</v>
      </c>
      <c r="M4489" t="n">
        <v>0</v>
      </c>
      <c r="O4489" t="n">
        <v>0</v>
      </c>
      <c r="P4489" t="n">
        <v>0</v>
      </c>
      <c r="Q4489" t="n">
        <v>0</v>
      </c>
      <c r="R4489" t="n">
        <v>4</v>
      </c>
      <c r="S4489" t="n">
        <v>0</v>
      </c>
      <c r="T4489" t="n">
        <v>70</v>
      </c>
    </row>
    <row r="4490">
      <c r="A4490" s="8" t="n">
        <v>46214</v>
      </c>
      <c r="B4490" t="inlineStr">
        <is>
          <t>B6</t>
        </is>
      </c>
      <c r="C4490" s="9">
        <f>_xlfn.XLOOKUP(B4490,Carriers[Code],Carriers[Airline])</f>
        <v/>
      </c>
      <c r="D4490" t="n">
        <v>933</v>
      </c>
      <c r="E4490" t="inlineStr">
        <is>
          <t>IAH</t>
        </is>
      </c>
      <c r="F4490" s="10" t="n">
        <v>1529</v>
      </c>
      <c r="G4490" t="inlineStr">
        <is>
          <t>1500-1559</t>
        </is>
      </c>
      <c r="H4490" s="9">
        <f>INT(F4490/100)</f>
        <v/>
      </c>
      <c r="I4490" t="n">
        <v>54</v>
      </c>
      <c r="J4490" t="n">
        <v>1</v>
      </c>
      <c r="K4490" t="n">
        <v>62</v>
      </c>
      <c r="L4490" t="n">
        <v>1</v>
      </c>
      <c r="M4490" t="n">
        <v>0</v>
      </c>
      <c r="O4490" t="n">
        <v>0</v>
      </c>
      <c r="P4490" t="n">
        <v>9</v>
      </c>
      <c r="Q4490" t="n">
        <v>0</v>
      </c>
      <c r="R4490" t="n">
        <v>8</v>
      </c>
      <c r="S4490" t="n">
        <v>0</v>
      </c>
      <c r="T4490" t="n">
        <v>45</v>
      </c>
    </row>
    <row r="4491">
      <c r="A4491" s="8" t="n">
        <v>46214</v>
      </c>
      <c r="B4491" t="inlineStr">
        <is>
          <t>B6</t>
        </is>
      </c>
      <c r="C4491" s="9">
        <f>_xlfn.XLOOKUP(B4491,Carriers[Code],Carriers[Airline])</f>
        <v/>
      </c>
      <c r="D4491" t="n">
        <v>1813</v>
      </c>
      <c r="E4491" t="inlineStr">
        <is>
          <t>ORF</t>
        </is>
      </c>
      <c r="F4491" s="10" t="n">
        <v>1529</v>
      </c>
      <c r="G4491" t="inlineStr">
        <is>
          <t>1500-1559</t>
        </is>
      </c>
      <c r="H4491" s="9">
        <f>INT(F4491/100)</f>
        <v/>
      </c>
      <c r="I4491" t="n">
        <v>0</v>
      </c>
      <c r="J4491" t="n">
        <v>0</v>
      </c>
      <c r="K4491" t="n">
        <v>-4</v>
      </c>
      <c r="L4491" t="n">
        <v>0</v>
      </c>
      <c r="M4491" t="n">
        <v>0</v>
      </c>
      <c r="O4491" t="n">
        <v>0</v>
      </c>
    </row>
    <row r="4492">
      <c r="A4492" s="8" t="n">
        <v>46214</v>
      </c>
      <c r="B4492" t="inlineStr">
        <is>
          <t>DL</t>
        </is>
      </c>
      <c r="C4492" s="9">
        <f>_xlfn.XLOOKUP(B4492,Carriers[Code],Carriers[Airline])</f>
        <v/>
      </c>
      <c r="D4492" t="n">
        <v>1439</v>
      </c>
      <c r="E4492" t="inlineStr">
        <is>
          <t>TPA</t>
        </is>
      </c>
      <c r="F4492" s="10" t="n">
        <v>1532</v>
      </c>
      <c r="G4492" t="inlineStr">
        <is>
          <t>1500-1559</t>
        </is>
      </c>
      <c r="H4492" s="9">
        <f>INT(F4492/100)</f>
        <v/>
      </c>
      <c r="I4492" t="n">
        <v>76</v>
      </c>
      <c r="J4492" t="n">
        <v>1</v>
      </c>
      <c r="K4492" t="n">
        <v>48</v>
      </c>
      <c r="L4492" t="n">
        <v>1</v>
      </c>
      <c r="M4492" t="n">
        <v>0</v>
      </c>
      <c r="O4492" t="n">
        <v>0</v>
      </c>
      <c r="P4492" t="n">
        <v>0</v>
      </c>
      <c r="Q4492" t="n">
        <v>0</v>
      </c>
      <c r="R4492" t="n">
        <v>0</v>
      </c>
      <c r="S4492" t="n">
        <v>0</v>
      </c>
      <c r="T4492" t="n">
        <v>48</v>
      </c>
    </row>
    <row r="4493">
      <c r="A4493" s="8" t="n">
        <v>46214</v>
      </c>
      <c r="B4493" t="inlineStr">
        <is>
          <t>B6</t>
        </is>
      </c>
      <c r="C4493" s="9">
        <f>_xlfn.XLOOKUP(B4493,Carriers[Code],Carriers[Airline])</f>
        <v/>
      </c>
      <c r="D4493" t="n">
        <v>2321</v>
      </c>
      <c r="E4493" t="inlineStr">
        <is>
          <t>PBI</t>
        </is>
      </c>
      <c r="F4493" s="10" t="n">
        <v>1539</v>
      </c>
      <c r="G4493" t="inlineStr">
        <is>
          <t>1500-1559</t>
        </is>
      </c>
      <c r="H4493" s="9">
        <f>INT(F4493/100)</f>
        <v/>
      </c>
      <c r="I4493" t="n">
        <v>45</v>
      </c>
      <c r="J4493" t="n">
        <v>1</v>
      </c>
      <c r="K4493" t="n">
        <v>23</v>
      </c>
      <c r="L4493" t="n">
        <v>1</v>
      </c>
      <c r="M4493" t="n">
        <v>0</v>
      </c>
      <c r="O4493" t="n">
        <v>0</v>
      </c>
      <c r="P4493" t="n">
        <v>0</v>
      </c>
      <c r="Q4493" t="n">
        <v>0</v>
      </c>
      <c r="R4493" t="n">
        <v>0</v>
      </c>
      <c r="S4493" t="n">
        <v>0</v>
      </c>
      <c r="T4493" t="n">
        <v>23</v>
      </c>
    </row>
    <row r="4494">
      <c r="A4494" s="8" t="n">
        <v>46214</v>
      </c>
      <c r="B4494" t="inlineStr">
        <is>
          <t>B6</t>
        </is>
      </c>
      <c r="C4494" s="9">
        <f>_xlfn.XLOOKUP(B4494,Carriers[Code],Carriers[Airline])</f>
        <v/>
      </c>
      <c r="D4494" t="n">
        <v>233</v>
      </c>
      <c r="E4494" t="inlineStr">
        <is>
          <t>SFO</t>
        </is>
      </c>
      <c r="F4494" s="10" t="n">
        <v>1550</v>
      </c>
      <c r="G4494" t="inlineStr">
        <is>
          <t>1500-1559</t>
        </is>
      </c>
      <c r="H4494" s="9">
        <f>INT(F4494/100)</f>
        <v/>
      </c>
      <c r="I4494" t="n">
        <v>36</v>
      </c>
      <c r="J4494" t="n">
        <v>1</v>
      </c>
      <c r="K4494" t="n">
        <v>5</v>
      </c>
      <c r="L4494" t="n">
        <v>0</v>
      </c>
      <c r="M4494" t="n">
        <v>0</v>
      </c>
      <c r="O4494" t="n">
        <v>0</v>
      </c>
    </row>
    <row r="4495">
      <c r="A4495" s="8" t="n">
        <v>46214</v>
      </c>
      <c r="B4495" t="inlineStr">
        <is>
          <t>UA</t>
        </is>
      </c>
      <c r="C4495" s="9">
        <f>_xlfn.XLOOKUP(B4495,Carriers[Code],Carriers[Airline])</f>
        <v/>
      </c>
      <c r="D4495" t="n">
        <v>1183</v>
      </c>
      <c r="E4495" t="inlineStr">
        <is>
          <t>IAH</t>
        </is>
      </c>
      <c r="F4495" s="10" t="n">
        <v>1554</v>
      </c>
      <c r="G4495" t="inlineStr">
        <is>
          <t>1500-1559</t>
        </is>
      </c>
      <c r="H4495" s="9">
        <f>INT(F4495/100)</f>
        <v/>
      </c>
      <c r="I4495" t="n">
        <v>68</v>
      </c>
      <c r="J4495" t="n">
        <v>1</v>
      </c>
      <c r="K4495" t="n">
        <v>56</v>
      </c>
      <c r="L4495" t="n">
        <v>1</v>
      </c>
      <c r="M4495" t="n">
        <v>0</v>
      </c>
      <c r="O4495" t="n">
        <v>0</v>
      </c>
      <c r="P4495" t="n">
        <v>6</v>
      </c>
      <c r="Q4495" t="n">
        <v>0</v>
      </c>
      <c r="R4495" t="n">
        <v>0</v>
      </c>
      <c r="S4495" t="n">
        <v>0</v>
      </c>
      <c r="T4495" t="n">
        <v>50</v>
      </c>
    </row>
    <row r="4496">
      <c r="A4496" s="8" t="n">
        <v>46214</v>
      </c>
      <c r="B4496" t="inlineStr">
        <is>
          <t>B6</t>
        </is>
      </c>
      <c r="C4496" s="9">
        <f>_xlfn.XLOOKUP(B4496,Carriers[Code],Carriers[Airline])</f>
        <v/>
      </c>
      <c r="D4496" t="n">
        <v>487</v>
      </c>
      <c r="E4496" t="inlineStr">
        <is>
          <t>LAX</t>
        </is>
      </c>
      <c r="F4496" s="10" t="n">
        <v>1555</v>
      </c>
      <c r="G4496" t="inlineStr">
        <is>
          <t>1500-1559</t>
        </is>
      </c>
      <c r="H4496" s="9">
        <f>INT(F4496/100)</f>
        <v/>
      </c>
      <c r="I4496" t="n">
        <v>5</v>
      </c>
      <c r="J4496" t="n">
        <v>0</v>
      </c>
      <c r="K4496" t="n">
        <v>-18</v>
      </c>
      <c r="L4496" t="n">
        <v>0</v>
      </c>
      <c r="M4496" t="n">
        <v>0</v>
      </c>
      <c r="O4496" t="n">
        <v>0</v>
      </c>
    </row>
    <row r="4497">
      <c r="A4497" s="8" t="n">
        <v>46214</v>
      </c>
      <c r="B4497" t="inlineStr">
        <is>
          <t>YX</t>
        </is>
      </c>
      <c r="C4497" s="9">
        <f>_xlfn.XLOOKUP(B4497,Carriers[Code],Carriers[Airline])</f>
        <v/>
      </c>
      <c r="D4497" t="n">
        <v>5820</v>
      </c>
      <c r="E4497" t="inlineStr">
        <is>
          <t>DCA</t>
        </is>
      </c>
      <c r="F4497" s="10" t="n">
        <v>1556</v>
      </c>
      <c r="G4497" t="inlineStr">
        <is>
          <t>1500-1559</t>
        </is>
      </c>
      <c r="H4497" s="9">
        <f>INT(F4497/100)</f>
        <v/>
      </c>
      <c r="I4497" t="n">
        <v>-7</v>
      </c>
      <c r="J4497" t="n">
        <v>0</v>
      </c>
      <c r="K4497" t="n">
        <v>2</v>
      </c>
      <c r="L4497" t="n">
        <v>0</v>
      </c>
      <c r="M4497" t="n">
        <v>0</v>
      </c>
      <c r="O4497" t="n">
        <v>0</v>
      </c>
    </row>
    <row r="4498">
      <c r="A4498" s="8" t="n">
        <v>46214</v>
      </c>
      <c r="B4498" t="inlineStr">
        <is>
          <t>WN</t>
        </is>
      </c>
      <c r="C4498" s="9">
        <f>_xlfn.XLOOKUP(B4498,Carriers[Code],Carriers[Airline])</f>
        <v/>
      </c>
      <c r="D4498" t="n">
        <v>3826</v>
      </c>
      <c r="E4498" t="inlineStr">
        <is>
          <t>BNA</t>
        </is>
      </c>
      <c r="F4498" s="10" t="n">
        <v>1600</v>
      </c>
      <c r="G4498" t="inlineStr">
        <is>
          <t>1600-1659</t>
        </is>
      </c>
      <c r="H4498" s="9">
        <f>INT(F4498/100)</f>
        <v/>
      </c>
      <c r="I4498" t="n">
        <v>39</v>
      </c>
      <c r="J4498" t="n">
        <v>1</v>
      </c>
      <c r="K4498" t="n">
        <v>93</v>
      </c>
      <c r="L4498" t="n">
        <v>1</v>
      </c>
      <c r="M4498" t="n">
        <v>0</v>
      </c>
      <c r="O4498" t="n">
        <v>0</v>
      </c>
      <c r="P4498" t="n">
        <v>7</v>
      </c>
      <c r="Q4498" t="n">
        <v>0</v>
      </c>
      <c r="R4498" t="n">
        <v>54</v>
      </c>
      <c r="S4498" t="n">
        <v>0</v>
      </c>
      <c r="T4498" t="n">
        <v>32</v>
      </c>
    </row>
    <row r="4499">
      <c r="A4499" s="8" t="n">
        <v>46214</v>
      </c>
      <c r="B4499" t="inlineStr">
        <is>
          <t>YX</t>
        </is>
      </c>
      <c r="C4499" s="9">
        <f>_xlfn.XLOOKUP(B4499,Carriers[Code],Carriers[Airline])</f>
        <v/>
      </c>
      <c r="D4499" t="n">
        <v>5655</v>
      </c>
      <c r="E4499" t="inlineStr">
        <is>
          <t>CLE</t>
        </is>
      </c>
      <c r="F4499" s="10" t="n">
        <v>1605</v>
      </c>
      <c r="G4499" t="inlineStr">
        <is>
          <t>1600-1659</t>
        </is>
      </c>
      <c r="H4499" s="9">
        <f>INT(F4499/100)</f>
        <v/>
      </c>
      <c r="I4499" t="n">
        <v>46</v>
      </c>
      <c r="J4499" t="n">
        <v>1</v>
      </c>
      <c r="K4499" t="n">
        <v>53</v>
      </c>
      <c r="L4499" t="n">
        <v>1</v>
      </c>
      <c r="M4499" t="n">
        <v>0</v>
      </c>
      <c r="O4499" t="n">
        <v>0</v>
      </c>
      <c r="P4499" t="n">
        <v>33</v>
      </c>
      <c r="Q4499" t="n">
        <v>0</v>
      </c>
      <c r="R4499" t="n">
        <v>7</v>
      </c>
      <c r="S4499" t="n">
        <v>0</v>
      </c>
      <c r="T4499" t="n">
        <v>13</v>
      </c>
    </row>
    <row r="4500">
      <c r="A4500" s="8" t="n">
        <v>46214</v>
      </c>
      <c r="B4500" t="inlineStr">
        <is>
          <t>AA</t>
        </is>
      </c>
      <c r="C4500" s="9">
        <f>_xlfn.XLOOKUP(B4500,Carriers[Code],Carriers[Airline])</f>
        <v/>
      </c>
      <c r="D4500" t="n">
        <v>1595</v>
      </c>
      <c r="E4500" t="inlineStr">
        <is>
          <t>DFW</t>
        </is>
      </c>
      <c r="F4500" s="10" t="n">
        <v>1606</v>
      </c>
      <c r="G4500" t="inlineStr">
        <is>
          <t>1600-1659</t>
        </is>
      </c>
      <c r="H4500" s="9">
        <f>INT(F4500/100)</f>
        <v/>
      </c>
      <c r="I4500" t="n">
        <v>171</v>
      </c>
      <c r="J4500" t="n">
        <v>1</v>
      </c>
      <c r="K4500" t="n">
        <v>161</v>
      </c>
      <c r="L4500" t="n">
        <v>1</v>
      </c>
      <c r="M4500" t="n">
        <v>0</v>
      </c>
      <c r="O4500" t="n">
        <v>0</v>
      </c>
      <c r="P4500" t="n">
        <v>0</v>
      </c>
      <c r="Q4500" t="n">
        <v>0</v>
      </c>
      <c r="R4500" t="n">
        <v>24</v>
      </c>
      <c r="S4500" t="n">
        <v>0</v>
      </c>
      <c r="T4500" t="n">
        <v>137</v>
      </c>
    </row>
    <row r="4501">
      <c r="A4501" s="8" t="n">
        <v>46214</v>
      </c>
      <c r="B4501" t="inlineStr">
        <is>
          <t>B6</t>
        </is>
      </c>
      <c r="C4501" s="9">
        <f>_xlfn.XLOOKUP(B4501,Carriers[Code],Carriers[Airline])</f>
        <v/>
      </c>
      <c r="D4501" t="n">
        <v>1263</v>
      </c>
      <c r="E4501" t="inlineStr">
        <is>
          <t>TVC</t>
        </is>
      </c>
      <c r="F4501" s="10" t="n">
        <v>1608</v>
      </c>
      <c r="G4501" t="inlineStr">
        <is>
          <t>1600-1659</t>
        </is>
      </c>
      <c r="H4501" s="9">
        <f>INT(F4501/100)</f>
        <v/>
      </c>
      <c r="I4501" t="n">
        <v>-15</v>
      </c>
      <c r="J4501" t="n">
        <v>0</v>
      </c>
      <c r="K4501" t="n">
        <v>-27</v>
      </c>
      <c r="L4501" t="n">
        <v>0</v>
      </c>
      <c r="M4501" t="n">
        <v>0</v>
      </c>
      <c r="O4501" t="n">
        <v>0</v>
      </c>
    </row>
    <row r="4502">
      <c r="A4502" s="8" t="n">
        <v>46214</v>
      </c>
      <c r="B4502" t="inlineStr">
        <is>
          <t>UA</t>
        </is>
      </c>
      <c r="C4502" s="9">
        <f>_xlfn.XLOOKUP(B4502,Carriers[Code],Carriers[Airline])</f>
        <v/>
      </c>
      <c r="D4502" t="n">
        <v>512</v>
      </c>
      <c r="E4502" t="inlineStr">
        <is>
          <t>SFO</t>
        </is>
      </c>
      <c r="F4502" s="10" t="n">
        <v>1615</v>
      </c>
      <c r="G4502" t="inlineStr">
        <is>
          <t>1600-1659</t>
        </is>
      </c>
      <c r="H4502" s="9">
        <f>INT(F4502/100)</f>
        <v/>
      </c>
      <c r="I4502" t="n">
        <v>-3</v>
      </c>
      <c r="J4502" t="n">
        <v>0</v>
      </c>
      <c r="K4502" t="n">
        <v>-31</v>
      </c>
      <c r="L4502" t="n">
        <v>0</v>
      </c>
      <c r="M4502" t="n">
        <v>0</v>
      </c>
      <c r="O4502" t="n">
        <v>0</v>
      </c>
    </row>
    <row r="4503">
      <c r="A4503" s="8" t="n">
        <v>46214</v>
      </c>
      <c r="B4503" t="inlineStr">
        <is>
          <t>YX</t>
        </is>
      </c>
      <c r="C4503" s="9">
        <f>_xlfn.XLOOKUP(B4503,Carriers[Code],Carriers[Airline])</f>
        <v/>
      </c>
      <c r="D4503" t="n">
        <v>5657</v>
      </c>
      <c r="E4503" t="inlineStr">
        <is>
          <t>JAX</t>
        </is>
      </c>
      <c r="F4503" s="10" t="n">
        <v>1615</v>
      </c>
      <c r="G4503" t="inlineStr">
        <is>
          <t>1600-1659</t>
        </is>
      </c>
      <c r="H4503" s="9">
        <f>INT(F4503/100)</f>
        <v/>
      </c>
      <c r="I4503" t="n">
        <v>126</v>
      </c>
      <c r="J4503" t="n">
        <v>1</v>
      </c>
      <c r="K4503" t="n">
        <v>184</v>
      </c>
      <c r="L4503" t="n">
        <v>1</v>
      </c>
      <c r="M4503" t="n">
        <v>0</v>
      </c>
      <c r="O4503" t="n">
        <v>0</v>
      </c>
      <c r="P4503" t="n">
        <v>3</v>
      </c>
      <c r="Q4503" t="n">
        <v>0</v>
      </c>
      <c r="R4503" t="n">
        <v>58</v>
      </c>
      <c r="S4503" t="n">
        <v>0</v>
      </c>
      <c r="T4503" t="n">
        <v>123</v>
      </c>
    </row>
    <row r="4504">
      <c r="A4504" s="8" t="n">
        <v>46214</v>
      </c>
      <c r="B4504" t="inlineStr">
        <is>
          <t>B6</t>
        </is>
      </c>
      <c r="C4504" s="9">
        <f>_xlfn.XLOOKUP(B4504,Carriers[Code],Carriers[Airline])</f>
        <v/>
      </c>
      <c r="D4504" t="n">
        <v>319</v>
      </c>
      <c r="E4504" t="inlineStr">
        <is>
          <t>SAN</t>
        </is>
      </c>
      <c r="F4504" s="10" t="n">
        <v>1620</v>
      </c>
      <c r="G4504" t="inlineStr">
        <is>
          <t>1600-1659</t>
        </is>
      </c>
      <c r="H4504" s="9">
        <f>INT(F4504/100)</f>
        <v/>
      </c>
      <c r="I4504" t="n">
        <v>8</v>
      </c>
      <c r="J4504" t="n">
        <v>0</v>
      </c>
      <c r="K4504" t="n">
        <v>-13</v>
      </c>
      <c r="L4504" t="n">
        <v>0</v>
      </c>
      <c r="M4504" t="n">
        <v>0</v>
      </c>
      <c r="O4504" t="n">
        <v>0</v>
      </c>
    </row>
    <row r="4505">
      <c r="A4505" s="8" t="n">
        <v>46214</v>
      </c>
      <c r="B4505" t="inlineStr">
        <is>
          <t>YX</t>
        </is>
      </c>
      <c r="C4505" s="9">
        <f>_xlfn.XLOOKUP(B4505,Carriers[Code],Carriers[Airline])</f>
        <v/>
      </c>
      <c r="D4505" t="n">
        <v>5629</v>
      </c>
      <c r="E4505" t="inlineStr">
        <is>
          <t>CMH</t>
        </is>
      </c>
      <c r="F4505" s="10" t="n">
        <v>1620</v>
      </c>
      <c r="G4505" t="inlineStr">
        <is>
          <t>1600-1659</t>
        </is>
      </c>
      <c r="H4505" s="9">
        <f>INT(F4505/100)</f>
        <v/>
      </c>
      <c r="I4505" t="n">
        <v>74</v>
      </c>
      <c r="J4505" t="n">
        <v>1</v>
      </c>
      <c r="K4505" t="n">
        <v>110</v>
      </c>
      <c r="L4505" t="n">
        <v>1</v>
      </c>
      <c r="M4505" t="n">
        <v>0</v>
      </c>
      <c r="O4505" t="n">
        <v>0</v>
      </c>
      <c r="P4505" t="n">
        <v>0</v>
      </c>
      <c r="Q4505" t="n">
        <v>0</v>
      </c>
      <c r="R4505" t="n">
        <v>37</v>
      </c>
      <c r="S4505" t="n">
        <v>0</v>
      </c>
      <c r="T4505" t="n">
        <v>73</v>
      </c>
    </row>
    <row r="4506">
      <c r="A4506" s="8" t="n">
        <v>46214</v>
      </c>
      <c r="B4506" t="inlineStr">
        <is>
          <t>B6</t>
        </is>
      </c>
      <c r="C4506" s="9">
        <f>_xlfn.XLOOKUP(B4506,Carriers[Code],Carriers[Airline])</f>
        <v/>
      </c>
      <c r="D4506" t="n">
        <v>2065</v>
      </c>
      <c r="E4506" t="inlineStr">
        <is>
          <t>RSW</t>
        </is>
      </c>
      <c r="F4506" s="10" t="n">
        <v>1622</v>
      </c>
      <c r="G4506" t="inlineStr">
        <is>
          <t>1600-1659</t>
        </is>
      </c>
      <c r="H4506" s="9">
        <f>INT(F4506/100)</f>
        <v/>
      </c>
      <c r="I4506" t="n">
        <v>83</v>
      </c>
      <c r="J4506" t="n">
        <v>1</v>
      </c>
      <c r="K4506" t="n">
        <v>61</v>
      </c>
      <c r="L4506" t="n">
        <v>1</v>
      </c>
      <c r="M4506" t="n">
        <v>0</v>
      </c>
      <c r="O4506" t="n">
        <v>0</v>
      </c>
      <c r="P4506" t="n">
        <v>0</v>
      </c>
      <c r="Q4506" t="n">
        <v>0</v>
      </c>
      <c r="R4506" t="n">
        <v>52</v>
      </c>
      <c r="S4506" t="n">
        <v>0</v>
      </c>
      <c r="T4506" t="n">
        <v>9</v>
      </c>
    </row>
    <row r="4507">
      <c r="A4507" s="8" t="n">
        <v>46214</v>
      </c>
      <c r="B4507" t="inlineStr">
        <is>
          <t>DL</t>
        </is>
      </c>
      <c r="C4507" s="9">
        <f>_xlfn.XLOOKUP(B4507,Carriers[Code],Carriers[Airline])</f>
        <v/>
      </c>
      <c r="D4507" t="n">
        <v>318</v>
      </c>
      <c r="E4507" t="inlineStr">
        <is>
          <t>LAX</t>
        </is>
      </c>
      <c r="F4507" s="10" t="n">
        <v>1625</v>
      </c>
      <c r="G4507" t="inlineStr">
        <is>
          <t>1600-1659</t>
        </is>
      </c>
      <c r="H4507" s="9">
        <f>INT(F4507/100)</f>
        <v/>
      </c>
      <c r="I4507" t="n">
        <v>131</v>
      </c>
      <c r="J4507" t="n">
        <v>1</v>
      </c>
      <c r="M4507" t="n">
        <v>0</v>
      </c>
      <c r="O4507" t="n">
        <v>1</v>
      </c>
    </row>
    <row r="4508">
      <c r="A4508" s="8" t="n">
        <v>46214</v>
      </c>
      <c r="B4508" t="inlineStr">
        <is>
          <t>DL</t>
        </is>
      </c>
      <c r="C4508" s="9">
        <f>_xlfn.XLOOKUP(B4508,Carriers[Code],Carriers[Airline])</f>
        <v/>
      </c>
      <c r="D4508" t="n">
        <v>2196</v>
      </c>
      <c r="E4508" t="inlineStr">
        <is>
          <t>FLL</t>
        </is>
      </c>
      <c r="F4508" s="10" t="n">
        <v>1625</v>
      </c>
      <c r="G4508" t="inlineStr">
        <is>
          <t>1600-1659</t>
        </is>
      </c>
      <c r="H4508" s="9">
        <f>INT(F4508/100)</f>
        <v/>
      </c>
      <c r="I4508" t="n">
        <v>22</v>
      </c>
      <c r="J4508" t="n">
        <v>1</v>
      </c>
      <c r="K4508" t="n">
        <v>-13</v>
      </c>
      <c r="L4508" t="n">
        <v>0</v>
      </c>
      <c r="M4508" t="n">
        <v>0</v>
      </c>
      <c r="O4508" t="n">
        <v>0</v>
      </c>
    </row>
    <row r="4509">
      <c r="A4509" s="8" t="n">
        <v>46214</v>
      </c>
      <c r="B4509" t="inlineStr">
        <is>
          <t>WN</t>
        </is>
      </c>
      <c r="C4509" s="9">
        <f>_xlfn.XLOOKUP(B4509,Carriers[Code],Carriers[Airline])</f>
        <v/>
      </c>
      <c r="D4509" t="n">
        <v>211</v>
      </c>
      <c r="E4509" t="inlineStr">
        <is>
          <t>SAN</t>
        </is>
      </c>
      <c r="F4509" s="10" t="n">
        <v>1625</v>
      </c>
      <c r="G4509" t="inlineStr">
        <is>
          <t>1600-1659</t>
        </is>
      </c>
      <c r="H4509" s="9">
        <f>INT(F4509/100)</f>
        <v/>
      </c>
      <c r="I4509" t="n">
        <v>87</v>
      </c>
      <c r="J4509" t="n">
        <v>1</v>
      </c>
      <c r="K4509" t="n">
        <v>56</v>
      </c>
      <c r="L4509" t="n">
        <v>1</v>
      </c>
      <c r="M4509" t="n">
        <v>0</v>
      </c>
      <c r="O4509" t="n">
        <v>0</v>
      </c>
      <c r="P4509" t="n">
        <v>4</v>
      </c>
      <c r="Q4509" t="n">
        <v>0</v>
      </c>
      <c r="R4509" t="n">
        <v>0</v>
      </c>
      <c r="S4509" t="n">
        <v>0</v>
      </c>
      <c r="T4509" t="n">
        <v>52</v>
      </c>
    </row>
    <row r="4510">
      <c r="A4510" s="8" t="n">
        <v>46214</v>
      </c>
      <c r="B4510" t="inlineStr">
        <is>
          <t>YX</t>
        </is>
      </c>
      <c r="C4510" s="9">
        <f>_xlfn.XLOOKUP(B4510,Carriers[Code],Carriers[Airline])</f>
        <v/>
      </c>
      <c r="D4510" t="n">
        <v>4632</v>
      </c>
      <c r="E4510" t="inlineStr">
        <is>
          <t>LGA</t>
        </is>
      </c>
      <c r="F4510" s="10" t="n">
        <v>1626</v>
      </c>
      <c r="G4510" t="inlineStr">
        <is>
          <t>1600-1659</t>
        </is>
      </c>
      <c r="H4510" s="9">
        <f>INT(F4510/100)</f>
        <v/>
      </c>
      <c r="I4510" t="n">
        <v>204</v>
      </c>
      <c r="J4510" t="n">
        <v>1</v>
      </c>
      <c r="K4510" t="n">
        <v>198</v>
      </c>
      <c r="L4510" t="n">
        <v>1</v>
      </c>
      <c r="M4510" t="n">
        <v>0</v>
      </c>
      <c r="O4510" t="n">
        <v>0</v>
      </c>
      <c r="P4510" t="n">
        <v>3</v>
      </c>
      <c r="Q4510" t="n">
        <v>0</v>
      </c>
      <c r="R4510" t="n">
        <v>0</v>
      </c>
      <c r="S4510" t="n">
        <v>0</v>
      </c>
      <c r="T4510" t="n">
        <v>195</v>
      </c>
    </row>
    <row r="4511">
      <c r="A4511" s="8" t="n">
        <v>46214</v>
      </c>
      <c r="B4511" t="inlineStr">
        <is>
          <t>DL</t>
        </is>
      </c>
      <c r="C4511" s="9">
        <f>_xlfn.XLOOKUP(B4511,Carriers[Code],Carriers[Airline])</f>
        <v/>
      </c>
      <c r="D4511" t="n">
        <v>445</v>
      </c>
      <c r="E4511" t="inlineStr">
        <is>
          <t>SLC</t>
        </is>
      </c>
      <c r="F4511" s="10" t="n">
        <v>1630</v>
      </c>
      <c r="G4511" t="inlineStr">
        <is>
          <t>1600-1659</t>
        </is>
      </c>
      <c r="H4511" s="9">
        <f>INT(F4511/100)</f>
        <v/>
      </c>
      <c r="I4511" t="n">
        <v>1</v>
      </c>
      <c r="J4511" t="n">
        <v>0</v>
      </c>
      <c r="K4511" t="n">
        <v>-26</v>
      </c>
      <c r="L4511" t="n">
        <v>0</v>
      </c>
      <c r="M4511" t="n">
        <v>0</v>
      </c>
      <c r="O4511" t="n">
        <v>0</v>
      </c>
    </row>
    <row r="4512">
      <c r="A4512" s="8" t="n">
        <v>46214</v>
      </c>
      <c r="B4512" t="inlineStr">
        <is>
          <t>AS</t>
        </is>
      </c>
      <c r="C4512" s="9">
        <f>_xlfn.XLOOKUP(B4512,Carriers[Code],Carriers[Airline])</f>
        <v/>
      </c>
      <c r="D4512" t="n">
        <v>389</v>
      </c>
      <c r="E4512" t="inlineStr">
        <is>
          <t>SAN</t>
        </is>
      </c>
      <c r="F4512" s="10" t="n">
        <v>1633</v>
      </c>
      <c r="G4512" t="inlineStr">
        <is>
          <t>1600-1659</t>
        </is>
      </c>
      <c r="H4512" s="9">
        <f>INT(F4512/100)</f>
        <v/>
      </c>
      <c r="I4512" t="n">
        <v>108</v>
      </c>
      <c r="J4512" t="n">
        <v>1</v>
      </c>
      <c r="K4512" t="n">
        <v>74</v>
      </c>
      <c r="L4512" t="n">
        <v>1</v>
      </c>
      <c r="M4512" t="n">
        <v>0</v>
      </c>
      <c r="O4512" t="n">
        <v>0</v>
      </c>
      <c r="P4512" t="n">
        <v>4</v>
      </c>
      <c r="Q4512" t="n">
        <v>0</v>
      </c>
      <c r="R4512" t="n">
        <v>0</v>
      </c>
      <c r="S4512" t="n">
        <v>0</v>
      </c>
      <c r="T4512" t="n">
        <v>70</v>
      </c>
    </row>
    <row r="4513">
      <c r="A4513" s="8" t="n">
        <v>46214</v>
      </c>
      <c r="B4513" t="inlineStr">
        <is>
          <t>B6</t>
        </is>
      </c>
      <c r="C4513" s="9">
        <f>_xlfn.XLOOKUP(B4513,Carriers[Code],Carriers[Airline])</f>
        <v/>
      </c>
      <c r="D4513" t="n">
        <v>317</v>
      </c>
      <c r="E4513" t="inlineStr">
        <is>
          <t>JFK</t>
        </is>
      </c>
      <c r="F4513" s="10" t="n">
        <v>1643</v>
      </c>
      <c r="G4513" t="inlineStr">
        <is>
          <t>1600-1659</t>
        </is>
      </c>
      <c r="H4513" s="9">
        <f>INT(F4513/100)</f>
        <v/>
      </c>
      <c r="I4513" t="n">
        <v>158</v>
      </c>
      <c r="J4513" t="n">
        <v>1</v>
      </c>
      <c r="K4513" t="n">
        <v>172</v>
      </c>
      <c r="L4513" t="n">
        <v>1</v>
      </c>
      <c r="M4513" t="n">
        <v>0</v>
      </c>
      <c r="O4513" t="n">
        <v>0</v>
      </c>
      <c r="P4513" t="n">
        <v>0</v>
      </c>
      <c r="Q4513" t="n">
        <v>0</v>
      </c>
      <c r="R4513" t="n">
        <v>137</v>
      </c>
      <c r="S4513" t="n">
        <v>0</v>
      </c>
      <c r="T4513" t="n">
        <v>35</v>
      </c>
    </row>
    <row r="4514">
      <c r="A4514" s="8" t="n">
        <v>46214</v>
      </c>
      <c r="B4514" t="inlineStr">
        <is>
          <t>WN</t>
        </is>
      </c>
      <c r="C4514" s="9">
        <f>_xlfn.XLOOKUP(B4514,Carriers[Code],Carriers[Airline])</f>
        <v/>
      </c>
      <c r="D4514" t="n">
        <v>1898</v>
      </c>
      <c r="E4514" t="inlineStr">
        <is>
          <t>BWI</t>
        </is>
      </c>
      <c r="F4514" s="10" t="n">
        <v>1645</v>
      </c>
      <c r="G4514" t="inlineStr">
        <is>
          <t>1600-1659</t>
        </is>
      </c>
      <c r="H4514" s="9">
        <f>INT(F4514/100)</f>
        <v/>
      </c>
      <c r="I4514" t="n">
        <v>44</v>
      </c>
      <c r="J4514" t="n">
        <v>1</v>
      </c>
      <c r="K4514" t="n">
        <v>19</v>
      </c>
      <c r="L4514" t="n">
        <v>1</v>
      </c>
      <c r="M4514" t="n">
        <v>0</v>
      </c>
      <c r="O4514" t="n">
        <v>0</v>
      </c>
      <c r="P4514" t="n">
        <v>5</v>
      </c>
      <c r="Q4514" t="n">
        <v>0</v>
      </c>
      <c r="R4514" t="n">
        <v>0</v>
      </c>
      <c r="S4514" t="n">
        <v>0</v>
      </c>
      <c r="T4514" t="n">
        <v>14</v>
      </c>
    </row>
    <row r="4515">
      <c r="A4515" s="8" t="n">
        <v>46214</v>
      </c>
      <c r="B4515" t="inlineStr">
        <is>
          <t>B6</t>
        </is>
      </c>
      <c r="C4515" s="9">
        <f>_xlfn.XLOOKUP(B4515,Carriers[Code],Carriers[Airline])</f>
        <v/>
      </c>
      <c r="D4515" t="n">
        <v>1237</v>
      </c>
      <c r="E4515" t="inlineStr">
        <is>
          <t>DTW</t>
        </is>
      </c>
      <c r="F4515" s="10" t="n">
        <v>1651</v>
      </c>
      <c r="G4515" t="inlineStr">
        <is>
          <t>1600-1659</t>
        </is>
      </c>
      <c r="H4515" s="9">
        <f>INT(F4515/100)</f>
        <v/>
      </c>
      <c r="I4515" t="n">
        <v>143</v>
      </c>
      <c r="J4515" t="n">
        <v>1</v>
      </c>
      <c r="K4515" t="n">
        <v>144</v>
      </c>
      <c r="L4515" t="n">
        <v>1</v>
      </c>
      <c r="M4515" t="n">
        <v>0</v>
      </c>
      <c r="O4515" t="n">
        <v>0</v>
      </c>
      <c r="P4515" t="n">
        <v>0</v>
      </c>
      <c r="Q4515" t="n">
        <v>0</v>
      </c>
      <c r="R4515" t="n">
        <v>25</v>
      </c>
      <c r="S4515" t="n">
        <v>0</v>
      </c>
      <c r="T4515" t="n">
        <v>119</v>
      </c>
    </row>
    <row r="4516">
      <c r="A4516" s="8" t="n">
        <v>46214</v>
      </c>
      <c r="B4516" t="inlineStr">
        <is>
          <t>B6</t>
        </is>
      </c>
      <c r="C4516" s="9">
        <f>_xlfn.XLOOKUP(B4516,Carriers[Code],Carriers[Airline])</f>
        <v/>
      </c>
      <c r="D4516" t="n">
        <v>507</v>
      </c>
      <c r="E4516" t="inlineStr">
        <is>
          <t>BNA</t>
        </is>
      </c>
      <c r="F4516" s="10" t="n">
        <v>1655</v>
      </c>
      <c r="G4516" t="inlineStr">
        <is>
          <t>1600-1659</t>
        </is>
      </c>
      <c r="H4516" s="9">
        <f>INT(F4516/100)</f>
        <v/>
      </c>
      <c r="I4516" t="n">
        <v>42</v>
      </c>
      <c r="J4516" t="n">
        <v>1</v>
      </c>
      <c r="K4516" t="n">
        <v>58</v>
      </c>
      <c r="L4516" t="n">
        <v>1</v>
      </c>
      <c r="M4516" t="n">
        <v>0</v>
      </c>
      <c r="O4516" t="n">
        <v>0</v>
      </c>
      <c r="P4516" t="n">
        <v>26</v>
      </c>
      <c r="Q4516" t="n">
        <v>0</v>
      </c>
      <c r="R4516" t="n">
        <v>16</v>
      </c>
      <c r="S4516" t="n">
        <v>0</v>
      </c>
      <c r="T4516" t="n">
        <v>16</v>
      </c>
    </row>
    <row r="4517">
      <c r="A4517" s="8" t="n">
        <v>46214</v>
      </c>
      <c r="B4517" t="inlineStr">
        <is>
          <t>YX</t>
        </is>
      </c>
      <c r="C4517" s="9">
        <f>_xlfn.XLOOKUP(B4517,Carriers[Code],Carriers[Airline])</f>
        <v/>
      </c>
      <c r="D4517" t="n">
        <v>5616</v>
      </c>
      <c r="E4517" t="inlineStr">
        <is>
          <t>IND</t>
        </is>
      </c>
      <c r="F4517" s="10" t="n">
        <v>1655</v>
      </c>
      <c r="G4517" t="inlineStr">
        <is>
          <t>1600-1659</t>
        </is>
      </c>
      <c r="H4517" s="9">
        <f>INT(F4517/100)</f>
        <v/>
      </c>
      <c r="I4517" t="n">
        <v>65</v>
      </c>
      <c r="J4517" t="n">
        <v>1</v>
      </c>
      <c r="K4517" t="n">
        <v>92</v>
      </c>
      <c r="L4517" t="n">
        <v>1</v>
      </c>
      <c r="M4517" t="n">
        <v>0</v>
      </c>
      <c r="O4517" t="n">
        <v>0</v>
      </c>
      <c r="P4517" t="n">
        <v>59</v>
      </c>
      <c r="Q4517" t="n">
        <v>0</v>
      </c>
      <c r="R4517" t="n">
        <v>27</v>
      </c>
      <c r="S4517" t="n">
        <v>0</v>
      </c>
      <c r="T4517" t="n">
        <v>6</v>
      </c>
    </row>
    <row r="4518">
      <c r="A4518" s="8" t="n">
        <v>46214</v>
      </c>
      <c r="B4518" t="inlineStr">
        <is>
          <t>UA</t>
        </is>
      </c>
      <c r="C4518" s="9">
        <f>_xlfn.XLOOKUP(B4518,Carriers[Code],Carriers[Airline])</f>
        <v/>
      </c>
      <c r="D4518" t="n">
        <v>800</v>
      </c>
      <c r="E4518" t="inlineStr">
        <is>
          <t>DEN</t>
        </is>
      </c>
      <c r="F4518" s="10" t="n">
        <v>1657</v>
      </c>
      <c r="G4518" t="inlineStr">
        <is>
          <t>1600-1659</t>
        </is>
      </c>
      <c r="H4518" s="9">
        <f>INT(F4518/100)</f>
        <v/>
      </c>
      <c r="I4518" t="n">
        <v>72</v>
      </c>
      <c r="J4518" t="n">
        <v>1</v>
      </c>
      <c r="K4518" t="n">
        <v>28</v>
      </c>
      <c r="L4518" t="n">
        <v>1</v>
      </c>
      <c r="M4518" t="n">
        <v>0</v>
      </c>
      <c r="O4518" t="n">
        <v>0</v>
      </c>
      <c r="P4518" t="n">
        <v>7</v>
      </c>
      <c r="Q4518" t="n">
        <v>0</v>
      </c>
      <c r="R4518" t="n">
        <v>0</v>
      </c>
      <c r="S4518" t="n">
        <v>0</v>
      </c>
      <c r="T4518" t="n">
        <v>21</v>
      </c>
    </row>
    <row r="4519">
      <c r="A4519" s="8" t="n">
        <v>46214</v>
      </c>
      <c r="B4519" t="inlineStr">
        <is>
          <t>B6</t>
        </is>
      </c>
      <c r="C4519" s="9">
        <f>_xlfn.XLOOKUP(B4519,Carriers[Code],Carriers[Airline])</f>
        <v/>
      </c>
      <c r="D4519" t="n">
        <v>2269</v>
      </c>
      <c r="E4519" t="inlineStr">
        <is>
          <t>FLL</t>
        </is>
      </c>
      <c r="F4519" s="10" t="n">
        <v>1700</v>
      </c>
      <c r="G4519" t="inlineStr">
        <is>
          <t>1700-1759</t>
        </is>
      </c>
      <c r="H4519" s="9">
        <f>INT(F4519/100)</f>
        <v/>
      </c>
      <c r="I4519" t="n">
        <v>77</v>
      </c>
      <c r="J4519" t="n">
        <v>1</v>
      </c>
      <c r="K4519" t="n">
        <v>51</v>
      </c>
      <c r="L4519" t="n">
        <v>1</v>
      </c>
      <c r="M4519" t="n">
        <v>0</v>
      </c>
      <c r="O4519" t="n">
        <v>0</v>
      </c>
      <c r="P4519" t="n">
        <v>13</v>
      </c>
      <c r="Q4519" t="n">
        <v>0</v>
      </c>
      <c r="R4519" t="n">
        <v>0</v>
      </c>
      <c r="S4519" t="n">
        <v>0</v>
      </c>
      <c r="T4519" t="n">
        <v>38</v>
      </c>
    </row>
    <row r="4520">
      <c r="A4520" s="8" t="n">
        <v>46214</v>
      </c>
      <c r="B4520" t="inlineStr">
        <is>
          <t>UA</t>
        </is>
      </c>
      <c r="C4520" s="9">
        <f>_xlfn.XLOOKUP(B4520,Carriers[Code],Carriers[Airline])</f>
        <v/>
      </c>
      <c r="D4520" t="n">
        <v>2040</v>
      </c>
      <c r="E4520" t="inlineStr">
        <is>
          <t>ORD</t>
        </is>
      </c>
      <c r="F4520" s="10" t="n">
        <v>1700</v>
      </c>
      <c r="G4520" t="inlineStr">
        <is>
          <t>1700-1759</t>
        </is>
      </c>
      <c r="H4520" s="9">
        <f>INT(F4520/100)</f>
        <v/>
      </c>
      <c r="I4520" t="n">
        <v>47</v>
      </c>
      <c r="J4520" t="n">
        <v>1</v>
      </c>
      <c r="K4520" t="n">
        <v>98</v>
      </c>
      <c r="L4520" t="n">
        <v>1</v>
      </c>
      <c r="M4520" t="n">
        <v>0</v>
      </c>
      <c r="O4520" t="n">
        <v>0</v>
      </c>
      <c r="P4520" t="n">
        <v>47</v>
      </c>
      <c r="Q4520" t="n">
        <v>0</v>
      </c>
      <c r="R4520" t="n">
        <v>51</v>
      </c>
      <c r="S4520" t="n">
        <v>0</v>
      </c>
      <c r="T4520" t="n">
        <v>0</v>
      </c>
    </row>
    <row r="4521">
      <c r="A4521" s="8" t="n">
        <v>46214</v>
      </c>
      <c r="B4521" t="inlineStr">
        <is>
          <t>WN</t>
        </is>
      </c>
      <c r="C4521" s="9">
        <f>_xlfn.XLOOKUP(B4521,Carriers[Code],Carriers[Airline])</f>
        <v/>
      </c>
      <c r="D4521" t="n">
        <v>737</v>
      </c>
      <c r="E4521" t="inlineStr">
        <is>
          <t>DAL</t>
        </is>
      </c>
      <c r="F4521" s="10" t="n">
        <v>1700</v>
      </c>
      <c r="G4521" t="inlineStr">
        <is>
          <t>1700-1759</t>
        </is>
      </c>
      <c r="H4521" s="9">
        <f>INT(F4521/100)</f>
        <v/>
      </c>
      <c r="I4521" t="n">
        <v>13</v>
      </c>
      <c r="J4521" t="n">
        <v>0</v>
      </c>
      <c r="K4521" t="n">
        <v>50</v>
      </c>
      <c r="L4521" t="n">
        <v>1</v>
      </c>
      <c r="M4521" t="n">
        <v>0</v>
      </c>
      <c r="O4521" t="n">
        <v>0</v>
      </c>
      <c r="P4521" t="n">
        <v>13</v>
      </c>
      <c r="Q4521" t="n">
        <v>0</v>
      </c>
      <c r="R4521" t="n">
        <v>37</v>
      </c>
      <c r="S4521" t="n">
        <v>0</v>
      </c>
      <c r="T4521" t="n">
        <v>0</v>
      </c>
    </row>
    <row r="4522">
      <c r="A4522" s="8" t="n">
        <v>46214</v>
      </c>
      <c r="B4522" t="inlineStr">
        <is>
          <t>YX</t>
        </is>
      </c>
      <c r="C4522" s="9">
        <f>_xlfn.XLOOKUP(B4522,Carriers[Code],Carriers[Airline])</f>
        <v/>
      </c>
      <c r="D4522" t="n">
        <v>5620</v>
      </c>
      <c r="E4522" t="inlineStr">
        <is>
          <t>CVG</t>
        </is>
      </c>
      <c r="F4522" s="10" t="n">
        <v>1700</v>
      </c>
      <c r="G4522" t="inlineStr">
        <is>
          <t>1700-1759</t>
        </is>
      </c>
      <c r="H4522" s="9">
        <f>INT(F4522/100)</f>
        <v/>
      </c>
      <c r="I4522" t="n">
        <v>36</v>
      </c>
      <c r="J4522" t="n">
        <v>1</v>
      </c>
      <c r="K4522" t="n">
        <v>34</v>
      </c>
      <c r="L4522" t="n">
        <v>1</v>
      </c>
      <c r="M4522" t="n">
        <v>0</v>
      </c>
      <c r="O4522" t="n">
        <v>0</v>
      </c>
      <c r="P4522" t="n">
        <v>34</v>
      </c>
      <c r="Q4522" t="n">
        <v>0</v>
      </c>
      <c r="R4522" t="n">
        <v>0</v>
      </c>
      <c r="S4522" t="n">
        <v>0</v>
      </c>
      <c r="T4522" t="n">
        <v>0</v>
      </c>
    </row>
    <row r="4523">
      <c r="A4523" s="8" t="n">
        <v>46214</v>
      </c>
      <c r="B4523" t="inlineStr">
        <is>
          <t>AA</t>
        </is>
      </c>
      <c r="C4523" s="9">
        <f>_xlfn.XLOOKUP(B4523,Carriers[Code],Carriers[Airline])</f>
        <v/>
      </c>
      <c r="D4523" t="n">
        <v>3309</v>
      </c>
      <c r="E4523" t="inlineStr">
        <is>
          <t>PHL</t>
        </is>
      </c>
      <c r="F4523" s="10" t="n">
        <v>1705</v>
      </c>
      <c r="G4523" t="inlineStr">
        <is>
          <t>1700-1759</t>
        </is>
      </c>
      <c r="H4523" s="9">
        <f>INT(F4523/100)</f>
        <v/>
      </c>
      <c r="I4523" t="n">
        <v>13</v>
      </c>
      <c r="J4523" t="n">
        <v>0</v>
      </c>
      <c r="K4523" t="n">
        <v>2</v>
      </c>
      <c r="L4523" t="n">
        <v>0</v>
      </c>
      <c r="M4523" t="n">
        <v>0</v>
      </c>
      <c r="O4523" t="n">
        <v>0</v>
      </c>
    </row>
    <row r="4524">
      <c r="A4524" s="8" t="n">
        <v>46214</v>
      </c>
      <c r="B4524" t="inlineStr">
        <is>
          <t>DL</t>
        </is>
      </c>
      <c r="C4524" s="9">
        <f>_xlfn.XLOOKUP(B4524,Carriers[Code],Carriers[Airline])</f>
        <v/>
      </c>
      <c r="D4524" t="n">
        <v>1655</v>
      </c>
      <c r="E4524" t="inlineStr">
        <is>
          <t>SFO</t>
        </is>
      </c>
      <c r="F4524" s="10" t="n">
        <v>1705</v>
      </c>
      <c r="G4524" t="inlineStr">
        <is>
          <t>1700-1759</t>
        </is>
      </c>
      <c r="H4524" s="9">
        <f>INT(F4524/100)</f>
        <v/>
      </c>
      <c r="I4524" t="n">
        <v>95</v>
      </c>
      <c r="J4524" t="n">
        <v>1</v>
      </c>
      <c r="K4524" t="n">
        <v>132</v>
      </c>
      <c r="L4524" t="n">
        <v>1</v>
      </c>
      <c r="M4524" t="n">
        <v>0</v>
      </c>
      <c r="O4524" t="n">
        <v>0</v>
      </c>
      <c r="P4524" t="n">
        <v>44</v>
      </c>
      <c r="Q4524" t="n">
        <v>0</v>
      </c>
      <c r="R4524" t="n">
        <v>37</v>
      </c>
      <c r="S4524" t="n">
        <v>0</v>
      </c>
      <c r="T4524" t="n">
        <v>51</v>
      </c>
    </row>
    <row r="4525">
      <c r="A4525" s="8" t="n">
        <v>46214</v>
      </c>
      <c r="B4525" t="inlineStr">
        <is>
          <t>YX</t>
        </is>
      </c>
      <c r="C4525" s="9">
        <f>_xlfn.XLOOKUP(B4525,Carriers[Code],Carriers[Airline])</f>
        <v/>
      </c>
      <c r="D4525" t="n">
        <v>5644</v>
      </c>
      <c r="E4525" t="inlineStr">
        <is>
          <t>BWI</t>
        </is>
      </c>
      <c r="F4525" s="10" t="n">
        <v>1705</v>
      </c>
      <c r="G4525" t="inlineStr">
        <is>
          <t>1700-1759</t>
        </is>
      </c>
      <c r="H4525" s="9">
        <f>INT(F4525/100)</f>
        <v/>
      </c>
      <c r="I4525" t="n">
        <v>38</v>
      </c>
      <c r="J4525" t="n">
        <v>1</v>
      </c>
      <c r="K4525" t="n">
        <v>35</v>
      </c>
      <c r="L4525" t="n">
        <v>1</v>
      </c>
      <c r="M4525" t="n">
        <v>0</v>
      </c>
      <c r="O4525" t="n">
        <v>0</v>
      </c>
      <c r="P4525" t="n">
        <v>24</v>
      </c>
      <c r="Q4525" t="n">
        <v>0</v>
      </c>
      <c r="R4525" t="n">
        <v>0</v>
      </c>
      <c r="S4525" t="n">
        <v>0</v>
      </c>
      <c r="T4525" t="n">
        <v>11</v>
      </c>
    </row>
    <row r="4526">
      <c r="A4526" s="8" t="n">
        <v>46214</v>
      </c>
      <c r="B4526" t="inlineStr">
        <is>
          <t>YX</t>
        </is>
      </c>
      <c r="C4526" s="9">
        <f>_xlfn.XLOOKUP(B4526,Carriers[Code],Carriers[Airline])</f>
        <v/>
      </c>
      <c r="D4526" t="n">
        <v>5814</v>
      </c>
      <c r="E4526" t="inlineStr">
        <is>
          <t>JFK</t>
        </is>
      </c>
      <c r="F4526" s="10" t="n">
        <v>1705</v>
      </c>
      <c r="G4526" t="inlineStr">
        <is>
          <t>1700-1759</t>
        </is>
      </c>
      <c r="H4526" s="9">
        <f>INT(F4526/100)</f>
        <v/>
      </c>
      <c r="I4526" t="n">
        <v>90</v>
      </c>
      <c r="J4526" t="n">
        <v>1</v>
      </c>
      <c r="K4526" t="n">
        <v>130</v>
      </c>
      <c r="L4526" t="n">
        <v>1</v>
      </c>
      <c r="M4526" t="n">
        <v>0</v>
      </c>
      <c r="O4526" t="n">
        <v>0</v>
      </c>
      <c r="P4526" t="n">
        <v>4</v>
      </c>
      <c r="Q4526" t="n">
        <v>0</v>
      </c>
      <c r="R4526" t="n">
        <v>48</v>
      </c>
      <c r="S4526" t="n">
        <v>0</v>
      </c>
      <c r="T4526" t="n">
        <v>78</v>
      </c>
    </row>
    <row r="4527">
      <c r="A4527" s="8" t="n">
        <v>46214</v>
      </c>
      <c r="B4527" t="inlineStr">
        <is>
          <t>AA</t>
        </is>
      </c>
      <c r="C4527" s="9">
        <f>_xlfn.XLOOKUP(B4527,Carriers[Code],Carriers[Airline])</f>
        <v/>
      </c>
      <c r="D4527" t="n">
        <v>3313</v>
      </c>
      <c r="E4527" t="inlineStr">
        <is>
          <t>PHX</t>
        </is>
      </c>
      <c r="F4527" s="10" t="n">
        <v>1707</v>
      </c>
      <c r="G4527" t="inlineStr">
        <is>
          <t>1700-1759</t>
        </is>
      </c>
      <c r="H4527" s="9">
        <f>INT(F4527/100)</f>
        <v/>
      </c>
      <c r="I4527" t="n">
        <v>67</v>
      </c>
      <c r="J4527" t="n">
        <v>1</v>
      </c>
      <c r="K4527" t="n">
        <v>42</v>
      </c>
      <c r="L4527" t="n">
        <v>1</v>
      </c>
      <c r="M4527" t="n">
        <v>0</v>
      </c>
      <c r="O4527" t="n">
        <v>0</v>
      </c>
      <c r="P4527" t="n">
        <v>1</v>
      </c>
      <c r="Q4527" t="n">
        <v>0</v>
      </c>
      <c r="R4527" t="n">
        <v>0</v>
      </c>
      <c r="S4527" t="n">
        <v>0</v>
      </c>
      <c r="T4527" t="n">
        <v>41</v>
      </c>
    </row>
    <row r="4528">
      <c r="A4528" s="8" t="n">
        <v>46214</v>
      </c>
      <c r="B4528" t="inlineStr">
        <is>
          <t>B6</t>
        </is>
      </c>
      <c r="C4528" s="9">
        <f>_xlfn.XLOOKUP(B4528,Carriers[Code],Carriers[Airline])</f>
        <v/>
      </c>
      <c r="D4528" t="n">
        <v>509</v>
      </c>
      <c r="E4528" t="inlineStr">
        <is>
          <t>JAX</t>
        </is>
      </c>
      <c r="F4528" s="10" t="n">
        <v>1709</v>
      </c>
      <c r="G4528" t="inlineStr">
        <is>
          <t>1700-1759</t>
        </is>
      </c>
      <c r="H4528" s="9">
        <f>INT(F4528/100)</f>
        <v/>
      </c>
      <c r="I4528" t="n">
        <v>62</v>
      </c>
      <c r="J4528" t="n">
        <v>1</v>
      </c>
      <c r="K4528" t="n">
        <v>89</v>
      </c>
      <c r="L4528" t="n">
        <v>1</v>
      </c>
      <c r="M4528" t="n">
        <v>0</v>
      </c>
      <c r="O4528" t="n">
        <v>0</v>
      </c>
      <c r="P4528" t="n">
        <v>14</v>
      </c>
      <c r="Q4528" t="n">
        <v>0</v>
      </c>
      <c r="R4528" t="n">
        <v>27</v>
      </c>
      <c r="S4528" t="n">
        <v>0</v>
      </c>
      <c r="T4528" t="n">
        <v>48</v>
      </c>
    </row>
    <row r="4529">
      <c r="A4529" s="8" t="n">
        <v>46214</v>
      </c>
      <c r="B4529" t="inlineStr">
        <is>
          <t>AS</t>
        </is>
      </c>
      <c r="C4529" s="9">
        <f>_xlfn.XLOOKUP(B4529,Carriers[Code],Carriers[Airline])</f>
        <v/>
      </c>
      <c r="D4529" t="n">
        <v>1319</v>
      </c>
      <c r="E4529" t="inlineStr">
        <is>
          <t>PDX</t>
        </is>
      </c>
      <c r="F4529" s="10" t="n">
        <v>1710</v>
      </c>
      <c r="G4529" t="inlineStr">
        <is>
          <t>1700-1759</t>
        </is>
      </c>
      <c r="H4529" s="9">
        <f>INT(F4529/100)</f>
        <v/>
      </c>
      <c r="I4529" t="n">
        <v>41</v>
      </c>
      <c r="J4529" t="n">
        <v>1</v>
      </c>
      <c r="K4529" t="n">
        <v>13</v>
      </c>
      <c r="L4529" t="n">
        <v>0</v>
      </c>
      <c r="M4529" t="n">
        <v>0</v>
      </c>
      <c r="O4529" t="n">
        <v>0</v>
      </c>
    </row>
    <row r="4530">
      <c r="A4530" s="8" t="n">
        <v>46214</v>
      </c>
      <c r="B4530" t="inlineStr">
        <is>
          <t>DL</t>
        </is>
      </c>
      <c r="C4530" s="9">
        <f>_xlfn.XLOOKUP(B4530,Carriers[Code],Carriers[Airline])</f>
        <v/>
      </c>
      <c r="D4530" t="n">
        <v>571</v>
      </c>
      <c r="E4530" t="inlineStr">
        <is>
          <t>SAN</t>
        </is>
      </c>
      <c r="F4530" s="10" t="n">
        <v>1710</v>
      </c>
      <c r="G4530" t="inlineStr">
        <is>
          <t>1700-1759</t>
        </is>
      </c>
      <c r="H4530" s="9">
        <f>INT(F4530/100)</f>
        <v/>
      </c>
      <c r="I4530" t="n">
        <v>46</v>
      </c>
      <c r="J4530" t="n">
        <v>1</v>
      </c>
      <c r="K4530" t="n">
        <v>15</v>
      </c>
      <c r="L4530" t="n">
        <v>1</v>
      </c>
      <c r="M4530" t="n">
        <v>0</v>
      </c>
      <c r="O4530" t="n">
        <v>0</v>
      </c>
      <c r="P4530" t="n">
        <v>0</v>
      </c>
      <c r="Q4530" t="n">
        <v>0</v>
      </c>
      <c r="R4530" t="n">
        <v>0</v>
      </c>
      <c r="S4530" t="n">
        <v>0</v>
      </c>
      <c r="T4530" t="n">
        <v>15</v>
      </c>
    </row>
    <row r="4531">
      <c r="A4531" s="8" t="n">
        <v>46214</v>
      </c>
      <c r="B4531" t="inlineStr">
        <is>
          <t>YX</t>
        </is>
      </c>
      <c r="C4531" s="9">
        <f>_xlfn.XLOOKUP(B4531,Carriers[Code],Carriers[Airline])</f>
        <v/>
      </c>
      <c r="D4531" t="n">
        <v>5665</v>
      </c>
      <c r="E4531" t="inlineStr">
        <is>
          <t>RIC</t>
        </is>
      </c>
      <c r="F4531" s="10" t="n">
        <v>1710</v>
      </c>
      <c r="G4531" t="inlineStr">
        <is>
          <t>1700-1759</t>
        </is>
      </c>
      <c r="H4531" s="9">
        <f>INT(F4531/100)</f>
        <v/>
      </c>
      <c r="I4531" t="n">
        <v>41</v>
      </c>
      <c r="J4531" t="n">
        <v>1</v>
      </c>
      <c r="K4531" t="n">
        <v>24</v>
      </c>
      <c r="L4531" t="n">
        <v>1</v>
      </c>
      <c r="M4531" t="n">
        <v>0</v>
      </c>
      <c r="O4531" t="n">
        <v>0</v>
      </c>
      <c r="P4531" t="n">
        <v>0</v>
      </c>
      <c r="Q4531" t="n">
        <v>0</v>
      </c>
      <c r="R4531" t="n">
        <v>0</v>
      </c>
      <c r="S4531" t="n">
        <v>0</v>
      </c>
      <c r="T4531" t="n">
        <v>24</v>
      </c>
    </row>
    <row r="4532">
      <c r="A4532" s="8" t="n">
        <v>46214</v>
      </c>
      <c r="B4532" t="inlineStr">
        <is>
          <t>B6</t>
        </is>
      </c>
      <c r="C4532" s="9">
        <f>_xlfn.XLOOKUP(B4532,Carriers[Code],Carriers[Airline])</f>
        <v/>
      </c>
      <c r="D4532" t="n">
        <v>1955</v>
      </c>
      <c r="E4532" t="inlineStr">
        <is>
          <t>DCA</t>
        </is>
      </c>
      <c r="F4532" s="10" t="n">
        <v>1720</v>
      </c>
      <c r="G4532" t="inlineStr">
        <is>
          <t>1700-1759</t>
        </is>
      </c>
      <c r="H4532" s="9">
        <f>INT(F4532/100)</f>
        <v/>
      </c>
      <c r="I4532" t="n">
        <v>117</v>
      </c>
      <c r="J4532" t="n">
        <v>1</v>
      </c>
      <c r="K4532" t="n">
        <v>128</v>
      </c>
      <c r="L4532" t="n">
        <v>1</v>
      </c>
      <c r="M4532" t="n">
        <v>0</v>
      </c>
      <c r="O4532" t="n">
        <v>0</v>
      </c>
      <c r="P4532" t="n">
        <v>60</v>
      </c>
      <c r="Q4532" t="n">
        <v>0</v>
      </c>
      <c r="R4532" t="n">
        <v>68</v>
      </c>
      <c r="S4532" t="n">
        <v>0</v>
      </c>
      <c r="T4532" t="n">
        <v>0</v>
      </c>
    </row>
    <row r="4533">
      <c r="A4533" s="8" t="n">
        <v>46214</v>
      </c>
      <c r="B4533" t="inlineStr">
        <is>
          <t>YX</t>
        </is>
      </c>
      <c r="C4533" s="9">
        <f>_xlfn.XLOOKUP(B4533,Carriers[Code],Carriers[Airline])</f>
        <v/>
      </c>
      <c r="D4533" t="n">
        <v>5714</v>
      </c>
      <c r="E4533" t="inlineStr">
        <is>
          <t>PHL</t>
        </is>
      </c>
      <c r="F4533" s="10" t="n">
        <v>1720</v>
      </c>
      <c r="G4533" t="inlineStr">
        <is>
          <t>1700-1759</t>
        </is>
      </c>
      <c r="H4533" s="9">
        <f>INT(F4533/100)</f>
        <v/>
      </c>
      <c r="I4533" t="n">
        <v>31</v>
      </c>
      <c r="J4533" t="n">
        <v>1</v>
      </c>
      <c r="K4533" t="n">
        <v>42</v>
      </c>
      <c r="L4533" t="n">
        <v>1</v>
      </c>
      <c r="M4533" t="n">
        <v>0</v>
      </c>
      <c r="O4533" t="n">
        <v>0</v>
      </c>
      <c r="P4533" t="n">
        <v>0</v>
      </c>
      <c r="Q4533" t="n">
        <v>0</v>
      </c>
      <c r="R4533" t="n">
        <v>11</v>
      </c>
      <c r="S4533" t="n">
        <v>0</v>
      </c>
      <c r="T4533" t="n">
        <v>31</v>
      </c>
    </row>
    <row r="4534">
      <c r="A4534" s="8" t="n">
        <v>46214</v>
      </c>
      <c r="B4534" t="inlineStr">
        <is>
          <t>AA</t>
        </is>
      </c>
      <c r="C4534" s="9">
        <f>_xlfn.XLOOKUP(B4534,Carriers[Code],Carriers[Airline])</f>
        <v/>
      </c>
      <c r="D4534" t="n">
        <v>1573</v>
      </c>
      <c r="E4534" t="inlineStr">
        <is>
          <t>CLT</t>
        </is>
      </c>
      <c r="F4534" s="10" t="n">
        <v>1723</v>
      </c>
      <c r="G4534" t="inlineStr">
        <is>
          <t>1700-1759</t>
        </is>
      </c>
      <c r="H4534" s="9">
        <f>INT(F4534/100)</f>
        <v/>
      </c>
      <c r="I4534" t="n">
        <v>49</v>
      </c>
      <c r="J4534" t="n">
        <v>1</v>
      </c>
      <c r="K4534" t="n">
        <v>35</v>
      </c>
      <c r="L4534" t="n">
        <v>1</v>
      </c>
      <c r="M4534" t="n">
        <v>0</v>
      </c>
      <c r="O4534" t="n">
        <v>0</v>
      </c>
      <c r="P4534" t="n">
        <v>7</v>
      </c>
      <c r="Q4534" t="n">
        <v>0</v>
      </c>
      <c r="R4534" t="n">
        <v>0</v>
      </c>
      <c r="S4534" t="n">
        <v>0</v>
      </c>
      <c r="T4534" t="n">
        <v>28</v>
      </c>
    </row>
    <row r="4535">
      <c r="A4535" s="8" t="n">
        <v>46214</v>
      </c>
      <c r="B4535" t="inlineStr">
        <is>
          <t>YX</t>
        </is>
      </c>
      <c r="C4535" s="9">
        <f>_xlfn.XLOOKUP(B4535,Carriers[Code],Carriers[Airline])</f>
        <v/>
      </c>
      <c r="D4535" t="n">
        <v>4641</v>
      </c>
      <c r="E4535" t="inlineStr">
        <is>
          <t>CMH</t>
        </is>
      </c>
      <c r="F4535" s="10" t="n">
        <v>1730</v>
      </c>
      <c r="G4535" t="inlineStr">
        <is>
          <t>1700-1759</t>
        </is>
      </c>
      <c r="H4535" s="9">
        <f>INT(F4535/100)</f>
        <v/>
      </c>
      <c r="I4535" t="n">
        <v>-3</v>
      </c>
      <c r="J4535" t="n">
        <v>0</v>
      </c>
      <c r="K4535" t="n">
        <v>-19</v>
      </c>
      <c r="L4535" t="n">
        <v>0</v>
      </c>
      <c r="M4535" t="n">
        <v>0</v>
      </c>
      <c r="O4535" t="n">
        <v>0</v>
      </c>
    </row>
    <row r="4536">
      <c r="A4536" s="8" t="n">
        <v>46214</v>
      </c>
      <c r="B4536" t="inlineStr">
        <is>
          <t>YX</t>
        </is>
      </c>
      <c r="C4536" s="9">
        <f>_xlfn.XLOOKUP(B4536,Carriers[Code],Carriers[Airline])</f>
        <v/>
      </c>
      <c r="D4536" t="n">
        <v>5837</v>
      </c>
      <c r="E4536" t="inlineStr">
        <is>
          <t>CLT</t>
        </is>
      </c>
      <c r="F4536" s="10" t="n">
        <v>1730</v>
      </c>
      <c r="G4536" t="inlineStr">
        <is>
          <t>1700-1759</t>
        </is>
      </c>
      <c r="H4536" s="9">
        <f>INT(F4536/100)</f>
        <v/>
      </c>
      <c r="I4536" t="n">
        <v>129</v>
      </c>
      <c r="J4536" t="n">
        <v>1</v>
      </c>
      <c r="K4536" t="n">
        <v>167</v>
      </c>
      <c r="L4536" t="n">
        <v>1</v>
      </c>
      <c r="M4536" t="n">
        <v>0</v>
      </c>
      <c r="O4536" t="n">
        <v>0</v>
      </c>
      <c r="P4536" t="n">
        <v>85</v>
      </c>
      <c r="Q4536" t="n">
        <v>0</v>
      </c>
      <c r="R4536" t="n">
        <v>38</v>
      </c>
      <c r="S4536" t="n">
        <v>0</v>
      </c>
      <c r="T4536" t="n">
        <v>44</v>
      </c>
    </row>
    <row r="4537">
      <c r="A4537" s="8" t="n">
        <v>46214</v>
      </c>
      <c r="B4537" t="inlineStr">
        <is>
          <t>B6</t>
        </is>
      </c>
      <c r="C4537" s="9">
        <f>_xlfn.XLOOKUP(B4537,Carriers[Code],Carriers[Airline])</f>
        <v/>
      </c>
      <c r="D4537" t="n">
        <v>349</v>
      </c>
      <c r="E4537" t="inlineStr">
        <is>
          <t>SAV</t>
        </is>
      </c>
      <c r="F4537" s="10" t="n">
        <v>1732</v>
      </c>
      <c r="G4537" t="inlineStr">
        <is>
          <t>1700-1759</t>
        </is>
      </c>
      <c r="H4537" s="9">
        <f>INT(F4537/100)</f>
        <v/>
      </c>
      <c r="I4537" t="n">
        <v>83</v>
      </c>
      <c r="J4537" t="n">
        <v>1</v>
      </c>
      <c r="K4537" t="n">
        <v>83</v>
      </c>
      <c r="L4537" t="n">
        <v>1</v>
      </c>
      <c r="M4537" t="n">
        <v>0</v>
      </c>
      <c r="O4537" t="n">
        <v>0</v>
      </c>
      <c r="P4537" t="n">
        <v>53</v>
      </c>
      <c r="Q4537" t="n">
        <v>0</v>
      </c>
      <c r="R4537" t="n">
        <v>0</v>
      </c>
      <c r="S4537" t="n">
        <v>0</v>
      </c>
      <c r="T4537" t="n">
        <v>30</v>
      </c>
    </row>
    <row r="4538">
      <c r="A4538" s="8" t="n">
        <v>46214</v>
      </c>
      <c r="B4538" t="inlineStr">
        <is>
          <t>B6</t>
        </is>
      </c>
      <c r="C4538" s="9">
        <f>_xlfn.XLOOKUP(B4538,Carriers[Code],Carriers[Airline])</f>
        <v/>
      </c>
      <c r="D4538" t="n">
        <v>391</v>
      </c>
      <c r="E4538" t="inlineStr">
        <is>
          <t>TPA</t>
        </is>
      </c>
      <c r="F4538" s="10" t="n">
        <v>1732</v>
      </c>
      <c r="G4538" t="inlineStr">
        <is>
          <t>1700-1759</t>
        </is>
      </c>
      <c r="H4538" s="9">
        <f>INT(F4538/100)</f>
        <v/>
      </c>
      <c r="I4538" t="n">
        <v>26</v>
      </c>
      <c r="J4538" t="n">
        <v>1</v>
      </c>
      <c r="K4538" t="n">
        <v>8</v>
      </c>
      <c r="L4538" t="n">
        <v>0</v>
      </c>
      <c r="M4538" t="n">
        <v>0</v>
      </c>
      <c r="O4538" t="n">
        <v>0</v>
      </c>
    </row>
    <row r="4539">
      <c r="A4539" s="8" t="n">
        <v>46214</v>
      </c>
      <c r="B4539" t="inlineStr">
        <is>
          <t>AA</t>
        </is>
      </c>
      <c r="C4539" s="9">
        <f>_xlfn.XLOOKUP(B4539,Carriers[Code],Carriers[Airline])</f>
        <v/>
      </c>
      <c r="D4539" t="n">
        <v>1578</v>
      </c>
      <c r="E4539" t="inlineStr">
        <is>
          <t>LAX</t>
        </is>
      </c>
      <c r="F4539" s="10" t="n">
        <v>1733</v>
      </c>
      <c r="G4539" t="inlineStr">
        <is>
          <t>1700-1759</t>
        </is>
      </c>
      <c r="H4539" s="9">
        <f>INT(F4539/100)</f>
        <v/>
      </c>
      <c r="I4539" t="n">
        <v>134</v>
      </c>
      <c r="J4539" t="n">
        <v>1</v>
      </c>
      <c r="K4539" t="n">
        <v>103</v>
      </c>
      <c r="L4539" t="n">
        <v>1</v>
      </c>
      <c r="M4539" t="n">
        <v>0</v>
      </c>
      <c r="O4539" t="n">
        <v>0</v>
      </c>
      <c r="P4539" t="n">
        <v>0</v>
      </c>
      <c r="Q4539" t="n">
        <v>28</v>
      </c>
      <c r="R4539" t="n">
        <v>0</v>
      </c>
      <c r="S4539" t="n">
        <v>0</v>
      </c>
      <c r="T4539" t="n">
        <v>75</v>
      </c>
    </row>
    <row r="4540">
      <c r="A4540" s="8" t="n">
        <v>46214</v>
      </c>
      <c r="B4540" t="inlineStr">
        <is>
          <t>DL</t>
        </is>
      </c>
      <c r="C4540" s="9">
        <f>_xlfn.XLOOKUP(B4540,Carriers[Code],Carriers[Airline])</f>
        <v/>
      </c>
      <c r="D4540" t="n">
        <v>1432</v>
      </c>
      <c r="E4540" t="inlineStr">
        <is>
          <t>DTW</t>
        </is>
      </c>
      <c r="F4540" s="10" t="n">
        <v>1735</v>
      </c>
      <c r="G4540" t="inlineStr">
        <is>
          <t>1700-1759</t>
        </is>
      </c>
      <c r="H4540" s="9">
        <f>INT(F4540/100)</f>
        <v/>
      </c>
      <c r="I4540" t="n">
        <v>99</v>
      </c>
      <c r="J4540" t="n">
        <v>1</v>
      </c>
      <c r="K4540" t="n">
        <v>93</v>
      </c>
      <c r="L4540" t="n">
        <v>1</v>
      </c>
      <c r="M4540" t="n">
        <v>0</v>
      </c>
      <c r="O4540" t="n">
        <v>0</v>
      </c>
      <c r="P4540" t="n">
        <v>13</v>
      </c>
      <c r="Q4540" t="n">
        <v>0</v>
      </c>
      <c r="R4540" t="n">
        <v>0</v>
      </c>
      <c r="S4540" t="n">
        <v>0</v>
      </c>
      <c r="T4540" t="n">
        <v>80</v>
      </c>
    </row>
    <row r="4541">
      <c r="A4541" s="8" t="n">
        <v>46214</v>
      </c>
      <c r="B4541" t="inlineStr">
        <is>
          <t>UA</t>
        </is>
      </c>
      <c r="C4541" s="9">
        <f>_xlfn.XLOOKUP(B4541,Carriers[Code],Carriers[Airline])</f>
        <v/>
      </c>
      <c r="D4541" t="n">
        <v>1392</v>
      </c>
      <c r="E4541" t="inlineStr">
        <is>
          <t>IAH</t>
        </is>
      </c>
      <c r="F4541" s="10" t="n">
        <v>1735</v>
      </c>
      <c r="G4541" t="inlineStr">
        <is>
          <t>1700-1759</t>
        </is>
      </c>
      <c r="H4541" s="9">
        <f>INT(F4541/100)</f>
        <v/>
      </c>
      <c r="I4541" t="n">
        <v>44</v>
      </c>
      <c r="J4541" t="n">
        <v>1</v>
      </c>
      <c r="K4541" t="n">
        <v>87</v>
      </c>
      <c r="L4541" t="n">
        <v>1</v>
      </c>
      <c r="M4541" t="n">
        <v>0</v>
      </c>
      <c r="O4541" t="n">
        <v>0</v>
      </c>
      <c r="P4541" t="n">
        <v>5</v>
      </c>
      <c r="Q4541" t="n">
        <v>0</v>
      </c>
      <c r="R4541" t="n">
        <v>43</v>
      </c>
      <c r="S4541" t="n">
        <v>0</v>
      </c>
      <c r="T4541" t="n">
        <v>39</v>
      </c>
    </row>
    <row r="4542">
      <c r="A4542" s="8" t="n">
        <v>46214</v>
      </c>
      <c r="B4542" t="inlineStr">
        <is>
          <t>AA</t>
        </is>
      </c>
      <c r="C4542" s="9">
        <f>_xlfn.XLOOKUP(B4542,Carriers[Code],Carriers[Airline])</f>
        <v/>
      </c>
      <c r="D4542" t="n">
        <v>1592</v>
      </c>
      <c r="E4542" t="inlineStr">
        <is>
          <t>ORD</t>
        </is>
      </c>
      <c r="F4542" s="10" t="n">
        <v>1738</v>
      </c>
      <c r="G4542" t="inlineStr">
        <is>
          <t>1700-1759</t>
        </is>
      </c>
      <c r="H4542" s="9">
        <f>INT(F4542/100)</f>
        <v/>
      </c>
      <c r="I4542" t="n">
        <v>40</v>
      </c>
      <c r="J4542" t="n">
        <v>1</v>
      </c>
      <c r="K4542" t="n">
        <v>77</v>
      </c>
      <c r="L4542" t="n">
        <v>1</v>
      </c>
      <c r="M4542" t="n">
        <v>0</v>
      </c>
      <c r="O4542" t="n">
        <v>0</v>
      </c>
      <c r="P4542" t="n">
        <v>0</v>
      </c>
      <c r="Q4542" t="n">
        <v>0</v>
      </c>
      <c r="R4542" t="n">
        <v>37</v>
      </c>
      <c r="S4542" t="n">
        <v>0</v>
      </c>
      <c r="T4542" t="n">
        <v>40</v>
      </c>
    </row>
    <row r="4543">
      <c r="A4543" s="8" t="n">
        <v>46214</v>
      </c>
      <c r="B4543" t="inlineStr">
        <is>
          <t>B6</t>
        </is>
      </c>
      <c r="C4543" s="9">
        <f>_xlfn.XLOOKUP(B4543,Carriers[Code],Carriers[Airline])</f>
        <v/>
      </c>
      <c r="D4543" t="n">
        <v>1115</v>
      </c>
      <c r="E4543" t="inlineStr">
        <is>
          <t>BUF</t>
        </is>
      </c>
      <c r="F4543" s="10" t="n">
        <v>1740</v>
      </c>
      <c r="G4543" t="inlineStr">
        <is>
          <t>1700-1759</t>
        </is>
      </c>
      <c r="H4543" s="9">
        <f>INT(F4543/100)</f>
        <v/>
      </c>
      <c r="I4543" t="n">
        <v>71</v>
      </c>
      <c r="J4543" t="n">
        <v>1</v>
      </c>
      <c r="K4543" t="n">
        <v>109</v>
      </c>
      <c r="L4543" t="n">
        <v>1</v>
      </c>
      <c r="M4543" t="n">
        <v>0</v>
      </c>
      <c r="O4543" t="n">
        <v>0</v>
      </c>
      <c r="P4543" t="n">
        <v>34</v>
      </c>
      <c r="Q4543" t="n">
        <v>0</v>
      </c>
      <c r="R4543" t="n">
        <v>38</v>
      </c>
      <c r="S4543" t="n">
        <v>0</v>
      </c>
      <c r="T4543" t="n">
        <v>37</v>
      </c>
    </row>
    <row r="4544">
      <c r="A4544" s="8" t="n">
        <v>46214</v>
      </c>
      <c r="B4544" t="inlineStr">
        <is>
          <t>WN</t>
        </is>
      </c>
      <c r="C4544" s="9">
        <f>_xlfn.XLOOKUP(B4544,Carriers[Code],Carriers[Airline])</f>
        <v/>
      </c>
      <c r="D4544" t="n">
        <v>3911</v>
      </c>
      <c r="E4544" t="inlineStr">
        <is>
          <t>MDW</t>
        </is>
      </c>
      <c r="F4544" s="10" t="n">
        <v>1745</v>
      </c>
      <c r="G4544" t="inlineStr">
        <is>
          <t>1700-1759</t>
        </is>
      </c>
      <c r="H4544" s="9">
        <f>INT(F4544/100)</f>
        <v/>
      </c>
      <c r="I4544" t="n">
        <v>71</v>
      </c>
      <c r="J4544" t="n">
        <v>1</v>
      </c>
      <c r="K4544" t="n">
        <v>105</v>
      </c>
      <c r="L4544" t="n">
        <v>1</v>
      </c>
      <c r="M4544" t="n">
        <v>0</v>
      </c>
      <c r="O4544" t="n">
        <v>0</v>
      </c>
      <c r="P4544" t="n">
        <v>7</v>
      </c>
      <c r="Q4544" t="n">
        <v>0</v>
      </c>
      <c r="R4544" t="n">
        <v>34</v>
      </c>
      <c r="S4544" t="n">
        <v>0</v>
      </c>
      <c r="T4544" t="n">
        <v>64</v>
      </c>
    </row>
    <row r="4545">
      <c r="A4545" s="8" t="n">
        <v>46214</v>
      </c>
      <c r="B4545" t="inlineStr">
        <is>
          <t>DL</t>
        </is>
      </c>
      <c r="C4545" s="9">
        <f>_xlfn.XLOOKUP(B4545,Carriers[Code],Carriers[Airline])</f>
        <v/>
      </c>
      <c r="D4545" t="n">
        <v>514</v>
      </c>
      <c r="E4545" t="inlineStr">
        <is>
          <t>PHX</t>
        </is>
      </c>
      <c r="F4545" s="10" t="n">
        <v>1750</v>
      </c>
      <c r="G4545" t="inlineStr">
        <is>
          <t>1700-1759</t>
        </is>
      </c>
      <c r="H4545" s="9">
        <f>INT(F4545/100)</f>
        <v/>
      </c>
      <c r="I4545" t="n">
        <v>22</v>
      </c>
      <c r="J4545" t="n">
        <v>1</v>
      </c>
      <c r="K4545" t="n">
        <v>0</v>
      </c>
      <c r="L4545" t="n">
        <v>0</v>
      </c>
      <c r="M4545" t="n">
        <v>0</v>
      </c>
      <c r="O4545" t="n">
        <v>0</v>
      </c>
    </row>
    <row r="4546">
      <c r="A4546" s="8" t="n">
        <v>46214</v>
      </c>
      <c r="B4546" t="inlineStr">
        <is>
          <t>DL</t>
        </is>
      </c>
      <c r="C4546" s="9">
        <f>_xlfn.XLOOKUP(B4546,Carriers[Code],Carriers[Airline])</f>
        <v/>
      </c>
      <c r="D4546" t="n">
        <v>2687</v>
      </c>
      <c r="E4546" t="inlineStr">
        <is>
          <t>DCA</t>
        </is>
      </c>
      <c r="F4546" s="10" t="n">
        <v>1750</v>
      </c>
      <c r="G4546" t="inlineStr">
        <is>
          <t>1700-1759</t>
        </is>
      </c>
      <c r="H4546" s="9">
        <f>INT(F4546/100)</f>
        <v/>
      </c>
      <c r="I4546" t="n">
        <v>24</v>
      </c>
      <c r="J4546" t="n">
        <v>1</v>
      </c>
      <c r="K4546" t="n">
        <v>44</v>
      </c>
      <c r="L4546" t="n">
        <v>1</v>
      </c>
      <c r="M4546" t="n">
        <v>0</v>
      </c>
      <c r="O4546" t="n">
        <v>0</v>
      </c>
      <c r="P4546" t="n">
        <v>2</v>
      </c>
      <c r="Q4546" t="n">
        <v>0</v>
      </c>
      <c r="R4546" t="n">
        <v>20</v>
      </c>
      <c r="S4546" t="n">
        <v>0</v>
      </c>
      <c r="T4546" t="n">
        <v>22</v>
      </c>
    </row>
    <row r="4547">
      <c r="A4547" s="8" t="n">
        <v>46214</v>
      </c>
      <c r="B4547" t="inlineStr">
        <is>
          <t>AA</t>
        </is>
      </c>
      <c r="C4547" s="9">
        <f>_xlfn.XLOOKUP(B4547,Carriers[Code],Carriers[Airline])</f>
        <v/>
      </c>
      <c r="D4547" t="n">
        <v>1562</v>
      </c>
      <c r="E4547" t="inlineStr">
        <is>
          <t>MIA</t>
        </is>
      </c>
      <c r="F4547" s="10" t="n">
        <v>1755</v>
      </c>
      <c r="G4547" t="inlineStr">
        <is>
          <t>1700-1759</t>
        </is>
      </c>
      <c r="H4547" s="9">
        <f>INT(F4547/100)</f>
        <v/>
      </c>
      <c r="I4547" t="n">
        <v>23</v>
      </c>
      <c r="J4547" t="n">
        <v>1</v>
      </c>
      <c r="K4547" t="n">
        <v>0</v>
      </c>
      <c r="L4547" t="n">
        <v>0</v>
      </c>
      <c r="M4547" t="n">
        <v>0</v>
      </c>
      <c r="O4547" t="n">
        <v>0</v>
      </c>
    </row>
    <row r="4548">
      <c r="A4548" s="8" t="n">
        <v>46214</v>
      </c>
      <c r="B4548" t="inlineStr">
        <is>
          <t>B6</t>
        </is>
      </c>
      <c r="C4548" s="9">
        <f>_xlfn.XLOOKUP(B4548,Carriers[Code],Carriers[Airline])</f>
        <v/>
      </c>
      <c r="D4548" t="n">
        <v>451</v>
      </c>
      <c r="E4548" t="inlineStr">
        <is>
          <t>MCO</t>
        </is>
      </c>
      <c r="F4548" s="10" t="n">
        <v>1755</v>
      </c>
      <c r="G4548" t="inlineStr">
        <is>
          <t>1700-1759</t>
        </is>
      </c>
      <c r="H4548" s="9">
        <f>INT(F4548/100)</f>
        <v/>
      </c>
      <c r="I4548" t="n">
        <v>32</v>
      </c>
      <c r="J4548" t="n">
        <v>1</v>
      </c>
      <c r="K4548" t="n">
        <v>13</v>
      </c>
      <c r="L4548" t="n">
        <v>0</v>
      </c>
      <c r="M4548" t="n">
        <v>0</v>
      </c>
      <c r="O4548" t="n">
        <v>0</v>
      </c>
    </row>
    <row r="4549">
      <c r="A4549" s="8" t="n">
        <v>46214</v>
      </c>
      <c r="B4549" t="inlineStr">
        <is>
          <t>DL</t>
        </is>
      </c>
      <c r="C4549" s="9">
        <f>_xlfn.XLOOKUP(B4549,Carriers[Code],Carriers[Airline])</f>
        <v/>
      </c>
      <c r="D4549" t="n">
        <v>1098</v>
      </c>
      <c r="E4549" t="inlineStr">
        <is>
          <t>MSP</t>
        </is>
      </c>
      <c r="F4549" s="10" t="n">
        <v>1755</v>
      </c>
      <c r="G4549" t="inlineStr">
        <is>
          <t>1700-1759</t>
        </is>
      </c>
      <c r="H4549" s="9">
        <f>INT(F4549/100)</f>
        <v/>
      </c>
      <c r="I4549" t="n">
        <v>24</v>
      </c>
      <c r="J4549" t="n">
        <v>1</v>
      </c>
      <c r="K4549" t="n">
        <v>4</v>
      </c>
      <c r="L4549" t="n">
        <v>0</v>
      </c>
      <c r="M4549" t="n">
        <v>0</v>
      </c>
      <c r="O4549" t="n">
        <v>0</v>
      </c>
    </row>
    <row r="4550">
      <c r="A4550" s="8" t="n">
        <v>46214</v>
      </c>
      <c r="B4550" t="inlineStr">
        <is>
          <t>DL</t>
        </is>
      </c>
      <c r="C4550" s="9">
        <f>_xlfn.XLOOKUP(B4550,Carriers[Code],Carriers[Airline])</f>
        <v/>
      </c>
      <c r="D4550" t="n">
        <v>2464</v>
      </c>
      <c r="E4550" t="inlineStr">
        <is>
          <t>ATL</t>
        </is>
      </c>
      <c r="F4550" s="10" t="n">
        <v>1755</v>
      </c>
      <c r="G4550" t="inlineStr">
        <is>
          <t>1700-1759</t>
        </is>
      </c>
      <c r="H4550" s="9">
        <f>INT(F4550/100)</f>
        <v/>
      </c>
      <c r="I4550" t="n">
        <v>91</v>
      </c>
      <c r="J4550" t="n">
        <v>1</v>
      </c>
      <c r="K4550" t="n">
        <v>139</v>
      </c>
      <c r="L4550" t="n">
        <v>1</v>
      </c>
      <c r="M4550" t="n">
        <v>0</v>
      </c>
      <c r="O4550" t="n">
        <v>0</v>
      </c>
      <c r="P4550" t="n">
        <v>0</v>
      </c>
      <c r="Q4550" t="n">
        <v>0</v>
      </c>
      <c r="R4550" t="n">
        <v>48</v>
      </c>
      <c r="S4550" t="n">
        <v>0</v>
      </c>
      <c r="T4550" t="n">
        <v>91</v>
      </c>
    </row>
    <row r="4551">
      <c r="A4551" s="8" t="n">
        <v>46214</v>
      </c>
      <c r="B4551" t="inlineStr">
        <is>
          <t>AS</t>
        </is>
      </c>
      <c r="C4551" s="9">
        <f>_xlfn.XLOOKUP(B4551,Carriers[Code],Carriers[Airline])</f>
        <v/>
      </c>
      <c r="D4551" t="n">
        <v>304</v>
      </c>
      <c r="E4551" t="inlineStr">
        <is>
          <t>SEA</t>
        </is>
      </c>
      <c r="F4551" s="10" t="n">
        <v>1756</v>
      </c>
      <c r="G4551" t="inlineStr">
        <is>
          <t>1700-1759</t>
        </is>
      </c>
      <c r="H4551" s="9">
        <f>INT(F4551/100)</f>
        <v/>
      </c>
      <c r="I4551" t="n">
        <v>109</v>
      </c>
      <c r="J4551" t="n">
        <v>1</v>
      </c>
      <c r="K4551" t="n">
        <v>105</v>
      </c>
      <c r="L4551" t="n">
        <v>1</v>
      </c>
      <c r="M4551" t="n">
        <v>0</v>
      </c>
      <c r="O4551" t="n">
        <v>0</v>
      </c>
      <c r="P4551" t="n">
        <v>0</v>
      </c>
      <c r="Q4551" t="n">
        <v>0</v>
      </c>
      <c r="R4551" t="n">
        <v>0</v>
      </c>
      <c r="S4551" t="n">
        <v>0</v>
      </c>
      <c r="T4551" t="n">
        <v>105</v>
      </c>
    </row>
    <row r="4552">
      <c r="A4552" s="8" t="n">
        <v>46214</v>
      </c>
      <c r="B4552" t="inlineStr">
        <is>
          <t>YX</t>
        </is>
      </c>
      <c r="C4552" s="9">
        <f>_xlfn.XLOOKUP(B4552,Carriers[Code],Carriers[Airline])</f>
        <v/>
      </c>
      <c r="D4552" t="n">
        <v>3719</v>
      </c>
      <c r="E4552" t="inlineStr">
        <is>
          <t>EWR</t>
        </is>
      </c>
      <c r="F4552" s="10" t="n">
        <v>1758</v>
      </c>
      <c r="G4552" t="inlineStr">
        <is>
          <t>1700-1759</t>
        </is>
      </c>
      <c r="H4552" s="9">
        <f>INT(F4552/100)</f>
        <v/>
      </c>
      <c r="I4552" t="n">
        <v>-2</v>
      </c>
      <c r="J4552" t="n">
        <v>0</v>
      </c>
      <c r="K4552" t="n">
        <v>-2</v>
      </c>
      <c r="L4552" t="n">
        <v>0</v>
      </c>
      <c r="M4552" t="n">
        <v>0</v>
      </c>
      <c r="O4552" t="n">
        <v>0</v>
      </c>
    </row>
    <row r="4553">
      <c r="A4553" s="8" t="n">
        <v>46214</v>
      </c>
      <c r="B4553" t="inlineStr">
        <is>
          <t>B6</t>
        </is>
      </c>
      <c r="C4553" s="9">
        <f>_xlfn.XLOOKUP(B4553,Carriers[Code],Carriers[Airline])</f>
        <v/>
      </c>
      <c r="D4553" t="n">
        <v>1387</v>
      </c>
      <c r="E4553" t="inlineStr">
        <is>
          <t>LAX</t>
        </is>
      </c>
      <c r="F4553" s="10" t="n">
        <v>1800</v>
      </c>
      <c r="G4553" t="inlineStr">
        <is>
          <t>1800-1859</t>
        </is>
      </c>
      <c r="H4553" s="9">
        <f>INT(F4553/100)</f>
        <v/>
      </c>
      <c r="I4553" t="n">
        <v>27</v>
      </c>
      <c r="J4553" t="n">
        <v>1</v>
      </c>
      <c r="K4553" t="n">
        <v>3</v>
      </c>
      <c r="L4553" t="n">
        <v>0</v>
      </c>
      <c r="M4553" t="n">
        <v>0</v>
      </c>
      <c r="O4553" t="n">
        <v>0</v>
      </c>
    </row>
    <row r="4554">
      <c r="A4554" s="8" t="n">
        <v>46214</v>
      </c>
      <c r="B4554" t="inlineStr">
        <is>
          <t>DL</t>
        </is>
      </c>
      <c r="C4554" s="9">
        <f>_xlfn.XLOOKUP(B4554,Carriers[Code],Carriers[Airline])</f>
        <v/>
      </c>
      <c r="D4554" t="n">
        <v>2805</v>
      </c>
      <c r="E4554" t="inlineStr">
        <is>
          <t>LGA</t>
        </is>
      </c>
      <c r="F4554" s="10" t="n">
        <v>1800</v>
      </c>
      <c r="G4554" t="inlineStr">
        <is>
          <t>1800-1859</t>
        </is>
      </c>
      <c r="H4554" s="9">
        <f>INT(F4554/100)</f>
        <v/>
      </c>
      <c r="I4554" t="n">
        <v>26</v>
      </c>
      <c r="J4554" t="n">
        <v>1</v>
      </c>
      <c r="K4554" t="n">
        <v>19</v>
      </c>
      <c r="L4554" t="n">
        <v>1</v>
      </c>
      <c r="M4554" t="n">
        <v>0</v>
      </c>
      <c r="O4554" t="n">
        <v>0</v>
      </c>
      <c r="P4554" t="n">
        <v>8</v>
      </c>
      <c r="Q4554" t="n">
        <v>0</v>
      </c>
      <c r="R4554" t="n">
        <v>0</v>
      </c>
      <c r="S4554" t="n">
        <v>0</v>
      </c>
      <c r="T4554" t="n">
        <v>11</v>
      </c>
    </row>
    <row r="4555">
      <c r="A4555" s="8" t="n">
        <v>46214</v>
      </c>
      <c r="B4555" t="inlineStr">
        <is>
          <t>YX</t>
        </is>
      </c>
      <c r="C4555" s="9">
        <f>_xlfn.XLOOKUP(B4555,Carriers[Code],Carriers[Airline])</f>
        <v/>
      </c>
      <c r="D4555" t="n">
        <v>4390</v>
      </c>
      <c r="E4555" t="inlineStr">
        <is>
          <t>JFK</t>
        </is>
      </c>
      <c r="F4555" s="10" t="n">
        <v>1800</v>
      </c>
      <c r="G4555" t="inlineStr">
        <is>
          <t>1800-1859</t>
        </is>
      </c>
      <c r="H4555" s="9">
        <f>INT(F4555/100)</f>
        <v/>
      </c>
      <c r="I4555" t="n">
        <v>76</v>
      </c>
      <c r="J4555" t="n">
        <v>1</v>
      </c>
      <c r="K4555" t="n">
        <v>99</v>
      </c>
      <c r="L4555" t="n">
        <v>1</v>
      </c>
      <c r="M4555" t="n">
        <v>0</v>
      </c>
      <c r="O4555" t="n">
        <v>0</v>
      </c>
      <c r="P4555" t="n">
        <v>0</v>
      </c>
      <c r="Q4555" t="n">
        <v>0</v>
      </c>
      <c r="R4555" t="n">
        <v>79</v>
      </c>
      <c r="S4555" t="n">
        <v>0</v>
      </c>
      <c r="T4555" t="n">
        <v>20</v>
      </c>
    </row>
    <row r="4556">
      <c r="A4556" s="8" t="n">
        <v>46214</v>
      </c>
      <c r="B4556" t="inlineStr">
        <is>
          <t>DL</t>
        </is>
      </c>
      <c r="C4556" s="9">
        <f>_xlfn.XLOOKUP(B4556,Carriers[Code],Carriers[Airline])</f>
        <v/>
      </c>
      <c r="D4556" t="n">
        <v>1297</v>
      </c>
      <c r="E4556" t="inlineStr">
        <is>
          <t>AUS</t>
        </is>
      </c>
      <c r="F4556" s="10" t="n">
        <v>1805</v>
      </c>
      <c r="G4556" t="inlineStr">
        <is>
          <t>1800-1859</t>
        </is>
      </c>
      <c r="H4556" s="9">
        <f>INT(F4556/100)</f>
        <v/>
      </c>
      <c r="I4556" t="n">
        <v>54</v>
      </c>
      <c r="J4556" t="n">
        <v>1</v>
      </c>
      <c r="K4556" t="n">
        <v>106</v>
      </c>
      <c r="L4556" t="n">
        <v>1</v>
      </c>
      <c r="M4556" t="n">
        <v>0</v>
      </c>
      <c r="O4556" t="n">
        <v>0</v>
      </c>
      <c r="P4556" t="n">
        <v>13</v>
      </c>
      <c r="Q4556" t="n">
        <v>0</v>
      </c>
      <c r="R4556" t="n">
        <v>52</v>
      </c>
      <c r="S4556" t="n">
        <v>0</v>
      </c>
      <c r="T4556" t="n">
        <v>41</v>
      </c>
    </row>
    <row r="4557">
      <c r="A4557" s="8" t="n">
        <v>46214</v>
      </c>
      <c r="B4557" t="inlineStr">
        <is>
          <t>YX</t>
        </is>
      </c>
      <c r="C4557" s="9">
        <f>_xlfn.XLOOKUP(B4557,Carriers[Code],Carriers[Airline])</f>
        <v/>
      </c>
      <c r="D4557" t="n">
        <v>3543</v>
      </c>
      <c r="E4557" t="inlineStr">
        <is>
          <t>IAD</t>
        </is>
      </c>
      <c r="F4557" s="10" t="n">
        <v>1805</v>
      </c>
      <c r="G4557" t="inlineStr">
        <is>
          <t>1800-1859</t>
        </is>
      </c>
      <c r="H4557" s="9">
        <f>INT(F4557/100)</f>
        <v/>
      </c>
      <c r="I4557" t="n">
        <v>-6</v>
      </c>
      <c r="J4557" t="n">
        <v>0</v>
      </c>
      <c r="K4557" t="n">
        <v>-4</v>
      </c>
      <c r="L4557" t="n">
        <v>0</v>
      </c>
      <c r="M4557" t="n">
        <v>0</v>
      </c>
      <c r="O4557" t="n">
        <v>0</v>
      </c>
    </row>
    <row r="4558">
      <c r="A4558" s="8" t="n">
        <v>46214</v>
      </c>
      <c r="B4558" t="inlineStr">
        <is>
          <t>YX</t>
        </is>
      </c>
      <c r="C4558" s="9">
        <f>_xlfn.XLOOKUP(B4558,Carriers[Code],Carriers[Airline])</f>
        <v/>
      </c>
      <c r="D4558" t="n">
        <v>5679</v>
      </c>
      <c r="E4558" t="inlineStr">
        <is>
          <t>PIT</t>
        </is>
      </c>
      <c r="F4558" s="10" t="n">
        <v>1810</v>
      </c>
      <c r="G4558" t="inlineStr">
        <is>
          <t>1800-1859</t>
        </is>
      </c>
      <c r="H4558" s="9">
        <f>INT(F4558/100)</f>
        <v/>
      </c>
      <c r="I4558" t="n">
        <v>41</v>
      </c>
      <c r="J4558" t="n">
        <v>1</v>
      </c>
      <c r="K4558" t="n">
        <v>69</v>
      </c>
      <c r="L4558" t="n">
        <v>1</v>
      </c>
      <c r="M4558" t="n">
        <v>0</v>
      </c>
      <c r="O4558" t="n">
        <v>0</v>
      </c>
      <c r="P4558" t="n">
        <v>41</v>
      </c>
      <c r="Q4558" t="n">
        <v>0</v>
      </c>
      <c r="R4558" t="n">
        <v>28</v>
      </c>
      <c r="S4558" t="n">
        <v>0</v>
      </c>
      <c r="T4558" t="n">
        <v>0</v>
      </c>
    </row>
    <row r="4559">
      <c r="A4559" s="8" t="n">
        <v>46214</v>
      </c>
      <c r="B4559" t="inlineStr">
        <is>
          <t>YX</t>
        </is>
      </c>
      <c r="C4559" s="9">
        <f>_xlfn.XLOOKUP(B4559,Carriers[Code],Carriers[Airline])</f>
        <v/>
      </c>
      <c r="D4559" t="n">
        <v>4650</v>
      </c>
      <c r="E4559" t="inlineStr">
        <is>
          <t>DCA</t>
        </is>
      </c>
      <c r="F4559" s="10" t="n">
        <v>1811</v>
      </c>
      <c r="G4559" t="inlineStr">
        <is>
          <t>1800-1859</t>
        </is>
      </c>
      <c r="H4559" s="9">
        <f>INT(F4559/100)</f>
        <v/>
      </c>
      <c r="I4559" t="n">
        <v>-1</v>
      </c>
      <c r="J4559" t="n">
        <v>0</v>
      </c>
      <c r="K4559" t="n">
        <v>37</v>
      </c>
      <c r="L4559" t="n">
        <v>1</v>
      </c>
      <c r="M4559" t="n">
        <v>0</v>
      </c>
      <c r="O4559" t="n">
        <v>0</v>
      </c>
      <c r="P4559" t="n">
        <v>0</v>
      </c>
      <c r="Q4559" t="n">
        <v>0</v>
      </c>
      <c r="R4559" t="n">
        <v>37</v>
      </c>
      <c r="S4559" t="n">
        <v>0</v>
      </c>
      <c r="T4559" t="n">
        <v>0</v>
      </c>
    </row>
    <row r="4560">
      <c r="A4560" s="8" t="n">
        <v>46214</v>
      </c>
      <c r="B4560" t="inlineStr">
        <is>
          <t>AA</t>
        </is>
      </c>
      <c r="C4560" s="9">
        <f>_xlfn.XLOOKUP(B4560,Carriers[Code],Carriers[Airline])</f>
        <v/>
      </c>
      <c r="D4560" t="n">
        <v>1577</v>
      </c>
      <c r="E4560" t="inlineStr">
        <is>
          <t>DFW</t>
        </is>
      </c>
      <c r="F4560" s="10" t="n">
        <v>1812</v>
      </c>
      <c r="G4560" t="inlineStr">
        <is>
          <t>1800-1859</t>
        </is>
      </c>
      <c r="H4560" s="9">
        <f>INT(F4560/100)</f>
        <v/>
      </c>
      <c r="I4560" t="n">
        <v>-1</v>
      </c>
      <c r="J4560" t="n">
        <v>0</v>
      </c>
      <c r="K4560" t="n">
        <v>51</v>
      </c>
      <c r="L4560" t="n">
        <v>1</v>
      </c>
      <c r="M4560" t="n">
        <v>0</v>
      </c>
      <c r="O4560" t="n">
        <v>0</v>
      </c>
      <c r="P4560" t="n">
        <v>0</v>
      </c>
      <c r="Q4560" t="n">
        <v>0</v>
      </c>
      <c r="R4560" t="n">
        <v>51</v>
      </c>
      <c r="S4560" t="n">
        <v>0</v>
      </c>
      <c r="T4560" t="n">
        <v>0</v>
      </c>
    </row>
    <row r="4561">
      <c r="A4561" s="8" t="n">
        <v>46214</v>
      </c>
      <c r="B4561" t="inlineStr">
        <is>
          <t>MQ</t>
        </is>
      </c>
      <c r="C4561" s="9">
        <f>_xlfn.XLOOKUP(B4561,Carriers[Code],Carriers[Airline])</f>
        <v/>
      </c>
      <c r="D4561" t="n">
        <v>3408</v>
      </c>
      <c r="E4561" t="inlineStr">
        <is>
          <t>CVG</t>
        </is>
      </c>
      <c r="F4561" s="10" t="n">
        <v>1820</v>
      </c>
      <c r="G4561" t="inlineStr">
        <is>
          <t>1800-1859</t>
        </is>
      </c>
      <c r="H4561" s="9">
        <f>INT(F4561/100)</f>
        <v/>
      </c>
      <c r="I4561" t="n">
        <v>-5</v>
      </c>
      <c r="J4561" t="n">
        <v>0</v>
      </c>
      <c r="K4561" t="n">
        <v>42</v>
      </c>
      <c r="L4561" t="n">
        <v>1</v>
      </c>
      <c r="M4561" t="n">
        <v>0</v>
      </c>
      <c r="O4561" t="n">
        <v>0</v>
      </c>
      <c r="P4561" t="n">
        <v>0</v>
      </c>
      <c r="Q4561" t="n">
        <v>0</v>
      </c>
      <c r="R4561" t="n">
        <v>42</v>
      </c>
      <c r="S4561" t="n">
        <v>0</v>
      </c>
      <c r="T4561" t="n">
        <v>0</v>
      </c>
    </row>
    <row r="4562">
      <c r="A4562" s="8" t="n">
        <v>46214</v>
      </c>
      <c r="B4562" t="inlineStr">
        <is>
          <t>B6</t>
        </is>
      </c>
      <c r="C4562" s="9">
        <f>_xlfn.XLOOKUP(B4562,Carriers[Code],Carriers[Airline])</f>
        <v/>
      </c>
      <c r="D4562" t="n">
        <v>2459</v>
      </c>
      <c r="E4562" t="inlineStr">
        <is>
          <t>PHL</t>
        </is>
      </c>
      <c r="F4562" s="10" t="n">
        <v>1821</v>
      </c>
      <c r="G4562" t="inlineStr">
        <is>
          <t>1800-1859</t>
        </is>
      </c>
      <c r="H4562" s="9">
        <f>INT(F4562/100)</f>
        <v/>
      </c>
      <c r="I4562" t="n">
        <v>0</v>
      </c>
      <c r="J4562" t="n">
        <v>0</v>
      </c>
      <c r="K4562" t="n">
        <v>-1</v>
      </c>
      <c r="L4562" t="n">
        <v>0</v>
      </c>
      <c r="M4562" t="n">
        <v>0</v>
      </c>
      <c r="O4562" t="n">
        <v>0</v>
      </c>
    </row>
    <row r="4563">
      <c r="A4563" s="8" t="n">
        <v>46214</v>
      </c>
      <c r="B4563" t="inlineStr">
        <is>
          <t>UA</t>
        </is>
      </c>
      <c r="C4563" s="9">
        <f>_xlfn.XLOOKUP(B4563,Carriers[Code],Carriers[Airline])</f>
        <v/>
      </c>
      <c r="D4563" t="n">
        <v>639</v>
      </c>
      <c r="E4563" t="inlineStr">
        <is>
          <t>LAX</t>
        </is>
      </c>
      <c r="F4563" s="10" t="n">
        <v>1826</v>
      </c>
      <c r="G4563" t="inlineStr">
        <is>
          <t>1800-1859</t>
        </is>
      </c>
      <c r="H4563" s="9">
        <f>INT(F4563/100)</f>
        <v/>
      </c>
      <c r="I4563" t="n">
        <v>21</v>
      </c>
      <c r="J4563" t="n">
        <v>1</v>
      </c>
      <c r="K4563" t="n">
        <v>13</v>
      </c>
      <c r="L4563" t="n">
        <v>0</v>
      </c>
      <c r="M4563" t="n">
        <v>0</v>
      </c>
      <c r="O4563" t="n">
        <v>0</v>
      </c>
    </row>
    <row r="4564">
      <c r="A4564" s="8" t="n">
        <v>46214</v>
      </c>
      <c r="B4564" t="inlineStr">
        <is>
          <t>YX</t>
        </is>
      </c>
      <c r="C4564" s="9">
        <f>_xlfn.XLOOKUP(B4564,Carriers[Code],Carriers[Airline])</f>
        <v/>
      </c>
      <c r="D4564" t="n">
        <v>4692</v>
      </c>
      <c r="E4564" t="inlineStr">
        <is>
          <t>MSN</t>
        </is>
      </c>
      <c r="F4564" s="10" t="n">
        <v>1830</v>
      </c>
      <c r="G4564" t="inlineStr">
        <is>
          <t>1800-1859</t>
        </is>
      </c>
      <c r="H4564" s="9">
        <f>INT(F4564/100)</f>
        <v/>
      </c>
      <c r="I4564" t="n">
        <v>13</v>
      </c>
      <c r="J4564" t="n">
        <v>0</v>
      </c>
      <c r="K4564" t="n">
        <v>30</v>
      </c>
      <c r="L4564" t="n">
        <v>1</v>
      </c>
      <c r="M4564" t="n">
        <v>0</v>
      </c>
      <c r="O4564" t="n">
        <v>0</v>
      </c>
      <c r="P4564" t="n">
        <v>0</v>
      </c>
      <c r="Q4564" t="n">
        <v>0</v>
      </c>
      <c r="R4564" t="n">
        <v>17</v>
      </c>
      <c r="S4564" t="n">
        <v>0</v>
      </c>
      <c r="T4564" t="n">
        <v>13</v>
      </c>
    </row>
    <row r="4565">
      <c r="A4565" s="8" t="n">
        <v>46214</v>
      </c>
      <c r="B4565" t="inlineStr">
        <is>
          <t>AA</t>
        </is>
      </c>
      <c r="C4565" s="9">
        <f>_xlfn.XLOOKUP(B4565,Carriers[Code],Carriers[Airline])</f>
        <v/>
      </c>
      <c r="D4565" t="n">
        <v>1554</v>
      </c>
      <c r="E4565" t="inlineStr">
        <is>
          <t>ORD</t>
        </is>
      </c>
      <c r="F4565" s="10" t="n">
        <v>1831</v>
      </c>
      <c r="G4565" t="inlineStr">
        <is>
          <t>1800-1859</t>
        </is>
      </c>
      <c r="H4565" s="9">
        <f>INT(F4565/100)</f>
        <v/>
      </c>
      <c r="I4565" t="n">
        <v>-2</v>
      </c>
      <c r="J4565" t="n">
        <v>0</v>
      </c>
      <c r="K4565" t="n">
        <v>29</v>
      </c>
      <c r="L4565" t="n">
        <v>1</v>
      </c>
      <c r="M4565" t="n">
        <v>0</v>
      </c>
      <c r="O4565" t="n">
        <v>0</v>
      </c>
      <c r="P4565" t="n">
        <v>0</v>
      </c>
      <c r="Q4565" t="n">
        <v>0</v>
      </c>
      <c r="R4565" t="n">
        <v>29</v>
      </c>
      <c r="S4565" t="n">
        <v>0</v>
      </c>
      <c r="T4565" t="n">
        <v>0</v>
      </c>
    </row>
    <row r="4566">
      <c r="A4566" s="8" t="n">
        <v>46214</v>
      </c>
      <c r="B4566" t="inlineStr">
        <is>
          <t>UA</t>
        </is>
      </c>
      <c r="C4566" s="9">
        <f>_xlfn.XLOOKUP(B4566,Carriers[Code],Carriers[Airline])</f>
        <v/>
      </c>
      <c r="D4566" t="n">
        <v>1015</v>
      </c>
      <c r="E4566" t="inlineStr">
        <is>
          <t>ORD</t>
        </is>
      </c>
      <c r="F4566" s="10" t="n">
        <v>1843</v>
      </c>
      <c r="G4566" t="inlineStr">
        <is>
          <t>1800-1859</t>
        </is>
      </c>
      <c r="H4566" s="9">
        <f>INT(F4566/100)</f>
        <v/>
      </c>
      <c r="I4566" t="n">
        <v>19</v>
      </c>
      <c r="J4566" t="n">
        <v>1</v>
      </c>
      <c r="K4566" t="n">
        <v>57</v>
      </c>
      <c r="L4566" t="n">
        <v>1</v>
      </c>
      <c r="M4566" t="n">
        <v>0</v>
      </c>
      <c r="O4566" t="n">
        <v>0</v>
      </c>
      <c r="P4566" t="n">
        <v>4</v>
      </c>
      <c r="Q4566" t="n">
        <v>0</v>
      </c>
      <c r="R4566" t="n">
        <v>38</v>
      </c>
      <c r="S4566" t="n">
        <v>0</v>
      </c>
      <c r="T4566" t="n">
        <v>15</v>
      </c>
    </row>
    <row r="4567">
      <c r="A4567" s="8" t="n">
        <v>46214</v>
      </c>
      <c r="B4567" t="inlineStr">
        <is>
          <t>WN</t>
        </is>
      </c>
      <c r="C4567" s="9">
        <f>_xlfn.XLOOKUP(B4567,Carriers[Code],Carriers[Airline])</f>
        <v/>
      </c>
      <c r="D4567" t="n">
        <v>4180</v>
      </c>
      <c r="E4567" t="inlineStr">
        <is>
          <t>BWI</t>
        </is>
      </c>
      <c r="F4567" s="10" t="n">
        <v>1845</v>
      </c>
      <c r="G4567" t="inlineStr">
        <is>
          <t>1800-1859</t>
        </is>
      </c>
      <c r="H4567" s="9">
        <f>INT(F4567/100)</f>
        <v/>
      </c>
      <c r="I4567" t="n">
        <v>29</v>
      </c>
      <c r="J4567" t="n">
        <v>1</v>
      </c>
      <c r="K4567" t="n">
        <v>43</v>
      </c>
      <c r="L4567" t="n">
        <v>1</v>
      </c>
      <c r="M4567" t="n">
        <v>0</v>
      </c>
      <c r="O4567" t="n">
        <v>0</v>
      </c>
      <c r="P4567" t="n">
        <v>0</v>
      </c>
      <c r="Q4567" t="n">
        <v>0</v>
      </c>
      <c r="R4567" t="n">
        <v>33</v>
      </c>
      <c r="S4567" t="n">
        <v>0</v>
      </c>
      <c r="T4567" t="n">
        <v>10</v>
      </c>
    </row>
    <row r="4568">
      <c r="A4568" s="8" t="n">
        <v>46214</v>
      </c>
      <c r="B4568" t="inlineStr">
        <is>
          <t>DL</t>
        </is>
      </c>
      <c r="C4568" s="9">
        <f>_xlfn.XLOOKUP(B4568,Carriers[Code],Carriers[Airline])</f>
        <v/>
      </c>
      <c r="D4568" t="n">
        <v>324</v>
      </c>
      <c r="E4568" t="inlineStr">
        <is>
          <t>SEA</t>
        </is>
      </c>
      <c r="F4568" s="10" t="n">
        <v>1850</v>
      </c>
      <c r="G4568" t="inlineStr">
        <is>
          <t>1800-1859</t>
        </is>
      </c>
      <c r="H4568" s="9">
        <f>INT(F4568/100)</f>
        <v/>
      </c>
      <c r="I4568" t="n">
        <v>-1</v>
      </c>
      <c r="J4568" t="n">
        <v>0</v>
      </c>
      <c r="K4568" t="n">
        <v>-19</v>
      </c>
      <c r="L4568" t="n">
        <v>0</v>
      </c>
      <c r="M4568" t="n">
        <v>0</v>
      </c>
      <c r="O4568" t="n">
        <v>0</v>
      </c>
    </row>
    <row r="4569">
      <c r="A4569" s="8" t="n">
        <v>46214</v>
      </c>
      <c r="B4569" t="inlineStr">
        <is>
          <t>DL</t>
        </is>
      </c>
      <c r="C4569" s="9">
        <f>_xlfn.XLOOKUP(B4569,Carriers[Code],Carriers[Airline])</f>
        <v/>
      </c>
      <c r="D4569" t="n">
        <v>2782</v>
      </c>
      <c r="E4569" t="inlineStr">
        <is>
          <t>RDU</t>
        </is>
      </c>
      <c r="F4569" s="10" t="n">
        <v>1850</v>
      </c>
      <c r="G4569" t="inlineStr">
        <is>
          <t>1800-1859</t>
        </is>
      </c>
      <c r="H4569" s="9">
        <f>INT(F4569/100)</f>
        <v/>
      </c>
      <c r="I4569" t="n">
        <v>30</v>
      </c>
      <c r="J4569" t="n">
        <v>1</v>
      </c>
      <c r="K4569" t="n">
        <v>51</v>
      </c>
      <c r="L4569" t="n">
        <v>1</v>
      </c>
      <c r="M4569" t="n">
        <v>0</v>
      </c>
      <c r="O4569" t="n">
        <v>0</v>
      </c>
      <c r="P4569" t="n">
        <v>2</v>
      </c>
      <c r="Q4569" t="n">
        <v>0</v>
      </c>
      <c r="R4569" t="n">
        <v>21</v>
      </c>
      <c r="S4569" t="n">
        <v>0</v>
      </c>
      <c r="T4569" t="n">
        <v>28</v>
      </c>
    </row>
    <row r="4570">
      <c r="A4570" s="8" t="n">
        <v>46214</v>
      </c>
      <c r="B4570" t="inlineStr">
        <is>
          <t>AS</t>
        </is>
      </c>
      <c r="C4570" s="9">
        <f>_xlfn.XLOOKUP(B4570,Carriers[Code],Carriers[Airline])</f>
        <v/>
      </c>
      <c r="D4570" t="n">
        <v>1502</v>
      </c>
      <c r="E4570" t="inlineStr">
        <is>
          <t>ANC</t>
        </is>
      </c>
      <c r="F4570" s="10" t="n">
        <v>1852</v>
      </c>
      <c r="G4570" t="inlineStr">
        <is>
          <t>1800-1859</t>
        </is>
      </c>
      <c r="H4570" s="9">
        <f>INT(F4570/100)</f>
        <v/>
      </c>
      <c r="I4570" t="n">
        <v>19</v>
      </c>
      <c r="J4570" t="n">
        <v>1</v>
      </c>
      <c r="K4570" t="n">
        <v>11</v>
      </c>
      <c r="L4570" t="n">
        <v>0</v>
      </c>
      <c r="M4570" t="n">
        <v>0</v>
      </c>
      <c r="O4570" t="n">
        <v>0</v>
      </c>
    </row>
    <row r="4571">
      <c r="A4571" s="8" t="n">
        <v>46214</v>
      </c>
      <c r="B4571" t="inlineStr">
        <is>
          <t>AA</t>
        </is>
      </c>
      <c r="C4571" s="9">
        <f>_xlfn.XLOOKUP(B4571,Carriers[Code],Carriers[Airline])</f>
        <v/>
      </c>
      <c r="D4571" t="n">
        <v>1552</v>
      </c>
      <c r="E4571" t="inlineStr">
        <is>
          <t>CLT</t>
        </is>
      </c>
      <c r="F4571" s="10" t="n">
        <v>1855</v>
      </c>
      <c r="G4571" t="inlineStr">
        <is>
          <t>1800-1859</t>
        </is>
      </c>
      <c r="H4571" s="9">
        <f>INT(F4571/100)</f>
        <v/>
      </c>
      <c r="I4571" t="n">
        <v>15</v>
      </c>
      <c r="J4571" t="n">
        <v>1</v>
      </c>
      <c r="K4571" t="n">
        <v>56</v>
      </c>
      <c r="L4571" t="n">
        <v>1</v>
      </c>
      <c r="M4571" t="n">
        <v>0</v>
      </c>
      <c r="O4571" t="n">
        <v>0</v>
      </c>
      <c r="P4571" t="n">
        <v>15</v>
      </c>
      <c r="Q4571" t="n">
        <v>0</v>
      </c>
      <c r="R4571" t="n">
        <v>41</v>
      </c>
      <c r="S4571" t="n">
        <v>0</v>
      </c>
      <c r="T4571" t="n">
        <v>0</v>
      </c>
    </row>
    <row r="4572">
      <c r="A4572" s="8" t="n">
        <v>46214</v>
      </c>
      <c r="B4572" t="inlineStr">
        <is>
          <t>DL</t>
        </is>
      </c>
      <c r="C4572" s="9">
        <f>_xlfn.XLOOKUP(B4572,Carriers[Code],Carriers[Airline])</f>
        <v/>
      </c>
      <c r="D4572" t="n">
        <v>2586</v>
      </c>
      <c r="E4572" t="inlineStr">
        <is>
          <t>BNA</t>
        </is>
      </c>
      <c r="F4572" s="10" t="n">
        <v>1855</v>
      </c>
      <c r="G4572" t="inlineStr">
        <is>
          <t>1800-1859</t>
        </is>
      </c>
      <c r="H4572" s="9">
        <f>INT(F4572/100)</f>
        <v/>
      </c>
      <c r="I4572" t="n">
        <v>17</v>
      </c>
      <c r="J4572" t="n">
        <v>1</v>
      </c>
      <c r="K4572" t="n">
        <v>15</v>
      </c>
      <c r="L4572" t="n">
        <v>1</v>
      </c>
      <c r="M4572" t="n">
        <v>0</v>
      </c>
      <c r="O4572" t="n">
        <v>0</v>
      </c>
      <c r="P4572" t="n">
        <v>0</v>
      </c>
      <c r="Q4572" t="n">
        <v>0</v>
      </c>
      <c r="R4572" t="n">
        <v>15</v>
      </c>
      <c r="S4572" t="n">
        <v>0</v>
      </c>
      <c r="T4572" t="n">
        <v>0</v>
      </c>
    </row>
    <row r="4573">
      <c r="A4573" s="8" t="n">
        <v>46214</v>
      </c>
      <c r="B4573" t="inlineStr">
        <is>
          <t>B6</t>
        </is>
      </c>
      <c r="C4573" s="9">
        <f>_xlfn.XLOOKUP(B4573,Carriers[Code],Carriers[Airline])</f>
        <v/>
      </c>
      <c r="D4573" t="n">
        <v>197</v>
      </c>
      <c r="E4573" t="inlineStr">
        <is>
          <t>SEA</t>
        </is>
      </c>
      <c r="F4573" s="10" t="n">
        <v>1901</v>
      </c>
      <c r="G4573" t="inlineStr">
        <is>
          <t>1900-1959</t>
        </is>
      </c>
      <c r="H4573" s="9">
        <f>INT(F4573/100)</f>
        <v/>
      </c>
      <c r="I4573" t="n">
        <v>32</v>
      </c>
      <c r="J4573" t="n">
        <v>1</v>
      </c>
      <c r="K4573" t="n">
        <v>13</v>
      </c>
      <c r="L4573" t="n">
        <v>0</v>
      </c>
      <c r="M4573" t="n">
        <v>0</v>
      </c>
      <c r="O4573" t="n">
        <v>0</v>
      </c>
    </row>
    <row r="4574">
      <c r="A4574" s="8" t="n">
        <v>46214</v>
      </c>
      <c r="B4574" t="inlineStr">
        <is>
          <t>DL</t>
        </is>
      </c>
      <c r="C4574" s="9">
        <f>_xlfn.XLOOKUP(B4574,Carriers[Code],Carriers[Airline])</f>
        <v/>
      </c>
      <c r="D4574" t="n">
        <v>973</v>
      </c>
      <c r="E4574" t="inlineStr">
        <is>
          <t>ATL</t>
        </is>
      </c>
      <c r="F4574" s="10" t="n">
        <v>1910</v>
      </c>
      <c r="G4574" t="inlineStr">
        <is>
          <t>1900-1959</t>
        </is>
      </c>
      <c r="H4574" s="9">
        <f>INT(F4574/100)</f>
        <v/>
      </c>
      <c r="I4574" t="n">
        <v>43</v>
      </c>
      <c r="J4574" t="n">
        <v>1</v>
      </c>
      <c r="K4574" t="n">
        <v>56</v>
      </c>
      <c r="L4574" t="n">
        <v>1</v>
      </c>
      <c r="M4574" t="n">
        <v>0</v>
      </c>
      <c r="O4574" t="n">
        <v>0</v>
      </c>
      <c r="P4574" t="n">
        <v>0</v>
      </c>
      <c r="Q4574" t="n">
        <v>0</v>
      </c>
      <c r="R4574" t="n">
        <v>17</v>
      </c>
      <c r="S4574" t="n">
        <v>0</v>
      </c>
      <c r="T4574" t="n">
        <v>39</v>
      </c>
    </row>
    <row r="4575">
      <c r="A4575" s="8" t="n">
        <v>46214</v>
      </c>
      <c r="B4575" t="inlineStr">
        <is>
          <t>DL</t>
        </is>
      </c>
      <c r="C4575" s="9">
        <f>_xlfn.XLOOKUP(B4575,Carriers[Code],Carriers[Airline])</f>
        <v/>
      </c>
      <c r="D4575" t="n">
        <v>2234</v>
      </c>
      <c r="E4575" t="inlineStr">
        <is>
          <t>TPA</t>
        </is>
      </c>
      <c r="F4575" s="10" t="n">
        <v>1910</v>
      </c>
      <c r="G4575" t="inlineStr">
        <is>
          <t>1900-1959</t>
        </is>
      </c>
      <c r="H4575" s="9">
        <f>INT(F4575/100)</f>
        <v/>
      </c>
      <c r="I4575" t="n">
        <v>16</v>
      </c>
      <c r="J4575" t="n">
        <v>1</v>
      </c>
      <c r="K4575" t="n">
        <v>23</v>
      </c>
      <c r="L4575" t="n">
        <v>1</v>
      </c>
      <c r="M4575" t="n">
        <v>0</v>
      </c>
      <c r="O4575" t="n">
        <v>0</v>
      </c>
      <c r="P4575" t="n">
        <v>5</v>
      </c>
      <c r="Q4575" t="n">
        <v>0</v>
      </c>
      <c r="R4575" t="n">
        <v>7</v>
      </c>
      <c r="S4575" t="n">
        <v>0</v>
      </c>
      <c r="T4575" t="n">
        <v>11</v>
      </c>
    </row>
    <row r="4576">
      <c r="A4576" s="8" t="n">
        <v>46214</v>
      </c>
      <c r="B4576" t="inlineStr">
        <is>
          <t>WN</t>
        </is>
      </c>
      <c r="C4576" s="9">
        <f>_xlfn.XLOOKUP(B4576,Carriers[Code],Carriers[Airline])</f>
        <v/>
      </c>
      <c r="D4576" t="n">
        <v>2338</v>
      </c>
      <c r="E4576" t="inlineStr">
        <is>
          <t>BNA</t>
        </is>
      </c>
      <c r="F4576" s="10" t="n">
        <v>1910</v>
      </c>
      <c r="G4576" t="inlineStr">
        <is>
          <t>1900-1959</t>
        </is>
      </c>
      <c r="H4576" s="9">
        <f>INT(F4576/100)</f>
        <v/>
      </c>
      <c r="I4576" t="n">
        <v>27</v>
      </c>
      <c r="J4576" t="n">
        <v>1</v>
      </c>
      <c r="K4576" t="n">
        <v>88</v>
      </c>
      <c r="L4576" t="n">
        <v>1</v>
      </c>
      <c r="M4576" t="n">
        <v>0</v>
      </c>
      <c r="O4576" t="n">
        <v>0</v>
      </c>
      <c r="P4576" t="n">
        <v>0</v>
      </c>
      <c r="Q4576" t="n">
        <v>0</v>
      </c>
      <c r="R4576" t="n">
        <v>61</v>
      </c>
      <c r="S4576" t="n">
        <v>0</v>
      </c>
      <c r="T4576" t="n">
        <v>27</v>
      </c>
    </row>
    <row r="4577">
      <c r="A4577" s="8" t="n">
        <v>46214</v>
      </c>
      <c r="B4577" t="inlineStr">
        <is>
          <t>YX</t>
        </is>
      </c>
      <c r="C4577" s="9">
        <f>_xlfn.XLOOKUP(B4577,Carriers[Code],Carriers[Airline])</f>
        <v/>
      </c>
      <c r="D4577" t="n">
        <v>4616</v>
      </c>
      <c r="E4577" t="inlineStr">
        <is>
          <t>BUF</t>
        </is>
      </c>
      <c r="F4577" s="10" t="n">
        <v>1914</v>
      </c>
      <c r="G4577" t="inlineStr">
        <is>
          <t>1900-1959</t>
        </is>
      </c>
      <c r="H4577" s="9">
        <f>INT(F4577/100)</f>
        <v/>
      </c>
      <c r="I4577" t="n">
        <v>51</v>
      </c>
      <c r="J4577" t="n">
        <v>1</v>
      </c>
      <c r="K4577" t="n">
        <v>51</v>
      </c>
      <c r="L4577" t="n">
        <v>1</v>
      </c>
      <c r="M4577" t="n">
        <v>0</v>
      </c>
      <c r="O4577" t="n">
        <v>0</v>
      </c>
      <c r="P4577" t="n">
        <v>0</v>
      </c>
      <c r="Q4577" t="n">
        <v>0</v>
      </c>
      <c r="R4577" t="n">
        <v>0</v>
      </c>
      <c r="S4577" t="n">
        <v>0</v>
      </c>
      <c r="T4577" t="n">
        <v>51</v>
      </c>
    </row>
    <row r="4578">
      <c r="A4578" s="8" t="n">
        <v>46214</v>
      </c>
      <c r="B4578" t="inlineStr">
        <is>
          <t>B6</t>
        </is>
      </c>
      <c r="C4578" s="9">
        <f>_xlfn.XLOOKUP(B4578,Carriers[Code],Carriers[Airline])</f>
        <v/>
      </c>
      <c r="D4578" t="n">
        <v>95</v>
      </c>
      <c r="E4578" t="inlineStr">
        <is>
          <t>PDX</t>
        </is>
      </c>
      <c r="F4578" s="10" t="n">
        <v>1919</v>
      </c>
      <c r="G4578" t="inlineStr">
        <is>
          <t>1900-1959</t>
        </is>
      </c>
      <c r="H4578" s="9">
        <f>INT(F4578/100)</f>
        <v/>
      </c>
      <c r="I4578" t="n">
        <v>40</v>
      </c>
      <c r="J4578" t="n">
        <v>1</v>
      </c>
      <c r="K4578" t="n">
        <v>46</v>
      </c>
      <c r="L4578" t="n">
        <v>1</v>
      </c>
      <c r="M4578" t="n">
        <v>0</v>
      </c>
      <c r="O4578" t="n">
        <v>0</v>
      </c>
      <c r="P4578" t="n">
        <v>0</v>
      </c>
      <c r="Q4578" t="n">
        <v>0</v>
      </c>
      <c r="R4578" t="n">
        <v>28</v>
      </c>
      <c r="S4578" t="n">
        <v>0</v>
      </c>
      <c r="T4578" t="n">
        <v>18</v>
      </c>
    </row>
    <row r="4579">
      <c r="A4579" s="8" t="n">
        <v>46214</v>
      </c>
      <c r="B4579" t="inlineStr">
        <is>
          <t>DL</t>
        </is>
      </c>
      <c r="C4579" s="9">
        <f>_xlfn.XLOOKUP(B4579,Carriers[Code],Carriers[Airline])</f>
        <v/>
      </c>
      <c r="D4579" t="n">
        <v>2305</v>
      </c>
      <c r="E4579" t="inlineStr">
        <is>
          <t>DFW</t>
        </is>
      </c>
      <c r="F4579" s="10" t="n">
        <v>1920</v>
      </c>
      <c r="G4579" t="inlineStr">
        <is>
          <t>1900-1959</t>
        </is>
      </c>
      <c r="H4579" s="9">
        <f>INT(F4579/100)</f>
        <v/>
      </c>
      <c r="I4579" t="n">
        <v>29</v>
      </c>
      <c r="J4579" t="n">
        <v>1</v>
      </c>
      <c r="K4579" t="n">
        <v>64</v>
      </c>
      <c r="L4579" t="n">
        <v>1</v>
      </c>
      <c r="M4579" t="n">
        <v>0</v>
      </c>
      <c r="O4579" t="n">
        <v>0</v>
      </c>
      <c r="P4579" t="n">
        <v>0</v>
      </c>
      <c r="Q4579" t="n">
        <v>0</v>
      </c>
      <c r="R4579" t="n">
        <v>46</v>
      </c>
      <c r="S4579" t="n">
        <v>0</v>
      </c>
      <c r="T4579" t="n">
        <v>18</v>
      </c>
    </row>
    <row r="4580">
      <c r="A4580" s="8" t="n">
        <v>46214</v>
      </c>
      <c r="B4580" t="inlineStr">
        <is>
          <t>YX</t>
        </is>
      </c>
      <c r="C4580" s="9">
        <f>_xlfn.XLOOKUP(B4580,Carriers[Code],Carriers[Airline])</f>
        <v/>
      </c>
      <c r="D4580" t="n">
        <v>4662</v>
      </c>
      <c r="E4580" t="inlineStr">
        <is>
          <t>ROC</t>
        </is>
      </c>
      <c r="F4580" s="10" t="n">
        <v>1920</v>
      </c>
      <c r="G4580" t="inlineStr">
        <is>
          <t>1900-1959</t>
        </is>
      </c>
      <c r="H4580" s="9">
        <f>INT(F4580/100)</f>
        <v/>
      </c>
      <c r="I4580" t="n">
        <v>44</v>
      </c>
      <c r="J4580" t="n">
        <v>1</v>
      </c>
      <c r="K4580" t="n">
        <v>47</v>
      </c>
      <c r="L4580" t="n">
        <v>1</v>
      </c>
      <c r="M4580" t="n">
        <v>0</v>
      </c>
      <c r="O4580" t="n">
        <v>0</v>
      </c>
      <c r="P4580" t="n">
        <v>1</v>
      </c>
      <c r="Q4580" t="n">
        <v>0</v>
      </c>
      <c r="R4580" t="n">
        <v>3</v>
      </c>
      <c r="S4580" t="n">
        <v>0</v>
      </c>
      <c r="T4580" t="n">
        <v>43</v>
      </c>
    </row>
    <row r="4581">
      <c r="A4581" s="8" t="n">
        <v>46214</v>
      </c>
      <c r="B4581" t="inlineStr">
        <is>
          <t>UA</t>
        </is>
      </c>
      <c r="C4581" s="9">
        <f>_xlfn.XLOOKUP(B4581,Carriers[Code],Carriers[Airline])</f>
        <v/>
      </c>
      <c r="D4581" t="n">
        <v>2136</v>
      </c>
      <c r="E4581" t="inlineStr">
        <is>
          <t>IAD</t>
        </is>
      </c>
      <c r="F4581" s="10" t="n">
        <v>1927</v>
      </c>
      <c r="G4581" t="inlineStr">
        <is>
          <t>1900-1959</t>
        </is>
      </c>
      <c r="H4581" s="9">
        <f>INT(F4581/100)</f>
        <v/>
      </c>
      <c r="I4581" t="n">
        <v>85</v>
      </c>
      <c r="J4581" t="n">
        <v>1</v>
      </c>
      <c r="K4581" t="n">
        <v>90</v>
      </c>
      <c r="L4581" t="n">
        <v>1</v>
      </c>
      <c r="M4581" t="n">
        <v>0</v>
      </c>
      <c r="O4581" t="n">
        <v>0</v>
      </c>
      <c r="P4581" t="n">
        <v>0</v>
      </c>
      <c r="Q4581" t="n">
        <v>0</v>
      </c>
      <c r="R4581" t="n">
        <v>5</v>
      </c>
      <c r="S4581" t="n">
        <v>0</v>
      </c>
      <c r="T4581" t="n">
        <v>85</v>
      </c>
    </row>
    <row r="4582">
      <c r="A4582" s="8" t="n">
        <v>46214</v>
      </c>
      <c r="B4582" t="inlineStr">
        <is>
          <t>DL</t>
        </is>
      </c>
      <c r="C4582" s="9">
        <f>_xlfn.XLOOKUP(B4582,Carriers[Code],Carriers[Airline])</f>
        <v/>
      </c>
      <c r="D4582" t="n">
        <v>1513</v>
      </c>
      <c r="E4582" t="inlineStr">
        <is>
          <t>MCO</t>
        </is>
      </c>
      <c r="F4582" s="10" t="n">
        <v>1929</v>
      </c>
      <c r="G4582" t="inlineStr">
        <is>
          <t>1900-1959</t>
        </is>
      </c>
      <c r="H4582" s="9">
        <f>INT(F4582/100)</f>
        <v/>
      </c>
      <c r="I4582" t="n">
        <v>55</v>
      </c>
      <c r="J4582" t="n">
        <v>1</v>
      </c>
      <c r="K4582" t="n">
        <v>31</v>
      </c>
      <c r="L4582" t="n">
        <v>1</v>
      </c>
      <c r="M4582" t="n">
        <v>0</v>
      </c>
      <c r="O4582" t="n">
        <v>0</v>
      </c>
      <c r="P4582" t="n">
        <v>25</v>
      </c>
      <c r="Q4582" t="n">
        <v>0</v>
      </c>
      <c r="R4582" t="n">
        <v>0</v>
      </c>
      <c r="S4582" t="n">
        <v>0</v>
      </c>
      <c r="T4582" t="n">
        <v>6</v>
      </c>
    </row>
    <row r="4583">
      <c r="A4583" s="8" t="n">
        <v>46214</v>
      </c>
      <c r="B4583" t="inlineStr">
        <is>
          <t>YX</t>
        </is>
      </c>
      <c r="C4583" s="9">
        <f>_xlfn.XLOOKUP(B4583,Carriers[Code],Carriers[Airline])</f>
        <v/>
      </c>
      <c r="D4583" t="n">
        <v>5702</v>
      </c>
      <c r="E4583" t="inlineStr">
        <is>
          <t>JFK</t>
        </is>
      </c>
      <c r="F4583" s="10" t="n">
        <v>1930</v>
      </c>
      <c r="G4583" t="inlineStr">
        <is>
          <t>1900-1959</t>
        </is>
      </c>
      <c r="H4583" s="9">
        <f>INT(F4583/100)</f>
        <v/>
      </c>
      <c r="I4583" t="n">
        <v>26</v>
      </c>
      <c r="J4583" t="n">
        <v>1</v>
      </c>
      <c r="K4583" t="n">
        <v>34</v>
      </c>
      <c r="L4583" t="n">
        <v>1</v>
      </c>
      <c r="M4583" t="n">
        <v>0</v>
      </c>
      <c r="O4583" t="n">
        <v>0</v>
      </c>
      <c r="P4583" t="n">
        <v>0</v>
      </c>
      <c r="Q4583" t="n">
        <v>0</v>
      </c>
      <c r="R4583" t="n">
        <v>8</v>
      </c>
      <c r="S4583" t="n">
        <v>0</v>
      </c>
      <c r="T4583" t="n">
        <v>26</v>
      </c>
    </row>
    <row r="4584">
      <c r="A4584" s="8" t="n">
        <v>46214</v>
      </c>
      <c r="B4584" t="inlineStr">
        <is>
          <t>B6</t>
        </is>
      </c>
      <c r="C4584" s="9">
        <f>_xlfn.XLOOKUP(B4584,Carriers[Code],Carriers[Airline])</f>
        <v/>
      </c>
      <c r="D4584" t="n">
        <v>247</v>
      </c>
      <c r="E4584" t="inlineStr">
        <is>
          <t>SLC</t>
        </is>
      </c>
      <c r="F4584" s="10" t="n">
        <v>1932</v>
      </c>
      <c r="G4584" t="inlineStr">
        <is>
          <t>1900-1959</t>
        </is>
      </c>
      <c r="H4584" s="9">
        <f>INT(F4584/100)</f>
        <v/>
      </c>
      <c r="I4584" t="n">
        <v>17</v>
      </c>
      <c r="J4584" t="n">
        <v>1</v>
      </c>
      <c r="K4584" t="n">
        <v>48</v>
      </c>
      <c r="L4584" t="n">
        <v>1</v>
      </c>
      <c r="M4584" t="n">
        <v>0</v>
      </c>
      <c r="O4584" t="n">
        <v>0</v>
      </c>
      <c r="P4584" t="n">
        <v>17</v>
      </c>
      <c r="Q4584" t="n">
        <v>0</v>
      </c>
      <c r="R4584" t="n">
        <v>31</v>
      </c>
      <c r="S4584" t="n">
        <v>0</v>
      </c>
      <c r="T4584" t="n">
        <v>0</v>
      </c>
    </row>
    <row r="4585">
      <c r="A4585" s="8" t="n">
        <v>46214</v>
      </c>
      <c r="B4585" t="inlineStr">
        <is>
          <t>AA</t>
        </is>
      </c>
      <c r="C4585" s="9">
        <f>_xlfn.XLOOKUP(B4585,Carriers[Code],Carriers[Airline])</f>
        <v/>
      </c>
      <c r="D4585" t="n">
        <v>1691</v>
      </c>
      <c r="E4585" t="inlineStr">
        <is>
          <t>LAX</t>
        </is>
      </c>
      <c r="F4585" s="10" t="n">
        <v>1935</v>
      </c>
      <c r="G4585" t="inlineStr">
        <is>
          <t>1900-1959</t>
        </is>
      </c>
      <c r="H4585" s="9">
        <f>INT(F4585/100)</f>
        <v/>
      </c>
      <c r="I4585" t="n">
        <v>27</v>
      </c>
      <c r="J4585" t="n">
        <v>1</v>
      </c>
      <c r="K4585" t="n">
        <v>17</v>
      </c>
      <c r="L4585" t="n">
        <v>1</v>
      </c>
      <c r="M4585" t="n">
        <v>0</v>
      </c>
      <c r="O4585" t="n">
        <v>0</v>
      </c>
      <c r="P4585" t="n">
        <v>11</v>
      </c>
      <c r="Q4585" t="n">
        <v>0</v>
      </c>
      <c r="R4585" t="n">
        <v>0</v>
      </c>
      <c r="S4585" t="n">
        <v>0</v>
      </c>
      <c r="T4585" t="n">
        <v>6</v>
      </c>
    </row>
    <row r="4586">
      <c r="A4586" s="8" t="n">
        <v>46214</v>
      </c>
      <c r="B4586" t="inlineStr">
        <is>
          <t>AA</t>
        </is>
      </c>
      <c r="C4586" s="9">
        <f>_xlfn.XLOOKUP(B4586,Carriers[Code],Carriers[Airline])</f>
        <v/>
      </c>
      <c r="D4586" t="n">
        <v>1147</v>
      </c>
      <c r="E4586" t="inlineStr">
        <is>
          <t>PHL</t>
        </is>
      </c>
      <c r="F4586" s="10" t="n">
        <v>1941</v>
      </c>
      <c r="G4586" t="inlineStr">
        <is>
          <t>1900-1959</t>
        </is>
      </c>
      <c r="H4586" s="9">
        <f>INT(F4586/100)</f>
        <v/>
      </c>
      <c r="I4586" t="n">
        <v>20</v>
      </c>
      <c r="J4586" t="n">
        <v>1</v>
      </c>
      <c r="K4586" t="n">
        <v>8</v>
      </c>
      <c r="L4586" t="n">
        <v>0</v>
      </c>
      <c r="M4586" t="n">
        <v>0</v>
      </c>
      <c r="O4586" t="n">
        <v>0</v>
      </c>
    </row>
    <row r="4587">
      <c r="A4587" s="8" t="n">
        <v>46214</v>
      </c>
      <c r="B4587" t="inlineStr">
        <is>
          <t>B6</t>
        </is>
      </c>
      <c r="C4587" s="9">
        <f>_xlfn.XLOOKUP(B4587,Carriers[Code],Carriers[Airline])</f>
        <v/>
      </c>
      <c r="D4587" t="n">
        <v>1897</v>
      </c>
      <c r="E4587" t="inlineStr">
        <is>
          <t>ATL</t>
        </is>
      </c>
      <c r="F4587" s="10" t="n">
        <v>1951</v>
      </c>
      <c r="G4587" t="inlineStr">
        <is>
          <t>1900-1959</t>
        </is>
      </c>
      <c r="H4587" s="9">
        <f>INT(F4587/100)</f>
        <v/>
      </c>
      <c r="I4587" t="n">
        <v>49</v>
      </c>
      <c r="J4587" t="n">
        <v>1</v>
      </c>
      <c r="K4587" t="n">
        <v>66</v>
      </c>
      <c r="L4587" t="n">
        <v>1</v>
      </c>
      <c r="M4587" t="n">
        <v>0</v>
      </c>
      <c r="O4587" t="n">
        <v>0</v>
      </c>
      <c r="P4587" t="n">
        <v>13</v>
      </c>
      <c r="Q4587" t="n">
        <v>0</v>
      </c>
      <c r="R4587" t="n">
        <v>17</v>
      </c>
      <c r="S4587" t="n">
        <v>0</v>
      </c>
      <c r="T4587" t="n">
        <v>36</v>
      </c>
    </row>
    <row r="4588">
      <c r="A4588" s="8" t="n">
        <v>46214</v>
      </c>
      <c r="B4588" t="inlineStr">
        <is>
          <t>B6</t>
        </is>
      </c>
      <c r="C4588" s="9">
        <f>_xlfn.XLOOKUP(B4588,Carriers[Code],Carriers[Airline])</f>
        <v/>
      </c>
      <c r="D4588" t="n">
        <v>777</v>
      </c>
      <c r="E4588" t="inlineStr">
        <is>
          <t>LAS</t>
        </is>
      </c>
      <c r="F4588" s="10" t="n">
        <v>1959</v>
      </c>
      <c r="G4588" t="inlineStr">
        <is>
          <t>1900-1959</t>
        </is>
      </c>
      <c r="H4588" s="9">
        <f>INT(F4588/100)</f>
        <v/>
      </c>
      <c r="I4588" t="n">
        <v>5</v>
      </c>
      <c r="J4588" t="n">
        <v>0</v>
      </c>
      <c r="K4588" t="n">
        <v>-3</v>
      </c>
      <c r="L4588" t="n">
        <v>0</v>
      </c>
      <c r="M4588" t="n">
        <v>0</v>
      </c>
      <c r="O4588" t="n">
        <v>0</v>
      </c>
    </row>
    <row r="4589">
      <c r="A4589" s="8" t="n">
        <v>46214</v>
      </c>
      <c r="B4589" t="inlineStr">
        <is>
          <t>B6</t>
        </is>
      </c>
      <c r="C4589" s="9">
        <f>_xlfn.XLOOKUP(B4589,Carriers[Code],Carriers[Airline])</f>
        <v/>
      </c>
      <c r="D4589" t="n">
        <v>993</v>
      </c>
      <c r="E4589" t="inlineStr">
        <is>
          <t>DEN</t>
        </is>
      </c>
      <c r="F4589" s="10" t="n">
        <v>1959</v>
      </c>
      <c r="G4589" t="inlineStr">
        <is>
          <t>1900-1959</t>
        </is>
      </c>
      <c r="H4589" s="9">
        <f>INT(F4589/100)</f>
        <v/>
      </c>
      <c r="I4589" t="n">
        <v>53</v>
      </c>
      <c r="J4589" t="n">
        <v>1</v>
      </c>
      <c r="K4589" t="n">
        <v>26</v>
      </c>
      <c r="L4589" t="n">
        <v>1</v>
      </c>
      <c r="M4589" t="n">
        <v>0</v>
      </c>
      <c r="O4589" t="n">
        <v>0</v>
      </c>
      <c r="P4589" t="n">
        <v>14</v>
      </c>
      <c r="Q4589" t="n">
        <v>0</v>
      </c>
      <c r="R4589" t="n">
        <v>0</v>
      </c>
      <c r="S4589" t="n">
        <v>0</v>
      </c>
      <c r="T4589" t="n">
        <v>12</v>
      </c>
    </row>
    <row r="4590">
      <c r="A4590" s="8" t="n">
        <v>46214</v>
      </c>
      <c r="B4590" t="inlineStr">
        <is>
          <t>DL</t>
        </is>
      </c>
      <c r="C4590" s="9">
        <f>_xlfn.XLOOKUP(B4590,Carriers[Code],Carriers[Airline])</f>
        <v/>
      </c>
      <c r="D4590" t="n">
        <v>2804</v>
      </c>
      <c r="E4590" t="inlineStr">
        <is>
          <t>ORD</t>
        </is>
      </c>
      <c r="F4590" s="10" t="n">
        <v>1959</v>
      </c>
      <c r="G4590" t="inlineStr">
        <is>
          <t>1900-1959</t>
        </is>
      </c>
      <c r="H4590" s="9">
        <f>INT(F4590/100)</f>
        <v/>
      </c>
      <c r="I4590" t="n">
        <v>38</v>
      </c>
      <c r="J4590" t="n">
        <v>1</v>
      </c>
      <c r="K4590" t="n">
        <v>15</v>
      </c>
      <c r="L4590" t="n">
        <v>1</v>
      </c>
      <c r="M4590" t="n">
        <v>0</v>
      </c>
      <c r="O4590" t="n">
        <v>0</v>
      </c>
      <c r="P4590" t="n">
        <v>0</v>
      </c>
      <c r="Q4590" t="n">
        <v>0</v>
      </c>
      <c r="R4590" t="n">
        <v>0</v>
      </c>
      <c r="S4590" t="n">
        <v>0</v>
      </c>
      <c r="T4590" t="n">
        <v>15</v>
      </c>
    </row>
    <row r="4591">
      <c r="A4591" s="8" t="n">
        <v>46214</v>
      </c>
      <c r="B4591" t="inlineStr">
        <is>
          <t>YX</t>
        </is>
      </c>
      <c r="C4591" s="9">
        <f>_xlfn.XLOOKUP(B4591,Carriers[Code],Carriers[Airline])</f>
        <v/>
      </c>
      <c r="D4591" t="n">
        <v>5666</v>
      </c>
      <c r="E4591" t="inlineStr">
        <is>
          <t>DCA</t>
        </is>
      </c>
      <c r="F4591" s="10" t="n">
        <v>2005</v>
      </c>
      <c r="G4591" t="inlineStr">
        <is>
          <t>2000-2059</t>
        </is>
      </c>
      <c r="H4591" s="9">
        <f>INT(F4591/100)</f>
        <v/>
      </c>
      <c r="I4591" t="n">
        <v>24</v>
      </c>
      <c r="J4591" t="n">
        <v>1</v>
      </c>
      <c r="K4591" t="n">
        <v>1</v>
      </c>
      <c r="L4591" t="n">
        <v>0</v>
      </c>
      <c r="M4591" t="n">
        <v>0</v>
      </c>
      <c r="O4591" t="n">
        <v>0</v>
      </c>
    </row>
    <row r="4592">
      <c r="A4592" s="8" t="n">
        <v>46214</v>
      </c>
      <c r="B4592" t="inlineStr">
        <is>
          <t>B6</t>
        </is>
      </c>
      <c r="C4592" s="9">
        <f>_xlfn.XLOOKUP(B4592,Carriers[Code],Carriers[Airline])</f>
        <v/>
      </c>
      <c r="D4592" t="n">
        <v>455</v>
      </c>
      <c r="E4592" t="inlineStr">
        <is>
          <t>DCA</t>
        </is>
      </c>
      <c r="F4592" s="10" t="n">
        <v>2006</v>
      </c>
      <c r="G4592" t="inlineStr">
        <is>
          <t>2000-2059</t>
        </is>
      </c>
      <c r="H4592" s="9">
        <f>INT(F4592/100)</f>
        <v/>
      </c>
      <c r="I4592" t="n">
        <v>-5</v>
      </c>
      <c r="J4592" t="n">
        <v>0</v>
      </c>
      <c r="K4592" t="n">
        <v>36</v>
      </c>
      <c r="L4592" t="n">
        <v>1</v>
      </c>
      <c r="M4592" t="n">
        <v>0</v>
      </c>
      <c r="O4592" t="n">
        <v>0</v>
      </c>
      <c r="P4592" t="n">
        <v>0</v>
      </c>
      <c r="Q4592" t="n">
        <v>0</v>
      </c>
      <c r="R4592" t="n">
        <v>36</v>
      </c>
      <c r="S4592" t="n">
        <v>0</v>
      </c>
      <c r="T4592" t="n">
        <v>0</v>
      </c>
    </row>
    <row r="4593">
      <c r="A4593" s="8" t="n">
        <v>46214</v>
      </c>
      <c r="B4593" t="inlineStr">
        <is>
          <t>B6</t>
        </is>
      </c>
      <c r="C4593" s="9">
        <f>_xlfn.XLOOKUP(B4593,Carriers[Code],Carriers[Airline])</f>
        <v/>
      </c>
      <c r="D4593" t="n">
        <v>1117</v>
      </c>
      <c r="E4593" t="inlineStr">
        <is>
          <t>JFK</t>
        </is>
      </c>
      <c r="F4593" s="10" t="n">
        <v>2009</v>
      </c>
      <c r="G4593" t="inlineStr">
        <is>
          <t>2000-2059</t>
        </is>
      </c>
      <c r="H4593" s="9">
        <f>INT(F4593/100)</f>
        <v/>
      </c>
      <c r="I4593" t="n">
        <v>60</v>
      </c>
      <c r="J4593" t="n">
        <v>1</v>
      </c>
      <c r="K4593" t="n">
        <v>67</v>
      </c>
      <c r="L4593" t="n">
        <v>1</v>
      </c>
      <c r="M4593" t="n">
        <v>0</v>
      </c>
      <c r="O4593" t="n">
        <v>0</v>
      </c>
      <c r="P4593" t="n">
        <v>0</v>
      </c>
      <c r="Q4593" t="n">
        <v>0</v>
      </c>
      <c r="R4593" t="n">
        <v>67</v>
      </c>
      <c r="S4593" t="n">
        <v>0</v>
      </c>
      <c r="T4593" t="n">
        <v>0</v>
      </c>
    </row>
    <row r="4594">
      <c r="A4594" s="8" t="n">
        <v>46214</v>
      </c>
      <c r="B4594" t="inlineStr">
        <is>
          <t>B6</t>
        </is>
      </c>
      <c r="C4594" s="9">
        <f>_xlfn.XLOOKUP(B4594,Carriers[Code],Carriers[Airline])</f>
        <v/>
      </c>
      <c r="D4594" t="n">
        <v>251</v>
      </c>
      <c r="E4594" t="inlineStr">
        <is>
          <t>MCO</t>
        </is>
      </c>
      <c r="F4594" s="10" t="n">
        <v>2015</v>
      </c>
      <c r="G4594" t="inlineStr">
        <is>
          <t>2000-2059</t>
        </is>
      </c>
      <c r="H4594" s="9">
        <f>INT(F4594/100)</f>
        <v/>
      </c>
      <c r="I4594" t="n">
        <v>27</v>
      </c>
      <c r="J4594" t="n">
        <v>1</v>
      </c>
      <c r="K4594" t="n">
        <v>22</v>
      </c>
      <c r="L4594" t="n">
        <v>1</v>
      </c>
      <c r="M4594" t="n">
        <v>0</v>
      </c>
      <c r="O4594" t="n">
        <v>0</v>
      </c>
      <c r="P4594" t="n">
        <v>22</v>
      </c>
      <c r="Q4594" t="n">
        <v>0</v>
      </c>
      <c r="R4594" t="n">
        <v>0</v>
      </c>
      <c r="S4594" t="n">
        <v>0</v>
      </c>
      <c r="T4594" t="n">
        <v>0</v>
      </c>
    </row>
    <row r="4595">
      <c r="A4595" s="8" t="n">
        <v>46214</v>
      </c>
      <c r="B4595" t="inlineStr">
        <is>
          <t>UA</t>
        </is>
      </c>
      <c r="C4595" s="9">
        <f>_xlfn.XLOOKUP(B4595,Carriers[Code],Carriers[Airline])</f>
        <v/>
      </c>
      <c r="D4595" t="n">
        <v>2229</v>
      </c>
      <c r="E4595" t="inlineStr">
        <is>
          <t>ORD</t>
        </is>
      </c>
      <c r="F4595" s="10" t="n">
        <v>2020</v>
      </c>
      <c r="G4595" t="inlineStr">
        <is>
          <t>2000-2059</t>
        </is>
      </c>
      <c r="H4595" s="9">
        <f>INT(F4595/100)</f>
        <v/>
      </c>
      <c r="I4595" t="n">
        <v>0</v>
      </c>
      <c r="J4595" t="n">
        <v>0</v>
      </c>
      <c r="K4595" t="n">
        <v>-3</v>
      </c>
      <c r="L4595" t="n">
        <v>0</v>
      </c>
      <c r="M4595" t="n">
        <v>0</v>
      </c>
      <c r="O4595" t="n">
        <v>0</v>
      </c>
    </row>
    <row r="4596">
      <c r="A4596" s="8" t="n">
        <v>46214</v>
      </c>
      <c r="B4596" t="inlineStr">
        <is>
          <t>B6</t>
        </is>
      </c>
      <c r="C4596" s="9">
        <f>_xlfn.XLOOKUP(B4596,Carriers[Code],Carriers[Airline])</f>
        <v/>
      </c>
      <c r="D4596" t="n">
        <v>387</v>
      </c>
      <c r="E4596" t="inlineStr">
        <is>
          <t>LAX</t>
        </is>
      </c>
      <c r="F4596" s="10" t="n">
        <v>2025</v>
      </c>
      <c r="G4596" t="inlineStr">
        <is>
          <t>2000-2059</t>
        </is>
      </c>
      <c r="H4596" s="9">
        <f>INT(F4596/100)</f>
        <v/>
      </c>
      <c r="I4596" t="n">
        <v>1</v>
      </c>
      <c r="J4596" t="n">
        <v>0</v>
      </c>
      <c r="K4596" t="n">
        <v>-29</v>
      </c>
      <c r="L4596" t="n">
        <v>0</v>
      </c>
      <c r="M4596" t="n">
        <v>0</v>
      </c>
      <c r="O4596" t="n">
        <v>0</v>
      </c>
    </row>
    <row r="4597">
      <c r="A4597" s="8" t="n">
        <v>46214</v>
      </c>
      <c r="B4597" t="inlineStr">
        <is>
          <t>UA</t>
        </is>
      </c>
      <c r="C4597" s="9">
        <f>_xlfn.XLOOKUP(B4597,Carriers[Code],Carriers[Airline])</f>
        <v/>
      </c>
      <c r="D4597" t="n">
        <v>2060</v>
      </c>
      <c r="E4597" t="inlineStr">
        <is>
          <t>EWR</t>
        </is>
      </c>
      <c r="F4597" s="10" t="n">
        <v>2027</v>
      </c>
      <c r="G4597" t="inlineStr">
        <is>
          <t>2000-2059</t>
        </is>
      </c>
      <c r="H4597" s="9">
        <f>INT(F4597/100)</f>
        <v/>
      </c>
      <c r="I4597" t="n">
        <v>-11</v>
      </c>
      <c r="J4597" t="n">
        <v>0</v>
      </c>
      <c r="K4597" t="n">
        <v>9</v>
      </c>
      <c r="L4597" t="n">
        <v>0</v>
      </c>
      <c r="M4597" t="n">
        <v>0</v>
      </c>
      <c r="O4597" t="n">
        <v>0</v>
      </c>
    </row>
    <row r="4598">
      <c r="A4598" s="8" t="n">
        <v>46214</v>
      </c>
      <c r="B4598" t="inlineStr">
        <is>
          <t>UA</t>
        </is>
      </c>
      <c r="C4598" s="9">
        <f>_xlfn.XLOOKUP(B4598,Carriers[Code],Carriers[Airline])</f>
        <v/>
      </c>
      <c r="D4598" t="n">
        <v>2107</v>
      </c>
      <c r="E4598" t="inlineStr">
        <is>
          <t>SFO</t>
        </is>
      </c>
      <c r="F4598" s="10" t="n">
        <v>2027</v>
      </c>
      <c r="G4598" t="inlineStr">
        <is>
          <t>2000-2059</t>
        </is>
      </c>
      <c r="H4598" s="9">
        <f>INT(F4598/100)</f>
        <v/>
      </c>
      <c r="I4598" t="n">
        <v>17</v>
      </c>
      <c r="J4598" t="n">
        <v>1</v>
      </c>
      <c r="K4598" t="n">
        <v>-2</v>
      </c>
      <c r="L4598" t="n">
        <v>0</v>
      </c>
      <c r="M4598" t="n">
        <v>0</v>
      </c>
      <c r="O4598" t="n">
        <v>0</v>
      </c>
    </row>
    <row r="4599">
      <c r="A4599" s="8" t="n">
        <v>46214</v>
      </c>
      <c r="B4599" t="inlineStr">
        <is>
          <t>B6</t>
        </is>
      </c>
      <c r="C4599" s="9">
        <f>_xlfn.XLOOKUP(B4599,Carriers[Code],Carriers[Airline])</f>
        <v/>
      </c>
      <c r="D4599" t="n">
        <v>2421</v>
      </c>
      <c r="E4599" t="inlineStr">
        <is>
          <t>PBI</t>
        </is>
      </c>
      <c r="F4599" s="10" t="n">
        <v>2030</v>
      </c>
      <c r="G4599" t="inlineStr">
        <is>
          <t>2000-2059</t>
        </is>
      </c>
      <c r="H4599" s="9">
        <f>INT(F4599/100)</f>
        <v/>
      </c>
      <c r="I4599" t="n">
        <v>0</v>
      </c>
      <c r="J4599" t="n">
        <v>0</v>
      </c>
      <c r="K4599" t="n">
        <v>-21</v>
      </c>
      <c r="L4599" t="n">
        <v>0</v>
      </c>
      <c r="M4599" t="n">
        <v>0</v>
      </c>
      <c r="O4599" t="n">
        <v>0</v>
      </c>
    </row>
    <row r="4600">
      <c r="A4600" s="8" t="n">
        <v>46214</v>
      </c>
      <c r="B4600" t="inlineStr">
        <is>
          <t>B6</t>
        </is>
      </c>
      <c r="C4600" s="9">
        <f>_xlfn.XLOOKUP(B4600,Carriers[Code],Carriers[Airline])</f>
        <v/>
      </c>
      <c r="D4600" t="n">
        <v>1337</v>
      </c>
      <c r="E4600" t="inlineStr">
        <is>
          <t>DTW</t>
        </is>
      </c>
      <c r="F4600" s="10" t="n">
        <v>2033</v>
      </c>
      <c r="G4600" t="inlineStr">
        <is>
          <t>2000-2059</t>
        </is>
      </c>
      <c r="H4600" s="9">
        <f>INT(F4600/100)</f>
        <v/>
      </c>
      <c r="I4600" t="n">
        <v>51</v>
      </c>
      <c r="J4600" t="n">
        <v>1</v>
      </c>
      <c r="K4600" t="n">
        <v>39</v>
      </c>
      <c r="L4600" t="n">
        <v>1</v>
      </c>
      <c r="M4600" t="n">
        <v>0</v>
      </c>
      <c r="O4600" t="n">
        <v>0</v>
      </c>
      <c r="P4600" t="n">
        <v>39</v>
      </c>
      <c r="Q4600" t="n">
        <v>0</v>
      </c>
      <c r="R4600" t="n">
        <v>0</v>
      </c>
      <c r="S4600" t="n">
        <v>0</v>
      </c>
      <c r="T4600" t="n">
        <v>0</v>
      </c>
    </row>
    <row r="4601">
      <c r="A4601" s="8" t="n">
        <v>46214</v>
      </c>
      <c r="B4601" t="inlineStr">
        <is>
          <t>B6</t>
        </is>
      </c>
      <c r="C4601" s="9">
        <f>_xlfn.XLOOKUP(B4601,Carriers[Code],Carriers[Airline])</f>
        <v/>
      </c>
      <c r="D4601" t="n">
        <v>1785</v>
      </c>
      <c r="E4601" t="inlineStr">
        <is>
          <t>PIT</t>
        </is>
      </c>
      <c r="F4601" s="10" t="n">
        <v>2038</v>
      </c>
      <c r="G4601" t="inlineStr">
        <is>
          <t>2000-2059</t>
        </is>
      </c>
      <c r="H4601" s="9">
        <f>INT(F4601/100)</f>
        <v/>
      </c>
      <c r="I4601" t="n">
        <v>42</v>
      </c>
      <c r="J4601" t="n">
        <v>1</v>
      </c>
      <c r="K4601" t="n">
        <v>40</v>
      </c>
      <c r="L4601" t="n">
        <v>1</v>
      </c>
      <c r="M4601" t="n">
        <v>0</v>
      </c>
      <c r="O4601" t="n">
        <v>0</v>
      </c>
      <c r="P4601" t="n">
        <v>10</v>
      </c>
      <c r="Q4601" t="n">
        <v>0</v>
      </c>
      <c r="R4601" t="n">
        <v>0</v>
      </c>
      <c r="S4601" t="n">
        <v>0</v>
      </c>
      <c r="T4601" t="n">
        <v>30</v>
      </c>
    </row>
    <row r="4602">
      <c r="A4602" s="8" t="n">
        <v>46214</v>
      </c>
      <c r="B4602" t="inlineStr">
        <is>
          <t>UA</t>
        </is>
      </c>
      <c r="C4602" s="9">
        <f>_xlfn.XLOOKUP(B4602,Carriers[Code],Carriers[Airline])</f>
        <v/>
      </c>
      <c r="D4602" t="n">
        <v>2433</v>
      </c>
      <c r="E4602" t="inlineStr">
        <is>
          <t>DEN</t>
        </is>
      </c>
      <c r="F4602" s="10" t="n">
        <v>2039</v>
      </c>
      <c r="G4602" t="inlineStr">
        <is>
          <t>2000-2059</t>
        </is>
      </c>
      <c r="H4602" s="9">
        <f>INT(F4602/100)</f>
        <v/>
      </c>
      <c r="I4602" t="n">
        <v>-6</v>
      </c>
      <c r="J4602" t="n">
        <v>0</v>
      </c>
      <c r="K4602" t="n">
        <v>-36</v>
      </c>
      <c r="L4602" t="n">
        <v>0</v>
      </c>
      <c r="M4602" t="n">
        <v>0</v>
      </c>
      <c r="O4602" t="n">
        <v>0</v>
      </c>
    </row>
    <row r="4603">
      <c r="A4603" s="8" t="n">
        <v>46214</v>
      </c>
      <c r="B4603" t="inlineStr">
        <is>
          <t>B6</t>
        </is>
      </c>
      <c r="C4603" s="9">
        <f>_xlfn.XLOOKUP(B4603,Carriers[Code],Carriers[Airline])</f>
        <v/>
      </c>
      <c r="D4603" t="n">
        <v>2783</v>
      </c>
      <c r="E4603" t="inlineStr">
        <is>
          <t>RDU</t>
        </is>
      </c>
      <c r="F4603" s="10" t="n">
        <v>2054</v>
      </c>
      <c r="G4603" t="inlineStr">
        <is>
          <t>2000-2059</t>
        </is>
      </c>
      <c r="H4603" s="9">
        <f>INT(F4603/100)</f>
        <v/>
      </c>
      <c r="I4603" t="n">
        <v>63</v>
      </c>
      <c r="J4603" t="n">
        <v>1</v>
      </c>
      <c r="K4603" t="n">
        <v>48</v>
      </c>
      <c r="L4603" t="n">
        <v>1</v>
      </c>
      <c r="M4603" t="n">
        <v>0</v>
      </c>
      <c r="O4603" t="n">
        <v>0</v>
      </c>
      <c r="P4603" t="n">
        <v>24</v>
      </c>
      <c r="Q4603" t="n">
        <v>0</v>
      </c>
      <c r="R4603" t="n">
        <v>0</v>
      </c>
      <c r="S4603" t="n">
        <v>0</v>
      </c>
      <c r="T4603" t="n">
        <v>24</v>
      </c>
    </row>
    <row r="4604">
      <c r="A4604" s="8" t="n">
        <v>46214</v>
      </c>
      <c r="B4604" t="inlineStr">
        <is>
          <t>B6</t>
        </is>
      </c>
      <c r="C4604" s="9">
        <f>_xlfn.XLOOKUP(B4604,Carriers[Code],Carriers[Airline])</f>
        <v/>
      </c>
      <c r="D4604" t="n">
        <v>206</v>
      </c>
      <c r="E4604" t="inlineStr">
        <is>
          <t>PQI</t>
        </is>
      </c>
      <c r="F4604" s="10" t="n">
        <v>2055</v>
      </c>
      <c r="G4604" t="inlineStr">
        <is>
          <t>2000-2059</t>
        </is>
      </c>
      <c r="H4604" s="9">
        <f>INT(F4604/100)</f>
        <v/>
      </c>
      <c r="I4604" t="n">
        <v>56</v>
      </c>
      <c r="J4604" t="n">
        <v>1</v>
      </c>
      <c r="K4604" t="n">
        <v>42</v>
      </c>
      <c r="L4604" t="n">
        <v>1</v>
      </c>
      <c r="M4604" t="n">
        <v>0</v>
      </c>
      <c r="O4604" t="n">
        <v>0</v>
      </c>
      <c r="P4604" t="n">
        <v>0</v>
      </c>
      <c r="Q4604" t="n">
        <v>0</v>
      </c>
      <c r="R4604" t="n">
        <v>22</v>
      </c>
      <c r="S4604" t="n">
        <v>0</v>
      </c>
      <c r="T4604" t="n">
        <v>20</v>
      </c>
    </row>
    <row r="4605">
      <c r="A4605" s="8" t="n">
        <v>46214</v>
      </c>
      <c r="B4605" t="inlineStr">
        <is>
          <t>B6</t>
        </is>
      </c>
      <c r="C4605" s="9">
        <f>_xlfn.XLOOKUP(B4605,Carriers[Code],Carriers[Airline])</f>
        <v/>
      </c>
      <c r="D4605" t="n">
        <v>413</v>
      </c>
      <c r="E4605" t="inlineStr">
        <is>
          <t>SFO</t>
        </is>
      </c>
      <c r="F4605" s="10" t="n">
        <v>2055</v>
      </c>
      <c r="G4605" t="inlineStr">
        <is>
          <t>2000-2059</t>
        </is>
      </c>
      <c r="H4605" s="9">
        <f>INT(F4605/100)</f>
        <v/>
      </c>
      <c r="I4605" t="n">
        <v>2</v>
      </c>
      <c r="J4605" t="n">
        <v>0</v>
      </c>
      <c r="K4605" t="n">
        <v>-22</v>
      </c>
      <c r="L4605" t="n">
        <v>0</v>
      </c>
      <c r="M4605" t="n">
        <v>0</v>
      </c>
      <c r="O4605" t="n">
        <v>0</v>
      </c>
    </row>
    <row r="4606">
      <c r="A4606" s="8" t="n">
        <v>46214</v>
      </c>
      <c r="B4606" t="inlineStr">
        <is>
          <t>WN</t>
        </is>
      </c>
      <c r="C4606" s="9">
        <f>_xlfn.XLOOKUP(B4606,Carriers[Code],Carriers[Airline])</f>
        <v/>
      </c>
      <c r="D4606" t="n">
        <v>749</v>
      </c>
      <c r="E4606" t="inlineStr">
        <is>
          <t>BWI</t>
        </is>
      </c>
      <c r="F4606" s="10" t="n">
        <v>2100</v>
      </c>
      <c r="G4606" t="inlineStr">
        <is>
          <t>2100-2159</t>
        </is>
      </c>
      <c r="H4606" s="9">
        <f>INT(F4606/100)</f>
        <v/>
      </c>
      <c r="I4606" t="n">
        <v>24</v>
      </c>
      <c r="J4606" t="n">
        <v>1</v>
      </c>
      <c r="K4606" t="n">
        <v>-7</v>
      </c>
      <c r="L4606" t="n">
        <v>0</v>
      </c>
      <c r="M4606" t="n">
        <v>0</v>
      </c>
      <c r="O4606" t="n">
        <v>0</v>
      </c>
    </row>
    <row r="4607">
      <c r="A4607" s="8" t="n">
        <v>46214</v>
      </c>
      <c r="B4607" t="inlineStr">
        <is>
          <t>B6</t>
        </is>
      </c>
      <c r="C4607" s="9">
        <f>_xlfn.XLOOKUP(B4607,Carriers[Code],Carriers[Airline])</f>
        <v/>
      </c>
      <c r="D4607" t="n">
        <v>591</v>
      </c>
      <c r="E4607" t="inlineStr">
        <is>
          <t>TPA</t>
        </is>
      </c>
      <c r="F4607" s="10" t="n">
        <v>2103</v>
      </c>
      <c r="G4607" t="inlineStr">
        <is>
          <t>2100-2159</t>
        </is>
      </c>
      <c r="H4607" s="9">
        <f>INT(F4607/100)</f>
        <v/>
      </c>
      <c r="I4607" t="n">
        <v>26</v>
      </c>
      <c r="J4607" t="n">
        <v>1</v>
      </c>
      <c r="K4607" t="n">
        <v>9</v>
      </c>
      <c r="L4607" t="n">
        <v>0</v>
      </c>
      <c r="M4607" t="n">
        <v>0</v>
      </c>
      <c r="O4607" t="n">
        <v>0</v>
      </c>
    </row>
    <row r="4608">
      <c r="A4608" s="8" t="n">
        <v>46214</v>
      </c>
      <c r="B4608" t="inlineStr">
        <is>
          <t>YX</t>
        </is>
      </c>
      <c r="C4608" s="9">
        <f>_xlfn.XLOOKUP(B4608,Carriers[Code],Carriers[Airline])</f>
        <v/>
      </c>
      <c r="D4608" t="n">
        <v>4715</v>
      </c>
      <c r="E4608" t="inlineStr">
        <is>
          <t>MDT</t>
        </is>
      </c>
      <c r="F4608" s="10" t="n">
        <v>2115</v>
      </c>
      <c r="G4608" t="inlineStr">
        <is>
          <t>2100-2159</t>
        </is>
      </c>
      <c r="H4608" s="9">
        <f>INT(F4608/100)</f>
        <v/>
      </c>
      <c r="I4608" t="n">
        <v>-10</v>
      </c>
      <c r="J4608" t="n">
        <v>0</v>
      </c>
      <c r="K4608" t="n">
        <v>-25</v>
      </c>
      <c r="L4608" t="n">
        <v>0</v>
      </c>
      <c r="M4608" t="n">
        <v>0</v>
      </c>
      <c r="O4608" t="n">
        <v>0</v>
      </c>
    </row>
    <row r="4609">
      <c r="A4609" s="8" t="n">
        <v>46214</v>
      </c>
      <c r="B4609" t="inlineStr">
        <is>
          <t>B6</t>
        </is>
      </c>
      <c r="C4609" s="9">
        <f>_xlfn.XLOOKUP(B4609,Carriers[Code],Carriers[Airline])</f>
        <v/>
      </c>
      <c r="D4609" t="n">
        <v>845</v>
      </c>
      <c r="E4609" t="inlineStr">
        <is>
          <t>SYR</t>
        </is>
      </c>
      <c r="F4609" s="10" t="n">
        <v>2135</v>
      </c>
      <c r="G4609" t="inlineStr">
        <is>
          <t>2100-2159</t>
        </is>
      </c>
      <c r="H4609" s="9">
        <f>INT(F4609/100)</f>
        <v/>
      </c>
      <c r="I4609" t="n">
        <v>22</v>
      </c>
      <c r="J4609" t="n">
        <v>1</v>
      </c>
      <c r="K4609" t="n">
        <v>13</v>
      </c>
      <c r="L4609" t="n">
        <v>0</v>
      </c>
      <c r="M4609" t="n">
        <v>0</v>
      </c>
      <c r="O4609" t="n">
        <v>0</v>
      </c>
    </row>
    <row r="4610">
      <c r="A4610" s="8" t="n">
        <v>46214</v>
      </c>
      <c r="B4610" t="inlineStr">
        <is>
          <t>B6</t>
        </is>
      </c>
      <c r="C4610" s="9">
        <f>_xlfn.XLOOKUP(B4610,Carriers[Code],Carriers[Airline])</f>
        <v/>
      </c>
      <c r="D4610" t="n">
        <v>715</v>
      </c>
      <c r="E4610" t="inlineStr">
        <is>
          <t>BUF</t>
        </is>
      </c>
      <c r="F4610" s="10" t="n">
        <v>2210</v>
      </c>
      <c r="G4610" t="inlineStr">
        <is>
          <t>2200-2259</t>
        </is>
      </c>
      <c r="H4610" s="9">
        <f>INT(F4610/100)</f>
        <v/>
      </c>
      <c r="I4610" t="n">
        <v>46</v>
      </c>
      <c r="J4610" t="n">
        <v>1</v>
      </c>
      <c r="K4610" t="n">
        <v>34</v>
      </c>
      <c r="L4610" t="n">
        <v>1</v>
      </c>
      <c r="M4610" t="n">
        <v>0</v>
      </c>
      <c r="O4610" t="n">
        <v>0</v>
      </c>
      <c r="P4610" t="n">
        <v>0</v>
      </c>
      <c r="Q4610" t="n">
        <v>0</v>
      </c>
      <c r="R4610" t="n">
        <v>0</v>
      </c>
      <c r="S4610" t="n">
        <v>0</v>
      </c>
      <c r="T4610" t="n">
        <v>34</v>
      </c>
    </row>
    <row r="4611">
      <c r="A4611" s="8" t="n">
        <v>46214</v>
      </c>
      <c r="B4611" t="inlineStr">
        <is>
          <t>B6</t>
        </is>
      </c>
      <c r="C4611" s="9">
        <f>_xlfn.XLOOKUP(B4611,Carriers[Code],Carriers[Airline])</f>
        <v/>
      </c>
      <c r="D4611" t="n">
        <v>561</v>
      </c>
      <c r="E4611" t="inlineStr">
        <is>
          <t>SJU</t>
        </is>
      </c>
      <c r="F4611" s="10" t="n">
        <v>2232</v>
      </c>
      <c r="G4611" t="inlineStr">
        <is>
          <t>2200-2259</t>
        </is>
      </c>
      <c r="H4611" s="9">
        <f>INT(F4611/100)</f>
        <v/>
      </c>
      <c r="I4611" t="n">
        <v>19</v>
      </c>
      <c r="J4611" t="n">
        <v>1</v>
      </c>
      <c r="K4611" t="n">
        <v>5</v>
      </c>
      <c r="L4611" t="n">
        <v>0</v>
      </c>
      <c r="M4611" t="n">
        <v>0</v>
      </c>
      <c r="O4611" t="n">
        <v>0</v>
      </c>
    </row>
    <row r="4612">
      <c r="A4612" s="8" t="n">
        <v>46215</v>
      </c>
      <c r="B4612" t="inlineStr">
        <is>
          <t>B6</t>
        </is>
      </c>
      <c r="C4612" s="9">
        <f>_xlfn.XLOOKUP(B4612,Carriers[Code],Carriers[Airline])</f>
        <v/>
      </c>
      <c r="D4612" t="n">
        <v>917</v>
      </c>
      <c r="E4612" t="inlineStr">
        <is>
          <t>JFK</t>
        </is>
      </c>
      <c r="F4612" s="10" t="n">
        <v>501</v>
      </c>
      <c r="G4612" t="inlineStr">
        <is>
          <t>0001-0559</t>
        </is>
      </c>
      <c r="H4612" s="9">
        <f>INT(F4612/100)</f>
        <v/>
      </c>
      <c r="I4612" t="n">
        <v>-7</v>
      </c>
      <c r="J4612" t="n">
        <v>0</v>
      </c>
      <c r="K4612" t="n">
        <v>-14</v>
      </c>
      <c r="L4612" t="n">
        <v>0</v>
      </c>
      <c r="M4612" t="n">
        <v>0</v>
      </c>
      <c r="O4612" t="n">
        <v>0</v>
      </c>
    </row>
    <row r="4613">
      <c r="A4613" s="8" t="n">
        <v>46215</v>
      </c>
      <c r="B4613" t="inlineStr">
        <is>
          <t>AA</t>
        </is>
      </c>
      <c r="C4613" s="9">
        <f>_xlfn.XLOOKUP(B4613,Carriers[Code],Carriers[Airline])</f>
        <v/>
      </c>
      <c r="D4613" t="n">
        <v>1418</v>
      </c>
      <c r="E4613" t="inlineStr">
        <is>
          <t>MIA</t>
        </is>
      </c>
      <c r="F4613" s="10" t="n">
        <v>510</v>
      </c>
      <c r="G4613" t="inlineStr">
        <is>
          <t>0001-0559</t>
        </is>
      </c>
      <c r="H4613" s="9">
        <f>INT(F4613/100)</f>
        <v/>
      </c>
      <c r="I4613" t="n">
        <v>-10</v>
      </c>
      <c r="J4613" t="n">
        <v>0</v>
      </c>
      <c r="K4613" t="n">
        <v>-32</v>
      </c>
      <c r="L4613" t="n">
        <v>0</v>
      </c>
      <c r="M4613" t="n">
        <v>0</v>
      </c>
      <c r="O4613" t="n">
        <v>0</v>
      </c>
    </row>
    <row r="4614">
      <c r="A4614" s="8" t="n">
        <v>46215</v>
      </c>
      <c r="B4614" t="inlineStr">
        <is>
          <t>AA</t>
        </is>
      </c>
      <c r="C4614" s="9">
        <f>_xlfn.XLOOKUP(B4614,Carriers[Code],Carriers[Airline])</f>
        <v/>
      </c>
      <c r="D4614" t="n">
        <v>3324</v>
      </c>
      <c r="E4614" t="inlineStr">
        <is>
          <t>ORD</t>
        </is>
      </c>
      <c r="F4614" s="10" t="n">
        <v>510</v>
      </c>
      <c r="G4614" t="inlineStr">
        <is>
          <t>0001-0559</t>
        </is>
      </c>
      <c r="H4614" s="9">
        <f>INT(F4614/100)</f>
        <v/>
      </c>
      <c r="I4614" t="n">
        <v>-5</v>
      </c>
      <c r="J4614" t="n">
        <v>0</v>
      </c>
      <c r="K4614" t="n">
        <v>-19</v>
      </c>
      <c r="L4614" t="n">
        <v>0</v>
      </c>
      <c r="M4614" t="n">
        <v>0</v>
      </c>
      <c r="O4614" t="n">
        <v>0</v>
      </c>
    </row>
    <row r="4615">
      <c r="A4615" s="8" t="n">
        <v>46215</v>
      </c>
      <c r="B4615" t="inlineStr">
        <is>
          <t>B6</t>
        </is>
      </c>
      <c r="C4615" s="9">
        <f>_xlfn.XLOOKUP(B4615,Carriers[Code],Carriers[Airline])</f>
        <v/>
      </c>
      <c r="D4615" t="n">
        <v>569</v>
      </c>
      <c r="E4615" t="inlineStr">
        <is>
          <t>FLL</t>
        </is>
      </c>
      <c r="F4615" s="10" t="n">
        <v>510</v>
      </c>
      <c r="G4615" t="inlineStr">
        <is>
          <t>0001-0559</t>
        </is>
      </c>
      <c r="H4615" s="9">
        <f>INT(F4615/100)</f>
        <v/>
      </c>
      <c r="I4615" t="n">
        <v>-8</v>
      </c>
      <c r="J4615" t="n">
        <v>0</v>
      </c>
      <c r="K4615" t="n">
        <v>-28</v>
      </c>
      <c r="L4615" t="n">
        <v>0</v>
      </c>
      <c r="M4615" t="n">
        <v>0</v>
      </c>
      <c r="O4615" t="n">
        <v>0</v>
      </c>
    </row>
    <row r="4616">
      <c r="A4616" s="8" t="n">
        <v>46215</v>
      </c>
      <c r="B4616" t="inlineStr">
        <is>
          <t>WN</t>
        </is>
      </c>
      <c r="C4616" s="9">
        <f>_xlfn.XLOOKUP(B4616,Carriers[Code],Carriers[Airline])</f>
        <v/>
      </c>
      <c r="D4616" t="n">
        <v>4156</v>
      </c>
      <c r="E4616" t="inlineStr">
        <is>
          <t>DEN</t>
        </is>
      </c>
      <c r="F4616" s="10" t="n">
        <v>515</v>
      </c>
      <c r="G4616" t="inlineStr">
        <is>
          <t>0001-0559</t>
        </is>
      </c>
      <c r="H4616" s="9">
        <f>INT(F4616/100)</f>
        <v/>
      </c>
      <c r="I4616" t="n">
        <v>-3</v>
      </c>
      <c r="J4616" t="n">
        <v>0</v>
      </c>
      <c r="K4616" t="n">
        <v>-28</v>
      </c>
      <c r="L4616" t="n">
        <v>0</v>
      </c>
      <c r="M4616" t="n">
        <v>0</v>
      </c>
      <c r="O4616" t="n">
        <v>0</v>
      </c>
    </row>
    <row r="4617">
      <c r="A4617" s="8" t="n">
        <v>46215</v>
      </c>
      <c r="B4617" t="inlineStr">
        <is>
          <t>DL</t>
        </is>
      </c>
      <c r="C4617" s="9">
        <f>_xlfn.XLOOKUP(B4617,Carriers[Code],Carriers[Airline])</f>
        <v/>
      </c>
      <c r="D4617" t="n">
        <v>1019</v>
      </c>
      <c r="E4617" t="inlineStr">
        <is>
          <t>DTW</t>
        </is>
      </c>
      <c r="F4617" s="10" t="n">
        <v>530</v>
      </c>
      <c r="G4617" t="inlineStr">
        <is>
          <t>0001-0559</t>
        </is>
      </c>
      <c r="H4617" s="9">
        <f>INT(F4617/100)</f>
        <v/>
      </c>
      <c r="I4617" t="n">
        <v>-7</v>
      </c>
      <c r="J4617" t="n">
        <v>0</v>
      </c>
      <c r="K4617" t="n">
        <v>-20</v>
      </c>
      <c r="L4617" t="n">
        <v>0</v>
      </c>
      <c r="M4617" t="n">
        <v>0</v>
      </c>
      <c r="O4617" t="n">
        <v>0</v>
      </c>
    </row>
    <row r="4618">
      <c r="A4618" s="8" t="n">
        <v>46215</v>
      </c>
      <c r="B4618" t="inlineStr">
        <is>
          <t>DL</t>
        </is>
      </c>
      <c r="C4618" s="9">
        <f>_xlfn.XLOOKUP(B4618,Carriers[Code],Carriers[Airline])</f>
        <v/>
      </c>
      <c r="D4618" t="n">
        <v>2242</v>
      </c>
      <c r="E4618" t="inlineStr">
        <is>
          <t>ATL</t>
        </is>
      </c>
      <c r="F4618" s="10" t="n">
        <v>530</v>
      </c>
      <c r="G4618" t="inlineStr">
        <is>
          <t>0001-0559</t>
        </is>
      </c>
      <c r="H4618" s="9">
        <f>INT(F4618/100)</f>
        <v/>
      </c>
      <c r="I4618" t="n">
        <v>1</v>
      </c>
      <c r="J4618" t="n">
        <v>0</v>
      </c>
      <c r="K4618" t="n">
        <v>-2</v>
      </c>
      <c r="L4618" t="n">
        <v>0</v>
      </c>
      <c r="M4618" t="n">
        <v>0</v>
      </c>
      <c r="O4618" t="n">
        <v>0</v>
      </c>
    </row>
    <row r="4619">
      <c r="A4619" s="8" t="n">
        <v>46215</v>
      </c>
      <c r="B4619" t="inlineStr">
        <is>
          <t>WN</t>
        </is>
      </c>
      <c r="C4619" s="9">
        <f>_xlfn.XLOOKUP(B4619,Carriers[Code],Carriers[Airline])</f>
        <v/>
      </c>
      <c r="D4619" t="n">
        <v>727</v>
      </c>
      <c r="E4619" t="inlineStr">
        <is>
          <t>BWI</t>
        </is>
      </c>
      <c r="F4619" s="10" t="n">
        <v>530</v>
      </c>
      <c r="G4619" t="inlineStr">
        <is>
          <t>0001-0559</t>
        </is>
      </c>
      <c r="H4619" s="9">
        <f>INT(F4619/100)</f>
        <v/>
      </c>
      <c r="I4619" t="n">
        <v>-6</v>
      </c>
      <c r="J4619" t="n">
        <v>0</v>
      </c>
      <c r="K4619" t="n">
        <v>-27</v>
      </c>
      <c r="L4619" t="n">
        <v>0</v>
      </c>
      <c r="M4619" t="n">
        <v>0</v>
      </c>
      <c r="O4619" t="n">
        <v>0</v>
      </c>
    </row>
    <row r="4620">
      <c r="A4620" s="8" t="n">
        <v>46215</v>
      </c>
      <c r="B4620" t="inlineStr">
        <is>
          <t>UA</t>
        </is>
      </c>
      <c r="C4620" s="9">
        <f>_xlfn.XLOOKUP(B4620,Carriers[Code],Carriers[Airline])</f>
        <v/>
      </c>
      <c r="D4620" t="n">
        <v>1734</v>
      </c>
      <c r="E4620" t="inlineStr">
        <is>
          <t>IAD</t>
        </is>
      </c>
      <c r="F4620" s="10" t="n">
        <v>545</v>
      </c>
      <c r="G4620" t="inlineStr">
        <is>
          <t>0001-0559</t>
        </is>
      </c>
      <c r="H4620" s="9">
        <f>INT(F4620/100)</f>
        <v/>
      </c>
      <c r="I4620" t="n">
        <v>0</v>
      </c>
      <c r="J4620" t="n">
        <v>0</v>
      </c>
      <c r="K4620" t="n">
        <v>-6</v>
      </c>
      <c r="L4620" t="n">
        <v>0</v>
      </c>
      <c r="M4620" t="n">
        <v>0</v>
      </c>
      <c r="O4620" t="n">
        <v>0</v>
      </c>
    </row>
    <row r="4621">
      <c r="A4621" s="8" t="n">
        <v>46215</v>
      </c>
      <c r="B4621" t="inlineStr">
        <is>
          <t>WN</t>
        </is>
      </c>
      <c r="C4621" s="9">
        <f>_xlfn.XLOOKUP(B4621,Carriers[Code],Carriers[Airline])</f>
        <v/>
      </c>
      <c r="D4621" t="n">
        <v>752</v>
      </c>
      <c r="E4621" t="inlineStr">
        <is>
          <t>STL</t>
        </is>
      </c>
      <c r="F4621" s="10" t="n">
        <v>550</v>
      </c>
      <c r="G4621" t="inlineStr">
        <is>
          <t>0001-0559</t>
        </is>
      </c>
      <c r="H4621" s="9">
        <f>INT(F4621/100)</f>
        <v/>
      </c>
      <c r="I4621" t="n">
        <v>-4</v>
      </c>
      <c r="J4621" t="n">
        <v>0</v>
      </c>
      <c r="K4621" t="n">
        <v>-29</v>
      </c>
      <c r="L4621" t="n">
        <v>0</v>
      </c>
      <c r="M4621" t="n">
        <v>0</v>
      </c>
      <c r="O4621" t="n">
        <v>0</v>
      </c>
    </row>
    <row r="4622">
      <c r="A4622" s="8" t="n">
        <v>46215</v>
      </c>
      <c r="B4622" t="inlineStr">
        <is>
          <t>DL</t>
        </is>
      </c>
      <c r="C4622" s="9">
        <f>_xlfn.XLOOKUP(B4622,Carriers[Code],Carriers[Airline])</f>
        <v/>
      </c>
      <c r="D4622" t="n">
        <v>2303</v>
      </c>
      <c r="E4622" t="inlineStr">
        <is>
          <t>MSP</t>
        </is>
      </c>
      <c r="F4622" s="10" t="n">
        <v>555</v>
      </c>
      <c r="G4622" t="inlineStr">
        <is>
          <t>0001-0559</t>
        </is>
      </c>
      <c r="H4622" s="9">
        <f>INT(F4622/100)</f>
        <v/>
      </c>
      <c r="I4622" t="n">
        <v>6</v>
      </c>
      <c r="J4622" t="n">
        <v>0</v>
      </c>
      <c r="K4622" t="n">
        <v>-4</v>
      </c>
      <c r="L4622" t="n">
        <v>0</v>
      </c>
      <c r="M4622" t="n">
        <v>0</v>
      </c>
      <c r="O4622" t="n">
        <v>0</v>
      </c>
    </row>
    <row r="4623">
      <c r="A4623" s="8" t="n">
        <v>46215</v>
      </c>
      <c r="B4623" t="inlineStr">
        <is>
          <t>AA</t>
        </is>
      </c>
      <c r="C4623" s="9">
        <f>_xlfn.XLOOKUP(B4623,Carriers[Code],Carriers[Airline])</f>
        <v/>
      </c>
      <c r="D4623" t="n">
        <v>873</v>
      </c>
      <c r="E4623" t="inlineStr">
        <is>
          <t>MIA</t>
        </is>
      </c>
      <c r="F4623" s="10" t="n">
        <v>600</v>
      </c>
      <c r="G4623" t="inlineStr">
        <is>
          <t>0600-0659</t>
        </is>
      </c>
      <c r="H4623" s="9">
        <f>INT(F4623/100)</f>
        <v/>
      </c>
      <c r="I4623" t="n">
        <v>-4</v>
      </c>
      <c r="J4623" t="n">
        <v>0</v>
      </c>
      <c r="K4623" t="n">
        <v>-23</v>
      </c>
      <c r="L4623" t="n">
        <v>0</v>
      </c>
      <c r="M4623" t="n">
        <v>0</v>
      </c>
      <c r="O4623" t="n">
        <v>0</v>
      </c>
    </row>
    <row r="4624">
      <c r="A4624" s="8" t="n">
        <v>46215</v>
      </c>
      <c r="B4624" t="inlineStr">
        <is>
          <t>AA</t>
        </is>
      </c>
      <c r="C4624" s="9">
        <f>_xlfn.XLOOKUP(B4624,Carriers[Code],Carriers[Airline])</f>
        <v/>
      </c>
      <c r="D4624" t="n">
        <v>2527</v>
      </c>
      <c r="E4624" t="inlineStr">
        <is>
          <t>DFW</t>
        </is>
      </c>
      <c r="F4624" s="10" t="n">
        <v>600</v>
      </c>
      <c r="G4624" t="inlineStr">
        <is>
          <t>0600-0659</t>
        </is>
      </c>
      <c r="H4624" s="9">
        <f>INT(F4624/100)</f>
        <v/>
      </c>
      <c r="I4624" t="n">
        <v>-8</v>
      </c>
      <c r="J4624" t="n">
        <v>0</v>
      </c>
      <c r="K4624" t="n">
        <v>-34</v>
      </c>
      <c r="L4624" t="n">
        <v>0</v>
      </c>
      <c r="M4624" t="n">
        <v>0</v>
      </c>
      <c r="O4624" t="n">
        <v>0</v>
      </c>
    </row>
    <row r="4625">
      <c r="A4625" s="8" t="n">
        <v>46215</v>
      </c>
      <c r="B4625" t="inlineStr">
        <is>
          <t>B6</t>
        </is>
      </c>
      <c r="C4625" s="9">
        <f>_xlfn.XLOOKUP(B4625,Carriers[Code],Carriers[Airline])</f>
        <v/>
      </c>
      <c r="D4625" t="n">
        <v>287</v>
      </c>
      <c r="E4625" t="inlineStr">
        <is>
          <t>LAX</t>
        </is>
      </c>
      <c r="F4625" s="10" t="n">
        <v>600</v>
      </c>
      <c r="G4625" t="inlineStr">
        <is>
          <t>0600-0659</t>
        </is>
      </c>
      <c r="H4625" s="9">
        <f>INT(F4625/100)</f>
        <v/>
      </c>
      <c r="I4625" t="n">
        <v>-5</v>
      </c>
      <c r="J4625" t="n">
        <v>0</v>
      </c>
      <c r="K4625" t="n">
        <v>-44</v>
      </c>
      <c r="L4625" t="n">
        <v>0</v>
      </c>
      <c r="M4625" t="n">
        <v>0</v>
      </c>
      <c r="O4625" t="n">
        <v>0</v>
      </c>
    </row>
    <row r="4626">
      <c r="A4626" s="8" t="n">
        <v>46215</v>
      </c>
      <c r="B4626" t="inlineStr">
        <is>
          <t>B6</t>
        </is>
      </c>
      <c r="C4626" s="9">
        <f>_xlfn.XLOOKUP(B4626,Carriers[Code],Carriers[Airline])</f>
        <v/>
      </c>
      <c r="D4626" t="n">
        <v>761</v>
      </c>
      <c r="E4626" t="inlineStr">
        <is>
          <t>SJU</t>
        </is>
      </c>
      <c r="F4626" s="10" t="n">
        <v>600</v>
      </c>
      <c r="G4626" t="inlineStr">
        <is>
          <t>0600-0659</t>
        </is>
      </c>
      <c r="H4626" s="9">
        <f>INT(F4626/100)</f>
        <v/>
      </c>
      <c r="I4626" t="n">
        <v>-6</v>
      </c>
      <c r="J4626" t="n">
        <v>0</v>
      </c>
      <c r="K4626" t="n">
        <v>-16</v>
      </c>
      <c r="L4626" t="n">
        <v>0</v>
      </c>
      <c r="M4626" t="n">
        <v>0</v>
      </c>
      <c r="O4626" t="n">
        <v>0</v>
      </c>
    </row>
    <row r="4627">
      <c r="A4627" s="8" t="n">
        <v>46215</v>
      </c>
      <c r="B4627" t="inlineStr">
        <is>
          <t>B6</t>
        </is>
      </c>
      <c r="C4627" s="9">
        <f>_xlfn.XLOOKUP(B4627,Carriers[Code],Carriers[Airline])</f>
        <v/>
      </c>
      <c r="D4627" t="n">
        <v>1439</v>
      </c>
      <c r="E4627" t="inlineStr">
        <is>
          <t>AUS</t>
        </is>
      </c>
      <c r="F4627" s="10" t="n">
        <v>600</v>
      </c>
      <c r="G4627" t="inlineStr">
        <is>
          <t>0600-0659</t>
        </is>
      </c>
      <c r="H4627" s="9">
        <f>INT(F4627/100)</f>
        <v/>
      </c>
      <c r="I4627" t="n">
        <v>-7</v>
      </c>
      <c r="J4627" t="n">
        <v>0</v>
      </c>
      <c r="K4627" t="n">
        <v>-18</v>
      </c>
      <c r="L4627" t="n">
        <v>0</v>
      </c>
      <c r="M4627" t="n">
        <v>0</v>
      </c>
      <c r="O4627" t="n">
        <v>0</v>
      </c>
    </row>
    <row r="4628">
      <c r="A4628" s="8" t="n">
        <v>46215</v>
      </c>
      <c r="B4628" t="inlineStr">
        <is>
          <t>UA</t>
        </is>
      </c>
      <c r="C4628" s="9">
        <f>_xlfn.XLOOKUP(B4628,Carriers[Code],Carriers[Airline])</f>
        <v/>
      </c>
      <c r="D4628" t="n">
        <v>1414</v>
      </c>
      <c r="E4628" t="inlineStr">
        <is>
          <t>ORD</t>
        </is>
      </c>
      <c r="F4628" s="10" t="n">
        <v>600</v>
      </c>
      <c r="G4628" t="inlineStr">
        <is>
          <t>0600-0659</t>
        </is>
      </c>
      <c r="H4628" s="9">
        <f>INT(F4628/100)</f>
        <v/>
      </c>
      <c r="I4628" t="n">
        <v>-6</v>
      </c>
      <c r="J4628" t="n">
        <v>0</v>
      </c>
      <c r="K4628" t="n">
        <v>-22</v>
      </c>
      <c r="L4628" t="n">
        <v>0</v>
      </c>
      <c r="M4628" t="n">
        <v>0</v>
      </c>
      <c r="O4628" t="n">
        <v>0</v>
      </c>
    </row>
    <row r="4629">
      <c r="A4629" s="8" t="n">
        <v>46215</v>
      </c>
      <c r="B4629" t="inlineStr">
        <is>
          <t>UA</t>
        </is>
      </c>
      <c r="C4629" s="9">
        <f>_xlfn.XLOOKUP(B4629,Carriers[Code],Carriers[Airline])</f>
        <v/>
      </c>
      <c r="D4629" t="n">
        <v>2441</v>
      </c>
      <c r="E4629" t="inlineStr">
        <is>
          <t>SFO</t>
        </is>
      </c>
      <c r="F4629" s="10" t="n">
        <v>600</v>
      </c>
      <c r="G4629" t="inlineStr">
        <is>
          <t>0600-0659</t>
        </is>
      </c>
      <c r="H4629" s="9">
        <f>INT(F4629/100)</f>
        <v/>
      </c>
      <c r="I4629" t="n">
        <v>0</v>
      </c>
      <c r="J4629" t="n">
        <v>0</v>
      </c>
      <c r="K4629" t="n">
        <v>-36</v>
      </c>
      <c r="L4629" t="n">
        <v>0</v>
      </c>
      <c r="M4629" t="n">
        <v>0</v>
      </c>
      <c r="O4629" t="n">
        <v>0</v>
      </c>
    </row>
    <row r="4630">
      <c r="A4630" s="8" t="n">
        <v>46215</v>
      </c>
      <c r="B4630" t="inlineStr">
        <is>
          <t>YX</t>
        </is>
      </c>
      <c r="C4630" s="9">
        <f>_xlfn.XLOOKUP(B4630,Carriers[Code],Carriers[Airline])</f>
        <v/>
      </c>
      <c r="D4630" t="n">
        <v>5674</v>
      </c>
      <c r="E4630" t="inlineStr">
        <is>
          <t>CLE</t>
        </is>
      </c>
      <c r="F4630" s="10" t="n">
        <v>600</v>
      </c>
      <c r="G4630" t="inlineStr">
        <is>
          <t>0600-0659</t>
        </is>
      </c>
      <c r="H4630" s="9">
        <f>INT(F4630/100)</f>
        <v/>
      </c>
      <c r="I4630" t="n">
        <v>-11</v>
      </c>
      <c r="J4630" t="n">
        <v>0</v>
      </c>
      <c r="K4630" t="n">
        <v>-23</v>
      </c>
      <c r="L4630" t="n">
        <v>0</v>
      </c>
      <c r="M4630" t="n">
        <v>0</v>
      </c>
      <c r="O4630" t="n">
        <v>0</v>
      </c>
    </row>
    <row r="4631">
      <c r="A4631" s="8" t="n">
        <v>46215</v>
      </c>
      <c r="B4631" t="inlineStr">
        <is>
          <t>AA</t>
        </is>
      </c>
      <c r="C4631" s="9">
        <f>_xlfn.XLOOKUP(B4631,Carriers[Code],Carriers[Airline])</f>
        <v/>
      </c>
      <c r="D4631" t="n">
        <v>1146</v>
      </c>
      <c r="E4631" t="inlineStr">
        <is>
          <t>PHL</t>
        </is>
      </c>
      <c r="F4631" s="10" t="n">
        <v>601</v>
      </c>
      <c r="G4631" t="inlineStr">
        <is>
          <t>0600-0659</t>
        </is>
      </c>
      <c r="H4631" s="9">
        <f>INT(F4631/100)</f>
        <v/>
      </c>
      <c r="I4631" t="n">
        <v>4</v>
      </c>
      <c r="J4631" t="n">
        <v>0</v>
      </c>
      <c r="K4631" t="n">
        <v>-13</v>
      </c>
      <c r="L4631" t="n">
        <v>0</v>
      </c>
      <c r="M4631" t="n">
        <v>0</v>
      </c>
      <c r="O4631" t="n">
        <v>0</v>
      </c>
    </row>
    <row r="4632">
      <c r="A4632" s="8" t="n">
        <v>46215</v>
      </c>
      <c r="B4632" t="inlineStr">
        <is>
          <t>YX</t>
        </is>
      </c>
      <c r="C4632" s="9">
        <f>_xlfn.XLOOKUP(B4632,Carriers[Code],Carriers[Airline])</f>
        <v/>
      </c>
      <c r="D4632" t="n">
        <v>4401</v>
      </c>
      <c r="E4632" t="inlineStr">
        <is>
          <t>JFK</t>
        </is>
      </c>
      <c r="F4632" s="10" t="n">
        <v>601</v>
      </c>
      <c r="G4632" t="inlineStr">
        <is>
          <t>0600-0659</t>
        </is>
      </c>
      <c r="H4632" s="9">
        <f>INT(F4632/100)</f>
        <v/>
      </c>
      <c r="I4632" t="n">
        <v>-4</v>
      </c>
      <c r="J4632" t="n">
        <v>0</v>
      </c>
      <c r="K4632" t="n">
        <v>-20</v>
      </c>
      <c r="L4632" t="n">
        <v>0</v>
      </c>
      <c r="M4632" t="n">
        <v>0</v>
      </c>
      <c r="O4632" t="n">
        <v>0</v>
      </c>
    </row>
    <row r="4633">
      <c r="A4633" s="8" t="n">
        <v>46215</v>
      </c>
      <c r="B4633" t="inlineStr">
        <is>
          <t>AS</t>
        </is>
      </c>
      <c r="C4633" s="9">
        <f>_xlfn.XLOOKUP(B4633,Carriers[Code],Carriers[Airline])</f>
        <v/>
      </c>
      <c r="D4633" t="n">
        <v>311</v>
      </c>
      <c r="E4633" t="inlineStr">
        <is>
          <t>PDX</t>
        </is>
      </c>
      <c r="F4633" s="10" t="n">
        <v>603</v>
      </c>
      <c r="G4633" t="inlineStr">
        <is>
          <t>0600-0659</t>
        </is>
      </c>
      <c r="H4633" s="9">
        <f>INT(F4633/100)</f>
        <v/>
      </c>
      <c r="I4633" t="n">
        <v>-9</v>
      </c>
      <c r="J4633" t="n">
        <v>0</v>
      </c>
      <c r="K4633" t="n">
        <v>-28</v>
      </c>
      <c r="L4633" t="n">
        <v>0</v>
      </c>
      <c r="M4633" t="n">
        <v>0</v>
      </c>
      <c r="O4633" t="n">
        <v>0</v>
      </c>
    </row>
    <row r="4634">
      <c r="A4634" s="8" t="n">
        <v>46215</v>
      </c>
      <c r="B4634" t="inlineStr">
        <is>
          <t>AA</t>
        </is>
      </c>
      <c r="C4634" s="9">
        <f>_xlfn.XLOOKUP(B4634,Carriers[Code],Carriers[Airline])</f>
        <v/>
      </c>
      <c r="D4634" t="n">
        <v>418</v>
      </c>
      <c r="E4634" t="inlineStr">
        <is>
          <t>CLT</t>
        </is>
      </c>
      <c r="F4634" s="10" t="n">
        <v>605</v>
      </c>
      <c r="G4634" t="inlineStr">
        <is>
          <t>0600-0659</t>
        </is>
      </c>
      <c r="H4634" s="9">
        <f>INT(F4634/100)</f>
        <v/>
      </c>
      <c r="I4634" t="n">
        <v>-6</v>
      </c>
      <c r="J4634" t="n">
        <v>0</v>
      </c>
      <c r="K4634" t="n">
        <v>-21</v>
      </c>
      <c r="L4634" t="n">
        <v>0</v>
      </c>
      <c r="M4634" t="n">
        <v>0</v>
      </c>
      <c r="O4634" t="n">
        <v>0</v>
      </c>
    </row>
    <row r="4635">
      <c r="A4635" s="8" t="n">
        <v>46215</v>
      </c>
      <c r="B4635" t="inlineStr">
        <is>
          <t>B6</t>
        </is>
      </c>
      <c r="C4635" s="9">
        <f>_xlfn.XLOOKUP(B4635,Carriers[Code],Carriers[Airline])</f>
        <v/>
      </c>
      <c r="D4635" t="n">
        <v>619</v>
      </c>
      <c r="E4635" t="inlineStr">
        <is>
          <t>SAN</t>
        </is>
      </c>
      <c r="F4635" s="10" t="n">
        <v>605</v>
      </c>
      <c r="G4635" t="inlineStr">
        <is>
          <t>0600-0659</t>
        </is>
      </c>
      <c r="H4635" s="9">
        <f>INT(F4635/100)</f>
        <v/>
      </c>
      <c r="I4635" t="n">
        <v>9</v>
      </c>
      <c r="J4635" t="n">
        <v>0</v>
      </c>
      <c r="K4635" t="n">
        <v>-29</v>
      </c>
      <c r="L4635" t="n">
        <v>0</v>
      </c>
      <c r="M4635" t="n">
        <v>0</v>
      </c>
      <c r="O4635" t="n">
        <v>0</v>
      </c>
    </row>
    <row r="4636">
      <c r="A4636" s="8" t="n">
        <v>46215</v>
      </c>
      <c r="B4636" t="inlineStr">
        <is>
          <t>B6</t>
        </is>
      </c>
      <c r="C4636" s="9">
        <f>_xlfn.XLOOKUP(B4636,Carriers[Code],Carriers[Airline])</f>
        <v/>
      </c>
      <c r="D4636" t="n">
        <v>2255</v>
      </c>
      <c r="E4636" t="inlineStr">
        <is>
          <t>DCA</t>
        </is>
      </c>
      <c r="F4636" s="10" t="n">
        <v>605</v>
      </c>
      <c r="G4636" t="inlineStr">
        <is>
          <t>0600-0659</t>
        </is>
      </c>
      <c r="H4636" s="9">
        <f>INT(F4636/100)</f>
        <v/>
      </c>
      <c r="I4636" t="n">
        <v>36</v>
      </c>
      <c r="J4636" t="n">
        <v>1</v>
      </c>
      <c r="K4636" t="n">
        <v>22</v>
      </c>
      <c r="L4636" t="n">
        <v>1</v>
      </c>
      <c r="M4636" t="n">
        <v>0</v>
      </c>
      <c r="O4636" t="n">
        <v>0</v>
      </c>
      <c r="P4636" t="n">
        <v>0</v>
      </c>
      <c r="Q4636" t="n">
        <v>0</v>
      </c>
      <c r="R4636" t="n">
        <v>0</v>
      </c>
      <c r="S4636" t="n">
        <v>0</v>
      </c>
      <c r="T4636" t="n">
        <v>22</v>
      </c>
    </row>
    <row r="4637">
      <c r="A4637" s="8" t="n">
        <v>46215</v>
      </c>
      <c r="B4637" t="inlineStr">
        <is>
          <t>DL</t>
        </is>
      </c>
      <c r="C4637" s="9">
        <f>_xlfn.XLOOKUP(B4637,Carriers[Code],Carriers[Airline])</f>
        <v/>
      </c>
      <c r="D4637" t="n">
        <v>859</v>
      </c>
      <c r="E4637" t="inlineStr">
        <is>
          <t>SLC</t>
        </is>
      </c>
      <c r="F4637" s="10" t="n">
        <v>605</v>
      </c>
      <c r="G4637" t="inlineStr">
        <is>
          <t>0600-0659</t>
        </is>
      </c>
      <c r="H4637" s="9">
        <f>INT(F4637/100)</f>
        <v/>
      </c>
      <c r="I4637" t="n">
        <v>-11</v>
      </c>
      <c r="J4637" t="n">
        <v>0</v>
      </c>
      <c r="K4637" t="n">
        <v>-24</v>
      </c>
      <c r="L4637" t="n">
        <v>0</v>
      </c>
      <c r="M4637" t="n">
        <v>0</v>
      </c>
      <c r="O4637" t="n">
        <v>0</v>
      </c>
    </row>
    <row r="4638">
      <c r="A4638" s="8" t="n">
        <v>46215</v>
      </c>
      <c r="B4638" t="inlineStr">
        <is>
          <t>DL</t>
        </is>
      </c>
      <c r="C4638" s="9">
        <f>_xlfn.XLOOKUP(B4638,Carriers[Code],Carriers[Airline])</f>
        <v/>
      </c>
      <c r="D4638" t="n">
        <v>2611</v>
      </c>
      <c r="E4638" t="inlineStr">
        <is>
          <t>JFK</t>
        </is>
      </c>
      <c r="F4638" s="10" t="n">
        <v>605</v>
      </c>
      <c r="G4638" t="inlineStr">
        <is>
          <t>0600-0659</t>
        </is>
      </c>
      <c r="H4638" s="9">
        <f>INT(F4638/100)</f>
        <v/>
      </c>
      <c r="I4638" t="n">
        <v>-5</v>
      </c>
      <c r="J4638" t="n">
        <v>0</v>
      </c>
      <c r="K4638" t="n">
        <v>-15</v>
      </c>
      <c r="L4638" t="n">
        <v>0</v>
      </c>
      <c r="M4638" t="n">
        <v>0</v>
      </c>
      <c r="O4638" t="n">
        <v>0</v>
      </c>
    </row>
    <row r="4639">
      <c r="A4639" s="8" t="n">
        <v>46215</v>
      </c>
      <c r="B4639" t="inlineStr">
        <is>
          <t>YX</t>
        </is>
      </c>
      <c r="C4639" s="9">
        <f>_xlfn.XLOOKUP(B4639,Carriers[Code],Carriers[Airline])</f>
        <v/>
      </c>
      <c r="D4639" t="n">
        <v>3641</v>
      </c>
      <c r="E4639" t="inlineStr">
        <is>
          <t>EWR</t>
        </is>
      </c>
      <c r="F4639" s="10" t="n">
        <v>605</v>
      </c>
      <c r="G4639" t="inlineStr">
        <is>
          <t>0600-0659</t>
        </is>
      </c>
      <c r="H4639" s="9">
        <f>INT(F4639/100)</f>
        <v/>
      </c>
      <c r="I4639" t="n">
        <v>6</v>
      </c>
      <c r="J4639" t="n">
        <v>0</v>
      </c>
      <c r="K4639" t="n">
        <v>-27</v>
      </c>
      <c r="L4639" t="n">
        <v>0</v>
      </c>
      <c r="M4639" t="n">
        <v>0</v>
      </c>
      <c r="O4639" t="n">
        <v>0</v>
      </c>
    </row>
    <row r="4640">
      <c r="A4640" s="8" t="n">
        <v>46215</v>
      </c>
      <c r="B4640" t="inlineStr">
        <is>
          <t>DL</t>
        </is>
      </c>
      <c r="C4640" s="9">
        <f>_xlfn.XLOOKUP(B4640,Carriers[Code],Carriers[Airline])</f>
        <v/>
      </c>
      <c r="D4640" t="n">
        <v>675</v>
      </c>
      <c r="E4640" t="inlineStr">
        <is>
          <t>MCI</t>
        </is>
      </c>
      <c r="F4640" s="10" t="n">
        <v>610</v>
      </c>
      <c r="G4640" t="inlineStr">
        <is>
          <t>0600-0659</t>
        </is>
      </c>
      <c r="H4640" s="9">
        <f>INT(F4640/100)</f>
        <v/>
      </c>
      <c r="I4640" t="n">
        <v>4</v>
      </c>
      <c r="J4640" t="n">
        <v>0</v>
      </c>
      <c r="K4640" t="n">
        <v>-3</v>
      </c>
      <c r="L4640" t="n">
        <v>0</v>
      </c>
      <c r="M4640" t="n">
        <v>0</v>
      </c>
      <c r="O4640" t="n">
        <v>0</v>
      </c>
    </row>
    <row r="4641">
      <c r="A4641" s="8" t="n">
        <v>46215</v>
      </c>
      <c r="B4641" t="inlineStr">
        <is>
          <t>B6</t>
        </is>
      </c>
      <c r="C4641" s="9">
        <f>_xlfn.XLOOKUP(B4641,Carriers[Code],Carriers[Airline])</f>
        <v/>
      </c>
      <c r="D4641" t="n">
        <v>1207</v>
      </c>
      <c r="E4641" t="inlineStr">
        <is>
          <t>BNA</t>
        </is>
      </c>
      <c r="F4641" s="10" t="n">
        <v>619</v>
      </c>
      <c r="G4641" t="inlineStr">
        <is>
          <t>0600-0659</t>
        </is>
      </c>
      <c r="H4641" s="9">
        <f>INT(F4641/100)</f>
        <v/>
      </c>
      <c r="I4641" t="n">
        <v>-10</v>
      </c>
      <c r="J4641" t="n">
        <v>0</v>
      </c>
      <c r="K4641" t="n">
        <v>-20</v>
      </c>
      <c r="L4641" t="n">
        <v>0</v>
      </c>
      <c r="M4641" t="n">
        <v>0</v>
      </c>
      <c r="O4641" t="n">
        <v>0</v>
      </c>
    </row>
    <row r="4642">
      <c r="A4642" s="8" t="n">
        <v>46215</v>
      </c>
      <c r="B4642" t="inlineStr">
        <is>
          <t>B6</t>
        </is>
      </c>
      <c r="C4642" s="9">
        <f>_xlfn.XLOOKUP(B4642,Carriers[Code],Carriers[Airline])</f>
        <v/>
      </c>
      <c r="D4642" t="n">
        <v>1285</v>
      </c>
      <c r="E4642" t="inlineStr">
        <is>
          <t>PIT</t>
        </is>
      </c>
      <c r="F4642" s="10" t="n">
        <v>620</v>
      </c>
      <c r="G4642" t="inlineStr">
        <is>
          <t>0600-0659</t>
        </is>
      </c>
      <c r="H4642" s="9">
        <f>INT(F4642/100)</f>
        <v/>
      </c>
      <c r="I4642" t="n">
        <v>-10</v>
      </c>
      <c r="J4642" t="n">
        <v>0</v>
      </c>
      <c r="K4642" t="n">
        <v>-24</v>
      </c>
      <c r="L4642" t="n">
        <v>0</v>
      </c>
      <c r="M4642" t="n">
        <v>0</v>
      </c>
      <c r="O4642" t="n">
        <v>0</v>
      </c>
    </row>
    <row r="4643">
      <c r="A4643" s="8" t="n">
        <v>46215</v>
      </c>
      <c r="B4643" t="inlineStr">
        <is>
          <t>DL</t>
        </is>
      </c>
      <c r="C4643" s="9">
        <f>_xlfn.XLOOKUP(B4643,Carriers[Code],Carriers[Airline])</f>
        <v/>
      </c>
      <c r="D4643" t="n">
        <v>479</v>
      </c>
      <c r="E4643" t="inlineStr">
        <is>
          <t>LAX</t>
        </is>
      </c>
      <c r="F4643" s="10" t="n">
        <v>620</v>
      </c>
      <c r="G4643" t="inlineStr">
        <is>
          <t>0600-0659</t>
        </is>
      </c>
      <c r="H4643" s="9">
        <f>INT(F4643/100)</f>
        <v/>
      </c>
      <c r="I4643" t="n">
        <v>-3</v>
      </c>
      <c r="J4643" t="n">
        <v>0</v>
      </c>
      <c r="K4643" t="n">
        <v>-31</v>
      </c>
      <c r="L4643" t="n">
        <v>0</v>
      </c>
      <c r="M4643" t="n">
        <v>0</v>
      </c>
      <c r="O4643" t="n">
        <v>0</v>
      </c>
    </row>
    <row r="4644">
      <c r="A4644" s="8" t="n">
        <v>46215</v>
      </c>
      <c r="B4644" t="inlineStr">
        <is>
          <t>DL</t>
        </is>
      </c>
      <c r="C4644" s="9">
        <f>_xlfn.XLOOKUP(B4644,Carriers[Code],Carriers[Airline])</f>
        <v/>
      </c>
      <c r="D4644" t="n">
        <v>2066</v>
      </c>
      <c r="E4644" t="inlineStr">
        <is>
          <t>RDU</t>
        </is>
      </c>
      <c r="F4644" s="10" t="n">
        <v>620</v>
      </c>
      <c r="G4644" t="inlineStr">
        <is>
          <t>0600-0659</t>
        </is>
      </c>
      <c r="H4644" s="9">
        <f>INT(F4644/100)</f>
        <v/>
      </c>
      <c r="I4644" t="n">
        <v>137</v>
      </c>
      <c r="J4644" t="n">
        <v>1</v>
      </c>
      <c r="K4644" t="n">
        <v>122</v>
      </c>
      <c r="L4644" t="n">
        <v>1</v>
      </c>
      <c r="M4644" t="n">
        <v>0</v>
      </c>
      <c r="O4644" t="n">
        <v>0</v>
      </c>
      <c r="P4644" t="n">
        <v>122</v>
      </c>
      <c r="Q4644" t="n">
        <v>0</v>
      </c>
      <c r="R4644" t="n">
        <v>0</v>
      </c>
      <c r="S4644" t="n">
        <v>0</v>
      </c>
      <c r="T4644" t="n">
        <v>0</v>
      </c>
    </row>
    <row r="4645">
      <c r="A4645" s="8" t="n">
        <v>46215</v>
      </c>
      <c r="B4645" t="inlineStr">
        <is>
          <t>UA</t>
        </is>
      </c>
      <c r="C4645" s="9">
        <f>_xlfn.XLOOKUP(B4645,Carriers[Code],Carriers[Airline])</f>
        <v/>
      </c>
      <c r="D4645" t="n">
        <v>360</v>
      </c>
      <c r="E4645" t="inlineStr">
        <is>
          <t>LAX</t>
        </is>
      </c>
      <c r="F4645" s="10" t="n">
        <v>621</v>
      </c>
      <c r="G4645" t="inlineStr">
        <is>
          <t>0600-0659</t>
        </is>
      </c>
      <c r="H4645" s="9">
        <f>INT(F4645/100)</f>
        <v/>
      </c>
      <c r="I4645" t="n">
        <v>4</v>
      </c>
      <c r="J4645" t="n">
        <v>0</v>
      </c>
      <c r="K4645" t="n">
        <v>-22</v>
      </c>
      <c r="L4645" t="n">
        <v>0</v>
      </c>
      <c r="M4645" t="n">
        <v>0</v>
      </c>
      <c r="O4645" t="n">
        <v>0</v>
      </c>
    </row>
    <row r="4646">
      <c r="A4646" s="8" t="n">
        <v>46215</v>
      </c>
      <c r="B4646" t="inlineStr">
        <is>
          <t>B6</t>
        </is>
      </c>
      <c r="C4646" s="9">
        <f>_xlfn.XLOOKUP(B4646,Carriers[Code],Carriers[Airline])</f>
        <v/>
      </c>
      <c r="D4646" t="n">
        <v>267</v>
      </c>
      <c r="E4646" t="inlineStr">
        <is>
          <t>CHS</t>
        </is>
      </c>
      <c r="F4646" s="10" t="n">
        <v>625</v>
      </c>
      <c r="G4646" t="inlineStr">
        <is>
          <t>0600-0659</t>
        </is>
      </c>
      <c r="H4646" s="9">
        <f>INT(F4646/100)</f>
        <v/>
      </c>
      <c r="I4646" t="n">
        <v>-10</v>
      </c>
      <c r="J4646" t="n">
        <v>0</v>
      </c>
      <c r="K4646" t="n">
        <v>-25</v>
      </c>
      <c r="L4646" t="n">
        <v>0</v>
      </c>
      <c r="M4646" t="n">
        <v>0</v>
      </c>
      <c r="O4646" t="n">
        <v>0</v>
      </c>
    </row>
    <row r="4647">
      <c r="A4647" s="8" t="n">
        <v>46215</v>
      </c>
      <c r="B4647" t="inlineStr">
        <is>
          <t>B6</t>
        </is>
      </c>
      <c r="C4647" s="9">
        <f>_xlfn.XLOOKUP(B4647,Carriers[Code],Carriers[Airline])</f>
        <v/>
      </c>
      <c r="D4647" t="n">
        <v>891</v>
      </c>
      <c r="E4647" t="inlineStr">
        <is>
          <t>TPA</t>
        </is>
      </c>
      <c r="F4647" s="10" t="n">
        <v>625</v>
      </c>
      <c r="G4647" t="inlineStr">
        <is>
          <t>0600-0659</t>
        </is>
      </c>
      <c r="H4647" s="9">
        <f>INT(F4647/100)</f>
        <v/>
      </c>
      <c r="I4647" t="n">
        <v>0</v>
      </c>
      <c r="J4647" t="n">
        <v>0</v>
      </c>
      <c r="K4647" t="n">
        <v>-13</v>
      </c>
      <c r="L4647" t="n">
        <v>0</v>
      </c>
      <c r="M4647" t="n">
        <v>0</v>
      </c>
      <c r="O4647" t="n">
        <v>0</v>
      </c>
    </row>
    <row r="4648">
      <c r="A4648" s="8" t="n">
        <v>46215</v>
      </c>
      <c r="B4648" t="inlineStr">
        <is>
          <t>YX</t>
        </is>
      </c>
      <c r="C4648" s="9">
        <f>_xlfn.XLOOKUP(B4648,Carriers[Code],Carriers[Airline])</f>
        <v/>
      </c>
      <c r="D4648" t="n">
        <v>5626</v>
      </c>
      <c r="E4648" t="inlineStr">
        <is>
          <t>CLT</t>
        </is>
      </c>
      <c r="F4648" s="10" t="n">
        <v>625</v>
      </c>
      <c r="G4648" t="inlineStr">
        <is>
          <t>0600-0659</t>
        </is>
      </c>
      <c r="H4648" s="9">
        <f>INT(F4648/100)</f>
        <v/>
      </c>
      <c r="I4648" t="n">
        <v>-6</v>
      </c>
      <c r="J4648" t="n">
        <v>0</v>
      </c>
      <c r="K4648" t="n">
        <v>-29</v>
      </c>
      <c r="L4648" t="n">
        <v>0</v>
      </c>
      <c r="M4648" t="n">
        <v>0</v>
      </c>
      <c r="O4648" t="n">
        <v>0</v>
      </c>
    </row>
    <row r="4649">
      <c r="A4649" s="8" t="n">
        <v>46215</v>
      </c>
      <c r="B4649" t="inlineStr">
        <is>
          <t>B6</t>
        </is>
      </c>
      <c r="C4649" s="9">
        <f>_xlfn.XLOOKUP(B4649,Carriers[Code],Carriers[Airline])</f>
        <v/>
      </c>
      <c r="D4649" t="n">
        <v>493</v>
      </c>
      <c r="E4649" t="inlineStr">
        <is>
          <t>DEN</t>
        </is>
      </c>
      <c r="F4649" s="10" t="n">
        <v>630</v>
      </c>
      <c r="G4649" t="inlineStr">
        <is>
          <t>0600-0659</t>
        </is>
      </c>
      <c r="H4649" s="9">
        <f>INT(F4649/100)</f>
        <v/>
      </c>
      <c r="I4649" t="n">
        <v>-4</v>
      </c>
      <c r="J4649" t="n">
        <v>0</v>
      </c>
      <c r="K4649" t="n">
        <v>-29</v>
      </c>
      <c r="L4649" t="n">
        <v>0</v>
      </c>
      <c r="M4649" t="n">
        <v>0</v>
      </c>
      <c r="O4649" t="n">
        <v>0</v>
      </c>
    </row>
    <row r="4650">
      <c r="A4650" s="8" t="n">
        <v>46215</v>
      </c>
      <c r="B4650" t="inlineStr">
        <is>
          <t>B6</t>
        </is>
      </c>
      <c r="C4650" s="9">
        <f>_xlfn.XLOOKUP(B4650,Carriers[Code],Carriers[Airline])</f>
        <v/>
      </c>
      <c r="D4650" t="n">
        <v>1883</v>
      </c>
      <c r="E4650" t="inlineStr">
        <is>
          <t>RDU</t>
        </is>
      </c>
      <c r="F4650" s="10" t="n">
        <v>630</v>
      </c>
      <c r="G4650" t="inlineStr">
        <is>
          <t>0600-0659</t>
        </is>
      </c>
      <c r="H4650" s="9">
        <f>INT(F4650/100)</f>
        <v/>
      </c>
      <c r="I4650" t="n">
        <v>-5</v>
      </c>
      <c r="J4650" t="n">
        <v>0</v>
      </c>
      <c r="K4650" t="n">
        <v>-22</v>
      </c>
      <c r="L4650" t="n">
        <v>0</v>
      </c>
      <c r="M4650" t="n">
        <v>0</v>
      </c>
      <c r="O4650" t="n">
        <v>0</v>
      </c>
    </row>
    <row r="4651">
      <c r="A4651" s="8" t="n">
        <v>46215</v>
      </c>
      <c r="B4651" t="inlineStr">
        <is>
          <t>DL</t>
        </is>
      </c>
      <c r="C4651" s="9">
        <f>_xlfn.XLOOKUP(B4651,Carriers[Code],Carriers[Airline])</f>
        <v/>
      </c>
      <c r="D4651" t="n">
        <v>1410</v>
      </c>
      <c r="E4651" t="inlineStr">
        <is>
          <t>AUS</t>
        </is>
      </c>
      <c r="F4651" s="10" t="n">
        <v>630</v>
      </c>
      <c r="G4651" t="inlineStr">
        <is>
          <t>0600-0659</t>
        </is>
      </c>
      <c r="H4651" s="9">
        <f>INT(F4651/100)</f>
        <v/>
      </c>
      <c r="I4651" t="n">
        <v>128</v>
      </c>
      <c r="J4651" t="n">
        <v>1</v>
      </c>
      <c r="K4651" t="n">
        <v>133</v>
      </c>
      <c r="L4651" t="n">
        <v>1</v>
      </c>
      <c r="M4651" t="n">
        <v>0</v>
      </c>
      <c r="O4651" t="n">
        <v>0</v>
      </c>
      <c r="P4651" t="n">
        <v>128</v>
      </c>
      <c r="Q4651" t="n">
        <v>0</v>
      </c>
      <c r="R4651" t="n">
        <v>5</v>
      </c>
      <c r="S4651" t="n">
        <v>0</v>
      </c>
      <c r="T4651" t="n">
        <v>0</v>
      </c>
    </row>
    <row r="4652">
      <c r="A4652" s="8" t="n">
        <v>46215</v>
      </c>
      <c r="B4652" t="inlineStr">
        <is>
          <t>B6</t>
        </is>
      </c>
      <c r="C4652" s="9">
        <f>_xlfn.XLOOKUP(B4652,Carriers[Code],Carriers[Airline])</f>
        <v/>
      </c>
      <c r="D4652" t="n">
        <v>1333</v>
      </c>
      <c r="E4652" t="inlineStr">
        <is>
          <t>SFO</t>
        </is>
      </c>
      <c r="F4652" s="10" t="n">
        <v>635</v>
      </c>
      <c r="G4652" t="inlineStr">
        <is>
          <t>0600-0659</t>
        </is>
      </c>
      <c r="H4652" s="9">
        <f>INT(F4652/100)</f>
        <v/>
      </c>
      <c r="I4652" t="n">
        <v>-3</v>
      </c>
      <c r="J4652" t="n">
        <v>0</v>
      </c>
      <c r="K4652" t="n">
        <v>-13</v>
      </c>
      <c r="L4652" t="n">
        <v>0</v>
      </c>
      <c r="M4652" t="n">
        <v>0</v>
      </c>
      <c r="O4652" t="n">
        <v>0</v>
      </c>
    </row>
    <row r="4653">
      <c r="A4653" s="8" t="n">
        <v>46215</v>
      </c>
      <c r="B4653" t="inlineStr">
        <is>
          <t>B6</t>
        </is>
      </c>
      <c r="C4653" s="9">
        <f>_xlfn.XLOOKUP(B4653,Carriers[Code],Carriers[Airline])</f>
        <v/>
      </c>
      <c r="D4653" t="n">
        <v>165</v>
      </c>
      <c r="E4653" t="inlineStr">
        <is>
          <t>RSW</t>
        </is>
      </c>
      <c r="F4653" s="10" t="n">
        <v>645</v>
      </c>
      <c r="G4653" t="inlineStr">
        <is>
          <t>0600-0659</t>
        </is>
      </c>
      <c r="H4653" s="9">
        <f>INT(F4653/100)</f>
        <v/>
      </c>
      <c r="I4653" t="n">
        <v>-10</v>
      </c>
      <c r="J4653" t="n">
        <v>0</v>
      </c>
      <c r="K4653" t="n">
        <v>-25</v>
      </c>
      <c r="L4653" t="n">
        <v>0</v>
      </c>
      <c r="M4653" t="n">
        <v>0</v>
      </c>
      <c r="O4653" t="n">
        <v>0</v>
      </c>
    </row>
    <row r="4654">
      <c r="A4654" s="8" t="n">
        <v>46215</v>
      </c>
      <c r="B4654" t="inlineStr">
        <is>
          <t>DL</t>
        </is>
      </c>
      <c r="C4654" s="9">
        <f>_xlfn.XLOOKUP(B4654,Carriers[Code],Carriers[Airline])</f>
        <v/>
      </c>
      <c r="D4654" t="n">
        <v>695</v>
      </c>
      <c r="E4654" t="inlineStr">
        <is>
          <t>ATL</t>
        </is>
      </c>
      <c r="F4654" s="10" t="n">
        <v>645</v>
      </c>
      <c r="G4654" t="inlineStr">
        <is>
          <t>0600-0659</t>
        </is>
      </c>
      <c r="H4654" s="9">
        <f>INT(F4654/100)</f>
        <v/>
      </c>
      <c r="I4654" t="n">
        <v>-4</v>
      </c>
      <c r="J4654" t="n">
        <v>0</v>
      </c>
      <c r="K4654" t="n">
        <v>-18</v>
      </c>
      <c r="L4654" t="n">
        <v>0</v>
      </c>
      <c r="M4654" t="n">
        <v>0</v>
      </c>
      <c r="O4654" t="n">
        <v>0</v>
      </c>
    </row>
    <row r="4655">
      <c r="A4655" s="8" t="n">
        <v>46215</v>
      </c>
      <c r="B4655" t="inlineStr">
        <is>
          <t>B6</t>
        </is>
      </c>
      <c r="C4655" s="9">
        <f>_xlfn.XLOOKUP(B4655,Carriers[Code],Carriers[Airline])</f>
        <v/>
      </c>
      <c r="D4655" t="n">
        <v>1159</v>
      </c>
      <c r="E4655" t="inlineStr">
        <is>
          <t>PHL</t>
        </is>
      </c>
      <c r="F4655" s="10" t="n">
        <v>649</v>
      </c>
      <c r="G4655" t="inlineStr">
        <is>
          <t>0600-0659</t>
        </is>
      </c>
      <c r="H4655" s="9">
        <f>INT(F4655/100)</f>
        <v/>
      </c>
      <c r="I4655" t="n">
        <v>-8</v>
      </c>
      <c r="J4655" t="n">
        <v>0</v>
      </c>
      <c r="K4655" t="n">
        <v>-19</v>
      </c>
      <c r="L4655" t="n">
        <v>0</v>
      </c>
      <c r="M4655" t="n">
        <v>0</v>
      </c>
      <c r="O4655" t="n">
        <v>0</v>
      </c>
    </row>
    <row r="4656">
      <c r="A4656" s="8" t="n">
        <v>46215</v>
      </c>
      <c r="B4656" t="inlineStr">
        <is>
          <t>AA</t>
        </is>
      </c>
      <c r="C4656" s="9">
        <f>_xlfn.XLOOKUP(B4656,Carriers[Code],Carriers[Airline])</f>
        <v/>
      </c>
      <c r="D4656" t="n">
        <v>1462</v>
      </c>
      <c r="E4656" t="inlineStr">
        <is>
          <t>CLT</t>
        </is>
      </c>
      <c r="F4656" s="10" t="n">
        <v>700</v>
      </c>
      <c r="G4656" t="inlineStr">
        <is>
          <t>0700-0759</t>
        </is>
      </c>
      <c r="H4656" s="9">
        <f>INT(F4656/100)</f>
        <v/>
      </c>
      <c r="I4656" t="n">
        <v>-7</v>
      </c>
      <c r="J4656" t="n">
        <v>0</v>
      </c>
      <c r="K4656" t="n">
        <v>-34</v>
      </c>
      <c r="L4656" t="n">
        <v>0</v>
      </c>
      <c r="M4656" t="n">
        <v>0</v>
      </c>
      <c r="O4656" t="n">
        <v>0</v>
      </c>
    </row>
    <row r="4657">
      <c r="A4657" s="8" t="n">
        <v>46215</v>
      </c>
      <c r="B4657" t="inlineStr">
        <is>
          <t>AA</t>
        </is>
      </c>
      <c r="C4657" s="9">
        <f>_xlfn.XLOOKUP(B4657,Carriers[Code],Carriers[Airline])</f>
        <v/>
      </c>
      <c r="D4657" t="n">
        <v>1509</v>
      </c>
      <c r="E4657" t="inlineStr">
        <is>
          <t>ORD</t>
        </is>
      </c>
      <c r="F4657" s="10" t="n">
        <v>700</v>
      </c>
      <c r="G4657" t="inlineStr">
        <is>
          <t>0700-0759</t>
        </is>
      </c>
      <c r="H4657" s="9">
        <f>INT(F4657/100)</f>
        <v/>
      </c>
      <c r="I4657" t="n">
        <v>-11</v>
      </c>
      <c r="J4657" t="n">
        <v>0</v>
      </c>
      <c r="K4657" t="n">
        <v>-25</v>
      </c>
      <c r="L4657" t="n">
        <v>0</v>
      </c>
      <c r="M4657" t="n">
        <v>0</v>
      </c>
      <c r="O4657" t="n">
        <v>0</v>
      </c>
    </row>
    <row r="4658">
      <c r="A4658" s="8" t="n">
        <v>46215</v>
      </c>
      <c r="B4658" t="inlineStr">
        <is>
          <t>AA</t>
        </is>
      </c>
      <c r="C4658" s="9">
        <f>_xlfn.XLOOKUP(B4658,Carriers[Code],Carriers[Airline])</f>
        <v/>
      </c>
      <c r="D4658" t="n">
        <v>2315</v>
      </c>
      <c r="E4658" t="inlineStr">
        <is>
          <t>PHX</t>
        </is>
      </c>
      <c r="F4658" s="10" t="n">
        <v>700</v>
      </c>
      <c r="G4658" t="inlineStr">
        <is>
          <t>0700-0759</t>
        </is>
      </c>
      <c r="H4658" s="9">
        <f>INT(F4658/100)</f>
        <v/>
      </c>
      <c r="I4658" t="n">
        <v>-7</v>
      </c>
      <c r="J4658" t="n">
        <v>0</v>
      </c>
      <c r="K4658" t="n">
        <v>-29</v>
      </c>
      <c r="L4658" t="n">
        <v>0</v>
      </c>
      <c r="M4658" t="n">
        <v>0</v>
      </c>
      <c r="O4658" t="n">
        <v>0</v>
      </c>
    </row>
    <row r="4659">
      <c r="A4659" s="8" t="n">
        <v>46215</v>
      </c>
      <c r="B4659" t="inlineStr">
        <is>
          <t>AA</t>
        </is>
      </c>
      <c r="C4659" s="9">
        <f>_xlfn.XLOOKUP(B4659,Carriers[Code],Carriers[Airline])</f>
        <v/>
      </c>
      <c r="D4659" t="n">
        <v>2455</v>
      </c>
      <c r="E4659" t="inlineStr">
        <is>
          <t>LAX</t>
        </is>
      </c>
      <c r="F4659" s="10" t="n">
        <v>700</v>
      </c>
      <c r="G4659" t="inlineStr">
        <is>
          <t>0700-0759</t>
        </is>
      </c>
      <c r="H4659" s="9">
        <f>INT(F4659/100)</f>
        <v/>
      </c>
      <c r="I4659" t="n">
        <v>-10</v>
      </c>
      <c r="J4659" t="n">
        <v>0</v>
      </c>
      <c r="K4659" t="n">
        <v>-27</v>
      </c>
      <c r="L4659" t="n">
        <v>0</v>
      </c>
      <c r="M4659" t="n">
        <v>0</v>
      </c>
      <c r="O4659" t="n">
        <v>0</v>
      </c>
    </row>
    <row r="4660">
      <c r="A4660" s="8" t="n">
        <v>46215</v>
      </c>
      <c r="B4660" t="inlineStr">
        <is>
          <t>AA</t>
        </is>
      </c>
      <c r="C4660" s="9">
        <f>_xlfn.XLOOKUP(B4660,Carriers[Code],Carriers[Airline])</f>
        <v/>
      </c>
      <c r="D4660" t="n">
        <v>2555</v>
      </c>
      <c r="E4660" t="inlineStr">
        <is>
          <t>DFW</t>
        </is>
      </c>
      <c r="F4660" s="10" t="n">
        <v>700</v>
      </c>
      <c r="G4660" t="inlineStr">
        <is>
          <t>0700-0759</t>
        </is>
      </c>
      <c r="H4660" s="9">
        <f>INT(F4660/100)</f>
        <v/>
      </c>
      <c r="I4660" t="n">
        <v>-6</v>
      </c>
      <c r="J4660" t="n">
        <v>0</v>
      </c>
      <c r="K4660" t="n">
        <v>-19</v>
      </c>
      <c r="L4660" t="n">
        <v>0</v>
      </c>
      <c r="M4660" t="n">
        <v>0</v>
      </c>
      <c r="O4660" t="n">
        <v>0</v>
      </c>
    </row>
    <row r="4661">
      <c r="A4661" s="8" t="n">
        <v>46215</v>
      </c>
      <c r="B4661" t="inlineStr">
        <is>
          <t>B6</t>
        </is>
      </c>
      <c r="C4661" s="9">
        <f>_xlfn.XLOOKUP(B4661,Carriers[Code],Carriers[Airline])</f>
        <v/>
      </c>
      <c r="D4661" t="n">
        <v>1281</v>
      </c>
      <c r="E4661" t="inlineStr">
        <is>
          <t>RIC</t>
        </is>
      </c>
      <c r="F4661" s="10" t="n">
        <v>700</v>
      </c>
      <c r="G4661" t="inlineStr">
        <is>
          <t>0700-0759</t>
        </is>
      </c>
      <c r="H4661" s="9">
        <f>INT(F4661/100)</f>
        <v/>
      </c>
      <c r="I4661" t="n">
        <v>-10</v>
      </c>
      <c r="J4661" t="n">
        <v>0</v>
      </c>
      <c r="K4661" t="n">
        <v>-24</v>
      </c>
      <c r="L4661" t="n">
        <v>0</v>
      </c>
      <c r="M4661" t="n">
        <v>0</v>
      </c>
      <c r="O4661" t="n">
        <v>0</v>
      </c>
    </row>
    <row r="4662">
      <c r="A4662" s="8" t="n">
        <v>46215</v>
      </c>
      <c r="B4662" t="inlineStr">
        <is>
          <t>DL</t>
        </is>
      </c>
      <c r="C4662" s="9">
        <f>_xlfn.XLOOKUP(B4662,Carriers[Code],Carriers[Airline])</f>
        <v/>
      </c>
      <c r="D4662" t="n">
        <v>2706</v>
      </c>
      <c r="E4662" t="inlineStr">
        <is>
          <t>TPA</t>
        </is>
      </c>
      <c r="F4662" s="10" t="n">
        <v>700</v>
      </c>
      <c r="G4662" t="inlineStr">
        <is>
          <t>0700-0759</t>
        </is>
      </c>
      <c r="H4662" s="9">
        <f>INT(F4662/100)</f>
        <v/>
      </c>
      <c r="I4662" t="n">
        <v>0</v>
      </c>
      <c r="J4662" t="n">
        <v>0</v>
      </c>
      <c r="K4662" t="n">
        <v>-15</v>
      </c>
      <c r="L4662" t="n">
        <v>0</v>
      </c>
      <c r="M4662" t="n">
        <v>0</v>
      </c>
      <c r="O4662" t="n">
        <v>0</v>
      </c>
    </row>
    <row r="4663">
      <c r="A4663" s="8" t="n">
        <v>46215</v>
      </c>
      <c r="B4663" t="inlineStr">
        <is>
          <t>YX</t>
        </is>
      </c>
      <c r="C4663" s="9">
        <f>_xlfn.XLOOKUP(B4663,Carriers[Code],Carriers[Airline])</f>
        <v/>
      </c>
      <c r="D4663" t="n">
        <v>4435</v>
      </c>
      <c r="E4663" t="inlineStr">
        <is>
          <t>IND</t>
        </is>
      </c>
      <c r="F4663" s="10" t="n">
        <v>700</v>
      </c>
      <c r="G4663" t="inlineStr">
        <is>
          <t>0700-0759</t>
        </is>
      </c>
      <c r="H4663" s="9">
        <f>INT(F4663/100)</f>
        <v/>
      </c>
      <c r="I4663" t="n">
        <v>71</v>
      </c>
      <c r="J4663" t="n">
        <v>1</v>
      </c>
      <c r="K4663" t="n">
        <v>53</v>
      </c>
      <c r="L4663" t="n">
        <v>1</v>
      </c>
      <c r="M4663" t="n">
        <v>0</v>
      </c>
      <c r="O4663" t="n">
        <v>0</v>
      </c>
      <c r="P4663" t="n">
        <v>0</v>
      </c>
      <c r="Q4663" t="n">
        <v>0</v>
      </c>
      <c r="R4663" t="n">
        <v>0</v>
      </c>
      <c r="S4663" t="n">
        <v>0</v>
      </c>
      <c r="T4663" t="n">
        <v>53</v>
      </c>
    </row>
    <row r="4664">
      <c r="A4664" s="8" t="n">
        <v>46215</v>
      </c>
      <c r="B4664" t="inlineStr">
        <is>
          <t>YX</t>
        </is>
      </c>
      <c r="C4664" s="9">
        <f>_xlfn.XLOOKUP(B4664,Carriers[Code],Carriers[Airline])</f>
        <v/>
      </c>
      <c r="D4664" t="n">
        <v>4505</v>
      </c>
      <c r="E4664" t="inlineStr">
        <is>
          <t>DCA</t>
        </is>
      </c>
      <c r="F4664" s="10" t="n">
        <v>700</v>
      </c>
      <c r="G4664" t="inlineStr">
        <is>
          <t>0700-0759</t>
        </is>
      </c>
      <c r="H4664" s="9">
        <f>INT(F4664/100)</f>
        <v/>
      </c>
      <c r="I4664" t="n">
        <v>30</v>
      </c>
      <c r="J4664" t="n">
        <v>1</v>
      </c>
      <c r="K4664" t="n">
        <v>17</v>
      </c>
      <c r="L4664" t="n">
        <v>1</v>
      </c>
      <c r="M4664" t="n">
        <v>0</v>
      </c>
      <c r="O4664" t="n">
        <v>0</v>
      </c>
      <c r="P4664" t="n">
        <v>17</v>
      </c>
      <c r="Q4664" t="n">
        <v>0</v>
      </c>
      <c r="R4664" t="n">
        <v>0</v>
      </c>
      <c r="S4664" t="n">
        <v>0</v>
      </c>
      <c r="T4664" t="n">
        <v>0</v>
      </c>
    </row>
    <row r="4665">
      <c r="A4665" s="8" t="n">
        <v>46215</v>
      </c>
      <c r="B4665" t="inlineStr">
        <is>
          <t>YX</t>
        </is>
      </c>
      <c r="C4665" s="9">
        <f>_xlfn.XLOOKUP(B4665,Carriers[Code],Carriers[Airline])</f>
        <v/>
      </c>
      <c r="D4665" t="n">
        <v>4582</v>
      </c>
      <c r="E4665" t="inlineStr">
        <is>
          <t>STL</t>
        </is>
      </c>
      <c r="F4665" s="10" t="n">
        <v>700</v>
      </c>
      <c r="G4665" t="inlineStr">
        <is>
          <t>0700-0759</t>
        </is>
      </c>
      <c r="H4665" s="9">
        <f>INT(F4665/100)</f>
        <v/>
      </c>
      <c r="I4665" t="n">
        <v>-9</v>
      </c>
      <c r="J4665" t="n">
        <v>0</v>
      </c>
      <c r="K4665" t="n">
        <v>-34</v>
      </c>
      <c r="L4665" t="n">
        <v>0</v>
      </c>
      <c r="M4665" t="n">
        <v>0</v>
      </c>
      <c r="O4665" t="n">
        <v>0</v>
      </c>
    </row>
    <row r="4666">
      <c r="A4666" s="8" t="n">
        <v>46215</v>
      </c>
      <c r="B4666" t="inlineStr">
        <is>
          <t>AS</t>
        </is>
      </c>
      <c r="C4666" s="9">
        <f>_xlfn.XLOOKUP(B4666,Carriers[Code],Carriers[Airline])</f>
        <v/>
      </c>
      <c r="D4666" t="n">
        <v>459</v>
      </c>
      <c r="E4666" t="inlineStr">
        <is>
          <t>SEA</t>
        </is>
      </c>
      <c r="F4666" s="10" t="n">
        <v>703</v>
      </c>
      <c r="G4666" t="inlineStr">
        <is>
          <t>0700-0759</t>
        </is>
      </c>
      <c r="H4666" s="9">
        <f>INT(F4666/100)</f>
        <v/>
      </c>
      <c r="I4666" t="n">
        <v>-6</v>
      </c>
      <c r="J4666" t="n">
        <v>0</v>
      </c>
      <c r="K4666" t="n">
        <v>-26</v>
      </c>
      <c r="L4666" t="n">
        <v>0</v>
      </c>
      <c r="M4666" t="n">
        <v>0</v>
      </c>
      <c r="O4666" t="n">
        <v>0</v>
      </c>
    </row>
    <row r="4667">
      <c r="A4667" s="8" t="n">
        <v>46215</v>
      </c>
      <c r="B4667" t="inlineStr">
        <is>
          <t>B6</t>
        </is>
      </c>
      <c r="C4667" s="9">
        <f>_xlfn.XLOOKUP(B4667,Carriers[Code],Carriers[Airline])</f>
        <v/>
      </c>
      <c r="D4667" t="n">
        <v>109</v>
      </c>
      <c r="E4667" t="inlineStr">
        <is>
          <t>JAX</t>
        </is>
      </c>
      <c r="F4667" s="10" t="n">
        <v>705</v>
      </c>
      <c r="G4667" t="inlineStr">
        <is>
          <t>0700-0759</t>
        </is>
      </c>
      <c r="H4667" s="9">
        <f>INT(F4667/100)</f>
        <v/>
      </c>
      <c r="I4667" t="n">
        <v>-7</v>
      </c>
      <c r="J4667" t="n">
        <v>0</v>
      </c>
      <c r="K4667" t="n">
        <v>-20</v>
      </c>
      <c r="L4667" t="n">
        <v>0</v>
      </c>
      <c r="M4667" t="n">
        <v>0</v>
      </c>
      <c r="O4667" t="n">
        <v>0</v>
      </c>
    </row>
    <row r="4668">
      <c r="A4668" s="8" t="n">
        <v>46215</v>
      </c>
      <c r="B4668" t="inlineStr">
        <is>
          <t>DL</t>
        </is>
      </c>
      <c r="C4668" s="9">
        <f>_xlfn.XLOOKUP(B4668,Carriers[Code],Carriers[Airline])</f>
        <v/>
      </c>
      <c r="D4668" t="n">
        <v>1399</v>
      </c>
      <c r="E4668" t="inlineStr">
        <is>
          <t>MIA</t>
        </is>
      </c>
      <c r="F4668" s="10" t="n">
        <v>705</v>
      </c>
      <c r="G4668" t="inlineStr">
        <is>
          <t>0700-0759</t>
        </is>
      </c>
      <c r="H4668" s="9">
        <f>INT(F4668/100)</f>
        <v/>
      </c>
      <c r="I4668" t="n">
        <v>-1</v>
      </c>
      <c r="J4668" t="n">
        <v>0</v>
      </c>
      <c r="K4668" t="n">
        <v>-18</v>
      </c>
      <c r="L4668" t="n">
        <v>0</v>
      </c>
      <c r="M4668" t="n">
        <v>0</v>
      </c>
      <c r="O4668" t="n">
        <v>0</v>
      </c>
    </row>
    <row r="4669">
      <c r="A4669" s="8" t="n">
        <v>46215</v>
      </c>
      <c r="B4669" t="inlineStr">
        <is>
          <t>DL</t>
        </is>
      </c>
      <c r="C4669" s="9">
        <f>_xlfn.XLOOKUP(B4669,Carriers[Code],Carriers[Airline])</f>
        <v/>
      </c>
      <c r="D4669" t="n">
        <v>1580</v>
      </c>
      <c r="E4669" t="inlineStr">
        <is>
          <t>MCO</t>
        </is>
      </c>
      <c r="F4669" s="10" t="n">
        <v>705</v>
      </c>
      <c r="G4669" t="inlineStr">
        <is>
          <t>0700-0759</t>
        </is>
      </c>
      <c r="H4669" s="9">
        <f>INT(F4669/100)</f>
        <v/>
      </c>
      <c r="I4669" t="n">
        <v>-5</v>
      </c>
      <c r="J4669" t="n">
        <v>0</v>
      </c>
      <c r="K4669" t="n">
        <v>2</v>
      </c>
      <c r="L4669" t="n">
        <v>0</v>
      </c>
      <c r="M4669" t="n">
        <v>0</v>
      </c>
      <c r="O4669" t="n">
        <v>0</v>
      </c>
    </row>
    <row r="4670">
      <c r="A4670" s="8" t="n">
        <v>46215</v>
      </c>
      <c r="B4670" t="inlineStr">
        <is>
          <t>B6</t>
        </is>
      </c>
      <c r="C4670" s="9">
        <f>_xlfn.XLOOKUP(B4670,Carriers[Code],Carriers[Airline])</f>
        <v/>
      </c>
      <c r="D4670" t="n">
        <v>397</v>
      </c>
      <c r="E4670" t="inlineStr">
        <is>
          <t>SEA</t>
        </is>
      </c>
      <c r="F4670" s="10" t="n">
        <v>710</v>
      </c>
      <c r="G4670" t="inlineStr">
        <is>
          <t>0700-0759</t>
        </is>
      </c>
      <c r="H4670" s="9">
        <f>INT(F4670/100)</f>
        <v/>
      </c>
      <c r="I4670" t="n">
        <v>-5</v>
      </c>
      <c r="J4670" t="n">
        <v>0</v>
      </c>
      <c r="K4670" t="n">
        <v>-27</v>
      </c>
      <c r="L4670" t="n">
        <v>0</v>
      </c>
      <c r="M4670" t="n">
        <v>0</v>
      </c>
      <c r="O4670" t="n">
        <v>0</v>
      </c>
    </row>
    <row r="4671">
      <c r="A4671" s="8" t="n">
        <v>46215</v>
      </c>
      <c r="B4671" t="inlineStr">
        <is>
          <t>B6</t>
        </is>
      </c>
      <c r="C4671" s="9">
        <f>_xlfn.XLOOKUP(B4671,Carriers[Code],Carriers[Airline])</f>
        <v/>
      </c>
      <c r="D4671" t="n">
        <v>2229</v>
      </c>
      <c r="E4671" t="inlineStr">
        <is>
          <t>MKE</t>
        </is>
      </c>
      <c r="F4671" s="10" t="n">
        <v>710</v>
      </c>
      <c r="G4671" t="inlineStr">
        <is>
          <t>0700-0759</t>
        </is>
      </c>
      <c r="H4671" s="9">
        <f>INT(F4671/100)</f>
        <v/>
      </c>
      <c r="I4671" t="n">
        <v>-11</v>
      </c>
      <c r="J4671" t="n">
        <v>0</v>
      </c>
      <c r="K4671" t="n">
        <v>-23</v>
      </c>
      <c r="L4671" t="n">
        <v>0</v>
      </c>
      <c r="M4671" t="n">
        <v>0</v>
      </c>
      <c r="O4671" t="n">
        <v>0</v>
      </c>
    </row>
    <row r="4672">
      <c r="A4672" s="8" t="n">
        <v>46215</v>
      </c>
      <c r="B4672" t="inlineStr">
        <is>
          <t>DL</t>
        </is>
      </c>
      <c r="C4672" s="9">
        <f>_xlfn.XLOOKUP(B4672,Carriers[Code],Carriers[Airline])</f>
        <v/>
      </c>
      <c r="D4672" t="n">
        <v>1138</v>
      </c>
      <c r="E4672" t="inlineStr">
        <is>
          <t>MSP</t>
        </is>
      </c>
      <c r="F4672" s="10" t="n">
        <v>710</v>
      </c>
      <c r="G4672" t="inlineStr">
        <is>
          <t>0700-0759</t>
        </is>
      </c>
      <c r="H4672" s="9">
        <f>INT(F4672/100)</f>
        <v/>
      </c>
      <c r="I4672" t="n">
        <v>-6</v>
      </c>
      <c r="J4672" t="n">
        <v>0</v>
      </c>
      <c r="K4672" t="n">
        <v>-18</v>
      </c>
      <c r="L4672" t="n">
        <v>0</v>
      </c>
      <c r="M4672" t="n">
        <v>0</v>
      </c>
      <c r="O4672" t="n">
        <v>0</v>
      </c>
    </row>
    <row r="4673">
      <c r="A4673" s="8" t="n">
        <v>46215</v>
      </c>
      <c r="B4673" t="inlineStr">
        <is>
          <t>YX</t>
        </is>
      </c>
      <c r="C4673" s="9">
        <f>_xlfn.XLOOKUP(B4673,Carriers[Code],Carriers[Airline])</f>
        <v/>
      </c>
      <c r="D4673" t="n">
        <v>5596</v>
      </c>
      <c r="E4673" t="inlineStr">
        <is>
          <t>SAV</t>
        </is>
      </c>
      <c r="F4673" s="10" t="n">
        <v>710</v>
      </c>
      <c r="G4673" t="inlineStr">
        <is>
          <t>0700-0759</t>
        </is>
      </c>
      <c r="H4673" s="9">
        <f>INT(F4673/100)</f>
        <v/>
      </c>
      <c r="I4673" t="n">
        <v>-10</v>
      </c>
      <c r="J4673" t="n">
        <v>0</v>
      </c>
      <c r="K4673" t="n">
        <v>-21</v>
      </c>
      <c r="L4673" t="n">
        <v>0</v>
      </c>
      <c r="M4673" t="n">
        <v>0</v>
      </c>
      <c r="O4673" t="n">
        <v>0</v>
      </c>
    </row>
    <row r="4674">
      <c r="A4674" s="8" t="n">
        <v>46215</v>
      </c>
      <c r="B4674" t="inlineStr">
        <is>
          <t>B6</t>
        </is>
      </c>
      <c r="C4674" s="9">
        <f>_xlfn.XLOOKUP(B4674,Carriers[Code],Carriers[Airline])</f>
        <v/>
      </c>
      <c r="D4674" t="n">
        <v>2041</v>
      </c>
      <c r="E4674" t="inlineStr">
        <is>
          <t>CLE</t>
        </is>
      </c>
      <c r="F4674" s="10" t="n">
        <v>715</v>
      </c>
      <c r="G4674" t="inlineStr">
        <is>
          <t>0700-0759</t>
        </is>
      </c>
      <c r="H4674" s="9">
        <f>INT(F4674/100)</f>
        <v/>
      </c>
      <c r="I4674" t="n">
        <v>-12</v>
      </c>
      <c r="J4674" t="n">
        <v>0</v>
      </c>
      <c r="K4674" t="n">
        <v>-21</v>
      </c>
      <c r="L4674" t="n">
        <v>0</v>
      </c>
      <c r="M4674" t="n">
        <v>0</v>
      </c>
      <c r="O4674" t="n">
        <v>0</v>
      </c>
    </row>
    <row r="4675">
      <c r="A4675" s="8" t="n">
        <v>46215</v>
      </c>
      <c r="B4675" t="inlineStr">
        <is>
          <t>DL</t>
        </is>
      </c>
      <c r="C4675" s="9">
        <f>_xlfn.XLOOKUP(B4675,Carriers[Code],Carriers[Airline])</f>
        <v/>
      </c>
      <c r="D4675" t="n">
        <v>760</v>
      </c>
      <c r="E4675" t="inlineStr">
        <is>
          <t>DFW</t>
        </is>
      </c>
      <c r="F4675" s="10" t="n">
        <v>715</v>
      </c>
      <c r="G4675" t="inlineStr">
        <is>
          <t>0700-0759</t>
        </is>
      </c>
      <c r="H4675" s="9">
        <f>INT(F4675/100)</f>
        <v/>
      </c>
      <c r="I4675" t="n">
        <v>-8</v>
      </c>
      <c r="J4675" t="n">
        <v>0</v>
      </c>
      <c r="K4675" t="n">
        <v>-28</v>
      </c>
      <c r="L4675" t="n">
        <v>0</v>
      </c>
      <c r="M4675" t="n">
        <v>0</v>
      </c>
      <c r="O4675" t="n">
        <v>0</v>
      </c>
    </row>
    <row r="4676">
      <c r="A4676" s="8" t="n">
        <v>46215</v>
      </c>
      <c r="B4676" t="inlineStr">
        <is>
          <t>UA</t>
        </is>
      </c>
      <c r="C4676" s="9">
        <f>_xlfn.XLOOKUP(B4676,Carriers[Code],Carriers[Airline])</f>
        <v/>
      </c>
      <c r="D4676" t="n">
        <v>2631</v>
      </c>
      <c r="E4676" t="inlineStr">
        <is>
          <t>ORD</t>
        </is>
      </c>
      <c r="F4676" s="10" t="n">
        <v>719</v>
      </c>
      <c r="G4676" t="inlineStr">
        <is>
          <t>0700-0759</t>
        </is>
      </c>
      <c r="H4676" s="9">
        <f>INT(F4676/100)</f>
        <v/>
      </c>
      <c r="I4676" t="n">
        <v>-8</v>
      </c>
      <c r="J4676" t="n">
        <v>0</v>
      </c>
      <c r="K4676" t="n">
        <v>0</v>
      </c>
      <c r="L4676" t="n">
        <v>0</v>
      </c>
      <c r="M4676" t="n">
        <v>0</v>
      </c>
      <c r="O4676" t="n">
        <v>0</v>
      </c>
    </row>
    <row r="4677">
      <c r="A4677" s="8" t="n">
        <v>46215</v>
      </c>
      <c r="B4677" t="inlineStr">
        <is>
          <t>DL</t>
        </is>
      </c>
      <c r="C4677" s="9">
        <f>_xlfn.XLOOKUP(B4677,Carriers[Code],Carriers[Airline])</f>
        <v/>
      </c>
      <c r="D4677" t="n">
        <v>977</v>
      </c>
      <c r="E4677" t="inlineStr">
        <is>
          <t>SFO</t>
        </is>
      </c>
      <c r="F4677" s="10" t="n">
        <v>720</v>
      </c>
      <c r="G4677" t="inlineStr">
        <is>
          <t>0700-0759</t>
        </is>
      </c>
      <c r="H4677" s="9">
        <f>INT(F4677/100)</f>
        <v/>
      </c>
      <c r="I4677" t="n">
        <v>-4</v>
      </c>
      <c r="J4677" t="n">
        <v>0</v>
      </c>
      <c r="K4677" t="n">
        <v>-32</v>
      </c>
      <c r="L4677" t="n">
        <v>0</v>
      </c>
      <c r="M4677" t="n">
        <v>0</v>
      </c>
      <c r="O4677" t="n">
        <v>0</v>
      </c>
    </row>
    <row r="4678">
      <c r="A4678" s="8" t="n">
        <v>46215</v>
      </c>
      <c r="B4678" t="inlineStr">
        <is>
          <t>WN</t>
        </is>
      </c>
      <c r="C4678" s="9">
        <f>_xlfn.XLOOKUP(B4678,Carriers[Code],Carriers[Airline])</f>
        <v/>
      </c>
      <c r="D4678" t="n">
        <v>745</v>
      </c>
      <c r="E4678" t="inlineStr">
        <is>
          <t>MDW</t>
        </is>
      </c>
      <c r="F4678" s="10" t="n">
        <v>720</v>
      </c>
      <c r="G4678" t="inlineStr">
        <is>
          <t>0700-0759</t>
        </is>
      </c>
      <c r="H4678" s="9">
        <f>INT(F4678/100)</f>
        <v/>
      </c>
      <c r="I4678" t="n">
        <v>7</v>
      </c>
      <c r="J4678" t="n">
        <v>0</v>
      </c>
      <c r="K4678" t="n">
        <v>-12</v>
      </c>
      <c r="L4678" t="n">
        <v>0</v>
      </c>
      <c r="M4678" t="n">
        <v>0</v>
      </c>
      <c r="O4678" t="n">
        <v>0</v>
      </c>
    </row>
    <row r="4679">
      <c r="A4679" s="8" t="n">
        <v>46215</v>
      </c>
      <c r="B4679" t="inlineStr">
        <is>
          <t>YX</t>
        </is>
      </c>
      <c r="C4679" s="9">
        <f>_xlfn.XLOOKUP(B4679,Carriers[Code],Carriers[Airline])</f>
        <v/>
      </c>
      <c r="D4679" t="n">
        <v>5845</v>
      </c>
      <c r="E4679" t="inlineStr">
        <is>
          <t>PHL</t>
        </is>
      </c>
      <c r="F4679" s="10" t="n">
        <v>720</v>
      </c>
      <c r="G4679" t="inlineStr">
        <is>
          <t>0700-0759</t>
        </is>
      </c>
      <c r="H4679" s="9">
        <f>INT(F4679/100)</f>
        <v/>
      </c>
      <c r="I4679" t="n">
        <v>-5</v>
      </c>
      <c r="J4679" t="n">
        <v>0</v>
      </c>
      <c r="K4679" t="n">
        <v>-9</v>
      </c>
      <c r="L4679" t="n">
        <v>0</v>
      </c>
      <c r="M4679" t="n">
        <v>0</v>
      </c>
      <c r="O4679" t="n">
        <v>0</v>
      </c>
    </row>
    <row r="4680">
      <c r="A4680" s="8" t="n">
        <v>46215</v>
      </c>
      <c r="B4680" t="inlineStr">
        <is>
          <t>B6</t>
        </is>
      </c>
      <c r="C4680" s="9">
        <f>_xlfn.XLOOKUP(B4680,Carriers[Code],Carriers[Airline])</f>
        <v/>
      </c>
      <c r="D4680" t="n">
        <v>249</v>
      </c>
      <c r="E4680" t="inlineStr">
        <is>
          <t>SAV</t>
        </is>
      </c>
      <c r="F4680" s="10" t="n">
        <v>725</v>
      </c>
      <c r="G4680" t="inlineStr">
        <is>
          <t>0700-0759</t>
        </is>
      </c>
      <c r="H4680" s="9">
        <f>INT(F4680/100)</f>
        <v/>
      </c>
      <c r="I4680" t="n">
        <v>76</v>
      </c>
      <c r="J4680" t="n">
        <v>1</v>
      </c>
      <c r="K4680" t="n">
        <v>61</v>
      </c>
      <c r="L4680" t="n">
        <v>1</v>
      </c>
      <c r="M4680" t="n">
        <v>0</v>
      </c>
      <c r="O4680" t="n">
        <v>0</v>
      </c>
      <c r="P4680" t="n">
        <v>9</v>
      </c>
      <c r="Q4680" t="n">
        <v>0</v>
      </c>
      <c r="R4680" t="n">
        <v>0</v>
      </c>
      <c r="S4680" t="n">
        <v>0</v>
      </c>
      <c r="T4680" t="n">
        <v>52</v>
      </c>
    </row>
    <row r="4681">
      <c r="A4681" s="8" t="n">
        <v>46215</v>
      </c>
      <c r="B4681" t="inlineStr">
        <is>
          <t>UA</t>
        </is>
      </c>
      <c r="C4681" s="9">
        <f>_xlfn.XLOOKUP(B4681,Carriers[Code],Carriers[Airline])</f>
        <v/>
      </c>
      <c r="D4681" t="n">
        <v>226</v>
      </c>
      <c r="E4681" t="inlineStr">
        <is>
          <t>IAH</t>
        </is>
      </c>
      <c r="F4681" s="10" t="n">
        <v>725</v>
      </c>
      <c r="G4681" t="inlineStr">
        <is>
          <t>0700-0759</t>
        </is>
      </c>
      <c r="H4681" s="9">
        <f>INT(F4681/100)</f>
        <v/>
      </c>
      <c r="I4681" t="n">
        <v>0</v>
      </c>
      <c r="J4681" t="n">
        <v>0</v>
      </c>
      <c r="K4681" t="n">
        <v>-9</v>
      </c>
      <c r="L4681" t="n">
        <v>0</v>
      </c>
      <c r="M4681" t="n">
        <v>0</v>
      </c>
      <c r="O4681" t="n">
        <v>0</v>
      </c>
    </row>
    <row r="4682">
      <c r="A4682" s="8" t="n">
        <v>46215</v>
      </c>
      <c r="B4682" t="inlineStr">
        <is>
          <t>YX</t>
        </is>
      </c>
      <c r="C4682" s="9">
        <f>_xlfn.XLOOKUP(B4682,Carriers[Code],Carriers[Airline])</f>
        <v/>
      </c>
      <c r="D4682" t="n">
        <v>5692</v>
      </c>
      <c r="E4682" t="inlineStr">
        <is>
          <t>DCA</t>
        </is>
      </c>
      <c r="F4682" s="10" t="n">
        <v>725</v>
      </c>
      <c r="G4682" t="inlineStr">
        <is>
          <t>0700-0759</t>
        </is>
      </c>
      <c r="H4682" s="9">
        <f>INT(F4682/100)</f>
        <v/>
      </c>
      <c r="I4682" t="n">
        <v>-3</v>
      </c>
      <c r="J4682" t="n">
        <v>0</v>
      </c>
      <c r="K4682" t="n">
        <v>-11</v>
      </c>
      <c r="L4682" t="n">
        <v>0</v>
      </c>
      <c r="M4682" t="n">
        <v>0</v>
      </c>
      <c r="O4682" t="n">
        <v>0</v>
      </c>
    </row>
    <row r="4683">
      <c r="A4683" s="8" t="n">
        <v>46215</v>
      </c>
      <c r="B4683" t="inlineStr">
        <is>
          <t>UA</t>
        </is>
      </c>
      <c r="C4683" s="9">
        <f>_xlfn.XLOOKUP(B4683,Carriers[Code],Carriers[Airline])</f>
        <v/>
      </c>
      <c r="D4683" t="n">
        <v>323</v>
      </c>
      <c r="E4683" t="inlineStr">
        <is>
          <t>SFO</t>
        </is>
      </c>
      <c r="F4683" s="10" t="n">
        <v>728</v>
      </c>
      <c r="G4683" t="inlineStr">
        <is>
          <t>0700-0759</t>
        </is>
      </c>
      <c r="H4683" s="9">
        <f>INT(F4683/100)</f>
        <v/>
      </c>
      <c r="I4683" t="n">
        <v>-7</v>
      </c>
      <c r="J4683" t="n">
        <v>0</v>
      </c>
      <c r="K4683" t="n">
        <v>-16</v>
      </c>
      <c r="L4683" t="n">
        <v>0</v>
      </c>
      <c r="M4683" t="n">
        <v>0</v>
      </c>
      <c r="O4683" t="n">
        <v>0</v>
      </c>
    </row>
    <row r="4684">
      <c r="A4684" s="8" t="n">
        <v>46215</v>
      </c>
      <c r="B4684" t="inlineStr">
        <is>
          <t>DL</t>
        </is>
      </c>
      <c r="C4684" s="9">
        <f>_xlfn.XLOOKUP(B4684,Carriers[Code],Carriers[Airline])</f>
        <v/>
      </c>
      <c r="D4684" t="n">
        <v>2474</v>
      </c>
      <c r="E4684" t="inlineStr">
        <is>
          <t>RSW</t>
        </is>
      </c>
      <c r="F4684" s="10" t="n">
        <v>730</v>
      </c>
      <c r="G4684" t="inlineStr">
        <is>
          <t>0700-0759</t>
        </is>
      </c>
      <c r="H4684" s="9">
        <f>INT(F4684/100)</f>
        <v/>
      </c>
      <c r="I4684" t="n">
        <v>-4</v>
      </c>
      <c r="J4684" t="n">
        <v>0</v>
      </c>
      <c r="K4684" t="n">
        <v>-9</v>
      </c>
      <c r="L4684" t="n">
        <v>0</v>
      </c>
      <c r="M4684" t="n">
        <v>0</v>
      </c>
      <c r="O4684" t="n">
        <v>0</v>
      </c>
    </row>
    <row r="4685">
      <c r="A4685" s="8" t="n">
        <v>46215</v>
      </c>
      <c r="B4685" t="inlineStr">
        <is>
          <t>DL</t>
        </is>
      </c>
      <c r="C4685" s="9">
        <f>_xlfn.XLOOKUP(B4685,Carriers[Code],Carriers[Airline])</f>
        <v/>
      </c>
      <c r="D4685" t="n">
        <v>2570</v>
      </c>
      <c r="E4685" t="inlineStr">
        <is>
          <t>ORD</t>
        </is>
      </c>
      <c r="F4685" s="10" t="n">
        <v>730</v>
      </c>
      <c r="G4685" t="inlineStr">
        <is>
          <t>0700-0759</t>
        </is>
      </c>
      <c r="H4685" s="9">
        <f>INT(F4685/100)</f>
        <v/>
      </c>
      <c r="I4685" t="n">
        <v>-11</v>
      </c>
      <c r="J4685" t="n">
        <v>0</v>
      </c>
      <c r="K4685" t="n">
        <v>-23</v>
      </c>
      <c r="L4685" t="n">
        <v>0</v>
      </c>
      <c r="M4685" t="n">
        <v>0</v>
      </c>
      <c r="O4685" t="n">
        <v>0</v>
      </c>
    </row>
    <row r="4686">
      <c r="A4686" s="8" t="n">
        <v>46215</v>
      </c>
      <c r="B4686" t="inlineStr">
        <is>
          <t>B6</t>
        </is>
      </c>
      <c r="C4686" s="9">
        <f>_xlfn.XLOOKUP(B4686,Carriers[Code],Carriers[Airline])</f>
        <v/>
      </c>
      <c r="D4686" t="n">
        <v>687</v>
      </c>
      <c r="E4686" t="inlineStr">
        <is>
          <t>LAX</t>
        </is>
      </c>
      <c r="F4686" s="10" t="n">
        <v>740</v>
      </c>
      <c r="G4686" t="inlineStr">
        <is>
          <t>0700-0759</t>
        </is>
      </c>
      <c r="H4686" s="9">
        <f>INT(F4686/100)</f>
        <v/>
      </c>
      <c r="I4686" t="n">
        <v>-12</v>
      </c>
      <c r="J4686" t="n">
        <v>0</v>
      </c>
      <c r="K4686" t="n">
        <v>-47</v>
      </c>
      <c r="L4686" t="n">
        <v>0</v>
      </c>
      <c r="M4686" t="n">
        <v>0</v>
      </c>
      <c r="O4686" t="n">
        <v>0</v>
      </c>
    </row>
    <row r="4687">
      <c r="A4687" s="8" t="n">
        <v>46215</v>
      </c>
      <c r="B4687" t="inlineStr">
        <is>
          <t>YX</t>
        </is>
      </c>
      <c r="C4687" s="9">
        <f>_xlfn.XLOOKUP(B4687,Carriers[Code],Carriers[Airline])</f>
        <v/>
      </c>
      <c r="D4687" t="n">
        <v>5654</v>
      </c>
      <c r="E4687" t="inlineStr">
        <is>
          <t>CMH</t>
        </is>
      </c>
      <c r="F4687" s="10" t="n">
        <v>740</v>
      </c>
      <c r="G4687" t="inlineStr">
        <is>
          <t>0700-0759</t>
        </is>
      </c>
      <c r="H4687" s="9">
        <f>INT(F4687/100)</f>
        <v/>
      </c>
      <c r="I4687" t="n">
        <v>-2</v>
      </c>
      <c r="J4687" t="n">
        <v>0</v>
      </c>
      <c r="K4687" t="n">
        <v>-18</v>
      </c>
      <c r="L4687" t="n">
        <v>0</v>
      </c>
      <c r="M4687" t="n">
        <v>0</v>
      </c>
      <c r="O4687" t="n">
        <v>0</v>
      </c>
    </row>
    <row r="4688">
      <c r="A4688" s="8" t="n">
        <v>46215</v>
      </c>
      <c r="B4688" t="inlineStr">
        <is>
          <t>DL</t>
        </is>
      </c>
      <c r="C4688" s="9">
        <f>_xlfn.XLOOKUP(B4688,Carriers[Code],Carriers[Airline])</f>
        <v/>
      </c>
      <c r="D4688" t="n">
        <v>499</v>
      </c>
      <c r="E4688" t="inlineStr">
        <is>
          <t>DEN</t>
        </is>
      </c>
      <c r="F4688" s="10" t="n">
        <v>745</v>
      </c>
      <c r="G4688" t="inlineStr">
        <is>
          <t>0700-0759</t>
        </is>
      </c>
      <c r="H4688" s="9">
        <f>INT(F4688/100)</f>
        <v/>
      </c>
      <c r="I4688" t="n">
        <v>-5</v>
      </c>
      <c r="J4688" t="n">
        <v>0</v>
      </c>
      <c r="K4688" t="n">
        <v>-27</v>
      </c>
      <c r="L4688" t="n">
        <v>0</v>
      </c>
      <c r="M4688" t="n">
        <v>0</v>
      </c>
      <c r="O4688" t="n">
        <v>0</v>
      </c>
    </row>
    <row r="4689">
      <c r="A4689" s="8" t="n">
        <v>46215</v>
      </c>
      <c r="B4689" t="inlineStr">
        <is>
          <t>UA</t>
        </is>
      </c>
      <c r="C4689" s="9">
        <f>_xlfn.XLOOKUP(B4689,Carriers[Code],Carriers[Airline])</f>
        <v/>
      </c>
      <c r="D4689" t="n">
        <v>647</v>
      </c>
      <c r="E4689" t="inlineStr">
        <is>
          <t>DEN</t>
        </is>
      </c>
      <c r="F4689" s="10" t="n">
        <v>745</v>
      </c>
      <c r="G4689" t="inlineStr">
        <is>
          <t>0700-0759</t>
        </is>
      </c>
      <c r="H4689" s="9">
        <f>INT(F4689/100)</f>
        <v/>
      </c>
      <c r="I4689" t="n">
        <v>-5</v>
      </c>
      <c r="J4689" t="n">
        <v>0</v>
      </c>
      <c r="K4689" t="n">
        <v>-37</v>
      </c>
      <c r="L4689" t="n">
        <v>0</v>
      </c>
      <c r="M4689" t="n">
        <v>0</v>
      </c>
      <c r="O4689" t="n">
        <v>0</v>
      </c>
    </row>
    <row r="4690">
      <c r="A4690" s="8" t="n">
        <v>46215</v>
      </c>
      <c r="B4690" t="inlineStr">
        <is>
          <t>WN</t>
        </is>
      </c>
      <c r="C4690" s="9">
        <f>_xlfn.XLOOKUP(B4690,Carriers[Code],Carriers[Airline])</f>
        <v/>
      </c>
      <c r="D4690" t="n">
        <v>732</v>
      </c>
      <c r="E4690" t="inlineStr">
        <is>
          <t>BWI</t>
        </is>
      </c>
      <c r="F4690" s="10" t="n">
        <v>745</v>
      </c>
      <c r="G4690" t="inlineStr">
        <is>
          <t>0700-0759</t>
        </is>
      </c>
      <c r="H4690" s="9">
        <f>INT(F4690/100)</f>
        <v/>
      </c>
      <c r="I4690" t="n">
        <v>-1</v>
      </c>
      <c r="J4690" t="n">
        <v>0</v>
      </c>
      <c r="K4690" t="n">
        <v>-19</v>
      </c>
      <c r="L4690" t="n">
        <v>0</v>
      </c>
      <c r="M4690" t="n">
        <v>0</v>
      </c>
      <c r="O4690" t="n">
        <v>0</v>
      </c>
    </row>
    <row r="4691">
      <c r="A4691" s="8" t="n">
        <v>46215</v>
      </c>
      <c r="B4691" t="inlineStr">
        <is>
          <t>DL</t>
        </is>
      </c>
      <c r="C4691" s="9">
        <f>_xlfn.XLOOKUP(B4691,Carriers[Code],Carriers[Airline])</f>
        <v/>
      </c>
      <c r="D4691" t="n">
        <v>497</v>
      </c>
      <c r="E4691" t="inlineStr">
        <is>
          <t>LAS</t>
        </is>
      </c>
      <c r="F4691" s="10" t="n">
        <v>750</v>
      </c>
      <c r="G4691" t="inlineStr">
        <is>
          <t>0700-0759</t>
        </is>
      </c>
      <c r="H4691" s="9">
        <f>INT(F4691/100)</f>
        <v/>
      </c>
      <c r="I4691" t="n">
        <v>-9</v>
      </c>
      <c r="J4691" t="n">
        <v>0</v>
      </c>
      <c r="K4691" t="n">
        <v>-27</v>
      </c>
      <c r="L4691" t="n">
        <v>0</v>
      </c>
      <c r="M4691" t="n">
        <v>0</v>
      </c>
      <c r="O4691" t="n">
        <v>0</v>
      </c>
    </row>
    <row r="4692">
      <c r="A4692" s="8" t="n">
        <v>46215</v>
      </c>
      <c r="B4692" t="inlineStr">
        <is>
          <t>DL</t>
        </is>
      </c>
      <c r="C4692" s="9">
        <f>_xlfn.XLOOKUP(B4692,Carriers[Code],Carriers[Airline])</f>
        <v/>
      </c>
      <c r="D4692" t="n">
        <v>384</v>
      </c>
      <c r="E4692" t="inlineStr">
        <is>
          <t>SEA</t>
        </is>
      </c>
      <c r="F4692" s="10" t="n">
        <v>753</v>
      </c>
      <c r="G4692" t="inlineStr">
        <is>
          <t>0700-0759</t>
        </is>
      </c>
      <c r="H4692" s="9">
        <f>INT(F4692/100)</f>
        <v/>
      </c>
      <c r="I4692" t="n">
        <v>2</v>
      </c>
      <c r="J4692" t="n">
        <v>0</v>
      </c>
      <c r="K4692" t="n">
        <v>-23</v>
      </c>
      <c r="L4692" t="n">
        <v>0</v>
      </c>
      <c r="M4692" t="n">
        <v>0</v>
      </c>
      <c r="O4692" t="n">
        <v>0</v>
      </c>
    </row>
    <row r="4693">
      <c r="A4693" s="8" t="n">
        <v>46215</v>
      </c>
      <c r="B4693" t="inlineStr">
        <is>
          <t>B6</t>
        </is>
      </c>
      <c r="C4693" s="9">
        <f>_xlfn.XLOOKUP(B4693,Carriers[Code],Carriers[Airline])</f>
        <v/>
      </c>
      <c r="D4693" t="n">
        <v>669</v>
      </c>
      <c r="E4693" t="inlineStr">
        <is>
          <t>FLL</t>
        </is>
      </c>
      <c r="F4693" s="10" t="n">
        <v>754</v>
      </c>
      <c r="G4693" t="inlineStr">
        <is>
          <t>0700-0759</t>
        </is>
      </c>
      <c r="H4693" s="9">
        <f>INT(F4693/100)</f>
        <v/>
      </c>
      <c r="I4693" t="n">
        <v>0</v>
      </c>
      <c r="J4693" t="n">
        <v>0</v>
      </c>
      <c r="K4693" t="n">
        <v>-11</v>
      </c>
      <c r="L4693" t="n">
        <v>0</v>
      </c>
      <c r="M4693" t="n">
        <v>0</v>
      </c>
      <c r="O4693" t="n">
        <v>0</v>
      </c>
    </row>
    <row r="4694">
      <c r="A4694" s="8" t="n">
        <v>46215</v>
      </c>
      <c r="B4694" t="inlineStr">
        <is>
          <t>DL</t>
        </is>
      </c>
      <c r="C4694" s="9">
        <f>_xlfn.XLOOKUP(B4694,Carriers[Code],Carriers[Airline])</f>
        <v/>
      </c>
      <c r="D4694" t="n">
        <v>1401</v>
      </c>
      <c r="E4694" t="inlineStr">
        <is>
          <t>FLL</t>
        </is>
      </c>
      <c r="F4694" s="10" t="n">
        <v>755</v>
      </c>
      <c r="G4694" t="inlineStr">
        <is>
          <t>0700-0759</t>
        </is>
      </c>
      <c r="H4694" s="9">
        <f>INT(F4694/100)</f>
        <v/>
      </c>
      <c r="I4694" t="n">
        <v>10</v>
      </c>
      <c r="J4694" t="n">
        <v>0</v>
      </c>
      <c r="K4694" t="n">
        <v>-9</v>
      </c>
      <c r="L4694" t="n">
        <v>0</v>
      </c>
      <c r="M4694" t="n">
        <v>0</v>
      </c>
      <c r="O4694" t="n">
        <v>0</v>
      </c>
    </row>
    <row r="4695">
      <c r="A4695" s="8" t="n">
        <v>46215</v>
      </c>
      <c r="B4695" t="inlineStr">
        <is>
          <t>AA</t>
        </is>
      </c>
      <c r="C4695" s="9">
        <f>_xlfn.XLOOKUP(B4695,Carriers[Code],Carriers[Airline])</f>
        <v/>
      </c>
      <c r="D4695" t="n">
        <v>1259</v>
      </c>
      <c r="E4695" t="inlineStr">
        <is>
          <t>MIA</t>
        </is>
      </c>
      <c r="F4695" s="10" t="n">
        <v>800</v>
      </c>
      <c r="G4695" t="inlineStr">
        <is>
          <t>0800-0859</t>
        </is>
      </c>
      <c r="H4695" s="9">
        <f>INT(F4695/100)</f>
        <v/>
      </c>
      <c r="I4695" t="n">
        <v>-11</v>
      </c>
      <c r="J4695" t="n">
        <v>0</v>
      </c>
      <c r="K4695" t="n">
        <v>-27</v>
      </c>
      <c r="L4695" t="n">
        <v>0</v>
      </c>
      <c r="M4695" t="n">
        <v>0</v>
      </c>
      <c r="O4695" t="n">
        <v>0</v>
      </c>
    </row>
    <row r="4696">
      <c r="A4696" s="8" t="n">
        <v>46215</v>
      </c>
      <c r="B4696" t="inlineStr">
        <is>
          <t>DL</t>
        </is>
      </c>
      <c r="C4696" s="9">
        <f>_xlfn.XLOOKUP(B4696,Carriers[Code],Carriers[Airline])</f>
        <v/>
      </c>
      <c r="D4696" t="n">
        <v>923</v>
      </c>
      <c r="E4696" t="inlineStr">
        <is>
          <t>ATL</t>
        </is>
      </c>
      <c r="F4696" s="10" t="n">
        <v>800</v>
      </c>
      <c r="G4696" t="inlineStr">
        <is>
          <t>0800-0859</t>
        </is>
      </c>
      <c r="H4696" s="9">
        <f>INT(F4696/100)</f>
        <v/>
      </c>
      <c r="I4696" t="n">
        <v>-3</v>
      </c>
      <c r="J4696" t="n">
        <v>0</v>
      </c>
      <c r="K4696" t="n">
        <v>-28</v>
      </c>
      <c r="L4696" t="n">
        <v>0</v>
      </c>
      <c r="M4696" t="n">
        <v>0</v>
      </c>
      <c r="O4696" t="n">
        <v>0</v>
      </c>
    </row>
    <row r="4697">
      <c r="A4697" s="8" t="n">
        <v>46215</v>
      </c>
      <c r="B4697" t="inlineStr">
        <is>
          <t>DL</t>
        </is>
      </c>
      <c r="C4697" s="9">
        <f>_xlfn.XLOOKUP(B4697,Carriers[Code],Carriers[Airline])</f>
        <v/>
      </c>
      <c r="D4697" t="n">
        <v>2770</v>
      </c>
      <c r="E4697" t="inlineStr">
        <is>
          <t>LGA</t>
        </is>
      </c>
      <c r="F4697" s="10" t="n">
        <v>800</v>
      </c>
      <c r="G4697" t="inlineStr">
        <is>
          <t>0800-0859</t>
        </is>
      </c>
      <c r="H4697" s="9">
        <f>INT(F4697/100)</f>
        <v/>
      </c>
      <c r="I4697" t="n">
        <v>-2</v>
      </c>
      <c r="J4697" t="n">
        <v>0</v>
      </c>
      <c r="K4697" t="n">
        <v>-1</v>
      </c>
      <c r="L4697" t="n">
        <v>0</v>
      </c>
      <c r="M4697" t="n">
        <v>0</v>
      </c>
      <c r="O4697" t="n">
        <v>0</v>
      </c>
    </row>
    <row r="4698">
      <c r="A4698" s="8" t="n">
        <v>46215</v>
      </c>
      <c r="B4698" t="inlineStr">
        <is>
          <t>UA</t>
        </is>
      </c>
      <c r="C4698" s="9">
        <f>_xlfn.XLOOKUP(B4698,Carriers[Code],Carriers[Airline])</f>
        <v/>
      </c>
      <c r="D4698" t="n">
        <v>570</v>
      </c>
      <c r="E4698" t="inlineStr">
        <is>
          <t>EWR</t>
        </is>
      </c>
      <c r="F4698" s="10" t="n">
        <v>800</v>
      </c>
      <c r="G4698" t="inlineStr">
        <is>
          <t>0800-0859</t>
        </is>
      </c>
      <c r="H4698" s="9">
        <f>INT(F4698/100)</f>
        <v/>
      </c>
      <c r="I4698" t="n">
        <v>-4</v>
      </c>
      <c r="J4698" t="n">
        <v>0</v>
      </c>
      <c r="K4698" t="n">
        <v>-12</v>
      </c>
      <c r="L4698" t="n">
        <v>0</v>
      </c>
      <c r="M4698" t="n">
        <v>0</v>
      </c>
      <c r="O4698" t="n">
        <v>0</v>
      </c>
    </row>
    <row r="4699">
      <c r="A4699" s="8" t="n">
        <v>46215</v>
      </c>
      <c r="B4699" t="inlineStr">
        <is>
          <t>WN</t>
        </is>
      </c>
      <c r="C4699" s="9">
        <f>_xlfn.XLOOKUP(B4699,Carriers[Code],Carriers[Airline])</f>
        <v/>
      </c>
      <c r="D4699" t="n">
        <v>4892</v>
      </c>
      <c r="E4699" t="inlineStr">
        <is>
          <t>MCI</t>
        </is>
      </c>
      <c r="F4699" s="10" t="n">
        <v>800</v>
      </c>
      <c r="G4699" t="inlineStr">
        <is>
          <t>0800-0859</t>
        </is>
      </c>
      <c r="H4699" s="9">
        <f>INT(F4699/100)</f>
        <v/>
      </c>
      <c r="I4699" t="n">
        <v>2</v>
      </c>
      <c r="J4699" t="n">
        <v>0</v>
      </c>
      <c r="K4699" t="n">
        <v>-17</v>
      </c>
      <c r="L4699" t="n">
        <v>0</v>
      </c>
      <c r="M4699" t="n">
        <v>0</v>
      </c>
      <c r="O4699" t="n">
        <v>0</v>
      </c>
    </row>
    <row r="4700">
      <c r="A4700" s="8" t="n">
        <v>46215</v>
      </c>
      <c r="B4700" t="inlineStr">
        <is>
          <t>YX</t>
        </is>
      </c>
      <c r="C4700" s="9">
        <f>_xlfn.XLOOKUP(B4700,Carriers[Code],Carriers[Airline])</f>
        <v/>
      </c>
      <c r="D4700" t="n">
        <v>5778</v>
      </c>
      <c r="E4700" t="inlineStr">
        <is>
          <t>AVL</t>
        </is>
      </c>
      <c r="F4700" s="10" t="n">
        <v>800</v>
      </c>
      <c r="G4700" t="inlineStr">
        <is>
          <t>0800-0859</t>
        </is>
      </c>
      <c r="H4700" s="9">
        <f>INT(F4700/100)</f>
        <v/>
      </c>
      <c r="I4700" t="n">
        <v>-5</v>
      </c>
      <c r="J4700" t="n">
        <v>0</v>
      </c>
      <c r="K4700" t="n">
        <v>-19</v>
      </c>
      <c r="L4700" t="n">
        <v>0</v>
      </c>
      <c r="M4700" t="n">
        <v>0</v>
      </c>
      <c r="O4700" t="n">
        <v>0</v>
      </c>
    </row>
    <row r="4701">
      <c r="A4701" s="8" t="n">
        <v>46215</v>
      </c>
      <c r="B4701" t="inlineStr">
        <is>
          <t>AA</t>
        </is>
      </c>
      <c r="C4701" s="9">
        <f>_xlfn.XLOOKUP(B4701,Carriers[Code],Carriers[Airline])</f>
        <v/>
      </c>
      <c r="D4701" t="n">
        <v>701</v>
      </c>
      <c r="E4701" t="inlineStr">
        <is>
          <t>DFW</t>
        </is>
      </c>
      <c r="F4701" s="10" t="n">
        <v>801</v>
      </c>
      <c r="G4701" t="inlineStr">
        <is>
          <t>0800-0859</t>
        </is>
      </c>
      <c r="H4701" s="9">
        <f>INT(F4701/100)</f>
        <v/>
      </c>
      <c r="I4701" t="n">
        <v>-6</v>
      </c>
      <c r="J4701" t="n">
        <v>0</v>
      </c>
      <c r="K4701" t="n">
        <v>-28</v>
      </c>
      <c r="L4701" t="n">
        <v>0</v>
      </c>
      <c r="M4701" t="n">
        <v>0</v>
      </c>
      <c r="O4701" t="n">
        <v>0</v>
      </c>
    </row>
    <row r="4702">
      <c r="A4702" s="8" t="n">
        <v>46215</v>
      </c>
      <c r="B4702" t="inlineStr">
        <is>
          <t>B6</t>
        </is>
      </c>
      <c r="C4702" s="9">
        <f>_xlfn.XLOOKUP(B4702,Carriers[Code],Carriers[Airline])</f>
        <v/>
      </c>
      <c r="D4702" t="n">
        <v>2115</v>
      </c>
      <c r="E4702" t="inlineStr">
        <is>
          <t>BUF</t>
        </is>
      </c>
      <c r="F4702" s="10" t="n">
        <v>802</v>
      </c>
      <c r="G4702" t="inlineStr">
        <is>
          <t>0800-0859</t>
        </is>
      </c>
      <c r="H4702" s="9">
        <f>INT(F4702/100)</f>
        <v/>
      </c>
      <c r="I4702" t="n">
        <v>-11</v>
      </c>
      <c r="J4702" t="n">
        <v>0</v>
      </c>
      <c r="K4702" t="n">
        <v>4</v>
      </c>
      <c r="L4702" t="n">
        <v>0</v>
      </c>
      <c r="M4702" t="n">
        <v>0</v>
      </c>
      <c r="O4702" t="n">
        <v>0</v>
      </c>
    </row>
    <row r="4703">
      <c r="A4703" s="8" t="n">
        <v>46215</v>
      </c>
      <c r="B4703" t="inlineStr">
        <is>
          <t>AA</t>
        </is>
      </c>
      <c r="C4703" s="9">
        <f>_xlfn.XLOOKUP(B4703,Carriers[Code],Carriers[Airline])</f>
        <v/>
      </c>
      <c r="D4703" t="n">
        <v>2764</v>
      </c>
      <c r="E4703" t="inlineStr">
        <is>
          <t>PHL</t>
        </is>
      </c>
      <c r="F4703" s="10" t="n">
        <v>803</v>
      </c>
      <c r="G4703" t="inlineStr">
        <is>
          <t>0800-0859</t>
        </is>
      </c>
      <c r="H4703" s="9">
        <f>INT(F4703/100)</f>
        <v/>
      </c>
      <c r="I4703" t="n">
        <v>-7</v>
      </c>
      <c r="J4703" t="n">
        <v>0</v>
      </c>
      <c r="K4703" t="n">
        <v>-19</v>
      </c>
      <c r="L4703" t="n">
        <v>0</v>
      </c>
      <c r="M4703" t="n">
        <v>0</v>
      </c>
      <c r="O4703" t="n">
        <v>0</v>
      </c>
    </row>
    <row r="4704">
      <c r="A4704" s="8" t="n">
        <v>46215</v>
      </c>
      <c r="B4704" t="inlineStr">
        <is>
          <t>AA</t>
        </is>
      </c>
      <c r="C4704" s="9">
        <f>_xlfn.XLOOKUP(B4704,Carriers[Code],Carriers[Airline])</f>
        <v/>
      </c>
      <c r="D4704" t="n">
        <v>2715</v>
      </c>
      <c r="E4704" t="inlineStr">
        <is>
          <t>CLT</t>
        </is>
      </c>
      <c r="F4704" s="10" t="n">
        <v>805</v>
      </c>
      <c r="G4704" t="inlineStr">
        <is>
          <t>0800-0859</t>
        </is>
      </c>
      <c r="H4704" s="9">
        <f>INT(F4704/100)</f>
        <v/>
      </c>
      <c r="I4704" t="n">
        <v>-7</v>
      </c>
      <c r="J4704" t="n">
        <v>0</v>
      </c>
      <c r="K4704" t="n">
        <v>-3</v>
      </c>
      <c r="L4704" t="n">
        <v>0</v>
      </c>
      <c r="M4704" t="n">
        <v>0</v>
      </c>
      <c r="O4704" t="n">
        <v>0</v>
      </c>
    </row>
    <row r="4705">
      <c r="A4705" s="8" t="n">
        <v>46215</v>
      </c>
      <c r="B4705" t="inlineStr">
        <is>
          <t>YX</t>
        </is>
      </c>
      <c r="C4705" s="9">
        <f>_xlfn.XLOOKUP(B4705,Carriers[Code],Carriers[Airline])</f>
        <v/>
      </c>
      <c r="D4705" t="n">
        <v>4377</v>
      </c>
      <c r="E4705" t="inlineStr">
        <is>
          <t>LGA</t>
        </is>
      </c>
      <c r="F4705" s="10" t="n">
        <v>805</v>
      </c>
      <c r="G4705" t="inlineStr">
        <is>
          <t>0800-0859</t>
        </is>
      </c>
      <c r="H4705" s="9">
        <f>INT(F4705/100)</f>
        <v/>
      </c>
      <c r="I4705" t="n">
        <v>-6</v>
      </c>
      <c r="J4705" t="n">
        <v>0</v>
      </c>
      <c r="K4705" t="n">
        <v>-17</v>
      </c>
      <c r="L4705" t="n">
        <v>0</v>
      </c>
      <c r="M4705" t="n">
        <v>0</v>
      </c>
      <c r="O4705" t="n">
        <v>0</v>
      </c>
    </row>
    <row r="4706">
      <c r="A4706" s="8" t="n">
        <v>46215</v>
      </c>
      <c r="B4706" t="inlineStr">
        <is>
          <t>B6</t>
        </is>
      </c>
      <c r="C4706" s="9">
        <f>_xlfn.XLOOKUP(B4706,Carriers[Code],Carriers[Airline])</f>
        <v/>
      </c>
      <c r="D4706" t="n">
        <v>311</v>
      </c>
      <c r="E4706" t="inlineStr">
        <is>
          <t>ORD</t>
        </is>
      </c>
      <c r="F4706" s="10" t="n">
        <v>807</v>
      </c>
      <c r="G4706" t="inlineStr">
        <is>
          <t>0800-0859</t>
        </is>
      </c>
      <c r="H4706" s="9">
        <f>INT(F4706/100)</f>
        <v/>
      </c>
      <c r="I4706" t="n">
        <v>-6</v>
      </c>
      <c r="J4706" t="n">
        <v>0</v>
      </c>
      <c r="K4706" t="n">
        <v>-18</v>
      </c>
      <c r="L4706" t="n">
        <v>0</v>
      </c>
      <c r="M4706" t="n">
        <v>0</v>
      </c>
      <c r="O4706" t="n">
        <v>0</v>
      </c>
    </row>
    <row r="4707">
      <c r="A4707" s="8" t="n">
        <v>46215</v>
      </c>
      <c r="B4707" t="inlineStr">
        <is>
          <t>YX</t>
        </is>
      </c>
      <c r="C4707" s="9">
        <f>_xlfn.XLOOKUP(B4707,Carriers[Code],Carriers[Airline])</f>
        <v/>
      </c>
      <c r="D4707" t="n">
        <v>4399</v>
      </c>
      <c r="E4707" t="inlineStr">
        <is>
          <t>CMH</t>
        </is>
      </c>
      <c r="F4707" s="10" t="n">
        <v>809</v>
      </c>
      <c r="G4707" t="inlineStr">
        <is>
          <t>0800-0859</t>
        </is>
      </c>
      <c r="H4707" s="9">
        <f>INT(F4707/100)</f>
        <v/>
      </c>
      <c r="I4707" t="n">
        <v>-7</v>
      </c>
      <c r="J4707" t="n">
        <v>0</v>
      </c>
      <c r="K4707" t="n">
        <v>-20</v>
      </c>
      <c r="L4707" t="n">
        <v>0</v>
      </c>
      <c r="M4707" t="n">
        <v>0</v>
      </c>
      <c r="O4707" t="n">
        <v>0</v>
      </c>
    </row>
    <row r="4708">
      <c r="A4708" s="8" t="n">
        <v>46215</v>
      </c>
      <c r="B4708" t="inlineStr">
        <is>
          <t>YX</t>
        </is>
      </c>
      <c r="C4708" s="9">
        <f>_xlfn.XLOOKUP(B4708,Carriers[Code],Carriers[Airline])</f>
        <v/>
      </c>
      <c r="D4708" t="n">
        <v>5703</v>
      </c>
      <c r="E4708" t="inlineStr">
        <is>
          <t>BWI</t>
        </is>
      </c>
      <c r="F4708" s="10" t="n">
        <v>811</v>
      </c>
      <c r="G4708" t="inlineStr">
        <is>
          <t>0800-0859</t>
        </is>
      </c>
      <c r="H4708" s="9">
        <f>INT(F4708/100)</f>
        <v/>
      </c>
      <c r="I4708" t="n">
        <v>8</v>
      </c>
      <c r="J4708" t="n">
        <v>0</v>
      </c>
      <c r="K4708" t="n">
        <v>-16</v>
      </c>
      <c r="L4708" t="n">
        <v>0</v>
      </c>
      <c r="M4708" t="n">
        <v>0</v>
      </c>
      <c r="O4708" t="n">
        <v>0</v>
      </c>
    </row>
    <row r="4709">
      <c r="A4709" s="8" t="n">
        <v>46215</v>
      </c>
      <c r="B4709" t="inlineStr">
        <is>
          <t>B6</t>
        </is>
      </c>
      <c r="C4709" s="9">
        <f>_xlfn.XLOOKUP(B4709,Carriers[Code],Carriers[Airline])</f>
        <v/>
      </c>
      <c r="D4709" t="n">
        <v>791</v>
      </c>
      <c r="E4709" t="inlineStr">
        <is>
          <t>TPA</t>
        </is>
      </c>
      <c r="F4709" s="10" t="n">
        <v>815</v>
      </c>
      <c r="G4709" t="inlineStr">
        <is>
          <t>0800-0859</t>
        </is>
      </c>
      <c r="H4709" s="9">
        <f>INT(F4709/100)</f>
        <v/>
      </c>
      <c r="I4709" t="n">
        <v>-9</v>
      </c>
      <c r="J4709" t="n">
        <v>0</v>
      </c>
      <c r="K4709" t="n">
        <v>-17</v>
      </c>
      <c r="L4709" t="n">
        <v>0</v>
      </c>
      <c r="M4709" t="n">
        <v>0</v>
      </c>
      <c r="O4709" t="n">
        <v>0</v>
      </c>
    </row>
    <row r="4710">
      <c r="A4710" s="8" t="n">
        <v>46215</v>
      </c>
      <c r="B4710" t="inlineStr">
        <is>
          <t>B6</t>
        </is>
      </c>
      <c r="C4710" s="9">
        <f>_xlfn.XLOOKUP(B4710,Carriers[Code],Carriers[Airline])</f>
        <v/>
      </c>
      <c r="D4710" t="n">
        <v>1177</v>
      </c>
      <c r="E4710" t="inlineStr">
        <is>
          <t>LAS</t>
        </is>
      </c>
      <c r="F4710" s="10" t="n">
        <v>815</v>
      </c>
      <c r="G4710" t="inlineStr">
        <is>
          <t>0800-0859</t>
        </is>
      </c>
      <c r="H4710" s="9">
        <f>INT(F4710/100)</f>
        <v/>
      </c>
      <c r="I4710" t="n">
        <v>-10</v>
      </c>
      <c r="J4710" t="n">
        <v>0</v>
      </c>
      <c r="K4710" t="n">
        <v>-40</v>
      </c>
      <c r="L4710" t="n">
        <v>0</v>
      </c>
      <c r="M4710" t="n">
        <v>0</v>
      </c>
      <c r="O4710" t="n">
        <v>0</v>
      </c>
    </row>
    <row r="4711">
      <c r="A4711" s="8" t="n">
        <v>46215</v>
      </c>
      <c r="B4711" t="inlineStr">
        <is>
          <t>UA</t>
        </is>
      </c>
      <c r="C4711" s="9">
        <f>_xlfn.XLOOKUP(B4711,Carriers[Code],Carriers[Airline])</f>
        <v/>
      </c>
      <c r="D4711" t="n">
        <v>1834</v>
      </c>
      <c r="E4711" t="inlineStr">
        <is>
          <t>ORD</t>
        </is>
      </c>
      <c r="F4711" s="10" t="n">
        <v>815</v>
      </c>
      <c r="G4711" t="inlineStr">
        <is>
          <t>0800-0859</t>
        </is>
      </c>
      <c r="H4711" s="9">
        <f>INT(F4711/100)</f>
        <v/>
      </c>
      <c r="I4711" t="n">
        <v>-10</v>
      </c>
      <c r="J4711" t="n">
        <v>0</v>
      </c>
      <c r="K4711" t="n">
        <v>-31</v>
      </c>
      <c r="L4711" t="n">
        <v>0</v>
      </c>
      <c r="M4711" t="n">
        <v>0</v>
      </c>
      <c r="O4711" t="n">
        <v>0</v>
      </c>
    </row>
    <row r="4712">
      <c r="A4712" s="8" t="n">
        <v>46215</v>
      </c>
      <c r="B4712" t="inlineStr">
        <is>
          <t>DL</t>
        </is>
      </c>
      <c r="C4712" s="9">
        <f>_xlfn.XLOOKUP(B4712,Carriers[Code],Carriers[Airline])</f>
        <v/>
      </c>
      <c r="D4712" t="n">
        <v>1308</v>
      </c>
      <c r="E4712" t="inlineStr">
        <is>
          <t>MSP</t>
        </is>
      </c>
      <c r="F4712" s="10" t="n">
        <v>816</v>
      </c>
      <c r="G4712" t="inlineStr">
        <is>
          <t>0800-0859</t>
        </is>
      </c>
      <c r="H4712" s="9">
        <f>INT(F4712/100)</f>
        <v/>
      </c>
      <c r="I4712" t="n">
        <v>-5</v>
      </c>
      <c r="J4712" t="n">
        <v>0</v>
      </c>
      <c r="K4712" t="n">
        <v>-18</v>
      </c>
      <c r="L4712" t="n">
        <v>0</v>
      </c>
      <c r="M4712" t="n">
        <v>0</v>
      </c>
      <c r="O4712" t="n">
        <v>0</v>
      </c>
    </row>
    <row r="4713">
      <c r="A4713" s="8" t="n">
        <v>46215</v>
      </c>
      <c r="B4713" t="inlineStr">
        <is>
          <t>AA</t>
        </is>
      </c>
      <c r="C4713" s="9">
        <f>_xlfn.XLOOKUP(B4713,Carriers[Code],Carriers[Airline])</f>
        <v/>
      </c>
      <c r="D4713" t="n">
        <v>1550</v>
      </c>
      <c r="E4713" t="inlineStr">
        <is>
          <t>DCA</t>
        </is>
      </c>
      <c r="F4713" s="10" t="n">
        <v>819</v>
      </c>
      <c r="G4713" t="inlineStr">
        <is>
          <t>0800-0859</t>
        </is>
      </c>
      <c r="H4713" s="9">
        <f>INT(F4713/100)</f>
        <v/>
      </c>
      <c r="I4713" t="n">
        <v>-5</v>
      </c>
      <c r="J4713" t="n">
        <v>0</v>
      </c>
      <c r="K4713" t="n">
        <v>-21</v>
      </c>
      <c r="L4713" t="n">
        <v>0</v>
      </c>
      <c r="M4713" t="n">
        <v>0</v>
      </c>
      <c r="O4713" t="n">
        <v>0</v>
      </c>
    </row>
    <row r="4714">
      <c r="A4714" s="8" t="n">
        <v>46215</v>
      </c>
      <c r="B4714" t="inlineStr">
        <is>
          <t>AS</t>
        </is>
      </c>
      <c r="C4714" s="9">
        <f>_xlfn.XLOOKUP(B4714,Carriers[Code],Carriers[Airline])</f>
        <v/>
      </c>
      <c r="D4714" t="n">
        <v>256</v>
      </c>
      <c r="E4714" t="inlineStr">
        <is>
          <t>SAN</t>
        </is>
      </c>
      <c r="F4714" s="10" t="n">
        <v>828</v>
      </c>
      <c r="G4714" t="inlineStr">
        <is>
          <t>0800-0859</t>
        </is>
      </c>
      <c r="H4714" s="9">
        <f>INT(F4714/100)</f>
        <v/>
      </c>
      <c r="I4714" t="n">
        <v>-9</v>
      </c>
      <c r="J4714" t="n">
        <v>0</v>
      </c>
      <c r="K4714" t="n">
        <v>-43</v>
      </c>
      <c r="L4714" t="n">
        <v>0</v>
      </c>
      <c r="M4714" t="n">
        <v>0</v>
      </c>
      <c r="O4714" t="n">
        <v>0</v>
      </c>
    </row>
    <row r="4715">
      <c r="A4715" s="8" t="n">
        <v>46215</v>
      </c>
      <c r="B4715" t="inlineStr">
        <is>
          <t>B6</t>
        </is>
      </c>
      <c r="C4715" s="9">
        <f>_xlfn.XLOOKUP(B4715,Carriers[Code],Carriers[Airline])</f>
        <v/>
      </c>
      <c r="D4715" t="n">
        <v>2355</v>
      </c>
      <c r="E4715" t="inlineStr">
        <is>
          <t>DCA</t>
        </is>
      </c>
      <c r="F4715" s="10" t="n">
        <v>829</v>
      </c>
      <c r="G4715" t="inlineStr">
        <is>
          <t>0800-0859</t>
        </is>
      </c>
      <c r="H4715" s="9">
        <f>INT(F4715/100)</f>
        <v/>
      </c>
      <c r="I4715" t="n">
        <v>21</v>
      </c>
      <c r="J4715" t="n">
        <v>1</v>
      </c>
      <c r="K4715" t="n">
        <v>19</v>
      </c>
      <c r="L4715" t="n">
        <v>1</v>
      </c>
      <c r="M4715" t="n">
        <v>0</v>
      </c>
      <c r="O4715" t="n">
        <v>0</v>
      </c>
      <c r="P4715" t="n">
        <v>19</v>
      </c>
      <c r="Q4715" t="n">
        <v>0</v>
      </c>
      <c r="R4715" t="n">
        <v>0</v>
      </c>
      <c r="S4715" t="n">
        <v>0</v>
      </c>
      <c r="T4715" t="n">
        <v>0</v>
      </c>
    </row>
    <row r="4716">
      <c r="A4716" s="8" t="n">
        <v>46215</v>
      </c>
      <c r="B4716" t="inlineStr">
        <is>
          <t>B6</t>
        </is>
      </c>
      <c r="C4716" s="9">
        <f>_xlfn.XLOOKUP(B4716,Carriers[Code],Carriers[Airline])</f>
        <v/>
      </c>
      <c r="D4716" t="n">
        <v>833</v>
      </c>
      <c r="E4716" t="inlineStr">
        <is>
          <t>SFO</t>
        </is>
      </c>
      <c r="F4716" s="10" t="n">
        <v>830</v>
      </c>
      <c r="G4716" t="inlineStr">
        <is>
          <t>0800-0859</t>
        </is>
      </c>
      <c r="H4716" s="9">
        <f>INT(F4716/100)</f>
        <v/>
      </c>
      <c r="I4716" t="n">
        <v>-4</v>
      </c>
      <c r="J4716" t="n">
        <v>0</v>
      </c>
      <c r="K4716" t="n">
        <v>-37</v>
      </c>
      <c r="L4716" t="n">
        <v>0</v>
      </c>
      <c r="M4716" t="n">
        <v>0</v>
      </c>
      <c r="O4716" t="n">
        <v>0</v>
      </c>
    </row>
    <row r="4717">
      <c r="A4717" s="8" t="n">
        <v>46215</v>
      </c>
      <c r="B4717" t="inlineStr">
        <is>
          <t>B6</t>
        </is>
      </c>
      <c r="C4717" s="9">
        <f>_xlfn.XLOOKUP(B4717,Carriers[Code],Carriers[Airline])</f>
        <v/>
      </c>
      <c r="D4717" t="n">
        <v>1017</v>
      </c>
      <c r="E4717" t="inlineStr">
        <is>
          <t>JFK</t>
        </is>
      </c>
      <c r="F4717" s="10" t="n">
        <v>830</v>
      </c>
      <c r="G4717" t="inlineStr">
        <is>
          <t>0800-0859</t>
        </is>
      </c>
      <c r="H4717" s="9">
        <f>INT(F4717/100)</f>
        <v/>
      </c>
      <c r="M4717" t="n">
        <v>1</v>
      </c>
      <c r="N4717" t="inlineStr">
        <is>
          <t>A</t>
        </is>
      </c>
      <c r="O4717" t="n">
        <v>0</v>
      </c>
    </row>
    <row r="4718">
      <c r="A4718" s="8" t="n">
        <v>46215</v>
      </c>
      <c r="B4718" t="inlineStr">
        <is>
          <t>B6</t>
        </is>
      </c>
      <c r="C4718" s="9">
        <f>_xlfn.XLOOKUP(B4718,Carriers[Code],Carriers[Airline])</f>
        <v/>
      </c>
      <c r="D4718" t="n">
        <v>1097</v>
      </c>
      <c r="E4718" t="inlineStr">
        <is>
          <t>ATL</t>
        </is>
      </c>
      <c r="F4718" s="10" t="n">
        <v>830</v>
      </c>
      <c r="G4718" t="inlineStr">
        <is>
          <t>0800-0859</t>
        </is>
      </c>
      <c r="H4718" s="9">
        <f>INT(F4718/100)</f>
        <v/>
      </c>
      <c r="I4718" t="n">
        <v>29</v>
      </c>
      <c r="J4718" t="n">
        <v>1</v>
      </c>
      <c r="K4718" t="n">
        <v>40</v>
      </c>
      <c r="L4718" t="n">
        <v>1</v>
      </c>
      <c r="M4718" t="n">
        <v>0</v>
      </c>
      <c r="O4718" t="n">
        <v>0</v>
      </c>
      <c r="P4718" t="n">
        <v>29</v>
      </c>
      <c r="Q4718" t="n">
        <v>0</v>
      </c>
      <c r="R4718" t="n">
        <v>11</v>
      </c>
      <c r="S4718" t="n">
        <v>0</v>
      </c>
      <c r="T4718" t="n">
        <v>0</v>
      </c>
    </row>
    <row r="4719">
      <c r="A4719" s="8" t="n">
        <v>46215</v>
      </c>
      <c r="B4719" t="inlineStr">
        <is>
          <t>YX</t>
        </is>
      </c>
      <c r="C4719" s="9">
        <f>_xlfn.XLOOKUP(B4719,Carriers[Code],Carriers[Airline])</f>
        <v/>
      </c>
      <c r="D4719" t="n">
        <v>5842</v>
      </c>
      <c r="E4719" t="inlineStr">
        <is>
          <t>BNA</t>
        </is>
      </c>
      <c r="F4719" s="10" t="n">
        <v>830</v>
      </c>
      <c r="G4719" t="inlineStr">
        <is>
          <t>0800-0859</t>
        </is>
      </c>
      <c r="H4719" s="9">
        <f>INT(F4719/100)</f>
        <v/>
      </c>
      <c r="I4719" t="n">
        <v>-8</v>
      </c>
      <c r="J4719" t="n">
        <v>0</v>
      </c>
      <c r="K4719" t="n">
        <v>-14</v>
      </c>
      <c r="L4719" t="n">
        <v>0</v>
      </c>
      <c r="M4719" t="n">
        <v>0</v>
      </c>
      <c r="O4719" t="n">
        <v>0</v>
      </c>
    </row>
    <row r="4720">
      <c r="A4720" s="8" t="n">
        <v>46215</v>
      </c>
      <c r="B4720" t="inlineStr">
        <is>
          <t>YX</t>
        </is>
      </c>
      <c r="C4720" s="9">
        <f>_xlfn.XLOOKUP(B4720,Carriers[Code],Carriers[Airline])</f>
        <v/>
      </c>
      <c r="D4720" t="n">
        <v>5670</v>
      </c>
      <c r="E4720" t="inlineStr">
        <is>
          <t>CHS</t>
        </is>
      </c>
      <c r="F4720" s="10" t="n">
        <v>835</v>
      </c>
      <c r="G4720" t="inlineStr">
        <is>
          <t>0800-0859</t>
        </is>
      </c>
      <c r="H4720" s="9">
        <f>INT(F4720/100)</f>
        <v/>
      </c>
      <c r="I4720" t="n">
        <v>-2</v>
      </c>
      <c r="J4720" t="n">
        <v>0</v>
      </c>
      <c r="K4720" t="n">
        <v>-16</v>
      </c>
      <c r="L4720" t="n">
        <v>0</v>
      </c>
      <c r="M4720" t="n">
        <v>0</v>
      </c>
      <c r="O4720" t="n">
        <v>0</v>
      </c>
    </row>
    <row r="4721">
      <c r="A4721" s="8" t="n">
        <v>46215</v>
      </c>
      <c r="B4721" t="inlineStr">
        <is>
          <t>YX</t>
        </is>
      </c>
      <c r="C4721" s="9">
        <f>_xlfn.XLOOKUP(B4721,Carriers[Code],Carriers[Airline])</f>
        <v/>
      </c>
      <c r="D4721" t="n">
        <v>4666</v>
      </c>
      <c r="E4721" t="inlineStr">
        <is>
          <t>BUF</t>
        </is>
      </c>
      <c r="F4721" s="10" t="n">
        <v>838</v>
      </c>
      <c r="G4721" t="inlineStr">
        <is>
          <t>0800-0859</t>
        </is>
      </c>
      <c r="H4721" s="9">
        <f>INT(F4721/100)</f>
        <v/>
      </c>
      <c r="I4721" t="n">
        <v>-8</v>
      </c>
      <c r="J4721" t="n">
        <v>0</v>
      </c>
      <c r="K4721" t="n">
        <v>-37</v>
      </c>
      <c r="L4721" t="n">
        <v>0</v>
      </c>
      <c r="M4721" t="n">
        <v>0</v>
      </c>
      <c r="O4721" t="n">
        <v>0</v>
      </c>
    </row>
    <row r="4722">
      <c r="A4722" s="8" t="n">
        <v>46215</v>
      </c>
      <c r="B4722" t="inlineStr">
        <is>
          <t>B6</t>
        </is>
      </c>
      <c r="C4722" s="9">
        <f>_xlfn.XLOOKUP(B4722,Carriers[Code],Carriers[Airline])</f>
        <v/>
      </c>
      <c r="D4722" t="n">
        <v>351</v>
      </c>
      <c r="E4722" t="inlineStr">
        <is>
          <t>MCO</t>
        </is>
      </c>
      <c r="F4722" s="10" t="n">
        <v>843</v>
      </c>
      <c r="G4722" t="inlineStr">
        <is>
          <t>0800-0859</t>
        </is>
      </c>
      <c r="H4722" s="9">
        <f>INT(F4722/100)</f>
        <v/>
      </c>
      <c r="I4722" t="n">
        <v>4</v>
      </c>
      <c r="J4722" t="n">
        <v>0</v>
      </c>
      <c r="K4722" t="n">
        <v>-12</v>
      </c>
      <c r="L4722" t="n">
        <v>0</v>
      </c>
      <c r="M4722" t="n">
        <v>0</v>
      </c>
      <c r="O4722" t="n">
        <v>0</v>
      </c>
    </row>
    <row r="4723">
      <c r="A4723" s="8" t="n">
        <v>46215</v>
      </c>
      <c r="B4723" t="inlineStr">
        <is>
          <t>B6</t>
        </is>
      </c>
      <c r="C4723" s="9">
        <f>_xlfn.XLOOKUP(B4723,Carriers[Code],Carriers[Airline])</f>
        <v/>
      </c>
      <c r="D4723" t="n">
        <v>1231</v>
      </c>
      <c r="E4723" t="inlineStr">
        <is>
          <t>VRB</t>
        </is>
      </c>
      <c r="F4723" s="10" t="n">
        <v>844</v>
      </c>
      <c r="G4723" t="inlineStr">
        <is>
          <t>0800-0859</t>
        </is>
      </c>
      <c r="H4723" s="9">
        <f>INT(F4723/100)</f>
        <v/>
      </c>
      <c r="I4723" t="n">
        <v>-9</v>
      </c>
      <c r="J4723" t="n">
        <v>0</v>
      </c>
      <c r="K4723" t="n">
        <v>-32</v>
      </c>
      <c r="L4723" t="n">
        <v>0</v>
      </c>
      <c r="M4723" t="n">
        <v>0</v>
      </c>
      <c r="O4723" t="n">
        <v>0</v>
      </c>
    </row>
    <row r="4724">
      <c r="A4724" s="8" t="n">
        <v>46215</v>
      </c>
      <c r="B4724" t="inlineStr">
        <is>
          <t>YX</t>
        </is>
      </c>
      <c r="C4724" s="9">
        <f>_xlfn.XLOOKUP(B4724,Carriers[Code],Carriers[Airline])</f>
        <v/>
      </c>
      <c r="D4724" t="n">
        <v>5601</v>
      </c>
      <c r="E4724" t="inlineStr">
        <is>
          <t>CVG</t>
        </is>
      </c>
      <c r="F4724" s="10" t="n">
        <v>845</v>
      </c>
      <c r="G4724" t="inlineStr">
        <is>
          <t>0800-0859</t>
        </is>
      </c>
      <c r="H4724" s="9">
        <f>INT(F4724/100)</f>
        <v/>
      </c>
      <c r="I4724" t="n">
        <v>-8</v>
      </c>
      <c r="J4724" t="n">
        <v>0</v>
      </c>
      <c r="K4724" t="n">
        <v>-25</v>
      </c>
      <c r="L4724" t="n">
        <v>0</v>
      </c>
      <c r="M4724" t="n">
        <v>0</v>
      </c>
      <c r="O4724" t="n">
        <v>0</v>
      </c>
    </row>
    <row r="4725">
      <c r="A4725" s="8" t="n">
        <v>46215</v>
      </c>
      <c r="B4725" t="inlineStr">
        <is>
          <t>B6</t>
        </is>
      </c>
      <c r="C4725" s="9">
        <f>_xlfn.XLOOKUP(B4725,Carriers[Code],Carriers[Airline])</f>
        <v/>
      </c>
      <c r="D4725" t="n">
        <v>219</v>
      </c>
      <c r="E4725" t="inlineStr">
        <is>
          <t>SAN</t>
        </is>
      </c>
      <c r="F4725" s="10" t="n">
        <v>850</v>
      </c>
      <c r="G4725" t="inlineStr">
        <is>
          <t>0800-0859</t>
        </is>
      </c>
      <c r="H4725" s="9">
        <f>INT(F4725/100)</f>
        <v/>
      </c>
      <c r="I4725" t="n">
        <v>103</v>
      </c>
      <c r="J4725" t="n">
        <v>1</v>
      </c>
      <c r="K4725" t="n">
        <v>66</v>
      </c>
      <c r="L4725" t="n">
        <v>1</v>
      </c>
      <c r="M4725" t="n">
        <v>0</v>
      </c>
      <c r="O4725" t="n">
        <v>0</v>
      </c>
      <c r="P4725" t="n">
        <v>0</v>
      </c>
      <c r="Q4725" t="n">
        <v>0</v>
      </c>
      <c r="R4725" t="n">
        <v>66</v>
      </c>
      <c r="S4725" t="n">
        <v>0</v>
      </c>
      <c r="T4725" t="n">
        <v>0</v>
      </c>
    </row>
    <row r="4726">
      <c r="A4726" s="8" t="n">
        <v>46215</v>
      </c>
      <c r="B4726" t="inlineStr">
        <is>
          <t>YX</t>
        </is>
      </c>
      <c r="C4726" s="9">
        <f>_xlfn.XLOOKUP(B4726,Carriers[Code],Carriers[Airline])</f>
        <v/>
      </c>
      <c r="D4726" t="n">
        <v>5597</v>
      </c>
      <c r="E4726" t="inlineStr">
        <is>
          <t>JAX</t>
        </is>
      </c>
      <c r="F4726" s="10" t="n">
        <v>850</v>
      </c>
      <c r="G4726" t="inlineStr">
        <is>
          <t>0800-0859</t>
        </is>
      </c>
      <c r="H4726" s="9">
        <f>INT(F4726/100)</f>
        <v/>
      </c>
      <c r="I4726" t="n">
        <v>-7</v>
      </c>
      <c r="J4726" t="n">
        <v>0</v>
      </c>
      <c r="K4726" t="n">
        <v>-15</v>
      </c>
      <c r="L4726" t="n">
        <v>0</v>
      </c>
      <c r="M4726" t="n">
        <v>0</v>
      </c>
      <c r="O4726" t="n">
        <v>0</v>
      </c>
    </row>
    <row r="4727">
      <c r="A4727" s="8" t="n">
        <v>46215</v>
      </c>
      <c r="B4727" t="inlineStr">
        <is>
          <t>DL</t>
        </is>
      </c>
      <c r="C4727" s="9">
        <f>_xlfn.XLOOKUP(B4727,Carriers[Code],Carriers[Airline])</f>
        <v/>
      </c>
      <c r="D4727" t="n">
        <v>1780</v>
      </c>
      <c r="E4727" t="inlineStr">
        <is>
          <t>SJU</t>
        </is>
      </c>
      <c r="F4727" s="10" t="n">
        <v>851</v>
      </c>
      <c r="G4727" t="inlineStr">
        <is>
          <t>0800-0859</t>
        </is>
      </c>
      <c r="H4727" s="9">
        <f>INT(F4727/100)</f>
        <v/>
      </c>
      <c r="I4727" t="n">
        <v>-4</v>
      </c>
      <c r="J4727" t="n">
        <v>0</v>
      </c>
      <c r="K4727" t="n">
        <v>-14</v>
      </c>
      <c r="L4727" t="n">
        <v>0</v>
      </c>
      <c r="M4727" t="n">
        <v>0</v>
      </c>
      <c r="O4727" t="n">
        <v>0</v>
      </c>
    </row>
    <row r="4728">
      <c r="A4728" s="8" t="n">
        <v>46215</v>
      </c>
      <c r="B4728" t="inlineStr">
        <is>
          <t>YX</t>
        </is>
      </c>
      <c r="C4728" s="9">
        <f>_xlfn.XLOOKUP(B4728,Carriers[Code],Carriers[Airline])</f>
        <v/>
      </c>
      <c r="D4728" t="n">
        <v>5622</v>
      </c>
      <c r="E4728" t="inlineStr">
        <is>
          <t>RIC</t>
        </is>
      </c>
      <c r="F4728" s="10" t="n">
        <v>855</v>
      </c>
      <c r="G4728" t="inlineStr">
        <is>
          <t>0800-0859</t>
        </is>
      </c>
      <c r="H4728" s="9">
        <f>INT(F4728/100)</f>
        <v/>
      </c>
      <c r="I4728" t="n">
        <v>-7</v>
      </c>
      <c r="J4728" t="n">
        <v>0</v>
      </c>
      <c r="K4728" t="n">
        <v>-20</v>
      </c>
      <c r="L4728" t="n">
        <v>0</v>
      </c>
      <c r="M4728" t="n">
        <v>0</v>
      </c>
      <c r="O4728" t="n">
        <v>0</v>
      </c>
    </row>
    <row r="4729">
      <c r="A4729" s="8" t="n">
        <v>46215</v>
      </c>
      <c r="B4729" t="inlineStr">
        <is>
          <t>AA</t>
        </is>
      </c>
      <c r="C4729" s="9">
        <f>_xlfn.XLOOKUP(B4729,Carriers[Code],Carriers[Airline])</f>
        <v/>
      </c>
      <c r="D4729" t="n">
        <v>1239</v>
      </c>
      <c r="E4729" t="inlineStr">
        <is>
          <t>ORD</t>
        </is>
      </c>
      <c r="F4729" s="10" t="n">
        <v>858</v>
      </c>
      <c r="G4729" t="inlineStr">
        <is>
          <t>0800-0859</t>
        </is>
      </c>
      <c r="H4729" s="9">
        <f>INT(F4729/100)</f>
        <v/>
      </c>
      <c r="I4729" t="n">
        <v>-10</v>
      </c>
      <c r="J4729" t="n">
        <v>0</v>
      </c>
      <c r="K4729" t="n">
        <v>-29</v>
      </c>
      <c r="L4729" t="n">
        <v>0</v>
      </c>
      <c r="M4729" t="n">
        <v>0</v>
      </c>
      <c r="O4729" t="n">
        <v>0</v>
      </c>
    </row>
    <row r="4730">
      <c r="A4730" s="8" t="n">
        <v>46215</v>
      </c>
      <c r="B4730" t="inlineStr">
        <is>
          <t>AA</t>
        </is>
      </c>
      <c r="C4730" s="9">
        <f>_xlfn.XLOOKUP(B4730,Carriers[Code],Carriers[Airline])</f>
        <v/>
      </c>
      <c r="D4730" t="n">
        <v>2735</v>
      </c>
      <c r="E4730" t="inlineStr">
        <is>
          <t>MCO</t>
        </is>
      </c>
      <c r="F4730" s="10" t="n">
        <v>900</v>
      </c>
      <c r="G4730" t="inlineStr">
        <is>
          <t>0900-0959</t>
        </is>
      </c>
      <c r="H4730" s="9">
        <f>INT(F4730/100)</f>
        <v/>
      </c>
      <c r="I4730" t="n">
        <v>-12</v>
      </c>
      <c r="J4730" t="n">
        <v>0</v>
      </c>
      <c r="K4730" t="n">
        <v>-32</v>
      </c>
      <c r="L4730" t="n">
        <v>0</v>
      </c>
      <c r="M4730" t="n">
        <v>0</v>
      </c>
      <c r="O4730" t="n">
        <v>0</v>
      </c>
    </row>
    <row r="4731">
      <c r="A4731" s="8" t="n">
        <v>46215</v>
      </c>
      <c r="B4731" t="inlineStr">
        <is>
          <t>AS</t>
        </is>
      </c>
      <c r="C4731" s="9">
        <f>_xlfn.XLOOKUP(B4731,Carriers[Code],Carriers[Airline])</f>
        <v/>
      </c>
      <c r="D4731" t="n">
        <v>338</v>
      </c>
      <c r="E4731" t="inlineStr">
        <is>
          <t>SEA</t>
        </is>
      </c>
      <c r="F4731" s="10" t="n">
        <v>900</v>
      </c>
      <c r="G4731" t="inlineStr">
        <is>
          <t>0900-0959</t>
        </is>
      </c>
      <c r="H4731" s="9">
        <f>INT(F4731/100)</f>
        <v/>
      </c>
      <c r="I4731" t="n">
        <v>-9</v>
      </c>
      <c r="J4731" t="n">
        <v>0</v>
      </c>
      <c r="K4731" t="n">
        <v>-26</v>
      </c>
      <c r="L4731" t="n">
        <v>0</v>
      </c>
      <c r="M4731" t="n">
        <v>0</v>
      </c>
      <c r="O4731" t="n">
        <v>0</v>
      </c>
    </row>
    <row r="4732">
      <c r="A4732" s="8" t="n">
        <v>46215</v>
      </c>
      <c r="B4732" t="inlineStr">
        <is>
          <t>DL</t>
        </is>
      </c>
      <c r="C4732" s="9">
        <f>_xlfn.XLOOKUP(B4732,Carriers[Code],Carriers[Airline])</f>
        <v/>
      </c>
      <c r="D4732" t="n">
        <v>816</v>
      </c>
      <c r="E4732" t="inlineStr">
        <is>
          <t>SAT</t>
        </is>
      </c>
      <c r="F4732" s="10" t="n">
        <v>900</v>
      </c>
      <c r="G4732" t="inlineStr">
        <is>
          <t>0900-0959</t>
        </is>
      </c>
      <c r="H4732" s="9">
        <f>INT(F4732/100)</f>
        <v/>
      </c>
      <c r="I4732" t="n">
        <v>-6</v>
      </c>
      <c r="J4732" t="n">
        <v>0</v>
      </c>
      <c r="K4732" t="n">
        <v>-5</v>
      </c>
      <c r="L4732" t="n">
        <v>0</v>
      </c>
      <c r="M4732" t="n">
        <v>0</v>
      </c>
      <c r="O4732" t="n">
        <v>0</v>
      </c>
    </row>
    <row r="4733">
      <c r="A4733" s="8" t="n">
        <v>46215</v>
      </c>
      <c r="B4733" t="inlineStr">
        <is>
          <t>YX</t>
        </is>
      </c>
      <c r="C4733" s="9">
        <f>_xlfn.XLOOKUP(B4733,Carriers[Code],Carriers[Airline])</f>
        <v/>
      </c>
      <c r="D4733" t="n">
        <v>4708</v>
      </c>
      <c r="E4733" t="inlineStr">
        <is>
          <t>ACK</t>
        </is>
      </c>
      <c r="F4733" s="10" t="n">
        <v>900</v>
      </c>
      <c r="G4733" t="inlineStr">
        <is>
          <t>0900-0959</t>
        </is>
      </c>
      <c r="H4733" s="9">
        <f>INT(F4733/100)</f>
        <v/>
      </c>
      <c r="I4733" t="n">
        <v>-4</v>
      </c>
      <c r="J4733" t="n">
        <v>0</v>
      </c>
      <c r="K4733" t="n">
        <v>-26</v>
      </c>
      <c r="L4733" t="n">
        <v>0</v>
      </c>
      <c r="M4733" t="n">
        <v>0</v>
      </c>
      <c r="O4733" t="n">
        <v>0</v>
      </c>
    </row>
    <row r="4734">
      <c r="A4734" s="8" t="n">
        <v>46215</v>
      </c>
      <c r="B4734" t="inlineStr">
        <is>
          <t>YX</t>
        </is>
      </c>
      <c r="C4734" s="9">
        <f>_xlfn.XLOOKUP(B4734,Carriers[Code],Carriers[Airline])</f>
        <v/>
      </c>
      <c r="D4734" t="n">
        <v>5732</v>
      </c>
      <c r="E4734" t="inlineStr">
        <is>
          <t>LGA</t>
        </is>
      </c>
      <c r="F4734" s="10" t="n">
        <v>900</v>
      </c>
      <c r="G4734" t="inlineStr">
        <is>
          <t>0900-0959</t>
        </is>
      </c>
      <c r="H4734" s="9">
        <f>INT(F4734/100)</f>
        <v/>
      </c>
      <c r="I4734" t="n">
        <v>-10</v>
      </c>
      <c r="J4734" t="n">
        <v>0</v>
      </c>
      <c r="K4734" t="n">
        <v>-16</v>
      </c>
      <c r="L4734" t="n">
        <v>0</v>
      </c>
      <c r="M4734" t="n">
        <v>0</v>
      </c>
      <c r="O4734" t="n">
        <v>0</v>
      </c>
    </row>
    <row r="4735">
      <c r="A4735" s="8" t="n">
        <v>46215</v>
      </c>
      <c r="B4735" t="inlineStr">
        <is>
          <t>AA</t>
        </is>
      </c>
      <c r="C4735" s="9">
        <f>_xlfn.XLOOKUP(B4735,Carriers[Code],Carriers[Airline])</f>
        <v/>
      </c>
      <c r="D4735" t="n">
        <v>479</v>
      </c>
      <c r="E4735" t="inlineStr">
        <is>
          <t>DFW</t>
        </is>
      </c>
      <c r="F4735" s="10" t="n">
        <v>901</v>
      </c>
      <c r="G4735" t="inlineStr">
        <is>
          <t>0900-0959</t>
        </is>
      </c>
      <c r="H4735" s="9">
        <f>INT(F4735/100)</f>
        <v/>
      </c>
      <c r="I4735" t="n">
        <v>-1</v>
      </c>
      <c r="J4735" t="n">
        <v>0</v>
      </c>
      <c r="K4735" t="n">
        <v>-20</v>
      </c>
      <c r="L4735" t="n">
        <v>0</v>
      </c>
      <c r="M4735" t="n">
        <v>0</v>
      </c>
      <c r="O4735" t="n">
        <v>0</v>
      </c>
    </row>
    <row r="4736">
      <c r="A4736" s="8" t="n">
        <v>46215</v>
      </c>
      <c r="B4736" t="inlineStr">
        <is>
          <t>B6</t>
        </is>
      </c>
      <c r="C4736" s="9">
        <f>_xlfn.XLOOKUP(B4736,Carriers[Code],Carriers[Airline])</f>
        <v/>
      </c>
      <c r="D4736" t="n">
        <v>21</v>
      </c>
      <c r="E4736" t="inlineStr">
        <is>
          <t>PBI</t>
        </is>
      </c>
      <c r="F4736" s="10" t="n">
        <v>902</v>
      </c>
      <c r="G4736" t="inlineStr">
        <is>
          <t>0900-0959</t>
        </is>
      </c>
      <c r="H4736" s="9">
        <f>INT(F4736/100)</f>
        <v/>
      </c>
      <c r="I4736" t="n">
        <v>9</v>
      </c>
      <c r="J4736" t="n">
        <v>0</v>
      </c>
      <c r="K4736" t="n">
        <v>-2</v>
      </c>
      <c r="L4736" t="n">
        <v>0</v>
      </c>
      <c r="M4736" t="n">
        <v>0</v>
      </c>
      <c r="O4736" t="n">
        <v>0</v>
      </c>
    </row>
    <row r="4737">
      <c r="A4737" s="8" t="n">
        <v>46215</v>
      </c>
      <c r="B4737" t="inlineStr">
        <is>
          <t>DL</t>
        </is>
      </c>
      <c r="C4737" s="9">
        <f>_xlfn.XLOOKUP(B4737,Carriers[Code],Carriers[Airline])</f>
        <v/>
      </c>
      <c r="D4737" t="n">
        <v>456</v>
      </c>
      <c r="E4737" t="inlineStr">
        <is>
          <t>ATL</t>
        </is>
      </c>
      <c r="F4737" s="10" t="n">
        <v>905</v>
      </c>
      <c r="G4737" t="inlineStr">
        <is>
          <t>0900-0959</t>
        </is>
      </c>
      <c r="H4737" s="9">
        <f>INT(F4737/100)</f>
        <v/>
      </c>
      <c r="I4737" t="n">
        <v>-7</v>
      </c>
      <c r="J4737" t="n">
        <v>0</v>
      </c>
      <c r="K4737" t="n">
        <v>-23</v>
      </c>
      <c r="L4737" t="n">
        <v>0</v>
      </c>
      <c r="M4737" t="n">
        <v>0</v>
      </c>
      <c r="O4737" t="n">
        <v>0</v>
      </c>
    </row>
    <row r="4738">
      <c r="A4738" s="8" t="n">
        <v>46215</v>
      </c>
      <c r="B4738" t="inlineStr">
        <is>
          <t>WN</t>
        </is>
      </c>
      <c r="C4738" s="9">
        <f>_xlfn.XLOOKUP(B4738,Carriers[Code],Carriers[Airline])</f>
        <v/>
      </c>
      <c r="D4738" t="n">
        <v>724</v>
      </c>
      <c r="E4738" t="inlineStr">
        <is>
          <t>BNA</t>
        </is>
      </c>
      <c r="F4738" s="10" t="n">
        <v>905</v>
      </c>
      <c r="G4738" t="inlineStr">
        <is>
          <t>0900-0959</t>
        </is>
      </c>
      <c r="H4738" s="9">
        <f>INT(F4738/100)</f>
        <v/>
      </c>
      <c r="I4738" t="n">
        <v>-1</v>
      </c>
      <c r="J4738" t="n">
        <v>0</v>
      </c>
      <c r="K4738" t="n">
        <v>-2</v>
      </c>
      <c r="L4738" t="n">
        <v>0</v>
      </c>
      <c r="M4738" t="n">
        <v>0</v>
      </c>
      <c r="O4738" t="n">
        <v>0</v>
      </c>
    </row>
    <row r="4739">
      <c r="A4739" s="8" t="n">
        <v>46215</v>
      </c>
      <c r="B4739" t="inlineStr">
        <is>
          <t>YX</t>
        </is>
      </c>
      <c r="C4739" s="9">
        <f>_xlfn.XLOOKUP(B4739,Carriers[Code],Carriers[Airline])</f>
        <v/>
      </c>
      <c r="D4739" t="n">
        <v>5720</v>
      </c>
      <c r="E4739" t="inlineStr">
        <is>
          <t>JFK</t>
        </is>
      </c>
      <c r="F4739" s="10" t="n">
        <v>905</v>
      </c>
      <c r="G4739" t="inlineStr">
        <is>
          <t>0900-0959</t>
        </is>
      </c>
      <c r="H4739" s="9">
        <f>INT(F4739/100)</f>
        <v/>
      </c>
      <c r="I4739" t="n">
        <v>-4</v>
      </c>
      <c r="J4739" t="n">
        <v>0</v>
      </c>
      <c r="K4739" t="n">
        <v>-4</v>
      </c>
      <c r="L4739" t="n">
        <v>0</v>
      </c>
      <c r="M4739" t="n">
        <v>0</v>
      </c>
      <c r="O4739" t="n">
        <v>0</v>
      </c>
    </row>
    <row r="4740">
      <c r="A4740" s="8" t="n">
        <v>46215</v>
      </c>
      <c r="B4740" t="inlineStr">
        <is>
          <t>UA</t>
        </is>
      </c>
      <c r="C4740" s="9">
        <f>_xlfn.XLOOKUP(B4740,Carriers[Code],Carriers[Airline])</f>
        <v/>
      </c>
      <c r="D4740" t="n">
        <v>2002</v>
      </c>
      <c r="E4740" t="inlineStr">
        <is>
          <t>SFO</t>
        </is>
      </c>
      <c r="F4740" s="10" t="n">
        <v>907</v>
      </c>
      <c r="G4740" t="inlineStr">
        <is>
          <t>0900-0959</t>
        </is>
      </c>
      <c r="H4740" s="9">
        <f>INT(F4740/100)</f>
        <v/>
      </c>
      <c r="I4740" t="n">
        <v>-4</v>
      </c>
      <c r="J4740" t="n">
        <v>0</v>
      </c>
      <c r="K4740" t="n">
        <v>-29</v>
      </c>
      <c r="L4740" t="n">
        <v>0</v>
      </c>
      <c r="M4740" t="n">
        <v>0</v>
      </c>
      <c r="O4740" t="n">
        <v>0</v>
      </c>
    </row>
    <row r="4741">
      <c r="A4741" s="8" t="n">
        <v>46215</v>
      </c>
      <c r="B4741" t="inlineStr">
        <is>
          <t>YX</t>
        </is>
      </c>
      <c r="C4741" s="9">
        <f>_xlfn.XLOOKUP(B4741,Carriers[Code],Carriers[Airline])</f>
        <v/>
      </c>
      <c r="D4741" t="n">
        <v>5809</v>
      </c>
      <c r="E4741" t="inlineStr">
        <is>
          <t>ORF</t>
        </is>
      </c>
      <c r="F4741" s="10" t="n">
        <v>910</v>
      </c>
      <c r="G4741" t="inlineStr">
        <is>
          <t>0900-0959</t>
        </is>
      </c>
      <c r="H4741" s="9">
        <f>INT(F4741/100)</f>
        <v/>
      </c>
      <c r="I4741" t="n">
        <v>-9</v>
      </c>
      <c r="J4741" t="n">
        <v>0</v>
      </c>
      <c r="K4741" t="n">
        <v>-11</v>
      </c>
      <c r="L4741" t="n">
        <v>0</v>
      </c>
      <c r="M4741" t="n">
        <v>0</v>
      </c>
      <c r="O4741" t="n">
        <v>0</v>
      </c>
    </row>
    <row r="4742">
      <c r="A4742" s="8" t="n">
        <v>46215</v>
      </c>
      <c r="B4742" t="inlineStr">
        <is>
          <t>DL</t>
        </is>
      </c>
      <c r="C4742" s="9">
        <f>_xlfn.XLOOKUP(B4742,Carriers[Code],Carriers[Airline])</f>
        <v/>
      </c>
      <c r="D4742" t="n">
        <v>1748</v>
      </c>
      <c r="E4742" t="inlineStr">
        <is>
          <t>DTW</t>
        </is>
      </c>
      <c r="F4742" s="10" t="n">
        <v>915</v>
      </c>
      <c r="G4742" t="inlineStr">
        <is>
          <t>0900-0959</t>
        </is>
      </c>
      <c r="H4742" s="9">
        <f>INT(F4742/100)</f>
        <v/>
      </c>
      <c r="I4742" t="n">
        <v>-6</v>
      </c>
      <c r="J4742" t="n">
        <v>0</v>
      </c>
      <c r="K4742" t="n">
        <v>3</v>
      </c>
      <c r="L4742" t="n">
        <v>0</v>
      </c>
      <c r="M4742" t="n">
        <v>0</v>
      </c>
      <c r="O4742" t="n">
        <v>0</v>
      </c>
    </row>
    <row r="4743">
      <c r="A4743" s="8" t="n">
        <v>46215</v>
      </c>
      <c r="B4743" t="inlineStr">
        <is>
          <t>YX</t>
        </is>
      </c>
      <c r="C4743" s="9">
        <f>_xlfn.XLOOKUP(B4743,Carriers[Code],Carriers[Airline])</f>
        <v/>
      </c>
      <c r="D4743" t="n">
        <v>5693</v>
      </c>
      <c r="E4743" t="inlineStr">
        <is>
          <t>DCA</t>
        </is>
      </c>
      <c r="F4743" s="10" t="n">
        <v>915</v>
      </c>
      <c r="G4743" t="inlineStr">
        <is>
          <t>0900-0959</t>
        </is>
      </c>
      <c r="H4743" s="9">
        <f>INT(F4743/100)</f>
        <v/>
      </c>
      <c r="I4743" t="n">
        <v>-8</v>
      </c>
      <c r="J4743" t="n">
        <v>0</v>
      </c>
      <c r="K4743" t="n">
        <v>-27</v>
      </c>
      <c r="L4743" t="n">
        <v>0</v>
      </c>
      <c r="M4743" t="n">
        <v>0</v>
      </c>
      <c r="O4743" t="n">
        <v>0</v>
      </c>
    </row>
    <row r="4744">
      <c r="A4744" s="8" t="n">
        <v>46215</v>
      </c>
      <c r="B4744" t="inlineStr">
        <is>
          <t>B6</t>
        </is>
      </c>
      <c r="C4744" s="9">
        <f>_xlfn.XLOOKUP(B4744,Carriers[Code],Carriers[Airline])</f>
        <v/>
      </c>
      <c r="D4744" t="n">
        <v>385</v>
      </c>
      <c r="E4744" t="inlineStr">
        <is>
          <t>PIT</t>
        </is>
      </c>
      <c r="F4744" s="10" t="n">
        <v>916</v>
      </c>
      <c r="G4744" t="inlineStr">
        <is>
          <t>0900-0959</t>
        </is>
      </c>
      <c r="H4744" s="9">
        <f>INT(F4744/100)</f>
        <v/>
      </c>
      <c r="I4744" t="n">
        <v>138</v>
      </c>
      <c r="J4744" t="n">
        <v>1</v>
      </c>
      <c r="K4744" t="n">
        <v>134</v>
      </c>
      <c r="L4744" t="n">
        <v>1</v>
      </c>
      <c r="M4744" t="n">
        <v>0</v>
      </c>
      <c r="O4744" t="n">
        <v>0</v>
      </c>
      <c r="P4744" t="n">
        <v>5</v>
      </c>
      <c r="Q4744" t="n">
        <v>0</v>
      </c>
      <c r="R4744" t="n">
        <v>0</v>
      </c>
      <c r="S4744" t="n">
        <v>0</v>
      </c>
      <c r="T4744" t="n">
        <v>129</v>
      </c>
    </row>
    <row r="4745">
      <c r="A4745" s="8" t="n">
        <v>46215</v>
      </c>
      <c r="B4745" t="inlineStr">
        <is>
          <t>B6</t>
        </is>
      </c>
      <c r="C4745" s="9">
        <f>_xlfn.XLOOKUP(B4745,Carriers[Code],Carriers[Airline])</f>
        <v/>
      </c>
      <c r="D4745" t="n">
        <v>2033</v>
      </c>
      <c r="E4745" t="inlineStr">
        <is>
          <t>IAH</t>
        </is>
      </c>
      <c r="F4745" s="10" t="n">
        <v>918</v>
      </c>
      <c r="G4745" t="inlineStr">
        <is>
          <t>0900-0959</t>
        </is>
      </c>
      <c r="H4745" s="9">
        <f>INT(F4745/100)</f>
        <v/>
      </c>
      <c r="I4745" t="n">
        <v>14</v>
      </c>
      <c r="J4745" t="n">
        <v>0</v>
      </c>
      <c r="K4745" t="n">
        <v>8</v>
      </c>
      <c r="L4745" t="n">
        <v>0</v>
      </c>
      <c r="M4745" t="n">
        <v>0</v>
      </c>
      <c r="O4745" t="n">
        <v>0</v>
      </c>
    </row>
    <row r="4746">
      <c r="A4746" s="8" t="n">
        <v>46215</v>
      </c>
      <c r="B4746" t="inlineStr">
        <is>
          <t>G4</t>
        </is>
      </c>
      <c r="C4746" s="9">
        <f>_xlfn.XLOOKUP(B4746,Carriers[Code],Carriers[Airline])</f>
        <v/>
      </c>
      <c r="D4746" t="n">
        <v>571</v>
      </c>
      <c r="E4746" t="inlineStr">
        <is>
          <t>GRR</t>
        </is>
      </c>
      <c r="F4746" s="10" t="n">
        <v>918</v>
      </c>
      <c r="G4746" t="inlineStr">
        <is>
          <t>0900-0959</t>
        </is>
      </c>
      <c r="H4746" s="9">
        <f>INT(F4746/100)</f>
        <v/>
      </c>
      <c r="I4746" t="n">
        <v>5</v>
      </c>
      <c r="J4746" t="n">
        <v>0</v>
      </c>
      <c r="K4746" t="n">
        <v>2</v>
      </c>
      <c r="L4746" t="n">
        <v>0</v>
      </c>
      <c r="M4746" t="n">
        <v>0</v>
      </c>
      <c r="O4746" t="n">
        <v>0</v>
      </c>
    </row>
    <row r="4747">
      <c r="A4747" s="8" t="n">
        <v>46215</v>
      </c>
      <c r="B4747" t="inlineStr">
        <is>
          <t>AA</t>
        </is>
      </c>
      <c r="C4747" s="9">
        <f>_xlfn.XLOOKUP(B4747,Carriers[Code],Carriers[Airline])</f>
        <v/>
      </c>
      <c r="D4747" t="n">
        <v>1605</v>
      </c>
      <c r="E4747" t="inlineStr">
        <is>
          <t>DCA</t>
        </is>
      </c>
      <c r="F4747" s="10" t="n">
        <v>919</v>
      </c>
      <c r="G4747" t="inlineStr">
        <is>
          <t>0900-0959</t>
        </is>
      </c>
      <c r="H4747" s="9">
        <f>INT(F4747/100)</f>
        <v/>
      </c>
      <c r="I4747" t="n">
        <v>-11</v>
      </c>
      <c r="J4747" t="n">
        <v>0</v>
      </c>
      <c r="K4747" t="n">
        <v>-18</v>
      </c>
      <c r="L4747" t="n">
        <v>0</v>
      </c>
      <c r="M4747" t="n">
        <v>0</v>
      </c>
      <c r="O4747" t="n">
        <v>0</v>
      </c>
    </row>
    <row r="4748">
      <c r="A4748" s="8" t="n">
        <v>46215</v>
      </c>
      <c r="B4748" t="inlineStr">
        <is>
          <t>B6</t>
        </is>
      </c>
      <c r="C4748" s="9">
        <f>_xlfn.XLOOKUP(B4748,Carriers[Code],Carriers[Airline])</f>
        <v/>
      </c>
      <c r="D4748" t="n">
        <v>257</v>
      </c>
      <c r="E4748" t="inlineStr">
        <is>
          <t>BZN</t>
        </is>
      </c>
      <c r="F4748" s="10" t="n">
        <v>919</v>
      </c>
      <c r="G4748" t="inlineStr">
        <is>
          <t>0900-0959</t>
        </is>
      </c>
      <c r="H4748" s="9">
        <f>INT(F4748/100)</f>
        <v/>
      </c>
      <c r="I4748" t="n">
        <v>4</v>
      </c>
      <c r="J4748" t="n">
        <v>0</v>
      </c>
      <c r="K4748" t="n">
        <v>-9</v>
      </c>
      <c r="L4748" t="n">
        <v>0</v>
      </c>
      <c r="M4748" t="n">
        <v>0</v>
      </c>
      <c r="O4748" t="n">
        <v>0</v>
      </c>
    </row>
    <row r="4749">
      <c r="A4749" s="8" t="n">
        <v>46215</v>
      </c>
      <c r="B4749" t="inlineStr">
        <is>
          <t>DL</t>
        </is>
      </c>
      <c r="C4749" s="9">
        <f>_xlfn.XLOOKUP(B4749,Carriers[Code],Carriers[Airline])</f>
        <v/>
      </c>
      <c r="D4749" t="n">
        <v>1245</v>
      </c>
      <c r="E4749" t="inlineStr">
        <is>
          <t>PBI</t>
        </is>
      </c>
      <c r="F4749" s="10" t="n">
        <v>920</v>
      </c>
      <c r="G4749" t="inlineStr">
        <is>
          <t>0900-0959</t>
        </is>
      </c>
      <c r="H4749" s="9">
        <f>INT(F4749/100)</f>
        <v/>
      </c>
      <c r="I4749" t="n">
        <v>401</v>
      </c>
      <c r="J4749" t="n">
        <v>1</v>
      </c>
      <c r="K4749" t="n">
        <v>448</v>
      </c>
      <c r="L4749" t="n">
        <v>1</v>
      </c>
      <c r="M4749" t="n">
        <v>0</v>
      </c>
      <c r="O4749" t="n">
        <v>0</v>
      </c>
      <c r="P4749" t="n">
        <v>401</v>
      </c>
      <c r="Q4749" t="n">
        <v>0</v>
      </c>
      <c r="R4749" t="n">
        <v>47</v>
      </c>
      <c r="S4749" t="n">
        <v>0</v>
      </c>
      <c r="T4749" t="n">
        <v>0</v>
      </c>
    </row>
    <row r="4750">
      <c r="A4750" s="8" t="n">
        <v>46215</v>
      </c>
      <c r="B4750" t="inlineStr">
        <is>
          <t>YX</t>
        </is>
      </c>
      <c r="C4750" s="9">
        <f>_xlfn.XLOOKUP(B4750,Carriers[Code],Carriers[Airline])</f>
        <v/>
      </c>
      <c r="D4750" t="n">
        <v>5628</v>
      </c>
      <c r="E4750" t="inlineStr">
        <is>
          <t>IND</t>
        </is>
      </c>
      <c r="F4750" s="10" t="n">
        <v>920</v>
      </c>
      <c r="G4750" t="inlineStr">
        <is>
          <t>0900-0959</t>
        </is>
      </c>
      <c r="H4750" s="9">
        <f>INT(F4750/100)</f>
        <v/>
      </c>
      <c r="I4750" t="n">
        <v>-5</v>
      </c>
      <c r="J4750" t="n">
        <v>0</v>
      </c>
      <c r="K4750" t="n">
        <v>-16</v>
      </c>
      <c r="L4750" t="n">
        <v>0</v>
      </c>
      <c r="M4750" t="n">
        <v>0</v>
      </c>
      <c r="O4750" t="n">
        <v>0</v>
      </c>
    </row>
    <row r="4751">
      <c r="A4751" s="8" t="n">
        <v>46215</v>
      </c>
      <c r="B4751" t="inlineStr">
        <is>
          <t>B6</t>
        </is>
      </c>
      <c r="C4751" s="9">
        <f>_xlfn.XLOOKUP(B4751,Carriers[Code],Carriers[Airline])</f>
        <v/>
      </c>
      <c r="D4751" t="n">
        <v>1324</v>
      </c>
      <c r="E4751" t="inlineStr">
        <is>
          <t>MVY</t>
        </is>
      </c>
      <c r="F4751" s="10" t="n">
        <v>921</v>
      </c>
      <c r="G4751" t="inlineStr">
        <is>
          <t>0900-0959</t>
        </is>
      </c>
      <c r="H4751" s="9">
        <f>INT(F4751/100)</f>
        <v/>
      </c>
      <c r="I4751" t="n">
        <v>-9</v>
      </c>
      <c r="J4751" t="n">
        <v>0</v>
      </c>
      <c r="K4751" t="n">
        <v>-12</v>
      </c>
      <c r="L4751" t="n">
        <v>0</v>
      </c>
      <c r="M4751" t="n">
        <v>0</v>
      </c>
      <c r="O4751" t="n">
        <v>0</v>
      </c>
    </row>
    <row r="4752">
      <c r="A4752" s="8" t="n">
        <v>46215</v>
      </c>
      <c r="B4752" t="inlineStr">
        <is>
          <t>DL</t>
        </is>
      </c>
      <c r="C4752" s="9">
        <f>_xlfn.XLOOKUP(B4752,Carriers[Code],Carriers[Airline])</f>
        <v/>
      </c>
      <c r="D4752" t="n">
        <v>3087</v>
      </c>
      <c r="E4752" t="inlineStr">
        <is>
          <t>MYR</t>
        </is>
      </c>
      <c r="F4752" s="10" t="n">
        <v>925</v>
      </c>
      <c r="G4752" t="inlineStr">
        <is>
          <t>0900-0959</t>
        </is>
      </c>
      <c r="H4752" s="9">
        <f>INT(F4752/100)</f>
        <v/>
      </c>
      <c r="I4752" t="n">
        <v>-10</v>
      </c>
      <c r="J4752" t="n">
        <v>0</v>
      </c>
      <c r="K4752" t="n">
        <v>-6</v>
      </c>
      <c r="L4752" t="n">
        <v>0</v>
      </c>
      <c r="M4752" t="n">
        <v>0</v>
      </c>
      <c r="O4752" t="n">
        <v>0</v>
      </c>
    </row>
    <row r="4753">
      <c r="A4753" s="8" t="n">
        <v>46215</v>
      </c>
      <c r="B4753" t="inlineStr">
        <is>
          <t>UA</t>
        </is>
      </c>
      <c r="C4753" s="9">
        <f>_xlfn.XLOOKUP(B4753,Carriers[Code],Carriers[Airline])</f>
        <v/>
      </c>
      <c r="D4753" t="n">
        <v>2098</v>
      </c>
      <c r="E4753" t="inlineStr">
        <is>
          <t>IAD</t>
        </is>
      </c>
      <c r="F4753" s="10" t="n">
        <v>925</v>
      </c>
      <c r="G4753" t="inlineStr">
        <is>
          <t>0900-0959</t>
        </is>
      </c>
      <c r="H4753" s="9">
        <f>INT(F4753/100)</f>
        <v/>
      </c>
      <c r="I4753" t="n">
        <v>-7</v>
      </c>
      <c r="J4753" t="n">
        <v>0</v>
      </c>
      <c r="K4753" t="n">
        <v>-12</v>
      </c>
      <c r="L4753" t="n">
        <v>0</v>
      </c>
      <c r="M4753" t="n">
        <v>0</v>
      </c>
      <c r="O4753" t="n">
        <v>0</v>
      </c>
    </row>
    <row r="4754">
      <c r="A4754" s="8" t="n">
        <v>46215</v>
      </c>
      <c r="B4754" t="inlineStr">
        <is>
          <t>YX</t>
        </is>
      </c>
      <c r="C4754" s="9">
        <f>_xlfn.XLOOKUP(B4754,Carriers[Code],Carriers[Airline])</f>
        <v/>
      </c>
      <c r="D4754" t="n">
        <v>4635</v>
      </c>
      <c r="E4754" t="inlineStr">
        <is>
          <t>SYR</t>
        </is>
      </c>
      <c r="F4754" s="10" t="n">
        <v>925</v>
      </c>
      <c r="G4754" t="inlineStr">
        <is>
          <t>0900-0959</t>
        </is>
      </c>
      <c r="H4754" s="9">
        <f>INT(F4754/100)</f>
        <v/>
      </c>
      <c r="I4754" t="n">
        <v>72</v>
      </c>
      <c r="J4754" t="n">
        <v>1</v>
      </c>
      <c r="K4754" t="n">
        <v>51</v>
      </c>
      <c r="L4754" t="n">
        <v>1</v>
      </c>
      <c r="M4754" t="n">
        <v>0</v>
      </c>
      <c r="O4754" t="n">
        <v>0</v>
      </c>
      <c r="P4754" t="n">
        <v>0</v>
      </c>
      <c r="Q4754" t="n">
        <v>0</v>
      </c>
      <c r="R4754" t="n">
        <v>0</v>
      </c>
      <c r="S4754" t="n">
        <v>0</v>
      </c>
      <c r="T4754" t="n">
        <v>51</v>
      </c>
    </row>
    <row r="4755">
      <c r="A4755" s="8" t="n">
        <v>46215</v>
      </c>
      <c r="B4755" t="inlineStr">
        <is>
          <t>YX</t>
        </is>
      </c>
      <c r="C4755" s="9">
        <f>_xlfn.XLOOKUP(B4755,Carriers[Code],Carriers[Airline])</f>
        <v/>
      </c>
      <c r="D4755" t="n">
        <v>5615</v>
      </c>
      <c r="E4755" t="inlineStr">
        <is>
          <t>SDF</t>
        </is>
      </c>
      <c r="F4755" s="10" t="n">
        <v>926</v>
      </c>
      <c r="G4755" t="inlineStr">
        <is>
          <t>0900-0959</t>
        </is>
      </c>
      <c r="H4755" s="9">
        <f>INT(F4755/100)</f>
        <v/>
      </c>
      <c r="I4755" t="n">
        <v>-1</v>
      </c>
      <c r="J4755" t="n">
        <v>0</v>
      </c>
      <c r="K4755" t="n">
        <v>-18</v>
      </c>
      <c r="L4755" t="n">
        <v>0</v>
      </c>
      <c r="M4755" t="n">
        <v>0</v>
      </c>
      <c r="O4755" t="n">
        <v>0</v>
      </c>
    </row>
    <row r="4756">
      <c r="A4756" s="8" t="n">
        <v>46215</v>
      </c>
      <c r="B4756" t="inlineStr">
        <is>
          <t>B6</t>
        </is>
      </c>
      <c r="C4756" s="9">
        <f>_xlfn.XLOOKUP(B4756,Carriers[Code],Carriers[Airline])</f>
        <v/>
      </c>
      <c r="D4756" t="n">
        <v>2352</v>
      </c>
      <c r="E4756" t="inlineStr">
        <is>
          <t>ACK</t>
        </is>
      </c>
      <c r="F4756" s="10" t="n">
        <v>934</v>
      </c>
      <c r="G4756" t="inlineStr">
        <is>
          <t>0900-0959</t>
        </is>
      </c>
      <c r="H4756" s="9">
        <f>INT(F4756/100)</f>
        <v/>
      </c>
      <c r="I4756" t="n">
        <v>9</v>
      </c>
      <c r="J4756" t="n">
        <v>0</v>
      </c>
      <c r="K4756" t="n">
        <v>0</v>
      </c>
      <c r="L4756" t="n">
        <v>0</v>
      </c>
      <c r="M4756" t="n">
        <v>0</v>
      </c>
      <c r="O4756" t="n">
        <v>0</v>
      </c>
    </row>
    <row r="4757">
      <c r="A4757" s="8" t="n">
        <v>46215</v>
      </c>
      <c r="B4757" t="inlineStr">
        <is>
          <t>AA</t>
        </is>
      </c>
      <c r="C4757" s="9">
        <f>_xlfn.XLOOKUP(B4757,Carriers[Code],Carriers[Airline])</f>
        <v/>
      </c>
      <c r="D4757" t="n">
        <v>3225</v>
      </c>
      <c r="E4757" t="inlineStr">
        <is>
          <t>PHL</t>
        </is>
      </c>
      <c r="F4757" s="10" t="n">
        <v>937</v>
      </c>
      <c r="G4757" t="inlineStr">
        <is>
          <t>0900-0959</t>
        </is>
      </c>
      <c r="H4757" s="9">
        <f>INT(F4757/100)</f>
        <v/>
      </c>
      <c r="I4757" t="n">
        <v>95</v>
      </c>
      <c r="J4757" t="n">
        <v>1</v>
      </c>
      <c r="K4757" t="n">
        <v>72</v>
      </c>
      <c r="L4757" t="n">
        <v>1</v>
      </c>
      <c r="M4757" t="n">
        <v>0</v>
      </c>
      <c r="O4757" t="n">
        <v>0</v>
      </c>
      <c r="P4757" t="n">
        <v>0</v>
      </c>
      <c r="Q4757" t="n">
        <v>0</v>
      </c>
      <c r="R4757" t="n">
        <v>0</v>
      </c>
      <c r="S4757" t="n">
        <v>0</v>
      </c>
      <c r="T4757" t="n">
        <v>72</v>
      </c>
    </row>
    <row r="4758">
      <c r="A4758" s="8" t="n">
        <v>46215</v>
      </c>
      <c r="B4758" t="inlineStr">
        <is>
          <t>UA</t>
        </is>
      </c>
      <c r="C4758" s="9">
        <f>_xlfn.XLOOKUP(B4758,Carriers[Code],Carriers[Airline])</f>
        <v/>
      </c>
      <c r="D4758" t="n">
        <v>662</v>
      </c>
      <c r="E4758" t="inlineStr">
        <is>
          <t>DEN</t>
        </is>
      </c>
      <c r="F4758" s="10" t="n">
        <v>940</v>
      </c>
      <c r="G4758" t="inlineStr">
        <is>
          <t>0900-0959</t>
        </is>
      </c>
      <c r="H4758" s="9">
        <f>INT(F4758/100)</f>
        <v/>
      </c>
      <c r="I4758" t="n">
        <v>-8</v>
      </c>
      <c r="J4758" t="n">
        <v>0</v>
      </c>
      <c r="K4758" t="n">
        <v>-34</v>
      </c>
      <c r="L4758" t="n">
        <v>0</v>
      </c>
      <c r="M4758" t="n">
        <v>0</v>
      </c>
      <c r="O4758" t="n">
        <v>0</v>
      </c>
    </row>
    <row r="4759">
      <c r="A4759" s="8" t="n">
        <v>46215</v>
      </c>
      <c r="B4759" t="inlineStr">
        <is>
          <t>B6</t>
        </is>
      </c>
      <c r="C4759" s="9">
        <f>_xlfn.XLOOKUP(B4759,Carriers[Code],Carriers[Airline])</f>
        <v/>
      </c>
      <c r="D4759" t="n">
        <v>1833</v>
      </c>
      <c r="E4759" t="inlineStr">
        <is>
          <t>SFO</t>
        </is>
      </c>
      <c r="F4759" s="10" t="n">
        <v>950</v>
      </c>
      <c r="G4759" t="inlineStr">
        <is>
          <t>0900-0959</t>
        </is>
      </c>
      <c r="H4759" s="9">
        <f>INT(F4759/100)</f>
        <v/>
      </c>
      <c r="I4759" t="n">
        <v>11</v>
      </c>
      <c r="J4759" t="n">
        <v>0</v>
      </c>
      <c r="K4759" t="n">
        <v>-30</v>
      </c>
      <c r="L4759" t="n">
        <v>0</v>
      </c>
      <c r="M4759" t="n">
        <v>0</v>
      </c>
      <c r="O4759" t="n">
        <v>0</v>
      </c>
    </row>
    <row r="4760">
      <c r="A4760" s="8" t="n">
        <v>46215</v>
      </c>
      <c r="B4760" t="inlineStr">
        <is>
          <t>UA</t>
        </is>
      </c>
      <c r="C4760" s="9">
        <f>_xlfn.XLOOKUP(B4760,Carriers[Code],Carriers[Airline])</f>
        <v/>
      </c>
      <c r="D4760" t="n">
        <v>1349</v>
      </c>
      <c r="E4760" t="inlineStr">
        <is>
          <t>ORD</t>
        </is>
      </c>
      <c r="F4760" s="10" t="n">
        <v>950</v>
      </c>
      <c r="G4760" t="inlineStr">
        <is>
          <t>0900-0959</t>
        </is>
      </c>
      <c r="H4760" s="9">
        <f>INT(F4760/100)</f>
        <v/>
      </c>
      <c r="I4760" t="n">
        <v>-3</v>
      </c>
      <c r="J4760" t="n">
        <v>0</v>
      </c>
      <c r="K4760" t="n">
        <v>-14</v>
      </c>
      <c r="L4760" t="n">
        <v>0</v>
      </c>
      <c r="M4760" t="n">
        <v>0</v>
      </c>
      <c r="O4760" t="n">
        <v>0</v>
      </c>
    </row>
    <row r="4761">
      <c r="A4761" s="8" t="n">
        <v>46215</v>
      </c>
      <c r="B4761" t="inlineStr">
        <is>
          <t>B6</t>
        </is>
      </c>
      <c r="C4761" s="9">
        <f>_xlfn.XLOOKUP(B4761,Carriers[Code],Carriers[Airline])</f>
        <v/>
      </c>
      <c r="D4761" t="n">
        <v>395</v>
      </c>
      <c r="E4761" t="inlineStr">
        <is>
          <t>PDX</t>
        </is>
      </c>
      <c r="F4761" s="10" t="n">
        <v>955</v>
      </c>
      <c r="G4761" t="inlineStr">
        <is>
          <t>0900-0959</t>
        </is>
      </c>
      <c r="H4761" s="9">
        <f>INT(F4761/100)</f>
        <v/>
      </c>
      <c r="I4761" t="n">
        <v>-6</v>
      </c>
      <c r="J4761" t="n">
        <v>0</v>
      </c>
      <c r="K4761" t="n">
        <v>-27</v>
      </c>
      <c r="L4761" t="n">
        <v>0</v>
      </c>
      <c r="M4761" t="n">
        <v>0</v>
      </c>
      <c r="O4761" t="n">
        <v>0</v>
      </c>
    </row>
    <row r="4762">
      <c r="A4762" s="8" t="n">
        <v>46215</v>
      </c>
      <c r="B4762" t="inlineStr">
        <is>
          <t>MQ</t>
        </is>
      </c>
      <c r="C4762" s="9">
        <f>_xlfn.XLOOKUP(B4762,Carriers[Code],Carriers[Airline])</f>
        <v/>
      </c>
      <c r="D4762" t="n">
        <v>4171</v>
      </c>
      <c r="E4762" t="inlineStr">
        <is>
          <t>ROC</t>
        </is>
      </c>
      <c r="F4762" s="10" t="n">
        <v>955</v>
      </c>
      <c r="G4762" t="inlineStr">
        <is>
          <t>0900-0959</t>
        </is>
      </c>
      <c r="H4762" s="9">
        <f>INT(F4762/100)</f>
        <v/>
      </c>
      <c r="I4762" t="n">
        <v>-10</v>
      </c>
      <c r="J4762" t="n">
        <v>0</v>
      </c>
      <c r="K4762" t="n">
        <v>-33</v>
      </c>
      <c r="L4762" t="n">
        <v>0</v>
      </c>
      <c r="M4762" t="n">
        <v>0</v>
      </c>
      <c r="O4762" t="n">
        <v>0</v>
      </c>
    </row>
    <row r="4763">
      <c r="A4763" s="8" t="n">
        <v>46215</v>
      </c>
      <c r="B4763" t="inlineStr">
        <is>
          <t>YX</t>
        </is>
      </c>
      <c r="C4763" s="9">
        <f>_xlfn.XLOOKUP(B4763,Carriers[Code],Carriers[Airline])</f>
        <v/>
      </c>
      <c r="D4763" t="n">
        <v>5744</v>
      </c>
      <c r="E4763" t="inlineStr">
        <is>
          <t>LGA</t>
        </is>
      </c>
      <c r="F4763" s="10" t="n">
        <v>1000</v>
      </c>
      <c r="G4763" t="inlineStr">
        <is>
          <t>1000-1059</t>
        </is>
      </c>
      <c r="H4763" s="9">
        <f>INT(F4763/100)</f>
        <v/>
      </c>
      <c r="I4763" t="n">
        <v>-8</v>
      </c>
      <c r="J4763" t="n">
        <v>0</v>
      </c>
      <c r="K4763" t="n">
        <v>8</v>
      </c>
      <c r="L4763" t="n">
        <v>0</v>
      </c>
      <c r="M4763" t="n">
        <v>0</v>
      </c>
      <c r="O4763" t="n">
        <v>0</v>
      </c>
    </row>
    <row r="4764">
      <c r="A4764" s="8" t="n">
        <v>46215</v>
      </c>
      <c r="B4764" t="inlineStr">
        <is>
          <t>AA</t>
        </is>
      </c>
      <c r="C4764" s="9">
        <f>_xlfn.XLOOKUP(B4764,Carriers[Code],Carriers[Airline])</f>
        <v/>
      </c>
      <c r="D4764" t="n">
        <v>377</v>
      </c>
      <c r="E4764" t="inlineStr">
        <is>
          <t>PHX</t>
        </is>
      </c>
      <c r="F4764" s="10" t="n">
        <v>1004</v>
      </c>
      <c r="G4764" t="inlineStr">
        <is>
          <t>1000-1059</t>
        </is>
      </c>
      <c r="H4764" s="9">
        <f>INT(F4764/100)</f>
        <v/>
      </c>
      <c r="I4764" t="n">
        <v>-2</v>
      </c>
      <c r="J4764" t="n">
        <v>0</v>
      </c>
      <c r="K4764" t="n">
        <v>-36</v>
      </c>
      <c r="L4764" t="n">
        <v>0</v>
      </c>
      <c r="M4764" t="n">
        <v>0</v>
      </c>
      <c r="O4764" t="n">
        <v>0</v>
      </c>
    </row>
    <row r="4765">
      <c r="A4765" s="8" t="n">
        <v>46215</v>
      </c>
      <c r="B4765" t="inlineStr">
        <is>
          <t>F9</t>
        </is>
      </c>
      <c r="C4765" s="9">
        <f>_xlfn.XLOOKUP(B4765,Carriers[Code],Carriers[Airline])</f>
        <v/>
      </c>
      <c r="D4765" t="n">
        <v>1977</v>
      </c>
      <c r="E4765" t="inlineStr">
        <is>
          <t>MCO</t>
        </is>
      </c>
      <c r="F4765" s="10" t="n">
        <v>1004</v>
      </c>
      <c r="G4765" t="inlineStr">
        <is>
          <t>1000-1059</t>
        </is>
      </c>
      <c r="H4765" s="9">
        <f>INT(F4765/100)</f>
        <v/>
      </c>
      <c r="I4765" t="n">
        <v>-3</v>
      </c>
      <c r="J4765" t="n">
        <v>0</v>
      </c>
      <c r="K4765" t="n">
        <v>-35</v>
      </c>
      <c r="L4765" t="n">
        <v>0</v>
      </c>
      <c r="M4765" t="n">
        <v>0</v>
      </c>
      <c r="O4765" t="n">
        <v>0</v>
      </c>
    </row>
    <row r="4766">
      <c r="A4766" s="8" t="n">
        <v>46215</v>
      </c>
      <c r="B4766" t="inlineStr">
        <is>
          <t>YX</t>
        </is>
      </c>
      <c r="C4766" s="9">
        <f>_xlfn.XLOOKUP(B4766,Carriers[Code],Carriers[Airline])</f>
        <v/>
      </c>
      <c r="D4766" t="n">
        <v>5630</v>
      </c>
      <c r="E4766" t="inlineStr">
        <is>
          <t>CLT</t>
        </is>
      </c>
      <c r="F4766" s="10" t="n">
        <v>1005</v>
      </c>
      <c r="G4766" t="inlineStr">
        <is>
          <t>1000-1059</t>
        </is>
      </c>
      <c r="H4766" s="9">
        <f>INT(F4766/100)</f>
        <v/>
      </c>
      <c r="I4766" t="n">
        <v>-2</v>
      </c>
      <c r="J4766" t="n">
        <v>0</v>
      </c>
      <c r="K4766" t="n">
        <v>-14</v>
      </c>
      <c r="L4766" t="n">
        <v>0</v>
      </c>
      <c r="M4766" t="n">
        <v>0</v>
      </c>
      <c r="O4766" t="n">
        <v>0</v>
      </c>
    </row>
    <row r="4767">
      <c r="A4767" s="8" t="n">
        <v>46215</v>
      </c>
      <c r="B4767" t="inlineStr">
        <is>
          <t>B6</t>
        </is>
      </c>
      <c r="C4767" s="9">
        <f>_xlfn.XLOOKUP(B4767,Carriers[Code],Carriers[Airline])</f>
        <v/>
      </c>
      <c r="D4767" t="n">
        <v>861</v>
      </c>
      <c r="E4767" t="inlineStr">
        <is>
          <t>SJU</t>
        </is>
      </c>
      <c r="F4767" s="10" t="n">
        <v>1010</v>
      </c>
      <c r="G4767" t="inlineStr">
        <is>
          <t>1000-1059</t>
        </is>
      </c>
      <c r="H4767" s="9">
        <f>INT(F4767/100)</f>
        <v/>
      </c>
      <c r="I4767" t="n">
        <v>71</v>
      </c>
      <c r="J4767" t="n">
        <v>1</v>
      </c>
      <c r="K4767" t="n">
        <v>62</v>
      </c>
      <c r="L4767" t="n">
        <v>1</v>
      </c>
      <c r="M4767" t="n">
        <v>0</v>
      </c>
      <c r="O4767" t="n">
        <v>0</v>
      </c>
      <c r="P4767" t="n">
        <v>0</v>
      </c>
      <c r="Q4767" t="n">
        <v>0</v>
      </c>
      <c r="R4767" t="n">
        <v>20</v>
      </c>
      <c r="S4767" t="n">
        <v>0</v>
      </c>
      <c r="T4767" t="n">
        <v>42</v>
      </c>
    </row>
    <row r="4768">
      <c r="A4768" s="8" t="n">
        <v>46215</v>
      </c>
      <c r="B4768" t="inlineStr">
        <is>
          <t>AA</t>
        </is>
      </c>
      <c r="C4768" s="9">
        <f>_xlfn.XLOOKUP(B4768,Carriers[Code],Carriers[Airline])</f>
        <v/>
      </c>
      <c r="D4768" t="n">
        <v>1548</v>
      </c>
      <c r="E4768" t="inlineStr">
        <is>
          <t>CLT</t>
        </is>
      </c>
      <c r="F4768" s="10" t="n">
        <v>1013</v>
      </c>
      <c r="G4768" t="inlineStr">
        <is>
          <t>1000-1059</t>
        </is>
      </c>
      <c r="H4768" s="9">
        <f>INT(F4768/100)</f>
        <v/>
      </c>
      <c r="I4768" t="n">
        <v>-9</v>
      </c>
      <c r="J4768" t="n">
        <v>0</v>
      </c>
      <c r="K4768" t="n">
        <v>-20</v>
      </c>
      <c r="L4768" t="n">
        <v>0</v>
      </c>
      <c r="M4768" t="n">
        <v>0</v>
      </c>
      <c r="O4768" t="n">
        <v>0</v>
      </c>
    </row>
    <row r="4769">
      <c r="A4769" s="8" t="n">
        <v>46215</v>
      </c>
      <c r="B4769" t="inlineStr">
        <is>
          <t>DL</t>
        </is>
      </c>
      <c r="C4769" s="9">
        <f>_xlfn.XLOOKUP(B4769,Carriers[Code],Carriers[Airline])</f>
        <v/>
      </c>
      <c r="D4769" t="n">
        <v>385</v>
      </c>
      <c r="E4769" t="inlineStr">
        <is>
          <t>ATL</t>
        </is>
      </c>
      <c r="F4769" s="10" t="n">
        <v>1015</v>
      </c>
      <c r="G4769" t="inlineStr">
        <is>
          <t>1000-1059</t>
        </is>
      </c>
      <c r="H4769" s="9">
        <f>INT(F4769/100)</f>
        <v/>
      </c>
      <c r="I4769" t="n">
        <v>-5</v>
      </c>
      <c r="J4769" t="n">
        <v>0</v>
      </c>
      <c r="K4769" t="n">
        <v>-19</v>
      </c>
      <c r="L4769" t="n">
        <v>0</v>
      </c>
      <c r="M4769" t="n">
        <v>0</v>
      </c>
      <c r="O4769" t="n">
        <v>0</v>
      </c>
    </row>
    <row r="4770">
      <c r="A4770" s="8" t="n">
        <v>46215</v>
      </c>
      <c r="B4770" t="inlineStr">
        <is>
          <t>YX</t>
        </is>
      </c>
      <c r="C4770" s="9">
        <f>_xlfn.XLOOKUP(B4770,Carriers[Code],Carriers[Airline])</f>
        <v/>
      </c>
      <c r="D4770" t="n">
        <v>4516</v>
      </c>
      <c r="E4770" t="inlineStr">
        <is>
          <t>TVC</t>
        </is>
      </c>
      <c r="F4770" s="10" t="n">
        <v>1020</v>
      </c>
      <c r="G4770" t="inlineStr">
        <is>
          <t>1000-1059</t>
        </is>
      </c>
      <c r="H4770" s="9">
        <f>INT(F4770/100)</f>
        <v/>
      </c>
      <c r="I4770" t="n">
        <v>-6</v>
      </c>
      <c r="J4770" t="n">
        <v>0</v>
      </c>
      <c r="K4770" t="n">
        <v>-23</v>
      </c>
      <c r="L4770" t="n">
        <v>0</v>
      </c>
      <c r="M4770" t="n">
        <v>0</v>
      </c>
      <c r="O4770" t="n">
        <v>0</v>
      </c>
    </row>
    <row r="4771">
      <c r="A4771" s="8" t="n">
        <v>46215</v>
      </c>
      <c r="B4771" t="inlineStr">
        <is>
          <t>YX</t>
        </is>
      </c>
      <c r="C4771" s="9">
        <f>_xlfn.XLOOKUP(B4771,Carriers[Code],Carriers[Airline])</f>
        <v/>
      </c>
      <c r="D4771" t="n">
        <v>5592</v>
      </c>
      <c r="E4771" t="inlineStr">
        <is>
          <t>DCA</t>
        </is>
      </c>
      <c r="F4771" s="10" t="n">
        <v>1020</v>
      </c>
      <c r="G4771" t="inlineStr">
        <is>
          <t>1000-1059</t>
        </is>
      </c>
      <c r="H4771" s="9">
        <f>INT(F4771/100)</f>
        <v/>
      </c>
      <c r="I4771" t="n">
        <v>7</v>
      </c>
      <c r="J4771" t="n">
        <v>0</v>
      </c>
      <c r="K4771" t="n">
        <v>2</v>
      </c>
      <c r="L4771" t="n">
        <v>0</v>
      </c>
      <c r="M4771" t="n">
        <v>0</v>
      </c>
      <c r="O4771" t="n">
        <v>0</v>
      </c>
    </row>
    <row r="4772">
      <c r="A4772" s="8" t="n">
        <v>46215</v>
      </c>
      <c r="B4772" t="inlineStr">
        <is>
          <t>B6</t>
        </is>
      </c>
      <c r="C4772" s="9">
        <f>_xlfn.XLOOKUP(B4772,Carriers[Code],Carriers[Airline])</f>
        <v/>
      </c>
      <c r="D4772" t="n">
        <v>1531</v>
      </c>
      <c r="E4772" t="inlineStr">
        <is>
          <t>MCO</t>
        </is>
      </c>
      <c r="F4772" s="10" t="n">
        <v>1021</v>
      </c>
      <c r="G4772" t="inlineStr">
        <is>
          <t>1000-1059</t>
        </is>
      </c>
      <c r="H4772" s="9">
        <f>INT(F4772/100)</f>
        <v/>
      </c>
      <c r="I4772" t="n">
        <v>16</v>
      </c>
      <c r="J4772" t="n">
        <v>1</v>
      </c>
      <c r="K4772" t="n">
        <v>5</v>
      </c>
      <c r="L4772" t="n">
        <v>0</v>
      </c>
      <c r="M4772" t="n">
        <v>0</v>
      </c>
      <c r="O4772" t="n">
        <v>0</v>
      </c>
    </row>
    <row r="4773">
      <c r="A4773" s="8" t="n">
        <v>46215</v>
      </c>
      <c r="B4773" t="inlineStr">
        <is>
          <t>DL</t>
        </is>
      </c>
      <c r="C4773" s="9">
        <f>_xlfn.XLOOKUP(B4773,Carriers[Code],Carriers[Airline])</f>
        <v/>
      </c>
      <c r="D4773" t="n">
        <v>1683</v>
      </c>
      <c r="E4773" t="inlineStr">
        <is>
          <t>BZN</t>
        </is>
      </c>
      <c r="F4773" s="10" t="n">
        <v>1025</v>
      </c>
      <c r="G4773" t="inlineStr">
        <is>
          <t>1000-1059</t>
        </is>
      </c>
      <c r="H4773" s="9">
        <f>INT(F4773/100)</f>
        <v/>
      </c>
      <c r="I4773" t="n">
        <v>-12</v>
      </c>
      <c r="J4773" t="n">
        <v>0</v>
      </c>
      <c r="K4773" t="n">
        <v>-37</v>
      </c>
      <c r="L4773" t="n">
        <v>0</v>
      </c>
      <c r="M4773" t="n">
        <v>0</v>
      </c>
      <c r="O4773" t="n">
        <v>0</v>
      </c>
    </row>
    <row r="4774">
      <c r="A4774" s="8" t="n">
        <v>46215</v>
      </c>
      <c r="B4774" t="inlineStr">
        <is>
          <t>YX</t>
        </is>
      </c>
      <c r="C4774" s="9">
        <f>_xlfn.XLOOKUP(B4774,Carriers[Code],Carriers[Airline])</f>
        <v/>
      </c>
      <c r="D4774" t="n">
        <v>4355</v>
      </c>
      <c r="E4774" t="inlineStr">
        <is>
          <t>DCA</t>
        </is>
      </c>
      <c r="F4774" s="10" t="n">
        <v>1025</v>
      </c>
      <c r="G4774" t="inlineStr">
        <is>
          <t>1000-1059</t>
        </is>
      </c>
      <c r="H4774" s="9">
        <f>INT(F4774/100)</f>
        <v/>
      </c>
      <c r="I4774" t="n">
        <v>-6</v>
      </c>
      <c r="J4774" t="n">
        <v>0</v>
      </c>
      <c r="K4774" t="n">
        <v>-33</v>
      </c>
      <c r="L4774" t="n">
        <v>0</v>
      </c>
      <c r="M4774" t="n">
        <v>0</v>
      </c>
      <c r="O4774" t="n">
        <v>0</v>
      </c>
    </row>
    <row r="4775">
      <c r="A4775" s="8" t="n">
        <v>46215</v>
      </c>
      <c r="B4775" t="inlineStr">
        <is>
          <t>B6</t>
        </is>
      </c>
      <c r="C4775" s="9">
        <f>_xlfn.XLOOKUP(B4775,Carriers[Code],Carriers[Airline])</f>
        <v/>
      </c>
      <c r="D4775" t="n">
        <v>1807</v>
      </c>
      <c r="E4775" t="inlineStr">
        <is>
          <t>BNA</t>
        </is>
      </c>
      <c r="F4775" s="10" t="n">
        <v>1028</v>
      </c>
      <c r="G4775" t="inlineStr">
        <is>
          <t>1000-1059</t>
        </is>
      </c>
      <c r="H4775" s="9">
        <f>INT(F4775/100)</f>
        <v/>
      </c>
      <c r="I4775" t="n">
        <v>-5</v>
      </c>
      <c r="J4775" t="n">
        <v>0</v>
      </c>
      <c r="K4775" t="n">
        <v>-26</v>
      </c>
      <c r="L4775" t="n">
        <v>0</v>
      </c>
      <c r="M4775" t="n">
        <v>0</v>
      </c>
      <c r="O4775" t="n">
        <v>0</v>
      </c>
    </row>
    <row r="4776">
      <c r="A4776" s="8" t="n">
        <v>46215</v>
      </c>
      <c r="B4776" t="inlineStr">
        <is>
          <t>AA</t>
        </is>
      </c>
      <c r="C4776" s="9">
        <f>_xlfn.XLOOKUP(B4776,Carriers[Code],Carriers[Airline])</f>
        <v/>
      </c>
      <c r="D4776" t="n">
        <v>3022</v>
      </c>
      <c r="E4776" t="inlineStr">
        <is>
          <t>ORD</t>
        </is>
      </c>
      <c r="F4776" s="10" t="n">
        <v>1029</v>
      </c>
      <c r="G4776" t="inlineStr">
        <is>
          <t>1000-1059</t>
        </is>
      </c>
      <c r="H4776" s="9">
        <f>INT(F4776/100)</f>
        <v/>
      </c>
      <c r="I4776" t="n">
        <v>-8</v>
      </c>
      <c r="J4776" t="n">
        <v>0</v>
      </c>
      <c r="K4776" t="n">
        <v>-24</v>
      </c>
      <c r="L4776" t="n">
        <v>0</v>
      </c>
      <c r="M4776" t="n">
        <v>0</v>
      </c>
      <c r="O4776" t="n">
        <v>0</v>
      </c>
    </row>
    <row r="4777">
      <c r="A4777" s="8" t="n">
        <v>46215</v>
      </c>
      <c r="B4777" t="inlineStr">
        <is>
          <t>AA</t>
        </is>
      </c>
      <c r="C4777" s="9">
        <f>_xlfn.XLOOKUP(B4777,Carriers[Code],Carriers[Airline])</f>
        <v/>
      </c>
      <c r="D4777" t="n">
        <v>1277</v>
      </c>
      <c r="E4777" t="inlineStr">
        <is>
          <t>LAX</t>
        </is>
      </c>
      <c r="F4777" s="10" t="n">
        <v>1030</v>
      </c>
      <c r="G4777" t="inlineStr">
        <is>
          <t>1000-1059</t>
        </is>
      </c>
      <c r="H4777" s="9">
        <f>INT(F4777/100)</f>
        <v/>
      </c>
      <c r="I4777" t="n">
        <v>-3</v>
      </c>
      <c r="J4777" t="n">
        <v>0</v>
      </c>
      <c r="K4777" t="n">
        <v>-44</v>
      </c>
      <c r="L4777" t="n">
        <v>0</v>
      </c>
      <c r="M4777" t="n">
        <v>0</v>
      </c>
      <c r="O4777" t="n">
        <v>0</v>
      </c>
    </row>
    <row r="4778">
      <c r="A4778" s="8" t="n">
        <v>46215</v>
      </c>
      <c r="B4778" t="inlineStr">
        <is>
          <t>WN</t>
        </is>
      </c>
      <c r="C4778" s="9">
        <f>_xlfn.XLOOKUP(B4778,Carriers[Code],Carriers[Airline])</f>
        <v/>
      </c>
      <c r="D4778" t="n">
        <v>884</v>
      </c>
      <c r="E4778" t="inlineStr">
        <is>
          <t>AUS</t>
        </is>
      </c>
      <c r="F4778" s="10" t="n">
        <v>1030</v>
      </c>
      <c r="G4778" t="inlineStr">
        <is>
          <t>1000-1059</t>
        </is>
      </c>
      <c r="H4778" s="9">
        <f>INT(F4778/100)</f>
        <v/>
      </c>
      <c r="I4778" t="n">
        <v>1</v>
      </c>
      <c r="J4778" t="n">
        <v>0</v>
      </c>
      <c r="K4778" t="n">
        <v>-11</v>
      </c>
      <c r="L4778" t="n">
        <v>0</v>
      </c>
      <c r="M4778" t="n">
        <v>0</v>
      </c>
      <c r="O4778" t="n">
        <v>0</v>
      </c>
    </row>
    <row r="4779">
      <c r="A4779" s="8" t="n">
        <v>46215</v>
      </c>
      <c r="B4779" t="inlineStr">
        <is>
          <t>AA</t>
        </is>
      </c>
      <c r="C4779" s="9">
        <f>_xlfn.XLOOKUP(B4779,Carriers[Code],Carriers[Airline])</f>
        <v/>
      </c>
      <c r="D4779" t="n">
        <v>815</v>
      </c>
      <c r="E4779" t="inlineStr">
        <is>
          <t>MIA</t>
        </is>
      </c>
      <c r="F4779" s="10" t="n">
        <v>1031</v>
      </c>
      <c r="G4779" t="inlineStr">
        <is>
          <t>1000-1059</t>
        </is>
      </c>
      <c r="H4779" s="9">
        <f>INT(F4779/100)</f>
        <v/>
      </c>
      <c r="I4779" t="n">
        <v>-5</v>
      </c>
      <c r="J4779" t="n">
        <v>0</v>
      </c>
      <c r="K4779" t="n">
        <v>-26</v>
      </c>
      <c r="L4779" t="n">
        <v>0</v>
      </c>
      <c r="M4779" t="n">
        <v>0</v>
      </c>
      <c r="O4779" t="n">
        <v>0</v>
      </c>
    </row>
    <row r="4780">
      <c r="A4780" s="8" t="n">
        <v>46215</v>
      </c>
      <c r="B4780" t="inlineStr">
        <is>
          <t>B6</t>
        </is>
      </c>
      <c r="C4780" s="9">
        <f>_xlfn.XLOOKUP(B4780,Carriers[Code],Carriers[Airline])</f>
        <v/>
      </c>
      <c r="D4780" t="n">
        <v>1499</v>
      </c>
      <c r="E4780" t="inlineStr">
        <is>
          <t>DAB</t>
        </is>
      </c>
      <c r="F4780" s="10" t="n">
        <v>1035</v>
      </c>
      <c r="G4780" t="inlineStr">
        <is>
          <t>1000-1059</t>
        </is>
      </c>
      <c r="H4780" s="9">
        <f>INT(F4780/100)</f>
        <v/>
      </c>
      <c r="I4780" t="n">
        <v>-7</v>
      </c>
      <c r="J4780" t="n">
        <v>0</v>
      </c>
      <c r="K4780" t="n">
        <v>-10</v>
      </c>
      <c r="L4780" t="n">
        <v>0</v>
      </c>
      <c r="M4780" t="n">
        <v>0</v>
      </c>
      <c r="O4780" t="n">
        <v>0</v>
      </c>
    </row>
    <row r="4781">
      <c r="A4781" s="8" t="n">
        <v>46215</v>
      </c>
      <c r="B4781" t="inlineStr">
        <is>
          <t>UA</t>
        </is>
      </c>
      <c r="C4781" s="9">
        <f>_xlfn.XLOOKUP(B4781,Carriers[Code],Carriers[Airline])</f>
        <v/>
      </c>
      <c r="D4781" t="n">
        <v>503</v>
      </c>
      <c r="E4781" t="inlineStr">
        <is>
          <t>ORD</t>
        </is>
      </c>
      <c r="F4781" s="10" t="n">
        <v>1035</v>
      </c>
      <c r="G4781" t="inlineStr">
        <is>
          <t>1000-1059</t>
        </is>
      </c>
      <c r="H4781" s="9">
        <f>INT(F4781/100)</f>
        <v/>
      </c>
      <c r="I4781" t="n">
        <v>-2</v>
      </c>
      <c r="J4781" t="n">
        <v>0</v>
      </c>
      <c r="K4781" t="n">
        <v>-23</v>
      </c>
      <c r="L4781" t="n">
        <v>0</v>
      </c>
      <c r="M4781" t="n">
        <v>0</v>
      </c>
      <c r="O4781" t="n">
        <v>0</v>
      </c>
    </row>
    <row r="4782">
      <c r="A4782" s="8" t="n">
        <v>46215</v>
      </c>
      <c r="B4782" t="inlineStr">
        <is>
          <t>G4</t>
        </is>
      </c>
      <c r="C4782" s="9">
        <f>_xlfn.XLOOKUP(B4782,Carriers[Code],Carriers[Airline])</f>
        <v/>
      </c>
      <c r="D4782" t="n">
        <v>1407</v>
      </c>
      <c r="E4782" t="inlineStr">
        <is>
          <t>TYS</t>
        </is>
      </c>
      <c r="F4782" s="10" t="n">
        <v>1040</v>
      </c>
      <c r="G4782" t="inlineStr">
        <is>
          <t>1000-1059</t>
        </is>
      </c>
      <c r="H4782" s="9">
        <f>INT(F4782/100)</f>
        <v/>
      </c>
      <c r="I4782" t="n">
        <v>2</v>
      </c>
      <c r="J4782" t="n">
        <v>0</v>
      </c>
      <c r="K4782" t="n">
        <v>0</v>
      </c>
      <c r="L4782" t="n">
        <v>0</v>
      </c>
      <c r="M4782" t="n">
        <v>0</v>
      </c>
      <c r="O4782" t="n">
        <v>0</v>
      </c>
    </row>
    <row r="4783">
      <c r="A4783" s="8" t="n">
        <v>46215</v>
      </c>
      <c r="B4783" t="inlineStr">
        <is>
          <t>AA</t>
        </is>
      </c>
      <c r="C4783" s="9">
        <f>_xlfn.XLOOKUP(B4783,Carriers[Code],Carriers[Airline])</f>
        <v/>
      </c>
      <c r="D4783" t="n">
        <v>2783</v>
      </c>
      <c r="E4783" t="inlineStr">
        <is>
          <t>PHL</t>
        </is>
      </c>
      <c r="F4783" s="10" t="n">
        <v>1049</v>
      </c>
      <c r="G4783" t="inlineStr">
        <is>
          <t>1000-1059</t>
        </is>
      </c>
      <c r="H4783" s="9">
        <f>INT(F4783/100)</f>
        <v/>
      </c>
      <c r="I4783" t="n">
        <v>-2</v>
      </c>
      <c r="J4783" t="n">
        <v>0</v>
      </c>
      <c r="K4783" t="n">
        <v>-16</v>
      </c>
      <c r="L4783" t="n">
        <v>0</v>
      </c>
      <c r="M4783" t="n">
        <v>0</v>
      </c>
      <c r="O4783" t="n">
        <v>0</v>
      </c>
    </row>
    <row r="4784">
      <c r="A4784" s="8" t="n">
        <v>46215</v>
      </c>
      <c r="B4784" t="inlineStr">
        <is>
          <t>YX</t>
        </is>
      </c>
      <c r="C4784" s="9">
        <f>_xlfn.XLOOKUP(B4784,Carriers[Code],Carriers[Airline])</f>
        <v/>
      </c>
      <c r="D4784" t="n">
        <v>4373</v>
      </c>
      <c r="E4784" t="inlineStr">
        <is>
          <t>LGA</t>
        </is>
      </c>
      <c r="F4784" s="10" t="n">
        <v>1054</v>
      </c>
      <c r="G4784" t="inlineStr">
        <is>
          <t>1000-1059</t>
        </is>
      </c>
      <c r="H4784" s="9">
        <f>INT(F4784/100)</f>
        <v/>
      </c>
      <c r="I4784" t="n">
        <v>-3</v>
      </c>
      <c r="J4784" t="n">
        <v>0</v>
      </c>
      <c r="K4784" t="n">
        <v>-22</v>
      </c>
      <c r="L4784" t="n">
        <v>0</v>
      </c>
      <c r="M4784" t="n">
        <v>0</v>
      </c>
      <c r="O4784" t="n">
        <v>0</v>
      </c>
    </row>
    <row r="4785">
      <c r="A4785" s="8" t="n">
        <v>46215</v>
      </c>
      <c r="B4785" t="inlineStr">
        <is>
          <t>DL</t>
        </is>
      </c>
      <c r="C4785" s="9">
        <f>_xlfn.XLOOKUP(B4785,Carriers[Code],Carriers[Airline])</f>
        <v/>
      </c>
      <c r="D4785" t="n">
        <v>2004</v>
      </c>
      <c r="E4785" t="inlineStr">
        <is>
          <t>LAX</t>
        </is>
      </c>
      <c r="F4785" s="10" t="n">
        <v>1055</v>
      </c>
      <c r="G4785" t="inlineStr">
        <is>
          <t>1000-1059</t>
        </is>
      </c>
      <c r="H4785" s="9">
        <f>INT(F4785/100)</f>
        <v/>
      </c>
      <c r="I4785" t="n">
        <v>10</v>
      </c>
      <c r="J4785" t="n">
        <v>0</v>
      </c>
      <c r="K4785" t="n">
        <v>-26</v>
      </c>
      <c r="L4785" t="n">
        <v>0</v>
      </c>
      <c r="M4785" t="n">
        <v>0</v>
      </c>
      <c r="O4785" t="n">
        <v>0</v>
      </c>
    </row>
    <row r="4786">
      <c r="A4786" s="8" t="n">
        <v>46215</v>
      </c>
      <c r="B4786" t="inlineStr">
        <is>
          <t>UA</t>
        </is>
      </c>
      <c r="C4786" s="9">
        <f>_xlfn.XLOOKUP(B4786,Carriers[Code],Carriers[Airline])</f>
        <v/>
      </c>
      <c r="D4786" t="n">
        <v>2394</v>
      </c>
      <c r="E4786" t="inlineStr">
        <is>
          <t>EWR</t>
        </is>
      </c>
      <c r="F4786" s="10" t="n">
        <v>1058</v>
      </c>
      <c r="G4786" t="inlineStr">
        <is>
          <t>1000-1059</t>
        </is>
      </c>
      <c r="H4786" s="9">
        <f>INT(F4786/100)</f>
        <v/>
      </c>
      <c r="I4786" t="n">
        <v>2</v>
      </c>
      <c r="J4786" t="n">
        <v>0</v>
      </c>
      <c r="K4786" t="n">
        <v>12</v>
      </c>
      <c r="L4786" t="n">
        <v>0</v>
      </c>
      <c r="M4786" t="n">
        <v>0</v>
      </c>
      <c r="O4786" t="n">
        <v>0</v>
      </c>
    </row>
    <row r="4787">
      <c r="A4787" s="8" t="n">
        <v>46215</v>
      </c>
      <c r="B4787" t="inlineStr">
        <is>
          <t>B6</t>
        </is>
      </c>
      <c r="C4787" s="9">
        <f>_xlfn.XLOOKUP(B4787,Carriers[Code],Carriers[Airline])</f>
        <v/>
      </c>
      <c r="D4787" t="n">
        <v>1487</v>
      </c>
      <c r="E4787" t="inlineStr">
        <is>
          <t>LAX</t>
        </is>
      </c>
      <c r="F4787" s="10" t="n">
        <v>1100</v>
      </c>
      <c r="G4787" t="inlineStr">
        <is>
          <t>1100-1159</t>
        </is>
      </c>
      <c r="H4787" s="9">
        <f>INT(F4787/100)</f>
        <v/>
      </c>
      <c r="I4787" t="n">
        <v>55</v>
      </c>
      <c r="J4787" t="n">
        <v>1</v>
      </c>
      <c r="K4787" t="n">
        <v>28</v>
      </c>
      <c r="L4787" t="n">
        <v>1</v>
      </c>
      <c r="M4787" t="n">
        <v>0</v>
      </c>
      <c r="O4787" t="n">
        <v>0</v>
      </c>
      <c r="P4787" t="n">
        <v>0</v>
      </c>
      <c r="Q4787" t="n">
        <v>0</v>
      </c>
      <c r="R4787" t="n">
        <v>28</v>
      </c>
      <c r="S4787" t="n">
        <v>0</v>
      </c>
      <c r="T4787" t="n">
        <v>0</v>
      </c>
    </row>
    <row r="4788">
      <c r="A4788" s="8" t="n">
        <v>46215</v>
      </c>
      <c r="B4788" t="inlineStr">
        <is>
          <t>YX</t>
        </is>
      </c>
      <c r="C4788" s="9">
        <f>_xlfn.XLOOKUP(B4788,Carriers[Code],Carriers[Airline])</f>
        <v/>
      </c>
      <c r="D4788" t="n">
        <v>5755</v>
      </c>
      <c r="E4788" t="inlineStr">
        <is>
          <t>LGA</t>
        </is>
      </c>
      <c r="F4788" s="10" t="n">
        <v>1100</v>
      </c>
      <c r="G4788" t="inlineStr">
        <is>
          <t>1100-1159</t>
        </is>
      </c>
      <c r="H4788" s="9">
        <f>INT(F4788/100)</f>
        <v/>
      </c>
      <c r="I4788" t="n">
        <v>0</v>
      </c>
      <c r="J4788" t="n">
        <v>0</v>
      </c>
      <c r="K4788" t="n">
        <v>-15</v>
      </c>
      <c r="L4788" t="n">
        <v>0</v>
      </c>
      <c r="M4788" t="n">
        <v>0</v>
      </c>
      <c r="O4788" t="n">
        <v>0</v>
      </c>
    </row>
    <row r="4789">
      <c r="A4789" s="8" t="n">
        <v>46215</v>
      </c>
      <c r="B4789" t="inlineStr">
        <is>
          <t>B6</t>
        </is>
      </c>
      <c r="C4789" s="9">
        <f>_xlfn.XLOOKUP(B4789,Carriers[Code],Carriers[Airline])</f>
        <v/>
      </c>
      <c r="D4789" t="n">
        <v>837</v>
      </c>
      <c r="E4789" t="inlineStr">
        <is>
          <t>DTW</t>
        </is>
      </c>
      <c r="F4789" s="10" t="n">
        <v>1104</v>
      </c>
      <c r="G4789" t="inlineStr">
        <is>
          <t>1100-1159</t>
        </is>
      </c>
      <c r="H4789" s="9">
        <f>INT(F4789/100)</f>
        <v/>
      </c>
      <c r="I4789" t="n">
        <v>-2</v>
      </c>
      <c r="J4789" t="n">
        <v>0</v>
      </c>
      <c r="K4789" t="n">
        <v>-17</v>
      </c>
      <c r="L4789" t="n">
        <v>0</v>
      </c>
      <c r="M4789" t="n">
        <v>0</v>
      </c>
      <c r="O4789" t="n">
        <v>0</v>
      </c>
    </row>
    <row r="4790">
      <c r="A4790" s="8" t="n">
        <v>46215</v>
      </c>
      <c r="B4790" t="inlineStr">
        <is>
          <t>DL</t>
        </is>
      </c>
      <c r="C4790" s="9">
        <f>_xlfn.XLOOKUP(B4790,Carriers[Code],Carriers[Airline])</f>
        <v/>
      </c>
      <c r="D4790" t="n">
        <v>860</v>
      </c>
      <c r="E4790" t="inlineStr">
        <is>
          <t>SFO</t>
        </is>
      </c>
      <c r="F4790" s="10" t="n">
        <v>1105</v>
      </c>
      <c r="G4790" t="inlineStr">
        <is>
          <t>1100-1159</t>
        </is>
      </c>
      <c r="H4790" s="9">
        <f>INT(F4790/100)</f>
        <v/>
      </c>
      <c r="I4790" t="n">
        <v>-1</v>
      </c>
      <c r="J4790" t="n">
        <v>0</v>
      </c>
      <c r="K4790" t="n">
        <v>-35</v>
      </c>
      <c r="L4790" t="n">
        <v>0</v>
      </c>
      <c r="M4790" t="n">
        <v>0</v>
      </c>
      <c r="O4790" t="n">
        <v>0</v>
      </c>
    </row>
    <row r="4791">
      <c r="A4791" s="8" t="n">
        <v>46215</v>
      </c>
      <c r="B4791" t="inlineStr">
        <is>
          <t>B6</t>
        </is>
      </c>
      <c r="C4791" s="9">
        <f>_xlfn.XLOOKUP(B4791,Carriers[Code],Carriers[Airline])</f>
        <v/>
      </c>
      <c r="D4791" t="n">
        <v>401</v>
      </c>
      <c r="E4791" t="inlineStr">
        <is>
          <t>MSY</t>
        </is>
      </c>
      <c r="F4791" s="10" t="n">
        <v>1114</v>
      </c>
      <c r="G4791" t="inlineStr">
        <is>
          <t>1100-1159</t>
        </is>
      </c>
      <c r="H4791" s="9">
        <f>INT(F4791/100)</f>
        <v/>
      </c>
      <c r="I4791" t="n">
        <v>82</v>
      </c>
      <c r="J4791" t="n">
        <v>1</v>
      </c>
      <c r="K4791" t="n">
        <v>120</v>
      </c>
      <c r="L4791" t="n">
        <v>1</v>
      </c>
      <c r="M4791" t="n">
        <v>0</v>
      </c>
      <c r="O4791" t="n">
        <v>0</v>
      </c>
      <c r="P4791" t="n">
        <v>0</v>
      </c>
      <c r="Q4791" t="n">
        <v>0</v>
      </c>
      <c r="R4791" t="n">
        <v>38</v>
      </c>
      <c r="S4791" t="n">
        <v>0</v>
      </c>
      <c r="T4791" t="n">
        <v>82</v>
      </c>
    </row>
    <row r="4792">
      <c r="A4792" s="8" t="n">
        <v>46215</v>
      </c>
      <c r="B4792" t="inlineStr">
        <is>
          <t>DL</t>
        </is>
      </c>
      <c r="C4792" s="9">
        <f>_xlfn.XLOOKUP(B4792,Carriers[Code],Carriers[Airline])</f>
        <v/>
      </c>
      <c r="D4792" t="n">
        <v>464</v>
      </c>
      <c r="E4792" t="inlineStr">
        <is>
          <t>SLC</t>
        </is>
      </c>
      <c r="F4792" s="10" t="n">
        <v>1115</v>
      </c>
      <c r="G4792" t="inlineStr">
        <is>
          <t>1100-1159</t>
        </is>
      </c>
      <c r="H4792" s="9">
        <f>INT(F4792/100)</f>
        <v/>
      </c>
      <c r="I4792" t="n">
        <v>-2</v>
      </c>
      <c r="J4792" t="n">
        <v>0</v>
      </c>
      <c r="K4792" t="n">
        <v>0</v>
      </c>
      <c r="L4792" t="n">
        <v>0</v>
      </c>
      <c r="M4792" t="n">
        <v>0</v>
      </c>
      <c r="O4792" t="n">
        <v>0</v>
      </c>
    </row>
    <row r="4793">
      <c r="A4793" s="8" t="n">
        <v>46215</v>
      </c>
      <c r="B4793" t="inlineStr">
        <is>
          <t>B6</t>
        </is>
      </c>
      <c r="C4793" s="9">
        <f>_xlfn.XLOOKUP(B4793,Carriers[Code],Carriers[Airline])</f>
        <v/>
      </c>
      <c r="D4793" t="n">
        <v>2283</v>
      </c>
      <c r="E4793" t="inlineStr">
        <is>
          <t>RDU</t>
        </is>
      </c>
      <c r="F4793" s="10" t="n">
        <v>1119</v>
      </c>
      <c r="G4793" t="inlineStr">
        <is>
          <t>1100-1159</t>
        </is>
      </c>
      <c r="H4793" s="9">
        <f>INT(F4793/100)</f>
        <v/>
      </c>
      <c r="M4793" t="n">
        <v>1</v>
      </c>
      <c r="N4793" t="inlineStr">
        <is>
          <t>A</t>
        </is>
      </c>
      <c r="O4793" t="n">
        <v>0</v>
      </c>
    </row>
    <row r="4794">
      <c r="A4794" s="8" t="n">
        <v>46215</v>
      </c>
      <c r="B4794" t="inlineStr">
        <is>
          <t>AA</t>
        </is>
      </c>
      <c r="C4794" s="9">
        <f>_xlfn.XLOOKUP(B4794,Carriers[Code],Carriers[Airline])</f>
        <v/>
      </c>
      <c r="D4794" t="n">
        <v>3161</v>
      </c>
      <c r="E4794" t="inlineStr">
        <is>
          <t>CLT</t>
        </is>
      </c>
      <c r="F4794" s="10" t="n">
        <v>1120</v>
      </c>
      <c r="G4794" t="inlineStr">
        <is>
          <t>1100-1159</t>
        </is>
      </c>
      <c r="H4794" s="9">
        <f>INT(F4794/100)</f>
        <v/>
      </c>
      <c r="I4794" t="n">
        <v>-4</v>
      </c>
      <c r="J4794" t="n">
        <v>0</v>
      </c>
      <c r="K4794" t="n">
        <v>-14</v>
      </c>
      <c r="L4794" t="n">
        <v>0</v>
      </c>
      <c r="M4794" t="n">
        <v>0</v>
      </c>
      <c r="O4794" t="n">
        <v>0</v>
      </c>
    </row>
    <row r="4795">
      <c r="A4795" s="8" t="n">
        <v>46215</v>
      </c>
      <c r="B4795" t="inlineStr">
        <is>
          <t>DL</t>
        </is>
      </c>
      <c r="C4795" s="9">
        <f>_xlfn.XLOOKUP(B4795,Carriers[Code],Carriers[Airline])</f>
        <v/>
      </c>
      <c r="D4795" t="n">
        <v>1398</v>
      </c>
      <c r="E4795" t="inlineStr">
        <is>
          <t>MSY</t>
        </is>
      </c>
      <c r="F4795" s="10" t="n">
        <v>1120</v>
      </c>
      <c r="G4795" t="inlineStr">
        <is>
          <t>1100-1159</t>
        </is>
      </c>
      <c r="H4795" s="9">
        <f>INT(F4795/100)</f>
        <v/>
      </c>
      <c r="I4795" t="n">
        <v>121</v>
      </c>
      <c r="J4795" t="n">
        <v>1</v>
      </c>
      <c r="K4795" t="n">
        <v>149</v>
      </c>
      <c r="L4795" t="n">
        <v>1</v>
      </c>
      <c r="M4795" t="n">
        <v>0</v>
      </c>
      <c r="O4795" t="n">
        <v>0</v>
      </c>
      <c r="P4795" t="n">
        <v>0</v>
      </c>
      <c r="Q4795" t="n">
        <v>0</v>
      </c>
      <c r="R4795" t="n">
        <v>28</v>
      </c>
      <c r="S4795" t="n">
        <v>0</v>
      </c>
      <c r="T4795" t="n">
        <v>121</v>
      </c>
    </row>
    <row r="4796">
      <c r="A4796" s="8" t="n">
        <v>46215</v>
      </c>
      <c r="B4796" t="inlineStr">
        <is>
          <t>YX</t>
        </is>
      </c>
      <c r="C4796" s="9">
        <f>_xlfn.XLOOKUP(B4796,Carriers[Code],Carriers[Airline])</f>
        <v/>
      </c>
      <c r="D4796" t="n">
        <v>5803</v>
      </c>
      <c r="E4796" t="inlineStr">
        <is>
          <t>SAV</t>
        </is>
      </c>
      <c r="F4796" s="10" t="n">
        <v>1125</v>
      </c>
      <c r="G4796" t="inlineStr">
        <is>
          <t>1100-1159</t>
        </is>
      </c>
      <c r="H4796" s="9">
        <f>INT(F4796/100)</f>
        <v/>
      </c>
      <c r="I4796" t="n">
        <v>64</v>
      </c>
      <c r="J4796" t="n">
        <v>1</v>
      </c>
      <c r="K4796" t="n">
        <v>56</v>
      </c>
      <c r="L4796" t="n">
        <v>1</v>
      </c>
      <c r="M4796" t="n">
        <v>0</v>
      </c>
      <c r="O4796" t="n">
        <v>0</v>
      </c>
      <c r="P4796" t="n">
        <v>47</v>
      </c>
      <c r="Q4796" t="n">
        <v>0</v>
      </c>
      <c r="R4796" t="n">
        <v>0</v>
      </c>
      <c r="S4796" t="n">
        <v>0</v>
      </c>
      <c r="T4796" t="n">
        <v>9</v>
      </c>
    </row>
    <row r="4797">
      <c r="A4797" s="8" t="n">
        <v>46215</v>
      </c>
      <c r="B4797" t="inlineStr">
        <is>
          <t>DL</t>
        </is>
      </c>
      <c r="C4797" s="9">
        <f>_xlfn.XLOOKUP(B4797,Carriers[Code],Carriers[Airline])</f>
        <v/>
      </c>
      <c r="D4797" t="n">
        <v>332</v>
      </c>
      <c r="E4797" t="inlineStr">
        <is>
          <t>SEA</t>
        </is>
      </c>
      <c r="F4797" s="10" t="n">
        <v>1129</v>
      </c>
      <c r="G4797" t="inlineStr">
        <is>
          <t>1100-1159</t>
        </is>
      </c>
      <c r="H4797" s="9">
        <f>INT(F4797/100)</f>
        <v/>
      </c>
      <c r="I4797" t="n">
        <v>-6</v>
      </c>
      <c r="J4797" t="n">
        <v>0</v>
      </c>
      <c r="K4797" t="n">
        <v>-21</v>
      </c>
      <c r="L4797" t="n">
        <v>0</v>
      </c>
      <c r="M4797" t="n">
        <v>0</v>
      </c>
      <c r="O4797" t="n">
        <v>0</v>
      </c>
    </row>
    <row r="4798">
      <c r="A4798" s="8" t="n">
        <v>46215</v>
      </c>
      <c r="B4798" t="inlineStr">
        <is>
          <t>YX</t>
        </is>
      </c>
      <c r="C4798" s="9">
        <f>_xlfn.XLOOKUP(B4798,Carriers[Code],Carriers[Airline])</f>
        <v/>
      </c>
      <c r="D4798" t="n">
        <v>4738</v>
      </c>
      <c r="E4798" t="inlineStr">
        <is>
          <t>ILM</t>
        </is>
      </c>
      <c r="F4798" s="10" t="n">
        <v>1130</v>
      </c>
      <c r="G4798" t="inlineStr">
        <is>
          <t>1100-1159</t>
        </is>
      </c>
      <c r="H4798" s="9">
        <f>INT(F4798/100)</f>
        <v/>
      </c>
      <c r="I4798" t="n">
        <v>-4</v>
      </c>
      <c r="J4798" t="n">
        <v>0</v>
      </c>
      <c r="K4798" t="n">
        <v>-25</v>
      </c>
      <c r="L4798" t="n">
        <v>0</v>
      </c>
      <c r="M4798" t="n">
        <v>0</v>
      </c>
      <c r="O4798" t="n">
        <v>0</v>
      </c>
    </row>
    <row r="4799">
      <c r="A4799" s="8" t="n">
        <v>46215</v>
      </c>
      <c r="B4799" t="inlineStr">
        <is>
          <t>B6</t>
        </is>
      </c>
      <c r="C4799" s="9">
        <f>_xlfn.XLOOKUP(B4799,Carriers[Code],Carriers[Airline])</f>
        <v/>
      </c>
      <c r="D4799" t="n">
        <v>793</v>
      </c>
      <c r="E4799" t="inlineStr">
        <is>
          <t>DEN</t>
        </is>
      </c>
      <c r="F4799" s="10" t="n">
        <v>1134</v>
      </c>
      <c r="G4799" t="inlineStr">
        <is>
          <t>1100-1159</t>
        </is>
      </c>
      <c r="H4799" s="9">
        <f>INT(F4799/100)</f>
        <v/>
      </c>
      <c r="I4799" t="n">
        <v>0</v>
      </c>
      <c r="J4799" t="n">
        <v>0</v>
      </c>
      <c r="K4799" t="n">
        <v>-30</v>
      </c>
      <c r="L4799" t="n">
        <v>0</v>
      </c>
      <c r="M4799" t="n">
        <v>0</v>
      </c>
      <c r="O4799" t="n">
        <v>0</v>
      </c>
    </row>
    <row r="4800">
      <c r="A4800" s="8" t="n">
        <v>46215</v>
      </c>
      <c r="B4800" t="inlineStr">
        <is>
          <t>UA</t>
        </is>
      </c>
      <c r="C4800" s="9">
        <f>_xlfn.XLOOKUP(B4800,Carriers[Code],Carriers[Airline])</f>
        <v/>
      </c>
      <c r="D4800" t="n">
        <v>1074</v>
      </c>
      <c r="E4800" t="inlineStr">
        <is>
          <t>SFO</t>
        </is>
      </c>
      <c r="F4800" s="10" t="n">
        <v>1135</v>
      </c>
      <c r="G4800" t="inlineStr">
        <is>
          <t>1100-1159</t>
        </is>
      </c>
      <c r="H4800" s="9">
        <f>INT(F4800/100)</f>
        <v/>
      </c>
      <c r="I4800" t="n">
        <v>-2</v>
      </c>
      <c r="J4800" t="n">
        <v>0</v>
      </c>
      <c r="K4800" t="n">
        <v>-32</v>
      </c>
      <c r="L4800" t="n">
        <v>0</v>
      </c>
      <c r="M4800" t="n">
        <v>0</v>
      </c>
      <c r="O4800" t="n">
        <v>0</v>
      </c>
    </row>
    <row r="4801">
      <c r="A4801" s="8" t="n">
        <v>46215</v>
      </c>
      <c r="B4801" t="inlineStr">
        <is>
          <t>WN</t>
        </is>
      </c>
      <c r="C4801" s="9">
        <f>_xlfn.XLOOKUP(B4801,Carriers[Code],Carriers[Airline])</f>
        <v/>
      </c>
      <c r="D4801" t="n">
        <v>2640</v>
      </c>
      <c r="E4801" t="inlineStr">
        <is>
          <t>BWI</t>
        </is>
      </c>
      <c r="F4801" s="10" t="n">
        <v>1135</v>
      </c>
      <c r="G4801" t="inlineStr">
        <is>
          <t>1100-1159</t>
        </is>
      </c>
      <c r="H4801" s="9">
        <f>INT(F4801/100)</f>
        <v/>
      </c>
      <c r="I4801" t="n">
        <v>13</v>
      </c>
      <c r="J4801" t="n">
        <v>0</v>
      </c>
      <c r="K4801" t="n">
        <v>-2</v>
      </c>
      <c r="L4801" t="n">
        <v>0</v>
      </c>
      <c r="M4801" t="n">
        <v>0</v>
      </c>
      <c r="O4801" t="n">
        <v>0</v>
      </c>
    </row>
    <row r="4802">
      <c r="A4802" s="8" t="n">
        <v>46215</v>
      </c>
      <c r="B4802" t="inlineStr">
        <is>
          <t>DL</t>
        </is>
      </c>
      <c r="C4802" s="9">
        <f>_xlfn.XLOOKUP(B4802,Carriers[Code],Carriers[Airline])</f>
        <v/>
      </c>
      <c r="D4802" t="n">
        <v>1103</v>
      </c>
      <c r="E4802" t="inlineStr">
        <is>
          <t>MSP</t>
        </is>
      </c>
      <c r="F4802" s="10" t="n">
        <v>1150</v>
      </c>
      <c r="G4802" t="inlineStr">
        <is>
          <t>1100-1159</t>
        </is>
      </c>
      <c r="H4802" s="9">
        <f>INT(F4802/100)</f>
        <v/>
      </c>
      <c r="I4802" t="n">
        <v>0</v>
      </c>
      <c r="J4802" t="n">
        <v>0</v>
      </c>
      <c r="K4802" t="n">
        <v>-22</v>
      </c>
      <c r="L4802" t="n">
        <v>0</v>
      </c>
      <c r="M4802" t="n">
        <v>0</v>
      </c>
      <c r="O4802" t="n">
        <v>0</v>
      </c>
    </row>
    <row r="4803">
      <c r="A4803" s="8" t="n">
        <v>46215</v>
      </c>
      <c r="B4803" t="inlineStr">
        <is>
          <t>YX</t>
        </is>
      </c>
      <c r="C4803" s="9">
        <f>_xlfn.XLOOKUP(B4803,Carriers[Code],Carriers[Airline])</f>
        <v/>
      </c>
      <c r="D4803" t="n">
        <v>5731</v>
      </c>
      <c r="E4803" t="inlineStr">
        <is>
          <t>PIT</t>
        </is>
      </c>
      <c r="F4803" s="10" t="n">
        <v>1150</v>
      </c>
      <c r="G4803" t="inlineStr">
        <is>
          <t>1100-1159</t>
        </is>
      </c>
      <c r="H4803" s="9">
        <f>INT(F4803/100)</f>
        <v/>
      </c>
      <c r="I4803" t="n">
        <v>-7</v>
      </c>
      <c r="J4803" t="n">
        <v>0</v>
      </c>
      <c r="K4803" t="n">
        <v>-24</v>
      </c>
      <c r="L4803" t="n">
        <v>0</v>
      </c>
      <c r="M4803" t="n">
        <v>0</v>
      </c>
      <c r="O4803" t="n">
        <v>0</v>
      </c>
    </row>
    <row r="4804">
      <c r="A4804" s="8" t="n">
        <v>46215</v>
      </c>
      <c r="B4804" t="inlineStr">
        <is>
          <t>F9</t>
        </is>
      </c>
      <c r="C4804" s="9">
        <f>_xlfn.XLOOKUP(B4804,Carriers[Code],Carriers[Airline])</f>
        <v/>
      </c>
      <c r="D4804" t="n">
        <v>3511</v>
      </c>
      <c r="E4804" t="inlineStr">
        <is>
          <t>ATL</t>
        </is>
      </c>
      <c r="F4804" s="10" t="n">
        <v>1152</v>
      </c>
      <c r="G4804" t="inlineStr">
        <is>
          <t>1100-1159</t>
        </is>
      </c>
      <c r="H4804" s="9">
        <f>INT(F4804/100)</f>
        <v/>
      </c>
      <c r="I4804" t="n">
        <v>-10</v>
      </c>
      <c r="J4804" t="n">
        <v>0</v>
      </c>
      <c r="K4804" t="n">
        <v>-21</v>
      </c>
      <c r="L4804" t="n">
        <v>0</v>
      </c>
      <c r="M4804" t="n">
        <v>0</v>
      </c>
      <c r="O4804" t="n">
        <v>0</v>
      </c>
    </row>
    <row r="4805">
      <c r="A4805" s="8" t="n">
        <v>46215</v>
      </c>
      <c r="B4805" t="inlineStr">
        <is>
          <t>YX</t>
        </is>
      </c>
      <c r="C4805" s="9">
        <f>_xlfn.XLOOKUP(B4805,Carriers[Code],Carriers[Airline])</f>
        <v/>
      </c>
      <c r="D4805" t="n">
        <v>4349</v>
      </c>
      <c r="E4805" t="inlineStr">
        <is>
          <t>DCA</t>
        </is>
      </c>
      <c r="F4805" s="10" t="n">
        <v>1152</v>
      </c>
      <c r="G4805" t="inlineStr">
        <is>
          <t>1100-1159</t>
        </is>
      </c>
      <c r="H4805" s="9">
        <f>INT(F4805/100)</f>
        <v/>
      </c>
      <c r="I4805" t="n">
        <v>52</v>
      </c>
      <c r="J4805" t="n">
        <v>1</v>
      </c>
      <c r="K4805" t="n">
        <v>52</v>
      </c>
      <c r="L4805" t="n">
        <v>1</v>
      </c>
      <c r="M4805" t="n">
        <v>0</v>
      </c>
      <c r="O4805" t="n">
        <v>0</v>
      </c>
      <c r="P4805" t="n">
        <v>48</v>
      </c>
      <c r="Q4805" t="n">
        <v>0</v>
      </c>
      <c r="R4805" t="n">
        <v>0</v>
      </c>
      <c r="S4805" t="n">
        <v>0</v>
      </c>
      <c r="T4805" t="n">
        <v>4</v>
      </c>
    </row>
    <row r="4806">
      <c r="A4806" s="8" t="n">
        <v>46215</v>
      </c>
      <c r="B4806" t="inlineStr">
        <is>
          <t>YX</t>
        </is>
      </c>
      <c r="C4806" s="9">
        <f>_xlfn.XLOOKUP(B4806,Carriers[Code],Carriers[Airline])</f>
        <v/>
      </c>
      <c r="D4806" t="n">
        <v>4760</v>
      </c>
      <c r="E4806" t="inlineStr">
        <is>
          <t>CVG</t>
        </is>
      </c>
      <c r="F4806" s="10" t="n">
        <v>1155</v>
      </c>
      <c r="G4806" t="inlineStr">
        <is>
          <t>1100-1159</t>
        </is>
      </c>
      <c r="H4806" s="9">
        <f>INT(F4806/100)</f>
        <v/>
      </c>
      <c r="I4806" t="n">
        <v>114</v>
      </c>
      <c r="J4806" t="n">
        <v>1</v>
      </c>
      <c r="K4806" t="n">
        <v>91</v>
      </c>
      <c r="L4806" t="n">
        <v>1</v>
      </c>
      <c r="M4806" t="n">
        <v>0</v>
      </c>
      <c r="O4806" t="n">
        <v>0</v>
      </c>
      <c r="P4806" t="n">
        <v>0</v>
      </c>
      <c r="Q4806" t="n">
        <v>0</v>
      </c>
      <c r="R4806" t="n">
        <v>0</v>
      </c>
      <c r="S4806" t="n">
        <v>0</v>
      </c>
      <c r="T4806" t="n">
        <v>91</v>
      </c>
    </row>
    <row r="4807">
      <c r="A4807" s="8" t="n">
        <v>46215</v>
      </c>
      <c r="B4807" t="inlineStr">
        <is>
          <t>YX</t>
        </is>
      </c>
      <c r="C4807" s="9">
        <f>_xlfn.XLOOKUP(B4807,Carriers[Code],Carriers[Airline])</f>
        <v/>
      </c>
      <c r="D4807" t="n">
        <v>5854</v>
      </c>
      <c r="E4807" t="inlineStr">
        <is>
          <t>LGA</t>
        </is>
      </c>
      <c r="F4807" s="10" t="n">
        <v>1159</v>
      </c>
      <c r="G4807" t="inlineStr">
        <is>
          <t>1100-1159</t>
        </is>
      </c>
      <c r="H4807" s="9">
        <f>INT(F4807/100)</f>
        <v/>
      </c>
      <c r="I4807" t="n">
        <v>-5</v>
      </c>
      <c r="J4807" t="n">
        <v>0</v>
      </c>
      <c r="K4807" t="n">
        <v>-11</v>
      </c>
      <c r="L4807" t="n">
        <v>0</v>
      </c>
      <c r="M4807" t="n">
        <v>0</v>
      </c>
      <c r="O4807" t="n">
        <v>0</v>
      </c>
    </row>
    <row r="4808">
      <c r="A4808" s="8" t="n">
        <v>46215</v>
      </c>
      <c r="B4808" t="inlineStr">
        <is>
          <t>AA</t>
        </is>
      </c>
      <c r="C4808" s="9">
        <f>_xlfn.XLOOKUP(B4808,Carriers[Code],Carriers[Airline])</f>
        <v/>
      </c>
      <c r="D4808" t="n">
        <v>1610</v>
      </c>
      <c r="E4808" t="inlineStr">
        <is>
          <t>ORD</t>
        </is>
      </c>
      <c r="F4808" s="10" t="n">
        <v>1200</v>
      </c>
      <c r="G4808" t="inlineStr">
        <is>
          <t>1200-1259</t>
        </is>
      </c>
      <c r="H4808" s="9">
        <f>INT(F4808/100)</f>
        <v/>
      </c>
      <c r="I4808" t="n">
        <v>-6</v>
      </c>
      <c r="J4808" t="n">
        <v>0</v>
      </c>
      <c r="K4808" t="n">
        <v>-31</v>
      </c>
      <c r="L4808" t="n">
        <v>0</v>
      </c>
      <c r="M4808" t="n">
        <v>0</v>
      </c>
      <c r="O4808" t="n">
        <v>0</v>
      </c>
    </row>
    <row r="4809">
      <c r="A4809" s="8" t="n">
        <v>46215</v>
      </c>
      <c r="B4809" t="inlineStr">
        <is>
          <t>DL</t>
        </is>
      </c>
      <c r="C4809" s="9">
        <f>_xlfn.XLOOKUP(B4809,Carriers[Code],Carriers[Airline])</f>
        <v/>
      </c>
      <c r="D4809" t="n">
        <v>303</v>
      </c>
      <c r="E4809" t="inlineStr">
        <is>
          <t>DFW</t>
        </is>
      </c>
      <c r="F4809" s="10" t="n">
        <v>1205</v>
      </c>
      <c r="G4809" t="inlineStr">
        <is>
          <t>1200-1259</t>
        </is>
      </c>
      <c r="H4809" s="9">
        <f>INT(F4809/100)</f>
        <v/>
      </c>
      <c r="I4809" t="n">
        <v>-2</v>
      </c>
      <c r="J4809" t="n">
        <v>0</v>
      </c>
      <c r="K4809" t="n">
        <v>-25</v>
      </c>
      <c r="L4809" t="n">
        <v>0</v>
      </c>
      <c r="M4809" t="n">
        <v>0</v>
      </c>
      <c r="O4809" t="n">
        <v>0</v>
      </c>
    </row>
    <row r="4810">
      <c r="A4810" s="8" t="n">
        <v>46215</v>
      </c>
      <c r="B4810" t="inlineStr">
        <is>
          <t>DL</t>
        </is>
      </c>
      <c r="C4810" s="9">
        <f>_xlfn.XLOOKUP(B4810,Carriers[Code],Carriers[Airline])</f>
        <v/>
      </c>
      <c r="D4810" t="n">
        <v>2785</v>
      </c>
      <c r="E4810" t="inlineStr">
        <is>
          <t>CHS</t>
        </is>
      </c>
      <c r="F4810" s="10" t="n">
        <v>1205</v>
      </c>
      <c r="G4810" t="inlineStr">
        <is>
          <t>1200-1259</t>
        </is>
      </c>
      <c r="H4810" s="9">
        <f>INT(F4810/100)</f>
        <v/>
      </c>
      <c r="M4810" t="n">
        <v>1</v>
      </c>
      <c r="N4810" t="inlineStr">
        <is>
          <t>A</t>
        </is>
      </c>
      <c r="O4810" t="n">
        <v>0</v>
      </c>
    </row>
    <row r="4811">
      <c r="A4811" s="8" t="n">
        <v>46215</v>
      </c>
      <c r="B4811" t="inlineStr">
        <is>
          <t>G4</t>
        </is>
      </c>
      <c r="C4811" s="9">
        <f>_xlfn.XLOOKUP(B4811,Carriers[Code],Carriers[Airline])</f>
        <v/>
      </c>
      <c r="D4811" t="n">
        <v>456</v>
      </c>
      <c r="E4811" t="inlineStr">
        <is>
          <t>DSM</t>
        </is>
      </c>
      <c r="F4811" s="10" t="n">
        <v>1206</v>
      </c>
      <c r="G4811" t="inlineStr">
        <is>
          <t>1200-1259</t>
        </is>
      </c>
      <c r="H4811" s="9">
        <f>INT(F4811/100)</f>
        <v/>
      </c>
      <c r="I4811" t="n">
        <v>113</v>
      </c>
      <c r="J4811" t="n">
        <v>1</v>
      </c>
      <c r="K4811" t="n">
        <v>99</v>
      </c>
      <c r="L4811" t="n">
        <v>1</v>
      </c>
      <c r="M4811" t="n">
        <v>0</v>
      </c>
      <c r="O4811" t="n">
        <v>0</v>
      </c>
      <c r="P4811" t="n">
        <v>11</v>
      </c>
      <c r="Q4811" t="n">
        <v>0</v>
      </c>
      <c r="R4811" t="n">
        <v>0</v>
      </c>
      <c r="S4811" t="n">
        <v>0</v>
      </c>
      <c r="T4811" t="n">
        <v>88</v>
      </c>
    </row>
    <row r="4812">
      <c r="A4812" s="8" t="n">
        <v>46215</v>
      </c>
      <c r="B4812" t="inlineStr">
        <is>
          <t>B6</t>
        </is>
      </c>
      <c r="C4812" s="9">
        <f>_xlfn.XLOOKUP(B4812,Carriers[Code],Carriers[Airline])</f>
        <v/>
      </c>
      <c r="D4812" t="n">
        <v>51</v>
      </c>
      <c r="E4812" t="inlineStr">
        <is>
          <t>MCO</t>
        </is>
      </c>
      <c r="F4812" s="10" t="n">
        <v>1210</v>
      </c>
      <c r="G4812" t="inlineStr">
        <is>
          <t>1200-1259</t>
        </is>
      </c>
      <c r="H4812" s="9">
        <f>INT(F4812/100)</f>
        <v/>
      </c>
      <c r="I4812" t="n">
        <v>-6</v>
      </c>
      <c r="J4812" t="n">
        <v>0</v>
      </c>
      <c r="K4812" t="n">
        <v>11</v>
      </c>
      <c r="L4812" t="n">
        <v>0</v>
      </c>
      <c r="M4812" t="n">
        <v>0</v>
      </c>
      <c r="O4812" t="n">
        <v>0</v>
      </c>
    </row>
    <row r="4813">
      <c r="A4813" s="8" t="n">
        <v>46215</v>
      </c>
      <c r="B4813" t="inlineStr">
        <is>
          <t>B6</t>
        </is>
      </c>
      <c r="C4813" s="9">
        <f>_xlfn.XLOOKUP(B4813,Carriers[Code],Carriers[Airline])</f>
        <v/>
      </c>
      <c r="D4813" t="n">
        <v>1352</v>
      </c>
      <c r="E4813" t="inlineStr">
        <is>
          <t>ACK</t>
        </is>
      </c>
      <c r="F4813" s="10" t="n">
        <v>1212</v>
      </c>
      <c r="G4813" t="inlineStr">
        <is>
          <t>1200-1259</t>
        </is>
      </c>
      <c r="H4813" s="9">
        <f>INT(F4813/100)</f>
        <v/>
      </c>
      <c r="I4813" t="n">
        <v>6</v>
      </c>
      <c r="J4813" t="n">
        <v>0</v>
      </c>
      <c r="K4813" t="n">
        <v>-9</v>
      </c>
      <c r="L4813" t="n">
        <v>0</v>
      </c>
      <c r="M4813" t="n">
        <v>0</v>
      </c>
      <c r="O4813" t="n">
        <v>0</v>
      </c>
    </row>
    <row r="4814">
      <c r="A4814" s="8" t="n">
        <v>46215</v>
      </c>
      <c r="B4814" t="inlineStr">
        <is>
          <t>UA</t>
        </is>
      </c>
      <c r="C4814" s="9">
        <f>_xlfn.XLOOKUP(B4814,Carriers[Code],Carriers[Airline])</f>
        <v/>
      </c>
      <c r="D4814" t="n">
        <v>414</v>
      </c>
      <c r="E4814" t="inlineStr">
        <is>
          <t>DEN</t>
        </is>
      </c>
      <c r="F4814" s="10" t="n">
        <v>1222</v>
      </c>
      <c r="G4814" t="inlineStr">
        <is>
          <t>1200-1259</t>
        </is>
      </c>
      <c r="H4814" s="9">
        <f>INT(F4814/100)</f>
        <v/>
      </c>
      <c r="I4814" t="n">
        <v>-8</v>
      </c>
      <c r="J4814" t="n">
        <v>0</v>
      </c>
      <c r="K4814" t="n">
        <v>-39</v>
      </c>
      <c r="L4814" t="n">
        <v>0</v>
      </c>
      <c r="M4814" t="n">
        <v>0</v>
      </c>
      <c r="O4814" t="n">
        <v>0</v>
      </c>
    </row>
    <row r="4815">
      <c r="A4815" s="8" t="n">
        <v>46215</v>
      </c>
      <c r="B4815" t="inlineStr">
        <is>
          <t>DL</t>
        </is>
      </c>
      <c r="C4815" s="9">
        <f>_xlfn.XLOOKUP(B4815,Carriers[Code],Carriers[Airline])</f>
        <v/>
      </c>
      <c r="D4815" t="n">
        <v>2816</v>
      </c>
      <c r="E4815" t="inlineStr">
        <is>
          <t>ORD</t>
        </is>
      </c>
      <c r="F4815" s="10" t="n">
        <v>1225</v>
      </c>
      <c r="G4815" t="inlineStr">
        <is>
          <t>1200-1259</t>
        </is>
      </c>
      <c r="H4815" s="9">
        <f>INT(F4815/100)</f>
        <v/>
      </c>
      <c r="I4815" t="n">
        <v>96</v>
      </c>
      <c r="J4815" t="n">
        <v>1</v>
      </c>
      <c r="K4815" t="n">
        <v>81</v>
      </c>
      <c r="L4815" t="n">
        <v>1</v>
      </c>
      <c r="M4815" t="n">
        <v>0</v>
      </c>
      <c r="O4815" t="n">
        <v>0</v>
      </c>
      <c r="P4815" t="n">
        <v>81</v>
      </c>
      <c r="Q4815" t="n">
        <v>0</v>
      </c>
      <c r="R4815" t="n">
        <v>0</v>
      </c>
      <c r="S4815" t="n">
        <v>0</v>
      </c>
      <c r="T4815" t="n">
        <v>0</v>
      </c>
    </row>
    <row r="4816">
      <c r="A4816" s="8" t="n">
        <v>46215</v>
      </c>
      <c r="B4816" t="inlineStr">
        <is>
          <t>YX</t>
        </is>
      </c>
      <c r="C4816" s="9">
        <f>_xlfn.XLOOKUP(B4816,Carriers[Code],Carriers[Airline])</f>
        <v/>
      </c>
      <c r="D4816" t="n">
        <v>4366</v>
      </c>
      <c r="E4816" t="inlineStr">
        <is>
          <t>JFK</t>
        </is>
      </c>
      <c r="F4816" s="10" t="n">
        <v>1226</v>
      </c>
      <c r="G4816" t="inlineStr">
        <is>
          <t>1200-1259</t>
        </is>
      </c>
      <c r="H4816" s="9">
        <f>INT(F4816/100)</f>
        <v/>
      </c>
      <c r="I4816" t="n">
        <v>-2</v>
      </c>
      <c r="J4816" t="n">
        <v>0</v>
      </c>
      <c r="K4816" t="n">
        <v>-26</v>
      </c>
      <c r="L4816" t="n">
        <v>0</v>
      </c>
      <c r="M4816" t="n">
        <v>0</v>
      </c>
      <c r="O4816" t="n">
        <v>0</v>
      </c>
    </row>
    <row r="4817">
      <c r="A4817" s="8" t="n">
        <v>46215</v>
      </c>
      <c r="B4817" t="inlineStr">
        <is>
          <t>B6</t>
        </is>
      </c>
      <c r="C4817" s="9">
        <f>_xlfn.XLOOKUP(B4817,Carriers[Code],Carriers[Airline])</f>
        <v/>
      </c>
      <c r="D4817" t="n">
        <v>269</v>
      </c>
      <c r="E4817" t="inlineStr">
        <is>
          <t>FLL</t>
        </is>
      </c>
      <c r="F4817" s="10" t="n">
        <v>1230</v>
      </c>
      <c r="G4817" t="inlineStr">
        <is>
          <t>1200-1259</t>
        </is>
      </c>
      <c r="H4817" s="9">
        <f>INT(F4817/100)</f>
        <v/>
      </c>
      <c r="I4817" t="n">
        <v>-1</v>
      </c>
      <c r="J4817" t="n">
        <v>0</v>
      </c>
      <c r="K4817" t="n">
        <v>-11</v>
      </c>
      <c r="L4817" t="n">
        <v>0</v>
      </c>
      <c r="M4817" t="n">
        <v>0</v>
      </c>
      <c r="O4817" t="n">
        <v>0</v>
      </c>
    </row>
    <row r="4818">
      <c r="A4818" s="8" t="n">
        <v>46215</v>
      </c>
      <c r="B4818" t="inlineStr">
        <is>
          <t>DL</t>
        </is>
      </c>
      <c r="C4818" s="9">
        <f>_xlfn.XLOOKUP(B4818,Carriers[Code],Carriers[Airline])</f>
        <v/>
      </c>
      <c r="D4818" t="n">
        <v>2779</v>
      </c>
      <c r="E4818" t="inlineStr">
        <is>
          <t>ATL</t>
        </is>
      </c>
      <c r="F4818" s="10" t="n">
        <v>1230</v>
      </c>
      <c r="G4818" t="inlineStr">
        <is>
          <t>1200-1259</t>
        </is>
      </c>
      <c r="H4818" s="9">
        <f>INT(F4818/100)</f>
        <v/>
      </c>
      <c r="I4818" t="n">
        <v>1</v>
      </c>
      <c r="J4818" t="n">
        <v>0</v>
      </c>
      <c r="K4818" t="n">
        <v>39</v>
      </c>
      <c r="L4818" t="n">
        <v>1</v>
      </c>
      <c r="M4818" t="n">
        <v>0</v>
      </c>
      <c r="O4818" t="n">
        <v>0</v>
      </c>
      <c r="P4818" t="n">
        <v>0</v>
      </c>
      <c r="Q4818" t="n">
        <v>0</v>
      </c>
      <c r="R4818" t="n">
        <v>39</v>
      </c>
      <c r="S4818" t="n">
        <v>0</v>
      </c>
      <c r="T4818" t="n">
        <v>0</v>
      </c>
    </row>
    <row r="4819">
      <c r="A4819" s="8" t="n">
        <v>46215</v>
      </c>
      <c r="B4819" t="inlineStr">
        <is>
          <t>UA</t>
        </is>
      </c>
      <c r="C4819" s="9">
        <f>_xlfn.XLOOKUP(B4819,Carriers[Code],Carriers[Airline])</f>
        <v/>
      </c>
      <c r="D4819" t="n">
        <v>1732</v>
      </c>
      <c r="E4819" t="inlineStr">
        <is>
          <t>ORD</t>
        </is>
      </c>
      <c r="F4819" s="10" t="n">
        <v>1230</v>
      </c>
      <c r="G4819" t="inlineStr">
        <is>
          <t>1200-1259</t>
        </is>
      </c>
      <c r="H4819" s="9">
        <f>INT(F4819/100)</f>
        <v/>
      </c>
      <c r="I4819" t="n">
        <v>1</v>
      </c>
      <c r="J4819" t="n">
        <v>0</v>
      </c>
      <c r="K4819" t="n">
        <v>-20</v>
      </c>
      <c r="L4819" t="n">
        <v>0</v>
      </c>
      <c r="M4819" t="n">
        <v>0</v>
      </c>
      <c r="O4819" t="n">
        <v>0</v>
      </c>
    </row>
    <row r="4820">
      <c r="A4820" s="8" t="n">
        <v>46215</v>
      </c>
      <c r="B4820" t="inlineStr">
        <is>
          <t>WN</t>
        </is>
      </c>
      <c r="C4820" s="9">
        <f>_xlfn.XLOOKUP(B4820,Carriers[Code],Carriers[Airline])</f>
        <v/>
      </c>
      <c r="D4820" t="n">
        <v>1221</v>
      </c>
      <c r="E4820" t="inlineStr">
        <is>
          <t>DEN</t>
        </is>
      </c>
      <c r="F4820" s="10" t="n">
        <v>1235</v>
      </c>
      <c r="G4820" t="inlineStr">
        <is>
          <t>1200-1259</t>
        </is>
      </c>
      <c r="H4820" s="9">
        <f>INT(F4820/100)</f>
        <v/>
      </c>
      <c r="I4820" t="n">
        <v>6</v>
      </c>
      <c r="J4820" t="n">
        <v>0</v>
      </c>
      <c r="K4820" t="n">
        <v>-21</v>
      </c>
      <c r="L4820" t="n">
        <v>0</v>
      </c>
      <c r="M4820" t="n">
        <v>0</v>
      </c>
      <c r="O4820" t="n">
        <v>0</v>
      </c>
    </row>
    <row r="4821">
      <c r="A4821" s="8" t="n">
        <v>46215</v>
      </c>
      <c r="B4821" t="inlineStr">
        <is>
          <t>YX</t>
        </is>
      </c>
      <c r="C4821" s="9">
        <f>_xlfn.XLOOKUP(B4821,Carriers[Code],Carriers[Airline])</f>
        <v/>
      </c>
      <c r="D4821" t="n">
        <v>3413</v>
      </c>
      <c r="E4821" t="inlineStr">
        <is>
          <t>IAD</t>
        </is>
      </c>
      <c r="F4821" s="10" t="n">
        <v>1235</v>
      </c>
      <c r="G4821" t="inlineStr">
        <is>
          <t>1200-1259</t>
        </is>
      </c>
      <c r="H4821" s="9">
        <f>INT(F4821/100)</f>
        <v/>
      </c>
      <c r="I4821" t="n">
        <v>-4</v>
      </c>
      <c r="J4821" t="n">
        <v>0</v>
      </c>
      <c r="K4821" t="n">
        <v>-15</v>
      </c>
      <c r="L4821" t="n">
        <v>0</v>
      </c>
      <c r="M4821" t="n">
        <v>0</v>
      </c>
      <c r="O4821" t="n">
        <v>0</v>
      </c>
    </row>
    <row r="4822">
      <c r="A4822" s="8" t="n">
        <v>46215</v>
      </c>
      <c r="B4822" t="inlineStr">
        <is>
          <t>YX</t>
        </is>
      </c>
      <c r="C4822" s="9">
        <f>_xlfn.XLOOKUP(B4822,Carriers[Code],Carriers[Airline])</f>
        <v/>
      </c>
      <c r="D4822" t="n">
        <v>5706</v>
      </c>
      <c r="E4822" t="inlineStr">
        <is>
          <t>PHL</t>
        </is>
      </c>
      <c r="F4822" s="10" t="n">
        <v>1235</v>
      </c>
      <c r="G4822" t="inlineStr">
        <is>
          <t>1200-1259</t>
        </is>
      </c>
      <c r="H4822" s="9">
        <f>INT(F4822/100)</f>
        <v/>
      </c>
      <c r="I4822" t="n">
        <v>-9</v>
      </c>
      <c r="J4822" t="n">
        <v>0</v>
      </c>
      <c r="K4822" t="n">
        <v>-23</v>
      </c>
      <c r="L4822" t="n">
        <v>0</v>
      </c>
      <c r="M4822" t="n">
        <v>0</v>
      </c>
      <c r="O4822" t="n">
        <v>0</v>
      </c>
    </row>
    <row r="4823">
      <c r="A4823" s="8" t="n">
        <v>46215</v>
      </c>
      <c r="B4823" t="inlineStr">
        <is>
          <t>YX</t>
        </is>
      </c>
      <c r="C4823" s="9">
        <f>_xlfn.XLOOKUP(B4823,Carriers[Code],Carriers[Airline])</f>
        <v/>
      </c>
      <c r="D4823" t="n">
        <v>5857</v>
      </c>
      <c r="E4823" t="inlineStr">
        <is>
          <t>DCA</t>
        </is>
      </c>
      <c r="F4823" s="10" t="n">
        <v>1235</v>
      </c>
      <c r="G4823" t="inlineStr">
        <is>
          <t>1200-1259</t>
        </is>
      </c>
      <c r="H4823" s="9">
        <f>INT(F4823/100)</f>
        <v/>
      </c>
      <c r="I4823" t="n">
        <v>11</v>
      </c>
      <c r="J4823" t="n">
        <v>0</v>
      </c>
      <c r="K4823" t="n">
        <v>7</v>
      </c>
      <c r="L4823" t="n">
        <v>0</v>
      </c>
      <c r="M4823" t="n">
        <v>0</v>
      </c>
      <c r="O4823" t="n">
        <v>0</v>
      </c>
    </row>
    <row r="4824">
      <c r="A4824" s="8" t="n">
        <v>46215</v>
      </c>
      <c r="B4824" t="inlineStr">
        <is>
          <t>AA</t>
        </is>
      </c>
      <c r="C4824" s="9">
        <f>_xlfn.XLOOKUP(B4824,Carriers[Code],Carriers[Airline])</f>
        <v/>
      </c>
      <c r="D4824" t="n">
        <v>1583</v>
      </c>
      <c r="E4824" t="inlineStr">
        <is>
          <t>DFW</t>
        </is>
      </c>
      <c r="F4824" s="10" t="n">
        <v>1238</v>
      </c>
      <c r="G4824" t="inlineStr">
        <is>
          <t>1200-1259</t>
        </is>
      </c>
      <c r="H4824" s="9">
        <f>INT(F4824/100)</f>
        <v/>
      </c>
      <c r="I4824" t="n">
        <v>7</v>
      </c>
      <c r="J4824" t="n">
        <v>0</v>
      </c>
      <c r="K4824" t="n">
        <v>-18</v>
      </c>
      <c r="L4824" t="n">
        <v>0</v>
      </c>
      <c r="M4824" t="n">
        <v>0</v>
      </c>
      <c r="O4824" t="n">
        <v>0</v>
      </c>
    </row>
    <row r="4825">
      <c r="A4825" s="8" t="n">
        <v>46215</v>
      </c>
      <c r="B4825" t="inlineStr">
        <is>
          <t>AA</t>
        </is>
      </c>
      <c r="C4825" s="9">
        <f>_xlfn.XLOOKUP(B4825,Carriers[Code],Carriers[Airline])</f>
        <v/>
      </c>
      <c r="D4825" t="n">
        <v>3043</v>
      </c>
      <c r="E4825" t="inlineStr">
        <is>
          <t>PHL</t>
        </is>
      </c>
      <c r="F4825" s="10" t="n">
        <v>1238</v>
      </c>
      <c r="G4825" t="inlineStr">
        <is>
          <t>1200-1259</t>
        </is>
      </c>
      <c r="H4825" s="9">
        <f>INT(F4825/100)</f>
        <v/>
      </c>
      <c r="I4825" t="n">
        <v>12</v>
      </c>
      <c r="J4825" t="n">
        <v>0</v>
      </c>
      <c r="K4825" t="n">
        <v>-4</v>
      </c>
      <c r="L4825" t="n">
        <v>0</v>
      </c>
      <c r="M4825" t="n">
        <v>0</v>
      </c>
      <c r="O4825" t="n">
        <v>0</v>
      </c>
    </row>
    <row r="4826">
      <c r="A4826" s="8" t="n">
        <v>46215</v>
      </c>
      <c r="B4826" t="inlineStr">
        <is>
          <t>MQ</t>
        </is>
      </c>
      <c r="C4826" s="9">
        <f>_xlfn.XLOOKUP(B4826,Carriers[Code],Carriers[Airline])</f>
        <v/>
      </c>
      <c r="D4826" t="n">
        <v>3470</v>
      </c>
      <c r="E4826" t="inlineStr">
        <is>
          <t>CMH</t>
        </is>
      </c>
      <c r="F4826" s="10" t="n">
        <v>1240</v>
      </c>
      <c r="G4826" t="inlineStr">
        <is>
          <t>1200-1259</t>
        </is>
      </c>
      <c r="H4826" s="9">
        <f>INT(F4826/100)</f>
        <v/>
      </c>
      <c r="I4826" t="n">
        <v>82</v>
      </c>
      <c r="J4826" t="n">
        <v>1</v>
      </c>
      <c r="K4826" t="n">
        <v>71</v>
      </c>
      <c r="L4826" t="n">
        <v>1</v>
      </c>
      <c r="M4826" t="n">
        <v>0</v>
      </c>
      <c r="O4826" t="n">
        <v>0</v>
      </c>
      <c r="P4826" t="n">
        <v>33</v>
      </c>
      <c r="Q4826" t="n">
        <v>0</v>
      </c>
      <c r="R4826" t="n">
        <v>0</v>
      </c>
      <c r="S4826" t="n">
        <v>0</v>
      </c>
      <c r="T4826" t="n">
        <v>38</v>
      </c>
    </row>
    <row r="4827">
      <c r="A4827" s="8" t="n">
        <v>46215</v>
      </c>
      <c r="B4827" t="inlineStr">
        <is>
          <t>B6</t>
        </is>
      </c>
      <c r="C4827" s="9">
        <f>_xlfn.XLOOKUP(B4827,Carriers[Code],Carriers[Airline])</f>
        <v/>
      </c>
      <c r="D4827" t="n">
        <v>1781</v>
      </c>
      <c r="E4827" t="inlineStr">
        <is>
          <t>VPS</t>
        </is>
      </c>
      <c r="F4827" s="10" t="n">
        <v>1244</v>
      </c>
      <c r="G4827" t="inlineStr">
        <is>
          <t>1200-1259</t>
        </is>
      </c>
      <c r="H4827" s="9">
        <f>INT(F4827/100)</f>
        <v/>
      </c>
      <c r="I4827" t="n">
        <v>24</v>
      </c>
      <c r="J4827" t="n">
        <v>1</v>
      </c>
      <c r="K4827" t="n">
        <v>13</v>
      </c>
      <c r="L4827" t="n">
        <v>0</v>
      </c>
      <c r="M4827" t="n">
        <v>0</v>
      </c>
      <c r="O4827" t="n">
        <v>0</v>
      </c>
    </row>
    <row r="4828">
      <c r="A4828" s="8" t="n">
        <v>46215</v>
      </c>
      <c r="B4828" t="inlineStr">
        <is>
          <t>B6</t>
        </is>
      </c>
      <c r="C4828" s="9">
        <f>_xlfn.XLOOKUP(B4828,Carriers[Code],Carriers[Airline])</f>
        <v/>
      </c>
      <c r="D4828" t="n">
        <v>717</v>
      </c>
      <c r="E4828" t="inlineStr">
        <is>
          <t>JFK</t>
        </is>
      </c>
      <c r="F4828" s="10" t="n">
        <v>1245</v>
      </c>
      <c r="G4828" t="inlineStr">
        <is>
          <t>1200-1259</t>
        </is>
      </c>
      <c r="H4828" s="9">
        <f>INT(F4828/100)</f>
        <v/>
      </c>
      <c r="I4828" t="n">
        <v>60</v>
      </c>
      <c r="J4828" t="n">
        <v>1</v>
      </c>
      <c r="K4828" t="n">
        <v>69</v>
      </c>
      <c r="L4828" t="n">
        <v>1</v>
      </c>
      <c r="M4828" t="n">
        <v>0</v>
      </c>
      <c r="O4828" t="n">
        <v>0</v>
      </c>
      <c r="P4828" t="n">
        <v>60</v>
      </c>
      <c r="Q4828" t="n">
        <v>0</v>
      </c>
      <c r="R4828" t="n">
        <v>9</v>
      </c>
      <c r="S4828" t="n">
        <v>0</v>
      </c>
      <c r="T4828" t="n">
        <v>0</v>
      </c>
    </row>
    <row r="4829">
      <c r="A4829" s="8" t="n">
        <v>46215</v>
      </c>
      <c r="B4829" t="inlineStr">
        <is>
          <t>B6</t>
        </is>
      </c>
      <c r="C4829" s="9">
        <f>_xlfn.XLOOKUP(B4829,Carriers[Code],Carriers[Airline])</f>
        <v/>
      </c>
      <c r="D4829" t="n">
        <v>855</v>
      </c>
      <c r="E4829" t="inlineStr">
        <is>
          <t>DCA</t>
        </is>
      </c>
      <c r="F4829" s="10" t="n">
        <v>1253</v>
      </c>
      <c r="G4829" t="inlineStr">
        <is>
          <t>1200-1259</t>
        </is>
      </c>
      <c r="H4829" s="9">
        <f>INT(F4829/100)</f>
        <v/>
      </c>
      <c r="I4829" t="n">
        <v>-6</v>
      </c>
      <c r="J4829" t="n">
        <v>0</v>
      </c>
      <c r="K4829" t="n">
        <v>12</v>
      </c>
      <c r="L4829" t="n">
        <v>0</v>
      </c>
      <c r="M4829" t="n">
        <v>0</v>
      </c>
      <c r="O4829" t="n">
        <v>0</v>
      </c>
    </row>
    <row r="4830">
      <c r="A4830" s="8" t="n">
        <v>46215</v>
      </c>
      <c r="B4830" t="inlineStr">
        <is>
          <t>WN</t>
        </is>
      </c>
      <c r="C4830" s="9">
        <f>_xlfn.XLOOKUP(B4830,Carriers[Code],Carriers[Airline])</f>
        <v/>
      </c>
      <c r="D4830" t="n">
        <v>746</v>
      </c>
      <c r="E4830" t="inlineStr">
        <is>
          <t>MDW</t>
        </is>
      </c>
      <c r="F4830" s="10" t="n">
        <v>1255</v>
      </c>
      <c r="G4830" t="inlineStr">
        <is>
          <t>1200-1259</t>
        </is>
      </c>
      <c r="H4830" s="9">
        <f>INT(F4830/100)</f>
        <v/>
      </c>
      <c r="I4830" t="n">
        <v>30</v>
      </c>
      <c r="J4830" t="n">
        <v>1</v>
      </c>
      <c r="K4830" t="n">
        <v>7</v>
      </c>
      <c r="L4830" t="n">
        <v>0</v>
      </c>
      <c r="M4830" t="n">
        <v>0</v>
      </c>
      <c r="O4830" t="n">
        <v>0</v>
      </c>
    </row>
    <row r="4831">
      <c r="A4831" s="8" t="n">
        <v>46215</v>
      </c>
      <c r="B4831" t="inlineStr">
        <is>
          <t>YX</t>
        </is>
      </c>
      <c r="C4831" s="9">
        <f>_xlfn.XLOOKUP(B4831,Carriers[Code],Carriers[Airline])</f>
        <v/>
      </c>
      <c r="D4831" t="n">
        <v>5829</v>
      </c>
      <c r="E4831" t="inlineStr">
        <is>
          <t>EWR</t>
        </is>
      </c>
      <c r="F4831" s="10" t="n">
        <v>1255</v>
      </c>
      <c r="G4831" t="inlineStr">
        <is>
          <t>1200-1259</t>
        </is>
      </c>
      <c r="H4831" s="9">
        <f>INT(F4831/100)</f>
        <v/>
      </c>
      <c r="I4831" t="n">
        <v>-1</v>
      </c>
      <c r="J4831" t="n">
        <v>0</v>
      </c>
      <c r="K4831" t="n">
        <v>28</v>
      </c>
      <c r="L4831" t="n">
        <v>1</v>
      </c>
      <c r="M4831" t="n">
        <v>0</v>
      </c>
      <c r="O4831" t="n">
        <v>0</v>
      </c>
      <c r="P4831" t="n">
        <v>0</v>
      </c>
      <c r="Q4831" t="n">
        <v>0</v>
      </c>
      <c r="R4831" t="n">
        <v>28</v>
      </c>
      <c r="S4831" t="n">
        <v>0</v>
      </c>
      <c r="T4831" t="n">
        <v>0</v>
      </c>
    </row>
    <row r="4832">
      <c r="A4832" s="8" t="n">
        <v>46215</v>
      </c>
      <c r="B4832" t="inlineStr">
        <is>
          <t>AA</t>
        </is>
      </c>
      <c r="C4832" s="9">
        <f>_xlfn.XLOOKUP(B4832,Carriers[Code],Carriers[Airline])</f>
        <v/>
      </c>
      <c r="D4832" t="n">
        <v>1057</v>
      </c>
      <c r="E4832" t="inlineStr">
        <is>
          <t>PHX</t>
        </is>
      </c>
      <c r="F4832" s="10" t="n">
        <v>1300</v>
      </c>
      <c r="G4832" t="inlineStr">
        <is>
          <t>1300-1359</t>
        </is>
      </c>
      <c r="H4832" s="9">
        <f>INT(F4832/100)</f>
        <v/>
      </c>
      <c r="I4832" t="n">
        <v>-10</v>
      </c>
      <c r="J4832" t="n">
        <v>0</v>
      </c>
      <c r="K4832" t="n">
        <v>-56</v>
      </c>
      <c r="L4832" t="n">
        <v>0</v>
      </c>
      <c r="M4832" t="n">
        <v>0</v>
      </c>
      <c r="O4832" t="n">
        <v>0</v>
      </c>
    </row>
    <row r="4833">
      <c r="A4833" s="8" t="n">
        <v>46215</v>
      </c>
      <c r="B4833" t="inlineStr">
        <is>
          <t>YX</t>
        </is>
      </c>
      <c r="C4833" s="9">
        <f>_xlfn.XLOOKUP(B4833,Carriers[Code],Carriers[Airline])</f>
        <v/>
      </c>
      <c r="D4833" t="n">
        <v>5748</v>
      </c>
      <c r="E4833" t="inlineStr">
        <is>
          <t>LGA</t>
        </is>
      </c>
      <c r="F4833" s="10" t="n">
        <v>1300</v>
      </c>
      <c r="G4833" t="inlineStr">
        <is>
          <t>1300-1359</t>
        </is>
      </c>
      <c r="H4833" s="9">
        <f>INT(F4833/100)</f>
        <v/>
      </c>
      <c r="I4833" t="n">
        <v>-4</v>
      </c>
      <c r="J4833" t="n">
        <v>0</v>
      </c>
      <c r="K4833" t="n">
        <v>-17</v>
      </c>
      <c r="L4833" t="n">
        <v>0</v>
      </c>
      <c r="M4833" t="n">
        <v>0</v>
      </c>
      <c r="O4833" t="n">
        <v>0</v>
      </c>
    </row>
    <row r="4834">
      <c r="A4834" s="8" t="n">
        <v>46215</v>
      </c>
      <c r="B4834" t="inlineStr">
        <is>
          <t>DL</t>
        </is>
      </c>
      <c r="C4834" s="9">
        <f>_xlfn.XLOOKUP(B4834,Carriers[Code],Carriers[Airline])</f>
        <v/>
      </c>
      <c r="D4834" t="n">
        <v>2283</v>
      </c>
      <c r="E4834" t="inlineStr">
        <is>
          <t>RDU</t>
        </is>
      </c>
      <c r="F4834" s="10" t="n">
        <v>1303</v>
      </c>
      <c r="G4834" t="inlineStr">
        <is>
          <t>1300-1359</t>
        </is>
      </c>
      <c r="H4834" s="9">
        <f>INT(F4834/100)</f>
        <v/>
      </c>
      <c r="I4834" t="n">
        <v>17</v>
      </c>
      <c r="J4834" t="n">
        <v>1</v>
      </c>
      <c r="K4834" t="n">
        <v>5</v>
      </c>
      <c r="L4834" t="n">
        <v>0</v>
      </c>
      <c r="M4834" t="n">
        <v>0</v>
      </c>
      <c r="O4834" t="n">
        <v>0</v>
      </c>
    </row>
    <row r="4835">
      <c r="A4835" s="8" t="n">
        <v>46215</v>
      </c>
      <c r="B4835" t="inlineStr">
        <is>
          <t>YX</t>
        </is>
      </c>
      <c r="C4835" s="9">
        <f>_xlfn.XLOOKUP(B4835,Carriers[Code],Carriers[Airline])</f>
        <v/>
      </c>
      <c r="D4835" t="n">
        <v>4367</v>
      </c>
      <c r="E4835" t="inlineStr">
        <is>
          <t>LGA</t>
        </is>
      </c>
      <c r="F4835" s="10" t="n">
        <v>1303</v>
      </c>
      <c r="G4835" t="inlineStr">
        <is>
          <t>1300-1359</t>
        </is>
      </c>
      <c r="H4835" s="9">
        <f>INT(F4835/100)</f>
        <v/>
      </c>
      <c r="I4835" t="n">
        <v>7</v>
      </c>
      <c r="J4835" t="n">
        <v>0</v>
      </c>
      <c r="K4835" t="n">
        <v>-4</v>
      </c>
      <c r="L4835" t="n">
        <v>0</v>
      </c>
      <c r="M4835" t="n">
        <v>0</v>
      </c>
      <c r="O4835" t="n">
        <v>0</v>
      </c>
    </row>
    <row r="4836">
      <c r="A4836" s="8" t="n">
        <v>46215</v>
      </c>
      <c r="B4836" t="inlineStr">
        <is>
          <t>YX</t>
        </is>
      </c>
      <c r="C4836" s="9">
        <f>_xlfn.XLOOKUP(B4836,Carriers[Code],Carriers[Airline])</f>
        <v/>
      </c>
      <c r="D4836" t="n">
        <v>5603</v>
      </c>
      <c r="E4836" t="inlineStr">
        <is>
          <t>MSN</t>
        </is>
      </c>
      <c r="F4836" s="10" t="n">
        <v>1308</v>
      </c>
      <c r="G4836" t="inlineStr">
        <is>
          <t>1300-1359</t>
        </is>
      </c>
      <c r="H4836" s="9">
        <f>INT(F4836/100)</f>
        <v/>
      </c>
      <c r="I4836" t="n">
        <v>-9</v>
      </c>
      <c r="J4836" t="n">
        <v>0</v>
      </c>
      <c r="K4836" t="n">
        <v>-25</v>
      </c>
      <c r="L4836" t="n">
        <v>0</v>
      </c>
      <c r="M4836" t="n">
        <v>0</v>
      </c>
      <c r="O4836" t="n">
        <v>0</v>
      </c>
    </row>
    <row r="4837">
      <c r="A4837" s="8" t="n">
        <v>46215</v>
      </c>
      <c r="B4837" t="inlineStr">
        <is>
          <t>DL</t>
        </is>
      </c>
      <c r="C4837" s="9">
        <f>_xlfn.XLOOKUP(B4837,Carriers[Code],Carriers[Airline])</f>
        <v/>
      </c>
      <c r="D4837" t="n">
        <v>2222</v>
      </c>
      <c r="E4837" t="inlineStr">
        <is>
          <t>DTW</t>
        </is>
      </c>
      <c r="F4837" s="10" t="n">
        <v>1310</v>
      </c>
      <c r="G4837" t="inlineStr">
        <is>
          <t>1300-1359</t>
        </is>
      </c>
      <c r="H4837" s="9">
        <f>INT(F4837/100)</f>
        <v/>
      </c>
      <c r="I4837" t="n">
        <v>11</v>
      </c>
      <c r="J4837" t="n">
        <v>0</v>
      </c>
      <c r="K4837" t="n">
        <v>3</v>
      </c>
      <c r="L4837" t="n">
        <v>0</v>
      </c>
      <c r="M4837" t="n">
        <v>0</v>
      </c>
      <c r="O4837" t="n">
        <v>0</v>
      </c>
    </row>
    <row r="4838">
      <c r="A4838" s="8" t="n">
        <v>46215</v>
      </c>
      <c r="B4838" t="inlineStr">
        <is>
          <t>YX</t>
        </is>
      </c>
      <c r="C4838" s="9">
        <f>_xlfn.XLOOKUP(B4838,Carriers[Code],Carriers[Airline])</f>
        <v/>
      </c>
      <c r="D4838" t="n">
        <v>4386</v>
      </c>
      <c r="E4838" t="inlineStr">
        <is>
          <t>ORD</t>
        </is>
      </c>
      <c r="F4838" s="10" t="n">
        <v>1315</v>
      </c>
      <c r="G4838" t="inlineStr">
        <is>
          <t>1300-1359</t>
        </is>
      </c>
      <c r="H4838" s="9">
        <f>INT(F4838/100)</f>
        <v/>
      </c>
      <c r="I4838" t="n">
        <v>42</v>
      </c>
      <c r="J4838" t="n">
        <v>1</v>
      </c>
      <c r="K4838" t="n">
        <v>24</v>
      </c>
      <c r="L4838" t="n">
        <v>1</v>
      </c>
      <c r="M4838" t="n">
        <v>0</v>
      </c>
      <c r="O4838" t="n">
        <v>0</v>
      </c>
      <c r="P4838" t="n">
        <v>5</v>
      </c>
      <c r="Q4838" t="n">
        <v>0</v>
      </c>
      <c r="R4838" t="n">
        <v>0</v>
      </c>
      <c r="S4838" t="n">
        <v>0</v>
      </c>
      <c r="T4838" t="n">
        <v>19</v>
      </c>
    </row>
    <row r="4839">
      <c r="A4839" s="8" t="n">
        <v>46215</v>
      </c>
      <c r="B4839" t="inlineStr">
        <is>
          <t>DL</t>
        </is>
      </c>
      <c r="C4839" s="9">
        <f>_xlfn.XLOOKUP(B4839,Carriers[Code],Carriers[Airline])</f>
        <v/>
      </c>
      <c r="D4839" t="n">
        <v>1297</v>
      </c>
      <c r="E4839" t="inlineStr">
        <is>
          <t>AUS</t>
        </is>
      </c>
      <c r="F4839" s="10" t="n">
        <v>1320</v>
      </c>
      <c r="G4839" t="inlineStr">
        <is>
          <t>1300-1359</t>
        </is>
      </c>
      <c r="H4839" s="9">
        <f>INT(F4839/100)</f>
        <v/>
      </c>
      <c r="I4839" t="n">
        <v>3</v>
      </c>
      <c r="J4839" t="n">
        <v>0</v>
      </c>
      <c r="K4839" t="n">
        <v>4</v>
      </c>
      <c r="L4839" t="n">
        <v>0</v>
      </c>
      <c r="M4839" t="n">
        <v>0</v>
      </c>
      <c r="O4839" t="n">
        <v>0</v>
      </c>
    </row>
    <row r="4840">
      <c r="A4840" s="8" t="n">
        <v>46215</v>
      </c>
      <c r="B4840" t="inlineStr">
        <is>
          <t>B6</t>
        </is>
      </c>
      <c r="C4840" s="9">
        <f>_xlfn.XLOOKUP(B4840,Carriers[Code],Carriers[Airline])</f>
        <v/>
      </c>
      <c r="D4840" t="n">
        <v>1293</v>
      </c>
      <c r="E4840" t="inlineStr">
        <is>
          <t>ILM</t>
        </is>
      </c>
      <c r="F4840" s="10" t="n">
        <v>1330</v>
      </c>
      <c r="G4840" t="inlineStr">
        <is>
          <t>1300-1359</t>
        </is>
      </c>
      <c r="H4840" s="9">
        <f>INT(F4840/100)</f>
        <v/>
      </c>
      <c r="I4840" t="n">
        <v>-6</v>
      </c>
      <c r="J4840" t="n">
        <v>0</v>
      </c>
      <c r="K4840" t="n">
        <v>11</v>
      </c>
      <c r="L4840" t="n">
        <v>0</v>
      </c>
      <c r="M4840" t="n">
        <v>0</v>
      </c>
      <c r="O4840" t="n">
        <v>0</v>
      </c>
    </row>
    <row r="4841">
      <c r="A4841" s="8" t="n">
        <v>46215</v>
      </c>
      <c r="B4841" t="inlineStr">
        <is>
          <t>YX</t>
        </is>
      </c>
      <c r="C4841" s="9">
        <f>_xlfn.XLOOKUP(B4841,Carriers[Code],Carriers[Airline])</f>
        <v/>
      </c>
      <c r="D4841" t="n">
        <v>4440</v>
      </c>
      <c r="E4841" t="inlineStr">
        <is>
          <t>BUF</t>
        </is>
      </c>
      <c r="F4841" s="10" t="n">
        <v>1335</v>
      </c>
      <c r="G4841" t="inlineStr">
        <is>
          <t>1300-1359</t>
        </is>
      </c>
      <c r="H4841" s="9">
        <f>INT(F4841/100)</f>
        <v/>
      </c>
      <c r="I4841" t="n">
        <v>-8</v>
      </c>
      <c r="J4841" t="n">
        <v>0</v>
      </c>
      <c r="K4841" t="n">
        <v>-33</v>
      </c>
      <c r="L4841" t="n">
        <v>0</v>
      </c>
      <c r="M4841" t="n">
        <v>0</v>
      </c>
      <c r="O4841" t="n">
        <v>0</v>
      </c>
    </row>
    <row r="4842">
      <c r="A4842" s="8" t="n">
        <v>46215</v>
      </c>
      <c r="B4842" t="inlineStr">
        <is>
          <t>YX</t>
        </is>
      </c>
      <c r="C4842" s="9">
        <f>_xlfn.XLOOKUP(B4842,Carriers[Code],Carriers[Airline])</f>
        <v/>
      </c>
      <c r="D4842" t="n">
        <v>5808</v>
      </c>
      <c r="E4842" t="inlineStr">
        <is>
          <t>JFK</t>
        </is>
      </c>
      <c r="F4842" s="10" t="n">
        <v>1335</v>
      </c>
      <c r="G4842" t="inlineStr">
        <is>
          <t>1300-1359</t>
        </is>
      </c>
      <c r="H4842" s="9">
        <f>INT(F4842/100)</f>
        <v/>
      </c>
      <c r="I4842" t="n">
        <v>-4</v>
      </c>
      <c r="J4842" t="n">
        <v>0</v>
      </c>
      <c r="K4842" t="n">
        <v>-21</v>
      </c>
      <c r="L4842" t="n">
        <v>0</v>
      </c>
      <c r="M4842" t="n">
        <v>0</v>
      </c>
      <c r="O4842" t="n">
        <v>0</v>
      </c>
    </row>
    <row r="4843">
      <c r="A4843" s="8" t="n">
        <v>46215</v>
      </c>
      <c r="B4843" t="inlineStr">
        <is>
          <t>UA</t>
        </is>
      </c>
      <c r="C4843" s="9">
        <f>_xlfn.XLOOKUP(B4843,Carriers[Code],Carriers[Airline])</f>
        <v/>
      </c>
      <c r="D4843" t="n">
        <v>1976</v>
      </c>
      <c r="E4843" t="inlineStr">
        <is>
          <t>IAH</t>
        </is>
      </c>
      <c r="F4843" s="10" t="n">
        <v>1337</v>
      </c>
      <c r="G4843" t="inlineStr">
        <is>
          <t>1300-1359</t>
        </is>
      </c>
      <c r="H4843" s="9">
        <f>INT(F4843/100)</f>
        <v/>
      </c>
      <c r="I4843" t="n">
        <v>-2</v>
      </c>
      <c r="J4843" t="n">
        <v>0</v>
      </c>
      <c r="K4843" t="n">
        <v>-8</v>
      </c>
      <c r="L4843" t="n">
        <v>0</v>
      </c>
      <c r="M4843" t="n">
        <v>0</v>
      </c>
      <c r="O4843" t="n">
        <v>0</v>
      </c>
    </row>
    <row r="4844">
      <c r="A4844" s="8" t="n">
        <v>46215</v>
      </c>
      <c r="B4844" t="inlineStr">
        <is>
          <t>B6</t>
        </is>
      </c>
      <c r="C4844" s="9">
        <f>_xlfn.XLOOKUP(B4844,Carriers[Code],Carriers[Airline])</f>
        <v/>
      </c>
      <c r="D4844" t="n">
        <v>2251</v>
      </c>
      <c r="E4844" t="inlineStr">
        <is>
          <t>MCO</t>
        </is>
      </c>
      <c r="F4844" s="10" t="n">
        <v>1344</v>
      </c>
      <c r="G4844" t="inlineStr">
        <is>
          <t>1300-1359</t>
        </is>
      </c>
      <c r="H4844" s="9">
        <f>INT(F4844/100)</f>
        <v/>
      </c>
      <c r="I4844" t="n">
        <v>127</v>
      </c>
      <c r="J4844" t="n">
        <v>1</v>
      </c>
      <c r="K4844" t="n">
        <v>124</v>
      </c>
      <c r="L4844" t="n">
        <v>1</v>
      </c>
      <c r="M4844" t="n">
        <v>0</v>
      </c>
      <c r="O4844" t="n">
        <v>0</v>
      </c>
      <c r="P4844" t="n">
        <v>0</v>
      </c>
      <c r="Q4844" t="n">
        <v>0</v>
      </c>
      <c r="R4844" t="n">
        <v>113</v>
      </c>
      <c r="S4844" t="n">
        <v>0</v>
      </c>
      <c r="T4844" t="n">
        <v>11</v>
      </c>
    </row>
    <row r="4845">
      <c r="A4845" s="8" t="n">
        <v>46215</v>
      </c>
      <c r="B4845" t="inlineStr">
        <is>
          <t>B6</t>
        </is>
      </c>
      <c r="C4845" s="9">
        <f>_xlfn.XLOOKUP(B4845,Carriers[Code],Carriers[Airline])</f>
        <v/>
      </c>
      <c r="D4845" t="n">
        <v>641</v>
      </c>
      <c r="E4845" t="inlineStr">
        <is>
          <t>CLE</t>
        </is>
      </c>
      <c r="F4845" s="10" t="n">
        <v>1346</v>
      </c>
      <c r="G4845" t="inlineStr">
        <is>
          <t>1300-1359</t>
        </is>
      </c>
      <c r="H4845" s="9">
        <f>INT(F4845/100)</f>
        <v/>
      </c>
      <c r="I4845" t="n">
        <v>-6</v>
      </c>
      <c r="J4845" t="n">
        <v>0</v>
      </c>
      <c r="K4845" t="n">
        <v>-18</v>
      </c>
      <c r="L4845" t="n">
        <v>0</v>
      </c>
      <c r="M4845" t="n">
        <v>0</v>
      </c>
      <c r="O4845" t="n">
        <v>0</v>
      </c>
    </row>
    <row r="4846">
      <c r="A4846" s="8" t="n">
        <v>46215</v>
      </c>
      <c r="B4846" t="inlineStr">
        <is>
          <t>B6</t>
        </is>
      </c>
      <c r="C4846" s="9">
        <f>_xlfn.XLOOKUP(B4846,Carriers[Code],Carriers[Airline])</f>
        <v/>
      </c>
      <c r="D4846" t="n">
        <v>2467</v>
      </c>
      <c r="E4846" t="inlineStr">
        <is>
          <t>CHS</t>
        </is>
      </c>
      <c r="F4846" s="10" t="n">
        <v>1352</v>
      </c>
      <c r="G4846" t="inlineStr">
        <is>
          <t>1300-1359</t>
        </is>
      </c>
      <c r="H4846" s="9">
        <f>INT(F4846/100)</f>
        <v/>
      </c>
      <c r="I4846" t="n">
        <v>-4</v>
      </c>
      <c r="J4846" t="n">
        <v>0</v>
      </c>
      <c r="K4846" t="n">
        <v>-7</v>
      </c>
      <c r="L4846" t="n">
        <v>0</v>
      </c>
      <c r="M4846" t="n">
        <v>0</v>
      </c>
      <c r="O4846" t="n">
        <v>0</v>
      </c>
    </row>
    <row r="4847">
      <c r="A4847" s="8" t="n">
        <v>46215</v>
      </c>
      <c r="B4847" t="inlineStr">
        <is>
          <t>DL</t>
        </is>
      </c>
      <c r="C4847" s="9">
        <f>_xlfn.XLOOKUP(B4847,Carriers[Code],Carriers[Airline])</f>
        <v/>
      </c>
      <c r="D4847" t="n">
        <v>322</v>
      </c>
      <c r="E4847" t="inlineStr">
        <is>
          <t>ATL</t>
        </is>
      </c>
      <c r="F4847" s="10" t="n">
        <v>1355</v>
      </c>
      <c r="G4847" t="inlineStr">
        <is>
          <t>1300-1359</t>
        </is>
      </c>
      <c r="H4847" s="9">
        <f>INT(F4847/100)</f>
        <v/>
      </c>
      <c r="I4847" t="n">
        <v>90</v>
      </c>
      <c r="J4847" t="n">
        <v>1</v>
      </c>
      <c r="K4847" t="n">
        <v>93</v>
      </c>
      <c r="L4847" t="n">
        <v>1</v>
      </c>
      <c r="M4847" t="n">
        <v>0</v>
      </c>
      <c r="O4847" t="n">
        <v>0</v>
      </c>
      <c r="P4847" t="n">
        <v>0</v>
      </c>
      <c r="Q4847" t="n">
        <v>0</v>
      </c>
      <c r="R4847" t="n">
        <v>93</v>
      </c>
      <c r="S4847" t="n">
        <v>0</v>
      </c>
      <c r="T4847" t="n">
        <v>0</v>
      </c>
    </row>
    <row r="4848">
      <c r="A4848" s="8" t="n">
        <v>46215</v>
      </c>
      <c r="B4848" t="inlineStr">
        <is>
          <t>MQ</t>
        </is>
      </c>
      <c r="C4848" s="9">
        <f>_xlfn.XLOOKUP(B4848,Carriers[Code],Carriers[Airline])</f>
        <v/>
      </c>
      <c r="D4848" t="n">
        <v>3711</v>
      </c>
      <c r="E4848" t="inlineStr">
        <is>
          <t>ORD</t>
        </is>
      </c>
      <c r="F4848" s="10" t="n">
        <v>1355</v>
      </c>
      <c r="G4848" t="inlineStr">
        <is>
          <t>1300-1359</t>
        </is>
      </c>
      <c r="H4848" s="9">
        <f>INT(F4848/100)</f>
        <v/>
      </c>
      <c r="I4848" t="n">
        <v>-4</v>
      </c>
      <c r="J4848" t="n">
        <v>0</v>
      </c>
      <c r="K4848" t="n">
        <v>-19</v>
      </c>
      <c r="L4848" t="n">
        <v>0</v>
      </c>
      <c r="M4848" t="n">
        <v>0</v>
      </c>
      <c r="O4848" t="n">
        <v>0</v>
      </c>
    </row>
    <row r="4849">
      <c r="A4849" s="8" t="n">
        <v>46215</v>
      </c>
      <c r="B4849" t="inlineStr">
        <is>
          <t>YX</t>
        </is>
      </c>
      <c r="C4849" s="9">
        <f>_xlfn.XLOOKUP(B4849,Carriers[Code],Carriers[Airline])</f>
        <v/>
      </c>
      <c r="D4849" t="n">
        <v>4636</v>
      </c>
      <c r="E4849" t="inlineStr">
        <is>
          <t>IND</t>
        </is>
      </c>
      <c r="F4849" s="10" t="n">
        <v>1358</v>
      </c>
      <c r="G4849" t="inlineStr">
        <is>
          <t>1300-1359</t>
        </is>
      </c>
      <c r="H4849" s="9">
        <f>INT(F4849/100)</f>
        <v/>
      </c>
      <c r="I4849" t="n">
        <v>-6</v>
      </c>
      <c r="J4849" t="n">
        <v>0</v>
      </c>
      <c r="K4849" t="n">
        <v>-31</v>
      </c>
      <c r="L4849" t="n">
        <v>0</v>
      </c>
      <c r="M4849" t="n">
        <v>0</v>
      </c>
      <c r="O4849" t="n">
        <v>0</v>
      </c>
    </row>
    <row r="4850">
      <c r="A4850" s="8" t="n">
        <v>46215</v>
      </c>
      <c r="B4850" t="inlineStr">
        <is>
          <t>MQ</t>
        </is>
      </c>
      <c r="C4850" s="9">
        <f>_xlfn.XLOOKUP(B4850,Carriers[Code],Carriers[Airline])</f>
        <v/>
      </c>
      <c r="D4850" t="n">
        <v>3438</v>
      </c>
      <c r="E4850" t="inlineStr">
        <is>
          <t>SDF</t>
        </is>
      </c>
      <c r="F4850" s="10" t="n">
        <v>1359</v>
      </c>
      <c r="G4850" t="inlineStr">
        <is>
          <t>1300-1359</t>
        </is>
      </c>
      <c r="H4850" s="9">
        <f>INT(F4850/100)</f>
        <v/>
      </c>
      <c r="I4850" t="n">
        <v>-2</v>
      </c>
      <c r="J4850" t="n">
        <v>0</v>
      </c>
      <c r="K4850" t="n">
        <v>-11</v>
      </c>
      <c r="L4850" t="n">
        <v>0</v>
      </c>
      <c r="M4850" t="n">
        <v>0</v>
      </c>
      <c r="O4850" t="n">
        <v>0</v>
      </c>
    </row>
    <row r="4851">
      <c r="A4851" s="8" t="n">
        <v>46215</v>
      </c>
      <c r="B4851" t="inlineStr">
        <is>
          <t>YX</t>
        </is>
      </c>
      <c r="C4851" s="9">
        <f>_xlfn.XLOOKUP(B4851,Carriers[Code],Carriers[Airline])</f>
        <v/>
      </c>
      <c r="D4851" t="n">
        <v>5627</v>
      </c>
      <c r="E4851" t="inlineStr">
        <is>
          <t>IND</t>
        </is>
      </c>
      <c r="F4851" s="10" t="n">
        <v>1359</v>
      </c>
      <c r="G4851" t="inlineStr">
        <is>
          <t>1300-1359</t>
        </is>
      </c>
      <c r="H4851" s="9">
        <f>INT(F4851/100)</f>
        <v/>
      </c>
      <c r="I4851" t="n">
        <v>-8</v>
      </c>
      <c r="J4851" t="n">
        <v>0</v>
      </c>
      <c r="K4851" t="n">
        <v>-22</v>
      </c>
      <c r="L4851" t="n">
        <v>0</v>
      </c>
      <c r="M4851" t="n">
        <v>0</v>
      </c>
      <c r="O4851" t="n">
        <v>0</v>
      </c>
    </row>
    <row r="4852">
      <c r="A4852" s="8" t="n">
        <v>46215</v>
      </c>
      <c r="B4852" t="inlineStr">
        <is>
          <t>DL</t>
        </is>
      </c>
      <c r="C4852" s="9">
        <f>_xlfn.XLOOKUP(B4852,Carriers[Code],Carriers[Airline])</f>
        <v/>
      </c>
      <c r="D4852" t="n">
        <v>314</v>
      </c>
      <c r="E4852" t="inlineStr">
        <is>
          <t>MCI</t>
        </is>
      </c>
      <c r="F4852" s="10" t="n">
        <v>1405</v>
      </c>
      <c r="G4852" t="inlineStr">
        <is>
          <t>1400-1459</t>
        </is>
      </c>
      <c r="H4852" s="9">
        <f>INT(F4852/100)</f>
        <v/>
      </c>
      <c r="I4852" t="n">
        <v>0</v>
      </c>
      <c r="J4852" t="n">
        <v>0</v>
      </c>
      <c r="K4852" t="n">
        <v>-18</v>
      </c>
      <c r="L4852" t="n">
        <v>0</v>
      </c>
      <c r="M4852" t="n">
        <v>0</v>
      </c>
      <c r="O4852" t="n">
        <v>0</v>
      </c>
    </row>
    <row r="4853">
      <c r="A4853" s="8" t="n">
        <v>46215</v>
      </c>
      <c r="B4853" t="inlineStr">
        <is>
          <t>YX</t>
        </is>
      </c>
      <c r="C4853" s="9">
        <f>_xlfn.XLOOKUP(B4853,Carriers[Code],Carriers[Airline])</f>
        <v/>
      </c>
      <c r="D4853" t="n">
        <v>5821</v>
      </c>
      <c r="E4853" t="inlineStr">
        <is>
          <t>TVC</t>
        </is>
      </c>
      <c r="F4853" s="10" t="n">
        <v>1406</v>
      </c>
      <c r="G4853" t="inlineStr">
        <is>
          <t>1400-1459</t>
        </is>
      </c>
      <c r="H4853" s="9">
        <f>INT(F4853/100)</f>
        <v/>
      </c>
      <c r="I4853" t="n">
        <v>-9</v>
      </c>
      <c r="J4853" t="n">
        <v>0</v>
      </c>
      <c r="K4853" t="n">
        <v>-10</v>
      </c>
      <c r="L4853" t="n">
        <v>0</v>
      </c>
      <c r="M4853" t="n">
        <v>0</v>
      </c>
      <c r="O4853" t="n">
        <v>0</v>
      </c>
    </row>
    <row r="4854">
      <c r="A4854" s="8" t="n">
        <v>46215</v>
      </c>
      <c r="B4854" t="inlineStr">
        <is>
          <t>YX</t>
        </is>
      </c>
      <c r="C4854" s="9">
        <f>_xlfn.XLOOKUP(B4854,Carriers[Code],Carriers[Airline])</f>
        <v/>
      </c>
      <c r="D4854" t="n">
        <v>5789</v>
      </c>
      <c r="E4854" t="inlineStr">
        <is>
          <t>CVG</t>
        </is>
      </c>
      <c r="F4854" s="10" t="n">
        <v>1412</v>
      </c>
      <c r="G4854" t="inlineStr">
        <is>
          <t>1400-1459</t>
        </is>
      </c>
      <c r="H4854" s="9">
        <f>INT(F4854/100)</f>
        <v/>
      </c>
      <c r="I4854" t="n">
        <v>-5</v>
      </c>
      <c r="J4854" t="n">
        <v>0</v>
      </c>
      <c r="K4854" t="n">
        <v>-23</v>
      </c>
      <c r="L4854" t="n">
        <v>0</v>
      </c>
      <c r="M4854" t="n">
        <v>0</v>
      </c>
      <c r="O4854" t="n">
        <v>0</v>
      </c>
    </row>
    <row r="4855">
      <c r="A4855" s="8" t="n">
        <v>46215</v>
      </c>
      <c r="B4855" t="inlineStr">
        <is>
          <t>YX</t>
        </is>
      </c>
      <c r="C4855" s="9">
        <f>_xlfn.XLOOKUP(B4855,Carriers[Code],Carriers[Airline])</f>
        <v/>
      </c>
      <c r="D4855" t="n">
        <v>5837</v>
      </c>
      <c r="E4855" t="inlineStr">
        <is>
          <t>CLT</t>
        </is>
      </c>
      <c r="F4855" s="10" t="n">
        <v>1413</v>
      </c>
      <c r="G4855" t="inlineStr">
        <is>
          <t>1400-1459</t>
        </is>
      </c>
      <c r="H4855" s="9">
        <f>INT(F4855/100)</f>
        <v/>
      </c>
      <c r="I4855" t="n">
        <v>109</v>
      </c>
      <c r="J4855" t="n">
        <v>1</v>
      </c>
      <c r="K4855" t="n">
        <v>82</v>
      </c>
      <c r="L4855" t="n">
        <v>1</v>
      </c>
      <c r="M4855" t="n">
        <v>0</v>
      </c>
      <c r="O4855" t="n">
        <v>0</v>
      </c>
      <c r="P4855" t="n">
        <v>82</v>
      </c>
      <c r="Q4855" t="n">
        <v>0</v>
      </c>
      <c r="R4855" t="n">
        <v>0</v>
      </c>
      <c r="S4855" t="n">
        <v>0</v>
      </c>
      <c r="T4855" t="n">
        <v>0</v>
      </c>
    </row>
    <row r="4856">
      <c r="A4856" s="8" t="n">
        <v>46215</v>
      </c>
      <c r="B4856" t="inlineStr">
        <is>
          <t>UA</t>
        </is>
      </c>
      <c r="C4856" s="9">
        <f>_xlfn.XLOOKUP(B4856,Carriers[Code],Carriers[Airline])</f>
        <v/>
      </c>
      <c r="D4856" t="n">
        <v>721</v>
      </c>
      <c r="E4856" t="inlineStr">
        <is>
          <t>IAD</t>
        </is>
      </c>
      <c r="F4856" s="10" t="n">
        <v>1415</v>
      </c>
      <c r="G4856" t="inlineStr">
        <is>
          <t>1400-1459</t>
        </is>
      </c>
      <c r="H4856" s="9">
        <f>INT(F4856/100)</f>
        <v/>
      </c>
      <c r="I4856" t="n">
        <v>18</v>
      </c>
      <c r="J4856" t="n">
        <v>1</v>
      </c>
      <c r="K4856" t="n">
        <v>20</v>
      </c>
      <c r="L4856" t="n">
        <v>1</v>
      </c>
      <c r="M4856" t="n">
        <v>0</v>
      </c>
      <c r="O4856" t="n">
        <v>0</v>
      </c>
      <c r="P4856" t="n">
        <v>18</v>
      </c>
      <c r="Q4856" t="n">
        <v>0</v>
      </c>
      <c r="R4856" t="n">
        <v>2</v>
      </c>
      <c r="S4856" t="n">
        <v>0</v>
      </c>
      <c r="T4856" t="n">
        <v>0</v>
      </c>
    </row>
    <row r="4857">
      <c r="A4857" s="8" t="n">
        <v>46215</v>
      </c>
      <c r="B4857" t="inlineStr">
        <is>
          <t>WN</t>
        </is>
      </c>
      <c r="C4857" s="9">
        <f>_xlfn.XLOOKUP(B4857,Carriers[Code],Carriers[Airline])</f>
        <v/>
      </c>
      <c r="D4857" t="n">
        <v>4917</v>
      </c>
      <c r="E4857" t="inlineStr">
        <is>
          <t>STL</t>
        </is>
      </c>
      <c r="F4857" s="10" t="n">
        <v>1415</v>
      </c>
      <c r="G4857" t="inlineStr">
        <is>
          <t>1400-1459</t>
        </is>
      </c>
      <c r="H4857" s="9">
        <f>INT(F4857/100)</f>
        <v/>
      </c>
      <c r="I4857" t="n">
        <v>19</v>
      </c>
      <c r="J4857" t="n">
        <v>1</v>
      </c>
      <c r="K4857" t="n">
        <v>33</v>
      </c>
      <c r="L4857" t="n">
        <v>1</v>
      </c>
      <c r="M4857" t="n">
        <v>0</v>
      </c>
      <c r="O4857" t="n">
        <v>0</v>
      </c>
      <c r="P4857" t="n">
        <v>19</v>
      </c>
      <c r="Q4857" t="n">
        <v>0</v>
      </c>
      <c r="R4857" t="n">
        <v>14</v>
      </c>
      <c r="S4857" t="n">
        <v>0</v>
      </c>
      <c r="T4857" t="n">
        <v>0</v>
      </c>
    </row>
    <row r="4858">
      <c r="A4858" s="8" t="n">
        <v>46215</v>
      </c>
      <c r="B4858" t="inlineStr">
        <is>
          <t>YX</t>
        </is>
      </c>
      <c r="C4858" s="9">
        <f>_xlfn.XLOOKUP(B4858,Carriers[Code],Carriers[Airline])</f>
        <v/>
      </c>
      <c r="D4858" t="n">
        <v>5682</v>
      </c>
      <c r="E4858" t="inlineStr">
        <is>
          <t>DCA</t>
        </is>
      </c>
      <c r="F4858" s="10" t="n">
        <v>1420</v>
      </c>
      <c r="G4858" t="inlineStr">
        <is>
          <t>1400-1459</t>
        </is>
      </c>
      <c r="H4858" s="9">
        <f>INT(F4858/100)</f>
        <v/>
      </c>
      <c r="I4858" t="n">
        <v>-4</v>
      </c>
      <c r="J4858" t="n">
        <v>0</v>
      </c>
      <c r="K4858" t="n">
        <v>-24</v>
      </c>
      <c r="L4858" t="n">
        <v>0</v>
      </c>
      <c r="M4858" t="n">
        <v>0</v>
      </c>
      <c r="O4858" t="n">
        <v>0</v>
      </c>
    </row>
    <row r="4859">
      <c r="A4859" s="8" t="n">
        <v>46215</v>
      </c>
      <c r="B4859" t="inlineStr">
        <is>
          <t>B6</t>
        </is>
      </c>
      <c r="C4859" s="9">
        <f>_xlfn.XLOOKUP(B4859,Carriers[Code],Carriers[Airline])</f>
        <v/>
      </c>
      <c r="D4859" t="n">
        <v>639</v>
      </c>
      <c r="E4859" t="inlineStr">
        <is>
          <t>AUS</t>
        </is>
      </c>
      <c r="F4859" s="10" t="n">
        <v>1421</v>
      </c>
      <c r="G4859" t="inlineStr">
        <is>
          <t>1400-1459</t>
        </is>
      </c>
      <c r="H4859" s="9">
        <f>INT(F4859/100)</f>
        <v/>
      </c>
      <c r="I4859" t="n">
        <v>-8</v>
      </c>
      <c r="J4859" t="n">
        <v>0</v>
      </c>
      <c r="K4859" t="n">
        <v>-18</v>
      </c>
      <c r="L4859" t="n">
        <v>0</v>
      </c>
      <c r="M4859" t="n">
        <v>0</v>
      </c>
      <c r="O4859" t="n">
        <v>0</v>
      </c>
    </row>
    <row r="4860">
      <c r="A4860" s="8" t="n">
        <v>46215</v>
      </c>
      <c r="B4860" t="inlineStr">
        <is>
          <t>AA</t>
        </is>
      </c>
      <c r="C4860" s="9">
        <f>_xlfn.XLOOKUP(B4860,Carriers[Code],Carriers[Airline])</f>
        <v/>
      </c>
      <c r="D4860" t="n">
        <v>1611</v>
      </c>
      <c r="E4860" t="inlineStr">
        <is>
          <t>CLT</t>
        </is>
      </c>
      <c r="F4860" s="10" t="n">
        <v>1426</v>
      </c>
      <c r="G4860" t="inlineStr">
        <is>
          <t>1400-1459</t>
        </is>
      </c>
      <c r="H4860" s="9">
        <f>INT(F4860/100)</f>
        <v/>
      </c>
      <c r="I4860" t="n">
        <v>-8</v>
      </c>
      <c r="J4860" t="n">
        <v>0</v>
      </c>
      <c r="K4860" t="n">
        <v>-29</v>
      </c>
      <c r="L4860" t="n">
        <v>0</v>
      </c>
      <c r="M4860" t="n">
        <v>0</v>
      </c>
      <c r="O4860" t="n">
        <v>0</v>
      </c>
    </row>
    <row r="4861">
      <c r="A4861" s="8" t="n">
        <v>46215</v>
      </c>
      <c r="B4861" t="inlineStr">
        <is>
          <t>AA</t>
        </is>
      </c>
      <c r="C4861" s="9">
        <f>_xlfn.XLOOKUP(B4861,Carriers[Code],Carriers[Airline])</f>
        <v/>
      </c>
      <c r="D4861" t="n">
        <v>820</v>
      </c>
      <c r="E4861" t="inlineStr">
        <is>
          <t>DFW</t>
        </is>
      </c>
      <c r="F4861" s="10" t="n">
        <v>1427</v>
      </c>
      <c r="G4861" t="inlineStr">
        <is>
          <t>1400-1459</t>
        </is>
      </c>
      <c r="H4861" s="9">
        <f>INT(F4861/100)</f>
        <v/>
      </c>
      <c r="I4861" t="n">
        <v>-4</v>
      </c>
      <c r="J4861" t="n">
        <v>0</v>
      </c>
      <c r="K4861" t="n">
        <v>-27</v>
      </c>
      <c r="L4861" t="n">
        <v>0</v>
      </c>
      <c r="M4861" t="n">
        <v>0</v>
      </c>
      <c r="O4861" t="n">
        <v>0</v>
      </c>
    </row>
    <row r="4862">
      <c r="A4862" s="8" t="n">
        <v>46215</v>
      </c>
      <c r="B4862" t="inlineStr">
        <is>
          <t>B6</t>
        </is>
      </c>
      <c r="C4862" s="9">
        <f>_xlfn.XLOOKUP(B4862,Carriers[Code],Carriers[Airline])</f>
        <v/>
      </c>
      <c r="D4862" t="n">
        <v>933</v>
      </c>
      <c r="E4862" t="inlineStr">
        <is>
          <t>IAH</t>
        </is>
      </c>
      <c r="F4862" s="10" t="n">
        <v>1429</v>
      </c>
      <c r="G4862" t="inlineStr">
        <is>
          <t>1400-1459</t>
        </is>
      </c>
      <c r="H4862" s="9">
        <f>INT(F4862/100)</f>
        <v/>
      </c>
      <c r="I4862" t="n">
        <v>-8</v>
      </c>
      <c r="J4862" t="n">
        <v>0</v>
      </c>
      <c r="K4862" t="n">
        <v>-4</v>
      </c>
      <c r="L4862" t="n">
        <v>0</v>
      </c>
      <c r="M4862" t="n">
        <v>0</v>
      </c>
      <c r="O4862" t="n">
        <v>0</v>
      </c>
    </row>
    <row r="4863">
      <c r="A4863" s="8" t="n">
        <v>46215</v>
      </c>
      <c r="B4863" t="inlineStr">
        <is>
          <t>WN</t>
        </is>
      </c>
      <c r="C4863" s="9">
        <f>_xlfn.XLOOKUP(B4863,Carriers[Code],Carriers[Airline])</f>
        <v/>
      </c>
      <c r="D4863" t="n">
        <v>2342</v>
      </c>
      <c r="E4863" t="inlineStr">
        <is>
          <t>BWI</t>
        </is>
      </c>
      <c r="F4863" s="10" t="n">
        <v>1430</v>
      </c>
      <c r="G4863" t="inlineStr">
        <is>
          <t>1400-1459</t>
        </is>
      </c>
      <c r="H4863" s="9">
        <f>INT(F4863/100)</f>
        <v/>
      </c>
      <c r="I4863" t="n">
        <v>18</v>
      </c>
      <c r="J4863" t="n">
        <v>1</v>
      </c>
      <c r="K4863" t="n">
        <v>-2</v>
      </c>
      <c r="L4863" t="n">
        <v>0</v>
      </c>
      <c r="M4863" t="n">
        <v>0</v>
      </c>
      <c r="O4863" t="n">
        <v>0</v>
      </c>
    </row>
    <row r="4864">
      <c r="A4864" s="8" t="n">
        <v>46215</v>
      </c>
      <c r="B4864" t="inlineStr">
        <is>
          <t>YX</t>
        </is>
      </c>
      <c r="C4864" s="9">
        <f>_xlfn.XLOOKUP(B4864,Carriers[Code],Carriers[Airline])</f>
        <v/>
      </c>
      <c r="D4864" t="n">
        <v>4375</v>
      </c>
      <c r="E4864" t="inlineStr">
        <is>
          <t>LGA</t>
        </is>
      </c>
      <c r="F4864" s="10" t="n">
        <v>1430</v>
      </c>
      <c r="G4864" t="inlineStr">
        <is>
          <t>1400-1459</t>
        </is>
      </c>
      <c r="H4864" s="9">
        <f>INT(F4864/100)</f>
        <v/>
      </c>
      <c r="I4864" t="n">
        <v>-6</v>
      </c>
      <c r="J4864" t="n">
        <v>0</v>
      </c>
      <c r="K4864" t="n">
        <v>4</v>
      </c>
      <c r="L4864" t="n">
        <v>0</v>
      </c>
      <c r="M4864" t="n">
        <v>0</v>
      </c>
      <c r="O4864" t="n">
        <v>0</v>
      </c>
    </row>
    <row r="4865">
      <c r="A4865" s="8" t="n">
        <v>46215</v>
      </c>
      <c r="B4865" t="inlineStr">
        <is>
          <t>YX</t>
        </is>
      </c>
      <c r="C4865" s="9">
        <f>_xlfn.XLOOKUP(B4865,Carriers[Code],Carriers[Airline])</f>
        <v/>
      </c>
      <c r="D4865" t="n">
        <v>5653</v>
      </c>
      <c r="E4865" t="inlineStr">
        <is>
          <t>CMH</t>
        </is>
      </c>
      <c r="F4865" s="10" t="n">
        <v>1438</v>
      </c>
      <c r="G4865" t="inlineStr">
        <is>
          <t>1400-1459</t>
        </is>
      </c>
      <c r="H4865" s="9">
        <f>INT(F4865/100)</f>
        <v/>
      </c>
      <c r="I4865" t="n">
        <v>-3</v>
      </c>
      <c r="J4865" t="n">
        <v>0</v>
      </c>
      <c r="K4865" t="n">
        <v>-17</v>
      </c>
      <c r="L4865" t="n">
        <v>0</v>
      </c>
      <c r="M4865" t="n">
        <v>0</v>
      </c>
      <c r="O4865" t="n">
        <v>0</v>
      </c>
    </row>
    <row r="4866">
      <c r="A4866" s="8" t="n">
        <v>46215</v>
      </c>
      <c r="B4866" t="inlineStr">
        <is>
          <t>DL</t>
        </is>
      </c>
      <c r="C4866" s="9">
        <f>_xlfn.XLOOKUP(B4866,Carriers[Code],Carriers[Airline])</f>
        <v/>
      </c>
      <c r="D4866" t="n">
        <v>2677</v>
      </c>
      <c r="E4866" t="inlineStr">
        <is>
          <t>BNA</t>
        </is>
      </c>
      <c r="F4866" s="10" t="n">
        <v>1440</v>
      </c>
      <c r="G4866" t="inlineStr">
        <is>
          <t>1400-1459</t>
        </is>
      </c>
      <c r="H4866" s="9">
        <f>INT(F4866/100)</f>
        <v/>
      </c>
      <c r="M4866" t="n">
        <v>1</v>
      </c>
      <c r="N4866" t="inlineStr">
        <is>
          <t>A</t>
        </is>
      </c>
      <c r="O4866" t="n">
        <v>0</v>
      </c>
    </row>
    <row r="4867">
      <c r="A4867" s="8" t="n">
        <v>46215</v>
      </c>
      <c r="B4867" t="inlineStr">
        <is>
          <t>DL</t>
        </is>
      </c>
      <c r="C4867" s="9">
        <f>_xlfn.XLOOKUP(B4867,Carriers[Code],Carriers[Airline])</f>
        <v/>
      </c>
      <c r="D4867" t="n">
        <v>1127</v>
      </c>
      <c r="E4867" t="inlineStr">
        <is>
          <t>MSP</t>
        </is>
      </c>
      <c r="F4867" s="10" t="n">
        <v>1452</v>
      </c>
      <c r="G4867" t="inlineStr">
        <is>
          <t>1400-1459</t>
        </is>
      </c>
      <c r="H4867" s="9">
        <f>INT(F4867/100)</f>
        <v/>
      </c>
      <c r="I4867" t="n">
        <v>-1</v>
      </c>
      <c r="J4867" t="n">
        <v>0</v>
      </c>
      <c r="K4867" t="n">
        <v>-26</v>
      </c>
      <c r="L4867" t="n">
        <v>0</v>
      </c>
      <c r="M4867" t="n">
        <v>0</v>
      </c>
      <c r="O4867" t="n">
        <v>0</v>
      </c>
    </row>
    <row r="4868">
      <c r="A4868" s="8" t="n">
        <v>46215</v>
      </c>
      <c r="B4868" t="inlineStr">
        <is>
          <t>YX</t>
        </is>
      </c>
      <c r="C4868" s="9">
        <f>_xlfn.XLOOKUP(B4868,Carriers[Code],Carriers[Airline])</f>
        <v/>
      </c>
      <c r="D4868" t="n">
        <v>5641</v>
      </c>
      <c r="E4868" t="inlineStr">
        <is>
          <t>CLE</t>
        </is>
      </c>
      <c r="F4868" s="10" t="n">
        <v>1454</v>
      </c>
      <c r="G4868" t="inlineStr">
        <is>
          <t>1400-1459</t>
        </is>
      </c>
      <c r="H4868" s="9">
        <f>INT(F4868/100)</f>
        <v/>
      </c>
      <c r="I4868" t="n">
        <v>-3</v>
      </c>
      <c r="J4868" t="n">
        <v>0</v>
      </c>
      <c r="K4868" t="n">
        <v>-27</v>
      </c>
      <c r="L4868" t="n">
        <v>0</v>
      </c>
      <c r="M4868" t="n">
        <v>0</v>
      </c>
      <c r="O4868" t="n">
        <v>0</v>
      </c>
    </row>
    <row r="4869">
      <c r="A4869" s="8" t="n">
        <v>46215</v>
      </c>
      <c r="B4869" t="inlineStr">
        <is>
          <t>YX</t>
        </is>
      </c>
      <c r="C4869" s="9">
        <f>_xlfn.XLOOKUP(B4869,Carriers[Code],Carriers[Airline])</f>
        <v/>
      </c>
      <c r="D4869" t="n">
        <v>5736</v>
      </c>
      <c r="E4869" t="inlineStr">
        <is>
          <t>LGA</t>
        </is>
      </c>
      <c r="F4869" s="10" t="n">
        <v>1500</v>
      </c>
      <c r="G4869" t="inlineStr">
        <is>
          <t>1500-1559</t>
        </is>
      </c>
      <c r="H4869" s="9">
        <f>INT(F4869/100)</f>
        <v/>
      </c>
      <c r="I4869" t="n">
        <v>-3</v>
      </c>
      <c r="J4869" t="n">
        <v>0</v>
      </c>
      <c r="K4869" t="n">
        <v>-18</v>
      </c>
      <c r="L4869" t="n">
        <v>0</v>
      </c>
      <c r="M4869" t="n">
        <v>0</v>
      </c>
      <c r="O4869" t="n">
        <v>0</v>
      </c>
    </row>
    <row r="4870">
      <c r="A4870" s="8" t="n">
        <v>46215</v>
      </c>
      <c r="B4870" t="inlineStr">
        <is>
          <t>AA</t>
        </is>
      </c>
      <c r="C4870" s="9">
        <f>_xlfn.XLOOKUP(B4870,Carriers[Code],Carriers[Airline])</f>
        <v/>
      </c>
      <c r="D4870" t="n">
        <v>2882</v>
      </c>
      <c r="E4870" t="inlineStr">
        <is>
          <t>PHL</t>
        </is>
      </c>
      <c r="F4870" s="10" t="n">
        <v>1505</v>
      </c>
      <c r="G4870" t="inlineStr">
        <is>
          <t>1500-1559</t>
        </is>
      </c>
      <c r="H4870" s="9">
        <f>INT(F4870/100)</f>
        <v/>
      </c>
      <c r="I4870" t="n">
        <v>-2</v>
      </c>
      <c r="J4870" t="n">
        <v>0</v>
      </c>
      <c r="K4870" t="n">
        <v>12</v>
      </c>
      <c r="L4870" t="n">
        <v>0</v>
      </c>
      <c r="M4870" t="n">
        <v>0</v>
      </c>
      <c r="O4870" t="n">
        <v>0</v>
      </c>
    </row>
    <row r="4871">
      <c r="A4871" s="8" t="n">
        <v>46215</v>
      </c>
      <c r="B4871" t="inlineStr">
        <is>
          <t>YX</t>
        </is>
      </c>
      <c r="C4871" s="9">
        <f>_xlfn.XLOOKUP(B4871,Carriers[Code],Carriers[Airline])</f>
        <v/>
      </c>
      <c r="D4871" t="n">
        <v>3456</v>
      </c>
      <c r="E4871" t="inlineStr">
        <is>
          <t>EWR</t>
        </is>
      </c>
      <c r="F4871" s="10" t="n">
        <v>1505</v>
      </c>
      <c r="G4871" t="inlineStr">
        <is>
          <t>1500-1559</t>
        </is>
      </c>
      <c r="H4871" s="9">
        <f>INT(F4871/100)</f>
        <v/>
      </c>
      <c r="I4871" t="n">
        <v>-4</v>
      </c>
      <c r="J4871" t="n">
        <v>0</v>
      </c>
      <c r="K4871" t="n">
        <v>-17</v>
      </c>
      <c r="L4871" t="n">
        <v>0</v>
      </c>
      <c r="M4871" t="n">
        <v>0</v>
      </c>
      <c r="O4871" t="n">
        <v>0</v>
      </c>
    </row>
    <row r="4872">
      <c r="A4872" s="8" t="n">
        <v>46215</v>
      </c>
      <c r="B4872" t="inlineStr">
        <is>
          <t>DL</t>
        </is>
      </c>
      <c r="C4872" s="9">
        <f>_xlfn.XLOOKUP(B4872,Carriers[Code],Carriers[Airline])</f>
        <v/>
      </c>
      <c r="D4872" t="n">
        <v>638</v>
      </c>
      <c r="E4872" t="inlineStr">
        <is>
          <t>ATL</t>
        </is>
      </c>
      <c r="F4872" s="10" t="n">
        <v>1510</v>
      </c>
      <c r="G4872" t="inlineStr">
        <is>
          <t>1500-1559</t>
        </is>
      </c>
      <c r="H4872" s="9">
        <f>INT(F4872/100)</f>
        <v/>
      </c>
      <c r="I4872" t="n">
        <v>44</v>
      </c>
      <c r="J4872" t="n">
        <v>1</v>
      </c>
      <c r="K4872" t="n">
        <v>61</v>
      </c>
      <c r="L4872" t="n">
        <v>1</v>
      </c>
      <c r="M4872" t="n">
        <v>0</v>
      </c>
      <c r="O4872" t="n">
        <v>0</v>
      </c>
      <c r="P4872" t="n">
        <v>0</v>
      </c>
      <c r="Q4872" t="n">
        <v>0</v>
      </c>
      <c r="R4872" t="n">
        <v>61</v>
      </c>
      <c r="S4872" t="n">
        <v>0</v>
      </c>
      <c r="T4872" t="n">
        <v>0</v>
      </c>
    </row>
    <row r="4873">
      <c r="A4873" s="8" t="n">
        <v>46215</v>
      </c>
      <c r="B4873" t="inlineStr">
        <is>
          <t>UA</t>
        </is>
      </c>
      <c r="C4873" s="9">
        <f>_xlfn.XLOOKUP(B4873,Carriers[Code],Carriers[Airline])</f>
        <v/>
      </c>
      <c r="D4873" t="n">
        <v>2297</v>
      </c>
      <c r="E4873" t="inlineStr">
        <is>
          <t>DEN</t>
        </is>
      </c>
      <c r="F4873" s="10" t="n">
        <v>1510</v>
      </c>
      <c r="G4873" t="inlineStr">
        <is>
          <t>1500-1559</t>
        </is>
      </c>
      <c r="H4873" s="9">
        <f>INT(F4873/100)</f>
        <v/>
      </c>
      <c r="I4873" t="n">
        <v>2</v>
      </c>
      <c r="J4873" t="n">
        <v>0</v>
      </c>
      <c r="K4873" t="n">
        <v>-43</v>
      </c>
      <c r="L4873" t="n">
        <v>0</v>
      </c>
      <c r="M4873" t="n">
        <v>0</v>
      </c>
      <c r="O4873" t="n">
        <v>0</v>
      </c>
    </row>
    <row r="4874">
      <c r="A4874" s="8" t="n">
        <v>46215</v>
      </c>
      <c r="B4874" t="inlineStr">
        <is>
          <t>WN</t>
        </is>
      </c>
      <c r="C4874" s="9">
        <f>_xlfn.XLOOKUP(B4874,Carriers[Code],Carriers[Airline])</f>
        <v/>
      </c>
      <c r="D4874" t="n">
        <v>725</v>
      </c>
      <c r="E4874" t="inlineStr">
        <is>
          <t>BNA</t>
        </is>
      </c>
      <c r="F4874" s="10" t="n">
        <v>1510</v>
      </c>
      <c r="G4874" t="inlineStr">
        <is>
          <t>1500-1559</t>
        </is>
      </c>
      <c r="H4874" s="9">
        <f>INT(F4874/100)</f>
        <v/>
      </c>
      <c r="I4874" t="n">
        <v>0</v>
      </c>
      <c r="J4874" t="n">
        <v>0</v>
      </c>
      <c r="K4874" t="n">
        <v>-6</v>
      </c>
      <c r="L4874" t="n">
        <v>0</v>
      </c>
      <c r="M4874" t="n">
        <v>0</v>
      </c>
      <c r="O4874" t="n">
        <v>0</v>
      </c>
    </row>
    <row r="4875">
      <c r="A4875" s="8" t="n">
        <v>46215</v>
      </c>
      <c r="B4875" t="inlineStr">
        <is>
          <t>YX</t>
        </is>
      </c>
      <c r="C4875" s="9">
        <f>_xlfn.XLOOKUP(B4875,Carriers[Code],Carriers[Airline])</f>
        <v/>
      </c>
      <c r="D4875" t="n">
        <v>5858</v>
      </c>
      <c r="E4875" t="inlineStr">
        <is>
          <t>ORF</t>
        </is>
      </c>
      <c r="F4875" s="10" t="n">
        <v>1510</v>
      </c>
      <c r="G4875" t="inlineStr">
        <is>
          <t>1500-1559</t>
        </is>
      </c>
      <c r="H4875" s="9">
        <f>INT(F4875/100)</f>
        <v/>
      </c>
      <c r="I4875" t="n">
        <v>20</v>
      </c>
      <c r="J4875" t="n">
        <v>1</v>
      </c>
      <c r="K4875" t="n">
        <v>18</v>
      </c>
      <c r="L4875" t="n">
        <v>1</v>
      </c>
      <c r="M4875" t="n">
        <v>0</v>
      </c>
      <c r="O4875" t="n">
        <v>0</v>
      </c>
      <c r="P4875" t="n">
        <v>18</v>
      </c>
      <c r="Q4875" t="n">
        <v>0</v>
      </c>
      <c r="R4875" t="n">
        <v>0</v>
      </c>
      <c r="S4875" t="n">
        <v>0</v>
      </c>
      <c r="T4875" t="n">
        <v>0</v>
      </c>
    </row>
    <row r="4876">
      <c r="A4876" s="8" t="n">
        <v>46215</v>
      </c>
      <c r="B4876" t="inlineStr">
        <is>
          <t>UA</t>
        </is>
      </c>
      <c r="C4876" s="9">
        <f>_xlfn.XLOOKUP(B4876,Carriers[Code],Carriers[Airline])</f>
        <v/>
      </c>
      <c r="D4876" t="n">
        <v>1475</v>
      </c>
      <c r="E4876" t="inlineStr">
        <is>
          <t>ORD</t>
        </is>
      </c>
      <c r="F4876" s="10" t="n">
        <v>1513</v>
      </c>
      <c r="G4876" t="inlineStr">
        <is>
          <t>1500-1559</t>
        </is>
      </c>
      <c r="H4876" s="9">
        <f>INT(F4876/100)</f>
        <v/>
      </c>
      <c r="I4876" t="n">
        <v>-6</v>
      </c>
      <c r="J4876" t="n">
        <v>0</v>
      </c>
      <c r="K4876" t="n">
        <v>-7</v>
      </c>
      <c r="L4876" t="n">
        <v>0</v>
      </c>
      <c r="M4876" t="n">
        <v>0</v>
      </c>
      <c r="O4876" t="n">
        <v>0</v>
      </c>
    </row>
    <row r="4877">
      <c r="A4877" s="8" t="n">
        <v>46215</v>
      </c>
      <c r="B4877" t="inlineStr">
        <is>
          <t>AA</t>
        </is>
      </c>
      <c r="C4877" s="9">
        <f>_xlfn.XLOOKUP(B4877,Carriers[Code],Carriers[Airline])</f>
        <v/>
      </c>
      <c r="D4877" t="n">
        <v>1565</v>
      </c>
      <c r="E4877" t="inlineStr">
        <is>
          <t>MIA</t>
        </is>
      </c>
      <c r="F4877" s="10" t="n">
        <v>1515</v>
      </c>
      <c r="G4877" t="inlineStr">
        <is>
          <t>1500-1559</t>
        </is>
      </c>
      <c r="H4877" s="9">
        <f>INT(F4877/100)</f>
        <v/>
      </c>
      <c r="I4877" t="n">
        <v>8</v>
      </c>
      <c r="J4877" t="n">
        <v>0</v>
      </c>
      <c r="K4877" t="n">
        <v>21</v>
      </c>
      <c r="L4877" t="n">
        <v>1</v>
      </c>
      <c r="M4877" t="n">
        <v>0</v>
      </c>
      <c r="O4877" t="n">
        <v>0</v>
      </c>
      <c r="P4877" t="n">
        <v>8</v>
      </c>
      <c r="Q4877" t="n">
        <v>0</v>
      </c>
      <c r="R4877" t="n">
        <v>13</v>
      </c>
      <c r="S4877" t="n">
        <v>0</v>
      </c>
      <c r="T4877" t="n">
        <v>0</v>
      </c>
    </row>
    <row r="4878">
      <c r="A4878" s="8" t="n">
        <v>46215</v>
      </c>
      <c r="B4878" t="inlineStr">
        <is>
          <t>DL</t>
        </is>
      </c>
      <c r="C4878" s="9">
        <f>_xlfn.XLOOKUP(B4878,Carriers[Code],Carriers[Airline])</f>
        <v/>
      </c>
      <c r="D4878" t="n">
        <v>776</v>
      </c>
      <c r="E4878" t="inlineStr">
        <is>
          <t>MIA</t>
        </is>
      </c>
      <c r="F4878" s="10" t="n">
        <v>1515</v>
      </c>
      <c r="G4878" t="inlineStr">
        <is>
          <t>1500-1559</t>
        </is>
      </c>
      <c r="H4878" s="9">
        <f>INT(F4878/100)</f>
        <v/>
      </c>
      <c r="I4878" t="n">
        <v>-7</v>
      </c>
      <c r="J4878" t="n">
        <v>0</v>
      </c>
      <c r="K4878" t="n">
        <v>-17</v>
      </c>
      <c r="L4878" t="n">
        <v>0</v>
      </c>
      <c r="M4878" t="n">
        <v>0</v>
      </c>
      <c r="O4878" t="n">
        <v>0</v>
      </c>
    </row>
    <row r="4879">
      <c r="A4879" s="8" t="n">
        <v>46215</v>
      </c>
      <c r="B4879" t="inlineStr">
        <is>
          <t>YX</t>
        </is>
      </c>
      <c r="C4879" s="9">
        <f>_xlfn.XLOOKUP(B4879,Carriers[Code],Carriers[Airline])</f>
        <v/>
      </c>
      <c r="D4879" t="n">
        <v>4380</v>
      </c>
      <c r="E4879" t="inlineStr">
        <is>
          <t>DCA</t>
        </is>
      </c>
      <c r="F4879" s="10" t="n">
        <v>1519</v>
      </c>
      <c r="G4879" t="inlineStr">
        <is>
          <t>1500-1559</t>
        </is>
      </c>
      <c r="H4879" s="9">
        <f>INT(F4879/100)</f>
        <v/>
      </c>
      <c r="I4879" t="n">
        <v>-10</v>
      </c>
      <c r="J4879" t="n">
        <v>0</v>
      </c>
      <c r="K4879" t="n">
        <v>-18</v>
      </c>
      <c r="L4879" t="n">
        <v>0</v>
      </c>
      <c r="M4879" t="n">
        <v>0</v>
      </c>
      <c r="O4879" t="n">
        <v>0</v>
      </c>
    </row>
    <row r="4880">
      <c r="A4880" s="8" t="n">
        <v>46215</v>
      </c>
      <c r="B4880" t="inlineStr">
        <is>
          <t>B6</t>
        </is>
      </c>
      <c r="C4880" s="9">
        <f>_xlfn.XLOOKUP(B4880,Carriers[Code],Carriers[Airline])</f>
        <v/>
      </c>
      <c r="D4880" t="n">
        <v>551</v>
      </c>
      <c r="E4880" t="inlineStr">
        <is>
          <t>MCO</t>
        </is>
      </c>
      <c r="F4880" s="10" t="n">
        <v>1520</v>
      </c>
      <c r="G4880" t="inlineStr">
        <is>
          <t>1500-1559</t>
        </is>
      </c>
      <c r="H4880" s="9">
        <f>INT(F4880/100)</f>
        <v/>
      </c>
      <c r="I4880" t="n">
        <v>9</v>
      </c>
      <c r="J4880" t="n">
        <v>0</v>
      </c>
      <c r="K4880" t="n">
        <v>18</v>
      </c>
      <c r="L4880" t="n">
        <v>1</v>
      </c>
      <c r="M4880" t="n">
        <v>0</v>
      </c>
      <c r="O4880" t="n">
        <v>0</v>
      </c>
      <c r="P4880" t="n">
        <v>9</v>
      </c>
      <c r="Q4880" t="n">
        <v>0</v>
      </c>
      <c r="R4880" t="n">
        <v>9</v>
      </c>
      <c r="S4880" t="n">
        <v>0</v>
      </c>
      <c r="T4880" t="n">
        <v>0</v>
      </c>
    </row>
    <row r="4881">
      <c r="A4881" s="8" t="n">
        <v>46215</v>
      </c>
      <c r="B4881" t="inlineStr">
        <is>
          <t>AS</t>
        </is>
      </c>
      <c r="C4881" s="9">
        <f>_xlfn.XLOOKUP(B4881,Carriers[Code],Carriers[Airline])</f>
        <v/>
      </c>
      <c r="D4881" t="n">
        <v>1506</v>
      </c>
      <c r="E4881" t="inlineStr">
        <is>
          <t>SEA</t>
        </is>
      </c>
      <c r="F4881" s="10" t="n">
        <v>1526</v>
      </c>
      <c r="G4881" t="inlineStr">
        <is>
          <t>1500-1559</t>
        </is>
      </c>
      <c r="H4881" s="9">
        <f>INT(F4881/100)</f>
        <v/>
      </c>
      <c r="I4881" t="n">
        <v>2</v>
      </c>
      <c r="J4881" t="n">
        <v>0</v>
      </c>
      <c r="K4881" t="n">
        <v>8</v>
      </c>
      <c r="L4881" t="n">
        <v>0</v>
      </c>
      <c r="M4881" t="n">
        <v>0</v>
      </c>
      <c r="O4881" t="n">
        <v>0</v>
      </c>
    </row>
    <row r="4882">
      <c r="A4882" s="8" t="n">
        <v>46215</v>
      </c>
      <c r="B4882" t="inlineStr">
        <is>
          <t>B6</t>
        </is>
      </c>
      <c r="C4882" s="9">
        <f>_xlfn.XLOOKUP(B4882,Carriers[Code],Carriers[Airline])</f>
        <v/>
      </c>
      <c r="D4882" t="n">
        <v>1813</v>
      </c>
      <c r="E4882" t="inlineStr">
        <is>
          <t>ORF</t>
        </is>
      </c>
      <c r="F4882" s="10" t="n">
        <v>1527</v>
      </c>
      <c r="G4882" t="inlineStr">
        <is>
          <t>1500-1559</t>
        </is>
      </c>
      <c r="H4882" s="9">
        <f>INT(F4882/100)</f>
        <v/>
      </c>
      <c r="I4882" t="n">
        <v>-5</v>
      </c>
      <c r="J4882" t="n">
        <v>0</v>
      </c>
      <c r="K4882" t="n">
        <v>-19</v>
      </c>
      <c r="L4882" t="n">
        <v>0</v>
      </c>
      <c r="M4882" t="n">
        <v>0</v>
      </c>
      <c r="O4882" t="n">
        <v>0</v>
      </c>
    </row>
    <row r="4883">
      <c r="A4883" s="8" t="n">
        <v>46215</v>
      </c>
      <c r="B4883" t="inlineStr">
        <is>
          <t>DL</t>
        </is>
      </c>
      <c r="C4883" s="9">
        <f>_xlfn.XLOOKUP(B4883,Carriers[Code],Carriers[Airline])</f>
        <v/>
      </c>
      <c r="D4883" t="n">
        <v>2887</v>
      </c>
      <c r="E4883" t="inlineStr">
        <is>
          <t>MCO</t>
        </is>
      </c>
      <c r="F4883" s="10" t="n">
        <v>1527</v>
      </c>
      <c r="G4883" t="inlineStr">
        <is>
          <t>1500-1559</t>
        </is>
      </c>
      <c r="H4883" s="9">
        <f>INT(F4883/100)</f>
        <v/>
      </c>
      <c r="I4883" t="n">
        <v>4</v>
      </c>
      <c r="J4883" t="n">
        <v>0</v>
      </c>
      <c r="K4883" t="n">
        <v>-16</v>
      </c>
      <c r="L4883" t="n">
        <v>0</v>
      </c>
      <c r="M4883" t="n">
        <v>0</v>
      </c>
      <c r="O4883" t="n">
        <v>0</v>
      </c>
    </row>
    <row r="4884">
      <c r="A4884" s="8" t="n">
        <v>46215</v>
      </c>
      <c r="B4884" t="inlineStr">
        <is>
          <t>DL</t>
        </is>
      </c>
      <c r="C4884" s="9">
        <f>_xlfn.XLOOKUP(B4884,Carriers[Code],Carriers[Airline])</f>
        <v/>
      </c>
      <c r="D4884" t="n">
        <v>2196</v>
      </c>
      <c r="E4884" t="inlineStr">
        <is>
          <t>FLL</t>
        </is>
      </c>
      <c r="F4884" s="10" t="n">
        <v>1532</v>
      </c>
      <c r="G4884" t="inlineStr">
        <is>
          <t>1500-1559</t>
        </is>
      </c>
      <c r="H4884" s="9">
        <f>INT(F4884/100)</f>
        <v/>
      </c>
      <c r="I4884" t="n">
        <v>58</v>
      </c>
      <c r="J4884" t="n">
        <v>1</v>
      </c>
      <c r="K4884" t="n">
        <v>37</v>
      </c>
      <c r="L4884" t="n">
        <v>1</v>
      </c>
      <c r="M4884" t="n">
        <v>0</v>
      </c>
      <c r="O4884" t="n">
        <v>0</v>
      </c>
      <c r="P4884" t="n">
        <v>4</v>
      </c>
      <c r="Q4884" t="n">
        <v>0</v>
      </c>
      <c r="R4884" t="n">
        <v>0</v>
      </c>
      <c r="S4884" t="n">
        <v>0</v>
      </c>
      <c r="T4884" t="n">
        <v>33</v>
      </c>
    </row>
    <row r="4885">
      <c r="A4885" s="8" t="n">
        <v>46215</v>
      </c>
      <c r="B4885" t="inlineStr">
        <is>
          <t>YX</t>
        </is>
      </c>
      <c r="C4885" s="9">
        <f>_xlfn.XLOOKUP(B4885,Carriers[Code],Carriers[Airline])</f>
        <v/>
      </c>
      <c r="D4885" t="n">
        <v>5657</v>
      </c>
      <c r="E4885" t="inlineStr">
        <is>
          <t>JAX</t>
        </is>
      </c>
      <c r="F4885" s="10" t="n">
        <v>1535</v>
      </c>
      <c r="G4885" t="inlineStr">
        <is>
          <t>1500-1559</t>
        </is>
      </c>
      <c r="H4885" s="9">
        <f>INT(F4885/100)</f>
        <v/>
      </c>
      <c r="I4885" t="n">
        <v>-7</v>
      </c>
      <c r="J4885" t="n">
        <v>0</v>
      </c>
      <c r="K4885" t="n">
        <v>42</v>
      </c>
      <c r="L4885" t="n">
        <v>1</v>
      </c>
      <c r="M4885" t="n">
        <v>0</v>
      </c>
      <c r="O4885" t="n">
        <v>0</v>
      </c>
      <c r="P4885" t="n">
        <v>0</v>
      </c>
      <c r="Q4885" t="n">
        <v>0</v>
      </c>
      <c r="R4885" t="n">
        <v>42</v>
      </c>
      <c r="S4885" t="n">
        <v>0</v>
      </c>
      <c r="T4885" t="n">
        <v>0</v>
      </c>
    </row>
    <row r="4886">
      <c r="A4886" s="8" t="n">
        <v>46215</v>
      </c>
      <c r="B4886" t="inlineStr">
        <is>
          <t>B6</t>
        </is>
      </c>
      <c r="C4886" s="9">
        <f>_xlfn.XLOOKUP(B4886,Carriers[Code],Carriers[Airline])</f>
        <v/>
      </c>
      <c r="D4886" t="n">
        <v>1237</v>
      </c>
      <c r="E4886" t="inlineStr">
        <is>
          <t>DTW</t>
        </is>
      </c>
      <c r="F4886" s="10" t="n">
        <v>1538</v>
      </c>
      <c r="G4886" t="inlineStr">
        <is>
          <t>1500-1559</t>
        </is>
      </c>
      <c r="H4886" s="9">
        <f>INT(F4886/100)</f>
        <v/>
      </c>
      <c r="M4886" t="n">
        <v>1</v>
      </c>
      <c r="N4886" t="inlineStr">
        <is>
          <t>A</t>
        </is>
      </c>
      <c r="O4886" t="n">
        <v>0</v>
      </c>
    </row>
    <row r="4887">
      <c r="A4887" s="8" t="n">
        <v>46215</v>
      </c>
      <c r="B4887" t="inlineStr">
        <is>
          <t>B6</t>
        </is>
      </c>
      <c r="C4887" s="9">
        <f>_xlfn.XLOOKUP(B4887,Carriers[Code],Carriers[Airline])</f>
        <v/>
      </c>
      <c r="D4887" t="n">
        <v>2321</v>
      </c>
      <c r="E4887" t="inlineStr">
        <is>
          <t>PBI</t>
        </is>
      </c>
      <c r="F4887" s="10" t="n">
        <v>1539</v>
      </c>
      <c r="G4887" t="inlineStr">
        <is>
          <t>1500-1559</t>
        </is>
      </c>
      <c r="H4887" s="9">
        <f>INT(F4887/100)</f>
        <v/>
      </c>
      <c r="I4887" t="n">
        <v>31</v>
      </c>
      <c r="J4887" t="n">
        <v>1</v>
      </c>
      <c r="K4887" t="n">
        <v>68</v>
      </c>
      <c r="L4887" t="n">
        <v>1</v>
      </c>
      <c r="M4887" t="n">
        <v>0</v>
      </c>
      <c r="O4887" t="n">
        <v>0</v>
      </c>
      <c r="P4887" t="n">
        <v>13</v>
      </c>
      <c r="Q4887" t="n">
        <v>0</v>
      </c>
      <c r="R4887" t="n">
        <v>37</v>
      </c>
      <c r="S4887" t="n">
        <v>0</v>
      </c>
      <c r="T4887" t="n">
        <v>18</v>
      </c>
    </row>
    <row r="4888">
      <c r="A4888" s="8" t="n">
        <v>46215</v>
      </c>
      <c r="B4888" t="inlineStr">
        <is>
          <t>B6</t>
        </is>
      </c>
      <c r="C4888" s="9">
        <f>_xlfn.XLOOKUP(B4888,Carriers[Code],Carriers[Airline])</f>
        <v/>
      </c>
      <c r="D4888" t="n">
        <v>781</v>
      </c>
      <c r="E4888" t="inlineStr">
        <is>
          <t>RIC</t>
        </is>
      </c>
      <c r="F4888" s="10" t="n">
        <v>1540</v>
      </c>
      <c r="G4888" t="inlineStr">
        <is>
          <t>1500-1559</t>
        </is>
      </c>
      <c r="H4888" s="9">
        <f>INT(F4888/100)</f>
        <v/>
      </c>
      <c r="I4888" t="n">
        <v>-3</v>
      </c>
      <c r="J4888" t="n">
        <v>0</v>
      </c>
      <c r="K4888" t="n">
        <v>17</v>
      </c>
      <c r="L4888" t="n">
        <v>1</v>
      </c>
      <c r="M4888" t="n">
        <v>0</v>
      </c>
      <c r="O4888" t="n">
        <v>0</v>
      </c>
      <c r="P4888" t="n">
        <v>0</v>
      </c>
      <c r="Q4888" t="n">
        <v>0</v>
      </c>
      <c r="R4888" t="n">
        <v>17</v>
      </c>
      <c r="S4888" t="n">
        <v>0</v>
      </c>
      <c r="T4888" t="n">
        <v>0</v>
      </c>
    </row>
    <row r="4889">
      <c r="A4889" s="8" t="n">
        <v>46215</v>
      </c>
      <c r="B4889" t="inlineStr">
        <is>
          <t>DL</t>
        </is>
      </c>
      <c r="C4889" s="9">
        <f>_xlfn.XLOOKUP(B4889,Carriers[Code],Carriers[Airline])</f>
        <v/>
      </c>
      <c r="D4889" t="n">
        <v>2889</v>
      </c>
      <c r="E4889" t="inlineStr">
        <is>
          <t>SEA</t>
        </is>
      </c>
      <c r="F4889" s="10" t="n">
        <v>1540</v>
      </c>
      <c r="G4889" t="inlineStr">
        <is>
          <t>1500-1559</t>
        </is>
      </c>
      <c r="H4889" s="9">
        <f>INT(F4889/100)</f>
        <v/>
      </c>
      <c r="I4889" t="n">
        <v>1</v>
      </c>
      <c r="J4889" t="n">
        <v>0</v>
      </c>
      <c r="K4889" t="n">
        <v>-8</v>
      </c>
      <c r="L4889" t="n">
        <v>0</v>
      </c>
      <c r="M4889" t="n">
        <v>0</v>
      </c>
      <c r="O4889" t="n">
        <v>0</v>
      </c>
    </row>
    <row r="4890">
      <c r="A4890" s="8" t="n">
        <v>46215</v>
      </c>
      <c r="B4890" t="inlineStr">
        <is>
          <t>YX</t>
        </is>
      </c>
      <c r="C4890" s="9">
        <f>_xlfn.XLOOKUP(B4890,Carriers[Code],Carriers[Airline])</f>
        <v/>
      </c>
      <c r="D4890" t="n">
        <v>5689</v>
      </c>
      <c r="E4890" t="inlineStr">
        <is>
          <t>DCA</t>
        </is>
      </c>
      <c r="F4890" s="10" t="n">
        <v>1545</v>
      </c>
      <c r="G4890" t="inlineStr">
        <is>
          <t>1500-1559</t>
        </is>
      </c>
      <c r="H4890" s="9">
        <f>INT(F4890/100)</f>
        <v/>
      </c>
      <c r="I4890" t="n">
        <v>-4</v>
      </c>
      <c r="J4890" t="n">
        <v>0</v>
      </c>
      <c r="K4890" t="n">
        <v>-32</v>
      </c>
      <c r="L4890" t="n">
        <v>0</v>
      </c>
      <c r="M4890" t="n">
        <v>0</v>
      </c>
      <c r="O4890" t="n">
        <v>0</v>
      </c>
    </row>
    <row r="4891">
      <c r="A4891" s="8" t="n">
        <v>46215</v>
      </c>
      <c r="B4891" t="inlineStr">
        <is>
          <t>AA</t>
        </is>
      </c>
      <c r="C4891" s="9">
        <f>_xlfn.XLOOKUP(B4891,Carriers[Code],Carriers[Airline])</f>
        <v/>
      </c>
      <c r="D4891" t="n">
        <v>1563</v>
      </c>
      <c r="E4891" t="inlineStr">
        <is>
          <t>ORD</t>
        </is>
      </c>
      <c r="F4891" s="10" t="n">
        <v>1549</v>
      </c>
      <c r="G4891" t="inlineStr">
        <is>
          <t>1500-1559</t>
        </is>
      </c>
      <c r="H4891" s="9">
        <f>INT(F4891/100)</f>
        <v/>
      </c>
      <c r="I4891" t="n">
        <v>-2</v>
      </c>
      <c r="J4891" t="n">
        <v>0</v>
      </c>
      <c r="K4891" t="n">
        <v>-36</v>
      </c>
      <c r="L4891" t="n">
        <v>0</v>
      </c>
      <c r="M4891" t="n">
        <v>0</v>
      </c>
      <c r="O4891" t="n">
        <v>0</v>
      </c>
    </row>
    <row r="4892">
      <c r="A4892" s="8" t="n">
        <v>46215</v>
      </c>
      <c r="B4892" t="inlineStr">
        <is>
          <t>B6</t>
        </is>
      </c>
      <c r="C4892" s="9">
        <f>_xlfn.XLOOKUP(B4892,Carriers[Code],Carriers[Airline])</f>
        <v/>
      </c>
      <c r="D4892" t="n">
        <v>233</v>
      </c>
      <c r="E4892" t="inlineStr">
        <is>
          <t>SFO</t>
        </is>
      </c>
      <c r="F4892" s="10" t="n">
        <v>1550</v>
      </c>
      <c r="G4892" t="inlineStr">
        <is>
          <t>1500-1559</t>
        </is>
      </c>
      <c r="H4892" s="9">
        <f>INT(F4892/100)</f>
        <v/>
      </c>
      <c r="I4892" t="n">
        <v>1</v>
      </c>
      <c r="J4892" t="n">
        <v>0</v>
      </c>
      <c r="K4892" t="n">
        <v>-29</v>
      </c>
      <c r="L4892" t="n">
        <v>0</v>
      </c>
      <c r="M4892" t="n">
        <v>0</v>
      </c>
      <c r="O4892" t="n">
        <v>0</v>
      </c>
    </row>
    <row r="4893">
      <c r="A4893" s="8" t="n">
        <v>46215</v>
      </c>
      <c r="B4893" t="inlineStr">
        <is>
          <t>YX</t>
        </is>
      </c>
      <c r="C4893" s="9">
        <f>_xlfn.XLOOKUP(B4893,Carriers[Code],Carriers[Airline])</f>
        <v/>
      </c>
      <c r="D4893" t="n">
        <v>5644</v>
      </c>
      <c r="E4893" t="inlineStr">
        <is>
          <t>BWI</t>
        </is>
      </c>
      <c r="F4893" s="10" t="n">
        <v>1550</v>
      </c>
      <c r="G4893" t="inlineStr">
        <is>
          <t>1500-1559</t>
        </is>
      </c>
      <c r="H4893" s="9">
        <f>INT(F4893/100)</f>
        <v/>
      </c>
      <c r="I4893" t="n">
        <v>-5</v>
      </c>
      <c r="J4893" t="n">
        <v>0</v>
      </c>
      <c r="K4893" t="n">
        <v>-27</v>
      </c>
      <c r="L4893" t="n">
        <v>0</v>
      </c>
      <c r="M4893" t="n">
        <v>0</v>
      </c>
      <c r="O4893" t="n">
        <v>0</v>
      </c>
    </row>
    <row r="4894">
      <c r="A4894" s="8" t="n">
        <v>46215</v>
      </c>
      <c r="B4894" t="inlineStr">
        <is>
          <t>UA</t>
        </is>
      </c>
      <c r="C4894" s="9">
        <f>_xlfn.XLOOKUP(B4894,Carriers[Code],Carriers[Airline])</f>
        <v/>
      </c>
      <c r="D4894" t="n">
        <v>1183</v>
      </c>
      <c r="E4894" t="inlineStr">
        <is>
          <t>IAH</t>
        </is>
      </c>
      <c r="F4894" s="10" t="n">
        <v>1554</v>
      </c>
      <c r="G4894" t="inlineStr">
        <is>
          <t>1500-1559</t>
        </is>
      </c>
      <c r="H4894" s="9">
        <f>INT(F4894/100)</f>
        <v/>
      </c>
      <c r="I4894" t="n">
        <v>-2</v>
      </c>
      <c r="J4894" t="n">
        <v>0</v>
      </c>
      <c r="K4894" t="n">
        <v>7</v>
      </c>
      <c r="L4894" t="n">
        <v>0</v>
      </c>
      <c r="M4894" t="n">
        <v>0</v>
      </c>
      <c r="O4894" t="n">
        <v>0</v>
      </c>
    </row>
    <row r="4895">
      <c r="A4895" s="8" t="n">
        <v>46215</v>
      </c>
      <c r="B4895" t="inlineStr">
        <is>
          <t>B6</t>
        </is>
      </c>
      <c r="C4895" s="9">
        <f>_xlfn.XLOOKUP(B4895,Carriers[Code],Carriers[Airline])</f>
        <v/>
      </c>
      <c r="D4895" t="n">
        <v>487</v>
      </c>
      <c r="E4895" t="inlineStr">
        <is>
          <t>LAX</t>
        </is>
      </c>
      <c r="F4895" s="10" t="n">
        <v>1555</v>
      </c>
      <c r="G4895" t="inlineStr">
        <is>
          <t>1500-1559</t>
        </is>
      </c>
      <c r="H4895" s="9">
        <f>INT(F4895/100)</f>
        <v/>
      </c>
      <c r="I4895" t="n">
        <v>1</v>
      </c>
      <c r="J4895" t="n">
        <v>0</v>
      </c>
      <c r="K4895" t="n">
        <v>-27</v>
      </c>
      <c r="L4895" t="n">
        <v>0</v>
      </c>
      <c r="M4895" t="n">
        <v>0</v>
      </c>
      <c r="O4895" t="n">
        <v>0</v>
      </c>
    </row>
    <row r="4896">
      <c r="A4896" s="8" t="n">
        <v>46215</v>
      </c>
      <c r="B4896" t="inlineStr">
        <is>
          <t>YX</t>
        </is>
      </c>
      <c r="C4896" s="9">
        <f>_xlfn.XLOOKUP(B4896,Carriers[Code],Carriers[Airline])</f>
        <v/>
      </c>
      <c r="D4896" t="n">
        <v>5726</v>
      </c>
      <c r="E4896" t="inlineStr">
        <is>
          <t>LGA</t>
        </is>
      </c>
      <c r="F4896" s="10" t="n">
        <v>1600</v>
      </c>
      <c r="G4896" t="inlineStr">
        <is>
          <t>1600-1659</t>
        </is>
      </c>
      <c r="H4896" s="9">
        <f>INT(F4896/100)</f>
        <v/>
      </c>
      <c r="I4896" t="n">
        <v>-3</v>
      </c>
      <c r="J4896" t="n">
        <v>0</v>
      </c>
      <c r="K4896" t="n">
        <v>-28</v>
      </c>
      <c r="L4896" t="n">
        <v>0</v>
      </c>
      <c r="M4896" t="n">
        <v>0</v>
      </c>
      <c r="O4896" t="n">
        <v>0</v>
      </c>
    </row>
    <row r="4897">
      <c r="A4897" s="8" t="n">
        <v>46215</v>
      </c>
      <c r="B4897" t="inlineStr">
        <is>
          <t>DL</t>
        </is>
      </c>
      <c r="C4897" s="9">
        <f>_xlfn.XLOOKUP(B4897,Carriers[Code],Carriers[Airline])</f>
        <v/>
      </c>
      <c r="D4897" t="n">
        <v>1439</v>
      </c>
      <c r="E4897" t="inlineStr">
        <is>
          <t>TPA</t>
        </is>
      </c>
      <c r="F4897" s="10" t="n">
        <v>1605</v>
      </c>
      <c r="G4897" t="inlineStr">
        <is>
          <t>1600-1659</t>
        </is>
      </c>
      <c r="H4897" s="9">
        <f>INT(F4897/100)</f>
        <v/>
      </c>
      <c r="I4897" t="n">
        <v>59</v>
      </c>
      <c r="J4897" t="n">
        <v>1</v>
      </c>
      <c r="K4897" t="n">
        <v>32</v>
      </c>
      <c r="L4897" t="n">
        <v>1</v>
      </c>
      <c r="M4897" t="n">
        <v>0</v>
      </c>
      <c r="O4897" t="n">
        <v>0</v>
      </c>
      <c r="P4897" t="n">
        <v>0</v>
      </c>
      <c r="Q4897" t="n">
        <v>0</v>
      </c>
      <c r="R4897" t="n">
        <v>0</v>
      </c>
      <c r="S4897" t="n">
        <v>0</v>
      </c>
      <c r="T4897" t="n">
        <v>32</v>
      </c>
    </row>
    <row r="4898">
      <c r="A4898" s="8" t="n">
        <v>46215</v>
      </c>
      <c r="B4898" t="inlineStr">
        <is>
          <t>AA</t>
        </is>
      </c>
      <c r="C4898" s="9">
        <f>_xlfn.XLOOKUP(B4898,Carriers[Code],Carriers[Airline])</f>
        <v/>
      </c>
      <c r="D4898" t="n">
        <v>1595</v>
      </c>
      <c r="E4898" t="inlineStr">
        <is>
          <t>DFW</t>
        </is>
      </c>
      <c r="F4898" s="10" t="n">
        <v>1606</v>
      </c>
      <c r="G4898" t="inlineStr">
        <is>
          <t>1600-1659</t>
        </is>
      </c>
      <c r="H4898" s="9">
        <f>INT(F4898/100)</f>
        <v/>
      </c>
      <c r="I4898" t="n">
        <v>47</v>
      </c>
      <c r="J4898" t="n">
        <v>1</v>
      </c>
      <c r="K4898" t="n">
        <v>29</v>
      </c>
      <c r="L4898" t="n">
        <v>1</v>
      </c>
      <c r="M4898" t="n">
        <v>0</v>
      </c>
      <c r="O4898" t="n">
        <v>0</v>
      </c>
      <c r="P4898" t="n">
        <v>0</v>
      </c>
      <c r="Q4898" t="n">
        <v>0</v>
      </c>
      <c r="R4898" t="n">
        <v>29</v>
      </c>
      <c r="S4898" t="n">
        <v>0</v>
      </c>
      <c r="T4898" t="n">
        <v>0</v>
      </c>
    </row>
    <row r="4899">
      <c r="A4899" s="8" t="n">
        <v>46215</v>
      </c>
      <c r="B4899" t="inlineStr">
        <is>
          <t>YX</t>
        </is>
      </c>
      <c r="C4899" s="9">
        <f>_xlfn.XLOOKUP(B4899,Carriers[Code],Carriers[Airline])</f>
        <v/>
      </c>
      <c r="D4899" t="n">
        <v>5665</v>
      </c>
      <c r="E4899" t="inlineStr">
        <is>
          <t>RIC</t>
        </is>
      </c>
      <c r="F4899" s="10" t="n">
        <v>1610</v>
      </c>
      <c r="G4899" t="inlineStr">
        <is>
          <t>1600-1659</t>
        </is>
      </c>
      <c r="H4899" s="9">
        <f>INT(F4899/100)</f>
        <v/>
      </c>
      <c r="I4899" t="n">
        <v>-2</v>
      </c>
      <c r="J4899" t="n">
        <v>0</v>
      </c>
      <c r="K4899" t="n">
        <v>-15</v>
      </c>
      <c r="L4899" t="n">
        <v>0</v>
      </c>
      <c r="M4899" t="n">
        <v>0</v>
      </c>
      <c r="O4899" t="n">
        <v>0</v>
      </c>
    </row>
    <row r="4900">
      <c r="A4900" s="8" t="n">
        <v>46215</v>
      </c>
      <c r="B4900" t="inlineStr">
        <is>
          <t>DL</t>
        </is>
      </c>
      <c r="C4900" s="9">
        <f>_xlfn.XLOOKUP(B4900,Carriers[Code],Carriers[Airline])</f>
        <v/>
      </c>
      <c r="D4900" t="n">
        <v>2646</v>
      </c>
      <c r="E4900" t="inlineStr">
        <is>
          <t>ORD</t>
        </is>
      </c>
      <c r="F4900" s="10" t="n">
        <v>1615</v>
      </c>
      <c r="G4900" t="inlineStr">
        <is>
          <t>1600-1659</t>
        </is>
      </c>
      <c r="H4900" s="9">
        <f>INT(F4900/100)</f>
        <v/>
      </c>
      <c r="I4900" t="n">
        <v>-6</v>
      </c>
      <c r="J4900" t="n">
        <v>0</v>
      </c>
      <c r="K4900" t="n">
        <v>-13</v>
      </c>
      <c r="L4900" t="n">
        <v>0</v>
      </c>
      <c r="M4900" t="n">
        <v>0</v>
      </c>
      <c r="O4900" t="n">
        <v>0</v>
      </c>
    </row>
    <row r="4901">
      <c r="A4901" s="8" t="n">
        <v>46215</v>
      </c>
      <c r="B4901" t="inlineStr">
        <is>
          <t>UA</t>
        </is>
      </c>
      <c r="C4901" s="9">
        <f>_xlfn.XLOOKUP(B4901,Carriers[Code],Carriers[Airline])</f>
        <v/>
      </c>
      <c r="D4901" t="n">
        <v>512</v>
      </c>
      <c r="E4901" t="inlineStr">
        <is>
          <t>SFO</t>
        </is>
      </c>
      <c r="F4901" s="10" t="n">
        <v>1615</v>
      </c>
      <c r="G4901" t="inlineStr">
        <is>
          <t>1600-1659</t>
        </is>
      </c>
      <c r="H4901" s="9">
        <f>INT(F4901/100)</f>
        <v/>
      </c>
      <c r="I4901" t="n">
        <v>119</v>
      </c>
      <c r="J4901" t="n">
        <v>1</v>
      </c>
      <c r="K4901" t="n">
        <v>81</v>
      </c>
      <c r="L4901" t="n">
        <v>1</v>
      </c>
      <c r="M4901" t="n">
        <v>0</v>
      </c>
      <c r="O4901" t="n">
        <v>0</v>
      </c>
      <c r="P4901" t="n">
        <v>0</v>
      </c>
      <c r="Q4901" t="n">
        <v>0</v>
      </c>
      <c r="R4901" t="n">
        <v>0</v>
      </c>
      <c r="S4901" t="n">
        <v>0</v>
      </c>
      <c r="T4901" t="n">
        <v>81</v>
      </c>
    </row>
    <row r="4902">
      <c r="A4902" s="8" t="n">
        <v>46215</v>
      </c>
      <c r="B4902" t="inlineStr">
        <is>
          <t>YX</t>
        </is>
      </c>
      <c r="C4902" s="9">
        <f>_xlfn.XLOOKUP(B4902,Carriers[Code],Carriers[Airline])</f>
        <v/>
      </c>
      <c r="D4902" t="n">
        <v>5680</v>
      </c>
      <c r="E4902" t="inlineStr">
        <is>
          <t>PIT</t>
        </is>
      </c>
      <c r="F4902" s="10" t="n">
        <v>1615</v>
      </c>
      <c r="G4902" t="inlineStr">
        <is>
          <t>1600-1659</t>
        </is>
      </c>
      <c r="H4902" s="9">
        <f>INT(F4902/100)</f>
        <v/>
      </c>
      <c r="I4902" t="n">
        <v>4</v>
      </c>
      <c r="J4902" t="n">
        <v>0</v>
      </c>
      <c r="K4902" t="n">
        <v>-12</v>
      </c>
      <c r="L4902" t="n">
        <v>0</v>
      </c>
      <c r="M4902" t="n">
        <v>0</v>
      </c>
      <c r="O4902" t="n">
        <v>0</v>
      </c>
    </row>
    <row r="4903">
      <c r="A4903" s="8" t="n">
        <v>46215</v>
      </c>
      <c r="B4903" t="inlineStr">
        <is>
          <t>B6</t>
        </is>
      </c>
      <c r="C4903" s="9">
        <f>_xlfn.XLOOKUP(B4903,Carriers[Code],Carriers[Airline])</f>
        <v/>
      </c>
      <c r="D4903" t="n">
        <v>391</v>
      </c>
      <c r="E4903" t="inlineStr">
        <is>
          <t>TPA</t>
        </is>
      </c>
      <c r="F4903" s="10" t="n">
        <v>1619</v>
      </c>
      <c r="G4903" t="inlineStr">
        <is>
          <t>1600-1659</t>
        </is>
      </c>
      <c r="H4903" s="9">
        <f>INT(F4903/100)</f>
        <v/>
      </c>
      <c r="I4903" t="n">
        <v>-3</v>
      </c>
      <c r="J4903" t="n">
        <v>0</v>
      </c>
      <c r="K4903" t="n">
        <v>-5</v>
      </c>
      <c r="L4903" t="n">
        <v>0</v>
      </c>
      <c r="M4903" t="n">
        <v>0</v>
      </c>
      <c r="O4903" t="n">
        <v>0</v>
      </c>
    </row>
    <row r="4904">
      <c r="A4904" s="8" t="n">
        <v>46215</v>
      </c>
      <c r="B4904" t="inlineStr">
        <is>
          <t>B6</t>
        </is>
      </c>
      <c r="C4904" s="9">
        <f>_xlfn.XLOOKUP(B4904,Carriers[Code],Carriers[Airline])</f>
        <v/>
      </c>
      <c r="D4904" t="n">
        <v>319</v>
      </c>
      <c r="E4904" t="inlineStr">
        <is>
          <t>SAN</t>
        </is>
      </c>
      <c r="F4904" s="10" t="n">
        <v>1620</v>
      </c>
      <c r="G4904" t="inlineStr">
        <is>
          <t>1600-1659</t>
        </is>
      </c>
      <c r="H4904" s="9">
        <f>INT(F4904/100)</f>
        <v/>
      </c>
      <c r="I4904" t="n">
        <v>8</v>
      </c>
      <c r="J4904" t="n">
        <v>0</v>
      </c>
      <c r="K4904" t="n">
        <v>-18</v>
      </c>
      <c r="L4904" t="n">
        <v>0</v>
      </c>
      <c r="M4904" t="n">
        <v>0</v>
      </c>
      <c r="O4904" t="n">
        <v>0</v>
      </c>
    </row>
    <row r="4905">
      <c r="A4905" s="8" t="n">
        <v>46215</v>
      </c>
      <c r="B4905" t="inlineStr">
        <is>
          <t>B6</t>
        </is>
      </c>
      <c r="C4905" s="9">
        <f>_xlfn.XLOOKUP(B4905,Carriers[Code],Carriers[Airline])</f>
        <v/>
      </c>
      <c r="D4905" t="n">
        <v>2065</v>
      </c>
      <c r="E4905" t="inlineStr">
        <is>
          <t>RSW</t>
        </is>
      </c>
      <c r="F4905" s="10" t="n">
        <v>1622</v>
      </c>
      <c r="G4905" t="inlineStr">
        <is>
          <t>1600-1659</t>
        </is>
      </c>
      <c r="H4905" s="9">
        <f>INT(F4905/100)</f>
        <v/>
      </c>
      <c r="I4905" t="n">
        <v>-6</v>
      </c>
      <c r="J4905" t="n">
        <v>0</v>
      </c>
      <c r="K4905" t="n">
        <v>-10</v>
      </c>
      <c r="L4905" t="n">
        <v>0</v>
      </c>
      <c r="M4905" t="n">
        <v>0</v>
      </c>
      <c r="O4905" t="n">
        <v>0</v>
      </c>
    </row>
    <row r="4906">
      <c r="A4906" s="8" t="n">
        <v>46215</v>
      </c>
      <c r="B4906" t="inlineStr">
        <is>
          <t>DL</t>
        </is>
      </c>
      <c r="C4906" s="9">
        <f>_xlfn.XLOOKUP(B4906,Carriers[Code],Carriers[Airline])</f>
        <v/>
      </c>
      <c r="D4906" t="n">
        <v>318</v>
      </c>
      <c r="E4906" t="inlineStr">
        <is>
          <t>LAX</t>
        </is>
      </c>
      <c r="F4906" s="10" t="n">
        <v>1625</v>
      </c>
      <c r="G4906" t="inlineStr">
        <is>
          <t>1600-1659</t>
        </is>
      </c>
      <c r="H4906" s="9">
        <f>INT(F4906/100)</f>
        <v/>
      </c>
      <c r="I4906" t="n">
        <v>26</v>
      </c>
      <c r="J4906" t="n">
        <v>1</v>
      </c>
      <c r="K4906" t="n">
        <v>-12</v>
      </c>
      <c r="L4906" t="n">
        <v>0</v>
      </c>
      <c r="M4906" t="n">
        <v>0</v>
      </c>
      <c r="O4906" t="n">
        <v>0</v>
      </c>
    </row>
    <row r="4907">
      <c r="A4907" s="8" t="n">
        <v>46215</v>
      </c>
      <c r="B4907" t="inlineStr">
        <is>
          <t>WN</t>
        </is>
      </c>
      <c r="C4907" s="9">
        <f>_xlfn.XLOOKUP(B4907,Carriers[Code],Carriers[Airline])</f>
        <v/>
      </c>
      <c r="D4907" t="n">
        <v>749</v>
      </c>
      <c r="E4907" t="inlineStr">
        <is>
          <t>SAN</t>
        </is>
      </c>
      <c r="F4907" s="10" t="n">
        <v>1625</v>
      </c>
      <c r="G4907" t="inlineStr">
        <is>
          <t>1600-1659</t>
        </is>
      </c>
      <c r="H4907" s="9">
        <f>INT(F4907/100)</f>
        <v/>
      </c>
      <c r="I4907" t="n">
        <v>6</v>
      </c>
      <c r="J4907" t="n">
        <v>0</v>
      </c>
      <c r="K4907" t="n">
        <v>-29</v>
      </c>
      <c r="L4907" t="n">
        <v>0</v>
      </c>
      <c r="M4907" t="n">
        <v>0</v>
      </c>
      <c r="O4907" t="n">
        <v>0</v>
      </c>
    </row>
    <row r="4908">
      <c r="A4908" s="8" t="n">
        <v>46215</v>
      </c>
      <c r="B4908" t="inlineStr">
        <is>
          <t>YX</t>
        </is>
      </c>
      <c r="C4908" s="9">
        <f>_xlfn.XLOOKUP(B4908,Carriers[Code],Carriers[Airline])</f>
        <v/>
      </c>
      <c r="D4908" t="n">
        <v>5619</v>
      </c>
      <c r="E4908" t="inlineStr">
        <is>
          <t>MKE</t>
        </is>
      </c>
      <c r="F4908" s="10" t="n">
        <v>1625</v>
      </c>
      <c r="G4908" t="inlineStr">
        <is>
          <t>1600-1659</t>
        </is>
      </c>
      <c r="H4908" s="9">
        <f>INT(F4908/100)</f>
        <v/>
      </c>
      <c r="I4908" t="n">
        <v>13</v>
      </c>
      <c r="J4908" t="n">
        <v>0</v>
      </c>
      <c r="K4908" t="n">
        <v>-7</v>
      </c>
      <c r="L4908" t="n">
        <v>0</v>
      </c>
      <c r="M4908" t="n">
        <v>0</v>
      </c>
      <c r="O4908" t="n">
        <v>0</v>
      </c>
    </row>
    <row r="4909">
      <c r="A4909" s="8" t="n">
        <v>46215</v>
      </c>
      <c r="B4909" t="inlineStr">
        <is>
          <t>DL</t>
        </is>
      </c>
      <c r="C4909" s="9">
        <f>_xlfn.XLOOKUP(B4909,Carriers[Code],Carriers[Airline])</f>
        <v/>
      </c>
      <c r="D4909" t="n">
        <v>399</v>
      </c>
      <c r="E4909" t="inlineStr">
        <is>
          <t>ATL</t>
        </is>
      </c>
      <c r="F4909" s="10" t="n">
        <v>1630</v>
      </c>
      <c r="G4909" t="inlineStr">
        <is>
          <t>1600-1659</t>
        </is>
      </c>
      <c r="H4909" s="9">
        <f>INT(F4909/100)</f>
        <v/>
      </c>
      <c r="I4909" t="n">
        <v>108</v>
      </c>
      <c r="J4909" t="n">
        <v>1</v>
      </c>
      <c r="K4909" t="n">
        <v>86</v>
      </c>
      <c r="L4909" t="n">
        <v>1</v>
      </c>
      <c r="M4909" t="n">
        <v>0</v>
      </c>
      <c r="O4909" t="n">
        <v>0</v>
      </c>
      <c r="P4909" t="n">
        <v>86</v>
      </c>
      <c r="Q4909" t="n">
        <v>0</v>
      </c>
      <c r="R4909" t="n">
        <v>0</v>
      </c>
      <c r="S4909" t="n">
        <v>0</v>
      </c>
      <c r="T4909" t="n">
        <v>0</v>
      </c>
    </row>
    <row r="4910">
      <c r="A4910" s="8" t="n">
        <v>46215</v>
      </c>
      <c r="B4910" t="inlineStr">
        <is>
          <t>AS</t>
        </is>
      </c>
      <c r="C4910" s="9">
        <f>_xlfn.XLOOKUP(B4910,Carriers[Code],Carriers[Airline])</f>
        <v/>
      </c>
      <c r="D4910" t="n">
        <v>389</v>
      </c>
      <c r="E4910" t="inlineStr">
        <is>
          <t>SAN</t>
        </is>
      </c>
      <c r="F4910" s="10" t="n">
        <v>1633</v>
      </c>
      <c r="G4910" t="inlineStr">
        <is>
          <t>1600-1659</t>
        </is>
      </c>
      <c r="H4910" s="9">
        <f>INT(F4910/100)</f>
        <v/>
      </c>
      <c r="I4910" t="n">
        <v>-1</v>
      </c>
      <c r="J4910" t="n">
        <v>0</v>
      </c>
      <c r="K4910" t="n">
        <v>-33</v>
      </c>
      <c r="L4910" t="n">
        <v>0</v>
      </c>
      <c r="M4910" t="n">
        <v>0</v>
      </c>
      <c r="O4910" t="n">
        <v>0</v>
      </c>
    </row>
    <row r="4911">
      <c r="A4911" s="8" t="n">
        <v>46215</v>
      </c>
      <c r="B4911" t="inlineStr">
        <is>
          <t>YX</t>
        </is>
      </c>
      <c r="C4911" s="9">
        <f>_xlfn.XLOOKUP(B4911,Carriers[Code],Carriers[Airline])</f>
        <v/>
      </c>
      <c r="D4911" t="n">
        <v>4709</v>
      </c>
      <c r="E4911" t="inlineStr">
        <is>
          <t>ROC</t>
        </is>
      </c>
      <c r="F4911" s="10" t="n">
        <v>1640</v>
      </c>
      <c r="G4911" t="inlineStr">
        <is>
          <t>1600-1659</t>
        </is>
      </c>
      <c r="H4911" s="9">
        <f>INT(F4911/100)</f>
        <v/>
      </c>
      <c r="I4911" t="n">
        <v>-5</v>
      </c>
      <c r="J4911" t="n">
        <v>0</v>
      </c>
      <c r="K4911" t="n">
        <v>-27</v>
      </c>
      <c r="L4911" t="n">
        <v>0</v>
      </c>
      <c r="M4911" t="n">
        <v>0</v>
      </c>
      <c r="O4911" t="n">
        <v>0</v>
      </c>
    </row>
    <row r="4912">
      <c r="A4912" s="8" t="n">
        <v>46215</v>
      </c>
      <c r="B4912" t="inlineStr">
        <is>
          <t>WN</t>
        </is>
      </c>
      <c r="C4912" s="9">
        <f>_xlfn.XLOOKUP(B4912,Carriers[Code],Carriers[Airline])</f>
        <v/>
      </c>
      <c r="D4912" t="n">
        <v>2777</v>
      </c>
      <c r="E4912" t="inlineStr">
        <is>
          <t>MDW</t>
        </is>
      </c>
      <c r="F4912" s="10" t="n">
        <v>1645</v>
      </c>
      <c r="G4912" t="inlineStr">
        <is>
          <t>1600-1659</t>
        </is>
      </c>
      <c r="H4912" s="9">
        <f>INT(F4912/100)</f>
        <v/>
      </c>
      <c r="I4912" t="n">
        <v>8</v>
      </c>
      <c r="J4912" t="n">
        <v>0</v>
      </c>
      <c r="K4912" t="n">
        <v>-15</v>
      </c>
      <c r="L4912" t="n">
        <v>0</v>
      </c>
      <c r="M4912" t="n">
        <v>0</v>
      </c>
      <c r="O4912" t="n">
        <v>0</v>
      </c>
    </row>
    <row r="4913">
      <c r="A4913" s="8" t="n">
        <v>46215</v>
      </c>
      <c r="B4913" t="inlineStr">
        <is>
          <t>AA</t>
        </is>
      </c>
      <c r="C4913" s="9">
        <f>_xlfn.XLOOKUP(B4913,Carriers[Code],Carriers[Airline])</f>
        <v/>
      </c>
      <c r="D4913" t="n">
        <v>1573</v>
      </c>
      <c r="E4913" t="inlineStr">
        <is>
          <t>CLT</t>
        </is>
      </c>
      <c r="F4913" s="10" t="n">
        <v>1646</v>
      </c>
      <c r="G4913" t="inlineStr">
        <is>
          <t>1600-1659</t>
        </is>
      </c>
      <c r="H4913" s="9">
        <f>INT(F4913/100)</f>
        <v/>
      </c>
      <c r="I4913" t="n">
        <v>23</v>
      </c>
      <c r="J4913" t="n">
        <v>1</v>
      </c>
      <c r="K4913" t="n">
        <v>-15</v>
      </c>
      <c r="L4913" t="n">
        <v>0</v>
      </c>
      <c r="M4913" t="n">
        <v>0</v>
      </c>
      <c r="O4913" t="n">
        <v>0</v>
      </c>
    </row>
    <row r="4914">
      <c r="A4914" s="8" t="n">
        <v>46215</v>
      </c>
      <c r="B4914" t="inlineStr">
        <is>
          <t>B6</t>
        </is>
      </c>
      <c r="C4914" s="9">
        <f>_xlfn.XLOOKUP(B4914,Carriers[Code],Carriers[Airline])</f>
        <v/>
      </c>
      <c r="D4914" t="n">
        <v>509</v>
      </c>
      <c r="E4914" t="inlineStr">
        <is>
          <t>JAX</t>
        </is>
      </c>
      <c r="F4914" s="10" t="n">
        <v>1650</v>
      </c>
      <c r="G4914" t="inlineStr">
        <is>
          <t>1600-1659</t>
        </is>
      </c>
      <c r="H4914" s="9">
        <f>INT(F4914/100)</f>
        <v/>
      </c>
      <c r="I4914" t="n">
        <v>-7</v>
      </c>
      <c r="J4914" t="n">
        <v>0</v>
      </c>
      <c r="K4914" t="n">
        <v>-8</v>
      </c>
      <c r="L4914" t="n">
        <v>0</v>
      </c>
      <c r="M4914" t="n">
        <v>0</v>
      </c>
      <c r="O4914" t="n">
        <v>0</v>
      </c>
    </row>
    <row r="4915">
      <c r="A4915" s="8" t="n">
        <v>46215</v>
      </c>
      <c r="B4915" t="inlineStr">
        <is>
          <t>B6</t>
        </is>
      </c>
      <c r="C4915" s="9">
        <f>_xlfn.XLOOKUP(B4915,Carriers[Code],Carriers[Airline])</f>
        <v/>
      </c>
      <c r="D4915" t="n">
        <v>1263</v>
      </c>
      <c r="E4915" t="inlineStr">
        <is>
          <t>TVC</t>
        </is>
      </c>
      <c r="F4915" s="10" t="n">
        <v>1653</v>
      </c>
      <c r="G4915" t="inlineStr">
        <is>
          <t>1600-1659</t>
        </is>
      </c>
      <c r="H4915" s="9">
        <f>INT(F4915/100)</f>
        <v/>
      </c>
      <c r="I4915" t="n">
        <v>89</v>
      </c>
      <c r="J4915" t="n">
        <v>1</v>
      </c>
      <c r="K4915" t="n">
        <v>73</v>
      </c>
      <c r="L4915" t="n">
        <v>1</v>
      </c>
      <c r="M4915" t="n">
        <v>0</v>
      </c>
      <c r="O4915" t="n">
        <v>0</v>
      </c>
      <c r="P4915" t="n">
        <v>0</v>
      </c>
      <c r="Q4915" t="n">
        <v>0</v>
      </c>
      <c r="R4915" t="n">
        <v>51</v>
      </c>
      <c r="S4915" t="n">
        <v>0</v>
      </c>
      <c r="T4915" t="n">
        <v>22</v>
      </c>
    </row>
    <row r="4916">
      <c r="A4916" s="8" t="n">
        <v>46215</v>
      </c>
      <c r="B4916" t="inlineStr">
        <is>
          <t>B6</t>
        </is>
      </c>
      <c r="C4916" s="9">
        <f>_xlfn.XLOOKUP(B4916,Carriers[Code],Carriers[Airline])</f>
        <v/>
      </c>
      <c r="D4916" t="n">
        <v>507</v>
      </c>
      <c r="E4916" t="inlineStr">
        <is>
          <t>BNA</t>
        </is>
      </c>
      <c r="F4916" s="10" t="n">
        <v>1655</v>
      </c>
      <c r="G4916" t="inlineStr">
        <is>
          <t>1600-1659</t>
        </is>
      </c>
      <c r="H4916" s="9">
        <f>INT(F4916/100)</f>
        <v/>
      </c>
      <c r="I4916" t="n">
        <v>16</v>
      </c>
      <c r="J4916" t="n">
        <v>1</v>
      </c>
      <c r="K4916" t="n">
        <v>28</v>
      </c>
      <c r="L4916" t="n">
        <v>1</v>
      </c>
      <c r="M4916" t="n">
        <v>0</v>
      </c>
      <c r="O4916" t="n">
        <v>0</v>
      </c>
      <c r="P4916" t="n">
        <v>16</v>
      </c>
      <c r="Q4916" t="n">
        <v>0</v>
      </c>
      <c r="R4916" t="n">
        <v>12</v>
      </c>
      <c r="S4916" t="n">
        <v>0</v>
      </c>
      <c r="T4916" t="n">
        <v>0</v>
      </c>
    </row>
    <row r="4917">
      <c r="A4917" s="8" t="n">
        <v>46215</v>
      </c>
      <c r="B4917" t="inlineStr">
        <is>
          <t>UA</t>
        </is>
      </c>
      <c r="C4917" s="9">
        <f>_xlfn.XLOOKUP(B4917,Carriers[Code],Carriers[Airline])</f>
        <v/>
      </c>
      <c r="D4917" t="n">
        <v>800</v>
      </c>
      <c r="E4917" t="inlineStr">
        <is>
          <t>DEN</t>
        </is>
      </c>
      <c r="F4917" s="10" t="n">
        <v>1657</v>
      </c>
      <c r="G4917" t="inlineStr">
        <is>
          <t>1600-1659</t>
        </is>
      </c>
      <c r="H4917" s="9">
        <f>INT(F4917/100)</f>
        <v/>
      </c>
      <c r="I4917" t="n">
        <v>0</v>
      </c>
      <c r="J4917" t="n">
        <v>0</v>
      </c>
      <c r="K4917" t="n">
        <v>-23</v>
      </c>
      <c r="L4917" t="n">
        <v>0</v>
      </c>
      <c r="M4917" t="n">
        <v>0</v>
      </c>
      <c r="O4917" t="n">
        <v>0</v>
      </c>
    </row>
    <row r="4918">
      <c r="A4918" s="8" t="n">
        <v>46215</v>
      </c>
      <c r="B4918" t="inlineStr">
        <is>
          <t>B6</t>
        </is>
      </c>
      <c r="C4918" s="9">
        <f>_xlfn.XLOOKUP(B4918,Carriers[Code],Carriers[Airline])</f>
        <v/>
      </c>
      <c r="D4918" t="n">
        <v>733</v>
      </c>
      <c r="E4918" t="inlineStr">
        <is>
          <t>SFO</t>
        </is>
      </c>
      <c r="F4918" s="10" t="n">
        <v>1700</v>
      </c>
      <c r="G4918" t="inlineStr">
        <is>
          <t>1700-1759</t>
        </is>
      </c>
      <c r="H4918" s="9">
        <f>INT(F4918/100)</f>
        <v/>
      </c>
      <c r="I4918" t="n">
        <v>64</v>
      </c>
      <c r="J4918" t="n">
        <v>1</v>
      </c>
      <c r="K4918" t="n">
        <v>48</v>
      </c>
      <c r="L4918" t="n">
        <v>1</v>
      </c>
      <c r="M4918" t="n">
        <v>0</v>
      </c>
      <c r="O4918" t="n">
        <v>0</v>
      </c>
      <c r="P4918" t="n">
        <v>0</v>
      </c>
      <c r="Q4918" t="n">
        <v>0</v>
      </c>
      <c r="R4918" t="n">
        <v>20</v>
      </c>
      <c r="S4918" t="n">
        <v>0</v>
      </c>
      <c r="T4918" t="n">
        <v>28</v>
      </c>
    </row>
    <row r="4919">
      <c r="A4919" s="8" t="n">
        <v>46215</v>
      </c>
      <c r="B4919" t="inlineStr">
        <is>
          <t>UA</t>
        </is>
      </c>
      <c r="C4919" s="9">
        <f>_xlfn.XLOOKUP(B4919,Carriers[Code],Carriers[Airline])</f>
        <v/>
      </c>
      <c r="D4919" t="n">
        <v>2040</v>
      </c>
      <c r="E4919" t="inlineStr">
        <is>
          <t>ORD</t>
        </is>
      </c>
      <c r="F4919" s="10" t="n">
        <v>1700</v>
      </c>
      <c r="G4919" t="inlineStr">
        <is>
          <t>1700-1759</t>
        </is>
      </c>
      <c r="H4919" s="9">
        <f>INT(F4919/100)</f>
        <v/>
      </c>
      <c r="I4919" t="n">
        <v>0</v>
      </c>
      <c r="J4919" t="n">
        <v>0</v>
      </c>
      <c r="K4919" t="n">
        <v>7</v>
      </c>
      <c r="L4919" t="n">
        <v>0</v>
      </c>
      <c r="M4919" t="n">
        <v>0</v>
      </c>
      <c r="O4919" t="n">
        <v>0</v>
      </c>
    </row>
    <row r="4920">
      <c r="A4920" s="8" t="n">
        <v>46215</v>
      </c>
      <c r="B4920" t="inlineStr">
        <is>
          <t>YX</t>
        </is>
      </c>
      <c r="C4920" s="9">
        <f>_xlfn.XLOOKUP(B4920,Carriers[Code],Carriers[Airline])</f>
        <v/>
      </c>
      <c r="D4920" t="n">
        <v>4585</v>
      </c>
      <c r="E4920" t="inlineStr">
        <is>
          <t>IND</t>
        </is>
      </c>
      <c r="F4920" s="10" t="n">
        <v>1700</v>
      </c>
      <c r="G4920" t="inlineStr">
        <is>
          <t>1700-1759</t>
        </is>
      </c>
      <c r="H4920" s="9">
        <f>INT(F4920/100)</f>
        <v/>
      </c>
      <c r="I4920" t="n">
        <v>-5</v>
      </c>
      <c r="J4920" t="n">
        <v>0</v>
      </c>
      <c r="K4920" t="n">
        <v>-21</v>
      </c>
      <c r="L4920" t="n">
        <v>0</v>
      </c>
      <c r="M4920" t="n">
        <v>0</v>
      </c>
      <c r="O4920" t="n">
        <v>0</v>
      </c>
    </row>
    <row r="4921">
      <c r="A4921" s="8" t="n">
        <v>46215</v>
      </c>
      <c r="B4921" t="inlineStr">
        <is>
          <t>YX</t>
        </is>
      </c>
      <c r="C4921" s="9">
        <f>_xlfn.XLOOKUP(B4921,Carriers[Code],Carriers[Airline])</f>
        <v/>
      </c>
      <c r="D4921" t="n">
        <v>5620</v>
      </c>
      <c r="E4921" t="inlineStr">
        <is>
          <t>CVG</t>
        </is>
      </c>
      <c r="F4921" s="10" t="n">
        <v>1700</v>
      </c>
      <c r="G4921" t="inlineStr">
        <is>
          <t>1700-1759</t>
        </is>
      </c>
      <c r="H4921" s="9">
        <f>INT(F4921/100)</f>
        <v/>
      </c>
      <c r="I4921" t="n">
        <v>15</v>
      </c>
      <c r="J4921" t="n">
        <v>1</v>
      </c>
      <c r="K4921" t="n">
        <v>-4</v>
      </c>
      <c r="L4921" t="n">
        <v>0</v>
      </c>
      <c r="M4921" t="n">
        <v>0</v>
      </c>
      <c r="O4921" t="n">
        <v>0</v>
      </c>
    </row>
    <row r="4922">
      <c r="A4922" s="8" t="n">
        <v>46215</v>
      </c>
      <c r="B4922" t="inlineStr">
        <is>
          <t>YX</t>
        </is>
      </c>
      <c r="C4922" s="9">
        <f>_xlfn.XLOOKUP(B4922,Carriers[Code],Carriers[Airline])</f>
        <v/>
      </c>
      <c r="D4922" t="n">
        <v>5721</v>
      </c>
      <c r="E4922" t="inlineStr">
        <is>
          <t>LGA</t>
        </is>
      </c>
      <c r="F4922" s="10" t="n">
        <v>1700</v>
      </c>
      <c r="G4922" t="inlineStr">
        <is>
          <t>1700-1759</t>
        </is>
      </c>
      <c r="H4922" s="9">
        <f>INT(F4922/100)</f>
        <v/>
      </c>
      <c r="I4922" t="n">
        <v>0</v>
      </c>
      <c r="J4922" t="n">
        <v>0</v>
      </c>
      <c r="K4922" t="n">
        <v>-19</v>
      </c>
      <c r="L4922" t="n">
        <v>0</v>
      </c>
      <c r="M4922" t="n">
        <v>0</v>
      </c>
      <c r="O4922" t="n">
        <v>0</v>
      </c>
    </row>
    <row r="4923">
      <c r="A4923" s="8" t="n">
        <v>46215</v>
      </c>
      <c r="B4923" t="inlineStr">
        <is>
          <t>AA</t>
        </is>
      </c>
      <c r="C4923" s="9">
        <f>_xlfn.XLOOKUP(B4923,Carriers[Code],Carriers[Airline])</f>
        <v/>
      </c>
      <c r="D4923" t="n">
        <v>3309</v>
      </c>
      <c r="E4923" t="inlineStr">
        <is>
          <t>PHL</t>
        </is>
      </c>
      <c r="F4923" s="10" t="n">
        <v>1705</v>
      </c>
      <c r="G4923" t="inlineStr">
        <is>
          <t>1700-1759</t>
        </is>
      </c>
      <c r="H4923" s="9">
        <f>INT(F4923/100)</f>
        <v/>
      </c>
      <c r="I4923" t="n">
        <v>13</v>
      </c>
      <c r="J4923" t="n">
        <v>0</v>
      </c>
      <c r="K4923" t="n">
        <v>4</v>
      </c>
      <c r="L4923" t="n">
        <v>0</v>
      </c>
      <c r="M4923" t="n">
        <v>0</v>
      </c>
      <c r="O4923" t="n">
        <v>0</v>
      </c>
    </row>
    <row r="4924">
      <c r="A4924" s="8" t="n">
        <v>46215</v>
      </c>
      <c r="B4924" t="inlineStr">
        <is>
          <t>DL</t>
        </is>
      </c>
      <c r="C4924" s="9">
        <f>_xlfn.XLOOKUP(B4924,Carriers[Code],Carriers[Airline])</f>
        <v/>
      </c>
      <c r="D4924" t="n">
        <v>1655</v>
      </c>
      <c r="E4924" t="inlineStr">
        <is>
          <t>SFO</t>
        </is>
      </c>
      <c r="F4924" s="10" t="n">
        <v>1705</v>
      </c>
      <c r="G4924" t="inlineStr">
        <is>
          <t>1700-1759</t>
        </is>
      </c>
      <c r="H4924" s="9">
        <f>INT(F4924/100)</f>
        <v/>
      </c>
      <c r="I4924" t="n">
        <v>63</v>
      </c>
      <c r="J4924" t="n">
        <v>1</v>
      </c>
      <c r="K4924" t="n">
        <v>7</v>
      </c>
      <c r="L4924" t="n">
        <v>0</v>
      </c>
      <c r="M4924" t="n">
        <v>0</v>
      </c>
      <c r="O4924" t="n">
        <v>0</v>
      </c>
    </row>
    <row r="4925">
      <c r="A4925" s="8" t="n">
        <v>46215</v>
      </c>
      <c r="B4925" t="inlineStr">
        <is>
          <t>YX</t>
        </is>
      </c>
      <c r="C4925" s="9">
        <f>_xlfn.XLOOKUP(B4925,Carriers[Code],Carriers[Airline])</f>
        <v/>
      </c>
      <c r="D4925" t="n">
        <v>5814</v>
      </c>
      <c r="E4925" t="inlineStr">
        <is>
          <t>JFK</t>
        </is>
      </c>
      <c r="F4925" s="10" t="n">
        <v>1705</v>
      </c>
      <c r="G4925" t="inlineStr">
        <is>
          <t>1700-1759</t>
        </is>
      </c>
      <c r="H4925" s="9">
        <f>INT(F4925/100)</f>
        <v/>
      </c>
      <c r="I4925" t="n">
        <v>2</v>
      </c>
      <c r="J4925" t="n">
        <v>0</v>
      </c>
      <c r="K4925" t="n">
        <v>-4</v>
      </c>
      <c r="L4925" t="n">
        <v>0</v>
      </c>
      <c r="M4925" t="n">
        <v>0</v>
      </c>
      <c r="O4925" t="n">
        <v>0</v>
      </c>
    </row>
    <row r="4926">
      <c r="A4926" s="8" t="n">
        <v>46215</v>
      </c>
      <c r="B4926" t="inlineStr">
        <is>
          <t>AA</t>
        </is>
      </c>
      <c r="C4926" s="9">
        <f>_xlfn.XLOOKUP(B4926,Carriers[Code],Carriers[Airline])</f>
        <v/>
      </c>
      <c r="D4926" t="n">
        <v>3313</v>
      </c>
      <c r="E4926" t="inlineStr">
        <is>
          <t>PHX</t>
        </is>
      </c>
      <c r="F4926" s="10" t="n">
        <v>1707</v>
      </c>
      <c r="G4926" t="inlineStr">
        <is>
          <t>1700-1759</t>
        </is>
      </c>
      <c r="H4926" s="9">
        <f>INT(F4926/100)</f>
        <v/>
      </c>
      <c r="I4926" t="n">
        <v>54</v>
      </c>
      <c r="J4926" t="n">
        <v>1</v>
      </c>
      <c r="M4926" t="n">
        <v>0</v>
      </c>
      <c r="O4926" t="n">
        <v>1</v>
      </c>
    </row>
    <row r="4927">
      <c r="A4927" s="8" t="n">
        <v>46215</v>
      </c>
      <c r="B4927" t="inlineStr">
        <is>
          <t>AS</t>
        </is>
      </c>
      <c r="C4927" s="9">
        <f>_xlfn.XLOOKUP(B4927,Carriers[Code],Carriers[Airline])</f>
        <v/>
      </c>
      <c r="D4927" t="n">
        <v>1319</v>
      </c>
      <c r="E4927" t="inlineStr">
        <is>
          <t>PDX</t>
        </is>
      </c>
      <c r="F4927" s="10" t="n">
        <v>1710</v>
      </c>
      <c r="G4927" t="inlineStr">
        <is>
          <t>1700-1759</t>
        </is>
      </c>
      <c r="H4927" s="9">
        <f>INT(F4927/100)</f>
        <v/>
      </c>
      <c r="I4927" t="n">
        <v>-7</v>
      </c>
      <c r="J4927" t="n">
        <v>0</v>
      </c>
      <c r="K4927" t="n">
        <v>-27</v>
      </c>
      <c r="L4927" t="n">
        <v>0</v>
      </c>
      <c r="M4927" t="n">
        <v>0</v>
      </c>
      <c r="O4927" t="n">
        <v>0</v>
      </c>
    </row>
    <row r="4928">
      <c r="A4928" s="8" t="n">
        <v>46215</v>
      </c>
      <c r="B4928" t="inlineStr">
        <is>
          <t>B6</t>
        </is>
      </c>
      <c r="C4928" s="9">
        <f>_xlfn.XLOOKUP(B4928,Carriers[Code],Carriers[Airline])</f>
        <v/>
      </c>
      <c r="D4928" t="n">
        <v>317</v>
      </c>
      <c r="E4928" t="inlineStr">
        <is>
          <t>JFK</t>
        </is>
      </c>
      <c r="F4928" s="10" t="n">
        <v>1710</v>
      </c>
      <c r="G4928" t="inlineStr">
        <is>
          <t>1700-1759</t>
        </is>
      </c>
      <c r="H4928" s="9">
        <f>INT(F4928/100)</f>
        <v/>
      </c>
      <c r="I4928" t="n">
        <v>18</v>
      </c>
      <c r="J4928" t="n">
        <v>1</v>
      </c>
      <c r="K4928" t="n">
        <v>23</v>
      </c>
      <c r="L4928" t="n">
        <v>1</v>
      </c>
      <c r="M4928" t="n">
        <v>0</v>
      </c>
      <c r="O4928" t="n">
        <v>0</v>
      </c>
      <c r="P4928" t="n">
        <v>18</v>
      </c>
      <c r="Q4928" t="n">
        <v>0</v>
      </c>
      <c r="R4928" t="n">
        <v>5</v>
      </c>
      <c r="S4928" t="n">
        <v>0</v>
      </c>
      <c r="T4928" t="n">
        <v>0</v>
      </c>
    </row>
    <row r="4929">
      <c r="A4929" s="8" t="n">
        <v>46215</v>
      </c>
      <c r="B4929" t="inlineStr">
        <is>
          <t>B6</t>
        </is>
      </c>
      <c r="C4929" s="9">
        <f>_xlfn.XLOOKUP(B4929,Carriers[Code],Carriers[Airline])</f>
        <v/>
      </c>
      <c r="D4929" t="n">
        <v>811</v>
      </c>
      <c r="E4929" t="inlineStr">
        <is>
          <t>ORD</t>
        </is>
      </c>
      <c r="F4929" s="10" t="n">
        <v>1710</v>
      </c>
      <c r="G4929" t="inlineStr">
        <is>
          <t>1700-1759</t>
        </is>
      </c>
      <c r="H4929" s="9">
        <f>INT(F4929/100)</f>
        <v/>
      </c>
      <c r="I4929" t="n">
        <v>-4</v>
      </c>
      <c r="J4929" t="n">
        <v>0</v>
      </c>
      <c r="K4929" t="n">
        <v>-7</v>
      </c>
      <c r="L4929" t="n">
        <v>0</v>
      </c>
      <c r="M4929" t="n">
        <v>0</v>
      </c>
      <c r="O4929" t="n">
        <v>0</v>
      </c>
    </row>
    <row r="4930">
      <c r="A4930" s="8" t="n">
        <v>46215</v>
      </c>
      <c r="B4930" t="inlineStr">
        <is>
          <t>DL</t>
        </is>
      </c>
      <c r="C4930" s="9">
        <f>_xlfn.XLOOKUP(B4930,Carriers[Code],Carriers[Airline])</f>
        <v/>
      </c>
      <c r="D4930" t="n">
        <v>571</v>
      </c>
      <c r="E4930" t="inlineStr">
        <is>
          <t>SAN</t>
        </is>
      </c>
      <c r="F4930" s="10" t="n">
        <v>1710</v>
      </c>
      <c r="G4930" t="inlineStr">
        <is>
          <t>1700-1759</t>
        </is>
      </c>
      <c r="H4930" s="9">
        <f>INT(F4930/100)</f>
        <v/>
      </c>
      <c r="I4930" t="n">
        <v>0</v>
      </c>
      <c r="J4930" t="n">
        <v>0</v>
      </c>
      <c r="K4930" t="n">
        <v>-35</v>
      </c>
      <c r="L4930" t="n">
        <v>0</v>
      </c>
      <c r="M4930" t="n">
        <v>0</v>
      </c>
      <c r="O4930" t="n">
        <v>0</v>
      </c>
    </row>
    <row r="4931">
      <c r="A4931" s="8" t="n">
        <v>46215</v>
      </c>
      <c r="B4931" t="inlineStr">
        <is>
          <t>YX</t>
        </is>
      </c>
      <c r="C4931" s="9">
        <f>_xlfn.XLOOKUP(B4931,Carriers[Code],Carriers[Airline])</f>
        <v/>
      </c>
      <c r="D4931" t="n">
        <v>4678</v>
      </c>
      <c r="E4931" t="inlineStr">
        <is>
          <t>STL</t>
        </is>
      </c>
      <c r="F4931" s="10" t="n">
        <v>1710</v>
      </c>
      <c r="G4931" t="inlineStr">
        <is>
          <t>1700-1759</t>
        </is>
      </c>
      <c r="H4931" s="9">
        <f>INT(F4931/100)</f>
        <v/>
      </c>
      <c r="I4931" t="n">
        <v>-2</v>
      </c>
      <c r="J4931" t="n">
        <v>0</v>
      </c>
      <c r="K4931" t="n">
        <v>-10</v>
      </c>
      <c r="L4931" t="n">
        <v>0</v>
      </c>
      <c r="M4931" t="n">
        <v>0</v>
      </c>
      <c r="O4931" t="n">
        <v>0</v>
      </c>
    </row>
    <row r="4932">
      <c r="A4932" s="8" t="n">
        <v>46215</v>
      </c>
      <c r="B4932" t="inlineStr">
        <is>
          <t>DL</t>
        </is>
      </c>
      <c r="C4932" s="9">
        <f>_xlfn.XLOOKUP(B4932,Carriers[Code],Carriers[Airline])</f>
        <v/>
      </c>
      <c r="D4932" t="n">
        <v>1432</v>
      </c>
      <c r="E4932" t="inlineStr">
        <is>
          <t>DTW</t>
        </is>
      </c>
      <c r="F4932" s="10" t="n">
        <v>1715</v>
      </c>
      <c r="G4932" t="inlineStr">
        <is>
          <t>1700-1759</t>
        </is>
      </c>
      <c r="H4932" s="9">
        <f>INT(F4932/100)</f>
        <v/>
      </c>
      <c r="I4932" t="n">
        <v>85</v>
      </c>
      <c r="J4932" t="n">
        <v>1</v>
      </c>
      <c r="K4932" t="n">
        <v>55</v>
      </c>
      <c r="L4932" t="n">
        <v>1</v>
      </c>
      <c r="M4932" t="n">
        <v>0</v>
      </c>
      <c r="O4932" t="n">
        <v>0</v>
      </c>
      <c r="P4932" t="n">
        <v>1</v>
      </c>
      <c r="Q4932" t="n">
        <v>0</v>
      </c>
      <c r="R4932" t="n">
        <v>0</v>
      </c>
      <c r="S4932" t="n">
        <v>0</v>
      </c>
      <c r="T4932" t="n">
        <v>54</v>
      </c>
    </row>
    <row r="4933">
      <c r="A4933" s="8" t="n">
        <v>46215</v>
      </c>
      <c r="B4933" t="inlineStr">
        <is>
          <t>DL</t>
        </is>
      </c>
      <c r="C4933" s="9">
        <f>_xlfn.XLOOKUP(B4933,Carriers[Code],Carriers[Airline])</f>
        <v/>
      </c>
      <c r="D4933" t="n">
        <v>2782</v>
      </c>
      <c r="E4933" t="inlineStr">
        <is>
          <t>RDU</t>
        </is>
      </c>
      <c r="F4933" s="10" t="n">
        <v>1715</v>
      </c>
      <c r="G4933" t="inlineStr">
        <is>
          <t>1700-1759</t>
        </is>
      </c>
      <c r="H4933" s="9">
        <f>INT(F4933/100)</f>
        <v/>
      </c>
      <c r="I4933" t="n">
        <v>211</v>
      </c>
      <c r="J4933" t="n">
        <v>1</v>
      </c>
      <c r="K4933" t="n">
        <v>194</v>
      </c>
      <c r="L4933" t="n">
        <v>1</v>
      </c>
      <c r="M4933" t="n">
        <v>0</v>
      </c>
      <c r="O4933" t="n">
        <v>0</v>
      </c>
      <c r="P4933" t="n">
        <v>61</v>
      </c>
      <c r="Q4933" t="n">
        <v>0</v>
      </c>
      <c r="R4933" t="n">
        <v>0</v>
      </c>
      <c r="S4933" t="n">
        <v>0</v>
      </c>
      <c r="T4933" t="n">
        <v>133</v>
      </c>
    </row>
    <row r="4934">
      <c r="A4934" s="8" t="n">
        <v>46215</v>
      </c>
      <c r="B4934" t="inlineStr">
        <is>
          <t>B6</t>
        </is>
      </c>
      <c r="C4934" s="9">
        <f>_xlfn.XLOOKUP(B4934,Carriers[Code],Carriers[Airline])</f>
        <v/>
      </c>
      <c r="D4934" t="n">
        <v>1955</v>
      </c>
      <c r="E4934" t="inlineStr">
        <is>
          <t>DCA</t>
        </is>
      </c>
      <c r="F4934" s="10" t="n">
        <v>1720</v>
      </c>
      <c r="G4934" t="inlineStr">
        <is>
          <t>1700-1759</t>
        </is>
      </c>
      <c r="H4934" s="9">
        <f>INT(F4934/100)</f>
        <v/>
      </c>
      <c r="I4934" t="n">
        <v>8</v>
      </c>
      <c r="J4934" t="n">
        <v>0</v>
      </c>
      <c r="K4934" t="n">
        <v>2</v>
      </c>
      <c r="L4934" t="n">
        <v>0</v>
      </c>
      <c r="M4934" t="n">
        <v>0</v>
      </c>
      <c r="O4934" t="n">
        <v>0</v>
      </c>
    </row>
    <row r="4935">
      <c r="A4935" s="8" t="n">
        <v>46215</v>
      </c>
      <c r="B4935" t="inlineStr">
        <is>
          <t>WN</t>
        </is>
      </c>
      <c r="C4935" s="9">
        <f>_xlfn.XLOOKUP(B4935,Carriers[Code],Carriers[Airline])</f>
        <v/>
      </c>
      <c r="D4935" t="n">
        <v>742</v>
      </c>
      <c r="E4935" t="inlineStr">
        <is>
          <t>DEN</t>
        </is>
      </c>
      <c r="F4935" s="10" t="n">
        <v>1720</v>
      </c>
      <c r="G4935" t="inlineStr">
        <is>
          <t>1700-1759</t>
        </is>
      </c>
      <c r="H4935" s="9">
        <f>INT(F4935/100)</f>
        <v/>
      </c>
      <c r="I4935" t="n">
        <v>40</v>
      </c>
      <c r="J4935" t="n">
        <v>1</v>
      </c>
      <c r="K4935" t="n">
        <v>7</v>
      </c>
      <c r="L4935" t="n">
        <v>0</v>
      </c>
      <c r="M4935" t="n">
        <v>0</v>
      </c>
      <c r="O4935" t="n">
        <v>0</v>
      </c>
    </row>
    <row r="4936">
      <c r="A4936" s="8" t="n">
        <v>46215</v>
      </c>
      <c r="B4936" t="inlineStr">
        <is>
          <t>YX</t>
        </is>
      </c>
      <c r="C4936" s="9">
        <f>_xlfn.XLOOKUP(B4936,Carriers[Code],Carriers[Airline])</f>
        <v/>
      </c>
      <c r="D4936" t="n">
        <v>5714</v>
      </c>
      <c r="E4936" t="inlineStr">
        <is>
          <t>PHL</t>
        </is>
      </c>
      <c r="F4936" s="10" t="n">
        <v>1720</v>
      </c>
      <c r="G4936" t="inlineStr">
        <is>
          <t>1700-1759</t>
        </is>
      </c>
      <c r="H4936" s="9">
        <f>INT(F4936/100)</f>
        <v/>
      </c>
      <c r="I4936" t="n">
        <v>-3</v>
      </c>
      <c r="J4936" t="n">
        <v>0</v>
      </c>
      <c r="K4936" t="n">
        <v>-13</v>
      </c>
      <c r="L4936" t="n">
        <v>0</v>
      </c>
      <c r="M4936" t="n">
        <v>0</v>
      </c>
      <c r="O4936" t="n">
        <v>0</v>
      </c>
    </row>
    <row r="4937">
      <c r="A4937" s="8" t="n">
        <v>46215</v>
      </c>
      <c r="B4937" t="inlineStr">
        <is>
          <t>AA</t>
        </is>
      </c>
      <c r="C4937" s="9">
        <f>_xlfn.XLOOKUP(B4937,Carriers[Code],Carriers[Airline])</f>
        <v/>
      </c>
      <c r="D4937" t="n">
        <v>1557</v>
      </c>
      <c r="E4937" t="inlineStr">
        <is>
          <t>DCA</t>
        </is>
      </c>
      <c r="F4937" s="10" t="n">
        <v>1723</v>
      </c>
      <c r="G4937" t="inlineStr">
        <is>
          <t>1700-1759</t>
        </is>
      </c>
      <c r="H4937" s="9">
        <f>INT(F4937/100)</f>
        <v/>
      </c>
      <c r="I4937" t="n">
        <v>1</v>
      </c>
      <c r="J4937" t="n">
        <v>0</v>
      </c>
      <c r="K4937" t="n">
        <v>-22</v>
      </c>
      <c r="L4937" t="n">
        <v>0</v>
      </c>
      <c r="M4937" t="n">
        <v>0</v>
      </c>
      <c r="O4937" t="n">
        <v>0</v>
      </c>
    </row>
    <row r="4938">
      <c r="A4938" s="8" t="n">
        <v>46215</v>
      </c>
      <c r="B4938" t="inlineStr">
        <is>
          <t>WN</t>
        </is>
      </c>
      <c r="C4938" s="9">
        <f>_xlfn.XLOOKUP(B4938,Carriers[Code],Carriers[Airline])</f>
        <v/>
      </c>
      <c r="D4938" t="n">
        <v>426</v>
      </c>
      <c r="E4938" t="inlineStr">
        <is>
          <t>BWI</t>
        </is>
      </c>
      <c r="F4938" s="10" t="n">
        <v>1725</v>
      </c>
      <c r="G4938" t="inlineStr">
        <is>
          <t>1700-1759</t>
        </is>
      </c>
      <c r="H4938" s="9">
        <f>INT(F4938/100)</f>
        <v/>
      </c>
      <c r="I4938" t="n">
        <v>15</v>
      </c>
      <c r="J4938" t="n">
        <v>1</v>
      </c>
      <c r="K4938" t="n">
        <v>-5</v>
      </c>
      <c r="L4938" t="n">
        <v>0</v>
      </c>
      <c r="M4938" t="n">
        <v>0</v>
      </c>
      <c r="O4938" t="n">
        <v>0</v>
      </c>
    </row>
    <row r="4939">
      <c r="A4939" s="8" t="n">
        <v>46215</v>
      </c>
      <c r="B4939" t="inlineStr">
        <is>
          <t>B6</t>
        </is>
      </c>
      <c r="C4939" s="9">
        <f>_xlfn.XLOOKUP(B4939,Carriers[Code],Carriers[Airline])</f>
        <v/>
      </c>
      <c r="D4939" t="n">
        <v>349</v>
      </c>
      <c r="E4939" t="inlineStr">
        <is>
          <t>SAV</t>
        </is>
      </c>
      <c r="F4939" s="10" t="n">
        <v>1732</v>
      </c>
      <c r="G4939" t="inlineStr">
        <is>
          <t>1700-1759</t>
        </is>
      </c>
      <c r="H4939" s="9">
        <f>INT(F4939/100)</f>
        <v/>
      </c>
      <c r="I4939" t="n">
        <v>-9</v>
      </c>
      <c r="J4939" t="n">
        <v>0</v>
      </c>
      <c r="K4939" t="n">
        <v>-2</v>
      </c>
      <c r="L4939" t="n">
        <v>0</v>
      </c>
      <c r="M4939" t="n">
        <v>0</v>
      </c>
      <c r="O4939" t="n">
        <v>0</v>
      </c>
    </row>
    <row r="4940">
      <c r="A4940" s="8" t="n">
        <v>46215</v>
      </c>
      <c r="B4940" t="inlineStr">
        <is>
          <t>AA</t>
        </is>
      </c>
      <c r="C4940" s="9">
        <f>_xlfn.XLOOKUP(B4940,Carriers[Code],Carriers[Airline])</f>
        <v/>
      </c>
      <c r="D4940" t="n">
        <v>1578</v>
      </c>
      <c r="E4940" t="inlineStr">
        <is>
          <t>LAX</t>
        </is>
      </c>
      <c r="F4940" s="10" t="n">
        <v>1733</v>
      </c>
      <c r="G4940" t="inlineStr">
        <is>
          <t>1700-1759</t>
        </is>
      </c>
      <c r="H4940" s="9">
        <f>INT(F4940/100)</f>
        <v/>
      </c>
      <c r="I4940" t="n">
        <v>16</v>
      </c>
      <c r="J4940" t="n">
        <v>1</v>
      </c>
      <c r="K4940" t="n">
        <v>-35</v>
      </c>
      <c r="L4940" t="n">
        <v>0</v>
      </c>
      <c r="M4940" t="n">
        <v>0</v>
      </c>
      <c r="O4940" t="n">
        <v>0</v>
      </c>
    </row>
    <row r="4941">
      <c r="A4941" s="8" t="n">
        <v>46215</v>
      </c>
      <c r="B4941" t="inlineStr">
        <is>
          <t>UA</t>
        </is>
      </c>
      <c r="C4941" s="9">
        <f>_xlfn.XLOOKUP(B4941,Carriers[Code],Carriers[Airline])</f>
        <v/>
      </c>
      <c r="D4941" t="n">
        <v>1392</v>
      </c>
      <c r="E4941" t="inlineStr">
        <is>
          <t>IAH</t>
        </is>
      </c>
      <c r="F4941" s="10" t="n">
        <v>1735</v>
      </c>
      <c r="G4941" t="inlineStr">
        <is>
          <t>1700-1759</t>
        </is>
      </c>
      <c r="H4941" s="9">
        <f>INT(F4941/100)</f>
        <v/>
      </c>
      <c r="I4941" t="n">
        <v>19</v>
      </c>
      <c r="J4941" t="n">
        <v>1</v>
      </c>
      <c r="K4941" t="n">
        <v>-1</v>
      </c>
      <c r="L4941" t="n">
        <v>0</v>
      </c>
      <c r="M4941" t="n">
        <v>0</v>
      </c>
      <c r="O4941" t="n">
        <v>0</v>
      </c>
    </row>
    <row r="4942">
      <c r="A4942" s="8" t="n">
        <v>46215</v>
      </c>
      <c r="B4942" t="inlineStr">
        <is>
          <t>AA</t>
        </is>
      </c>
      <c r="C4942" s="9">
        <f>_xlfn.XLOOKUP(B4942,Carriers[Code],Carriers[Airline])</f>
        <v/>
      </c>
      <c r="D4942" t="n">
        <v>1592</v>
      </c>
      <c r="E4942" t="inlineStr">
        <is>
          <t>ORD</t>
        </is>
      </c>
      <c r="F4942" s="10" t="n">
        <v>1738</v>
      </c>
      <c r="G4942" t="inlineStr">
        <is>
          <t>1700-1759</t>
        </is>
      </c>
      <c r="H4942" s="9">
        <f>INT(F4942/100)</f>
        <v/>
      </c>
      <c r="I4942" t="n">
        <v>2</v>
      </c>
      <c r="J4942" t="n">
        <v>0</v>
      </c>
      <c r="K4942" t="n">
        <v>-37</v>
      </c>
      <c r="L4942" t="n">
        <v>0</v>
      </c>
      <c r="M4942" t="n">
        <v>0</v>
      </c>
      <c r="O4942" t="n">
        <v>0</v>
      </c>
    </row>
    <row r="4943">
      <c r="A4943" s="8" t="n">
        <v>46215</v>
      </c>
      <c r="B4943" t="inlineStr">
        <is>
          <t>B6</t>
        </is>
      </c>
      <c r="C4943" s="9">
        <f>_xlfn.XLOOKUP(B4943,Carriers[Code],Carriers[Airline])</f>
        <v/>
      </c>
      <c r="D4943" t="n">
        <v>1387</v>
      </c>
      <c r="E4943" t="inlineStr">
        <is>
          <t>LAX</t>
        </is>
      </c>
      <c r="F4943" s="10" t="n">
        <v>1742</v>
      </c>
      <c r="G4943" t="inlineStr">
        <is>
          <t>1700-1759</t>
        </is>
      </c>
      <c r="H4943" s="9">
        <f>INT(F4943/100)</f>
        <v/>
      </c>
      <c r="I4943" t="n">
        <v>-5</v>
      </c>
      <c r="J4943" t="n">
        <v>0</v>
      </c>
      <c r="K4943" t="n">
        <v>-31</v>
      </c>
      <c r="L4943" t="n">
        <v>0</v>
      </c>
      <c r="M4943" t="n">
        <v>0</v>
      </c>
      <c r="O4943" t="n">
        <v>0</v>
      </c>
    </row>
    <row r="4944">
      <c r="A4944" s="8" t="n">
        <v>46215</v>
      </c>
      <c r="B4944" t="inlineStr">
        <is>
          <t>UA</t>
        </is>
      </c>
      <c r="C4944" s="9">
        <f>_xlfn.XLOOKUP(B4944,Carriers[Code],Carriers[Airline])</f>
        <v/>
      </c>
      <c r="D4944" t="n">
        <v>1647</v>
      </c>
      <c r="E4944" t="inlineStr">
        <is>
          <t>EWR</t>
        </is>
      </c>
      <c r="F4944" s="10" t="n">
        <v>1744</v>
      </c>
      <c r="G4944" t="inlineStr">
        <is>
          <t>1700-1759</t>
        </is>
      </c>
      <c r="H4944" s="9">
        <f>INT(F4944/100)</f>
        <v/>
      </c>
      <c r="I4944" t="n">
        <v>-5</v>
      </c>
      <c r="J4944" t="n">
        <v>0</v>
      </c>
      <c r="K4944" t="n">
        <v>-18</v>
      </c>
      <c r="L4944" t="n">
        <v>0</v>
      </c>
      <c r="M4944" t="n">
        <v>0</v>
      </c>
      <c r="O4944" t="n">
        <v>0</v>
      </c>
    </row>
    <row r="4945">
      <c r="A4945" s="8" t="n">
        <v>46215</v>
      </c>
      <c r="B4945" t="inlineStr">
        <is>
          <t>WN</t>
        </is>
      </c>
      <c r="C4945" s="9">
        <f>_xlfn.XLOOKUP(B4945,Carriers[Code],Carriers[Airline])</f>
        <v/>
      </c>
      <c r="D4945" t="n">
        <v>737</v>
      </c>
      <c r="E4945" t="inlineStr">
        <is>
          <t>DAL</t>
        </is>
      </c>
      <c r="F4945" s="10" t="n">
        <v>1745</v>
      </c>
      <c r="G4945" t="inlineStr">
        <is>
          <t>1700-1759</t>
        </is>
      </c>
      <c r="H4945" s="9">
        <f>INT(F4945/100)</f>
        <v/>
      </c>
      <c r="I4945" t="n">
        <v>24</v>
      </c>
      <c r="J4945" t="n">
        <v>1</v>
      </c>
      <c r="K4945" t="n">
        <v>16</v>
      </c>
      <c r="L4945" t="n">
        <v>1</v>
      </c>
      <c r="M4945" t="n">
        <v>0</v>
      </c>
      <c r="O4945" t="n">
        <v>0</v>
      </c>
      <c r="P4945" t="n">
        <v>12</v>
      </c>
      <c r="Q4945" t="n">
        <v>0</v>
      </c>
      <c r="R4945" t="n">
        <v>0</v>
      </c>
      <c r="S4945" t="n">
        <v>0</v>
      </c>
      <c r="T4945" t="n">
        <v>4</v>
      </c>
    </row>
    <row r="4946">
      <c r="A4946" s="8" t="n">
        <v>46215</v>
      </c>
      <c r="B4946" t="inlineStr">
        <is>
          <t>YX</t>
        </is>
      </c>
      <c r="C4946" s="9">
        <f>_xlfn.XLOOKUP(B4946,Carriers[Code],Carriers[Airline])</f>
        <v/>
      </c>
      <c r="D4946" t="n">
        <v>5616</v>
      </c>
      <c r="E4946" t="inlineStr">
        <is>
          <t>IND</t>
        </is>
      </c>
      <c r="F4946" s="10" t="n">
        <v>1745</v>
      </c>
      <c r="G4946" t="inlineStr">
        <is>
          <t>1700-1759</t>
        </is>
      </c>
      <c r="H4946" s="9">
        <f>INT(F4946/100)</f>
        <v/>
      </c>
      <c r="I4946" t="n">
        <v>-12</v>
      </c>
      <c r="J4946" t="n">
        <v>0</v>
      </c>
      <c r="K4946" t="n">
        <v>-36</v>
      </c>
      <c r="L4946" t="n">
        <v>0</v>
      </c>
      <c r="M4946" t="n">
        <v>0</v>
      </c>
      <c r="O4946" t="n">
        <v>0</v>
      </c>
    </row>
    <row r="4947">
      <c r="A4947" s="8" t="n">
        <v>46215</v>
      </c>
      <c r="B4947" t="inlineStr">
        <is>
          <t>DL</t>
        </is>
      </c>
      <c r="C4947" s="9">
        <f>_xlfn.XLOOKUP(B4947,Carriers[Code],Carriers[Airline])</f>
        <v/>
      </c>
      <c r="D4947" t="n">
        <v>514</v>
      </c>
      <c r="E4947" t="inlineStr">
        <is>
          <t>PHX</t>
        </is>
      </c>
      <c r="F4947" s="10" t="n">
        <v>1750</v>
      </c>
      <c r="G4947" t="inlineStr">
        <is>
          <t>1700-1759</t>
        </is>
      </c>
      <c r="H4947" s="9">
        <f>INT(F4947/100)</f>
        <v/>
      </c>
      <c r="I4947" t="n">
        <v>13</v>
      </c>
      <c r="J4947" t="n">
        <v>0</v>
      </c>
      <c r="M4947" t="n">
        <v>0</v>
      </c>
      <c r="O4947" t="n">
        <v>1</v>
      </c>
    </row>
    <row r="4948">
      <c r="A4948" s="8" t="n">
        <v>46215</v>
      </c>
      <c r="B4948" t="inlineStr">
        <is>
          <t>YX</t>
        </is>
      </c>
      <c r="C4948" s="9">
        <f>_xlfn.XLOOKUP(B4948,Carriers[Code],Carriers[Airline])</f>
        <v/>
      </c>
      <c r="D4948" t="n">
        <v>5667</v>
      </c>
      <c r="E4948" t="inlineStr">
        <is>
          <t>DCA</t>
        </is>
      </c>
      <c r="F4948" s="10" t="n">
        <v>1750</v>
      </c>
      <c r="G4948" t="inlineStr">
        <is>
          <t>1700-1759</t>
        </is>
      </c>
      <c r="H4948" s="9">
        <f>INT(F4948/100)</f>
        <v/>
      </c>
      <c r="I4948" t="n">
        <v>-7</v>
      </c>
      <c r="J4948" t="n">
        <v>0</v>
      </c>
      <c r="K4948" t="n">
        <v>-36</v>
      </c>
      <c r="L4948" t="n">
        <v>0</v>
      </c>
      <c r="M4948" t="n">
        <v>0</v>
      </c>
      <c r="O4948" t="n">
        <v>0</v>
      </c>
    </row>
    <row r="4949">
      <c r="A4949" s="8" t="n">
        <v>46215</v>
      </c>
      <c r="B4949" t="inlineStr">
        <is>
          <t>YX</t>
        </is>
      </c>
      <c r="C4949" s="9">
        <f>_xlfn.XLOOKUP(B4949,Carriers[Code],Carriers[Airline])</f>
        <v/>
      </c>
      <c r="D4949" t="n">
        <v>4632</v>
      </c>
      <c r="E4949" t="inlineStr">
        <is>
          <t>LGA</t>
        </is>
      </c>
      <c r="F4949" s="10" t="n">
        <v>1751</v>
      </c>
      <c r="G4949" t="inlineStr">
        <is>
          <t>1700-1759</t>
        </is>
      </c>
      <c r="H4949" s="9">
        <f>INT(F4949/100)</f>
        <v/>
      </c>
      <c r="I4949" t="n">
        <v>0</v>
      </c>
      <c r="J4949" t="n">
        <v>0</v>
      </c>
      <c r="K4949" t="n">
        <v>26</v>
      </c>
      <c r="L4949" t="n">
        <v>1</v>
      </c>
      <c r="M4949" t="n">
        <v>0</v>
      </c>
      <c r="O4949" t="n">
        <v>0</v>
      </c>
      <c r="P4949" t="n">
        <v>0</v>
      </c>
      <c r="Q4949" t="n">
        <v>0</v>
      </c>
      <c r="R4949" t="n">
        <v>26</v>
      </c>
      <c r="S4949" t="n">
        <v>0</v>
      </c>
      <c r="T4949" t="n">
        <v>0</v>
      </c>
    </row>
    <row r="4950">
      <c r="A4950" s="8" t="n">
        <v>46215</v>
      </c>
      <c r="B4950" t="inlineStr">
        <is>
          <t>AA</t>
        </is>
      </c>
      <c r="C4950" s="9">
        <f>_xlfn.XLOOKUP(B4950,Carriers[Code],Carriers[Airline])</f>
        <v/>
      </c>
      <c r="D4950" t="n">
        <v>1577</v>
      </c>
      <c r="E4950" t="inlineStr">
        <is>
          <t>DFW</t>
        </is>
      </c>
      <c r="F4950" s="10" t="n">
        <v>1752</v>
      </c>
      <c r="G4950" t="inlineStr">
        <is>
          <t>1700-1759</t>
        </is>
      </c>
      <c r="H4950" s="9">
        <f>INT(F4950/100)</f>
        <v/>
      </c>
      <c r="I4950" t="n">
        <v>50</v>
      </c>
      <c r="J4950" t="n">
        <v>1</v>
      </c>
      <c r="K4950" t="n">
        <v>14</v>
      </c>
      <c r="L4950" t="n">
        <v>0</v>
      </c>
      <c r="M4950" t="n">
        <v>0</v>
      </c>
      <c r="O4950" t="n">
        <v>0</v>
      </c>
    </row>
    <row r="4951">
      <c r="A4951" s="8" t="n">
        <v>46215</v>
      </c>
      <c r="B4951" t="inlineStr">
        <is>
          <t>B6</t>
        </is>
      </c>
      <c r="C4951" s="9">
        <f>_xlfn.XLOOKUP(B4951,Carriers[Code],Carriers[Airline])</f>
        <v/>
      </c>
      <c r="D4951" t="n">
        <v>2185</v>
      </c>
      <c r="E4951" t="inlineStr">
        <is>
          <t>PIT</t>
        </is>
      </c>
      <c r="F4951" s="10" t="n">
        <v>1753</v>
      </c>
      <c r="G4951" t="inlineStr">
        <is>
          <t>1700-1759</t>
        </is>
      </c>
      <c r="H4951" s="9">
        <f>INT(F4951/100)</f>
        <v/>
      </c>
      <c r="I4951" t="n">
        <v>14</v>
      </c>
      <c r="J4951" t="n">
        <v>0</v>
      </c>
      <c r="K4951" t="n">
        <v>29</v>
      </c>
      <c r="L4951" t="n">
        <v>1</v>
      </c>
      <c r="M4951" t="n">
        <v>0</v>
      </c>
      <c r="O4951" t="n">
        <v>0</v>
      </c>
      <c r="P4951" t="n">
        <v>0</v>
      </c>
      <c r="Q4951" t="n">
        <v>0</v>
      </c>
      <c r="R4951" t="n">
        <v>29</v>
      </c>
      <c r="S4951" t="n">
        <v>0</v>
      </c>
      <c r="T4951" t="n">
        <v>0</v>
      </c>
    </row>
    <row r="4952">
      <c r="A4952" s="8" t="n">
        <v>46215</v>
      </c>
      <c r="B4952" t="inlineStr">
        <is>
          <t>AA</t>
        </is>
      </c>
      <c r="C4952" s="9">
        <f>_xlfn.XLOOKUP(B4952,Carriers[Code],Carriers[Airline])</f>
        <v/>
      </c>
      <c r="D4952" t="n">
        <v>1562</v>
      </c>
      <c r="E4952" t="inlineStr">
        <is>
          <t>MIA</t>
        </is>
      </c>
      <c r="F4952" s="10" t="n">
        <v>1755</v>
      </c>
      <c r="G4952" t="inlineStr">
        <is>
          <t>1700-1759</t>
        </is>
      </c>
      <c r="H4952" s="9">
        <f>INT(F4952/100)</f>
        <v/>
      </c>
      <c r="I4952" t="n">
        <v>2</v>
      </c>
      <c r="J4952" t="n">
        <v>0</v>
      </c>
      <c r="K4952" t="n">
        <v>-16</v>
      </c>
      <c r="L4952" t="n">
        <v>0</v>
      </c>
      <c r="M4952" t="n">
        <v>0</v>
      </c>
      <c r="O4952" t="n">
        <v>0</v>
      </c>
    </row>
    <row r="4953">
      <c r="A4953" s="8" t="n">
        <v>46215</v>
      </c>
      <c r="B4953" t="inlineStr">
        <is>
          <t>B6</t>
        </is>
      </c>
      <c r="C4953" s="9">
        <f>_xlfn.XLOOKUP(B4953,Carriers[Code],Carriers[Airline])</f>
        <v/>
      </c>
      <c r="D4953" t="n">
        <v>451</v>
      </c>
      <c r="E4953" t="inlineStr">
        <is>
          <t>MCO</t>
        </is>
      </c>
      <c r="F4953" s="10" t="n">
        <v>1755</v>
      </c>
      <c r="G4953" t="inlineStr">
        <is>
          <t>1700-1759</t>
        </is>
      </c>
      <c r="H4953" s="9">
        <f>INT(F4953/100)</f>
        <v/>
      </c>
      <c r="M4953" t="n">
        <v>1</v>
      </c>
      <c r="N4953" t="inlineStr">
        <is>
          <t>A</t>
        </is>
      </c>
      <c r="O4953" t="n">
        <v>0</v>
      </c>
    </row>
    <row r="4954">
      <c r="A4954" s="8" t="n">
        <v>46215</v>
      </c>
      <c r="B4954" t="inlineStr">
        <is>
          <t>B6</t>
        </is>
      </c>
      <c r="C4954" s="9">
        <f>_xlfn.XLOOKUP(B4954,Carriers[Code],Carriers[Airline])</f>
        <v/>
      </c>
      <c r="D4954" t="n">
        <v>1115</v>
      </c>
      <c r="E4954" t="inlineStr">
        <is>
          <t>BUF</t>
        </is>
      </c>
      <c r="F4954" s="10" t="n">
        <v>1755</v>
      </c>
      <c r="G4954" t="inlineStr">
        <is>
          <t>1700-1759</t>
        </is>
      </c>
      <c r="H4954" s="9">
        <f>INT(F4954/100)</f>
        <v/>
      </c>
      <c r="I4954" t="n">
        <v>250</v>
      </c>
      <c r="J4954" t="n">
        <v>1</v>
      </c>
      <c r="K4954" t="n">
        <v>240</v>
      </c>
      <c r="L4954" t="n">
        <v>1</v>
      </c>
      <c r="M4954" t="n">
        <v>0</v>
      </c>
      <c r="O4954" t="n">
        <v>0</v>
      </c>
      <c r="P4954" t="n">
        <v>126</v>
      </c>
      <c r="Q4954" t="n">
        <v>0</v>
      </c>
      <c r="R4954" t="n">
        <v>0</v>
      </c>
      <c r="S4954" t="n">
        <v>0</v>
      </c>
      <c r="T4954" t="n">
        <v>114</v>
      </c>
    </row>
    <row r="4955">
      <c r="A4955" s="8" t="n">
        <v>46215</v>
      </c>
      <c r="B4955" t="inlineStr">
        <is>
          <t>DL</t>
        </is>
      </c>
      <c r="C4955" s="9">
        <f>_xlfn.XLOOKUP(B4955,Carriers[Code],Carriers[Airline])</f>
        <v/>
      </c>
      <c r="D4955" t="n">
        <v>1098</v>
      </c>
      <c r="E4955" t="inlineStr">
        <is>
          <t>MSP</t>
        </is>
      </c>
      <c r="F4955" s="10" t="n">
        <v>1755</v>
      </c>
      <c r="G4955" t="inlineStr">
        <is>
          <t>1700-1759</t>
        </is>
      </c>
      <c r="H4955" s="9">
        <f>INT(F4955/100)</f>
        <v/>
      </c>
      <c r="I4955" t="n">
        <v>0</v>
      </c>
      <c r="J4955" t="n">
        <v>0</v>
      </c>
      <c r="K4955" t="n">
        <v>-33</v>
      </c>
      <c r="L4955" t="n">
        <v>0</v>
      </c>
      <c r="M4955" t="n">
        <v>0</v>
      </c>
      <c r="O4955" t="n">
        <v>0</v>
      </c>
    </row>
    <row r="4956">
      <c r="A4956" s="8" t="n">
        <v>46215</v>
      </c>
      <c r="B4956" t="inlineStr">
        <is>
          <t>DL</t>
        </is>
      </c>
      <c r="C4956" s="9">
        <f>_xlfn.XLOOKUP(B4956,Carriers[Code],Carriers[Airline])</f>
        <v/>
      </c>
      <c r="D4956" t="n">
        <v>2464</v>
      </c>
      <c r="E4956" t="inlineStr">
        <is>
          <t>ATL</t>
        </is>
      </c>
      <c r="F4956" s="10" t="n">
        <v>1755</v>
      </c>
      <c r="G4956" t="inlineStr">
        <is>
          <t>1700-1759</t>
        </is>
      </c>
      <c r="H4956" s="9">
        <f>INT(F4956/100)</f>
        <v/>
      </c>
      <c r="I4956" t="n">
        <v>-2</v>
      </c>
      <c r="J4956" t="n">
        <v>0</v>
      </c>
      <c r="K4956" t="n">
        <v>-29</v>
      </c>
      <c r="L4956" t="n">
        <v>0</v>
      </c>
      <c r="M4956" t="n">
        <v>0</v>
      </c>
      <c r="O4956" t="n">
        <v>0</v>
      </c>
    </row>
    <row r="4957">
      <c r="A4957" s="8" t="n">
        <v>46215</v>
      </c>
      <c r="B4957" t="inlineStr">
        <is>
          <t>AS</t>
        </is>
      </c>
      <c r="C4957" s="9">
        <f>_xlfn.XLOOKUP(B4957,Carriers[Code],Carriers[Airline])</f>
        <v/>
      </c>
      <c r="D4957" t="n">
        <v>304</v>
      </c>
      <c r="E4957" t="inlineStr">
        <is>
          <t>SEA</t>
        </is>
      </c>
      <c r="F4957" s="10" t="n">
        <v>1756</v>
      </c>
      <c r="G4957" t="inlineStr">
        <is>
          <t>1700-1759</t>
        </is>
      </c>
      <c r="H4957" s="9">
        <f>INT(F4957/100)</f>
        <v/>
      </c>
      <c r="I4957" t="n">
        <v>6</v>
      </c>
      <c r="J4957" t="n">
        <v>0</v>
      </c>
      <c r="K4957" t="n">
        <v>-15</v>
      </c>
      <c r="L4957" t="n">
        <v>0</v>
      </c>
      <c r="M4957" t="n">
        <v>0</v>
      </c>
      <c r="O4957" t="n">
        <v>0</v>
      </c>
    </row>
    <row r="4958">
      <c r="A4958" s="8" t="n">
        <v>46215</v>
      </c>
      <c r="B4958" t="inlineStr">
        <is>
          <t>YX</t>
        </is>
      </c>
      <c r="C4958" s="9">
        <f>_xlfn.XLOOKUP(B4958,Carriers[Code],Carriers[Airline])</f>
        <v/>
      </c>
      <c r="D4958" t="n">
        <v>4390</v>
      </c>
      <c r="E4958" t="inlineStr">
        <is>
          <t>JFK</t>
        </is>
      </c>
      <c r="F4958" s="10" t="n">
        <v>1800</v>
      </c>
      <c r="G4958" t="inlineStr">
        <is>
          <t>1800-1859</t>
        </is>
      </c>
      <c r="H4958" s="9">
        <f>INT(F4958/100)</f>
        <v/>
      </c>
      <c r="I4958" t="n">
        <v>18</v>
      </c>
      <c r="J4958" t="n">
        <v>1</v>
      </c>
      <c r="K4958" t="n">
        <v>48</v>
      </c>
      <c r="L4958" t="n">
        <v>1</v>
      </c>
      <c r="M4958" t="n">
        <v>0</v>
      </c>
      <c r="O4958" t="n">
        <v>0</v>
      </c>
      <c r="P4958" t="n">
        <v>4</v>
      </c>
      <c r="Q4958" t="n">
        <v>0</v>
      </c>
      <c r="R4958" t="n">
        <v>30</v>
      </c>
      <c r="S4958" t="n">
        <v>0</v>
      </c>
      <c r="T4958" t="n">
        <v>14</v>
      </c>
    </row>
    <row r="4959">
      <c r="A4959" s="8" t="n">
        <v>46215</v>
      </c>
      <c r="B4959" t="inlineStr">
        <is>
          <t>YX</t>
        </is>
      </c>
      <c r="C4959" s="9">
        <f>_xlfn.XLOOKUP(B4959,Carriers[Code],Carriers[Airline])</f>
        <v/>
      </c>
      <c r="D4959" t="n">
        <v>5831</v>
      </c>
      <c r="E4959" t="inlineStr">
        <is>
          <t>LGA</t>
        </is>
      </c>
      <c r="F4959" s="10" t="n">
        <v>1800</v>
      </c>
      <c r="G4959" t="inlineStr">
        <is>
          <t>1800-1859</t>
        </is>
      </c>
      <c r="H4959" s="9">
        <f>INT(F4959/100)</f>
        <v/>
      </c>
      <c r="I4959" t="n">
        <v>-7</v>
      </c>
      <c r="J4959" t="n">
        <v>0</v>
      </c>
      <c r="K4959" t="n">
        <v>-34</v>
      </c>
      <c r="L4959" t="n">
        <v>0</v>
      </c>
      <c r="M4959" t="n">
        <v>0</v>
      </c>
      <c r="O4959" t="n">
        <v>0</v>
      </c>
    </row>
    <row r="4960">
      <c r="A4960" s="8" t="n">
        <v>46215</v>
      </c>
      <c r="B4960" t="inlineStr">
        <is>
          <t>YX</t>
        </is>
      </c>
      <c r="C4960" s="9">
        <f>_xlfn.XLOOKUP(B4960,Carriers[Code],Carriers[Airline])</f>
        <v/>
      </c>
      <c r="D4960" t="n">
        <v>3543</v>
      </c>
      <c r="E4960" t="inlineStr">
        <is>
          <t>IAD</t>
        </is>
      </c>
      <c r="F4960" s="10" t="n">
        <v>1805</v>
      </c>
      <c r="G4960" t="inlineStr">
        <is>
          <t>1800-1859</t>
        </is>
      </c>
      <c r="H4960" s="9">
        <f>INT(F4960/100)</f>
        <v/>
      </c>
      <c r="I4960" t="n">
        <v>1</v>
      </c>
      <c r="J4960" t="n">
        <v>0</v>
      </c>
      <c r="K4960" t="n">
        <v>-35</v>
      </c>
      <c r="L4960" t="n">
        <v>0</v>
      </c>
      <c r="M4960" t="n">
        <v>0</v>
      </c>
      <c r="O4960" t="n">
        <v>0</v>
      </c>
    </row>
    <row r="4961">
      <c r="A4961" s="8" t="n">
        <v>46215</v>
      </c>
      <c r="B4961" t="inlineStr">
        <is>
          <t>YX</t>
        </is>
      </c>
      <c r="C4961" s="9">
        <f>_xlfn.XLOOKUP(B4961,Carriers[Code],Carriers[Airline])</f>
        <v/>
      </c>
      <c r="D4961" t="n">
        <v>4641</v>
      </c>
      <c r="E4961" t="inlineStr">
        <is>
          <t>CMH</t>
        </is>
      </c>
      <c r="F4961" s="10" t="n">
        <v>1806</v>
      </c>
      <c r="G4961" t="inlineStr">
        <is>
          <t>1800-1859</t>
        </is>
      </c>
      <c r="H4961" s="9">
        <f>INT(F4961/100)</f>
        <v/>
      </c>
      <c r="I4961" t="n">
        <v>88</v>
      </c>
      <c r="J4961" t="n">
        <v>1</v>
      </c>
      <c r="K4961" t="n">
        <v>66</v>
      </c>
      <c r="L4961" t="n">
        <v>1</v>
      </c>
      <c r="M4961" t="n">
        <v>0</v>
      </c>
      <c r="O4961" t="n">
        <v>0</v>
      </c>
      <c r="P4961" t="n">
        <v>7</v>
      </c>
      <c r="Q4961" t="n">
        <v>0</v>
      </c>
      <c r="R4961" t="n">
        <v>0</v>
      </c>
      <c r="S4961" t="n">
        <v>0</v>
      </c>
      <c r="T4961" t="n">
        <v>59</v>
      </c>
    </row>
    <row r="4962">
      <c r="A4962" s="8" t="n">
        <v>46215</v>
      </c>
      <c r="B4962" t="inlineStr">
        <is>
          <t>UA</t>
        </is>
      </c>
      <c r="C4962" s="9">
        <f>_xlfn.XLOOKUP(B4962,Carriers[Code],Carriers[Airline])</f>
        <v/>
      </c>
      <c r="D4962" t="n">
        <v>2400</v>
      </c>
      <c r="E4962" t="inlineStr">
        <is>
          <t>SFO</t>
        </is>
      </c>
      <c r="F4962" s="10" t="n">
        <v>1810</v>
      </c>
      <c r="G4962" t="inlineStr">
        <is>
          <t>1800-1859</t>
        </is>
      </c>
      <c r="H4962" s="9">
        <f>INT(F4962/100)</f>
        <v/>
      </c>
      <c r="I4962" t="n">
        <v>46</v>
      </c>
      <c r="J4962" t="n">
        <v>1</v>
      </c>
      <c r="K4962" t="n">
        <v>19</v>
      </c>
      <c r="L4962" t="n">
        <v>1</v>
      </c>
      <c r="M4962" t="n">
        <v>0</v>
      </c>
      <c r="O4962" t="n">
        <v>0</v>
      </c>
      <c r="P4962" t="n">
        <v>0</v>
      </c>
      <c r="Q4962" t="n">
        <v>0</v>
      </c>
      <c r="R4962" t="n">
        <v>19</v>
      </c>
      <c r="S4962" t="n">
        <v>0</v>
      </c>
      <c r="T4962" t="n">
        <v>0</v>
      </c>
    </row>
    <row r="4963">
      <c r="A4963" s="8" t="n">
        <v>46215</v>
      </c>
      <c r="B4963" t="inlineStr">
        <is>
          <t>YX</t>
        </is>
      </c>
      <c r="C4963" s="9">
        <f>_xlfn.XLOOKUP(B4963,Carriers[Code],Carriers[Airline])</f>
        <v/>
      </c>
      <c r="D4963" t="n">
        <v>5718</v>
      </c>
      <c r="E4963" t="inlineStr">
        <is>
          <t>EWR</t>
        </is>
      </c>
      <c r="F4963" s="10" t="n">
        <v>1815</v>
      </c>
      <c r="G4963" t="inlineStr">
        <is>
          <t>1800-1859</t>
        </is>
      </c>
      <c r="H4963" s="9">
        <f>INT(F4963/100)</f>
        <v/>
      </c>
      <c r="I4963" t="n">
        <v>-6</v>
      </c>
      <c r="J4963" t="n">
        <v>0</v>
      </c>
      <c r="K4963" t="n">
        <v>-33</v>
      </c>
      <c r="L4963" t="n">
        <v>0</v>
      </c>
      <c r="M4963" t="n">
        <v>0</v>
      </c>
      <c r="O4963" t="n">
        <v>0</v>
      </c>
    </row>
    <row r="4964">
      <c r="A4964" s="8" t="n">
        <v>46215</v>
      </c>
      <c r="B4964" t="inlineStr">
        <is>
          <t>MQ</t>
        </is>
      </c>
      <c r="C4964" s="9">
        <f>_xlfn.XLOOKUP(B4964,Carriers[Code],Carriers[Airline])</f>
        <v/>
      </c>
      <c r="D4964" t="n">
        <v>3408</v>
      </c>
      <c r="E4964" t="inlineStr">
        <is>
          <t>CVG</t>
        </is>
      </c>
      <c r="F4964" s="10" t="n">
        <v>1820</v>
      </c>
      <c r="G4964" t="inlineStr">
        <is>
          <t>1800-1859</t>
        </is>
      </c>
      <c r="H4964" s="9">
        <f>INT(F4964/100)</f>
        <v/>
      </c>
      <c r="I4964" t="n">
        <v>51</v>
      </c>
      <c r="J4964" t="n">
        <v>1</v>
      </c>
      <c r="K4964" t="n">
        <v>29</v>
      </c>
      <c r="L4964" t="n">
        <v>1</v>
      </c>
      <c r="M4964" t="n">
        <v>0</v>
      </c>
      <c r="O4964" t="n">
        <v>0</v>
      </c>
      <c r="P4964" t="n">
        <v>0</v>
      </c>
      <c r="Q4964" t="n">
        <v>0</v>
      </c>
      <c r="R4964" t="n">
        <v>0</v>
      </c>
      <c r="S4964" t="n">
        <v>0</v>
      </c>
      <c r="T4964" t="n">
        <v>29</v>
      </c>
    </row>
    <row r="4965">
      <c r="A4965" s="8" t="n">
        <v>46215</v>
      </c>
      <c r="B4965" t="inlineStr">
        <is>
          <t>B6</t>
        </is>
      </c>
      <c r="C4965" s="9">
        <f>_xlfn.XLOOKUP(B4965,Carriers[Code],Carriers[Airline])</f>
        <v/>
      </c>
      <c r="D4965" t="n">
        <v>2459</v>
      </c>
      <c r="E4965" t="inlineStr">
        <is>
          <t>PHL</t>
        </is>
      </c>
      <c r="F4965" s="10" t="n">
        <v>1821</v>
      </c>
      <c r="G4965" t="inlineStr">
        <is>
          <t>1800-1859</t>
        </is>
      </c>
      <c r="H4965" s="9">
        <f>INT(F4965/100)</f>
        <v/>
      </c>
      <c r="I4965" t="n">
        <v>78</v>
      </c>
      <c r="J4965" t="n">
        <v>1</v>
      </c>
      <c r="K4965" t="n">
        <v>63</v>
      </c>
      <c r="L4965" t="n">
        <v>1</v>
      </c>
      <c r="M4965" t="n">
        <v>0</v>
      </c>
      <c r="O4965" t="n">
        <v>0</v>
      </c>
      <c r="P4965" t="n">
        <v>7</v>
      </c>
      <c r="Q4965" t="n">
        <v>0</v>
      </c>
      <c r="R4965" t="n">
        <v>0</v>
      </c>
      <c r="S4965" t="n">
        <v>0</v>
      </c>
      <c r="T4965" t="n">
        <v>56</v>
      </c>
    </row>
    <row r="4966">
      <c r="A4966" s="8" t="n">
        <v>46215</v>
      </c>
      <c r="B4966" t="inlineStr">
        <is>
          <t>AA</t>
        </is>
      </c>
      <c r="C4966" s="9">
        <f>_xlfn.XLOOKUP(B4966,Carriers[Code],Carriers[Airline])</f>
        <v/>
      </c>
      <c r="D4966" t="n">
        <v>1554</v>
      </c>
      <c r="E4966" t="inlineStr">
        <is>
          <t>ORD</t>
        </is>
      </c>
      <c r="F4966" s="10" t="n">
        <v>1830</v>
      </c>
      <c r="G4966" t="inlineStr">
        <is>
          <t>1800-1859</t>
        </is>
      </c>
      <c r="H4966" s="9">
        <f>INT(F4966/100)</f>
        <v/>
      </c>
      <c r="I4966" t="n">
        <v>-6</v>
      </c>
      <c r="J4966" t="n">
        <v>0</v>
      </c>
      <c r="K4966" t="n">
        <v>-45</v>
      </c>
      <c r="L4966" t="n">
        <v>0</v>
      </c>
      <c r="M4966" t="n">
        <v>0</v>
      </c>
      <c r="O4966" t="n">
        <v>0</v>
      </c>
    </row>
    <row r="4967">
      <c r="A4967" s="8" t="n">
        <v>46215</v>
      </c>
      <c r="B4967" t="inlineStr">
        <is>
          <t>UA</t>
        </is>
      </c>
      <c r="C4967" s="9">
        <f>_xlfn.XLOOKUP(B4967,Carriers[Code],Carriers[Airline])</f>
        <v/>
      </c>
      <c r="D4967" t="n">
        <v>639</v>
      </c>
      <c r="E4967" t="inlineStr">
        <is>
          <t>LAX</t>
        </is>
      </c>
      <c r="F4967" s="10" t="n">
        <v>1836</v>
      </c>
      <c r="G4967" t="inlineStr">
        <is>
          <t>1800-1859</t>
        </is>
      </c>
      <c r="H4967" s="9">
        <f>INT(F4967/100)</f>
        <v/>
      </c>
      <c r="I4967" t="n">
        <v>88</v>
      </c>
      <c r="J4967" t="n">
        <v>1</v>
      </c>
      <c r="K4967" t="n">
        <v>37</v>
      </c>
      <c r="L4967" t="n">
        <v>1</v>
      </c>
      <c r="M4967" t="n">
        <v>0</v>
      </c>
      <c r="O4967" t="n">
        <v>0</v>
      </c>
      <c r="P4967" t="n">
        <v>13</v>
      </c>
      <c r="Q4967" t="n">
        <v>0</v>
      </c>
      <c r="R4967" t="n">
        <v>0</v>
      </c>
      <c r="S4967" t="n">
        <v>0</v>
      </c>
      <c r="T4967" t="n">
        <v>24</v>
      </c>
    </row>
    <row r="4968">
      <c r="A4968" s="8" t="n">
        <v>46215</v>
      </c>
      <c r="B4968" t="inlineStr">
        <is>
          <t>UA</t>
        </is>
      </c>
      <c r="C4968" s="9">
        <f>_xlfn.XLOOKUP(B4968,Carriers[Code],Carriers[Airline])</f>
        <v/>
      </c>
      <c r="D4968" t="n">
        <v>1015</v>
      </c>
      <c r="E4968" t="inlineStr">
        <is>
          <t>ORD</t>
        </is>
      </c>
      <c r="F4968" s="10" t="n">
        <v>1843</v>
      </c>
      <c r="G4968" t="inlineStr">
        <is>
          <t>1800-1859</t>
        </is>
      </c>
      <c r="H4968" s="9">
        <f>INT(F4968/100)</f>
        <v/>
      </c>
      <c r="I4968" t="n">
        <v>-5</v>
      </c>
      <c r="J4968" t="n">
        <v>0</v>
      </c>
      <c r="K4968" t="n">
        <v>6</v>
      </c>
      <c r="L4968" t="n">
        <v>0</v>
      </c>
      <c r="M4968" t="n">
        <v>0</v>
      </c>
      <c r="O4968" t="n">
        <v>0</v>
      </c>
    </row>
    <row r="4969">
      <c r="A4969" s="8" t="n">
        <v>46215</v>
      </c>
      <c r="B4969" t="inlineStr">
        <is>
          <t>DL</t>
        </is>
      </c>
      <c r="C4969" s="9">
        <f>_xlfn.XLOOKUP(B4969,Carriers[Code],Carriers[Airline])</f>
        <v/>
      </c>
      <c r="D4969" t="n">
        <v>445</v>
      </c>
      <c r="E4969" t="inlineStr">
        <is>
          <t>SLC</t>
        </is>
      </c>
      <c r="F4969" s="10" t="n">
        <v>1845</v>
      </c>
      <c r="G4969" t="inlineStr">
        <is>
          <t>1800-1859</t>
        </is>
      </c>
      <c r="H4969" s="9">
        <f>INT(F4969/100)</f>
        <v/>
      </c>
      <c r="I4969" t="n">
        <v>-6</v>
      </c>
      <c r="J4969" t="n">
        <v>0</v>
      </c>
      <c r="K4969" t="n">
        <v>-29</v>
      </c>
      <c r="L4969" t="n">
        <v>0</v>
      </c>
      <c r="M4969" t="n">
        <v>0</v>
      </c>
      <c r="O4969" t="n">
        <v>0</v>
      </c>
    </row>
    <row r="4970">
      <c r="A4970" s="8" t="n">
        <v>46215</v>
      </c>
      <c r="B4970" t="inlineStr">
        <is>
          <t>WN</t>
        </is>
      </c>
      <c r="C4970" s="9">
        <f>_xlfn.XLOOKUP(B4970,Carriers[Code],Carriers[Airline])</f>
        <v/>
      </c>
      <c r="D4970" t="n">
        <v>754</v>
      </c>
      <c r="E4970" t="inlineStr">
        <is>
          <t>STL</t>
        </is>
      </c>
      <c r="F4970" s="10" t="n">
        <v>1850</v>
      </c>
      <c r="G4970" t="inlineStr">
        <is>
          <t>1800-1859</t>
        </is>
      </c>
      <c r="H4970" s="9">
        <f>INT(F4970/100)</f>
        <v/>
      </c>
      <c r="I4970" t="n">
        <v>22</v>
      </c>
      <c r="J4970" t="n">
        <v>1</v>
      </c>
      <c r="K4970" t="n">
        <v>-6</v>
      </c>
      <c r="L4970" t="n">
        <v>0</v>
      </c>
      <c r="M4970" t="n">
        <v>0</v>
      </c>
      <c r="O4970" t="n">
        <v>0</v>
      </c>
    </row>
    <row r="4971">
      <c r="A4971" s="8" t="n">
        <v>46215</v>
      </c>
      <c r="B4971" t="inlineStr">
        <is>
          <t>B6</t>
        </is>
      </c>
      <c r="C4971" s="9">
        <f>_xlfn.XLOOKUP(B4971,Carriers[Code],Carriers[Airline])</f>
        <v/>
      </c>
      <c r="D4971" t="n">
        <v>2269</v>
      </c>
      <c r="E4971" t="inlineStr">
        <is>
          <t>FLL</t>
        </is>
      </c>
      <c r="F4971" s="10" t="n">
        <v>1851</v>
      </c>
      <c r="G4971" t="inlineStr">
        <is>
          <t>1800-1859</t>
        </is>
      </c>
      <c r="H4971" s="9">
        <f>INT(F4971/100)</f>
        <v/>
      </c>
      <c r="I4971" t="n">
        <v>-5</v>
      </c>
      <c r="J4971" t="n">
        <v>0</v>
      </c>
      <c r="K4971" t="n">
        <v>-19</v>
      </c>
      <c r="L4971" t="n">
        <v>0</v>
      </c>
      <c r="M4971" t="n">
        <v>0</v>
      </c>
      <c r="O4971" t="n">
        <v>0</v>
      </c>
    </row>
    <row r="4972">
      <c r="A4972" s="8" t="n">
        <v>46215</v>
      </c>
      <c r="B4972" t="inlineStr">
        <is>
          <t>AA</t>
        </is>
      </c>
      <c r="C4972" s="9">
        <f>_xlfn.XLOOKUP(B4972,Carriers[Code],Carriers[Airline])</f>
        <v/>
      </c>
      <c r="D4972" t="n">
        <v>1552</v>
      </c>
      <c r="E4972" t="inlineStr">
        <is>
          <t>CLT</t>
        </is>
      </c>
      <c r="F4972" s="10" t="n">
        <v>1855</v>
      </c>
      <c r="G4972" t="inlineStr">
        <is>
          <t>1800-1859</t>
        </is>
      </c>
      <c r="H4972" s="9">
        <f>INT(F4972/100)</f>
        <v/>
      </c>
      <c r="I4972" t="n">
        <v>-3</v>
      </c>
      <c r="J4972" t="n">
        <v>0</v>
      </c>
      <c r="K4972" t="n">
        <v>-25</v>
      </c>
      <c r="L4972" t="n">
        <v>0</v>
      </c>
      <c r="M4972" t="n">
        <v>0</v>
      </c>
      <c r="O4972" t="n">
        <v>0</v>
      </c>
    </row>
    <row r="4973">
      <c r="A4973" s="8" t="n">
        <v>46215</v>
      </c>
      <c r="B4973" t="inlineStr">
        <is>
          <t>YX</t>
        </is>
      </c>
      <c r="C4973" s="9">
        <f>_xlfn.XLOOKUP(B4973,Carriers[Code],Carriers[Airline])</f>
        <v/>
      </c>
      <c r="D4973" t="n">
        <v>5716</v>
      </c>
      <c r="E4973" t="inlineStr">
        <is>
          <t>LGA</t>
        </is>
      </c>
      <c r="F4973" s="10" t="n">
        <v>1859</v>
      </c>
      <c r="G4973" t="inlineStr">
        <is>
          <t>1800-1859</t>
        </is>
      </c>
      <c r="H4973" s="9">
        <f>INT(F4973/100)</f>
        <v/>
      </c>
      <c r="I4973" t="n">
        <v>-3</v>
      </c>
      <c r="J4973" t="n">
        <v>0</v>
      </c>
      <c r="K4973" t="n">
        <v>20</v>
      </c>
      <c r="L4973" t="n">
        <v>1</v>
      </c>
      <c r="M4973" t="n">
        <v>0</v>
      </c>
      <c r="O4973" t="n">
        <v>0</v>
      </c>
      <c r="P4973" t="n">
        <v>0</v>
      </c>
      <c r="Q4973" t="n">
        <v>0</v>
      </c>
      <c r="R4973" t="n">
        <v>20</v>
      </c>
      <c r="S4973" t="n">
        <v>0</v>
      </c>
      <c r="T4973" t="n">
        <v>0</v>
      </c>
    </row>
    <row r="4974">
      <c r="A4974" s="8" t="n">
        <v>46215</v>
      </c>
      <c r="B4974" t="inlineStr">
        <is>
          <t>B6</t>
        </is>
      </c>
      <c r="C4974" s="9">
        <f>_xlfn.XLOOKUP(B4974,Carriers[Code],Carriers[Airline])</f>
        <v/>
      </c>
      <c r="D4974" t="n">
        <v>1633</v>
      </c>
      <c r="E4974" t="inlineStr">
        <is>
          <t>SFO</t>
        </is>
      </c>
      <c r="F4974" s="10" t="n">
        <v>1905</v>
      </c>
      <c r="G4974" t="inlineStr">
        <is>
          <t>1900-1959</t>
        </is>
      </c>
      <c r="H4974" s="9">
        <f>INT(F4974/100)</f>
        <v/>
      </c>
      <c r="I4974" t="n">
        <v>80</v>
      </c>
      <c r="J4974" t="n">
        <v>1</v>
      </c>
      <c r="K4974" t="n">
        <v>47</v>
      </c>
      <c r="L4974" t="n">
        <v>1</v>
      </c>
      <c r="M4974" t="n">
        <v>0</v>
      </c>
      <c r="O4974" t="n">
        <v>0</v>
      </c>
      <c r="P4974" t="n">
        <v>0</v>
      </c>
      <c r="Q4974" t="n">
        <v>0</v>
      </c>
      <c r="R4974" t="n">
        <v>36</v>
      </c>
      <c r="S4974" t="n">
        <v>0</v>
      </c>
      <c r="T4974" t="n">
        <v>11</v>
      </c>
    </row>
    <row r="4975">
      <c r="A4975" s="8" t="n">
        <v>46215</v>
      </c>
      <c r="B4975" t="inlineStr">
        <is>
          <t>WN</t>
        </is>
      </c>
      <c r="C4975" s="9">
        <f>_xlfn.XLOOKUP(B4975,Carriers[Code],Carriers[Airline])</f>
        <v/>
      </c>
      <c r="D4975" t="n">
        <v>3287</v>
      </c>
      <c r="E4975" t="inlineStr">
        <is>
          <t>MDW</t>
        </is>
      </c>
      <c r="F4975" s="10" t="n">
        <v>1905</v>
      </c>
      <c r="G4975" t="inlineStr">
        <is>
          <t>1900-1959</t>
        </is>
      </c>
      <c r="H4975" s="9">
        <f>INT(F4975/100)</f>
        <v/>
      </c>
      <c r="I4975" t="n">
        <v>11</v>
      </c>
      <c r="J4975" t="n">
        <v>0</v>
      </c>
      <c r="K4975" t="n">
        <v>-10</v>
      </c>
      <c r="L4975" t="n">
        <v>0</v>
      </c>
      <c r="M4975" t="n">
        <v>0</v>
      </c>
      <c r="O4975" t="n">
        <v>0</v>
      </c>
    </row>
    <row r="4976">
      <c r="A4976" s="8" t="n">
        <v>46215</v>
      </c>
      <c r="B4976" t="inlineStr">
        <is>
          <t>DL</t>
        </is>
      </c>
      <c r="C4976" s="9">
        <f>_xlfn.XLOOKUP(B4976,Carriers[Code],Carriers[Airline])</f>
        <v/>
      </c>
      <c r="D4976" t="n">
        <v>973</v>
      </c>
      <c r="E4976" t="inlineStr">
        <is>
          <t>ATL</t>
        </is>
      </c>
      <c r="F4976" s="10" t="n">
        <v>1910</v>
      </c>
      <c r="G4976" t="inlineStr">
        <is>
          <t>1900-1959</t>
        </is>
      </c>
      <c r="H4976" s="9">
        <f>INT(F4976/100)</f>
        <v/>
      </c>
      <c r="I4976" t="n">
        <v>305</v>
      </c>
      <c r="J4976" t="n">
        <v>1</v>
      </c>
      <c r="K4976" t="n">
        <v>267</v>
      </c>
      <c r="L4976" t="n">
        <v>1</v>
      </c>
      <c r="M4976" t="n">
        <v>0</v>
      </c>
      <c r="O4976" t="n">
        <v>0</v>
      </c>
      <c r="P4976" t="n">
        <v>4</v>
      </c>
      <c r="Q4976" t="n">
        <v>0</v>
      </c>
      <c r="R4976" t="n">
        <v>0</v>
      </c>
      <c r="S4976" t="n">
        <v>0</v>
      </c>
      <c r="T4976" t="n">
        <v>263</v>
      </c>
    </row>
    <row r="4977">
      <c r="A4977" s="8" t="n">
        <v>46215</v>
      </c>
      <c r="B4977" t="inlineStr">
        <is>
          <t>DL</t>
        </is>
      </c>
      <c r="C4977" s="9">
        <f>_xlfn.XLOOKUP(B4977,Carriers[Code],Carriers[Airline])</f>
        <v/>
      </c>
      <c r="D4977" t="n">
        <v>2305</v>
      </c>
      <c r="E4977" t="inlineStr">
        <is>
          <t>DFW</t>
        </is>
      </c>
      <c r="F4977" s="10" t="n">
        <v>1920</v>
      </c>
      <c r="G4977" t="inlineStr">
        <is>
          <t>1900-1959</t>
        </is>
      </c>
      <c r="H4977" s="9">
        <f>INT(F4977/100)</f>
        <v/>
      </c>
      <c r="I4977" t="n">
        <v>14</v>
      </c>
      <c r="J4977" t="n">
        <v>0</v>
      </c>
      <c r="K4977" t="n">
        <v>-2</v>
      </c>
      <c r="L4977" t="n">
        <v>0</v>
      </c>
      <c r="M4977" t="n">
        <v>0</v>
      </c>
      <c r="O4977" t="n">
        <v>0</v>
      </c>
    </row>
    <row r="4978">
      <c r="A4978" s="8" t="n">
        <v>46215</v>
      </c>
      <c r="B4978" t="inlineStr">
        <is>
          <t>UA</t>
        </is>
      </c>
      <c r="C4978" s="9">
        <f>_xlfn.XLOOKUP(B4978,Carriers[Code],Carriers[Airline])</f>
        <v/>
      </c>
      <c r="D4978" t="n">
        <v>2136</v>
      </c>
      <c r="E4978" t="inlineStr">
        <is>
          <t>IAD</t>
        </is>
      </c>
      <c r="F4978" s="10" t="n">
        <v>1925</v>
      </c>
      <c r="G4978" t="inlineStr">
        <is>
          <t>1900-1959</t>
        </is>
      </c>
      <c r="H4978" s="9">
        <f>INT(F4978/100)</f>
        <v/>
      </c>
      <c r="I4978" t="n">
        <v>-2</v>
      </c>
      <c r="J4978" t="n">
        <v>0</v>
      </c>
      <c r="K4978" t="n">
        <v>-23</v>
      </c>
      <c r="L4978" t="n">
        <v>0</v>
      </c>
      <c r="M4978" t="n">
        <v>0</v>
      </c>
      <c r="O4978" t="n">
        <v>0</v>
      </c>
    </row>
    <row r="4979">
      <c r="A4979" s="8" t="n">
        <v>46215</v>
      </c>
      <c r="B4979" t="inlineStr">
        <is>
          <t>YX</t>
        </is>
      </c>
      <c r="C4979" s="9">
        <f>_xlfn.XLOOKUP(B4979,Carriers[Code],Carriers[Airline])</f>
        <v/>
      </c>
      <c r="D4979" t="n">
        <v>5629</v>
      </c>
      <c r="E4979" t="inlineStr">
        <is>
          <t>CMH</t>
        </is>
      </c>
      <c r="F4979" s="10" t="n">
        <v>1925</v>
      </c>
      <c r="G4979" t="inlineStr">
        <is>
          <t>1900-1959</t>
        </is>
      </c>
      <c r="H4979" s="9">
        <f>INT(F4979/100)</f>
        <v/>
      </c>
      <c r="I4979" t="n">
        <v>-5</v>
      </c>
      <c r="J4979" t="n">
        <v>0</v>
      </c>
      <c r="K4979" t="n">
        <v>-36</v>
      </c>
      <c r="L4979" t="n">
        <v>0</v>
      </c>
      <c r="M4979" t="n">
        <v>0</v>
      </c>
      <c r="O4979" t="n">
        <v>0</v>
      </c>
    </row>
    <row r="4980">
      <c r="A4980" s="8" t="n">
        <v>46215</v>
      </c>
      <c r="B4980" t="inlineStr">
        <is>
          <t>AA</t>
        </is>
      </c>
      <c r="C4980" s="9">
        <f>_xlfn.XLOOKUP(B4980,Carriers[Code],Carriers[Airline])</f>
        <v/>
      </c>
      <c r="D4980" t="n">
        <v>852</v>
      </c>
      <c r="E4980" t="inlineStr">
        <is>
          <t>DCA</t>
        </is>
      </c>
      <c r="F4980" s="10" t="n">
        <v>1927</v>
      </c>
      <c r="G4980" t="inlineStr">
        <is>
          <t>1900-1959</t>
        </is>
      </c>
      <c r="H4980" s="9">
        <f>INT(F4980/100)</f>
        <v/>
      </c>
      <c r="I4980" t="n">
        <v>106</v>
      </c>
      <c r="J4980" t="n">
        <v>1</v>
      </c>
      <c r="K4980" t="n">
        <v>88</v>
      </c>
      <c r="L4980" t="n">
        <v>1</v>
      </c>
      <c r="M4980" t="n">
        <v>0</v>
      </c>
      <c r="O4980" t="n">
        <v>0</v>
      </c>
      <c r="P4980" t="n">
        <v>0</v>
      </c>
      <c r="Q4980" t="n">
        <v>0</v>
      </c>
      <c r="R4980" t="n">
        <v>0</v>
      </c>
      <c r="S4980" t="n">
        <v>0</v>
      </c>
      <c r="T4980" t="n">
        <v>88</v>
      </c>
    </row>
    <row r="4981">
      <c r="A4981" s="8" t="n">
        <v>46215</v>
      </c>
      <c r="B4981" t="inlineStr">
        <is>
          <t>B6</t>
        </is>
      </c>
      <c r="C4981" s="9">
        <f>_xlfn.XLOOKUP(B4981,Carriers[Code],Carriers[Airline])</f>
        <v/>
      </c>
      <c r="D4981" t="n">
        <v>197</v>
      </c>
      <c r="E4981" t="inlineStr">
        <is>
          <t>SEA</t>
        </is>
      </c>
      <c r="F4981" s="10" t="n">
        <v>1929</v>
      </c>
      <c r="G4981" t="inlineStr">
        <is>
          <t>1900-1959</t>
        </is>
      </c>
      <c r="H4981" s="9">
        <f>INT(F4981/100)</f>
        <v/>
      </c>
      <c r="I4981" t="n">
        <v>-8</v>
      </c>
      <c r="J4981" t="n">
        <v>0</v>
      </c>
      <c r="K4981" t="n">
        <v>-14</v>
      </c>
      <c r="L4981" t="n">
        <v>0</v>
      </c>
      <c r="M4981" t="n">
        <v>0</v>
      </c>
      <c r="O4981" t="n">
        <v>0</v>
      </c>
    </row>
    <row r="4982">
      <c r="A4982" s="8" t="n">
        <v>46215</v>
      </c>
      <c r="B4982" t="inlineStr">
        <is>
          <t>DL</t>
        </is>
      </c>
      <c r="C4982" s="9">
        <f>_xlfn.XLOOKUP(B4982,Carriers[Code],Carriers[Airline])</f>
        <v/>
      </c>
      <c r="D4982" t="n">
        <v>324</v>
      </c>
      <c r="E4982" t="inlineStr">
        <is>
          <t>SEA</t>
        </is>
      </c>
      <c r="F4982" s="10" t="n">
        <v>1929</v>
      </c>
      <c r="G4982" t="inlineStr">
        <is>
          <t>1900-1959</t>
        </is>
      </c>
      <c r="H4982" s="9">
        <f>INT(F4982/100)</f>
        <v/>
      </c>
      <c r="I4982" t="n">
        <v>-1</v>
      </c>
      <c r="J4982" t="n">
        <v>0</v>
      </c>
      <c r="K4982" t="n">
        <v>0</v>
      </c>
      <c r="L4982" t="n">
        <v>0</v>
      </c>
      <c r="M4982" t="n">
        <v>0</v>
      </c>
      <c r="O4982" t="n">
        <v>0</v>
      </c>
    </row>
    <row r="4983">
      <c r="A4983" s="8" t="n">
        <v>46215</v>
      </c>
      <c r="B4983" t="inlineStr">
        <is>
          <t>B6</t>
        </is>
      </c>
      <c r="C4983" s="9">
        <f>_xlfn.XLOOKUP(B4983,Carriers[Code],Carriers[Airline])</f>
        <v/>
      </c>
      <c r="D4983" t="n">
        <v>247</v>
      </c>
      <c r="E4983" t="inlineStr">
        <is>
          <t>SLC</t>
        </is>
      </c>
      <c r="F4983" s="10" t="n">
        <v>1932</v>
      </c>
      <c r="G4983" t="inlineStr">
        <is>
          <t>1900-1959</t>
        </is>
      </c>
      <c r="H4983" s="9">
        <f>INT(F4983/100)</f>
        <v/>
      </c>
      <c r="I4983" t="n">
        <v>18</v>
      </c>
      <c r="J4983" t="n">
        <v>1</v>
      </c>
      <c r="K4983" t="n">
        <v>15</v>
      </c>
      <c r="L4983" t="n">
        <v>1</v>
      </c>
      <c r="M4983" t="n">
        <v>0</v>
      </c>
      <c r="O4983" t="n">
        <v>0</v>
      </c>
      <c r="P4983" t="n">
        <v>0</v>
      </c>
      <c r="Q4983" t="n">
        <v>0</v>
      </c>
      <c r="R4983" t="n">
        <v>15</v>
      </c>
      <c r="S4983" t="n">
        <v>0</v>
      </c>
      <c r="T4983" t="n">
        <v>0</v>
      </c>
    </row>
    <row r="4984">
      <c r="A4984" s="8" t="n">
        <v>46215</v>
      </c>
      <c r="B4984" t="inlineStr">
        <is>
          <t>AA</t>
        </is>
      </c>
      <c r="C4984" s="9">
        <f>_xlfn.XLOOKUP(B4984,Carriers[Code],Carriers[Airline])</f>
        <v/>
      </c>
      <c r="D4984" t="n">
        <v>1691</v>
      </c>
      <c r="E4984" t="inlineStr">
        <is>
          <t>LAX</t>
        </is>
      </c>
      <c r="F4984" s="10" t="n">
        <v>1935</v>
      </c>
      <c r="G4984" t="inlineStr">
        <is>
          <t>1900-1959</t>
        </is>
      </c>
      <c r="H4984" s="9">
        <f>INT(F4984/100)</f>
        <v/>
      </c>
      <c r="I4984" t="n">
        <v>3</v>
      </c>
      <c r="J4984" t="n">
        <v>0</v>
      </c>
      <c r="K4984" t="n">
        <v>-50</v>
      </c>
      <c r="L4984" t="n">
        <v>0</v>
      </c>
      <c r="M4984" t="n">
        <v>0</v>
      </c>
      <c r="O4984" t="n">
        <v>0</v>
      </c>
    </row>
    <row r="4985">
      <c r="A4985" s="8" t="n">
        <v>46215</v>
      </c>
      <c r="B4985" t="inlineStr">
        <is>
          <t>B6</t>
        </is>
      </c>
      <c r="C4985" s="9">
        <f>_xlfn.XLOOKUP(B4985,Carriers[Code],Carriers[Airline])</f>
        <v/>
      </c>
      <c r="D4985" t="n">
        <v>95</v>
      </c>
      <c r="E4985" t="inlineStr">
        <is>
          <t>PDX</t>
        </is>
      </c>
      <c r="F4985" s="10" t="n">
        <v>1936</v>
      </c>
      <c r="G4985" t="inlineStr">
        <is>
          <t>1900-1959</t>
        </is>
      </c>
      <c r="H4985" s="9">
        <f>INT(F4985/100)</f>
        <v/>
      </c>
      <c r="I4985" t="n">
        <v>97</v>
      </c>
      <c r="J4985" t="n">
        <v>1</v>
      </c>
      <c r="K4985" t="n">
        <v>74</v>
      </c>
      <c r="L4985" t="n">
        <v>1</v>
      </c>
      <c r="M4985" t="n">
        <v>0</v>
      </c>
      <c r="O4985" t="n">
        <v>0</v>
      </c>
      <c r="P4985" t="n">
        <v>6</v>
      </c>
      <c r="Q4985" t="n">
        <v>0</v>
      </c>
      <c r="R4985" t="n">
        <v>0</v>
      </c>
      <c r="S4985" t="n">
        <v>0</v>
      </c>
      <c r="T4985" t="n">
        <v>68</v>
      </c>
    </row>
    <row r="4986">
      <c r="A4986" s="8" t="n">
        <v>46215</v>
      </c>
      <c r="B4986" t="inlineStr">
        <is>
          <t>AA</t>
        </is>
      </c>
      <c r="C4986" s="9">
        <f>_xlfn.XLOOKUP(B4986,Carriers[Code],Carriers[Airline])</f>
        <v/>
      </c>
      <c r="D4986" t="n">
        <v>1147</v>
      </c>
      <c r="E4986" t="inlineStr">
        <is>
          <t>PHL</t>
        </is>
      </c>
      <c r="F4986" s="10" t="n">
        <v>1937</v>
      </c>
      <c r="G4986" t="inlineStr">
        <is>
          <t>1900-1959</t>
        </is>
      </c>
      <c r="H4986" s="9">
        <f>INT(F4986/100)</f>
        <v/>
      </c>
      <c r="I4986" t="n">
        <v>9</v>
      </c>
      <c r="J4986" t="n">
        <v>0</v>
      </c>
      <c r="K4986" t="n">
        <v>3</v>
      </c>
      <c r="L4986" t="n">
        <v>0</v>
      </c>
      <c r="M4986" t="n">
        <v>0</v>
      </c>
      <c r="O4986" t="n">
        <v>0</v>
      </c>
    </row>
    <row r="4987">
      <c r="A4987" s="8" t="n">
        <v>46215</v>
      </c>
      <c r="B4987" t="inlineStr">
        <is>
          <t>B6</t>
        </is>
      </c>
      <c r="C4987" s="9">
        <f>_xlfn.XLOOKUP(B4987,Carriers[Code],Carriers[Airline])</f>
        <v/>
      </c>
      <c r="D4987" t="n">
        <v>817</v>
      </c>
      <c r="E4987" t="inlineStr">
        <is>
          <t>JFK</t>
        </is>
      </c>
      <c r="F4987" s="10" t="n">
        <v>1939</v>
      </c>
      <c r="G4987" t="inlineStr">
        <is>
          <t>1900-1959</t>
        </is>
      </c>
      <c r="H4987" s="9">
        <f>INT(F4987/100)</f>
        <v/>
      </c>
      <c r="I4987" t="n">
        <v>45</v>
      </c>
      <c r="J4987" t="n">
        <v>1</v>
      </c>
      <c r="K4987" t="n">
        <v>30</v>
      </c>
      <c r="L4987" t="n">
        <v>1</v>
      </c>
      <c r="M4987" t="n">
        <v>0</v>
      </c>
      <c r="O4987" t="n">
        <v>0</v>
      </c>
      <c r="P4987" t="n">
        <v>19</v>
      </c>
      <c r="Q4987" t="n">
        <v>0</v>
      </c>
      <c r="R4987" t="n">
        <v>0</v>
      </c>
      <c r="S4987" t="n">
        <v>0</v>
      </c>
      <c r="T4987" t="n">
        <v>11</v>
      </c>
    </row>
    <row r="4988">
      <c r="A4988" s="8" t="n">
        <v>46215</v>
      </c>
      <c r="B4988" t="inlineStr">
        <is>
          <t>YX</t>
        </is>
      </c>
      <c r="C4988" s="9">
        <f>_xlfn.XLOOKUP(B4988,Carriers[Code],Carriers[Airline])</f>
        <v/>
      </c>
      <c r="D4988" t="n">
        <v>5807</v>
      </c>
      <c r="E4988" t="inlineStr">
        <is>
          <t>CLT</t>
        </is>
      </c>
      <c r="F4988" s="10" t="n">
        <v>1940</v>
      </c>
      <c r="G4988" t="inlineStr">
        <is>
          <t>1900-1959</t>
        </is>
      </c>
      <c r="H4988" s="9">
        <f>INT(F4988/100)</f>
        <v/>
      </c>
      <c r="I4988" t="n">
        <v>0</v>
      </c>
      <c r="J4988" t="n">
        <v>0</v>
      </c>
      <c r="K4988" t="n">
        <v>-13</v>
      </c>
      <c r="L4988" t="n">
        <v>0</v>
      </c>
      <c r="M4988" t="n">
        <v>0</v>
      </c>
      <c r="O4988" t="n">
        <v>0</v>
      </c>
    </row>
    <row r="4989">
      <c r="A4989" s="8" t="n">
        <v>46215</v>
      </c>
      <c r="B4989" t="inlineStr">
        <is>
          <t>AS</t>
        </is>
      </c>
      <c r="C4989" s="9">
        <f>_xlfn.XLOOKUP(B4989,Carriers[Code],Carriers[Airline])</f>
        <v/>
      </c>
      <c r="D4989" t="n">
        <v>1337</v>
      </c>
      <c r="E4989" t="inlineStr">
        <is>
          <t>SEA</t>
        </is>
      </c>
      <c r="F4989" s="10" t="n">
        <v>1944</v>
      </c>
      <c r="G4989" t="inlineStr">
        <is>
          <t>1900-1959</t>
        </is>
      </c>
      <c r="H4989" s="9">
        <f>INT(F4989/100)</f>
        <v/>
      </c>
      <c r="I4989" t="n">
        <v>12</v>
      </c>
      <c r="J4989" t="n">
        <v>0</v>
      </c>
      <c r="K4989" t="n">
        <v>-12</v>
      </c>
      <c r="L4989" t="n">
        <v>0</v>
      </c>
      <c r="M4989" t="n">
        <v>0</v>
      </c>
      <c r="O4989" t="n">
        <v>0</v>
      </c>
    </row>
    <row r="4990">
      <c r="A4990" s="8" t="n">
        <v>46215</v>
      </c>
      <c r="B4990" t="inlineStr">
        <is>
          <t>DL</t>
        </is>
      </c>
      <c r="C4990" s="9">
        <f>_xlfn.XLOOKUP(B4990,Carriers[Code],Carriers[Airline])</f>
        <v/>
      </c>
      <c r="D4990" t="n">
        <v>1677</v>
      </c>
      <c r="E4990" t="inlineStr">
        <is>
          <t>AUS</t>
        </is>
      </c>
      <c r="F4990" s="10" t="n">
        <v>1945</v>
      </c>
      <c r="G4990" t="inlineStr">
        <is>
          <t>1900-1959</t>
        </is>
      </c>
      <c r="H4990" s="9">
        <f>INT(F4990/100)</f>
        <v/>
      </c>
      <c r="I4990" t="n">
        <v>-2</v>
      </c>
      <c r="J4990" t="n">
        <v>0</v>
      </c>
      <c r="K4990" t="n">
        <v>-6</v>
      </c>
      <c r="L4990" t="n">
        <v>0</v>
      </c>
      <c r="M4990" t="n">
        <v>0</v>
      </c>
      <c r="O4990" t="n">
        <v>0</v>
      </c>
    </row>
    <row r="4991">
      <c r="A4991" s="8" t="n">
        <v>46215</v>
      </c>
      <c r="B4991" t="inlineStr">
        <is>
          <t>B6</t>
        </is>
      </c>
      <c r="C4991" s="9">
        <f>_xlfn.XLOOKUP(B4991,Carriers[Code],Carriers[Airline])</f>
        <v/>
      </c>
      <c r="D4991" t="n">
        <v>1897</v>
      </c>
      <c r="E4991" t="inlineStr">
        <is>
          <t>ATL</t>
        </is>
      </c>
      <c r="F4991" s="10" t="n">
        <v>1951</v>
      </c>
      <c r="G4991" t="inlineStr">
        <is>
          <t>1900-1959</t>
        </is>
      </c>
      <c r="H4991" s="9">
        <f>INT(F4991/100)</f>
        <v/>
      </c>
      <c r="I4991" t="n">
        <v>153</v>
      </c>
      <c r="J4991" t="n">
        <v>1</v>
      </c>
      <c r="K4991" t="n">
        <v>134</v>
      </c>
      <c r="L4991" t="n">
        <v>1</v>
      </c>
      <c r="M4991" t="n">
        <v>0</v>
      </c>
      <c r="O4991" t="n">
        <v>0</v>
      </c>
      <c r="P4991" t="n">
        <v>1</v>
      </c>
      <c r="Q4991" t="n">
        <v>0</v>
      </c>
      <c r="R4991" t="n">
        <v>0</v>
      </c>
      <c r="S4991" t="n">
        <v>0</v>
      </c>
      <c r="T4991" t="n">
        <v>133</v>
      </c>
    </row>
    <row r="4992">
      <c r="A4992" s="8" t="n">
        <v>46215</v>
      </c>
      <c r="B4992" t="inlineStr">
        <is>
          <t>B6</t>
        </is>
      </c>
      <c r="C4992" s="9">
        <f>_xlfn.XLOOKUP(B4992,Carriers[Code],Carriers[Airline])</f>
        <v/>
      </c>
      <c r="D4992" t="n">
        <v>251</v>
      </c>
      <c r="E4992" t="inlineStr">
        <is>
          <t>MCO</t>
        </is>
      </c>
      <c r="F4992" s="10" t="n">
        <v>1955</v>
      </c>
      <c r="G4992" t="inlineStr">
        <is>
          <t>1900-1959</t>
        </is>
      </c>
      <c r="H4992" s="9">
        <f>INT(F4992/100)</f>
        <v/>
      </c>
      <c r="I4992" t="n">
        <v>117</v>
      </c>
      <c r="J4992" t="n">
        <v>1</v>
      </c>
      <c r="K4992" t="n">
        <v>109</v>
      </c>
      <c r="L4992" t="n">
        <v>1</v>
      </c>
      <c r="M4992" t="n">
        <v>0</v>
      </c>
      <c r="O4992" t="n">
        <v>0</v>
      </c>
      <c r="P4992" t="n">
        <v>85</v>
      </c>
      <c r="Q4992" t="n">
        <v>0</v>
      </c>
      <c r="R4992" t="n">
        <v>0</v>
      </c>
      <c r="S4992" t="n">
        <v>0</v>
      </c>
      <c r="T4992" t="n">
        <v>24</v>
      </c>
    </row>
    <row r="4993">
      <c r="A4993" s="8" t="n">
        <v>46215</v>
      </c>
      <c r="B4993" t="inlineStr">
        <is>
          <t>B6</t>
        </is>
      </c>
      <c r="C4993" s="9">
        <f>_xlfn.XLOOKUP(B4993,Carriers[Code],Carriers[Airline])</f>
        <v/>
      </c>
      <c r="D4993" t="n">
        <v>777</v>
      </c>
      <c r="E4993" t="inlineStr">
        <is>
          <t>LAS</t>
        </is>
      </c>
      <c r="F4993" s="10" t="n">
        <v>1959</v>
      </c>
      <c r="G4993" t="inlineStr">
        <is>
          <t>1900-1959</t>
        </is>
      </c>
      <c r="H4993" s="9">
        <f>INT(F4993/100)</f>
        <v/>
      </c>
      <c r="I4993" t="n">
        <v>182</v>
      </c>
      <c r="J4993" t="n">
        <v>1</v>
      </c>
      <c r="K4993" t="n">
        <v>135</v>
      </c>
      <c r="L4993" t="n">
        <v>1</v>
      </c>
      <c r="M4993" t="n">
        <v>0</v>
      </c>
      <c r="O4993" t="n">
        <v>0</v>
      </c>
      <c r="P4993" t="n">
        <v>0</v>
      </c>
      <c r="Q4993" t="n">
        <v>0</v>
      </c>
      <c r="R4993" t="n">
        <v>0</v>
      </c>
      <c r="S4993" t="n">
        <v>0</v>
      </c>
      <c r="T4993" t="n">
        <v>135</v>
      </c>
    </row>
    <row r="4994">
      <c r="A4994" s="8" t="n">
        <v>46215</v>
      </c>
      <c r="B4994" t="inlineStr">
        <is>
          <t>B6</t>
        </is>
      </c>
      <c r="C4994" s="9">
        <f>_xlfn.XLOOKUP(B4994,Carriers[Code],Carriers[Airline])</f>
        <v/>
      </c>
      <c r="D4994" t="n">
        <v>993</v>
      </c>
      <c r="E4994" t="inlineStr">
        <is>
          <t>DEN</t>
        </is>
      </c>
      <c r="F4994" s="10" t="n">
        <v>1959</v>
      </c>
      <c r="G4994" t="inlineStr">
        <is>
          <t>1900-1959</t>
        </is>
      </c>
      <c r="H4994" s="9">
        <f>INT(F4994/100)</f>
        <v/>
      </c>
      <c r="I4994" t="n">
        <v>0</v>
      </c>
      <c r="J4994" t="n">
        <v>0</v>
      </c>
      <c r="K4994" t="n">
        <v>-43</v>
      </c>
      <c r="L4994" t="n">
        <v>0</v>
      </c>
      <c r="M4994" t="n">
        <v>0</v>
      </c>
      <c r="O4994" t="n">
        <v>0</v>
      </c>
    </row>
    <row r="4995">
      <c r="A4995" s="8" t="n">
        <v>46215</v>
      </c>
      <c r="B4995" t="inlineStr">
        <is>
          <t>DL</t>
        </is>
      </c>
      <c r="C4995" s="9">
        <f>_xlfn.XLOOKUP(B4995,Carriers[Code],Carriers[Airline])</f>
        <v/>
      </c>
      <c r="D4995" t="n">
        <v>2586</v>
      </c>
      <c r="E4995" t="inlineStr">
        <is>
          <t>BNA</t>
        </is>
      </c>
      <c r="F4995" s="10" t="n">
        <v>1959</v>
      </c>
      <c r="G4995" t="inlineStr">
        <is>
          <t>1900-1959</t>
        </is>
      </c>
      <c r="H4995" s="9">
        <f>INT(F4995/100)</f>
        <v/>
      </c>
      <c r="I4995" t="n">
        <v>72</v>
      </c>
      <c r="J4995" t="n">
        <v>1</v>
      </c>
      <c r="K4995" t="n">
        <v>65</v>
      </c>
      <c r="L4995" t="n">
        <v>1</v>
      </c>
      <c r="M4995" t="n">
        <v>0</v>
      </c>
      <c r="O4995" t="n">
        <v>0</v>
      </c>
      <c r="P4995" t="n">
        <v>7</v>
      </c>
      <c r="Q4995" t="n">
        <v>0</v>
      </c>
      <c r="R4995" t="n">
        <v>0</v>
      </c>
      <c r="S4995" t="n">
        <v>0</v>
      </c>
      <c r="T4995" t="n">
        <v>58</v>
      </c>
    </row>
    <row r="4996">
      <c r="A4996" s="8" t="n">
        <v>46215</v>
      </c>
      <c r="B4996" t="inlineStr">
        <is>
          <t>WN</t>
        </is>
      </c>
      <c r="C4996" s="9">
        <f>_xlfn.XLOOKUP(B4996,Carriers[Code],Carriers[Airline])</f>
        <v/>
      </c>
      <c r="D4996" t="n">
        <v>2338</v>
      </c>
      <c r="E4996" t="inlineStr">
        <is>
          <t>BNA</t>
        </is>
      </c>
      <c r="F4996" s="10" t="n">
        <v>2000</v>
      </c>
      <c r="G4996" t="inlineStr">
        <is>
          <t>2000-2059</t>
        </is>
      </c>
      <c r="H4996" s="9">
        <f>INT(F4996/100)</f>
        <v/>
      </c>
      <c r="I4996" t="n">
        <v>15</v>
      </c>
      <c r="J4996" t="n">
        <v>1</v>
      </c>
      <c r="K4996" t="n">
        <v>9</v>
      </c>
      <c r="L4996" t="n">
        <v>0</v>
      </c>
      <c r="M4996" t="n">
        <v>0</v>
      </c>
      <c r="O4996" t="n">
        <v>0</v>
      </c>
    </row>
    <row r="4997">
      <c r="A4997" s="8" t="n">
        <v>46215</v>
      </c>
      <c r="B4997" t="inlineStr">
        <is>
          <t>YX</t>
        </is>
      </c>
      <c r="C4997" s="9">
        <f>_xlfn.XLOOKUP(B4997,Carriers[Code],Carriers[Airline])</f>
        <v/>
      </c>
      <c r="D4997" t="n">
        <v>4397</v>
      </c>
      <c r="E4997" t="inlineStr">
        <is>
          <t>LGA</t>
        </is>
      </c>
      <c r="F4997" s="10" t="n">
        <v>2000</v>
      </c>
      <c r="G4997" t="inlineStr">
        <is>
          <t>2000-2059</t>
        </is>
      </c>
      <c r="H4997" s="9">
        <f>INT(F4997/100)</f>
        <v/>
      </c>
      <c r="I4997" t="n">
        <v>46</v>
      </c>
      <c r="J4997" t="n">
        <v>1</v>
      </c>
      <c r="K4997" t="n">
        <v>30</v>
      </c>
      <c r="L4997" t="n">
        <v>1</v>
      </c>
      <c r="M4997" t="n">
        <v>0</v>
      </c>
      <c r="O4997" t="n">
        <v>0</v>
      </c>
      <c r="P4997" t="n">
        <v>30</v>
      </c>
      <c r="Q4997" t="n">
        <v>0</v>
      </c>
      <c r="R4997" t="n">
        <v>0</v>
      </c>
      <c r="S4997" t="n">
        <v>0</v>
      </c>
      <c r="T4997" t="n">
        <v>0</v>
      </c>
    </row>
    <row r="4998">
      <c r="A4998" s="8" t="n">
        <v>46215</v>
      </c>
      <c r="B4998" t="inlineStr">
        <is>
          <t>YX</t>
        </is>
      </c>
      <c r="C4998" s="9">
        <f>_xlfn.XLOOKUP(B4998,Carriers[Code],Carriers[Airline])</f>
        <v/>
      </c>
      <c r="D4998" t="n">
        <v>5849</v>
      </c>
      <c r="E4998" t="inlineStr">
        <is>
          <t>LGA</t>
        </is>
      </c>
      <c r="F4998" s="10" t="n">
        <v>2000</v>
      </c>
      <c r="G4998" t="inlineStr">
        <is>
          <t>2000-2059</t>
        </is>
      </c>
      <c r="H4998" s="9">
        <f>INT(F4998/100)</f>
        <v/>
      </c>
      <c r="I4998" t="n">
        <v>11</v>
      </c>
      <c r="J4998" t="n">
        <v>0</v>
      </c>
      <c r="K4998" t="n">
        <v>-6</v>
      </c>
      <c r="L4998" t="n">
        <v>0</v>
      </c>
      <c r="M4998" t="n">
        <v>0</v>
      </c>
      <c r="O4998" t="n">
        <v>0</v>
      </c>
    </row>
    <row r="4999">
      <c r="A4999" s="8" t="n">
        <v>46215</v>
      </c>
      <c r="B4999" t="inlineStr">
        <is>
          <t>DL</t>
        </is>
      </c>
      <c r="C4999" s="9">
        <f>_xlfn.XLOOKUP(B4999,Carriers[Code],Carriers[Airline])</f>
        <v/>
      </c>
      <c r="D4999" t="n">
        <v>817</v>
      </c>
      <c r="E4999" t="inlineStr">
        <is>
          <t>RDU</t>
        </is>
      </c>
      <c r="F4999" s="10" t="n">
        <v>2005</v>
      </c>
      <c r="G4999" t="inlineStr">
        <is>
          <t>2000-2059</t>
        </is>
      </c>
      <c r="H4999" s="9">
        <f>INT(F4999/100)</f>
        <v/>
      </c>
      <c r="I4999" t="n">
        <v>52</v>
      </c>
      <c r="J4999" t="n">
        <v>1</v>
      </c>
      <c r="K4999" t="n">
        <v>40</v>
      </c>
      <c r="L4999" t="n">
        <v>1</v>
      </c>
      <c r="M4999" t="n">
        <v>0</v>
      </c>
      <c r="O4999" t="n">
        <v>0</v>
      </c>
      <c r="P4999" t="n">
        <v>40</v>
      </c>
      <c r="Q4999" t="n">
        <v>0</v>
      </c>
      <c r="R4999" t="n">
        <v>0</v>
      </c>
      <c r="S4999" t="n">
        <v>0</v>
      </c>
      <c r="T4999" t="n">
        <v>0</v>
      </c>
    </row>
    <row r="5000">
      <c r="A5000" s="8" t="n">
        <v>46215</v>
      </c>
      <c r="B5000" t="inlineStr">
        <is>
          <t>YX</t>
        </is>
      </c>
      <c r="C5000" s="9">
        <f>_xlfn.XLOOKUP(B5000,Carriers[Code],Carriers[Airline])</f>
        <v/>
      </c>
      <c r="D5000" t="n">
        <v>4616</v>
      </c>
      <c r="E5000" t="inlineStr">
        <is>
          <t>BUF</t>
        </is>
      </c>
      <c r="F5000" s="10" t="n">
        <v>2005</v>
      </c>
      <c r="G5000" t="inlineStr">
        <is>
          <t>2000-2059</t>
        </is>
      </c>
      <c r="H5000" s="9">
        <f>INT(F5000/100)</f>
        <v/>
      </c>
      <c r="I5000" t="n">
        <v>-8</v>
      </c>
      <c r="J5000" t="n">
        <v>0</v>
      </c>
      <c r="K5000" t="n">
        <v>-20</v>
      </c>
      <c r="L5000" t="n">
        <v>0</v>
      </c>
      <c r="M5000" t="n">
        <v>0</v>
      </c>
      <c r="O5000" t="n">
        <v>0</v>
      </c>
    </row>
    <row r="5001">
      <c r="A5001" s="8" t="n">
        <v>46215</v>
      </c>
      <c r="B5001" t="inlineStr">
        <is>
          <t>YX</t>
        </is>
      </c>
      <c r="C5001" s="9">
        <f>_xlfn.XLOOKUP(B5001,Carriers[Code],Carriers[Airline])</f>
        <v/>
      </c>
      <c r="D5001" t="n">
        <v>5666</v>
      </c>
      <c r="E5001" t="inlineStr">
        <is>
          <t>DCA</t>
        </is>
      </c>
      <c r="F5001" s="10" t="n">
        <v>2005</v>
      </c>
      <c r="G5001" t="inlineStr">
        <is>
          <t>2000-2059</t>
        </is>
      </c>
      <c r="H5001" s="9">
        <f>INT(F5001/100)</f>
        <v/>
      </c>
      <c r="I5001" t="n">
        <v>69</v>
      </c>
      <c r="J5001" t="n">
        <v>1</v>
      </c>
      <c r="K5001" t="n">
        <v>59</v>
      </c>
      <c r="L5001" t="n">
        <v>1</v>
      </c>
      <c r="M5001" t="n">
        <v>0</v>
      </c>
      <c r="O5001" t="n">
        <v>0</v>
      </c>
      <c r="P5001" t="n">
        <v>0</v>
      </c>
      <c r="Q5001" t="n">
        <v>0</v>
      </c>
      <c r="R5001" t="n">
        <v>59</v>
      </c>
      <c r="S5001" t="n">
        <v>0</v>
      </c>
      <c r="T5001" t="n">
        <v>0</v>
      </c>
    </row>
    <row r="5002">
      <c r="A5002" s="8" t="n">
        <v>46215</v>
      </c>
      <c r="B5002" t="inlineStr">
        <is>
          <t>B6</t>
        </is>
      </c>
      <c r="C5002" s="9">
        <f>_xlfn.XLOOKUP(B5002,Carriers[Code],Carriers[Airline])</f>
        <v/>
      </c>
      <c r="D5002" t="n">
        <v>455</v>
      </c>
      <c r="E5002" t="inlineStr">
        <is>
          <t>DCA</t>
        </is>
      </c>
      <c r="F5002" s="10" t="n">
        <v>2006</v>
      </c>
      <c r="G5002" t="inlineStr">
        <is>
          <t>2000-2059</t>
        </is>
      </c>
      <c r="H5002" s="9">
        <f>INT(F5002/100)</f>
        <v/>
      </c>
      <c r="I5002" t="n">
        <v>41</v>
      </c>
      <c r="J5002" t="n">
        <v>1</v>
      </c>
      <c r="K5002" t="n">
        <v>51</v>
      </c>
      <c r="L5002" t="n">
        <v>1</v>
      </c>
      <c r="M5002" t="n">
        <v>0</v>
      </c>
      <c r="O5002" t="n">
        <v>0</v>
      </c>
      <c r="P5002" t="n">
        <v>2</v>
      </c>
      <c r="Q5002" t="n">
        <v>0</v>
      </c>
      <c r="R5002" t="n">
        <v>49</v>
      </c>
      <c r="S5002" t="n">
        <v>0</v>
      </c>
      <c r="T5002" t="n">
        <v>0</v>
      </c>
    </row>
    <row r="5003">
      <c r="A5003" s="8" t="n">
        <v>46215</v>
      </c>
      <c r="B5003" t="inlineStr">
        <is>
          <t>DL</t>
        </is>
      </c>
      <c r="C5003" s="9">
        <f>_xlfn.XLOOKUP(B5003,Carriers[Code],Carriers[Airline])</f>
        <v/>
      </c>
      <c r="D5003" t="n">
        <v>2234</v>
      </c>
      <c r="E5003" t="inlineStr">
        <is>
          <t>TPA</t>
        </is>
      </c>
      <c r="F5003" s="10" t="n">
        <v>2015</v>
      </c>
      <c r="G5003" t="inlineStr">
        <is>
          <t>2000-2059</t>
        </is>
      </c>
      <c r="H5003" s="9">
        <f>INT(F5003/100)</f>
        <v/>
      </c>
      <c r="I5003" t="n">
        <v>-6</v>
      </c>
      <c r="J5003" t="n">
        <v>0</v>
      </c>
      <c r="K5003" t="n">
        <v>-25</v>
      </c>
      <c r="L5003" t="n">
        <v>0</v>
      </c>
      <c r="M5003" t="n">
        <v>0</v>
      </c>
      <c r="O5003" t="n">
        <v>0</v>
      </c>
    </row>
    <row r="5004">
      <c r="A5004" s="8" t="n">
        <v>46215</v>
      </c>
      <c r="B5004" t="inlineStr">
        <is>
          <t>WN</t>
        </is>
      </c>
      <c r="C5004" s="9">
        <f>_xlfn.XLOOKUP(B5004,Carriers[Code],Carriers[Airline])</f>
        <v/>
      </c>
      <c r="D5004" t="n">
        <v>1898</v>
      </c>
      <c r="E5004" t="inlineStr">
        <is>
          <t>BWI</t>
        </is>
      </c>
      <c r="F5004" s="10" t="n">
        <v>2015</v>
      </c>
      <c r="G5004" t="inlineStr">
        <is>
          <t>2000-2059</t>
        </is>
      </c>
      <c r="H5004" s="9">
        <f>INT(F5004/100)</f>
        <v/>
      </c>
      <c r="I5004" t="n">
        <v>46</v>
      </c>
      <c r="J5004" t="n">
        <v>1</v>
      </c>
      <c r="K5004" t="n">
        <v>29</v>
      </c>
      <c r="L5004" t="n">
        <v>1</v>
      </c>
      <c r="M5004" t="n">
        <v>0</v>
      </c>
      <c r="O5004" t="n">
        <v>0</v>
      </c>
      <c r="P5004" t="n">
        <v>12</v>
      </c>
      <c r="Q5004" t="n">
        <v>0</v>
      </c>
      <c r="R5004" t="n">
        <v>0</v>
      </c>
      <c r="S5004" t="n">
        <v>0</v>
      </c>
      <c r="T5004" t="n">
        <v>17</v>
      </c>
    </row>
    <row r="5005">
      <c r="A5005" s="8" t="n">
        <v>46215</v>
      </c>
      <c r="B5005" t="inlineStr">
        <is>
          <t>DL</t>
        </is>
      </c>
      <c r="C5005" s="9">
        <f>_xlfn.XLOOKUP(B5005,Carriers[Code],Carriers[Airline])</f>
        <v/>
      </c>
      <c r="D5005" t="n">
        <v>1513</v>
      </c>
      <c r="E5005" t="inlineStr">
        <is>
          <t>MCO</t>
        </is>
      </c>
      <c r="F5005" s="10" t="n">
        <v>2016</v>
      </c>
      <c r="G5005" t="inlineStr">
        <is>
          <t>2000-2059</t>
        </is>
      </c>
      <c r="H5005" s="9">
        <f>INT(F5005/100)</f>
        <v/>
      </c>
      <c r="I5005" t="n">
        <v>-6</v>
      </c>
      <c r="J5005" t="n">
        <v>0</v>
      </c>
      <c r="K5005" t="n">
        <v>-25</v>
      </c>
      <c r="L5005" t="n">
        <v>0</v>
      </c>
      <c r="M5005" t="n">
        <v>0</v>
      </c>
      <c r="O5005" t="n">
        <v>0</v>
      </c>
    </row>
    <row r="5006">
      <c r="A5006" s="8" t="n">
        <v>46215</v>
      </c>
      <c r="B5006" t="inlineStr">
        <is>
          <t>UA</t>
        </is>
      </c>
      <c r="C5006" s="9">
        <f>_xlfn.XLOOKUP(B5006,Carriers[Code],Carriers[Airline])</f>
        <v/>
      </c>
      <c r="D5006" t="n">
        <v>2107</v>
      </c>
      <c r="E5006" t="inlineStr">
        <is>
          <t>SFO</t>
        </is>
      </c>
      <c r="F5006" s="10" t="n">
        <v>2020</v>
      </c>
      <c r="G5006" t="inlineStr">
        <is>
          <t>2000-2059</t>
        </is>
      </c>
      <c r="H5006" s="9">
        <f>INT(F5006/100)</f>
        <v/>
      </c>
      <c r="I5006" t="n">
        <v>-1</v>
      </c>
      <c r="J5006" t="n">
        <v>0</v>
      </c>
      <c r="K5006" t="n">
        <v>-14</v>
      </c>
      <c r="L5006" t="n">
        <v>0</v>
      </c>
      <c r="M5006" t="n">
        <v>0</v>
      </c>
      <c r="O5006" t="n">
        <v>0</v>
      </c>
    </row>
    <row r="5007">
      <c r="A5007" s="8" t="n">
        <v>46215</v>
      </c>
      <c r="B5007" t="inlineStr">
        <is>
          <t>MQ</t>
        </is>
      </c>
      <c r="C5007" s="9">
        <f>_xlfn.XLOOKUP(B5007,Carriers[Code],Carriers[Airline])</f>
        <v/>
      </c>
      <c r="D5007" t="n">
        <v>4047</v>
      </c>
      <c r="E5007" t="inlineStr">
        <is>
          <t>DCA</t>
        </is>
      </c>
      <c r="F5007" s="10" t="n">
        <v>2022</v>
      </c>
      <c r="G5007" t="inlineStr">
        <is>
          <t>2000-2059</t>
        </is>
      </c>
      <c r="H5007" s="9">
        <f>INT(F5007/100)</f>
        <v/>
      </c>
      <c r="I5007" t="n">
        <v>-1</v>
      </c>
      <c r="J5007" t="n">
        <v>0</v>
      </c>
      <c r="K5007" t="n">
        <v>-6</v>
      </c>
      <c r="L5007" t="n">
        <v>0</v>
      </c>
      <c r="M5007" t="n">
        <v>0</v>
      </c>
      <c r="O5007" t="n">
        <v>0</v>
      </c>
    </row>
    <row r="5008">
      <c r="A5008" s="8" t="n">
        <v>46215</v>
      </c>
      <c r="B5008" t="inlineStr">
        <is>
          <t>YX</t>
        </is>
      </c>
      <c r="C5008" s="9">
        <f>_xlfn.XLOOKUP(B5008,Carriers[Code],Carriers[Airline])</f>
        <v/>
      </c>
      <c r="D5008" t="n">
        <v>4692</v>
      </c>
      <c r="E5008" t="inlineStr">
        <is>
          <t>MSN</t>
        </is>
      </c>
      <c r="F5008" s="10" t="n">
        <v>2023</v>
      </c>
      <c r="G5008" t="inlineStr">
        <is>
          <t>2000-2059</t>
        </is>
      </c>
      <c r="H5008" s="9">
        <f>INT(F5008/100)</f>
        <v/>
      </c>
      <c r="I5008" t="n">
        <v>0</v>
      </c>
      <c r="J5008" t="n">
        <v>0</v>
      </c>
      <c r="K5008" t="n">
        <v>-15</v>
      </c>
      <c r="L5008" t="n">
        <v>0</v>
      </c>
      <c r="M5008" t="n">
        <v>0</v>
      </c>
      <c r="O5008" t="n">
        <v>0</v>
      </c>
    </row>
    <row r="5009">
      <c r="A5009" s="8" t="n">
        <v>46215</v>
      </c>
      <c r="B5009" t="inlineStr">
        <is>
          <t>B6</t>
        </is>
      </c>
      <c r="C5009" s="9">
        <f>_xlfn.XLOOKUP(B5009,Carriers[Code],Carriers[Airline])</f>
        <v/>
      </c>
      <c r="D5009" t="n">
        <v>387</v>
      </c>
      <c r="E5009" t="inlineStr">
        <is>
          <t>LAX</t>
        </is>
      </c>
      <c r="F5009" s="10" t="n">
        <v>2025</v>
      </c>
      <c r="G5009" t="inlineStr">
        <is>
          <t>2000-2059</t>
        </is>
      </c>
      <c r="H5009" s="9">
        <f>INT(F5009/100)</f>
        <v/>
      </c>
      <c r="I5009" t="n">
        <v>8</v>
      </c>
      <c r="J5009" t="n">
        <v>0</v>
      </c>
      <c r="K5009" t="n">
        <v>-13</v>
      </c>
      <c r="L5009" t="n">
        <v>0</v>
      </c>
      <c r="M5009" t="n">
        <v>0</v>
      </c>
      <c r="O5009" t="n">
        <v>0</v>
      </c>
    </row>
    <row r="5010">
      <c r="A5010" s="8" t="n">
        <v>46215</v>
      </c>
      <c r="B5010" t="inlineStr">
        <is>
          <t>YX</t>
        </is>
      </c>
      <c r="C5010" s="9">
        <f>_xlfn.XLOOKUP(B5010,Carriers[Code],Carriers[Airline])</f>
        <v/>
      </c>
      <c r="D5010" t="n">
        <v>5610</v>
      </c>
      <c r="E5010" t="inlineStr">
        <is>
          <t>PHL</t>
        </is>
      </c>
      <c r="F5010" s="10" t="n">
        <v>2025</v>
      </c>
      <c r="G5010" t="inlineStr">
        <is>
          <t>2000-2059</t>
        </is>
      </c>
      <c r="H5010" s="9">
        <f>INT(F5010/100)</f>
        <v/>
      </c>
      <c r="I5010" t="n">
        <v>-6</v>
      </c>
      <c r="J5010" t="n">
        <v>0</v>
      </c>
      <c r="K5010" t="n">
        <v>-34</v>
      </c>
      <c r="L5010" t="n">
        <v>0</v>
      </c>
      <c r="M5010" t="n">
        <v>0</v>
      </c>
      <c r="O5010" t="n">
        <v>0</v>
      </c>
    </row>
    <row r="5011">
      <c r="A5011" s="8" t="n">
        <v>46215</v>
      </c>
      <c r="B5011" t="inlineStr">
        <is>
          <t>YX</t>
        </is>
      </c>
      <c r="C5011" s="9">
        <f>_xlfn.XLOOKUP(B5011,Carriers[Code],Carriers[Airline])</f>
        <v/>
      </c>
      <c r="D5011" t="n">
        <v>3719</v>
      </c>
      <c r="E5011" t="inlineStr">
        <is>
          <t>EWR</t>
        </is>
      </c>
      <c r="F5011" s="10" t="n">
        <v>2026</v>
      </c>
      <c r="G5011" t="inlineStr">
        <is>
          <t>2000-2059</t>
        </is>
      </c>
      <c r="H5011" s="9">
        <f>INT(F5011/100)</f>
        <v/>
      </c>
      <c r="I5011" t="n">
        <v>-14</v>
      </c>
      <c r="J5011" t="n">
        <v>0</v>
      </c>
      <c r="K5011" t="n">
        <v>-34</v>
      </c>
      <c r="L5011" t="n">
        <v>0</v>
      </c>
      <c r="M5011" t="n">
        <v>0</v>
      </c>
      <c r="O5011" t="n">
        <v>0</v>
      </c>
    </row>
    <row r="5012">
      <c r="A5012" s="8" t="n">
        <v>46215</v>
      </c>
      <c r="B5012" t="inlineStr">
        <is>
          <t>DL</t>
        </is>
      </c>
      <c r="C5012" s="9">
        <f>_xlfn.XLOOKUP(B5012,Carriers[Code],Carriers[Airline])</f>
        <v/>
      </c>
      <c r="D5012" t="n">
        <v>321</v>
      </c>
      <c r="E5012" t="inlineStr">
        <is>
          <t>LAX</t>
        </is>
      </c>
      <c r="F5012" s="10" t="n">
        <v>2030</v>
      </c>
      <c r="G5012" t="inlineStr">
        <is>
          <t>2000-2059</t>
        </is>
      </c>
      <c r="H5012" s="9">
        <f>INT(F5012/100)</f>
        <v/>
      </c>
      <c r="I5012" t="n">
        <v>79</v>
      </c>
      <c r="J5012" t="n">
        <v>1</v>
      </c>
      <c r="K5012" t="n">
        <v>28</v>
      </c>
      <c r="L5012" t="n">
        <v>1</v>
      </c>
      <c r="M5012" t="n">
        <v>0</v>
      </c>
      <c r="O5012" t="n">
        <v>0</v>
      </c>
      <c r="P5012" t="n">
        <v>28</v>
      </c>
      <c r="Q5012" t="n">
        <v>0</v>
      </c>
      <c r="R5012" t="n">
        <v>0</v>
      </c>
      <c r="S5012" t="n">
        <v>0</v>
      </c>
      <c r="T5012" t="n">
        <v>0</v>
      </c>
    </row>
    <row r="5013">
      <c r="A5013" s="8" t="n">
        <v>46215</v>
      </c>
      <c r="B5013" t="inlineStr">
        <is>
          <t>UA</t>
        </is>
      </c>
      <c r="C5013" s="9">
        <f>_xlfn.XLOOKUP(B5013,Carriers[Code],Carriers[Airline])</f>
        <v/>
      </c>
      <c r="D5013" t="n">
        <v>2229</v>
      </c>
      <c r="E5013" t="inlineStr">
        <is>
          <t>ORD</t>
        </is>
      </c>
      <c r="F5013" s="10" t="n">
        <v>2030</v>
      </c>
      <c r="G5013" t="inlineStr">
        <is>
          <t>2000-2059</t>
        </is>
      </c>
      <c r="H5013" s="9">
        <f>INT(F5013/100)</f>
        <v/>
      </c>
      <c r="I5013" t="n">
        <v>112</v>
      </c>
      <c r="J5013" t="n">
        <v>1</v>
      </c>
      <c r="K5013" t="n">
        <v>72</v>
      </c>
      <c r="L5013" t="n">
        <v>1</v>
      </c>
      <c r="M5013" t="n">
        <v>0</v>
      </c>
      <c r="O5013" t="n">
        <v>0</v>
      </c>
      <c r="P5013" t="n">
        <v>0</v>
      </c>
      <c r="Q5013" t="n">
        <v>0</v>
      </c>
      <c r="R5013" t="n">
        <v>0</v>
      </c>
      <c r="S5013" t="n">
        <v>0</v>
      </c>
      <c r="T5013" t="n">
        <v>72</v>
      </c>
    </row>
    <row r="5014">
      <c r="A5014" s="8" t="n">
        <v>46215</v>
      </c>
      <c r="B5014" t="inlineStr">
        <is>
          <t>YX</t>
        </is>
      </c>
      <c r="C5014" s="9">
        <f>_xlfn.XLOOKUP(B5014,Carriers[Code],Carriers[Airline])</f>
        <v/>
      </c>
      <c r="D5014" t="n">
        <v>5679</v>
      </c>
      <c r="E5014" t="inlineStr">
        <is>
          <t>PIT</t>
        </is>
      </c>
      <c r="F5014" s="10" t="n">
        <v>2030</v>
      </c>
      <c r="G5014" t="inlineStr">
        <is>
          <t>2000-2059</t>
        </is>
      </c>
      <c r="H5014" s="9">
        <f>INT(F5014/100)</f>
        <v/>
      </c>
      <c r="I5014" t="n">
        <v>-2</v>
      </c>
      <c r="J5014" t="n">
        <v>0</v>
      </c>
      <c r="K5014" t="n">
        <v>-3</v>
      </c>
      <c r="L5014" t="n">
        <v>0</v>
      </c>
      <c r="M5014" t="n">
        <v>0</v>
      </c>
      <c r="O5014" t="n">
        <v>0</v>
      </c>
    </row>
    <row r="5015">
      <c r="A5015" s="8" t="n">
        <v>46215</v>
      </c>
      <c r="B5015" t="inlineStr">
        <is>
          <t>B6</t>
        </is>
      </c>
      <c r="C5015" s="9">
        <f>_xlfn.XLOOKUP(B5015,Carriers[Code],Carriers[Airline])</f>
        <v/>
      </c>
      <c r="D5015" t="n">
        <v>1337</v>
      </c>
      <c r="E5015" t="inlineStr">
        <is>
          <t>DTW</t>
        </is>
      </c>
      <c r="F5015" s="10" t="n">
        <v>2033</v>
      </c>
      <c r="G5015" t="inlineStr">
        <is>
          <t>2000-2059</t>
        </is>
      </c>
      <c r="H5015" s="9">
        <f>INT(F5015/100)</f>
        <v/>
      </c>
      <c r="I5015" t="n">
        <v>37</v>
      </c>
      <c r="J5015" t="n">
        <v>1</v>
      </c>
      <c r="K5015" t="n">
        <v>27</v>
      </c>
      <c r="L5015" t="n">
        <v>1</v>
      </c>
      <c r="M5015" t="n">
        <v>0</v>
      </c>
      <c r="O5015" t="n">
        <v>0</v>
      </c>
      <c r="P5015" t="n">
        <v>0</v>
      </c>
      <c r="Q5015" t="n">
        <v>0</v>
      </c>
      <c r="R5015" t="n">
        <v>5</v>
      </c>
      <c r="S5015" t="n">
        <v>0</v>
      </c>
      <c r="T5015" t="n">
        <v>22</v>
      </c>
    </row>
    <row r="5016">
      <c r="A5016" s="8" t="n">
        <v>46215</v>
      </c>
      <c r="B5016" t="inlineStr">
        <is>
          <t>YX</t>
        </is>
      </c>
      <c r="C5016" s="9">
        <f>_xlfn.XLOOKUP(B5016,Carriers[Code],Carriers[Airline])</f>
        <v/>
      </c>
      <c r="D5016" t="n">
        <v>5593</v>
      </c>
      <c r="E5016" t="inlineStr">
        <is>
          <t>JAX</t>
        </is>
      </c>
      <c r="F5016" s="10" t="n">
        <v>2035</v>
      </c>
      <c r="G5016" t="inlineStr">
        <is>
          <t>2000-2059</t>
        </is>
      </c>
      <c r="H5016" s="9">
        <f>INT(F5016/100)</f>
        <v/>
      </c>
      <c r="I5016" t="n">
        <v>10</v>
      </c>
      <c r="J5016" t="n">
        <v>0</v>
      </c>
      <c r="K5016" t="n">
        <v>8</v>
      </c>
      <c r="L5016" t="n">
        <v>0</v>
      </c>
      <c r="M5016" t="n">
        <v>0</v>
      </c>
      <c r="O5016" t="n">
        <v>0</v>
      </c>
    </row>
    <row r="5017">
      <c r="A5017" s="8" t="n">
        <v>46215</v>
      </c>
      <c r="B5017" t="inlineStr">
        <is>
          <t>YX</t>
        </is>
      </c>
      <c r="C5017" s="9">
        <f>_xlfn.XLOOKUP(B5017,Carriers[Code],Carriers[Airline])</f>
        <v/>
      </c>
      <c r="D5017" t="n">
        <v>5851</v>
      </c>
      <c r="E5017" t="inlineStr">
        <is>
          <t>BWI</t>
        </is>
      </c>
      <c r="F5017" s="10" t="n">
        <v>2035</v>
      </c>
      <c r="G5017" t="inlineStr">
        <is>
          <t>2000-2059</t>
        </is>
      </c>
      <c r="H5017" s="9">
        <f>INT(F5017/100)</f>
        <v/>
      </c>
      <c r="I5017" t="n">
        <v>-5</v>
      </c>
      <c r="J5017" t="n">
        <v>0</v>
      </c>
      <c r="K5017" t="n">
        <v>-26</v>
      </c>
      <c r="L5017" t="n">
        <v>0</v>
      </c>
      <c r="M5017" t="n">
        <v>0</v>
      </c>
      <c r="O5017" t="n">
        <v>0</v>
      </c>
    </row>
    <row r="5018">
      <c r="A5018" s="8" t="n">
        <v>46215</v>
      </c>
      <c r="B5018" t="inlineStr">
        <is>
          <t>B6</t>
        </is>
      </c>
      <c r="C5018" s="9">
        <f>_xlfn.XLOOKUP(B5018,Carriers[Code],Carriers[Airline])</f>
        <v/>
      </c>
      <c r="D5018" t="n">
        <v>1785</v>
      </c>
      <c r="E5018" t="inlineStr">
        <is>
          <t>PIT</t>
        </is>
      </c>
      <c r="F5018" s="10" t="n">
        <v>2038</v>
      </c>
      <c r="G5018" t="inlineStr">
        <is>
          <t>2000-2059</t>
        </is>
      </c>
      <c r="H5018" s="9">
        <f>INT(F5018/100)</f>
        <v/>
      </c>
      <c r="I5018" t="n">
        <v>92</v>
      </c>
      <c r="J5018" t="n">
        <v>1</v>
      </c>
      <c r="K5018" t="n">
        <v>84</v>
      </c>
      <c r="L5018" t="n">
        <v>1</v>
      </c>
      <c r="M5018" t="n">
        <v>0</v>
      </c>
      <c r="O5018" t="n">
        <v>0</v>
      </c>
      <c r="P5018" t="n">
        <v>53</v>
      </c>
      <c r="Q5018" t="n">
        <v>0</v>
      </c>
      <c r="R5018" t="n">
        <v>0</v>
      </c>
      <c r="S5018" t="n">
        <v>0</v>
      </c>
      <c r="T5018" t="n">
        <v>31</v>
      </c>
    </row>
    <row r="5019">
      <c r="A5019" s="8" t="n">
        <v>46215</v>
      </c>
      <c r="B5019" t="inlineStr">
        <is>
          <t>DL</t>
        </is>
      </c>
      <c r="C5019" s="9">
        <f>_xlfn.XLOOKUP(B5019,Carriers[Code],Carriers[Airline])</f>
        <v/>
      </c>
      <c r="D5019" t="n">
        <v>900</v>
      </c>
      <c r="E5019" t="inlineStr">
        <is>
          <t>ATL</t>
        </is>
      </c>
      <c r="F5019" s="10" t="n">
        <v>2040</v>
      </c>
      <c r="G5019" t="inlineStr">
        <is>
          <t>2000-2059</t>
        </is>
      </c>
      <c r="H5019" s="9">
        <f>INT(F5019/100)</f>
        <v/>
      </c>
      <c r="I5019" t="n">
        <v>128</v>
      </c>
      <c r="J5019" t="n">
        <v>1</v>
      </c>
      <c r="K5019" t="n">
        <v>77</v>
      </c>
      <c r="L5019" t="n">
        <v>1</v>
      </c>
      <c r="M5019" t="n">
        <v>0</v>
      </c>
      <c r="O5019" t="n">
        <v>0</v>
      </c>
      <c r="P5019" t="n">
        <v>13</v>
      </c>
      <c r="Q5019" t="n">
        <v>0</v>
      </c>
      <c r="R5019" t="n">
        <v>0</v>
      </c>
      <c r="S5019" t="n">
        <v>0</v>
      </c>
      <c r="T5019" t="n">
        <v>64</v>
      </c>
    </row>
    <row r="5020">
      <c r="A5020" s="8" t="n">
        <v>46215</v>
      </c>
      <c r="B5020" t="inlineStr">
        <is>
          <t>DL</t>
        </is>
      </c>
      <c r="C5020" s="9">
        <f>_xlfn.XLOOKUP(B5020,Carriers[Code],Carriers[Airline])</f>
        <v/>
      </c>
      <c r="D5020" t="n">
        <v>2804</v>
      </c>
      <c r="E5020" t="inlineStr">
        <is>
          <t>ORD</t>
        </is>
      </c>
      <c r="F5020" s="10" t="n">
        <v>2045</v>
      </c>
      <c r="G5020" t="inlineStr">
        <is>
          <t>2000-2059</t>
        </is>
      </c>
      <c r="H5020" s="9">
        <f>INT(F5020/100)</f>
        <v/>
      </c>
      <c r="I5020" t="n">
        <v>62</v>
      </c>
      <c r="J5020" t="n">
        <v>1</v>
      </c>
      <c r="K5020" t="n">
        <v>37</v>
      </c>
      <c r="L5020" t="n">
        <v>1</v>
      </c>
      <c r="M5020" t="n">
        <v>0</v>
      </c>
      <c r="O5020" t="n">
        <v>0</v>
      </c>
      <c r="P5020" t="n">
        <v>0</v>
      </c>
      <c r="Q5020" t="n">
        <v>0</v>
      </c>
      <c r="R5020" t="n">
        <v>0</v>
      </c>
      <c r="S5020" t="n">
        <v>0</v>
      </c>
      <c r="T5020" t="n">
        <v>37</v>
      </c>
    </row>
    <row r="5021">
      <c r="A5021" s="8" t="n">
        <v>46215</v>
      </c>
      <c r="B5021" t="inlineStr">
        <is>
          <t>YX</t>
        </is>
      </c>
      <c r="C5021" s="9">
        <f>_xlfn.XLOOKUP(B5021,Carriers[Code],Carriers[Airline])</f>
        <v/>
      </c>
      <c r="D5021" t="n">
        <v>5801</v>
      </c>
      <c r="E5021" t="inlineStr">
        <is>
          <t>CVG</t>
        </is>
      </c>
      <c r="F5021" s="10" t="n">
        <v>2045</v>
      </c>
      <c r="G5021" t="inlineStr">
        <is>
          <t>2000-2059</t>
        </is>
      </c>
      <c r="H5021" s="9">
        <f>INT(F5021/100)</f>
        <v/>
      </c>
      <c r="I5021" t="n">
        <v>-4</v>
      </c>
      <c r="J5021" t="n">
        <v>0</v>
      </c>
      <c r="K5021" t="n">
        <v>-8</v>
      </c>
      <c r="L5021" t="n">
        <v>0</v>
      </c>
      <c r="M5021" t="n">
        <v>0</v>
      </c>
      <c r="O5021" t="n">
        <v>0</v>
      </c>
    </row>
    <row r="5022">
      <c r="A5022" s="8" t="n">
        <v>46215</v>
      </c>
      <c r="B5022" t="inlineStr">
        <is>
          <t>B6</t>
        </is>
      </c>
      <c r="C5022" s="9">
        <f>_xlfn.XLOOKUP(B5022,Carriers[Code],Carriers[Airline])</f>
        <v/>
      </c>
      <c r="D5022" t="n">
        <v>2783</v>
      </c>
      <c r="E5022" t="inlineStr">
        <is>
          <t>RDU</t>
        </is>
      </c>
      <c r="F5022" s="10" t="n">
        <v>2054</v>
      </c>
      <c r="G5022" t="inlineStr">
        <is>
          <t>2000-2059</t>
        </is>
      </c>
      <c r="H5022" s="9">
        <f>INT(F5022/100)</f>
        <v/>
      </c>
      <c r="I5022" t="n">
        <v>-3</v>
      </c>
      <c r="J5022" t="n">
        <v>0</v>
      </c>
      <c r="K5022" t="n">
        <v>-18</v>
      </c>
      <c r="L5022" t="n">
        <v>0</v>
      </c>
      <c r="M5022" t="n">
        <v>0</v>
      </c>
      <c r="O5022" t="n">
        <v>0</v>
      </c>
    </row>
    <row r="5023">
      <c r="A5023" s="8" t="n">
        <v>46215</v>
      </c>
      <c r="B5023" t="inlineStr">
        <is>
          <t>B6</t>
        </is>
      </c>
      <c r="C5023" s="9">
        <f>_xlfn.XLOOKUP(B5023,Carriers[Code],Carriers[Airline])</f>
        <v/>
      </c>
      <c r="D5023" t="n">
        <v>206</v>
      </c>
      <c r="E5023" t="inlineStr">
        <is>
          <t>PQI</t>
        </is>
      </c>
      <c r="F5023" s="10" t="n">
        <v>2055</v>
      </c>
      <c r="G5023" t="inlineStr">
        <is>
          <t>2000-2059</t>
        </is>
      </c>
      <c r="H5023" s="9">
        <f>INT(F5023/100)</f>
        <v/>
      </c>
      <c r="I5023" t="n">
        <v>133</v>
      </c>
      <c r="J5023" t="n">
        <v>1</v>
      </c>
      <c r="K5023" t="n">
        <v>122</v>
      </c>
      <c r="L5023" t="n">
        <v>1</v>
      </c>
      <c r="M5023" t="n">
        <v>0</v>
      </c>
      <c r="O5023" t="n">
        <v>0</v>
      </c>
      <c r="P5023" t="n">
        <v>83</v>
      </c>
      <c r="Q5023" t="n">
        <v>0</v>
      </c>
      <c r="R5023" t="n">
        <v>0</v>
      </c>
      <c r="S5023" t="n">
        <v>0</v>
      </c>
      <c r="T5023" t="n">
        <v>39</v>
      </c>
    </row>
    <row r="5024">
      <c r="A5024" s="8" t="n">
        <v>46215</v>
      </c>
      <c r="B5024" t="inlineStr">
        <is>
          <t>B6</t>
        </is>
      </c>
      <c r="C5024" s="9">
        <f>_xlfn.XLOOKUP(B5024,Carriers[Code],Carriers[Airline])</f>
        <v/>
      </c>
      <c r="D5024" t="n">
        <v>413</v>
      </c>
      <c r="E5024" t="inlineStr">
        <is>
          <t>SFO</t>
        </is>
      </c>
      <c r="F5024" s="10" t="n">
        <v>2055</v>
      </c>
      <c r="G5024" t="inlineStr">
        <is>
          <t>2000-2059</t>
        </is>
      </c>
      <c r="H5024" s="9">
        <f>INT(F5024/100)</f>
        <v/>
      </c>
      <c r="I5024" t="n">
        <v>29</v>
      </c>
      <c r="J5024" t="n">
        <v>1</v>
      </c>
      <c r="M5024" t="n">
        <v>0</v>
      </c>
      <c r="O5024" t="n">
        <v>1</v>
      </c>
    </row>
    <row r="5025">
      <c r="A5025" s="8" t="n">
        <v>46215</v>
      </c>
      <c r="B5025" t="inlineStr">
        <is>
          <t>YX</t>
        </is>
      </c>
      <c r="C5025" s="9">
        <f>_xlfn.XLOOKUP(B5025,Carriers[Code],Carriers[Airline])</f>
        <v/>
      </c>
      <c r="D5025" t="n">
        <v>5655</v>
      </c>
      <c r="E5025" t="inlineStr">
        <is>
          <t>CLE</t>
        </is>
      </c>
      <c r="F5025" s="10" t="n">
        <v>2055</v>
      </c>
      <c r="G5025" t="inlineStr">
        <is>
          <t>2000-2059</t>
        </is>
      </c>
      <c r="H5025" s="9">
        <f>INT(F5025/100)</f>
        <v/>
      </c>
      <c r="I5025" t="n">
        <v>-3</v>
      </c>
      <c r="J5025" t="n">
        <v>0</v>
      </c>
      <c r="K5025" t="n">
        <v>-19</v>
      </c>
      <c r="L5025" t="n">
        <v>0</v>
      </c>
      <c r="M5025" t="n">
        <v>0</v>
      </c>
      <c r="O5025" t="n">
        <v>0</v>
      </c>
    </row>
    <row r="5026">
      <c r="A5026" s="8" t="n">
        <v>46215</v>
      </c>
      <c r="B5026" t="inlineStr">
        <is>
          <t>YX</t>
        </is>
      </c>
      <c r="C5026" s="9">
        <f>_xlfn.XLOOKUP(B5026,Carriers[Code],Carriers[Airline])</f>
        <v/>
      </c>
      <c r="D5026" t="n">
        <v>5609</v>
      </c>
      <c r="E5026" t="inlineStr">
        <is>
          <t>LGA</t>
        </is>
      </c>
      <c r="F5026" s="10" t="n">
        <v>2100</v>
      </c>
      <c r="G5026" t="inlineStr">
        <is>
          <t>2100-2159</t>
        </is>
      </c>
      <c r="H5026" s="9">
        <f>INT(F5026/100)</f>
        <v/>
      </c>
      <c r="I5026" t="n">
        <v>63</v>
      </c>
      <c r="J5026" t="n">
        <v>1</v>
      </c>
      <c r="K5026" t="n">
        <v>41</v>
      </c>
      <c r="L5026" t="n">
        <v>1</v>
      </c>
      <c r="M5026" t="n">
        <v>0</v>
      </c>
      <c r="O5026" t="n">
        <v>0</v>
      </c>
      <c r="P5026" t="n">
        <v>41</v>
      </c>
      <c r="Q5026" t="n">
        <v>0</v>
      </c>
      <c r="R5026" t="n">
        <v>0</v>
      </c>
      <c r="S5026" t="n">
        <v>0</v>
      </c>
      <c r="T5026" t="n">
        <v>0</v>
      </c>
    </row>
    <row r="5027">
      <c r="A5027" s="8" t="n">
        <v>46215</v>
      </c>
      <c r="B5027" t="inlineStr">
        <is>
          <t>B6</t>
        </is>
      </c>
      <c r="C5027" s="9">
        <f>_xlfn.XLOOKUP(B5027,Carriers[Code],Carriers[Airline])</f>
        <v/>
      </c>
      <c r="D5027" t="n">
        <v>591</v>
      </c>
      <c r="E5027" t="inlineStr">
        <is>
          <t>TPA</t>
        </is>
      </c>
      <c r="F5027" s="10" t="n">
        <v>2103</v>
      </c>
      <c r="G5027" t="inlineStr">
        <is>
          <t>2100-2159</t>
        </is>
      </c>
      <c r="H5027" s="9">
        <f>INT(F5027/100)</f>
        <v/>
      </c>
      <c r="I5027" t="n">
        <v>37</v>
      </c>
      <c r="J5027" t="n">
        <v>1</v>
      </c>
      <c r="K5027" t="n">
        <v>22</v>
      </c>
      <c r="L5027" t="n">
        <v>1</v>
      </c>
      <c r="M5027" t="n">
        <v>0</v>
      </c>
      <c r="O5027" t="n">
        <v>0</v>
      </c>
      <c r="P5027" t="n">
        <v>22</v>
      </c>
      <c r="Q5027" t="n">
        <v>0</v>
      </c>
      <c r="R5027" t="n">
        <v>0</v>
      </c>
      <c r="S5027" t="n">
        <v>0</v>
      </c>
      <c r="T5027" t="n">
        <v>0</v>
      </c>
    </row>
    <row r="5028">
      <c r="A5028" s="8" t="n">
        <v>46215</v>
      </c>
      <c r="B5028" t="inlineStr">
        <is>
          <t>DL</t>
        </is>
      </c>
      <c r="C5028" s="9">
        <f>_xlfn.XLOOKUP(B5028,Carriers[Code],Carriers[Airline])</f>
        <v/>
      </c>
      <c r="D5028" t="n">
        <v>2896</v>
      </c>
      <c r="E5028" t="inlineStr">
        <is>
          <t>DTW</t>
        </is>
      </c>
      <c r="F5028" s="10" t="n">
        <v>2105</v>
      </c>
      <c r="G5028" t="inlineStr">
        <is>
          <t>2100-2159</t>
        </is>
      </c>
      <c r="H5028" s="9">
        <f>INT(F5028/100)</f>
        <v/>
      </c>
      <c r="I5028" t="n">
        <v>52</v>
      </c>
      <c r="J5028" t="n">
        <v>1</v>
      </c>
      <c r="K5028" t="n">
        <v>30</v>
      </c>
      <c r="L5028" t="n">
        <v>1</v>
      </c>
      <c r="M5028" t="n">
        <v>0</v>
      </c>
      <c r="O5028" t="n">
        <v>0</v>
      </c>
      <c r="P5028" t="n">
        <v>0</v>
      </c>
      <c r="Q5028" t="n">
        <v>0</v>
      </c>
      <c r="R5028" t="n">
        <v>2</v>
      </c>
      <c r="S5028" t="n">
        <v>0</v>
      </c>
      <c r="T5028" t="n">
        <v>28</v>
      </c>
    </row>
    <row r="5029">
      <c r="A5029" s="8" t="n">
        <v>46215</v>
      </c>
      <c r="B5029" t="inlineStr">
        <is>
          <t>YX</t>
        </is>
      </c>
      <c r="C5029" s="9">
        <f>_xlfn.XLOOKUP(B5029,Carriers[Code],Carriers[Airline])</f>
        <v/>
      </c>
      <c r="D5029" t="n">
        <v>4715</v>
      </c>
      <c r="E5029" t="inlineStr">
        <is>
          <t>MDT</t>
        </is>
      </c>
      <c r="F5029" s="10" t="n">
        <v>2115</v>
      </c>
      <c r="G5029" t="inlineStr">
        <is>
          <t>2100-2159</t>
        </is>
      </c>
      <c r="H5029" s="9">
        <f>INT(F5029/100)</f>
        <v/>
      </c>
      <c r="I5029" t="n">
        <v>-10</v>
      </c>
      <c r="J5029" t="n">
        <v>0</v>
      </c>
      <c r="K5029" t="n">
        <v>-27</v>
      </c>
      <c r="L5029" t="n">
        <v>0</v>
      </c>
      <c r="M5029" t="n">
        <v>0</v>
      </c>
      <c r="O5029" t="n">
        <v>0</v>
      </c>
    </row>
    <row r="5030">
      <c r="A5030" s="8" t="n">
        <v>46215</v>
      </c>
      <c r="B5030" t="inlineStr">
        <is>
          <t>YX</t>
        </is>
      </c>
      <c r="C5030" s="9">
        <f>_xlfn.XLOOKUP(B5030,Carriers[Code],Carriers[Airline])</f>
        <v/>
      </c>
      <c r="D5030" t="n">
        <v>5594</v>
      </c>
      <c r="E5030" t="inlineStr">
        <is>
          <t>MEM</t>
        </is>
      </c>
      <c r="F5030" s="10" t="n">
        <v>2115</v>
      </c>
      <c r="G5030" t="inlineStr">
        <is>
          <t>2100-2159</t>
        </is>
      </c>
      <c r="H5030" s="9">
        <f>INT(F5030/100)</f>
        <v/>
      </c>
      <c r="I5030" t="n">
        <v>-6</v>
      </c>
      <c r="J5030" t="n">
        <v>0</v>
      </c>
      <c r="K5030" t="n">
        <v>-26</v>
      </c>
      <c r="L5030" t="n">
        <v>0</v>
      </c>
      <c r="M5030" t="n">
        <v>0</v>
      </c>
      <c r="O5030" t="n">
        <v>0</v>
      </c>
    </row>
    <row r="5031">
      <c r="A5031" s="8" t="n">
        <v>46215</v>
      </c>
      <c r="B5031" t="inlineStr">
        <is>
          <t>YX</t>
        </is>
      </c>
      <c r="C5031" s="9">
        <f>_xlfn.XLOOKUP(B5031,Carriers[Code],Carriers[Airline])</f>
        <v/>
      </c>
      <c r="D5031" t="n">
        <v>5702</v>
      </c>
      <c r="E5031" t="inlineStr">
        <is>
          <t>JFK</t>
        </is>
      </c>
      <c r="F5031" s="10" t="n">
        <v>2120</v>
      </c>
      <c r="G5031" t="inlineStr">
        <is>
          <t>2100-2159</t>
        </is>
      </c>
      <c r="H5031" s="9">
        <f>INT(F5031/100)</f>
        <v/>
      </c>
      <c r="I5031" t="n">
        <v>3</v>
      </c>
      <c r="J5031" t="n">
        <v>0</v>
      </c>
      <c r="K5031" t="n">
        <v>-11</v>
      </c>
      <c r="L5031" t="n">
        <v>0</v>
      </c>
      <c r="M5031" t="n">
        <v>0</v>
      </c>
      <c r="O5031" t="n">
        <v>0</v>
      </c>
    </row>
    <row r="5032">
      <c r="A5032" s="8" t="n">
        <v>46215</v>
      </c>
      <c r="B5032" t="inlineStr">
        <is>
          <t>YX</t>
        </is>
      </c>
      <c r="C5032" s="9">
        <f>_xlfn.XLOOKUP(B5032,Carriers[Code],Carriers[Airline])</f>
        <v/>
      </c>
      <c r="D5032" t="n">
        <v>4662</v>
      </c>
      <c r="E5032" t="inlineStr">
        <is>
          <t>ROC</t>
        </is>
      </c>
      <c r="F5032" s="10" t="n">
        <v>2129</v>
      </c>
      <c r="G5032" t="inlineStr">
        <is>
          <t>2100-2159</t>
        </is>
      </c>
      <c r="H5032" s="9">
        <f>INT(F5032/100)</f>
        <v/>
      </c>
      <c r="I5032" t="n">
        <v>-1</v>
      </c>
      <c r="J5032" t="n">
        <v>0</v>
      </c>
      <c r="K5032" t="n">
        <v>-15</v>
      </c>
      <c r="L5032" t="n">
        <v>0</v>
      </c>
      <c r="M5032" t="n">
        <v>0</v>
      </c>
      <c r="O5032" t="n">
        <v>0</v>
      </c>
    </row>
    <row r="5033">
      <c r="A5033" s="8" t="n">
        <v>46215</v>
      </c>
      <c r="B5033" t="inlineStr">
        <is>
          <t>YX</t>
        </is>
      </c>
      <c r="C5033" s="9">
        <f>_xlfn.XLOOKUP(B5033,Carriers[Code],Carriers[Airline])</f>
        <v/>
      </c>
      <c r="D5033" t="n">
        <v>5676</v>
      </c>
      <c r="E5033" t="inlineStr">
        <is>
          <t>RIC</t>
        </is>
      </c>
      <c r="F5033" s="10" t="n">
        <v>2130</v>
      </c>
      <c r="G5033" t="inlineStr">
        <is>
          <t>2100-2159</t>
        </is>
      </c>
      <c r="H5033" s="9">
        <f>INT(F5033/100)</f>
        <v/>
      </c>
      <c r="I5033" t="n">
        <v>-6</v>
      </c>
      <c r="J5033" t="n">
        <v>0</v>
      </c>
      <c r="K5033" t="n">
        <v>-21</v>
      </c>
      <c r="L5033" t="n">
        <v>0</v>
      </c>
      <c r="M5033" t="n">
        <v>0</v>
      </c>
      <c r="O5033" t="n">
        <v>0</v>
      </c>
    </row>
    <row r="5034">
      <c r="A5034" s="8" t="n">
        <v>46215</v>
      </c>
      <c r="B5034" t="inlineStr">
        <is>
          <t>B6</t>
        </is>
      </c>
      <c r="C5034" s="9">
        <f>_xlfn.XLOOKUP(B5034,Carriers[Code],Carriers[Airline])</f>
        <v/>
      </c>
      <c r="D5034" t="n">
        <v>845</v>
      </c>
      <c r="E5034" t="inlineStr">
        <is>
          <t>SYR</t>
        </is>
      </c>
      <c r="F5034" s="10" t="n">
        <v>2135</v>
      </c>
      <c r="G5034" t="inlineStr">
        <is>
          <t>2100-2159</t>
        </is>
      </c>
      <c r="H5034" s="9">
        <f>INT(F5034/100)</f>
        <v/>
      </c>
      <c r="I5034" t="n">
        <v>18</v>
      </c>
      <c r="J5034" t="n">
        <v>1</v>
      </c>
      <c r="K5034" t="n">
        <v>12</v>
      </c>
      <c r="L5034" t="n">
        <v>0</v>
      </c>
      <c r="M5034" t="n">
        <v>0</v>
      </c>
      <c r="O5034" t="n">
        <v>0</v>
      </c>
    </row>
    <row r="5035">
      <c r="A5035" s="8" t="n">
        <v>46215</v>
      </c>
      <c r="B5035" t="inlineStr">
        <is>
          <t>B6</t>
        </is>
      </c>
      <c r="C5035" s="9">
        <f>_xlfn.XLOOKUP(B5035,Carriers[Code],Carriers[Airline])</f>
        <v/>
      </c>
      <c r="D5035" t="n">
        <v>2421</v>
      </c>
      <c r="E5035" t="inlineStr">
        <is>
          <t>PBI</t>
        </is>
      </c>
      <c r="F5035" s="10" t="n">
        <v>2135</v>
      </c>
      <c r="G5035" t="inlineStr">
        <is>
          <t>2100-2159</t>
        </is>
      </c>
      <c r="H5035" s="9">
        <f>INT(F5035/100)</f>
        <v/>
      </c>
      <c r="I5035" t="n">
        <v>-4</v>
      </c>
      <c r="J5035" t="n">
        <v>0</v>
      </c>
      <c r="K5035" t="n">
        <v>-9</v>
      </c>
      <c r="L5035" t="n">
        <v>0</v>
      </c>
      <c r="M5035" t="n">
        <v>0</v>
      </c>
      <c r="O5035" t="n">
        <v>0</v>
      </c>
    </row>
    <row r="5036">
      <c r="A5036" s="8" t="n">
        <v>46215</v>
      </c>
      <c r="B5036" t="inlineStr">
        <is>
          <t>WN</t>
        </is>
      </c>
      <c r="C5036" s="9">
        <f>_xlfn.XLOOKUP(B5036,Carriers[Code],Carriers[Airline])</f>
        <v/>
      </c>
      <c r="D5036" t="n">
        <v>736</v>
      </c>
      <c r="E5036" t="inlineStr">
        <is>
          <t>BWI</t>
        </is>
      </c>
      <c r="F5036" s="10" t="n">
        <v>2140</v>
      </c>
      <c r="G5036" t="inlineStr">
        <is>
          <t>2100-2159</t>
        </is>
      </c>
      <c r="H5036" s="9">
        <f>INT(F5036/100)</f>
        <v/>
      </c>
      <c r="I5036" t="n">
        <v>5</v>
      </c>
      <c r="J5036" t="n">
        <v>0</v>
      </c>
      <c r="K5036" t="n">
        <v>-14</v>
      </c>
      <c r="L5036" t="n">
        <v>0</v>
      </c>
      <c r="M5036" t="n">
        <v>0</v>
      </c>
      <c r="O5036" t="n">
        <v>0</v>
      </c>
    </row>
    <row r="5037">
      <c r="A5037" s="8" t="n">
        <v>46215</v>
      </c>
      <c r="B5037" t="inlineStr">
        <is>
          <t>YX</t>
        </is>
      </c>
      <c r="C5037" s="9">
        <f>_xlfn.XLOOKUP(B5037,Carriers[Code],Carriers[Airline])</f>
        <v/>
      </c>
      <c r="D5037" t="n">
        <v>5704</v>
      </c>
      <c r="E5037" t="inlineStr">
        <is>
          <t>DCA</t>
        </is>
      </c>
      <c r="F5037" s="10" t="n">
        <v>2148</v>
      </c>
      <c r="G5037" t="inlineStr">
        <is>
          <t>2100-2159</t>
        </is>
      </c>
      <c r="H5037" s="9">
        <f>INT(F5037/100)</f>
        <v/>
      </c>
      <c r="I5037" t="n">
        <v>-3</v>
      </c>
      <c r="J5037" t="n">
        <v>0</v>
      </c>
      <c r="K5037" t="n">
        <v>-21</v>
      </c>
      <c r="L5037" t="n">
        <v>0</v>
      </c>
      <c r="M5037" t="n">
        <v>0</v>
      </c>
      <c r="O5037" t="n">
        <v>0</v>
      </c>
    </row>
    <row r="5038">
      <c r="A5038" s="8" t="n">
        <v>46215</v>
      </c>
      <c r="B5038" t="inlineStr">
        <is>
          <t>YX</t>
        </is>
      </c>
      <c r="C5038" s="9">
        <f>_xlfn.XLOOKUP(B5038,Carriers[Code],Carriers[Airline])</f>
        <v/>
      </c>
      <c r="D5038" t="n">
        <v>5840</v>
      </c>
      <c r="E5038" t="inlineStr">
        <is>
          <t>LGA</t>
        </is>
      </c>
      <c r="F5038" s="10" t="n">
        <v>2200</v>
      </c>
      <c r="G5038" t="inlineStr">
        <is>
          <t>2200-2259</t>
        </is>
      </c>
      <c r="H5038" s="9">
        <f>INT(F5038/100)</f>
        <v/>
      </c>
      <c r="I5038" t="n">
        <v>-6</v>
      </c>
      <c r="J5038" t="n">
        <v>0</v>
      </c>
      <c r="K5038" t="n">
        <v>-10</v>
      </c>
      <c r="L5038" t="n">
        <v>0</v>
      </c>
      <c r="M5038" t="n">
        <v>0</v>
      </c>
      <c r="O5038" t="n">
        <v>0</v>
      </c>
    </row>
    <row r="5039">
      <c r="A5039" s="8" t="n">
        <v>46215</v>
      </c>
      <c r="B5039" t="inlineStr">
        <is>
          <t>WN</t>
        </is>
      </c>
      <c r="C5039" s="9">
        <f>_xlfn.XLOOKUP(B5039,Carriers[Code],Carriers[Airline])</f>
        <v/>
      </c>
      <c r="D5039" t="n">
        <v>585</v>
      </c>
      <c r="E5039" t="inlineStr">
        <is>
          <t>MDW</t>
        </is>
      </c>
      <c r="F5039" s="10" t="n">
        <v>2205</v>
      </c>
      <c r="G5039" t="inlineStr">
        <is>
          <t>2200-2259</t>
        </is>
      </c>
      <c r="H5039" s="9">
        <f>INT(F5039/100)</f>
        <v/>
      </c>
      <c r="I5039" t="n">
        <v>57</v>
      </c>
      <c r="J5039" t="n">
        <v>1</v>
      </c>
      <c r="K5039" t="n">
        <v>24</v>
      </c>
      <c r="L5039" t="n">
        <v>1</v>
      </c>
      <c r="M5039" t="n">
        <v>0</v>
      </c>
      <c r="O5039" t="n">
        <v>0</v>
      </c>
      <c r="P5039" t="n">
        <v>0</v>
      </c>
      <c r="Q5039" t="n">
        <v>0</v>
      </c>
      <c r="R5039" t="n">
        <v>0</v>
      </c>
      <c r="S5039" t="n">
        <v>0</v>
      </c>
      <c r="T5039" t="n">
        <v>24</v>
      </c>
    </row>
    <row r="5040">
      <c r="A5040" s="8" t="n">
        <v>46215</v>
      </c>
      <c r="B5040" t="inlineStr">
        <is>
          <t>B6</t>
        </is>
      </c>
      <c r="C5040" s="9">
        <f>_xlfn.XLOOKUP(B5040,Carriers[Code],Carriers[Airline])</f>
        <v/>
      </c>
      <c r="D5040" t="n">
        <v>715</v>
      </c>
      <c r="E5040" t="inlineStr">
        <is>
          <t>BUF</t>
        </is>
      </c>
      <c r="F5040" s="10" t="n">
        <v>2210</v>
      </c>
      <c r="G5040" t="inlineStr">
        <is>
          <t>2200-2259</t>
        </is>
      </c>
      <c r="H5040" s="9">
        <f>INT(F5040/100)</f>
        <v/>
      </c>
      <c r="I5040" t="n">
        <v>92</v>
      </c>
      <c r="J5040" t="n">
        <v>1</v>
      </c>
      <c r="K5040" t="n">
        <v>96</v>
      </c>
      <c r="L5040" t="n">
        <v>1</v>
      </c>
      <c r="M5040" t="n">
        <v>0</v>
      </c>
      <c r="O5040" t="n">
        <v>0</v>
      </c>
      <c r="P5040" t="n">
        <v>0</v>
      </c>
      <c r="Q5040" t="n">
        <v>0</v>
      </c>
      <c r="R5040" t="n">
        <v>4</v>
      </c>
      <c r="S5040" t="n">
        <v>0</v>
      </c>
      <c r="T5040" t="n">
        <v>92</v>
      </c>
    </row>
    <row r="5041">
      <c r="A5041" s="8" t="n">
        <v>46215</v>
      </c>
      <c r="B5041" t="inlineStr">
        <is>
          <t>B6</t>
        </is>
      </c>
      <c r="C5041" s="9">
        <f>_xlfn.XLOOKUP(B5041,Carriers[Code],Carriers[Airline])</f>
        <v/>
      </c>
      <c r="D5041" t="n">
        <v>561</v>
      </c>
      <c r="E5041" t="inlineStr">
        <is>
          <t>SJU</t>
        </is>
      </c>
      <c r="F5041" s="10" t="n">
        <v>2217</v>
      </c>
      <c r="G5041" t="inlineStr">
        <is>
          <t>2200-2259</t>
        </is>
      </c>
      <c r="H5041" s="9">
        <f>INT(F5041/100)</f>
        <v/>
      </c>
      <c r="I5041" t="n">
        <v>57</v>
      </c>
      <c r="J5041" t="n">
        <v>1</v>
      </c>
      <c r="K5041" t="n">
        <v>44</v>
      </c>
      <c r="L5041" t="n">
        <v>1</v>
      </c>
      <c r="M5041" t="n">
        <v>0</v>
      </c>
      <c r="O5041" t="n">
        <v>0</v>
      </c>
      <c r="P5041" t="n">
        <v>0</v>
      </c>
      <c r="Q5041" t="n">
        <v>0</v>
      </c>
      <c r="R5041" t="n">
        <v>44</v>
      </c>
      <c r="S5041" t="n">
        <v>0</v>
      </c>
      <c r="T5041" t="n">
        <v>0</v>
      </c>
    </row>
    <row r="5042">
      <c r="A5042" s="8" t="n">
        <v>46216</v>
      </c>
      <c r="B5042" t="inlineStr">
        <is>
          <t>B6</t>
        </is>
      </c>
      <c r="C5042" s="9">
        <f>_xlfn.XLOOKUP(B5042,Carriers[Code],Carriers[Airline])</f>
        <v/>
      </c>
      <c r="D5042" t="n">
        <v>917</v>
      </c>
      <c r="E5042" t="inlineStr">
        <is>
          <t>JFK</t>
        </is>
      </c>
      <c r="F5042" s="10" t="n">
        <v>501</v>
      </c>
      <c r="G5042" t="inlineStr">
        <is>
          <t>0001-0559</t>
        </is>
      </c>
      <c r="H5042" s="9">
        <f>INT(F5042/100)</f>
        <v/>
      </c>
      <c r="I5042" t="n">
        <v>-7</v>
      </c>
      <c r="J5042" t="n">
        <v>0</v>
      </c>
      <c r="K5042" t="n">
        <v>-11</v>
      </c>
      <c r="L5042" t="n">
        <v>0</v>
      </c>
      <c r="M5042" t="n">
        <v>0</v>
      </c>
      <c r="O5042" t="n">
        <v>0</v>
      </c>
    </row>
    <row r="5043">
      <c r="A5043" s="8" t="n">
        <v>46216</v>
      </c>
      <c r="B5043" t="inlineStr">
        <is>
          <t>AA</t>
        </is>
      </c>
      <c r="C5043" s="9">
        <f>_xlfn.XLOOKUP(B5043,Carriers[Code],Carriers[Airline])</f>
        <v/>
      </c>
      <c r="D5043" t="n">
        <v>1418</v>
      </c>
      <c r="E5043" t="inlineStr">
        <is>
          <t>MIA</t>
        </is>
      </c>
      <c r="F5043" s="10" t="n">
        <v>510</v>
      </c>
      <c r="G5043" t="inlineStr">
        <is>
          <t>0001-0559</t>
        </is>
      </c>
      <c r="H5043" s="9">
        <f>INT(F5043/100)</f>
        <v/>
      </c>
      <c r="I5043" t="n">
        <v>-4</v>
      </c>
      <c r="J5043" t="n">
        <v>0</v>
      </c>
      <c r="K5043" t="n">
        <v>-22</v>
      </c>
      <c r="L5043" t="n">
        <v>0</v>
      </c>
      <c r="M5043" t="n">
        <v>0</v>
      </c>
      <c r="O5043" t="n">
        <v>0</v>
      </c>
    </row>
    <row r="5044">
      <c r="A5044" s="8" t="n">
        <v>46216</v>
      </c>
      <c r="B5044" t="inlineStr">
        <is>
          <t>AA</t>
        </is>
      </c>
      <c r="C5044" s="9">
        <f>_xlfn.XLOOKUP(B5044,Carriers[Code],Carriers[Airline])</f>
        <v/>
      </c>
      <c r="D5044" t="n">
        <v>3324</v>
      </c>
      <c r="E5044" t="inlineStr">
        <is>
          <t>ORD</t>
        </is>
      </c>
      <c r="F5044" s="10" t="n">
        <v>510</v>
      </c>
      <c r="G5044" t="inlineStr">
        <is>
          <t>0001-0559</t>
        </is>
      </c>
      <c r="H5044" s="9">
        <f>INT(F5044/100)</f>
        <v/>
      </c>
      <c r="I5044" t="n">
        <v>-2</v>
      </c>
      <c r="J5044" t="n">
        <v>0</v>
      </c>
      <c r="K5044" t="n">
        <v>-28</v>
      </c>
      <c r="L5044" t="n">
        <v>0</v>
      </c>
      <c r="M5044" t="n">
        <v>0</v>
      </c>
      <c r="O5044" t="n">
        <v>0</v>
      </c>
    </row>
    <row r="5045">
      <c r="A5045" s="8" t="n">
        <v>46216</v>
      </c>
      <c r="B5045" t="inlineStr">
        <is>
          <t>B6</t>
        </is>
      </c>
      <c r="C5045" s="9">
        <f>_xlfn.XLOOKUP(B5045,Carriers[Code],Carriers[Airline])</f>
        <v/>
      </c>
      <c r="D5045" t="n">
        <v>569</v>
      </c>
      <c r="E5045" t="inlineStr">
        <is>
          <t>FLL</t>
        </is>
      </c>
      <c r="F5045" s="10" t="n">
        <v>510</v>
      </c>
      <c r="G5045" t="inlineStr">
        <is>
          <t>0001-0559</t>
        </is>
      </c>
      <c r="H5045" s="9">
        <f>INT(F5045/100)</f>
        <v/>
      </c>
      <c r="I5045" t="n">
        <v>1</v>
      </c>
      <c r="J5045" t="n">
        <v>0</v>
      </c>
      <c r="K5045" t="n">
        <v>-14</v>
      </c>
      <c r="L5045" t="n">
        <v>0</v>
      </c>
      <c r="M5045" t="n">
        <v>0</v>
      </c>
      <c r="O5045" t="n">
        <v>0</v>
      </c>
    </row>
    <row r="5046">
      <c r="A5046" s="8" t="n">
        <v>46216</v>
      </c>
      <c r="B5046" t="inlineStr">
        <is>
          <t>WN</t>
        </is>
      </c>
      <c r="C5046" s="9">
        <f>_xlfn.XLOOKUP(B5046,Carriers[Code],Carriers[Airline])</f>
        <v/>
      </c>
      <c r="D5046" t="n">
        <v>3239</v>
      </c>
      <c r="E5046" t="inlineStr">
        <is>
          <t>MDW</t>
        </is>
      </c>
      <c r="F5046" s="10" t="n">
        <v>525</v>
      </c>
      <c r="G5046" t="inlineStr">
        <is>
          <t>0001-0559</t>
        </is>
      </c>
      <c r="H5046" s="9">
        <f>INT(F5046/100)</f>
        <v/>
      </c>
      <c r="I5046" t="n">
        <v>-5</v>
      </c>
      <c r="J5046" t="n">
        <v>0</v>
      </c>
      <c r="K5046" t="n">
        <v>-25</v>
      </c>
      <c r="L5046" t="n">
        <v>0</v>
      </c>
      <c r="M5046" t="n">
        <v>0</v>
      </c>
      <c r="O5046" t="n">
        <v>0</v>
      </c>
    </row>
    <row r="5047">
      <c r="A5047" s="8" t="n">
        <v>46216</v>
      </c>
      <c r="B5047" t="inlineStr">
        <is>
          <t>DL</t>
        </is>
      </c>
      <c r="C5047" s="9">
        <f>_xlfn.XLOOKUP(B5047,Carriers[Code],Carriers[Airline])</f>
        <v/>
      </c>
      <c r="D5047" t="n">
        <v>1019</v>
      </c>
      <c r="E5047" t="inlineStr">
        <is>
          <t>DTW</t>
        </is>
      </c>
      <c r="F5047" s="10" t="n">
        <v>530</v>
      </c>
      <c r="G5047" t="inlineStr">
        <is>
          <t>0001-0559</t>
        </is>
      </c>
      <c r="H5047" s="9">
        <f>INT(F5047/100)</f>
        <v/>
      </c>
      <c r="I5047" t="n">
        <v>-1</v>
      </c>
      <c r="J5047" t="n">
        <v>0</v>
      </c>
      <c r="K5047" t="n">
        <v>-5</v>
      </c>
      <c r="L5047" t="n">
        <v>0</v>
      </c>
      <c r="M5047" t="n">
        <v>0</v>
      </c>
      <c r="O5047" t="n">
        <v>0</v>
      </c>
    </row>
    <row r="5048">
      <c r="A5048" s="8" t="n">
        <v>46216</v>
      </c>
      <c r="B5048" t="inlineStr">
        <is>
          <t>DL</t>
        </is>
      </c>
      <c r="C5048" s="9">
        <f>_xlfn.XLOOKUP(B5048,Carriers[Code],Carriers[Airline])</f>
        <v/>
      </c>
      <c r="D5048" t="n">
        <v>2242</v>
      </c>
      <c r="E5048" t="inlineStr">
        <is>
          <t>ATL</t>
        </is>
      </c>
      <c r="F5048" s="10" t="n">
        <v>530</v>
      </c>
      <c r="G5048" t="inlineStr">
        <is>
          <t>0001-0559</t>
        </is>
      </c>
      <c r="H5048" s="9">
        <f>INT(F5048/100)</f>
        <v/>
      </c>
      <c r="I5048" t="n">
        <v>0</v>
      </c>
      <c r="J5048" t="n">
        <v>0</v>
      </c>
      <c r="K5048" t="n">
        <v>-12</v>
      </c>
      <c r="L5048" t="n">
        <v>0</v>
      </c>
      <c r="M5048" t="n">
        <v>0</v>
      </c>
      <c r="O5048" t="n">
        <v>0</v>
      </c>
    </row>
    <row r="5049">
      <c r="A5049" s="8" t="n">
        <v>46216</v>
      </c>
      <c r="B5049" t="inlineStr">
        <is>
          <t>WN</t>
        </is>
      </c>
      <c r="C5049" s="9">
        <f>_xlfn.XLOOKUP(B5049,Carriers[Code],Carriers[Airline])</f>
        <v/>
      </c>
      <c r="D5049" t="n">
        <v>752</v>
      </c>
      <c r="E5049" t="inlineStr">
        <is>
          <t>STL</t>
        </is>
      </c>
      <c r="F5049" s="10" t="n">
        <v>535</v>
      </c>
      <c r="G5049" t="inlineStr">
        <is>
          <t>0001-0559</t>
        </is>
      </c>
      <c r="H5049" s="9">
        <f>INT(F5049/100)</f>
        <v/>
      </c>
      <c r="I5049" t="n">
        <v>-4</v>
      </c>
      <c r="J5049" t="n">
        <v>0</v>
      </c>
      <c r="K5049" t="n">
        <v>-18</v>
      </c>
      <c r="L5049" t="n">
        <v>0</v>
      </c>
      <c r="M5049" t="n">
        <v>0</v>
      </c>
      <c r="O5049" t="n">
        <v>0</v>
      </c>
    </row>
    <row r="5050">
      <c r="A5050" s="8" t="n">
        <v>46216</v>
      </c>
      <c r="B5050" t="inlineStr">
        <is>
          <t>UA</t>
        </is>
      </c>
      <c r="C5050" s="9">
        <f>_xlfn.XLOOKUP(B5050,Carriers[Code],Carriers[Airline])</f>
        <v/>
      </c>
      <c r="D5050" t="n">
        <v>1734</v>
      </c>
      <c r="E5050" t="inlineStr">
        <is>
          <t>IAD</t>
        </is>
      </c>
      <c r="F5050" s="10" t="n">
        <v>545</v>
      </c>
      <c r="G5050" t="inlineStr">
        <is>
          <t>0001-0559</t>
        </is>
      </c>
      <c r="H5050" s="9">
        <f>INT(F5050/100)</f>
        <v/>
      </c>
      <c r="I5050" t="n">
        <v>-3</v>
      </c>
      <c r="J5050" t="n">
        <v>0</v>
      </c>
      <c r="K5050" t="n">
        <v>-8</v>
      </c>
      <c r="L5050" t="n">
        <v>0</v>
      </c>
      <c r="M5050" t="n">
        <v>0</v>
      </c>
      <c r="O5050" t="n">
        <v>0</v>
      </c>
    </row>
    <row r="5051">
      <c r="A5051" s="8" t="n">
        <v>46216</v>
      </c>
      <c r="B5051" t="inlineStr">
        <is>
          <t>WN</t>
        </is>
      </c>
      <c r="C5051" s="9">
        <f>_xlfn.XLOOKUP(B5051,Carriers[Code],Carriers[Airline])</f>
        <v/>
      </c>
      <c r="D5051" t="n">
        <v>727</v>
      </c>
      <c r="E5051" t="inlineStr">
        <is>
          <t>BWI</t>
        </is>
      </c>
      <c r="F5051" s="10" t="n">
        <v>545</v>
      </c>
      <c r="G5051" t="inlineStr">
        <is>
          <t>0001-0559</t>
        </is>
      </c>
      <c r="H5051" s="9">
        <f>INT(F5051/100)</f>
        <v/>
      </c>
      <c r="I5051" t="n">
        <v>-3</v>
      </c>
      <c r="J5051" t="n">
        <v>0</v>
      </c>
      <c r="K5051" t="n">
        <v>-13</v>
      </c>
      <c r="L5051" t="n">
        <v>0</v>
      </c>
      <c r="M5051" t="n">
        <v>0</v>
      </c>
      <c r="O5051" t="n">
        <v>0</v>
      </c>
    </row>
    <row r="5052">
      <c r="A5052" s="8" t="n">
        <v>46216</v>
      </c>
      <c r="B5052" t="inlineStr">
        <is>
          <t>UA</t>
        </is>
      </c>
      <c r="C5052" s="9">
        <f>_xlfn.XLOOKUP(B5052,Carriers[Code],Carriers[Airline])</f>
        <v/>
      </c>
      <c r="D5052" t="n">
        <v>1409</v>
      </c>
      <c r="E5052" t="inlineStr">
        <is>
          <t>IAH</t>
        </is>
      </c>
      <c r="F5052" s="10" t="n">
        <v>547</v>
      </c>
      <c r="G5052" t="inlineStr">
        <is>
          <t>0001-0559</t>
        </is>
      </c>
      <c r="H5052" s="9">
        <f>INT(F5052/100)</f>
        <v/>
      </c>
      <c r="I5052" t="n">
        <v>-8</v>
      </c>
      <c r="J5052" t="n">
        <v>0</v>
      </c>
      <c r="K5052" t="n">
        <v>-10</v>
      </c>
      <c r="L5052" t="n">
        <v>0</v>
      </c>
      <c r="M5052" t="n">
        <v>0</v>
      </c>
      <c r="O5052" t="n">
        <v>0</v>
      </c>
    </row>
    <row r="5053">
      <c r="A5053" s="8" t="n">
        <v>46216</v>
      </c>
      <c r="B5053" t="inlineStr">
        <is>
          <t>DL</t>
        </is>
      </c>
      <c r="C5053" s="9">
        <f>_xlfn.XLOOKUP(B5053,Carriers[Code],Carriers[Airline])</f>
        <v/>
      </c>
      <c r="D5053" t="n">
        <v>2303</v>
      </c>
      <c r="E5053" t="inlineStr">
        <is>
          <t>MSP</t>
        </is>
      </c>
      <c r="F5053" s="10" t="n">
        <v>555</v>
      </c>
      <c r="G5053" t="inlineStr">
        <is>
          <t>0001-0559</t>
        </is>
      </c>
      <c r="H5053" s="9">
        <f>INT(F5053/100)</f>
        <v/>
      </c>
      <c r="I5053" t="n">
        <v>-8</v>
      </c>
      <c r="J5053" t="n">
        <v>0</v>
      </c>
      <c r="K5053" t="n">
        <v>-26</v>
      </c>
      <c r="L5053" t="n">
        <v>0</v>
      </c>
      <c r="M5053" t="n">
        <v>0</v>
      </c>
      <c r="O5053" t="n">
        <v>0</v>
      </c>
    </row>
    <row r="5054">
      <c r="A5054" s="8" t="n">
        <v>46216</v>
      </c>
      <c r="B5054" t="inlineStr">
        <is>
          <t>AA</t>
        </is>
      </c>
      <c r="C5054" s="9">
        <f>_xlfn.XLOOKUP(B5054,Carriers[Code],Carriers[Airline])</f>
        <v/>
      </c>
      <c r="D5054" t="n">
        <v>873</v>
      </c>
      <c r="E5054" t="inlineStr">
        <is>
          <t>MIA</t>
        </is>
      </c>
      <c r="F5054" s="10" t="n">
        <v>600</v>
      </c>
      <c r="G5054" t="inlineStr">
        <is>
          <t>0600-0659</t>
        </is>
      </c>
      <c r="H5054" s="9">
        <f>INT(F5054/100)</f>
        <v/>
      </c>
      <c r="I5054" t="n">
        <v>0</v>
      </c>
      <c r="J5054" t="n">
        <v>0</v>
      </c>
      <c r="K5054" t="n">
        <v>-13</v>
      </c>
      <c r="L5054" t="n">
        <v>0</v>
      </c>
      <c r="M5054" t="n">
        <v>0</v>
      </c>
      <c r="O5054" t="n">
        <v>0</v>
      </c>
    </row>
    <row r="5055">
      <c r="A5055" s="8" t="n">
        <v>46216</v>
      </c>
      <c r="B5055" t="inlineStr">
        <is>
          <t>AA</t>
        </is>
      </c>
      <c r="C5055" s="9">
        <f>_xlfn.XLOOKUP(B5055,Carriers[Code],Carriers[Airline])</f>
        <v/>
      </c>
      <c r="D5055" t="n">
        <v>2159</v>
      </c>
      <c r="E5055" t="inlineStr">
        <is>
          <t>DCA</t>
        </is>
      </c>
      <c r="F5055" s="10" t="n">
        <v>600</v>
      </c>
      <c r="G5055" t="inlineStr">
        <is>
          <t>0600-0659</t>
        </is>
      </c>
      <c r="H5055" s="9">
        <f>INT(F5055/100)</f>
        <v/>
      </c>
      <c r="I5055" t="n">
        <v>-5</v>
      </c>
      <c r="J5055" t="n">
        <v>0</v>
      </c>
      <c r="K5055" t="n">
        <v>-6</v>
      </c>
      <c r="L5055" t="n">
        <v>0</v>
      </c>
      <c r="M5055" t="n">
        <v>0</v>
      </c>
      <c r="O5055" t="n">
        <v>0</v>
      </c>
    </row>
    <row r="5056">
      <c r="A5056" s="8" t="n">
        <v>46216</v>
      </c>
      <c r="B5056" t="inlineStr">
        <is>
          <t>AA</t>
        </is>
      </c>
      <c r="C5056" s="9">
        <f>_xlfn.XLOOKUP(B5056,Carriers[Code],Carriers[Airline])</f>
        <v/>
      </c>
      <c r="D5056" t="n">
        <v>2527</v>
      </c>
      <c r="E5056" t="inlineStr">
        <is>
          <t>DFW</t>
        </is>
      </c>
      <c r="F5056" s="10" t="n">
        <v>600</v>
      </c>
      <c r="G5056" t="inlineStr">
        <is>
          <t>0600-0659</t>
        </is>
      </c>
      <c r="H5056" s="9">
        <f>INT(F5056/100)</f>
        <v/>
      </c>
      <c r="I5056" t="n">
        <v>-9</v>
      </c>
      <c r="J5056" t="n">
        <v>0</v>
      </c>
      <c r="K5056" t="n">
        <v>-40</v>
      </c>
      <c r="L5056" t="n">
        <v>0</v>
      </c>
      <c r="M5056" t="n">
        <v>0</v>
      </c>
      <c r="O5056" t="n">
        <v>0</v>
      </c>
    </row>
    <row r="5057">
      <c r="A5057" s="8" t="n">
        <v>46216</v>
      </c>
      <c r="B5057" t="inlineStr">
        <is>
          <t>B6</t>
        </is>
      </c>
      <c r="C5057" s="9">
        <f>_xlfn.XLOOKUP(B5057,Carriers[Code],Carriers[Airline])</f>
        <v/>
      </c>
      <c r="D5057" t="n">
        <v>165</v>
      </c>
      <c r="E5057" t="inlineStr">
        <is>
          <t>RSW</t>
        </is>
      </c>
      <c r="F5057" s="10" t="n">
        <v>600</v>
      </c>
      <c r="G5057" t="inlineStr">
        <is>
          <t>0600-0659</t>
        </is>
      </c>
      <c r="H5057" s="9">
        <f>INT(F5057/100)</f>
        <v/>
      </c>
      <c r="I5057" t="n">
        <v>-5</v>
      </c>
      <c r="J5057" t="n">
        <v>0</v>
      </c>
      <c r="K5057" t="n">
        <v>-22</v>
      </c>
      <c r="L5057" t="n">
        <v>0</v>
      </c>
      <c r="M5057" t="n">
        <v>0</v>
      </c>
      <c r="O5057" t="n">
        <v>0</v>
      </c>
    </row>
    <row r="5058">
      <c r="A5058" s="8" t="n">
        <v>46216</v>
      </c>
      <c r="B5058" t="inlineStr">
        <is>
          <t>B6</t>
        </is>
      </c>
      <c r="C5058" s="9">
        <f>_xlfn.XLOOKUP(B5058,Carriers[Code],Carriers[Airline])</f>
        <v/>
      </c>
      <c r="D5058" t="n">
        <v>287</v>
      </c>
      <c r="E5058" t="inlineStr">
        <is>
          <t>LAX</t>
        </is>
      </c>
      <c r="F5058" s="10" t="n">
        <v>600</v>
      </c>
      <c r="G5058" t="inlineStr">
        <is>
          <t>0600-0659</t>
        </is>
      </c>
      <c r="H5058" s="9">
        <f>INT(F5058/100)</f>
        <v/>
      </c>
      <c r="I5058" t="n">
        <v>-9</v>
      </c>
      <c r="J5058" t="n">
        <v>0</v>
      </c>
      <c r="K5058" t="n">
        <v>-44</v>
      </c>
      <c r="L5058" t="n">
        <v>0</v>
      </c>
      <c r="M5058" t="n">
        <v>0</v>
      </c>
      <c r="O5058" t="n">
        <v>0</v>
      </c>
    </row>
    <row r="5059">
      <c r="A5059" s="8" t="n">
        <v>46216</v>
      </c>
      <c r="B5059" t="inlineStr">
        <is>
          <t>B6</t>
        </is>
      </c>
      <c r="C5059" s="9">
        <f>_xlfn.XLOOKUP(B5059,Carriers[Code],Carriers[Airline])</f>
        <v/>
      </c>
      <c r="D5059" t="n">
        <v>761</v>
      </c>
      <c r="E5059" t="inlineStr">
        <is>
          <t>SJU</t>
        </is>
      </c>
      <c r="F5059" s="10" t="n">
        <v>600</v>
      </c>
      <c r="G5059" t="inlineStr">
        <is>
          <t>0600-0659</t>
        </is>
      </c>
      <c r="H5059" s="9">
        <f>INT(F5059/100)</f>
        <v/>
      </c>
      <c r="I5059" t="n">
        <v>5</v>
      </c>
      <c r="J5059" t="n">
        <v>0</v>
      </c>
      <c r="K5059" t="n">
        <v>-5</v>
      </c>
      <c r="L5059" t="n">
        <v>0</v>
      </c>
      <c r="M5059" t="n">
        <v>0</v>
      </c>
      <c r="O5059" t="n">
        <v>0</v>
      </c>
    </row>
    <row r="5060">
      <c r="A5060" s="8" t="n">
        <v>46216</v>
      </c>
      <c r="B5060" t="inlineStr">
        <is>
          <t>B6</t>
        </is>
      </c>
      <c r="C5060" s="9">
        <f>_xlfn.XLOOKUP(B5060,Carriers[Code],Carriers[Airline])</f>
        <v/>
      </c>
      <c r="D5060" t="n">
        <v>1439</v>
      </c>
      <c r="E5060" t="inlineStr">
        <is>
          <t>AUS</t>
        </is>
      </c>
      <c r="F5060" s="10" t="n">
        <v>600</v>
      </c>
      <c r="G5060" t="inlineStr">
        <is>
          <t>0600-0659</t>
        </is>
      </c>
      <c r="H5060" s="9">
        <f>INT(F5060/100)</f>
        <v/>
      </c>
      <c r="I5060" t="n">
        <v>-10</v>
      </c>
      <c r="J5060" t="n">
        <v>0</v>
      </c>
      <c r="K5060" t="n">
        <v>-29</v>
      </c>
      <c r="L5060" t="n">
        <v>0</v>
      </c>
      <c r="M5060" t="n">
        <v>0</v>
      </c>
      <c r="O5060" t="n">
        <v>0</v>
      </c>
    </row>
    <row r="5061">
      <c r="A5061" s="8" t="n">
        <v>46216</v>
      </c>
      <c r="B5061" t="inlineStr">
        <is>
          <t>UA</t>
        </is>
      </c>
      <c r="C5061" s="9">
        <f>_xlfn.XLOOKUP(B5061,Carriers[Code],Carriers[Airline])</f>
        <v/>
      </c>
      <c r="D5061" t="n">
        <v>1414</v>
      </c>
      <c r="E5061" t="inlineStr">
        <is>
          <t>ORD</t>
        </is>
      </c>
      <c r="F5061" s="10" t="n">
        <v>600</v>
      </c>
      <c r="G5061" t="inlineStr">
        <is>
          <t>0600-0659</t>
        </is>
      </c>
      <c r="H5061" s="9">
        <f>INT(F5061/100)</f>
        <v/>
      </c>
      <c r="I5061" t="n">
        <v>2</v>
      </c>
      <c r="J5061" t="n">
        <v>0</v>
      </c>
      <c r="K5061" t="n">
        <v>-7</v>
      </c>
      <c r="L5061" t="n">
        <v>0</v>
      </c>
      <c r="M5061" t="n">
        <v>0</v>
      </c>
      <c r="O5061" t="n">
        <v>0</v>
      </c>
    </row>
    <row r="5062">
      <c r="A5062" s="8" t="n">
        <v>46216</v>
      </c>
      <c r="B5062" t="inlineStr">
        <is>
          <t>UA</t>
        </is>
      </c>
      <c r="C5062" s="9">
        <f>_xlfn.XLOOKUP(B5062,Carriers[Code],Carriers[Airline])</f>
        <v/>
      </c>
      <c r="D5062" t="n">
        <v>2441</v>
      </c>
      <c r="E5062" t="inlineStr">
        <is>
          <t>SFO</t>
        </is>
      </c>
      <c r="F5062" s="10" t="n">
        <v>600</v>
      </c>
      <c r="G5062" t="inlineStr">
        <is>
          <t>0600-0659</t>
        </is>
      </c>
      <c r="H5062" s="9">
        <f>INT(F5062/100)</f>
        <v/>
      </c>
      <c r="I5062" t="n">
        <v>-3</v>
      </c>
      <c r="J5062" t="n">
        <v>0</v>
      </c>
      <c r="K5062" t="n">
        <v>-32</v>
      </c>
      <c r="L5062" t="n">
        <v>0</v>
      </c>
      <c r="M5062" t="n">
        <v>0</v>
      </c>
      <c r="O5062" t="n">
        <v>0</v>
      </c>
    </row>
    <row r="5063">
      <c r="A5063" s="8" t="n">
        <v>46216</v>
      </c>
      <c r="B5063" t="inlineStr">
        <is>
          <t>YX</t>
        </is>
      </c>
      <c r="C5063" s="9">
        <f>_xlfn.XLOOKUP(B5063,Carriers[Code],Carriers[Airline])</f>
        <v/>
      </c>
      <c r="D5063" t="n">
        <v>4424</v>
      </c>
      <c r="E5063" t="inlineStr">
        <is>
          <t>LGA</t>
        </is>
      </c>
      <c r="F5063" s="10" t="n">
        <v>600</v>
      </c>
      <c r="G5063" t="inlineStr">
        <is>
          <t>0600-0659</t>
        </is>
      </c>
      <c r="H5063" s="9">
        <f>INT(F5063/100)</f>
        <v/>
      </c>
      <c r="I5063" t="n">
        <v>-5</v>
      </c>
      <c r="J5063" t="n">
        <v>0</v>
      </c>
      <c r="K5063" t="n">
        <v>-20</v>
      </c>
      <c r="L5063" t="n">
        <v>0</v>
      </c>
      <c r="M5063" t="n">
        <v>0</v>
      </c>
      <c r="O5063" t="n">
        <v>0</v>
      </c>
    </row>
    <row r="5064">
      <c r="A5064" s="8" t="n">
        <v>46216</v>
      </c>
      <c r="B5064" t="inlineStr">
        <is>
          <t>YX</t>
        </is>
      </c>
      <c r="C5064" s="9">
        <f>_xlfn.XLOOKUP(B5064,Carriers[Code],Carriers[Airline])</f>
        <v/>
      </c>
      <c r="D5064" t="n">
        <v>5687</v>
      </c>
      <c r="E5064" t="inlineStr">
        <is>
          <t>DCA</t>
        </is>
      </c>
      <c r="F5064" s="10" t="n">
        <v>600</v>
      </c>
      <c r="G5064" t="inlineStr">
        <is>
          <t>0600-0659</t>
        </is>
      </c>
      <c r="H5064" s="9">
        <f>INT(F5064/100)</f>
        <v/>
      </c>
      <c r="I5064" t="n">
        <v>-8</v>
      </c>
      <c r="J5064" t="n">
        <v>0</v>
      </c>
      <c r="K5064" t="n">
        <v>-14</v>
      </c>
      <c r="L5064" t="n">
        <v>0</v>
      </c>
      <c r="M5064" t="n">
        <v>0</v>
      </c>
      <c r="O5064" t="n">
        <v>0</v>
      </c>
    </row>
    <row r="5065">
      <c r="A5065" s="8" t="n">
        <v>46216</v>
      </c>
      <c r="B5065" t="inlineStr">
        <is>
          <t>YX</t>
        </is>
      </c>
      <c r="C5065" s="9">
        <f>_xlfn.XLOOKUP(B5065,Carriers[Code],Carriers[Airline])</f>
        <v/>
      </c>
      <c r="D5065" t="n">
        <v>5836</v>
      </c>
      <c r="E5065" t="inlineStr">
        <is>
          <t>LGA</t>
        </is>
      </c>
      <c r="F5065" s="10" t="n">
        <v>600</v>
      </c>
      <c r="G5065" t="inlineStr">
        <is>
          <t>0600-0659</t>
        </is>
      </c>
      <c r="H5065" s="9">
        <f>INT(F5065/100)</f>
        <v/>
      </c>
      <c r="I5065" t="n">
        <v>-6</v>
      </c>
      <c r="J5065" t="n">
        <v>0</v>
      </c>
      <c r="K5065" t="n">
        <v>-17</v>
      </c>
      <c r="L5065" t="n">
        <v>0</v>
      </c>
      <c r="M5065" t="n">
        <v>0</v>
      </c>
      <c r="O5065" t="n">
        <v>0</v>
      </c>
    </row>
    <row r="5066">
      <c r="A5066" s="8" t="n">
        <v>46216</v>
      </c>
      <c r="B5066" t="inlineStr">
        <is>
          <t>AA</t>
        </is>
      </c>
      <c r="C5066" s="9">
        <f>_xlfn.XLOOKUP(B5066,Carriers[Code],Carriers[Airline])</f>
        <v/>
      </c>
      <c r="D5066" t="n">
        <v>1146</v>
      </c>
      <c r="E5066" t="inlineStr">
        <is>
          <t>PHL</t>
        </is>
      </c>
      <c r="F5066" s="10" t="n">
        <v>601</v>
      </c>
      <c r="G5066" t="inlineStr">
        <is>
          <t>0600-0659</t>
        </is>
      </c>
      <c r="H5066" s="9">
        <f>INT(F5066/100)</f>
        <v/>
      </c>
      <c r="I5066" t="n">
        <v>-1</v>
      </c>
      <c r="J5066" t="n">
        <v>0</v>
      </c>
      <c r="K5066" t="n">
        <v>-17</v>
      </c>
      <c r="L5066" t="n">
        <v>0</v>
      </c>
      <c r="M5066" t="n">
        <v>0</v>
      </c>
      <c r="O5066" t="n">
        <v>0</v>
      </c>
    </row>
    <row r="5067">
      <c r="A5067" s="8" t="n">
        <v>46216</v>
      </c>
      <c r="B5067" t="inlineStr">
        <is>
          <t>YX</t>
        </is>
      </c>
      <c r="C5067" s="9">
        <f>_xlfn.XLOOKUP(B5067,Carriers[Code],Carriers[Airline])</f>
        <v/>
      </c>
      <c r="D5067" t="n">
        <v>4401</v>
      </c>
      <c r="E5067" t="inlineStr">
        <is>
          <t>JFK</t>
        </is>
      </c>
      <c r="F5067" s="10" t="n">
        <v>601</v>
      </c>
      <c r="G5067" t="inlineStr">
        <is>
          <t>0600-0659</t>
        </is>
      </c>
      <c r="H5067" s="9">
        <f>INT(F5067/100)</f>
        <v/>
      </c>
      <c r="I5067" t="n">
        <v>-6</v>
      </c>
      <c r="J5067" t="n">
        <v>0</v>
      </c>
      <c r="K5067" t="n">
        <v>-22</v>
      </c>
      <c r="L5067" t="n">
        <v>0</v>
      </c>
      <c r="M5067" t="n">
        <v>0</v>
      </c>
      <c r="O5067" t="n">
        <v>0</v>
      </c>
    </row>
    <row r="5068">
      <c r="A5068" s="8" t="n">
        <v>46216</v>
      </c>
      <c r="B5068" t="inlineStr">
        <is>
          <t>AS</t>
        </is>
      </c>
      <c r="C5068" s="9">
        <f>_xlfn.XLOOKUP(B5068,Carriers[Code],Carriers[Airline])</f>
        <v/>
      </c>
      <c r="D5068" t="n">
        <v>311</v>
      </c>
      <c r="E5068" t="inlineStr">
        <is>
          <t>PDX</t>
        </is>
      </c>
      <c r="F5068" s="10" t="n">
        <v>603</v>
      </c>
      <c r="G5068" t="inlineStr">
        <is>
          <t>0600-0659</t>
        </is>
      </c>
      <c r="H5068" s="9">
        <f>INT(F5068/100)</f>
        <v/>
      </c>
      <c r="I5068" t="n">
        <v>4</v>
      </c>
      <c r="J5068" t="n">
        <v>0</v>
      </c>
      <c r="K5068" t="n">
        <v>-25</v>
      </c>
      <c r="L5068" t="n">
        <v>0</v>
      </c>
      <c r="M5068" t="n">
        <v>0</v>
      </c>
      <c r="O5068" t="n">
        <v>0</v>
      </c>
    </row>
    <row r="5069">
      <c r="A5069" s="8" t="n">
        <v>46216</v>
      </c>
      <c r="B5069" t="inlineStr">
        <is>
          <t>AA</t>
        </is>
      </c>
      <c r="C5069" s="9">
        <f>_xlfn.XLOOKUP(B5069,Carriers[Code],Carriers[Airline])</f>
        <v/>
      </c>
      <c r="D5069" t="n">
        <v>418</v>
      </c>
      <c r="E5069" t="inlineStr">
        <is>
          <t>CLT</t>
        </is>
      </c>
      <c r="F5069" s="10" t="n">
        <v>605</v>
      </c>
      <c r="G5069" t="inlineStr">
        <is>
          <t>0600-0659</t>
        </is>
      </c>
      <c r="H5069" s="9">
        <f>INT(F5069/100)</f>
        <v/>
      </c>
      <c r="I5069" t="n">
        <v>-8</v>
      </c>
      <c r="J5069" t="n">
        <v>0</v>
      </c>
      <c r="K5069" t="n">
        <v>-21</v>
      </c>
      <c r="L5069" t="n">
        <v>0</v>
      </c>
      <c r="M5069" t="n">
        <v>0</v>
      </c>
      <c r="O5069" t="n">
        <v>0</v>
      </c>
    </row>
    <row r="5070">
      <c r="A5070" s="8" t="n">
        <v>46216</v>
      </c>
      <c r="B5070" t="inlineStr">
        <is>
          <t>B6</t>
        </is>
      </c>
      <c r="C5070" s="9">
        <f>_xlfn.XLOOKUP(B5070,Carriers[Code],Carriers[Airline])</f>
        <v/>
      </c>
      <c r="D5070" t="n">
        <v>619</v>
      </c>
      <c r="E5070" t="inlineStr">
        <is>
          <t>SAN</t>
        </is>
      </c>
      <c r="F5070" s="10" t="n">
        <v>605</v>
      </c>
      <c r="G5070" t="inlineStr">
        <is>
          <t>0600-0659</t>
        </is>
      </c>
      <c r="H5070" s="9">
        <f>INT(F5070/100)</f>
        <v/>
      </c>
      <c r="I5070" t="n">
        <v>36</v>
      </c>
      <c r="J5070" t="n">
        <v>1</v>
      </c>
      <c r="K5070" t="n">
        <v>-2</v>
      </c>
      <c r="L5070" t="n">
        <v>0</v>
      </c>
      <c r="M5070" t="n">
        <v>0</v>
      </c>
      <c r="O5070" t="n">
        <v>0</v>
      </c>
    </row>
    <row r="5071">
      <c r="A5071" s="8" t="n">
        <v>46216</v>
      </c>
      <c r="B5071" t="inlineStr">
        <is>
          <t>B6</t>
        </is>
      </c>
      <c r="C5071" s="9">
        <f>_xlfn.XLOOKUP(B5071,Carriers[Code],Carriers[Airline])</f>
        <v/>
      </c>
      <c r="D5071" t="n">
        <v>2255</v>
      </c>
      <c r="E5071" t="inlineStr">
        <is>
          <t>DCA</t>
        </is>
      </c>
      <c r="F5071" s="10" t="n">
        <v>605</v>
      </c>
      <c r="G5071" t="inlineStr">
        <is>
          <t>0600-0659</t>
        </is>
      </c>
      <c r="H5071" s="9">
        <f>INT(F5071/100)</f>
        <v/>
      </c>
      <c r="I5071" t="n">
        <v>-5</v>
      </c>
      <c r="J5071" t="n">
        <v>0</v>
      </c>
      <c r="K5071" t="n">
        <v>-14</v>
      </c>
      <c r="L5071" t="n">
        <v>0</v>
      </c>
      <c r="M5071" t="n">
        <v>0</v>
      </c>
      <c r="O5071" t="n">
        <v>0</v>
      </c>
    </row>
    <row r="5072">
      <c r="A5072" s="8" t="n">
        <v>46216</v>
      </c>
      <c r="B5072" t="inlineStr">
        <is>
          <t>DL</t>
        </is>
      </c>
      <c r="C5072" s="9">
        <f>_xlfn.XLOOKUP(B5072,Carriers[Code],Carriers[Airline])</f>
        <v/>
      </c>
      <c r="D5072" t="n">
        <v>859</v>
      </c>
      <c r="E5072" t="inlineStr">
        <is>
          <t>SLC</t>
        </is>
      </c>
      <c r="F5072" s="10" t="n">
        <v>605</v>
      </c>
      <c r="G5072" t="inlineStr">
        <is>
          <t>0600-0659</t>
        </is>
      </c>
      <c r="H5072" s="9">
        <f>INT(F5072/100)</f>
        <v/>
      </c>
      <c r="I5072" t="n">
        <v>-3</v>
      </c>
      <c r="J5072" t="n">
        <v>0</v>
      </c>
      <c r="K5072" t="n">
        <v>-26</v>
      </c>
      <c r="L5072" t="n">
        <v>0</v>
      </c>
      <c r="M5072" t="n">
        <v>0</v>
      </c>
      <c r="O5072" t="n">
        <v>0</v>
      </c>
    </row>
    <row r="5073">
      <c r="A5073" s="8" t="n">
        <v>46216</v>
      </c>
      <c r="B5073" t="inlineStr">
        <is>
          <t>DL</t>
        </is>
      </c>
      <c r="C5073" s="9">
        <f>_xlfn.XLOOKUP(B5073,Carriers[Code],Carriers[Airline])</f>
        <v/>
      </c>
      <c r="D5073" t="n">
        <v>2611</v>
      </c>
      <c r="E5073" t="inlineStr">
        <is>
          <t>JFK</t>
        </is>
      </c>
      <c r="F5073" s="10" t="n">
        <v>605</v>
      </c>
      <c r="G5073" t="inlineStr">
        <is>
          <t>0600-0659</t>
        </is>
      </c>
      <c r="H5073" s="9">
        <f>INT(F5073/100)</f>
        <v/>
      </c>
      <c r="I5073" t="n">
        <v>-15</v>
      </c>
      <c r="J5073" t="n">
        <v>0</v>
      </c>
      <c r="K5073" t="n">
        <v>-36</v>
      </c>
      <c r="L5073" t="n">
        <v>0</v>
      </c>
      <c r="M5073" t="n">
        <v>0</v>
      </c>
      <c r="O5073" t="n">
        <v>0</v>
      </c>
    </row>
    <row r="5074">
      <c r="A5074" s="8" t="n">
        <v>46216</v>
      </c>
      <c r="B5074" t="inlineStr">
        <is>
          <t>UA</t>
        </is>
      </c>
      <c r="C5074" s="9">
        <f>_xlfn.XLOOKUP(B5074,Carriers[Code],Carriers[Airline])</f>
        <v/>
      </c>
      <c r="D5074" t="n">
        <v>1833</v>
      </c>
      <c r="E5074" t="inlineStr">
        <is>
          <t>EWR</t>
        </is>
      </c>
      <c r="F5074" s="10" t="n">
        <v>605</v>
      </c>
      <c r="G5074" t="inlineStr">
        <is>
          <t>0600-0659</t>
        </is>
      </c>
      <c r="H5074" s="9">
        <f>INT(F5074/100)</f>
        <v/>
      </c>
      <c r="I5074" t="n">
        <v>-5</v>
      </c>
      <c r="J5074" t="n">
        <v>0</v>
      </c>
      <c r="K5074" t="n">
        <v>8</v>
      </c>
      <c r="L5074" t="n">
        <v>0</v>
      </c>
      <c r="M5074" t="n">
        <v>0</v>
      </c>
      <c r="O5074" t="n">
        <v>0</v>
      </c>
    </row>
    <row r="5075">
      <c r="A5075" s="8" t="n">
        <v>46216</v>
      </c>
      <c r="B5075" t="inlineStr">
        <is>
          <t>DL</t>
        </is>
      </c>
      <c r="C5075" s="9">
        <f>_xlfn.XLOOKUP(B5075,Carriers[Code],Carriers[Airline])</f>
        <v/>
      </c>
      <c r="D5075" t="n">
        <v>675</v>
      </c>
      <c r="E5075" t="inlineStr">
        <is>
          <t>MCI</t>
        </is>
      </c>
      <c r="F5075" s="10" t="n">
        <v>610</v>
      </c>
      <c r="G5075" t="inlineStr">
        <is>
          <t>0600-0659</t>
        </is>
      </c>
      <c r="H5075" s="9">
        <f>INT(F5075/100)</f>
        <v/>
      </c>
      <c r="I5075" t="n">
        <v>-5</v>
      </c>
      <c r="J5075" t="n">
        <v>0</v>
      </c>
      <c r="K5075" t="n">
        <v>-27</v>
      </c>
      <c r="L5075" t="n">
        <v>0</v>
      </c>
      <c r="M5075" t="n">
        <v>0</v>
      </c>
      <c r="O5075" t="n">
        <v>0</v>
      </c>
    </row>
    <row r="5076">
      <c r="A5076" s="8" t="n">
        <v>46216</v>
      </c>
      <c r="B5076" t="inlineStr">
        <is>
          <t>B6</t>
        </is>
      </c>
      <c r="C5076" s="9">
        <f>_xlfn.XLOOKUP(B5076,Carriers[Code],Carriers[Airline])</f>
        <v/>
      </c>
      <c r="D5076" t="n">
        <v>1207</v>
      </c>
      <c r="E5076" t="inlineStr">
        <is>
          <t>BNA</t>
        </is>
      </c>
      <c r="F5076" s="10" t="n">
        <v>619</v>
      </c>
      <c r="G5076" t="inlineStr">
        <is>
          <t>0600-0659</t>
        </is>
      </c>
      <c r="H5076" s="9">
        <f>INT(F5076/100)</f>
        <v/>
      </c>
      <c r="I5076" t="n">
        <v>1</v>
      </c>
      <c r="J5076" t="n">
        <v>0</v>
      </c>
      <c r="K5076" t="n">
        <v>-17</v>
      </c>
      <c r="L5076" t="n">
        <v>0</v>
      </c>
      <c r="M5076" t="n">
        <v>0</v>
      </c>
      <c r="O5076" t="n">
        <v>0</v>
      </c>
    </row>
    <row r="5077">
      <c r="A5077" s="8" t="n">
        <v>46216</v>
      </c>
      <c r="B5077" t="inlineStr">
        <is>
          <t>B6</t>
        </is>
      </c>
      <c r="C5077" s="9">
        <f>_xlfn.XLOOKUP(B5077,Carriers[Code],Carriers[Airline])</f>
        <v/>
      </c>
      <c r="D5077" t="n">
        <v>1285</v>
      </c>
      <c r="E5077" t="inlineStr">
        <is>
          <t>PIT</t>
        </is>
      </c>
      <c r="F5077" s="10" t="n">
        <v>620</v>
      </c>
      <c r="G5077" t="inlineStr">
        <is>
          <t>0600-0659</t>
        </is>
      </c>
      <c r="H5077" s="9">
        <f>INT(F5077/100)</f>
        <v/>
      </c>
      <c r="I5077" t="n">
        <v>-8</v>
      </c>
      <c r="J5077" t="n">
        <v>0</v>
      </c>
      <c r="K5077" t="n">
        <v>-21</v>
      </c>
      <c r="L5077" t="n">
        <v>0</v>
      </c>
      <c r="M5077" t="n">
        <v>0</v>
      </c>
      <c r="O5077" t="n">
        <v>0</v>
      </c>
    </row>
    <row r="5078">
      <c r="A5078" s="8" t="n">
        <v>46216</v>
      </c>
      <c r="B5078" t="inlineStr">
        <is>
          <t>DL</t>
        </is>
      </c>
      <c r="C5078" s="9">
        <f>_xlfn.XLOOKUP(B5078,Carriers[Code],Carriers[Airline])</f>
        <v/>
      </c>
      <c r="D5078" t="n">
        <v>479</v>
      </c>
      <c r="E5078" t="inlineStr">
        <is>
          <t>LAX</t>
        </is>
      </c>
      <c r="F5078" s="10" t="n">
        <v>620</v>
      </c>
      <c r="G5078" t="inlineStr">
        <is>
          <t>0600-0659</t>
        </is>
      </c>
      <c r="H5078" s="9">
        <f>INT(F5078/100)</f>
        <v/>
      </c>
      <c r="I5078" t="n">
        <v>-9</v>
      </c>
      <c r="J5078" t="n">
        <v>0</v>
      </c>
      <c r="K5078" t="n">
        <v>-43</v>
      </c>
      <c r="L5078" t="n">
        <v>0</v>
      </c>
      <c r="M5078" t="n">
        <v>0</v>
      </c>
      <c r="O5078" t="n">
        <v>0</v>
      </c>
    </row>
    <row r="5079">
      <c r="A5079" s="8" t="n">
        <v>46216</v>
      </c>
      <c r="B5079" t="inlineStr">
        <is>
          <t>DL</t>
        </is>
      </c>
      <c r="C5079" s="9">
        <f>_xlfn.XLOOKUP(B5079,Carriers[Code],Carriers[Airline])</f>
        <v/>
      </c>
      <c r="D5079" t="n">
        <v>2066</v>
      </c>
      <c r="E5079" t="inlineStr">
        <is>
          <t>RDU</t>
        </is>
      </c>
      <c r="F5079" s="10" t="n">
        <v>620</v>
      </c>
      <c r="G5079" t="inlineStr">
        <is>
          <t>0600-0659</t>
        </is>
      </c>
      <c r="H5079" s="9">
        <f>INT(F5079/100)</f>
        <v/>
      </c>
      <c r="I5079" t="n">
        <v>-13</v>
      </c>
      <c r="J5079" t="n">
        <v>0</v>
      </c>
      <c r="K5079" t="n">
        <v>-19</v>
      </c>
      <c r="L5079" t="n">
        <v>0</v>
      </c>
      <c r="M5079" t="n">
        <v>0</v>
      </c>
      <c r="O5079" t="n">
        <v>0</v>
      </c>
    </row>
    <row r="5080">
      <c r="A5080" s="8" t="n">
        <v>46216</v>
      </c>
      <c r="B5080" t="inlineStr">
        <is>
          <t>UA</t>
        </is>
      </c>
      <c r="C5080" s="9">
        <f>_xlfn.XLOOKUP(B5080,Carriers[Code],Carriers[Airline])</f>
        <v/>
      </c>
      <c r="D5080" t="n">
        <v>360</v>
      </c>
      <c r="E5080" t="inlineStr">
        <is>
          <t>LAX</t>
        </is>
      </c>
      <c r="F5080" s="10" t="n">
        <v>621</v>
      </c>
      <c r="G5080" t="inlineStr">
        <is>
          <t>0600-0659</t>
        </is>
      </c>
      <c r="H5080" s="9">
        <f>INT(F5080/100)</f>
        <v/>
      </c>
      <c r="I5080" t="n">
        <v>-5</v>
      </c>
      <c r="J5080" t="n">
        <v>0</v>
      </c>
      <c r="K5080" t="n">
        <v>-44</v>
      </c>
      <c r="L5080" t="n">
        <v>0</v>
      </c>
      <c r="M5080" t="n">
        <v>0</v>
      </c>
      <c r="O5080" t="n">
        <v>0</v>
      </c>
    </row>
    <row r="5081">
      <c r="A5081" s="8" t="n">
        <v>46216</v>
      </c>
      <c r="B5081" t="inlineStr">
        <is>
          <t>B6</t>
        </is>
      </c>
      <c r="C5081" s="9">
        <f>_xlfn.XLOOKUP(B5081,Carriers[Code],Carriers[Airline])</f>
        <v/>
      </c>
      <c r="D5081" t="n">
        <v>891</v>
      </c>
      <c r="E5081" t="inlineStr">
        <is>
          <t>TPA</t>
        </is>
      </c>
      <c r="F5081" s="10" t="n">
        <v>625</v>
      </c>
      <c r="G5081" t="inlineStr">
        <is>
          <t>0600-0659</t>
        </is>
      </c>
      <c r="H5081" s="9">
        <f>INT(F5081/100)</f>
        <v/>
      </c>
      <c r="I5081" t="n">
        <v>0</v>
      </c>
      <c r="J5081" t="n">
        <v>0</v>
      </c>
      <c r="K5081" t="n">
        <v>-19</v>
      </c>
      <c r="L5081" t="n">
        <v>0</v>
      </c>
      <c r="M5081" t="n">
        <v>0</v>
      </c>
      <c r="O5081" t="n">
        <v>0</v>
      </c>
    </row>
    <row r="5082">
      <c r="A5082" s="8" t="n">
        <v>46216</v>
      </c>
      <c r="B5082" t="inlineStr">
        <is>
          <t>WN</t>
        </is>
      </c>
      <c r="C5082" s="9">
        <f>_xlfn.XLOOKUP(B5082,Carriers[Code],Carriers[Airline])</f>
        <v/>
      </c>
      <c r="D5082" t="n">
        <v>4156</v>
      </c>
      <c r="E5082" t="inlineStr">
        <is>
          <t>DEN</t>
        </is>
      </c>
      <c r="F5082" s="10" t="n">
        <v>625</v>
      </c>
      <c r="G5082" t="inlineStr">
        <is>
          <t>0600-0659</t>
        </is>
      </c>
      <c r="H5082" s="9">
        <f>INT(F5082/100)</f>
        <v/>
      </c>
      <c r="I5082" t="n">
        <v>-2</v>
      </c>
      <c r="J5082" t="n">
        <v>0</v>
      </c>
      <c r="K5082" t="n">
        <v>-30</v>
      </c>
      <c r="L5082" t="n">
        <v>0</v>
      </c>
      <c r="M5082" t="n">
        <v>0</v>
      </c>
      <c r="O5082" t="n">
        <v>0</v>
      </c>
    </row>
    <row r="5083">
      <c r="A5083" s="8" t="n">
        <v>46216</v>
      </c>
      <c r="B5083" t="inlineStr">
        <is>
          <t>YX</t>
        </is>
      </c>
      <c r="C5083" s="9">
        <f>_xlfn.XLOOKUP(B5083,Carriers[Code],Carriers[Airline])</f>
        <v/>
      </c>
      <c r="D5083" t="n">
        <v>5626</v>
      </c>
      <c r="E5083" t="inlineStr">
        <is>
          <t>CLT</t>
        </is>
      </c>
      <c r="F5083" s="10" t="n">
        <v>625</v>
      </c>
      <c r="G5083" t="inlineStr">
        <is>
          <t>0600-0659</t>
        </is>
      </c>
      <c r="H5083" s="9">
        <f>INT(F5083/100)</f>
        <v/>
      </c>
      <c r="I5083" t="n">
        <v>-7</v>
      </c>
      <c r="J5083" t="n">
        <v>0</v>
      </c>
      <c r="K5083" t="n">
        <v>-21</v>
      </c>
      <c r="L5083" t="n">
        <v>0</v>
      </c>
      <c r="M5083" t="n">
        <v>0</v>
      </c>
      <c r="O5083" t="n">
        <v>0</v>
      </c>
    </row>
    <row r="5084">
      <c r="A5084" s="8" t="n">
        <v>46216</v>
      </c>
      <c r="B5084" t="inlineStr">
        <is>
          <t>YX</t>
        </is>
      </c>
      <c r="C5084" s="9">
        <f>_xlfn.XLOOKUP(B5084,Carriers[Code],Carriers[Airline])</f>
        <v/>
      </c>
      <c r="D5084" t="n">
        <v>5764</v>
      </c>
      <c r="E5084" t="inlineStr">
        <is>
          <t>EWR</t>
        </is>
      </c>
      <c r="F5084" s="10" t="n">
        <v>625</v>
      </c>
      <c r="G5084" t="inlineStr">
        <is>
          <t>0600-0659</t>
        </is>
      </c>
      <c r="H5084" s="9">
        <f>INT(F5084/100)</f>
        <v/>
      </c>
      <c r="I5084" t="n">
        <v>-6</v>
      </c>
      <c r="J5084" t="n">
        <v>0</v>
      </c>
      <c r="K5084" t="n">
        <v>-14</v>
      </c>
      <c r="L5084" t="n">
        <v>0</v>
      </c>
      <c r="M5084" t="n">
        <v>0</v>
      </c>
      <c r="O5084" t="n">
        <v>0</v>
      </c>
    </row>
    <row r="5085">
      <c r="A5085" s="8" t="n">
        <v>46216</v>
      </c>
      <c r="B5085" t="inlineStr">
        <is>
          <t>B6</t>
        </is>
      </c>
      <c r="C5085" s="9">
        <f>_xlfn.XLOOKUP(B5085,Carriers[Code],Carriers[Airline])</f>
        <v/>
      </c>
      <c r="D5085" t="n">
        <v>493</v>
      </c>
      <c r="E5085" t="inlineStr">
        <is>
          <t>DEN</t>
        </is>
      </c>
      <c r="F5085" s="10" t="n">
        <v>630</v>
      </c>
      <c r="G5085" t="inlineStr">
        <is>
          <t>0600-0659</t>
        </is>
      </c>
      <c r="H5085" s="9">
        <f>INT(F5085/100)</f>
        <v/>
      </c>
      <c r="I5085" t="n">
        <v>-11</v>
      </c>
      <c r="J5085" t="n">
        <v>0</v>
      </c>
      <c r="K5085" t="n">
        <v>-16</v>
      </c>
      <c r="L5085" t="n">
        <v>0</v>
      </c>
      <c r="M5085" t="n">
        <v>0</v>
      </c>
      <c r="O5085" t="n">
        <v>0</v>
      </c>
    </row>
    <row r="5086">
      <c r="A5086" s="8" t="n">
        <v>46216</v>
      </c>
      <c r="B5086" t="inlineStr">
        <is>
          <t>B6</t>
        </is>
      </c>
      <c r="C5086" s="9">
        <f>_xlfn.XLOOKUP(B5086,Carriers[Code],Carriers[Airline])</f>
        <v/>
      </c>
      <c r="D5086" t="n">
        <v>1883</v>
      </c>
      <c r="E5086" t="inlineStr">
        <is>
          <t>RDU</t>
        </is>
      </c>
      <c r="F5086" s="10" t="n">
        <v>630</v>
      </c>
      <c r="G5086" t="inlineStr">
        <is>
          <t>0600-0659</t>
        </is>
      </c>
      <c r="H5086" s="9">
        <f>INT(F5086/100)</f>
        <v/>
      </c>
      <c r="I5086" t="n">
        <v>0</v>
      </c>
      <c r="J5086" t="n">
        <v>0</v>
      </c>
      <c r="K5086" t="n">
        <v>-13</v>
      </c>
      <c r="L5086" t="n">
        <v>0</v>
      </c>
      <c r="M5086" t="n">
        <v>0</v>
      </c>
      <c r="O5086" t="n">
        <v>0</v>
      </c>
    </row>
    <row r="5087">
      <c r="A5087" s="8" t="n">
        <v>46216</v>
      </c>
      <c r="B5087" t="inlineStr">
        <is>
          <t>DL</t>
        </is>
      </c>
      <c r="C5087" s="9">
        <f>_xlfn.XLOOKUP(B5087,Carriers[Code],Carriers[Airline])</f>
        <v/>
      </c>
      <c r="D5087" t="n">
        <v>1410</v>
      </c>
      <c r="E5087" t="inlineStr">
        <is>
          <t>AUS</t>
        </is>
      </c>
      <c r="F5087" s="10" t="n">
        <v>630</v>
      </c>
      <c r="G5087" t="inlineStr">
        <is>
          <t>0600-0659</t>
        </is>
      </c>
      <c r="H5087" s="9">
        <f>INT(F5087/100)</f>
        <v/>
      </c>
      <c r="I5087" t="n">
        <v>-7</v>
      </c>
      <c r="J5087" t="n">
        <v>0</v>
      </c>
      <c r="K5087" t="n">
        <v>-18</v>
      </c>
      <c r="L5087" t="n">
        <v>0</v>
      </c>
      <c r="M5087" t="n">
        <v>0</v>
      </c>
      <c r="O5087" t="n">
        <v>0</v>
      </c>
    </row>
    <row r="5088">
      <c r="A5088" s="8" t="n">
        <v>46216</v>
      </c>
      <c r="B5088" t="inlineStr">
        <is>
          <t>B6</t>
        </is>
      </c>
      <c r="C5088" s="9">
        <f>_xlfn.XLOOKUP(B5088,Carriers[Code],Carriers[Airline])</f>
        <v/>
      </c>
      <c r="D5088" t="n">
        <v>1333</v>
      </c>
      <c r="E5088" t="inlineStr">
        <is>
          <t>SFO</t>
        </is>
      </c>
      <c r="F5088" s="10" t="n">
        <v>635</v>
      </c>
      <c r="G5088" t="inlineStr">
        <is>
          <t>0600-0659</t>
        </is>
      </c>
      <c r="H5088" s="9">
        <f>INT(F5088/100)</f>
        <v/>
      </c>
      <c r="I5088" t="n">
        <v>71</v>
      </c>
      <c r="J5088" t="n">
        <v>1</v>
      </c>
      <c r="K5088" t="n">
        <v>42</v>
      </c>
      <c r="L5088" t="n">
        <v>1</v>
      </c>
      <c r="M5088" t="n">
        <v>0</v>
      </c>
      <c r="O5088" t="n">
        <v>0</v>
      </c>
      <c r="P5088" t="n">
        <v>42</v>
      </c>
      <c r="Q5088" t="n">
        <v>0</v>
      </c>
      <c r="R5088" t="n">
        <v>0</v>
      </c>
      <c r="S5088" t="n">
        <v>0</v>
      </c>
      <c r="T5088" t="n">
        <v>0</v>
      </c>
    </row>
    <row r="5089">
      <c r="A5089" s="8" t="n">
        <v>46216</v>
      </c>
      <c r="B5089" t="inlineStr">
        <is>
          <t>YX</t>
        </is>
      </c>
      <c r="C5089" s="9">
        <f>_xlfn.XLOOKUP(B5089,Carriers[Code],Carriers[Airline])</f>
        <v/>
      </c>
      <c r="D5089" t="n">
        <v>5703</v>
      </c>
      <c r="E5089" t="inlineStr">
        <is>
          <t>BWI</t>
        </is>
      </c>
      <c r="F5089" s="10" t="n">
        <v>635</v>
      </c>
      <c r="G5089" t="inlineStr">
        <is>
          <t>0600-0659</t>
        </is>
      </c>
      <c r="H5089" s="9">
        <f>INT(F5089/100)</f>
        <v/>
      </c>
      <c r="I5089" t="n">
        <v>-9</v>
      </c>
      <c r="J5089" t="n">
        <v>0</v>
      </c>
      <c r="K5089" t="n">
        <v>-21</v>
      </c>
      <c r="L5089" t="n">
        <v>0</v>
      </c>
      <c r="M5089" t="n">
        <v>0</v>
      </c>
      <c r="O5089" t="n">
        <v>0</v>
      </c>
    </row>
    <row r="5090">
      <c r="A5090" s="8" t="n">
        <v>46216</v>
      </c>
      <c r="B5090" t="inlineStr">
        <is>
          <t>DL</t>
        </is>
      </c>
      <c r="C5090" s="9">
        <f>_xlfn.XLOOKUP(B5090,Carriers[Code],Carriers[Airline])</f>
        <v/>
      </c>
      <c r="D5090" t="n">
        <v>695</v>
      </c>
      <c r="E5090" t="inlineStr">
        <is>
          <t>ATL</t>
        </is>
      </c>
      <c r="F5090" s="10" t="n">
        <v>645</v>
      </c>
      <c r="G5090" t="inlineStr">
        <is>
          <t>0600-0659</t>
        </is>
      </c>
      <c r="H5090" s="9">
        <f>INT(F5090/100)</f>
        <v/>
      </c>
      <c r="I5090" t="n">
        <v>2</v>
      </c>
      <c r="J5090" t="n">
        <v>0</v>
      </c>
      <c r="K5090" t="n">
        <v>-16</v>
      </c>
      <c r="L5090" t="n">
        <v>0</v>
      </c>
      <c r="M5090" t="n">
        <v>0</v>
      </c>
      <c r="O5090" t="n">
        <v>0</v>
      </c>
    </row>
    <row r="5091">
      <c r="A5091" s="8" t="n">
        <v>46216</v>
      </c>
      <c r="B5091" t="inlineStr">
        <is>
          <t>YX</t>
        </is>
      </c>
      <c r="C5091" s="9">
        <f>_xlfn.XLOOKUP(B5091,Carriers[Code],Carriers[Airline])</f>
        <v/>
      </c>
      <c r="D5091" t="n">
        <v>5845</v>
      </c>
      <c r="E5091" t="inlineStr">
        <is>
          <t>PHL</t>
        </is>
      </c>
      <c r="F5091" s="10" t="n">
        <v>650</v>
      </c>
      <c r="G5091" t="inlineStr">
        <is>
          <t>0600-0659</t>
        </is>
      </c>
      <c r="H5091" s="9">
        <f>INT(F5091/100)</f>
        <v/>
      </c>
      <c r="I5091" t="n">
        <v>-6</v>
      </c>
      <c r="J5091" t="n">
        <v>0</v>
      </c>
      <c r="K5091" t="n">
        <v>-5</v>
      </c>
      <c r="L5091" t="n">
        <v>0</v>
      </c>
      <c r="M5091" t="n">
        <v>0</v>
      </c>
      <c r="O5091" t="n">
        <v>0</v>
      </c>
    </row>
    <row r="5092">
      <c r="A5092" s="8" t="n">
        <v>46216</v>
      </c>
      <c r="B5092" t="inlineStr">
        <is>
          <t>AA</t>
        </is>
      </c>
      <c r="C5092" s="9">
        <f>_xlfn.XLOOKUP(B5092,Carriers[Code],Carriers[Airline])</f>
        <v/>
      </c>
      <c r="D5092" t="n">
        <v>1462</v>
      </c>
      <c r="E5092" t="inlineStr">
        <is>
          <t>CLT</t>
        </is>
      </c>
      <c r="F5092" s="10" t="n">
        <v>700</v>
      </c>
      <c r="G5092" t="inlineStr">
        <is>
          <t>0700-0759</t>
        </is>
      </c>
      <c r="H5092" s="9">
        <f>INT(F5092/100)</f>
        <v/>
      </c>
      <c r="I5092" t="n">
        <v>-8</v>
      </c>
      <c r="J5092" t="n">
        <v>0</v>
      </c>
      <c r="K5092" t="n">
        <v>-25</v>
      </c>
      <c r="L5092" t="n">
        <v>0</v>
      </c>
      <c r="M5092" t="n">
        <v>0</v>
      </c>
      <c r="O5092" t="n">
        <v>0</v>
      </c>
    </row>
    <row r="5093">
      <c r="A5093" s="8" t="n">
        <v>46216</v>
      </c>
      <c r="B5093" t="inlineStr">
        <is>
          <t>AA</t>
        </is>
      </c>
      <c r="C5093" s="9">
        <f>_xlfn.XLOOKUP(B5093,Carriers[Code],Carriers[Airline])</f>
        <v/>
      </c>
      <c r="D5093" t="n">
        <v>1509</v>
      </c>
      <c r="E5093" t="inlineStr">
        <is>
          <t>ORD</t>
        </is>
      </c>
      <c r="F5093" s="10" t="n">
        <v>700</v>
      </c>
      <c r="G5093" t="inlineStr">
        <is>
          <t>0700-0759</t>
        </is>
      </c>
      <c r="H5093" s="9">
        <f>INT(F5093/100)</f>
        <v/>
      </c>
      <c r="I5093" t="n">
        <v>-13</v>
      </c>
      <c r="J5093" t="n">
        <v>0</v>
      </c>
      <c r="K5093" t="n">
        <v>-12</v>
      </c>
      <c r="L5093" t="n">
        <v>0</v>
      </c>
      <c r="M5093" t="n">
        <v>0</v>
      </c>
      <c r="O5093" t="n">
        <v>0</v>
      </c>
    </row>
    <row r="5094">
      <c r="A5094" s="8" t="n">
        <v>46216</v>
      </c>
      <c r="B5094" t="inlineStr">
        <is>
          <t>AA</t>
        </is>
      </c>
      <c r="C5094" s="9">
        <f>_xlfn.XLOOKUP(B5094,Carriers[Code],Carriers[Airline])</f>
        <v/>
      </c>
      <c r="D5094" t="n">
        <v>2315</v>
      </c>
      <c r="E5094" t="inlineStr">
        <is>
          <t>PHX</t>
        </is>
      </c>
      <c r="F5094" s="10" t="n">
        <v>700</v>
      </c>
      <c r="G5094" t="inlineStr">
        <is>
          <t>0700-0759</t>
        </is>
      </c>
      <c r="H5094" s="9">
        <f>INT(F5094/100)</f>
        <v/>
      </c>
      <c r="I5094" t="n">
        <v>-3</v>
      </c>
      <c r="J5094" t="n">
        <v>0</v>
      </c>
      <c r="K5094" t="n">
        <v>-8</v>
      </c>
      <c r="L5094" t="n">
        <v>0</v>
      </c>
      <c r="M5094" t="n">
        <v>0</v>
      </c>
      <c r="O5094" t="n">
        <v>0</v>
      </c>
    </row>
    <row r="5095">
      <c r="A5095" s="8" t="n">
        <v>46216</v>
      </c>
      <c r="B5095" t="inlineStr">
        <is>
          <t>AA</t>
        </is>
      </c>
      <c r="C5095" s="9">
        <f>_xlfn.XLOOKUP(B5095,Carriers[Code],Carriers[Airline])</f>
        <v/>
      </c>
      <c r="D5095" t="n">
        <v>2455</v>
      </c>
      <c r="E5095" t="inlineStr">
        <is>
          <t>LAX</t>
        </is>
      </c>
      <c r="F5095" s="10" t="n">
        <v>700</v>
      </c>
      <c r="G5095" t="inlineStr">
        <is>
          <t>0700-0759</t>
        </is>
      </c>
      <c r="H5095" s="9">
        <f>INT(F5095/100)</f>
        <v/>
      </c>
      <c r="I5095" t="n">
        <v>-10</v>
      </c>
      <c r="J5095" t="n">
        <v>0</v>
      </c>
      <c r="K5095" t="n">
        <v>-38</v>
      </c>
      <c r="L5095" t="n">
        <v>0</v>
      </c>
      <c r="M5095" t="n">
        <v>0</v>
      </c>
      <c r="O5095" t="n">
        <v>0</v>
      </c>
    </row>
    <row r="5096">
      <c r="A5096" s="8" t="n">
        <v>46216</v>
      </c>
      <c r="B5096" t="inlineStr">
        <is>
          <t>AA</t>
        </is>
      </c>
      <c r="C5096" s="9">
        <f>_xlfn.XLOOKUP(B5096,Carriers[Code],Carriers[Airline])</f>
        <v/>
      </c>
      <c r="D5096" t="n">
        <v>2555</v>
      </c>
      <c r="E5096" t="inlineStr">
        <is>
          <t>DFW</t>
        </is>
      </c>
      <c r="F5096" s="10" t="n">
        <v>700</v>
      </c>
      <c r="G5096" t="inlineStr">
        <is>
          <t>0700-0759</t>
        </is>
      </c>
      <c r="H5096" s="9">
        <f>INT(F5096/100)</f>
        <v/>
      </c>
      <c r="I5096" t="n">
        <v>-8</v>
      </c>
      <c r="J5096" t="n">
        <v>0</v>
      </c>
      <c r="K5096" t="n">
        <v>-34</v>
      </c>
      <c r="L5096" t="n">
        <v>0</v>
      </c>
      <c r="M5096" t="n">
        <v>0</v>
      </c>
      <c r="O5096" t="n">
        <v>0</v>
      </c>
    </row>
    <row r="5097">
      <c r="A5097" s="8" t="n">
        <v>46216</v>
      </c>
      <c r="B5097" t="inlineStr">
        <is>
          <t>B6</t>
        </is>
      </c>
      <c r="C5097" s="9">
        <f>_xlfn.XLOOKUP(B5097,Carriers[Code],Carriers[Airline])</f>
        <v/>
      </c>
      <c r="D5097" t="n">
        <v>1159</v>
      </c>
      <c r="E5097" t="inlineStr">
        <is>
          <t>PHL</t>
        </is>
      </c>
      <c r="F5097" s="10" t="n">
        <v>700</v>
      </c>
      <c r="G5097" t="inlineStr">
        <is>
          <t>0700-0759</t>
        </is>
      </c>
      <c r="H5097" s="9">
        <f>INT(F5097/100)</f>
        <v/>
      </c>
      <c r="I5097" t="n">
        <v>-8</v>
      </c>
      <c r="J5097" t="n">
        <v>0</v>
      </c>
      <c r="K5097" t="n">
        <v>3</v>
      </c>
      <c r="L5097" t="n">
        <v>0</v>
      </c>
      <c r="M5097" t="n">
        <v>0</v>
      </c>
      <c r="O5097" t="n">
        <v>0</v>
      </c>
    </row>
    <row r="5098">
      <c r="A5098" s="8" t="n">
        <v>46216</v>
      </c>
      <c r="B5098" t="inlineStr">
        <is>
          <t>B6</t>
        </is>
      </c>
      <c r="C5098" s="9">
        <f>_xlfn.XLOOKUP(B5098,Carriers[Code],Carriers[Airline])</f>
        <v/>
      </c>
      <c r="D5098" t="n">
        <v>1281</v>
      </c>
      <c r="E5098" t="inlineStr">
        <is>
          <t>RIC</t>
        </is>
      </c>
      <c r="F5098" s="10" t="n">
        <v>700</v>
      </c>
      <c r="G5098" t="inlineStr">
        <is>
          <t>0700-0759</t>
        </is>
      </c>
      <c r="H5098" s="9">
        <f>INT(F5098/100)</f>
        <v/>
      </c>
      <c r="I5098" t="n">
        <v>-6</v>
      </c>
      <c r="J5098" t="n">
        <v>0</v>
      </c>
      <c r="K5098" t="n">
        <v>-18</v>
      </c>
      <c r="L5098" t="n">
        <v>0</v>
      </c>
      <c r="M5098" t="n">
        <v>0</v>
      </c>
      <c r="O5098" t="n">
        <v>0</v>
      </c>
    </row>
    <row r="5099">
      <c r="A5099" s="8" t="n">
        <v>46216</v>
      </c>
      <c r="B5099" t="inlineStr">
        <is>
          <t>DL</t>
        </is>
      </c>
      <c r="C5099" s="9">
        <f>_xlfn.XLOOKUP(B5099,Carriers[Code],Carriers[Airline])</f>
        <v/>
      </c>
      <c r="D5099" t="n">
        <v>2706</v>
      </c>
      <c r="E5099" t="inlineStr">
        <is>
          <t>TPA</t>
        </is>
      </c>
      <c r="F5099" s="10" t="n">
        <v>700</v>
      </c>
      <c r="G5099" t="inlineStr">
        <is>
          <t>0700-0759</t>
        </is>
      </c>
      <c r="H5099" s="9">
        <f>INT(F5099/100)</f>
        <v/>
      </c>
      <c r="I5099" t="n">
        <v>-1</v>
      </c>
      <c r="J5099" t="n">
        <v>0</v>
      </c>
      <c r="K5099" t="n">
        <v>-2</v>
      </c>
      <c r="L5099" t="n">
        <v>0</v>
      </c>
      <c r="M5099" t="n">
        <v>0</v>
      </c>
      <c r="O5099" t="n">
        <v>0</v>
      </c>
    </row>
    <row r="5100">
      <c r="A5100" s="8" t="n">
        <v>46216</v>
      </c>
      <c r="B5100" t="inlineStr">
        <is>
          <t>DL</t>
        </is>
      </c>
      <c r="C5100" s="9">
        <f>_xlfn.XLOOKUP(B5100,Carriers[Code],Carriers[Airline])</f>
        <v/>
      </c>
      <c r="D5100" t="n">
        <v>2770</v>
      </c>
      <c r="E5100" t="inlineStr">
        <is>
          <t>LGA</t>
        </is>
      </c>
      <c r="F5100" s="10" t="n">
        <v>700</v>
      </c>
      <c r="G5100" t="inlineStr">
        <is>
          <t>0700-0759</t>
        </is>
      </c>
      <c r="H5100" s="9">
        <f>INT(F5100/100)</f>
        <v/>
      </c>
      <c r="I5100" t="n">
        <v>-8</v>
      </c>
      <c r="J5100" t="n">
        <v>0</v>
      </c>
      <c r="K5100" t="n">
        <v>-21</v>
      </c>
      <c r="L5100" t="n">
        <v>0</v>
      </c>
      <c r="M5100" t="n">
        <v>0</v>
      </c>
      <c r="O5100" t="n">
        <v>0</v>
      </c>
    </row>
    <row r="5101">
      <c r="A5101" s="8" t="n">
        <v>46216</v>
      </c>
      <c r="B5101" t="inlineStr">
        <is>
          <t>MQ</t>
        </is>
      </c>
      <c r="C5101" s="9">
        <f>_xlfn.XLOOKUP(B5101,Carriers[Code],Carriers[Airline])</f>
        <v/>
      </c>
      <c r="D5101" t="n">
        <v>3814</v>
      </c>
      <c r="E5101" t="inlineStr">
        <is>
          <t>STL</t>
        </is>
      </c>
      <c r="F5101" s="10" t="n">
        <v>700</v>
      </c>
      <c r="G5101" t="inlineStr">
        <is>
          <t>0700-0759</t>
        </is>
      </c>
      <c r="H5101" s="9">
        <f>INT(F5101/100)</f>
        <v/>
      </c>
      <c r="I5101" t="n">
        <v>-11</v>
      </c>
      <c r="J5101" t="n">
        <v>0</v>
      </c>
      <c r="K5101" t="n">
        <v>-41</v>
      </c>
      <c r="L5101" t="n">
        <v>0</v>
      </c>
      <c r="M5101" t="n">
        <v>0</v>
      </c>
      <c r="O5101" t="n">
        <v>0</v>
      </c>
    </row>
    <row r="5102">
      <c r="A5102" s="8" t="n">
        <v>46216</v>
      </c>
      <c r="B5102" t="inlineStr">
        <is>
          <t>YX</t>
        </is>
      </c>
      <c r="C5102" s="9">
        <f>_xlfn.XLOOKUP(B5102,Carriers[Code],Carriers[Airline])</f>
        <v/>
      </c>
      <c r="D5102" t="n">
        <v>4435</v>
      </c>
      <c r="E5102" t="inlineStr">
        <is>
          <t>IND</t>
        </is>
      </c>
      <c r="F5102" s="10" t="n">
        <v>700</v>
      </c>
      <c r="G5102" t="inlineStr">
        <is>
          <t>0700-0759</t>
        </is>
      </c>
      <c r="H5102" s="9">
        <f>INT(F5102/100)</f>
        <v/>
      </c>
      <c r="I5102" t="n">
        <v>-1</v>
      </c>
      <c r="J5102" t="n">
        <v>0</v>
      </c>
      <c r="K5102" t="n">
        <v>-19</v>
      </c>
      <c r="L5102" t="n">
        <v>0</v>
      </c>
      <c r="M5102" t="n">
        <v>0</v>
      </c>
      <c r="O5102" t="n">
        <v>0</v>
      </c>
    </row>
    <row r="5103">
      <c r="A5103" s="8" t="n">
        <v>46216</v>
      </c>
      <c r="B5103" t="inlineStr">
        <is>
          <t>YX</t>
        </is>
      </c>
      <c r="C5103" s="9">
        <f>_xlfn.XLOOKUP(B5103,Carriers[Code],Carriers[Airline])</f>
        <v/>
      </c>
      <c r="D5103" t="n">
        <v>4505</v>
      </c>
      <c r="E5103" t="inlineStr">
        <is>
          <t>DCA</t>
        </is>
      </c>
      <c r="F5103" s="10" t="n">
        <v>700</v>
      </c>
      <c r="G5103" t="inlineStr">
        <is>
          <t>0700-0759</t>
        </is>
      </c>
      <c r="H5103" s="9">
        <f>INT(F5103/100)</f>
        <v/>
      </c>
      <c r="I5103" t="n">
        <v>-12</v>
      </c>
      <c r="J5103" t="n">
        <v>0</v>
      </c>
      <c r="K5103" t="n">
        <v>-35</v>
      </c>
      <c r="L5103" t="n">
        <v>0</v>
      </c>
      <c r="M5103" t="n">
        <v>0</v>
      </c>
      <c r="O5103" t="n">
        <v>0</v>
      </c>
    </row>
    <row r="5104">
      <c r="A5104" s="8" t="n">
        <v>46216</v>
      </c>
      <c r="B5104" t="inlineStr">
        <is>
          <t>AS</t>
        </is>
      </c>
      <c r="C5104" s="9">
        <f>_xlfn.XLOOKUP(B5104,Carriers[Code],Carriers[Airline])</f>
        <v/>
      </c>
      <c r="D5104" t="n">
        <v>459</v>
      </c>
      <c r="E5104" t="inlineStr">
        <is>
          <t>SEA</t>
        </is>
      </c>
      <c r="F5104" s="10" t="n">
        <v>703</v>
      </c>
      <c r="G5104" t="inlineStr">
        <is>
          <t>0700-0759</t>
        </is>
      </c>
      <c r="H5104" s="9">
        <f>INT(F5104/100)</f>
        <v/>
      </c>
      <c r="I5104" t="n">
        <v>0</v>
      </c>
      <c r="J5104" t="n">
        <v>0</v>
      </c>
      <c r="K5104" t="n">
        <v>-6</v>
      </c>
      <c r="L5104" t="n">
        <v>0</v>
      </c>
      <c r="M5104" t="n">
        <v>0</v>
      </c>
      <c r="O5104" t="n">
        <v>0</v>
      </c>
    </row>
    <row r="5105">
      <c r="A5105" s="8" t="n">
        <v>46216</v>
      </c>
      <c r="B5105" t="inlineStr">
        <is>
          <t>YX</t>
        </is>
      </c>
      <c r="C5105" s="9">
        <f>_xlfn.XLOOKUP(B5105,Carriers[Code],Carriers[Airline])</f>
        <v/>
      </c>
      <c r="D5105" t="n">
        <v>4396</v>
      </c>
      <c r="E5105" t="inlineStr">
        <is>
          <t>LGA</t>
        </is>
      </c>
      <c r="F5105" s="10" t="n">
        <v>704</v>
      </c>
      <c r="G5105" t="inlineStr">
        <is>
          <t>0700-0759</t>
        </is>
      </c>
      <c r="H5105" s="9">
        <f>INT(F5105/100)</f>
        <v/>
      </c>
      <c r="I5105" t="n">
        <v>-7</v>
      </c>
      <c r="J5105" t="n">
        <v>0</v>
      </c>
      <c r="K5105" t="n">
        <v>-18</v>
      </c>
      <c r="L5105" t="n">
        <v>0</v>
      </c>
      <c r="M5105" t="n">
        <v>0</v>
      </c>
      <c r="O5105" t="n">
        <v>0</v>
      </c>
    </row>
    <row r="5106">
      <c r="A5106" s="8" t="n">
        <v>46216</v>
      </c>
      <c r="B5106" t="inlineStr">
        <is>
          <t>B6</t>
        </is>
      </c>
      <c r="C5106" s="9">
        <f>_xlfn.XLOOKUP(B5106,Carriers[Code],Carriers[Airline])</f>
        <v/>
      </c>
      <c r="D5106" t="n">
        <v>109</v>
      </c>
      <c r="E5106" t="inlineStr">
        <is>
          <t>JAX</t>
        </is>
      </c>
      <c r="F5106" s="10" t="n">
        <v>705</v>
      </c>
      <c r="G5106" t="inlineStr">
        <is>
          <t>0700-0759</t>
        </is>
      </c>
      <c r="H5106" s="9">
        <f>INT(F5106/100)</f>
        <v/>
      </c>
      <c r="I5106" t="n">
        <v>-8</v>
      </c>
      <c r="J5106" t="n">
        <v>0</v>
      </c>
      <c r="K5106" t="n">
        <v>-12</v>
      </c>
      <c r="L5106" t="n">
        <v>0</v>
      </c>
      <c r="M5106" t="n">
        <v>0</v>
      </c>
      <c r="O5106" t="n">
        <v>0</v>
      </c>
    </row>
    <row r="5107">
      <c r="A5107" s="8" t="n">
        <v>46216</v>
      </c>
      <c r="B5107" t="inlineStr">
        <is>
          <t>DL</t>
        </is>
      </c>
      <c r="C5107" s="9">
        <f>_xlfn.XLOOKUP(B5107,Carriers[Code],Carriers[Airline])</f>
        <v/>
      </c>
      <c r="D5107" t="n">
        <v>1399</v>
      </c>
      <c r="E5107" t="inlineStr">
        <is>
          <t>MIA</t>
        </is>
      </c>
      <c r="F5107" s="10" t="n">
        <v>705</v>
      </c>
      <c r="G5107" t="inlineStr">
        <is>
          <t>0700-0759</t>
        </is>
      </c>
      <c r="H5107" s="9">
        <f>INT(F5107/100)</f>
        <v/>
      </c>
      <c r="I5107" t="n">
        <v>122</v>
      </c>
      <c r="J5107" t="n">
        <v>1</v>
      </c>
      <c r="K5107" t="n">
        <v>99</v>
      </c>
      <c r="L5107" t="n">
        <v>1</v>
      </c>
      <c r="M5107" t="n">
        <v>0</v>
      </c>
      <c r="O5107" t="n">
        <v>0</v>
      </c>
      <c r="P5107" t="n">
        <v>99</v>
      </c>
      <c r="Q5107" t="n">
        <v>0</v>
      </c>
      <c r="R5107" t="n">
        <v>0</v>
      </c>
      <c r="S5107" t="n">
        <v>0</v>
      </c>
      <c r="T5107" t="n">
        <v>0</v>
      </c>
    </row>
    <row r="5108">
      <c r="A5108" s="8" t="n">
        <v>46216</v>
      </c>
      <c r="B5108" t="inlineStr">
        <is>
          <t>DL</t>
        </is>
      </c>
      <c r="C5108" s="9">
        <f>_xlfn.XLOOKUP(B5108,Carriers[Code],Carriers[Airline])</f>
        <v/>
      </c>
      <c r="D5108" t="n">
        <v>1580</v>
      </c>
      <c r="E5108" t="inlineStr">
        <is>
          <t>MCO</t>
        </is>
      </c>
      <c r="F5108" s="10" t="n">
        <v>705</v>
      </c>
      <c r="G5108" t="inlineStr">
        <is>
          <t>0700-0759</t>
        </is>
      </c>
      <c r="H5108" s="9">
        <f>INT(F5108/100)</f>
        <v/>
      </c>
      <c r="I5108" t="n">
        <v>-6</v>
      </c>
      <c r="J5108" t="n">
        <v>0</v>
      </c>
      <c r="K5108" t="n">
        <v>-9</v>
      </c>
      <c r="L5108" t="n">
        <v>0</v>
      </c>
      <c r="M5108" t="n">
        <v>0</v>
      </c>
      <c r="O5108" t="n">
        <v>0</v>
      </c>
    </row>
    <row r="5109">
      <c r="A5109" s="8" t="n">
        <v>46216</v>
      </c>
      <c r="B5109" t="inlineStr">
        <is>
          <t>B6</t>
        </is>
      </c>
      <c r="C5109" s="9">
        <f>_xlfn.XLOOKUP(B5109,Carriers[Code],Carriers[Airline])</f>
        <v/>
      </c>
      <c r="D5109" t="n">
        <v>397</v>
      </c>
      <c r="E5109" t="inlineStr">
        <is>
          <t>SEA</t>
        </is>
      </c>
      <c r="F5109" s="10" t="n">
        <v>710</v>
      </c>
      <c r="G5109" t="inlineStr">
        <is>
          <t>0700-0759</t>
        </is>
      </c>
      <c r="H5109" s="9">
        <f>INT(F5109/100)</f>
        <v/>
      </c>
      <c r="I5109" t="n">
        <v>-2</v>
      </c>
      <c r="J5109" t="n">
        <v>0</v>
      </c>
      <c r="K5109" t="n">
        <v>-26</v>
      </c>
      <c r="L5109" t="n">
        <v>0</v>
      </c>
      <c r="M5109" t="n">
        <v>0</v>
      </c>
      <c r="O5109" t="n">
        <v>0</v>
      </c>
    </row>
    <row r="5110">
      <c r="A5110" s="8" t="n">
        <v>46216</v>
      </c>
      <c r="B5110" t="inlineStr">
        <is>
          <t>B6</t>
        </is>
      </c>
      <c r="C5110" s="9">
        <f>_xlfn.XLOOKUP(B5110,Carriers[Code],Carriers[Airline])</f>
        <v/>
      </c>
      <c r="D5110" t="n">
        <v>2229</v>
      </c>
      <c r="E5110" t="inlineStr">
        <is>
          <t>MKE</t>
        </is>
      </c>
      <c r="F5110" s="10" t="n">
        <v>710</v>
      </c>
      <c r="G5110" t="inlineStr">
        <is>
          <t>0700-0759</t>
        </is>
      </c>
      <c r="H5110" s="9">
        <f>INT(F5110/100)</f>
        <v/>
      </c>
      <c r="I5110" t="n">
        <v>-10</v>
      </c>
      <c r="J5110" t="n">
        <v>0</v>
      </c>
      <c r="K5110" t="n">
        <v>-28</v>
      </c>
      <c r="L5110" t="n">
        <v>0</v>
      </c>
      <c r="M5110" t="n">
        <v>0</v>
      </c>
      <c r="O5110" t="n">
        <v>0</v>
      </c>
    </row>
    <row r="5111">
      <c r="A5111" s="8" t="n">
        <v>46216</v>
      </c>
      <c r="B5111" t="inlineStr">
        <is>
          <t>DL</t>
        </is>
      </c>
      <c r="C5111" s="9">
        <f>_xlfn.XLOOKUP(B5111,Carriers[Code],Carriers[Airline])</f>
        <v/>
      </c>
      <c r="D5111" t="n">
        <v>1138</v>
      </c>
      <c r="E5111" t="inlineStr">
        <is>
          <t>MSP</t>
        </is>
      </c>
      <c r="F5111" s="10" t="n">
        <v>710</v>
      </c>
      <c r="G5111" t="inlineStr">
        <is>
          <t>0700-0759</t>
        </is>
      </c>
      <c r="H5111" s="9">
        <f>INT(F5111/100)</f>
        <v/>
      </c>
      <c r="I5111" t="n">
        <v>-4</v>
      </c>
      <c r="J5111" t="n">
        <v>0</v>
      </c>
      <c r="K5111" t="n">
        <v>-11</v>
      </c>
      <c r="L5111" t="n">
        <v>0</v>
      </c>
      <c r="M5111" t="n">
        <v>0</v>
      </c>
      <c r="O5111" t="n">
        <v>0</v>
      </c>
    </row>
    <row r="5112">
      <c r="A5112" s="8" t="n">
        <v>46216</v>
      </c>
      <c r="B5112" t="inlineStr">
        <is>
          <t>B6</t>
        </is>
      </c>
      <c r="C5112" s="9">
        <f>_xlfn.XLOOKUP(B5112,Carriers[Code],Carriers[Airline])</f>
        <v/>
      </c>
      <c r="D5112" t="n">
        <v>2041</v>
      </c>
      <c r="E5112" t="inlineStr">
        <is>
          <t>CLE</t>
        </is>
      </c>
      <c r="F5112" s="10" t="n">
        <v>715</v>
      </c>
      <c r="G5112" t="inlineStr">
        <is>
          <t>0700-0759</t>
        </is>
      </c>
      <c r="H5112" s="9">
        <f>INT(F5112/100)</f>
        <v/>
      </c>
      <c r="I5112" t="n">
        <v>0</v>
      </c>
      <c r="J5112" t="n">
        <v>0</v>
      </c>
      <c r="K5112" t="n">
        <v>-2</v>
      </c>
      <c r="L5112" t="n">
        <v>0</v>
      </c>
      <c r="M5112" t="n">
        <v>0</v>
      </c>
      <c r="O5112" t="n">
        <v>0</v>
      </c>
    </row>
    <row r="5113">
      <c r="A5113" s="8" t="n">
        <v>46216</v>
      </c>
      <c r="B5113" t="inlineStr">
        <is>
          <t>DL</t>
        </is>
      </c>
      <c r="C5113" s="9">
        <f>_xlfn.XLOOKUP(B5113,Carriers[Code],Carriers[Airline])</f>
        <v/>
      </c>
      <c r="D5113" t="n">
        <v>760</v>
      </c>
      <c r="E5113" t="inlineStr">
        <is>
          <t>DFW</t>
        </is>
      </c>
      <c r="F5113" s="10" t="n">
        <v>715</v>
      </c>
      <c r="G5113" t="inlineStr">
        <is>
          <t>0700-0759</t>
        </is>
      </c>
      <c r="H5113" s="9">
        <f>INT(F5113/100)</f>
        <v/>
      </c>
      <c r="I5113" t="n">
        <v>-1</v>
      </c>
      <c r="J5113" t="n">
        <v>0</v>
      </c>
      <c r="K5113" t="n">
        <v>-13</v>
      </c>
      <c r="L5113" t="n">
        <v>0</v>
      </c>
      <c r="M5113" t="n">
        <v>0</v>
      </c>
      <c r="O5113" t="n">
        <v>0</v>
      </c>
    </row>
    <row r="5114">
      <c r="A5114" s="8" t="n">
        <v>46216</v>
      </c>
      <c r="B5114" t="inlineStr">
        <is>
          <t>UA</t>
        </is>
      </c>
      <c r="C5114" s="9">
        <f>_xlfn.XLOOKUP(B5114,Carriers[Code],Carriers[Airline])</f>
        <v/>
      </c>
      <c r="D5114" t="n">
        <v>2631</v>
      </c>
      <c r="E5114" t="inlineStr">
        <is>
          <t>ORD</t>
        </is>
      </c>
      <c r="F5114" s="10" t="n">
        <v>719</v>
      </c>
      <c r="G5114" t="inlineStr">
        <is>
          <t>0700-0759</t>
        </is>
      </c>
      <c r="H5114" s="9">
        <f>INT(F5114/100)</f>
        <v/>
      </c>
      <c r="I5114" t="n">
        <v>-3</v>
      </c>
      <c r="J5114" t="n">
        <v>0</v>
      </c>
      <c r="K5114" t="n">
        <v>6</v>
      </c>
      <c r="L5114" t="n">
        <v>0</v>
      </c>
      <c r="M5114" t="n">
        <v>0</v>
      </c>
      <c r="O5114" t="n">
        <v>0</v>
      </c>
    </row>
    <row r="5115">
      <c r="A5115" s="8" t="n">
        <v>46216</v>
      </c>
      <c r="B5115" t="inlineStr">
        <is>
          <t>DL</t>
        </is>
      </c>
      <c r="C5115" s="9">
        <f>_xlfn.XLOOKUP(B5115,Carriers[Code],Carriers[Airline])</f>
        <v/>
      </c>
      <c r="D5115" t="n">
        <v>977</v>
      </c>
      <c r="E5115" t="inlineStr">
        <is>
          <t>SFO</t>
        </is>
      </c>
      <c r="F5115" s="10" t="n">
        <v>720</v>
      </c>
      <c r="G5115" t="inlineStr">
        <is>
          <t>0700-0759</t>
        </is>
      </c>
      <c r="H5115" s="9">
        <f>INT(F5115/100)</f>
        <v/>
      </c>
      <c r="I5115" t="n">
        <v>-5</v>
      </c>
      <c r="J5115" t="n">
        <v>0</v>
      </c>
      <c r="K5115" t="n">
        <v>-35</v>
      </c>
      <c r="L5115" t="n">
        <v>0</v>
      </c>
      <c r="M5115" t="n">
        <v>0</v>
      </c>
      <c r="O5115" t="n">
        <v>0</v>
      </c>
    </row>
    <row r="5116">
      <c r="A5116" s="8" t="n">
        <v>46216</v>
      </c>
      <c r="B5116" t="inlineStr">
        <is>
          <t>B6</t>
        </is>
      </c>
      <c r="C5116" s="9">
        <f>_xlfn.XLOOKUP(B5116,Carriers[Code],Carriers[Airline])</f>
        <v/>
      </c>
      <c r="D5116" t="n">
        <v>249</v>
      </c>
      <c r="E5116" t="inlineStr">
        <is>
          <t>SAV</t>
        </is>
      </c>
      <c r="F5116" s="10" t="n">
        <v>725</v>
      </c>
      <c r="G5116" t="inlineStr">
        <is>
          <t>0700-0759</t>
        </is>
      </c>
      <c r="H5116" s="9">
        <f>INT(F5116/100)</f>
        <v/>
      </c>
      <c r="I5116" t="n">
        <v>-5</v>
      </c>
      <c r="J5116" t="n">
        <v>0</v>
      </c>
      <c r="K5116" t="n">
        <v>-17</v>
      </c>
      <c r="L5116" t="n">
        <v>0</v>
      </c>
      <c r="M5116" t="n">
        <v>0</v>
      </c>
      <c r="O5116" t="n">
        <v>0</v>
      </c>
    </row>
    <row r="5117">
      <c r="A5117" s="8" t="n">
        <v>46216</v>
      </c>
      <c r="B5117" t="inlineStr">
        <is>
          <t>UA</t>
        </is>
      </c>
      <c r="C5117" s="9">
        <f>_xlfn.XLOOKUP(B5117,Carriers[Code],Carriers[Airline])</f>
        <v/>
      </c>
      <c r="D5117" t="n">
        <v>226</v>
      </c>
      <c r="E5117" t="inlineStr">
        <is>
          <t>IAH</t>
        </is>
      </c>
      <c r="F5117" s="10" t="n">
        <v>725</v>
      </c>
      <c r="G5117" t="inlineStr">
        <is>
          <t>0700-0759</t>
        </is>
      </c>
      <c r="H5117" s="9">
        <f>INT(F5117/100)</f>
        <v/>
      </c>
      <c r="I5117" t="n">
        <v>-9</v>
      </c>
      <c r="J5117" t="n">
        <v>0</v>
      </c>
      <c r="K5117" t="n">
        <v>-20</v>
      </c>
      <c r="L5117" t="n">
        <v>0</v>
      </c>
      <c r="M5117" t="n">
        <v>0</v>
      </c>
      <c r="O5117" t="n">
        <v>0</v>
      </c>
    </row>
    <row r="5118">
      <c r="A5118" s="8" t="n">
        <v>46216</v>
      </c>
      <c r="B5118" t="inlineStr">
        <is>
          <t>YX</t>
        </is>
      </c>
      <c r="C5118" s="9">
        <f>_xlfn.XLOOKUP(B5118,Carriers[Code],Carriers[Airline])</f>
        <v/>
      </c>
      <c r="D5118" t="n">
        <v>5692</v>
      </c>
      <c r="E5118" t="inlineStr">
        <is>
          <t>DCA</t>
        </is>
      </c>
      <c r="F5118" s="10" t="n">
        <v>725</v>
      </c>
      <c r="G5118" t="inlineStr">
        <is>
          <t>0700-0759</t>
        </is>
      </c>
      <c r="H5118" s="9">
        <f>INT(F5118/100)</f>
        <v/>
      </c>
      <c r="I5118" t="n">
        <v>-3</v>
      </c>
      <c r="J5118" t="n">
        <v>0</v>
      </c>
      <c r="K5118" t="n">
        <v>-15</v>
      </c>
      <c r="L5118" t="n">
        <v>0</v>
      </c>
      <c r="M5118" t="n">
        <v>0</v>
      </c>
      <c r="O5118" t="n">
        <v>0</v>
      </c>
    </row>
    <row r="5119">
      <c r="A5119" s="8" t="n">
        <v>46216</v>
      </c>
      <c r="B5119" t="inlineStr">
        <is>
          <t>UA</t>
        </is>
      </c>
      <c r="C5119" s="9">
        <f>_xlfn.XLOOKUP(B5119,Carriers[Code],Carriers[Airline])</f>
        <v/>
      </c>
      <c r="D5119" t="n">
        <v>323</v>
      </c>
      <c r="E5119" t="inlineStr">
        <is>
          <t>SFO</t>
        </is>
      </c>
      <c r="F5119" s="10" t="n">
        <v>728</v>
      </c>
      <c r="G5119" t="inlineStr">
        <is>
          <t>0700-0759</t>
        </is>
      </c>
      <c r="H5119" s="9">
        <f>INT(F5119/100)</f>
        <v/>
      </c>
      <c r="I5119" t="n">
        <v>-3</v>
      </c>
      <c r="J5119" t="n">
        <v>0</v>
      </c>
      <c r="K5119" t="n">
        <v>-37</v>
      </c>
      <c r="L5119" t="n">
        <v>0</v>
      </c>
      <c r="M5119" t="n">
        <v>0</v>
      </c>
      <c r="O5119" t="n">
        <v>0</v>
      </c>
    </row>
    <row r="5120">
      <c r="A5120" s="8" t="n">
        <v>46216</v>
      </c>
      <c r="B5120" t="inlineStr">
        <is>
          <t>DL</t>
        </is>
      </c>
      <c r="C5120" s="9">
        <f>_xlfn.XLOOKUP(B5120,Carriers[Code],Carriers[Airline])</f>
        <v/>
      </c>
      <c r="D5120" t="n">
        <v>2474</v>
      </c>
      <c r="E5120" t="inlineStr">
        <is>
          <t>RSW</t>
        </is>
      </c>
      <c r="F5120" s="10" t="n">
        <v>730</v>
      </c>
      <c r="G5120" t="inlineStr">
        <is>
          <t>0700-0759</t>
        </is>
      </c>
      <c r="H5120" s="9">
        <f>INT(F5120/100)</f>
        <v/>
      </c>
      <c r="I5120" t="n">
        <v>-9</v>
      </c>
      <c r="J5120" t="n">
        <v>0</v>
      </c>
      <c r="K5120" t="n">
        <v>-9</v>
      </c>
      <c r="L5120" t="n">
        <v>0</v>
      </c>
      <c r="M5120" t="n">
        <v>0</v>
      </c>
      <c r="O5120" t="n">
        <v>0</v>
      </c>
    </row>
    <row r="5121">
      <c r="A5121" s="8" t="n">
        <v>46216</v>
      </c>
      <c r="B5121" t="inlineStr">
        <is>
          <t>DL</t>
        </is>
      </c>
      <c r="C5121" s="9">
        <f>_xlfn.XLOOKUP(B5121,Carriers[Code],Carriers[Airline])</f>
        <v/>
      </c>
      <c r="D5121" t="n">
        <v>2570</v>
      </c>
      <c r="E5121" t="inlineStr">
        <is>
          <t>ORD</t>
        </is>
      </c>
      <c r="F5121" s="10" t="n">
        <v>730</v>
      </c>
      <c r="G5121" t="inlineStr">
        <is>
          <t>0700-0759</t>
        </is>
      </c>
      <c r="H5121" s="9">
        <f>INT(F5121/100)</f>
        <v/>
      </c>
      <c r="I5121" t="n">
        <v>-3</v>
      </c>
      <c r="J5121" t="n">
        <v>0</v>
      </c>
      <c r="K5121" t="n">
        <v>-18</v>
      </c>
      <c r="L5121" t="n">
        <v>0</v>
      </c>
      <c r="M5121" t="n">
        <v>0</v>
      </c>
      <c r="O5121" t="n">
        <v>0</v>
      </c>
    </row>
    <row r="5122">
      <c r="A5122" s="8" t="n">
        <v>46216</v>
      </c>
      <c r="B5122" t="inlineStr">
        <is>
          <t>WN</t>
        </is>
      </c>
      <c r="C5122" s="9">
        <f>_xlfn.XLOOKUP(B5122,Carriers[Code],Carriers[Airline])</f>
        <v/>
      </c>
      <c r="D5122" t="n">
        <v>745</v>
      </c>
      <c r="E5122" t="inlineStr">
        <is>
          <t>MDW</t>
        </is>
      </c>
      <c r="F5122" s="10" t="n">
        <v>730</v>
      </c>
      <c r="G5122" t="inlineStr">
        <is>
          <t>0700-0759</t>
        </is>
      </c>
      <c r="H5122" s="9">
        <f>INT(F5122/100)</f>
        <v/>
      </c>
      <c r="I5122" t="n">
        <v>-5</v>
      </c>
      <c r="J5122" t="n">
        <v>0</v>
      </c>
      <c r="K5122" t="n">
        <v>-17</v>
      </c>
      <c r="L5122" t="n">
        <v>0</v>
      </c>
      <c r="M5122" t="n">
        <v>0</v>
      </c>
      <c r="O5122" t="n">
        <v>0</v>
      </c>
    </row>
    <row r="5123">
      <c r="A5123" s="8" t="n">
        <v>46216</v>
      </c>
      <c r="B5123" t="inlineStr">
        <is>
          <t>YX</t>
        </is>
      </c>
      <c r="C5123" s="9">
        <f>_xlfn.XLOOKUP(B5123,Carriers[Code],Carriers[Airline])</f>
        <v/>
      </c>
      <c r="D5123" t="n">
        <v>5628</v>
      </c>
      <c r="E5123" t="inlineStr">
        <is>
          <t>IND</t>
        </is>
      </c>
      <c r="F5123" s="10" t="n">
        <v>735</v>
      </c>
      <c r="G5123" t="inlineStr">
        <is>
          <t>0700-0759</t>
        </is>
      </c>
      <c r="H5123" s="9">
        <f>INT(F5123/100)</f>
        <v/>
      </c>
      <c r="I5123" t="n">
        <v>-6</v>
      </c>
      <c r="J5123" t="n">
        <v>0</v>
      </c>
      <c r="K5123" t="n">
        <v>-20</v>
      </c>
      <c r="L5123" t="n">
        <v>0</v>
      </c>
      <c r="M5123" t="n">
        <v>0</v>
      </c>
      <c r="O5123" t="n">
        <v>0</v>
      </c>
    </row>
    <row r="5124">
      <c r="A5124" s="8" t="n">
        <v>46216</v>
      </c>
      <c r="B5124" t="inlineStr">
        <is>
          <t>B6</t>
        </is>
      </c>
      <c r="C5124" s="9">
        <f>_xlfn.XLOOKUP(B5124,Carriers[Code],Carriers[Airline])</f>
        <v/>
      </c>
      <c r="D5124" t="n">
        <v>687</v>
      </c>
      <c r="E5124" t="inlineStr">
        <is>
          <t>LAX</t>
        </is>
      </c>
      <c r="F5124" s="10" t="n">
        <v>740</v>
      </c>
      <c r="G5124" t="inlineStr">
        <is>
          <t>0700-0759</t>
        </is>
      </c>
      <c r="H5124" s="9">
        <f>INT(F5124/100)</f>
        <v/>
      </c>
      <c r="I5124" t="n">
        <v>3</v>
      </c>
      <c r="J5124" t="n">
        <v>0</v>
      </c>
      <c r="K5124" t="n">
        <v>-29</v>
      </c>
      <c r="L5124" t="n">
        <v>0</v>
      </c>
      <c r="M5124" t="n">
        <v>0</v>
      </c>
      <c r="O5124" t="n">
        <v>0</v>
      </c>
    </row>
    <row r="5125">
      <c r="A5125" s="8" t="n">
        <v>46216</v>
      </c>
      <c r="B5125" t="inlineStr">
        <is>
          <t>DL</t>
        </is>
      </c>
      <c r="C5125" s="9">
        <f>_xlfn.XLOOKUP(B5125,Carriers[Code],Carriers[Airline])</f>
        <v/>
      </c>
      <c r="D5125" t="n">
        <v>499</v>
      </c>
      <c r="E5125" t="inlineStr">
        <is>
          <t>DEN</t>
        </is>
      </c>
      <c r="F5125" s="10" t="n">
        <v>745</v>
      </c>
      <c r="G5125" t="inlineStr">
        <is>
          <t>0700-0759</t>
        </is>
      </c>
      <c r="H5125" s="9">
        <f>INT(F5125/100)</f>
        <v/>
      </c>
      <c r="I5125" t="n">
        <v>6</v>
      </c>
      <c r="J5125" t="n">
        <v>0</v>
      </c>
      <c r="K5125" t="n">
        <v>-21</v>
      </c>
      <c r="L5125" t="n">
        <v>0</v>
      </c>
      <c r="M5125" t="n">
        <v>0</v>
      </c>
      <c r="O5125" t="n">
        <v>0</v>
      </c>
    </row>
    <row r="5126">
      <c r="A5126" s="8" t="n">
        <v>46216</v>
      </c>
      <c r="B5126" t="inlineStr">
        <is>
          <t>UA</t>
        </is>
      </c>
      <c r="C5126" s="9">
        <f>_xlfn.XLOOKUP(B5126,Carriers[Code],Carriers[Airline])</f>
        <v/>
      </c>
      <c r="D5126" t="n">
        <v>647</v>
      </c>
      <c r="E5126" t="inlineStr">
        <is>
          <t>DEN</t>
        </is>
      </c>
      <c r="F5126" s="10" t="n">
        <v>745</v>
      </c>
      <c r="G5126" t="inlineStr">
        <is>
          <t>0700-0759</t>
        </is>
      </c>
      <c r="H5126" s="9">
        <f>INT(F5126/100)</f>
        <v/>
      </c>
      <c r="I5126" t="n">
        <v>-8</v>
      </c>
      <c r="J5126" t="n">
        <v>0</v>
      </c>
      <c r="K5126" t="n">
        <v>-35</v>
      </c>
      <c r="L5126" t="n">
        <v>0</v>
      </c>
      <c r="M5126" t="n">
        <v>0</v>
      </c>
      <c r="O5126" t="n">
        <v>0</v>
      </c>
    </row>
    <row r="5127">
      <c r="A5127" s="8" t="n">
        <v>46216</v>
      </c>
      <c r="B5127" t="inlineStr">
        <is>
          <t>DL</t>
        </is>
      </c>
      <c r="C5127" s="9">
        <f>_xlfn.XLOOKUP(B5127,Carriers[Code],Carriers[Airline])</f>
        <v/>
      </c>
      <c r="D5127" t="n">
        <v>497</v>
      </c>
      <c r="E5127" t="inlineStr">
        <is>
          <t>LAS</t>
        </is>
      </c>
      <c r="F5127" s="10" t="n">
        <v>750</v>
      </c>
      <c r="G5127" t="inlineStr">
        <is>
          <t>0700-0759</t>
        </is>
      </c>
      <c r="H5127" s="9">
        <f>INT(F5127/100)</f>
        <v/>
      </c>
      <c r="I5127" t="n">
        <v>11</v>
      </c>
      <c r="J5127" t="n">
        <v>0</v>
      </c>
      <c r="K5127" t="n">
        <v>-25</v>
      </c>
      <c r="L5127" t="n">
        <v>0</v>
      </c>
      <c r="M5127" t="n">
        <v>0</v>
      </c>
      <c r="O5127" t="n">
        <v>0</v>
      </c>
    </row>
    <row r="5128">
      <c r="A5128" s="8" t="n">
        <v>46216</v>
      </c>
      <c r="B5128" t="inlineStr">
        <is>
          <t>DL</t>
        </is>
      </c>
      <c r="C5128" s="9">
        <f>_xlfn.XLOOKUP(B5128,Carriers[Code],Carriers[Airline])</f>
        <v/>
      </c>
      <c r="D5128" t="n">
        <v>384</v>
      </c>
      <c r="E5128" t="inlineStr">
        <is>
          <t>SEA</t>
        </is>
      </c>
      <c r="F5128" s="10" t="n">
        <v>753</v>
      </c>
      <c r="G5128" t="inlineStr">
        <is>
          <t>0700-0759</t>
        </is>
      </c>
      <c r="H5128" s="9">
        <f>INT(F5128/100)</f>
        <v/>
      </c>
      <c r="I5128" t="n">
        <v>10</v>
      </c>
      <c r="J5128" t="n">
        <v>0</v>
      </c>
      <c r="K5128" t="n">
        <v>-2</v>
      </c>
      <c r="L5128" t="n">
        <v>0</v>
      </c>
      <c r="M5128" t="n">
        <v>0</v>
      </c>
      <c r="O5128" t="n">
        <v>0</v>
      </c>
    </row>
    <row r="5129">
      <c r="A5129" s="8" t="n">
        <v>46216</v>
      </c>
      <c r="B5129" t="inlineStr">
        <is>
          <t>B6</t>
        </is>
      </c>
      <c r="C5129" s="9">
        <f>_xlfn.XLOOKUP(B5129,Carriers[Code],Carriers[Airline])</f>
        <v/>
      </c>
      <c r="D5129" t="n">
        <v>669</v>
      </c>
      <c r="E5129" t="inlineStr">
        <is>
          <t>FLL</t>
        </is>
      </c>
      <c r="F5129" s="10" t="n">
        <v>754</v>
      </c>
      <c r="G5129" t="inlineStr">
        <is>
          <t>0700-0759</t>
        </is>
      </c>
      <c r="H5129" s="9">
        <f>INT(F5129/100)</f>
        <v/>
      </c>
      <c r="I5129" t="n">
        <v>7</v>
      </c>
      <c r="J5129" t="n">
        <v>0</v>
      </c>
      <c r="K5129" t="n">
        <v>-14</v>
      </c>
      <c r="L5129" t="n">
        <v>0</v>
      </c>
      <c r="M5129" t="n">
        <v>0</v>
      </c>
      <c r="O5129" t="n">
        <v>0</v>
      </c>
    </row>
    <row r="5130">
      <c r="A5130" s="8" t="n">
        <v>46216</v>
      </c>
      <c r="B5130" t="inlineStr">
        <is>
          <t>DL</t>
        </is>
      </c>
      <c r="C5130" s="9">
        <f>_xlfn.XLOOKUP(B5130,Carriers[Code],Carriers[Airline])</f>
        <v/>
      </c>
      <c r="D5130" t="n">
        <v>1401</v>
      </c>
      <c r="E5130" t="inlineStr">
        <is>
          <t>FLL</t>
        </is>
      </c>
      <c r="F5130" s="10" t="n">
        <v>755</v>
      </c>
      <c r="G5130" t="inlineStr">
        <is>
          <t>0700-0759</t>
        </is>
      </c>
      <c r="H5130" s="9">
        <f>INT(F5130/100)</f>
        <v/>
      </c>
      <c r="I5130" t="n">
        <v>36</v>
      </c>
      <c r="J5130" t="n">
        <v>1</v>
      </c>
      <c r="K5130" t="n">
        <v>5</v>
      </c>
      <c r="L5130" t="n">
        <v>0</v>
      </c>
      <c r="M5130" t="n">
        <v>0</v>
      </c>
      <c r="O5130" t="n">
        <v>0</v>
      </c>
    </row>
    <row r="5131">
      <c r="A5131" s="8" t="n">
        <v>46216</v>
      </c>
      <c r="B5131" t="inlineStr">
        <is>
          <t>WN</t>
        </is>
      </c>
      <c r="C5131" s="9">
        <f>_xlfn.XLOOKUP(B5131,Carriers[Code],Carriers[Airline])</f>
        <v/>
      </c>
      <c r="D5131" t="n">
        <v>375</v>
      </c>
      <c r="E5131" t="inlineStr">
        <is>
          <t>AUS</t>
        </is>
      </c>
      <c r="F5131" s="10" t="n">
        <v>755</v>
      </c>
      <c r="G5131" t="inlineStr">
        <is>
          <t>0700-0759</t>
        </is>
      </c>
      <c r="H5131" s="9">
        <f>INT(F5131/100)</f>
        <v/>
      </c>
      <c r="I5131" t="n">
        <v>-3</v>
      </c>
      <c r="J5131" t="n">
        <v>0</v>
      </c>
      <c r="K5131" t="n">
        <v>-23</v>
      </c>
      <c r="L5131" t="n">
        <v>0</v>
      </c>
      <c r="M5131" t="n">
        <v>0</v>
      </c>
      <c r="O5131" t="n">
        <v>0</v>
      </c>
    </row>
    <row r="5132">
      <c r="A5132" s="8" t="n">
        <v>46216</v>
      </c>
      <c r="B5132" t="inlineStr">
        <is>
          <t>AA</t>
        </is>
      </c>
      <c r="C5132" s="9">
        <f>_xlfn.XLOOKUP(B5132,Carriers[Code],Carriers[Airline])</f>
        <v/>
      </c>
      <c r="D5132" t="n">
        <v>1259</v>
      </c>
      <c r="E5132" t="inlineStr">
        <is>
          <t>MIA</t>
        </is>
      </c>
      <c r="F5132" s="10" t="n">
        <v>800</v>
      </c>
      <c r="G5132" t="inlineStr">
        <is>
          <t>0800-0859</t>
        </is>
      </c>
      <c r="H5132" s="9">
        <f>INT(F5132/100)</f>
        <v/>
      </c>
      <c r="I5132" t="n">
        <v>-7</v>
      </c>
      <c r="J5132" t="n">
        <v>0</v>
      </c>
      <c r="K5132" t="n">
        <v>-26</v>
      </c>
      <c r="L5132" t="n">
        <v>0</v>
      </c>
      <c r="M5132" t="n">
        <v>0</v>
      </c>
      <c r="O5132" t="n">
        <v>0</v>
      </c>
    </row>
    <row r="5133">
      <c r="A5133" s="8" t="n">
        <v>46216</v>
      </c>
      <c r="B5133" t="inlineStr">
        <is>
          <t>DL</t>
        </is>
      </c>
      <c r="C5133" s="9">
        <f>_xlfn.XLOOKUP(B5133,Carriers[Code],Carriers[Airline])</f>
        <v/>
      </c>
      <c r="D5133" t="n">
        <v>923</v>
      </c>
      <c r="E5133" t="inlineStr">
        <is>
          <t>ATL</t>
        </is>
      </c>
      <c r="F5133" s="10" t="n">
        <v>800</v>
      </c>
      <c r="G5133" t="inlineStr">
        <is>
          <t>0800-0859</t>
        </is>
      </c>
      <c r="H5133" s="9">
        <f>INT(F5133/100)</f>
        <v/>
      </c>
      <c r="I5133" t="n">
        <v>38</v>
      </c>
      <c r="J5133" t="n">
        <v>1</v>
      </c>
      <c r="K5133" t="n">
        <v>19</v>
      </c>
      <c r="L5133" t="n">
        <v>1</v>
      </c>
      <c r="M5133" t="n">
        <v>0</v>
      </c>
      <c r="O5133" t="n">
        <v>0</v>
      </c>
      <c r="P5133" t="n">
        <v>19</v>
      </c>
      <c r="Q5133" t="n">
        <v>0</v>
      </c>
      <c r="R5133" t="n">
        <v>0</v>
      </c>
      <c r="S5133" t="n">
        <v>0</v>
      </c>
      <c r="T5133" t="n">
        <v>0</v>
      </c>
    </row>
    <row r="5134">
      <c r="A5134" s="8" t="n">
        <v>46216</v>
      </c>
      <c r="B5134" t="inlineStr">
        <is>
          <t>UA</t>
        </is>
      </c>
      <c r="C5134" s="9">
        <f>_xlfn.XLOOKUP(B5134,Carriers[Code],Carriers[Airline])</f>
        <v/>
      </c>
      <c r="D5134" t="n">
        <v>570</v>
      </c>
      <c r="E5134" t="inlineStr">
        <is>
          <t>EWR</t>
        </is>
      </c>
      <c r="F5134" s="10" t="n">
        <v>800</v>
      </c>
      <c r="G5134" t="inlineStr">
        <is>
          <t>0800-0859</t>
        </is>
      </c>
      <c r="H5134" s="9">
        <f>INT(F5134/100)</f>
        <v/>
      </c>
      <c r="I5134" t="n">
        <v>-8</v>
      </c>
      <c r="J5134" t="n">
        <v>0</v>
      </c>
      <c r="K5134" t="n">
        <v>-18</v>
      </c>
      <c r="L5134" t="n">
        <v>0</v>
      </c>
      <c r="M5134" t="n">
        <v>0</v>
      </c>
      <c r="O5134" t="n">
        <v>0</v>
      </c>
    </row>
    <row r="5135">
      <c r="A5135" s="8" t="n">
        <v>46216</v>
      </c>
      <c r="B5135" t="inlineStr">
        <is>
          <t>YX</t>
        </is>
      </c>
      <c r="C5135" s="9">
        <f>_xlfn.XLOOKUP(B5135,Carriers[Code],Carriers[Airline])</f>
        <v/>
      </c>
      <c r="D5135" t="n">
        <v>5735</v>
      </c>
      <c r="E5135" t="inlineStr">
        <is>
          <t>LGA</t>
        </is>
      </c>
      <c r="F5135" s="10" t="n">
        <v>800</v>
      </c>
      <c r="G5135" t="inlineStr">
        <is>
          <t>0800-0859</t>
        </is>
      </c>
      <c r="H5135" s="9">
        <f>INT(F5135/100)</f>
        <v/>
      </c>
      <c r="I5135" t="n">
        <v>-5</v>
      </c>
      <c r="J5135" t="n">
        <v>0</v>
      </c>
      <c r="K5135" t="n">
        <v>-21</v>
      </c>
      <c r="L5135" t="n">
        <v>0</v>
      </c>
      <c r="M5135" t="n">
        <v>0</v>
      </c>
      <c r="O5135" t="n">
        <v>0</v>
      </c>
    </row>
    <row r="5136">
      <c r="A5136" s="8" t="n">
        <v>46216</v>
      </c>
      <c r="B5136" t="inlineStr">
        <is>
          <t>AA</t>
        </is>
      </c>
      <c r="C5136" s="9">
        <f>_xlfn.XLOOKUP(B5136,Carriers[Code],Carriers[Airline])</f>
        <v/>
      </c>
      <c r="D5136" t="n">
        <v>701</v>
      </c>
      <c r="E5136" t="inlineStr">
        <is>
          <t>DFW</t>
        </is>
      </c>
      <c r="F5136" s="10" t="n">
        <v>801</v>
      </c>
      <c r="G5136" t="inlineStr">
        <is>
          <t>0800-0859</t>
        </is>
      </c>
      <c r="H5136" s="9">
        <f>INT(F5136/100)</f>
        <v/>
      </c>
      <c r="I5136" t="n">
        <v>-8</v>
      </c>
      <c r="J5136" t="n">
        <v>0</v>
      </c>
      <c r="K5136" t="n">
        <v>-37</v>
      </c>
      <c r="L5136" t="n">
        <v>0</v>
      </c>
      <c r="M5136" t="n">
        <v>0</v>
      </c>
      <c r="O5136" t="n">
        <v>0</v>
      </c>
    </row>
    <row r="5137">
      <c r="A5137" s="8" t="n">
        <v>46216</v>
      </c>
      <c r="B5137" t="inlineStr">
        <is>
          <t>AA</t>
        </is>
      </c>
      <c r="C5137" s="9">
        <f>_xlfn.XLOOKUP(B5137,Carriers[Code],Carriers[Airline])</f>
        <v/>
      </c>
      <c r="D5137" t="n">
        <v>2764</v>
      </c>
      <c r="E5137" t="inlineStr">
        <is>
          <t>PHL</t>
        </is>
      </c>
      <c r="F5137" s="10" t="n">
        <v>803</v>
      </c>
      <c r="G5137" t="inlineStr">
        <is>
          <t>0800-0859</t>
        </is>
      </c>
      <c r="H5137" s="9">
        <f>INT(F5137/100)</f>
        <v/>
      </c>
      <c r="I5137" t="n">
        <v>-8</v>
      </c>
      <c r="J5137" t="n">
        <v>0</v>
      </c>
      <c r="K5137" t="n">
        <v>-17</v>
      </c>
      <c r="L5137" t="n">
        <v>0</v>
      </c>
      <c r="M5137" t="n">
        <v>0</v>
      </c>
      <c r="O5137" t="n">
        <v>0</v>
      </c>
    </row>
    <row r="5138">
      <c r="A5138" s="8" t="n">
        <v>46216</v>
      </c>
      <c r="B5138" t="inlineStr">
        <is>
          <t>AA</t>
        </is>
      </c>
      <c r="C5138" s="9">
        <f>_xlfn.XLOOKUP(B5138,Carriers[Code],Carriers[Airline])</f>
        <v/>
      </c>
      <c r="D5138" t="n">
        <v>2715</v>
      </c>
      <c r="E5138" t="inlineStr">
        <is>
          <t>CLT</t>
        </is>
      </c>
      <c r="F5138" s="10" t="n">
        <v>805</v>
      </c>
      <c r="G5138" t="inlineStr">
        <is>
          <t>0800-0859</t>
        </is>
      </c>
      <c r="H5138" s="9">
        <f>INT(F5138/100)</f>
        <v/>
      </c>
      <c r="I5138" t="n">
        <v>-5</v>
      </c>
      <c r="J5138" t="n">
        <v>0</v>
      </c>
      <c r="K5138" t="n">
        <v>-21</v>
      </c>
      <c r="L5138" t="n">
        <v>0</v>
      </c>
      <c r="M5138" t="n">
        <v>0</v>
      </c>
      <c r="O5138" t="n">
        <v>0</v>
      </c>
    </row>
    <row r="5139">
      <c r="A5139" s="8" t="n">
        <v>46216</v>
      </c>
      <c r="B5139" t="inlineStr">
        <is>
          <t>YX</t>
        </is>
      </c>
      <c r="C5139" s="9">
        <f>_xlfn.XLOOKUP(B5139,Carriers[Code],Carriers[Airline])</f>
        <v/>
      </c>
      <c r="D5139" t="n">
        <v>4377</v>
      </c>
      <c r="E5139" t="inlineStr">
        <is>
          <t>LGA</t>
        </is>
      </c>
      <c r="F5139" s="10" t="n">
        <v>806</v>
      </c>
      <c r="G5139" t="inlineStr">
        <is>
          <t>0800-0859</t>
        </is>
      </c>
      <c r="H5139" s="9">
        <f>INT(F5139/100)</f>
        <v/>
      </c>
      <c r="I5139" t="n">
        <v>-7</v>
      </c>
      <c r="J5139" t="n">
        <v>0</v>
      </c>
      <c r="K5139" t="n">
        <v>-22</v>
      </c>
      <c r="L5139" t="n">
        <v>0</v>
      </c>
      <c r="M5139" t="n">
        <v>0</v>
      </c>
      <c r="O5139" t="n">
        <v>0</v>
      </c>
    </row>
    <row r="5140">
      <c r="A5140" s="8" t="n">
        <v>46216</v>
      </c>
      <c r="B5140" t="inlineStr">
        <is>
          <t>YX</t>
        </is>
      </c>
      <c r="C5140" s="9">
        <f>_xlfn.XLOOKUP(B5140,Carriers[Code],Carriers[Airline])</f>
        <v/>
      </c>
      <c r="D5140" t="n">
        <v>4399</v>
      </c>
      <c r="E5140" t="inlineStr">
        <is>
          <t>CMH</t>
        </is>
      </c>
      <c r="F5140" s="10" t="n">
        <v>809</v>
      </c>
      <c r="G5140" t="inlineStr">
        <is>
          <t>0800-0859</t>
        </is>
      </c>
      <c r="H5140" s="9">
        <f>INT(F5140/100)</f>
        <v/>
      </c>
      <c r="I5140" t="n">
        <v>-8</v>
      </c>
      <c r="J5140" t="n">
        <v>0</v>
      </c>
      <c r="K5140" t="n">
        <v>-31</v>
      </c>
      <c r="L5140" t="n">
        <v>0</v>
      </c>
      <c r="M5140" t="n">
        <v>0</v>
      </c>
      <c r="O5140" t="n">
        <v>0</v>
      </c>
    </row>
    <row r="5141">
      <c r="A5141" s="8" t="n">
        <v>46216</v>
      </c>
      <c r="B5141" t="inlineStr">
        <is>
          <t>B6</t>
        </is>
      </c>
      <c r="C5141" s="9">
        <f>_xlfn.XLOOKUP(B5141,Carriers[Code],Carriers[Airline])</f>
        <v/>
      </c>
      <c r="D5141" t="n">
        <v>311</v>
      </c>
      <c r="E5141" t="inlineStr">
        <is>
          <t>ORD</t>
        </is>
      </c>
      <c r="F5141" s="10" t="n">
        <v>810</v>
      </c>
      <c r="G5141" t="inlineStr">
        <is>
          <t>0800-0859</t>
        </is>
      </c>
      <c r="H5141" s="9">
        <f>INT(F5141/100)</f>
        <v/>
      </c>
      <c r="I5141" t="n">
        <v>-7</v>
      </c>
      <c r="J5141" t="n">
        <v>0</v>
      </c>
      <c r="K5141" t="n">
        <v>-14</v>
      </c>
      <c r="L5141" t="n">
        <v>0</v>
      </c>
      <c r="M5141" t="n">
        <v>0</v>
      </c>
      <c r="O5141" t="n">
        <v>0</v>
      </c>
    </row>
    <row r="5142">
      <c r="A5142" s="8" t="n">
        <v>46216</v>
      </c>
      <c r="B5142" t="inlineStr">
        <is>
          <t>YX</t>
        </is>
      </c>
      <c r="C5142" s="9">
        <f>_xlfn.XLOOKUP(B5142,Carriers[Code],Carriers[Airline])</f>
        <v/>
      </c>
      <c r="D5142" t="n">
        <v>5654</v>
      </c>
      <c r="E5142" t="inlineStr">
        <is>
          <t>CMH</t>
        </is>
      </c>
      <c r="F5142" s="10" t="n">
        <v>811</v>
      </c>
      <c r="G5142" t="inlineStr">
        <is>
          <t>0800-0859</t>
        </is>
      </c>
      <c r="H5142" s="9">
        <f>INT(F5142/100)</f>
        <v/>
      </c>
      <c r="I5142" t="n">
        <v>-3</v>
      </c>
      <c r="J5142" t="n">
        <v>0</v>
      </c>
      <c r="K5142" t="n">
        <v>-23</v>
      </c>
      <c r="L5142" t="n">
        <v>0</v>
      </c>
      <c r="M5142" t="n">
        <v>0</v>
      </c>
      <c r="O5142" t="n">
        <v>0</v>
      </c>
    </row>
    <row r="5143">
      <c r="A5143" s="8" t="n">
        <v>46216</v>
      </c>
      <c r="B5143" t="inlineStr">
        <is>
          <t>B6</t>
        </is>
      </c>
      <c r="C5143" s="9">
        <f>_xlfn.XLOOKUP(B5143,Carriers[Code],Carriers[Airline])</f>
        <v/>
      </c>
      <c r="D5143" t="n">
        <v>791</v>
      </c>
      <c r="E5143" t="inlineStr">
        <is>
          <t>TPA</t>
        </is>
      </c>
      <c r="F5143" s="10" t="n">
        <v>815</v>
      </c>
      <c r="G5143" t="inlineStr">
        <is>
          <t>0800-0859</t>
        </is>
      </c>
      <c r="H5143" s="9">
        <f>INT(F5143/100)</f>
        <v/>
      </c>
      <c r="I5143" t="n">
        <v>0</v>
      </c>
      <c r="J5143" t="n">
        <v>0</v>
      </c>
      <c r="K5143" t="n">
        <v>-10</v>
      </c>
      <c r="L5143" t="n">
        <v>0</v>
      </c>
      <c r="M5143" t="n">
        <v>0</v>
      </c>
      <c r="O5143" t="n">
        <v>0</v>
      </c>
    </row>
    <row r="5144">
      <c r="A5144" s="8" t="n">
        <v>46216</v>
      </c>
      <c r="B5144" t="inlineStr">
        <is>
          <t>B6</t>
        </is>
      </c>
      <c r="C5144" s="9">
        <f>_xlfn.XLOOKUP(B5144,Carriers[Code],Carriers[Airline])</f>
        <v/>
      </c>
      <c r="D5144" t="n">
        <v>1177</v>
      </c>
      <c r="E5144" t="inlineStr">
        <is>
          <t>LAS</t>
        </is>
      </c>
      <c r="F5144" s="10" t="n">
        <v>815</v>
      </c>
      <c r="G5144" t="inlineStr">
        <is>
          <t>0800-0859</t>
        </is>
      </c>
      <c r="H5144" s="9">
        <f>INT(F5144/100)</f>
        <v/>
      </c>
      <c r="I5144" t="n">
        <v>-10</v>
      </c>
      <c r="J5144" t="n">
        <v>0</v>
      </c>
      <c r="K5144" t="n">
        <v>-36</v>
      </c>
      <c r="L5144" t="n">
        <v>0</v>
      </c>
      <c r="M5144" t="n">
        <v>0</v>
      </c>
      <c r="O5144" t="n">
        <v>0</v>
      </c>
    </row>
    <row r="5145">
      <c r="A5145" s="8" t="n">
        <v>46216</v>
      </c>
      <c r="B5145" t="inlineStr">
        <is>
          <t>UA</t>
        </is>
      </c>
      <c r="C5145" s="9">
        <f>_xlfn.XLOOKUP(B5145,Carriers[Code],Carriers[Airline])</f>
        <v/>
      </c>
      <c r="D5145" t="n">
        <v>1834</v>
      </c>
      <c r="E5145" t="inlineStr">
        <is>
          <t>ORD</t>
        </is>
      </c>
      <c r="F5145" s="10" t="n">
        <v>815</v>
      </c>
      <c r="G5145" t="inlineStr">
        <is>
          <t>0800-0859</t>
        </is>
      </c>
      <c r="H5145" s="9">
        <f>INT(F5145/100)</f>
        <v/>
      </c>
      <c r="I5145" t="n">
        <v>-7</v>
      </c>
      <c r="J5145" t="n">
        <v>0</v>
      </c>
      <c r="K5145" t="n">
        <v>-42</v>
      </c>
      <c r="L5145" t="n">
        <v>0</v>
      </c>
      <c r="M5145" t="n">
        <v>0</v>
      </c>
      <c r="O5145" t="n">
        <v>0</v>
      </c>
    </row>
    <row r="5146">
      <c r="A5146" s="8" t="n">
        <v>46216</v>
      </c>
      <c r="B5146" t="inlineStr">
        <is>
          <t>YX</t>
        </is>
      </c>
      <c r="C5146" s="9">
        <f>_xlfn.XLOOKUP(B5146,Carriers[Code],Carriers[Airline])</f>
        <v/>
      </c>
      <c r="D5146" t="n">
        <v>5678</v>
      </c>
      <c r="E5146" t="inlineStr">
        <is>
          <t>PIT</t>
        </is>
      </c>
      <c r="F5146" s="10" t="n">
        <v>815</v>
      </c>
      <c r="G5146" t="inlineStr">
        <is>
          <t>0800-0859</t>
        </is>
      </c>
      <c r="H5146" s="9">
        <f>INT(F5146/100)</f>
        <v/>
      </c>
      <c r="I5146" t="n">
        <v>-6</v>
      </c>
      <c r="J5146" t="n">
        <v>0</v>
      </c>
      <c r="K5146" t="n">
        <v>-4</v>
      </c>
      <c r="L5146" t="n">
        <v>0</v>
      </c>
      <c r="M5146" t="n">
        <v>0</v>
      </c>
      <c r="O5146" t="n">
        <v>0</v>
      </c>
    </row>
    <row r="5147">
      <c r="A5147" s="8" t="n">
        <v>46216</v>
      </c>
      <c r="B5147" t="inlineStr">
        <is>
          <t>DL</t>
        </is>
      </c>
      <c r="C5147" s="9">
        <f>_xlfn.XLOOKUP(B5147,Carriers[Code],Carriers[Airline])</f>
        <v/>
      </c>
      <c r="D5147" t="n">
        <v>1308</v>
      </c>
      <c r="E5147" t="inlineStr">
        <is>
          <t>MSP</t>
        </is>
      </c>
      <c r="F5147" s="10" t="n">
        <v>816</v>
      </c>
      <c r="G5147" t="inlineStr">
        <is>
          <t>0800-0859</t>
        </is>
      </c>
      <c r="H5147" s="9">
        <f>INT(F5147/100)</f>
        <v/>
      </c>
      <c r="I5147" t="n">
        <v>-1</v>
      </c>
      <c r="J5147" t="n">
        <v>0</v>
      </c>
      <c r="K5147" t="n">
        <v>-6</v>
      </c>
      <c r="L5147" t="n">
        <v>0</v>
      </c>
      <c r="M5147" t="n">
        <v>0</v>
      </c>
      <c r="O5147" t="n">
        <v>0</v>
      </c>
    </row>
    <row r="5148">
      <c r="A5148" s="8" t="n">
        <v>46216</v>
      </c>
      <c r="B5148" t="inlineStr">
        <is>
          <t>AA</t>
        </is>
      </c>
      <c r="C5148" s="9">
        <f>_xlfn.XLOOKUP(B5148,Carriers[Code],Carriers[Airline])</f>
        <v/>
      </c>
      <c r="D5148" t="n">
        <v>1550</v>
      </c>
      <c r="E5148" t="inlineStr">
        <is>
          <t>DCA</t>
        </is>
      </c>
      <c r="F5148" s="10" t="n">
        <v>819</v>
      </c>
      <c r="G5148" t="inlineStr">
        <is>
          <t>0800-0859</t>
        </is>
      </c>
      <c r="H5148" s="9">
        <f>INT(F5148/100)</f>
        <v/>
      </c>
      <c r="I5148" t="n">
        <v>-7</v>
      </c>
      <c r="J5148" t="n">
        <v>0</v>
      </c>
      <c r="K5148" t="n">
        <v>-18</v>
      </c>
      <c r="L5148" t="n">
        <v>0</v>
      </c>
      <c r="M5148" t="n">
        <v>0</v>
      </c>
      <c r="O5148" t="n">
        <v>0</v>
      </c>
    </row>
    <row r="5149">
      <c r="A5149" s="8" t="n">
        <v>46216</v>
      </c>
      <c r="B5149" t="inlineStr">
        <is>
          <t>B6</t>
        </is>
      </c>
      <c r="C5149" s="9">
        <f>_xlfn.XLOOKUP(B5149,Carriers[Code],Carriers[Airline])</f>
        <v/>
      </c>
      <c r="D5149" t="n">
        <v>833</v>
      </c>
      <c r="E5149" t="inlineStr">
        <is>
          <t>SFO</t>
        </is>
      </c>
      <c r="F5149" s="10" t="n">
        <v>820</v>
      </c>
      <c r="G5149" t="inlineStr">
        <is>
          <t>0800-0859</t>
        </is>
      </c>
      <c r="H5149" s="9">
        <f>INT(F5149/100)</f>
        <v/>
      </c>
      <c r="I5149" t="n">
        <v>-4</v>
      </c>
      <c r="J5149" t="n">
        <v>0</v>
      </c>
      <c r="K5149" t="n">
        <v>-42</v>
      </c>
      <c r="L5149" t="n">
        <v>0</v>
      </c>
      <c r="M5149" t="n">
        <v>0</v>
      </c>
      <c r="O5149" t="n">
        <v>0</v>
      </c>
    </row>
    <row r="5150">
      <c r="A5150" s="8" t="n">
        <v>46216</v>
      </c>
      <c r="B5150" t="inlineStr">
        <is>
          <t>DL</t>
        </is>
      </c>
      <c r="C5150" s="9">
        <f>_xlfn.XLOOKUP(B5150,Carriers[Code],Carriers[Airline])</f>
        <v/>
      </c>
      <c r="D5150" t="n">
        <v>2141</v>
      </c>
      <c r="E5150" t="inlineStr">
        <is>
          <t>BNA</t>
        </is>
      </c>
      <c r="F5150" s="10" t="n">
        <v>820</v>
      </c>
      <c r="G5150" t="inlineStr">
        <is>
          <t>0800-0859</t>
        </is>
      </c>
      <c r="H5150" s="9">
        <f>INT(F5150/100)</f>
        <v/>
      </c>
      <c r="I5150" t="n">
        <v>-3</v>
      </c>
      <c r="J5150" t="n">
        <v>0</v>
      </c>
      <c r="K5150" t="n">
        <v>-20</v>
      </c>
      <c r="L5150" t="n">
        <v>0</v>
      </c>
      <c r="M5150" t="n">
        <v>0</v>
      </c>
      <c r="O5150" t="n">
        <v>0</v>
      </c>
    </row>
    <row r="5151">
      <c r="A5151" s="8" t="n">
        <v>46216</v>
      </c>
      <c r="B5151" t="inlineStr">
        <is>
          <t>B6</t>
        </is>
      </c>
      <c r="C5151" s="9">
        <f>_xlfn.XLOOKUP(B5151,Carriers[Code],Carriers[Airline])</f>
        <v/>
      </c>
      <c r="D5151" t="n">
        <v>351</v>
      </c>
      <c r="E5151" t="inlineStr">
        <is>
          <t>MCO</t>
        </is>
      </c>
      <c r="F5151" s="10" t="n">
        <v>825</v>
      </c>
      <c r="G5151" t="inlineStr">
        <is>
          <t>0800-0859</t>
        </is>
      </c>
      <c r="H5151" s="9">
        <f>INT(F5151/100)</f>
        <v/>
      </c>
      <c r="I5151" t="n">
        <v>-5</v>
      </c>
      <c r="J5151" t="n">
        <v>0</v>
      </c>
      <c r="K5151" t="n">
        <v>13</v>
      </c>
      <c r="L5151" t="n">
        <v>0</v>
      </c>
      <c r="M5151" t="n">
        <v>0</v>
      </c>
      <c r="O5151" t="n">
        <v>0</v>
      </c>
    </row>
    <row r="5152">
      <c r="A5152" s="8" t="n">
        <v>46216</v>
      </c>
      <c r="B5152" t="inlineStr">
        <is>
          <t>AS</t>
        </is>
      </c>
      <c r="C5152" s="9">
        <f>_xlfn.XLOOKUP(B5152,Carriers[Code],Carriers[Airline])</f>
        <v/>
      </c>
      <c r="D5152" t="n">
        <v>256</v>
      </c>
      <c r="E5152" t="inlineStr">
        <is>
          <t>SAN</t>
        </is>
      </c>
      <c r="F5152" s="10" t="n">
        <v>828</v>
      </c>
      <c r="G5152" t="inlineStr">
        <is>
          <t>0800-0859</t>
        </is>
      </c>
      <c r="H5152" s="9">
        <f>INT(F5152/100)</f>
        <v/>
      </c>
      <c r="I5152" t="n">
        <v>-5</v>
      </c>
      <c r="J5152" t="n">
        <v>0</v>
      </c>
      <c r="K5152" t="n">
        <v>-28</v>
      </c>
      <c r="L5152" t="n">
        <v>0</v>
      </c>
      <c r="M5152" t="n">
        <v>0</v>
      </c>
      <c r="O5152" t="n">
        <v>0</v>
      </c>
    </row>
    <row r="5153">
      <c r="A5153" s="8" t="n">
        <v>46216</v>
      </c>
      <c r="B5153" t="inlineStr">
        <is>
          <t>B6</t>
        </is>
      </c>
      <c r="C5153" s="9">
        <f>_xlfn.XLOOKUP(B5153,Carriers[Code],Carriers[Airline])</f>
        <v/>
      </c>
      <c r="D5153" t="n">
        <v>2355</v>
      </c>
      <c r="E5153" t="inlineStr">
        <is>
          <t>DCA</t>
        </is>
      </c>
      <c r="F5153" s="10" t="n">
        <v>829</v>
      </c>
      <c r="G5153" t="inlineStr">
        <is>
          <t>0800-0859</t>
        </is>
      </c>
      <c r="H5153" s="9">
        <f>INT(F5153/100)</f>
        <v/>
      </c>
      <c r="I5153" t="n">
        <v>-4</v>
      </c>
      <c r="J5153" t="n">
        <v>0</v>
      </c>
      <c r="K5153" t="n">
        <v>-17</v>
      </c>
      <c r="L5153" t="n">
        <v>0</v>
      </c>
      <c r="M5153" t="n">
        <v>0</v>
      </c>
      <c r="O5153" t="n">
        <v>0</v>
      </c>
    </row>
    <row r="5154">
      <c r="A5154" s="8" t="n">
        <v>46216</v>
      </c>
      <c r="B5154" t="inlineStr">
        <is>
          <t>B6</t>
        </is>
      </c>
      <c r="C5154" s="9">
        <f>_xlfn.XLOOKUP(B5154,Carriers[Code],Carriers[Airline])</f>
        <v/>
      </c>
      <c r="D5154" t="n">
        <v>1097</v>
      </c>
      <c r="E5154" t="inlineStr">
        <is>
          <t>ATL</t>
        </is>
      </c>
      <c r="F5154" s="10" t="n">
        <v>830</v>
      </c>
      <c r="G5154" t="inlineStr">
        <is>
          <t>0800-0859</t>
        </is>
      </c>
      <c r="H5154" s="9">
        <f>INT(F5154/100)</f>
        <v/>
      </c>
      <c r="I5154" t="n">
        <v>10</v>
      </c>
      <c r="J5154" t="n">
        <v>0</v>
      </c>
      <c r="K5154" t="n">
        <v>-4</v>
      </c>
      <c r="L5154" t="n">
        <v>0</v>
      </c>
      <c r="M5154" t="n">
        <v>0</v>
      </c>
      <c r="O5154" t="n">
        <v>0</v>
      </c>
    </row>
    <row r="5155">
      <c r="A5155" s="8" t="n">
        <v>46216</v>
      </c>
      <c r="B5155" t="inlineStr">
        <is>
          <t>YX</t>
        </is>
      </c>
      <c r="C5155" s="9">
        <f>_xlfn.XLOOKUP(B5155,Carriers[Code],Carriers[Airline])</f>
        <v/>
      </c>
      <c r="D5155" t="n">
        <v>5674</v>
      </c>
      <c r="E5155" t="inlineStr">
        <is>
          <t>CLE</t>
        </is>
      </c>
      <c r="F5155" s="10" t="n">
        <v>830</v>
      </c>
      <c r="G5155" t="inlineStr">
        <is>
          <t>0800-0859</t>
        </is>
      </c>
      <c r="H5155" s="9">
        <f>INT(F5155/100)</f>
        <v/>
      </c>
      <c r="I5155" t="n">
        <v>-5</v>
      </c>
      <c r="J5155" t="n">
        <v>0</v>
      </c>
      <c r="K5155" t="n">
        <v>-6</v>
      </c>
      <c r="L5155" t="n">
        <v>0</v>
      </c>
      <c r="M5155" t="n">
        <v>0</v>
      </c>
      <c r="O5155" t="n">
        <v>0</v>
      </c>
    </row>
    <row r="5156">
      <c r="A5156" s="8" t="n">
        <v>46216</v>
      </c>
      <c r="B5156" t="inlineStr">
        <is>
          <t>YX</t>
        </is>
      </c>
      <c r="C5156" s="9">
        <f>_xlfn.XLOOKUP(B5156,Carriers[Code],Carriers[Airline])</f>
        <v/>
      </c>
      <c r="D5156" t="n">
        <v>4635</v>
      </c>
      <c r="E5156" t="inlineStr">
        <is>
          <t>SYR</t>
        </is>
      </c>
      <c r="F5156" s="10" t="n">
        <v>836</v>
      </c>
      <c r="G5156" t="inlineStr">
        <is>
          <t>0800-0859</t>
        </is>
      </c>
      <c r="H5156" s="9">
        <f>INT(F5156/100)</f>
        <v/>
      </c>
      <c r="I5156" t="n">
        <v>4</v>
      </c>
      <c r="J5156" t="n">
        <v>0</v>
      </c>
      <c r="K5156" t="n">
        <v>0</v>
      </c>
      <c r="L5156" t="n">
        <v>0</v>
      </c>
      <c r="M5156" t="n">
        <v>0</v>
      </c>
      <c r="O5156" t="n">
        <v>0</v>
      </c>
    </row>
    <row r="5157">
      <c r="A5157" s="8" t="n">
        <v>46216</v>
      </c>
      <c r="B5157" t="inlineStr">
        <is>
          <t>B6</t>
        </is>
      </c>
      <c r="C5157" s="9">
        <f>_xlfn.XLOOKUP(B5157,Carriers[Code],Carriers[Airline])</f>
        <v/>
      </c>
      <c r="D5157" t="n">
        <v>1017</v>
      </c>
      <c r="E5157" t="inlineStr">
        <is>
          <t>JFK</t>
        </is>
      </c>
      <c r="F5157" s="10" t="n">
        <v>841</v>
      </c>
      <c r="G5157" t="inlineStr">
        <is>
          <t>0800-0859</t>
        </is>
      </c>
      <c r="H5157" s="9">
        <f>INT(F5157/100)</f>
        <v/>
      </c>
      <c r="I5157" t="n">
        <v>27</v>
      </c>
      <c r="J5157" t="n">
        <v>1</v>
      </c>
      <c r="K5157" t="n">
        <v>14</v>
      </c>
      <c r="L5157" t="n">
        <v>0</v>
      </c>
      <c r="M5157" t="n">
        <v>0</v>
      </c>
      <c r="O5157" t="n">
        <v>0</v>
      </c>
    </row>
    <row r="5158">
      <c r="A5158" s="8" t="n">
        <v>46216</v>
      </c>
      <c r="B5158" t="inlineStr">
        <is>
          <t>F9</t>
        </is>
      </c>
      <c r="C5158" s="9">
        <f>_xlfn.XLOOKUP(B5158,Carriers[Code],Carriers[Airline])</f>
        <v/>
      </c>
      <c r="D5158" t="n">
        <v>3057</v>
      </c>
      <c r="E5158" t="inlineStr">
        <is>
          <t>RDU</t>
        </is>
      </c>
      <c r="F5158" s="10" t="n">
        <v>841</v>
      </c>
      <c r="G5158" t="inlineStr">
        <is>
          <t>0800-0859</t>
        </is>
      </c>
      <c r="H5158" s="9">
        <f>INT(F5158/100)</f>
        <v/>
      </c>
      <c r="I5158" t="n">
        <v>13</v>
      </c>
      <c r="J5158" t="n">
        <v>0</v>
      </c>
      <c r="K5158" t="n">
        <v>19</v>
      </c>
      <c r="L5158" t="n">
        <v>1</v>
      </c>
      <c r="M5158" t="n">
        <v>0</v>
      </c>
      <c r="O5158" t="n">
        <v>0</v>
      </c>
      <c r="P5158" t="n">
        <v>13</v>
      </c>
      <c r="Q5158" t="n">
        <v>0</v>
      </c>
      <c r="R5158" t="n">
        <v>6</v>
      </c>
      <c r="S5158" t="n">
        <v>0</v>
      </c>
      <c r="T5158" t="n">
        <v>0</v>
      </c>
    </row>
    <row r="5159">
      <c r="A5159" s="8" t="n">
        <v>46216</v>
      </c>
      <c r="B5159" t="inlineStr">
        <is>
          <t>B6</t>
        </is>
      </c>
      <c r="C5159" s="9">
        <f>_xlfn.XLOOKUP(B5159,Carriers[Code],Carriers[Airline])</f>
        <v/>
      </c>
      <c r="D5159" t="n">
        <v>257</v>
      </c>
      <c r="E5159" t="inlineStr">
        <is>
          <t>BZN</t>
        </is>
      </c>
      <c r="F5159" s="10" t="n">
        <v>843</v>
      </c>
      <c r="G5159" t="inlineStr">
        <is>
          <t>0800-0859</t>
        </is>
      </c>
      <c r="H5159" s="9">
        <f>INT(F5159/100)</f>
        <v/>
      </c>
      <c r="I5159" t="n">
        <v>-2</v>
      </c>
      <c r="J5159" t="n">
        <v>0</v>
      </c>
      <c r="K5159" t="n">
        <v>-21</v>
      </c>
      <c r="L5159" t="n">
        <v>0</v>
      </c>
      <c r="M5159" t="n">
        <v>0</v>
      </c>
      <c r="O5159" t="n">
        <v>0</v>
      </c>
    </row>
    <row r="5160">
      <c r="A5160" s="8" t="n">
        <v>46216</v>
      </c>
      <c r="B5160" t="inlineStr">
        <is>
          <t>B6</t>
        </is>
      </c>
      <c r="C5160" s="9">
        <f>_xlfn.XLOOKUP(B5160,Carriers[Code],Carriers[Airline])</f>
        <v/>
      </c>
      <c r="D5160" t="n">
        <v>267</v>
      </c>
      <c r="E5160" t="inlineStr">
        <is>
          <t>CHS</t>
        </is>
      </c>
      <c r="F5160" s="10" t="n">
        <v>845</v>
      </c>
      <c r="G5160" t="inlineStr">
        <is>
          <t>0800-0859</t>
        </is>
      </c>
      <c r="H5160" s="9">
        <f>INT(F5160/100)</f>
        <v/>
      </c>
      <c r="I5160" t="n">
        <v>-9</v>
      </c>
      <c r="J5160" t="n">
        <v>0</v>
      </c>
      <c r="K5160" t="n">
        <v>-20</v>
      </c>
      <c r="L5160" t="n">
        <v>0</v>
      </c>
      <c r="M5160" t="n">
        <v>0</v>
      </c>
      <c r="O5160" t="n">
        <v>0</v>
      </c>
    </row>
    <row r="5161">
      <c r="A5161" s="8" t="n">
        <v>46216</v>
      </c>
      <c r="B5161" t="inlineStr">
        <is>
          <t>YX</t>
        </is>
      </c>
      <c r="C5161" s="9">
        <f>_xlfn.XLOOKUP(B5161,Carriers[Code],Carriers[Airline])</f>
        <v/>
      </c>
      <c r="D5161" t="n">
        <v>5601</v>
      </c>
      <c r="E5161" t="inlineStr">
        <is>
          <t>CVG</t>
        </is>
      </c>
      <c r="F5161" s="10" t="n">
        <v>845</v>
      </c>
      <c r="G5161" t="inlineStr">
        <is>
          <t>0800-0859</t>
        </is>
      </c>
      <c r="H5161" s="9">
        <f>INT(F5161/100)</f>
        <v/>
      </c>
      <c r="I5161" t="n">
        <v>3</v>
      </c>
      <c r="J5161" t="n">
        <v>0</v>
      </c>
      <c r="K5161" t="n">
        <v>-9</v>
      </c>
      <c r="L5161" t="n">
        <v>0</v>
      </c>
      <c r="M5161" t="n">
        <v>0</v>
      </c>
      <c r="O5161" t="n">
        <v>0</v>
      </c>
    </row>
    <row r="5162">
      <c r="A5162" s="8" t="n">
        <v>46216</v>
      </c>
      <c r="B5162" t="inlineStr">
        <is>
          <t>B6</t>
        </is>
      </c>
      <c r="C5162" s="9">
        <f>_xlfn.XLOOKUP(B5162,Carriers[Code],Carriers[Airline])</f>
        <v/>
      </c>
      <c r="D5162" t="n">
        <v>219</v>
      </c>
      <c r="E5162" t="inlineStr">
        <is>
          <t>SAN</t>
        </is>
      </c>
      <c r="F5162" s="10" t="n">
        <v>850</v>
      </c>
      <c r="G5162" t="inlineStr">
        <is>
          <t>0800-0859</t>
        </is>
      </c>
      <c r="H5162" s="9">
        <f>INT(F5162/100)</f>
        <v/>
      </c>
      <c r="I5162" t="n">
        <v>-5</v>
      </c>
      <c r="J5162" t="n">
        <v>0</v>
      </c>
      <c r="K5162" t="n">
        <v>-36</v>
      </c>
      <c r="L5162" t="n">
        <v>0</v>
      </c>
      <c r="M5162" t="n">
        <v>0</v>
      </c>
      <c r="O5162" t="n">
        <v>0</v>
      </c>
    </row>
    <row r="5163">
      <c r="A5163" s="8" t="n">
        <v>46216</v>
      </c>
      <c r="B5163" t="inlineStr">
        <is>
          <t>YX</t>
        </is>
      </c>
      <c r="C5163" s="9">
        <f>_xlfn.XLOOKUP(B5163,Carriers[Code],Carriers[Airline])</f>
        <v/>
      </c>
      <c r="D5163" t="n">
        <v>5597</v>
      </c>
      <c r="E5163" t="inlineStr">
        <is>
          <t>JAX</t>
        </is>
      </c>
      <c r="F5163" s="10" t="n">
        <v>850</v>
      </c>
      <c r="G5163" t="inlineStr">
        <is>
          <t>0800-0859</t>
        </is>
      </c>
      <c r="H5163" s="9">
        <f>INT(F5163/100)</f>
        <v/>
      </c>
      <c r="I5163" t="n">
        <v>-7</v>
      </c>
      <c r="J5163" t="n">
        <v>0</v>
      </c>
      <c r="K5163" t="n">
        <v>-3</v>
      </c>
      <c r="L5163" t="n">
        <v>0</v>
      </c>
      <c r="M5163" t="n">
        <v>0</v>
      </c>
      <c r="O5163" t="n">
        <v>0</v>
      </c>
    </row>
    <row r="5164">
      <c r="A5164" s="8" t="n">
        <v>46216</v>
      </c>
      <c r="B5164" t="inlineStr">
        <is>
          <t>DL</t>
        </is>
      </c>
      <c r="C5164" s="9">
        <f>_xlfn.XLOOKUP(B5164,Carriers[Code],Carriers[Airline])</f>
        <v/>
      </c>
      <c r="D5164" t="n">
        <v>1780</v>
      </c>
      <c r="E5164" t="inlineStr">
        <is>
          <t>SJU</t>
        </is>
      </c>
      <c r="F5164" s="10" t="n">
        <v>851</v>
      </c>
      <c r="G5164" t="inlineStr">
        <is>
          <t>0800-0859</t>
        </is>
      </c>
      <c r="H5164" s="9">
        <f>INT(F5164/100)</f>
        <v/>
      </c>
      <c r="I5164" t="n">
        <v>89</v>
      </c>
      <c r="J5164" t="n">
        <v>1</v>
      </c>
      <c r="K5164" t="n">
        <v>70</v>
      </c>
      <c r="L5164" t="n">
        <v>1</v>
      </c>
      <c r="M5164" t="n">
        <v>0</v>
      </c>
      <c r="O5164" t="n">
        <v>0</v>
      </c>
      <c r="P5164" t="n">
        <v>70</v>
      </c>
      <c r="Q5164" t="n">
        <v>0</v>
      </c>
      <c r="R5164" t="n">
        <v>0</v>
      </c>
      <c r="S5164" t="n">
        <v>0</v>
      </c>
      <c r="T5164" t="n">
        <v>0</v>
      </c>
    </row>
    <row r="5165">
      <c r="A5165" s="8" t="n">
        <v>46216</v>
      </c>
      <c r="B5165" t="inlineStr">
        <is>
          <t>B6</t>
        </is>
      </c>
      <c r="C5165" s="9">
        <f>_xlfn.XLOOKUP(B5165,Carriers[Code],Carriers[Airline])</f>
        <v/>
      </c>
      <c r="D5165" t="n">
        <v>1231</v>
      </c>
      <c r="E5165" t="inlineStr">
        <is>
          <t>VRB</t>
        </is>
      </c>
      <c r="F5165" s="10" t="n">
        <v>855</v>
      </c>
      <c r="G5165" t="inlineStr">
        <is>
          <t>0800-0859</t>
        </is>
      </c>
      <c r="H5165" s="9">
        <f>INT(F5165/100)</f>
        <v/>
      </c>
      <c r="I5165" t="n">
        <v>0</v>
      </c>
      <c r="J5165" t="n">
        <v>0</v>
      </c>
      <c r="K5165" t="n">
        <v>-19</v>
      </c>
      <c r="L5165" t="n">
        <v>0</v>
      </c>
      <c r="M5165" t="n">
        <v>0</v>
      </c>
      <c r="O5165" t="n">
        <v>0</v>
      </c>
    </row>
    <row r="5166">
      <c r="A5166" s="8" t="n">
        <v>46216</v>
      </c>
      <c r="B5166" t="inlineStr">
        <is>
          <t>WN</t>
        </is>
      </c>
      <c r="C5166" s="9">
        <f>_xlfn.XLOOKUP(B5166,Carriers[Code],Carriers[Airline])</f>
        <v/>
      </c>
      <c r="D5166" t="n">
        <v>732</v>
      </c>
      <c r="E5166" t="inlineStr">
        <is>
          <t>BWI</t>
        </is>
      </c>
      <c r="F5166" s="10" t="n">
        <v>855</v>
      </c>
      <c r="G5166" t="inlineStr">
        <is>
          <t>0800-0859</t>
        </is>
      </c>
      <c r="H5166" s="9">
        <f>INT(F5166/100)</f>
        <v/>
      </c>
      <c r="I5166" t="n">
        <v>-3</v>
      </c>
      <c r="J5166" t="n">
        <v>0</v>
      </c>
      <c r="K5166" t="n">
        <v>-22</v>
      </c>
      <c r="L5166" t="n">
        <v>0</v>
      </c>
      <c r="M5166" t="n">
        <v>0</v>
      </c>
      <c r="O5166" t="n">
        <v>0</v>
      </c>
    </row>
    <row r="5167">
      <c r="A5167" s="8" t="n">
        <v>46216</v>
      </c>
      <c r="B5167" t="inlineStr">
        <is>
          <t>YX</t>
        </is>
      </c>
      <c r="C5167" s="9">
        <f>_xlfn.XLOOKUP(B5167,Carriers[Code],Carriers[Airline])</f>
        <v/>
      </c>
      <c r="D5167" t="n">
        <v>5622</v>
      </c>
      <c r="E5167" t="inlineStr">
        <is>
          <t>RIC</t>
        </is>
      </c>
      <c r="F5167" s="10" t="n">
        <v>855</v>
      </c>
      <c r="G5167" t="inlineStr">
        <is>
          <t>0800-0859</t>
        </is>
      </c>
      <c r="H5167" s="9">
        <f>INT(F5167/100)</f>
        <v/>
      </c>
      <c r="I5167" t="n">
        <v>-1</v>
      </c>
      <c r="J5167" t="n">
        <v>0</v>
      </c>
      <c r="K5167" t="n">
        <v>-1</v>
      </c>
      <c r="L5167" t="n">
        <v>0</v>
      </c>
      <c r="M5167" t="n">
        <v>0</v>
      </c>
      <c r="O5167" t="n">
        <v>0</v>
      </c>
    </row>
    <row r="5168">
      <c r="A5168" s="8" t="n">
        <v>46216</v>
      </c>
      <c r="B5168" t="inlineStr">
        <is>
          <t>AA</t>
        </is>
      </c>
      <c r="C5168" s="9">
        <f>_xlfn.XLOOKUP(B5168,Carriers[Code],Carriers[Airline])</f>
        <v/>
      </c>
      <c r="D5168" t="n">
        <v>1239</v>
      </c>
      <c r="E5168" t="inlineStr">
        <is>
          <t>ORD</t>
        </is>
      </c>
      <c r="F5168" s="10" t="n">
        <v>858</v>
      </c>
      <c r="G5168" t="inlineStr">
        <is>
          <t>0800-0859</t>
        </is>
      </c>
      <c r="H5168" s="9">
        <f>INT(F5168/100)</f>
        <v/>
      </c>
      <c r="I5168" t="n">
        <v>-5</v>
      </c>
      <c r="J5168" t="n">
        <v>0</v>
      </c>
      <c r="K5168" t="n">
        <v>-26</v>
      </c>
      <c r="L5168" t="n">
        <v>0</v>
      </c>
      <c r="M5168" t="n">
        <v>0</v>
      </c>
      <c r="O5168" t="n">
        <v>0</v>
      </c>
    </row>
    <row r="5169">
      <c r="A5169" s="8" t="n">
        <v>46216</v>
      </c>
      <c r="B5169" t="inlineStr">
        <is>
          <t>AA</t>
        </is>
      </c>
      <c r="C5169" s="9">
        <f>_xlfn.XLOOKUP(B5169,Carriers[Code],Carriers[Airline])</f>
        <v/>
      </c>
      <c r="D5169" t="n">
        <v>2735</v>
      </c>
      <c r="E5169" t="inlineStr">
        <is>
          <t>MCO</t>
        </is>
      </c>
      <c r="F5169" s="10" t="n">
        <v>900</v>
      </c>
      <c r="G5169" t="inlineStr">
        <is>
          <t>0900-0959</t>
        </is>
      </c>
      <c r="H5169" s="9">
        <f>INT(F5169/100)</f>
        <v/>
      </c>
      <c r="I5169" t="n">
        <v>-11</v>
      </c>
      <c r="J5169" t="n">
        <v>0</v>
      </c>
      <c r="K5169" t="n">
        <v>-19</v>
      </c>
      <c r="L5169" t="n">
        <v>0</v>
      </c>
      <c r="M5169" t="n">
        <v>0</v>
      </c>
      <c r="O5169" t="n">
        <v>0</v>
      </c>
    </row>
    <row r="5170">
      <c r="A5170" s="8" t="n">
        <v>46216</v>
      </c>
      <c r="B5170" t="inlineStr">
        <is>
          <t>AS</t>
        </is>
      </c>
      <c r="C5170" s="9">
        <f>_xlfn.XLOOKUP(B5170,Carriers[Code],Carriers[Airline])</f>
        <v/>
      </c>
      <c r="D5170" t="n">
        <v>338</v>
      </c>
      <c r="E5170" t="inlineStr">
        <is>
          <t>SEA</t>
        </is>
      </c>
      <c r="F5170" s="10" t="n">
        <v>900</v>
      </c>
      <c r="G5170" t="inlineStr">
        <is>
          <t>0900-0959</t>
        </is>
      </c>
      <c r="H5170" s="9">
        <f>INT(F5170/100)</f>
        <v/>
      </c>
      <c r="I5170" t="n">
        <v>3</v>
      </c>
      <c r="J5170" t="n">
        <v>0</v>
      </c>
      <c r="K5170" t="n">
        <v>-20</v>
      </c>
      <c r="L5170" t="n">
        <v>0</v>
      </c>
      <c r="M5170" t="n">
        <v>0</v>
      </c>
      <c r="O5170" t="n">
        <v>0</v>
      </c>
    </row>
    <row r="5171">
      <c r="A5171" s="8" t="n">
        <v>46216</v>
      </c>
      <c r="B5171" t="inlineStr">
        <is>
          <t>DL</t>
        </is>
      </c>
      <c r="C5171" s="9">
        <f>_xlfn.XLOOKUP(B5171,Carriers[Code],Carriers[Airline])</f>
        <v/>
      </c>
      <c r="D5171" t="n">
        <v>816</v>
      </c>
      <c r="E5171" t="inlineStr">
        <is>
          <t>SAT</t>
        </is>
      </c>
      <c r="F5171" s="10" t="n">
        <v>900</v>
      </c>
      <c r="G5171" t="inlineStr">
        <is>
          <t>0900-0959</t>
        </is>
      </c>
      <c r="H5171" s="9">
        <f>INT(F5171/100)</f>
        <v/>
      </c>
      <c r="I5171" t="n">
        <v>-3</v>
      </c>
      <c r="J5171" t="n">
        <v>0</v>
      </c>
      <c r="K5171" t="n">
        <v>-1</v>
      </c>
      <c r="L5171" t="n">
        <v>0</v>
      </c>
      <c r="M5171" t="n">
        <v>0</v>
      </c>
      <c r="O5171" t="n">
        <v>0</v>
      </c>
    </row>
    <row r="5172">
      <c r="A5172" s="8" t="n">
        <v>46216</v>
      </c>
      <c r="B5172" t="inlineStr">
        <is>
          <t>YX</t>
        </is>
      </c>
      <c r="C5172" s="9">
        <f>_xlfn.XLOOKUP(B5172,Carriers[Code],Carriers[Airline])</f>
        <v/>
      </c>
      <c r="D5172" t="n">
        <v>5732</v>
      </c>
      <c r="E5172" t="inlineStr">
        <is>
          <t>LGA</t>
        </is>
      </c>
      <c r="F5172" s="10" t="n">
        <v>900</v>
      </c>
      <c r="G5172" t="inlineStr">
        <is>
          <t>0900-0959</t>
        </is>
      </c>
      <c r="H5172" s="9">
        <f>INT(F5172/100)</f>
        <v/>
      </c>
      <c r="I5172" t="n">
        <v>-5</v>
      </c>
      <c r="J5172" t="n">
        <v>0</v>
      </c>
      <c r="K5172" t="n">
        <v>-19</v>
      </c>
      <c r="L5172" t="n">
        <v>0</v>
      </c>
      <c r="M5172" t="n">
        <v>0</v>
      </c>
      <c r="O5172" t="n">
        <v>0</v>
      </c>
    </row>
    <row r="5173">
      <c r="A5173" s="8" t="n">
        <v>46216</v>
      </c>
      <c r="B5173" t="inlineStr">
        <is>
          <t>AA</t>
        </is>
      </c>
      <c r="C5173" s="9">
        <f>_xlfn.XLOOKUP(B5173,Carriers[Code],Carriers[Airline])</f>
        <v/>
      </c>
      <c r="D5173" t="n">
        <v>479</v>
      </c>
      <c r="E5173" t="inlineStr">
        <is>
          <t>DFW</t>
        </is>
      </c>
      <c r="F5173" s="10" t="n">
        <v>901</v>
      </c>
      <c r="G5173" t="inlineStr">
        <is>
          <t>0900-0959</t>
        </is>
      </c>
      <c r="H5173" s="9">
        <f>INT(F5173/100)</f>
        <v/>
      </c>
      <c r="I5173" t="n">
        <v>51</v>
      </c>
      <c r="J5173" t="n">
        <v>1</v>
      </c>
      <c r="K5173" t="n">
        <v>11</v>
      </c>
      <c r="L5173" t="n">
        <v>0</v>
      </c>
      <c r="M5173" t="n">
        <v>0</v>
      </c>
      <c r="O5173" t="n">
        <v>0</v>
      </c>
    </row>
    <row r="5174">
      <c r="A5174" s="8" t="n">
        <v>46216</v>
      </c>
      <c r="B5174" t="inlineStr">
        <is>
          <t>B6</t>
        </is>
      </c>
      <c r="C5174" s="9">
        <f>_xlfn.XLOOKUP(B5174,Carriers[Code],Carriers[Airline])</f>
        <v/>
      </c>
      <c r="D5174" t="n">
        <v>21</v>
      </c>
      <c r="E5174" t="inlineStr">
        <is>
          <t>PBI</t>
        </is>
      </c>
      <c r="F5174" s="10" t="n">
        <v>902</v>
      </c>
      <c r="G5174" t="inlineStr">
        <is>
          <t>0900-0959</t>
        </is>
      </c>
      <c r="H5174" s="9">
        <f>INT(F5174/100)</f>
        <v/>
      </c>
      <c r="I5174" t="n">
        <v>-4</v>
      </c>
      <c r="J5174" t="n">
        <v>0</v>
      </c>
      <c r="K5174" t="n">
        <v>-15</v>
      </c>
      <c r="L5174" t="n">
        <v>0</v>
      </c>
      <c r="M5174" t="n">
        <v>0</v>
      </c>
      <c r="O5174" t="n">
        <v>0</v>
      </c>
    </row>
    <row r="5175">
      <c r="A5175" s="8" t="n">
        <v>46216</v>
      </c>
      <c r="B5175" t="inlineStr">
        <is>
          <t>DL</t>
        </is>
      </c>
      <c r="C5175" s="9">
        <f>_xlfn.XLOOKUP(B5175,Carriers[Code],Carriers[Airline])</f>
        <v/>
      </c>
      <c r="D5175" t="n">
        <v>456</v>
      </c>
      <c r="E5175" t="inlineStr">
        <is>
          <t>ATL</t>
        </is>
      </c>
      <c r="F5175" s="10" t="n">
        <v>905</v>
      </c>
      <c r="G5175" t="inlineStr">
        <is>
          <t>0900-0959</t>
        </is>
      </c>
      <c r="H5175" s="9">
        <f>INT(F5175/100)</f>
        <v/>
      </c>
      <c r="I5175" t="n">
        <v>2</v>
      </c>
      <c r="J5175" t="n">
        <v>0</v>
      </c>
      <c r="K5175" t="n">
        <v>-6</v>
      </c>
      <c r="L5175" t="n">
        <v>0</v>
      </c>
      <c r="M5175" t="n">
        <v>0</v>
      </c>
      <c r="O5175" t="n">
        <v>0</v>
      </c>
    </row>
    <row r="5176">
      <c r="A5176" s="8" t="n">
        <v>46216</v>
      </c>
      <c r="B5176" t="inlineStr">
        <is>
          <t>YX</t>
        </is>
      </c>
      <c r="C5176" s="9">
        <f>_xlfn.XLOOKUP(B5176,Carriers[Code],Carriers[Airline])</f>
        <v/>
      </c>
      <c r="D5176" t="n">
        <v>5720</v>
      </c>
      <c r="E5176" t="inlineStr">
        <is>
          <t>JFK</t>
        </is>
      </c>
      <c r="F5176" s="10" t="n">
        <v>905</v>
      </c>
      <c r="G5176" t="inlineStr">
        <is>
          <t>0900-0959</t>
        </is>
      </c>
      <c r="H5176" s="9">
        <f>INT(F5176/100)</f>
        <v/>
      </c>
      <c r="I5176" t="n">
        <v>5</v>
      </c>
      <c r="J5176" t="n">
        <v>0</v>
      </c>
      <c r="K5176" t="n">
        <v>3</v>
      </c>
      <c r="L5176" t="n">
        <v>0</v>
      </c>
      <c r="M5176" t="n">
        <v>0</v>
      </c>
      <c r="O5176" t="n">
        <v>0</v>
      </c>
    </row>
    <row r="5177">
      <c r="A5177" s="8" t="n">
        <v>46216</v>
      </c>
      <c r="B5177" t="inlineStr">
        <is>
          <t>UA</t>
        </is>
      </c>
      <c r="C5177" s="9">
        <f>_xlfn.XLOOKUP(B5177,Carriers[Code],Carriers[Airline])</f>
        <v/>
      </c>
      <c r="D5177" t="n">
        <v>2002</v>
      </c>
      <c r="E5177" t="inlineStr">
        <is>
          <t>SFO</t>
        </is>
      </c>
      <c r="F5177" s="10" t="n">
        <v>907</v>
      </c>
      <c r="G5177" t="inlineStr">
        <is>
          <t>0900-0959</t>
        </is>
      </c>
      <c r="H5177" s="9">
        <f>INT(F5177/100)</f>
        <v/>
      </c>
      <c r="I5177" t="n">
        <v>50</v>
      </c>
      <c r="J5177" t="n">
        <v>1</v>
      </c>
      <c r="K5177" t="n">
        <v>40</v>
      </c>
      <c r="L5177" t="n">
        <v>1</v>
      </c>
      <c r="M5177" t="n">
        <v>0</v>
      </c>
      <c r="O5177" t="n">
        <v>0</v>
      </c>
      <c r="P5177" t="n">
        <v>0</v>
      </c>
      <c r="Q5177" t="n">
        <v>0</v>
      </c>
      <c r="R5177" t="n">
        <v>40</v>
      </c>
      <c r="S5177" t="n">
        <v>0</v>
      </c>
      <c r="T5177" t="n">
        <v>0</v>
      </c>
    </row>
    <row r="5178">
      <c r="A5178" s="8" t="n">
        <v>46216</v>
      </c>
      <c r="B5178" t="inlineStr">
        <is>
          <t>YX</t>
        </is>
      </c>
      <c r="C5178" s="9">
        <f>_xlfn.XLOOKUP(B5178,Carriers[Code],Carriers[Airline])</f>
        <v/>
      </c>
      <c r="D5178" t="n">
        <v>5614</v>
      </c>
      <c r="E5178" t="inlineStr">
        <is>
          <t>MKE</t>
        </is>
      </c>
      <c r="F5178" s="10" t="n">
        <v>910</v>
      </c>
      <c r="G5178" t="inlineStr">
        <is>
          <t>0900-0959</t>
        </is>
      </c>
      <c r="H5178" s="9">
        <f>INT(F5178/100)</f>
        <v/>
      </c>
      <c r="I5178" t="n">
        <v>-7</v>
      </c>
      <c r="J5178" t="n">
        <v>0</v>
      </c>
      <c r="K5178" t="n">
        <v>-13</v>
      </c>
      <c r="L5178" t="n">
        <v>0</v>
      </c>
      <c r="M5178" t="n">
        <v>0</v>
      </c>
      <c r="O5178" t="n">
        <v>0</v>
      </c>
    </row>
    <row r="5179">
      <c r="A5179" s="8" t="n">
        <v>46216</v>
      </c>
      <c r="B5179" t="inlineStr">
        <is>
          <t>B6</t>
        </is>
      </c>
      <c r="C5179" s="9">
        <f>_xlfn.XLOOKUP(B5179,Carriers[Code],Carriers[Airline])</f>
        <v/>
      </c>
      <c r="D5179" t="n">
        <v>2033</v>
      </c>
      <c r="E5179" t="inlineStr">
        <is>
          <t>IAH</t>
        </is>
      </c>
      <c r="F5179" s="10" t="n">
        <v>915</v>
      </c>
      <c r="G5179" t="inlineStr">
        <is>
          <t>0900-0959</t>
        </is>
      </c>
      <c r="H5179" s="9">
        <f>INT(F5179/100)</f>
        <v/>
      </c>
      <c r="I5179" t="n">
        <v>-6</v>
      </c>
      <c r="J5179" t="n">
        <v>0</v>
      </c>
      <c r="K5179" t="n">
        <v>27</v>
      </c>
      <c r="L5179" t="n">
        <v>1</v>
      </c>
      <c r="M5179" t="n">
        <v>0</v>
      </c>
      <c r="O5179" t="n">
        <v>0</v>
      </c>
      <c r="P5179" t="n">
        <v>0</v>
      </c>
      <c r="Q5179" t="n">
        <v>0</v>
      </c>
      <c r="R5179" t="n">
        <v>27</v>
      </c>
      <c r="S5179" t="n">
        <v>0</v>
      </c>
      <c r="T5179" t="n">
        <v>0</v>
      </c>
    </row>
    <row r="5180">
      <c r="A5180" s="8" t="n">
        <v>46216</v>
      </c>
      <c r="B5180" t="inlineStr">
        <is>
          <t>DL</t>
        </is>
      </c>
      <c r="C5180" s="9">
        <f>_xlfn.XLOOKUP(B5180,Carriers[Code],Carriers[Airline])</f>
        <v/>
      </c>
      <c r="D5180" t="n">
        <v>1748</v>
      </c>
      <c r="E5180" t="inlineStr">
        <is>
          <t>DTW</t>
        </is>
      </c>
      <c r="F5180" s="10" t="n">
        <v>915</v>
      </c>
      <c r="G5180" t="inlineStr">
        <is>
          <t>0900-0959</t>
        </is>
      </c>
      <c r="H5180" s="9">
        <f>INT(F5180/100)</f>
        <v/>
      </c>
      <c r="I5180" t="n">
        <v>-3</v>
      </c>
      <c r="J5180" t="n">
        <v>0</v>
      </c>
      <c r="K5180" t="n">
        <v>1</v>
      </c>
      <c r="L5180" t="n">
        <v>0</v>
      </c>
      <c r="M5180" t="n">
        <v>0</v>
      </c>
      <c r="O5180" t="n">
        <v>0</v>
      </c>
    </row>
    <row r="5181">
      <c r="A5181" s="8" t="n">
        <v>46216</v>
      </c>
      <c r="B5181" t="inlineStr">
        <is>
          <t>YX</t>
        </is>
      </c>
      <c r="C5181" s="9">
        <f>_xlfn.XLOOKUP(B5181,Carriers[Code],Carriers[Airline])</f>
        <v/>
      </c>
      <c r="D5181" t="n">
        <v>5693</v>
      </c>
      <c r="E5181" t="inlineStr">
        <is>
          <t>DCA</t>
        </is>
      </c>
      <c r="F5181" s="10" t="n">
        <v>915</v>
      </c>
      <c r="G5181" t="inlineStr">
        <is>
          <t>0900-0959</t>
        </is>
      </c>
      <c r="H5181" s="9">
        <f>INT(F5181/100)</f>
        <v/>
      </c>
      <c r="I5181" t="n">
        <v>-3</v>
      </c>
      <c r="J5181" t="n">
        <v>0</v>
      </c>
      <c r="K5181" t="n">
        <v>-8</v>
      </c>
      <c r="L5181" t="n">
        <v>0</v>
      </c>
      <c r="M5181" t="n">
        <v>0</v>
      </c>
      <c r="O5181" t="n">
        <v>0</v>
      </c>
    </row>
    <row r="5182">
      <c r="A5182" s="8" t="n">
        <v>46216</v>
      </c>
      <c r="B5182" t="inlineStr">
        <is>
          <t>AA</t>
        </is>
      </c>
      <c r="C5182" s="9">
        <f>_xlfn.XLOOKUP(B5182,Carriers[Code],Carriers[Airline])</f>
        <v/>
      </c>
      <c r="D5182" t="n">
        <v>1605</v>
      </c>
      <c r="E5182" t="inlineStr">
        <is>
          <t>DCA</t>
        </is>
      </c>
      <c r="F5182" s="10" t="n">
        <v>918</v>
      </c>
      <c r="G5182" t="inlineStr">
        <is>
          <t>0900-0959</t>
        </is>
      </c>
      <c r="H5182" s="9">
        <f>INT(F5182/100)</f>
        <v/>
      </c>
      <c r="I5182" t="n">
        <v>-10</v>
      </c>
      <c r="J5182" t="n">
        <v>0</v>
      </c>
      <c r="K5182" t="n">
        <v>2</v>
      </c>
      <c r="L5182" t="n">
        <v>0</v>
      </c>
      <c r="M5182" t="n">
        <v>0</v>
      </c>
      <c r="O5182" t="n">
        <v>0</v>
      </c>
    </row>
    <row r="5183">
      <c r="A5183" s="8" t="n">
        <v>46216</v>
      </c>
      <c r="B5183" t="inlineStr">
        <is>
          <t>DL</t>
        </is>
      </c>
      <c r="C5183" s="9">
        <f>_xlfn.XLOOKUP(B5183,Carriers[Code],Carriers[Airline])</f>
        <v/>
      </c>
      <c r="D5183" t="n">
        <v>1245</v>
      </c>
      <c r="E5183" t="inlineStr">
        <is>
          <t>PBI</t>
        </is>
      </c>
      <c r="F5183" s="10" t="n">
        <v>920</v>
      </c>
      <c r="G5183" t="inlineStr">
        <is>
          <t>0900-0959</t>
        </is>
      </c>
      <c r="H5183" s="9">
        <f>INT(F5183/100)</f>
        <v/>
      </c>
      <c r="M5183" t="n">
        <v>1</v>
      </c>
      <c r="N5183" t="inlineStr">
        <is>
          <t>A</t>
        </is>
      </c>
      <c r="O5183" t="n">
        <v>0</v>
      </c>
    </row>
    <row r="5184">
      <c r="A5184" s="8" t="n">
        <v>46216</v>
      </c>
      <c r="B5184" t="inlineStr">
        <is>
          <t>YX</t>
        </is>
      </c>
      <c r="C5184" s="9">
        <f>_xlfn.XLOOKUP(B5184,Carriers[Code],Carriers[Airline])</f>
        <v/>
      </c>
      <c r="D5184" t="n">
        <v>5809</v>
      </c>
      <c r="E5184" t="inlineStr">
        <is>
          <t>ORF</t>
        </is>
      </c>
      <c r="F5184" s="10" t="n">
        <v>920</v>
      </c>
      <c r="G5184" t="inlineStr">
        <is>
          <t>0900-0959</t>
        </is>
      </c>
      <c r="H5184" s="9">
        <f>INT(F5184/100)</f>
        <v/>
      </c>
      <c r="I5184" t="n">
        <v>65</v>
      </c>
      <c r="J5184" t="n">
        <v>1</v>
      </c>
      <c r="K5184" t="n">
        <v>64</v>
      </c>
      <c r="L5184" t="n">
        <v>1</v>
      </c>
      <c r="M5184" t="n">
        <v>0</v>
      </c>
      <c r="O5184" t="n">
        <v>0</v>
      </c>
      <c r="P5184" t="n">
        <v>64</v>
      </c>
      <c r="Q5184" t="n">
        <v>0</v>
      </c>
      <c r="R5184" t="n">
        <v>0</v>
      </c>
      <c r="S5184" t="n">
        <v>0</v>
      </c>
      <c r="T5184" t="n">
        <v>0</v>
      </c>
    </row>
    <row r="5185">
      <c r="A5185" s="8" t="n">
        <v>46216</v>
      </c>
      <c r="B5185" t="inlineStr">
        <is>
          <t>B6</t>
        </is>
      </c>
      <c r="C5185" s="9">
        <f>_xlfn.XLOOKUP(B5185,Carriers[Code],Carriers[Airline])</f>
        <v/>
      </c>
      <c r="D5185" t="n">
        <v>1324</v>
      </c>
      <c r="E5185" t="inlineStr">
        <is>
          <t>MVY</t>
        </is>
      </c>
      <c r="F5185" s="10" t="n">
        <v>921</v>
      </c>
      <c r="G5185" t="inlineStr">
        <is>
          <t>0900-0959</t>
        </is>
      </c>
      <c r="H5185" s="9">
        <f>INT(F5185/100)</f>
        <v/>
      </c>
      <c r="I5185" t="n">
        <v>-8</v>
      </c>
      <c r="J5185" t="n">
        <v>0</v>
      </c>
      <c r="K5185" t="n">
        <v>-9</v>
      </c>
      <c r="L5185" t="n">
        <v>0</v>
      </c>
      <c r="M5185" t="n">
        <v>0</v>
      </c>
      <c r="O5185" t="n">
        <v>0</v>
      </c>
    </row>
    <row r="5186">
      <c r="A5186" s="8" t="n">
        <v>46216</v>
      </c>
      <c r="B5186" t="inlineStr">
        <is>
          <t>YX</t>
        </is>
      </c>
      <c r="C5186" s="9">
        <f>_xlfn.XLOOKUP(B5186,Carriers[Code],Carriers[Airline])</f>
        <v/>
      </c>
      <c r="D5186" t="n">
        <v>4666</v>
      </c>
      <c r="E5186" t="inlineStr">
        <is>
          <t>BUF</t>
        </is>
      </c>
      <c r="F5186" s="10" t="n">
        <v>921</v>
      </c>
      <c r="G5186" t="inlineStr">
        <is>
          <t>0900-0959</t>
        </is>
      </c>
      <c r="H5186" s="9">
        <f>INT(F5186/100)</f>
        <v/>
      </c>
      <c r="I5186" t="n">
        <v>-7</v>
      </c>
      <c r="J5186" t="n">
        <v>0</v>
      </c>
      <c r="K5186" t="n">
        <v>-30</v>
      </c>
      <c r="L5186" t="n">
        <v>0</v>
      </c>
      <c r="M5186" t="n">
        <v>0</v>
      </c>
      <c r="O5186" t="n">
        <v>0</v>
      </c>
    </row>
    <row r="5187">
      <c r="A5187" s="8" t="n">
        <v>46216</v>
      </c>
      <c r="B5187" t="inlineStr">
        <is>
          <t>UA</t>
        </is>
      </c>
      <c r="C5187" s="9">
        <f>_xlfn.XLOOKUP(B5187,Carriers[Code],Carriers[Airline])</f>
        <v/>
      </c>
      <c r="D5187" t="n">
        <v>2098</v>
      </c>
      <c r="E5187" t="inlineStr">
        <is>
          <t>IAD</t>
        </is>
      </c>
      <c r="F5187" s="10" t="n">
        <v>925</v>
      </c>
      <c r="G5187" t="inlineStr">
        <is>
          <t>0900-0959</t>
        </is>
      </c>
      <c r="H5187" s="9">
        <f>INT(F5187/100)</f>
        <v/>
      </c>
      <c r="I5187" t="n">
        <v>-7</v>
      </c>
      <c r="J5187" t="n">
        <v>0</v>
      </c>
      <c r="K5187" t="n">
        <v>-16</v>
      </c>
      <c r="L5187" t="n">
        <v>0</v>
      </c>
      <c r="M5187" t="n">
        <v>0</v>
      </c>
      <c r="O5187" t="n">
        <v>0</v>
      </c>
    </row>
    <row r="5188">
      <c r="A5188" s="8" t="n">
        <v>46216</v>
      </c>
      <c r="B5188" t="inlineStr">
        <is>
          <t>YX</t>
        </is>
      </c>
      <c r="C5188" s="9">
        <f>_xlfn.XLOOKUP(B5188,Carriers[Code],Carriers[Airline])</f>
        <v/>
      </c>
      <c r="D5188" t="n">
        <v>5615</v>
      </c>
      <c r="E5188" t="inlineStr">
        <is>
          <t>SDF</t>
        </is>
      </c>
      <c r="F5188" s="10" t="n">
        <v>926</v>
      </c>
      <c r="G5188" t="inlineStr">
        <is>
          <t>0900-0959</t>
        </is>
      </c>
      <c r="H5188" s="9">
        <f>INT(F5188/100)</f>
        <v/>
      </c>
      <c r="I5188" t="n">
        <v>-9</v>
      </c>
      <c r="J5188" t="n">
        <v>0</v>
      </c>
      <c r="K5188" t="n">
        <v>-13</v>
      </c>
      <c r="L5188" t="n">
        <v>0</v>
      </c>
      <c r="M5188" t="n">
        <v>0</v>
      </c>
      <c r="O5188" t="n">
        <v>0</v>
      </c>
    </row>
    <row r="5189">
      <c r="A5189" s="8" t="n">
        <v>46216</v>
      </c>
      <c r="B5189" t="inlineStr">
        <is>
          <t>UA</t>
        </is>
      </c>
      <c r="C5189" s="9">
        <f>_xlfn.XLOOKUP(B5189,Carriers[Code],Carriers[Airline])</f>
        <v/>
      </c>
      <c r="D5189" t="n">
        <v>1307</v>
      </c>
      <c r="E5189" t="inlineStr">
        <is>
          <t>EWR</t>
        </is>
      </c>
      <c r="F5189" s="10" t="n">
        <v>930</v>
      </c>
      <c r="G5189" t="inlineStr">
        <is>
          <t>0900-0959</t>
        </is>
      </c>
      <c r="H5189" s="9">
        <f>INT(F5189/100)</f>
        <v/>
      </c>
      <c r="I5189" t="n">
        <v>-2</v>
      </c>
      <c r="J5189" t="n">
        <v>0</v>
      </c>
      <c r="K5189" t="n">
        <v>-11</v>
      </c>
      <c r="L5189" t="n">
        <v>0</v>
      </c>
      <c r="M5189" t="n">
        <v>0</v>
      </c>
      <c r="O5189" t="n">
        <v>0</v>
      </c>
    </row>
    <row r="5190">
      <c r="A5190" s="8" t="n">
        <v>46216</v>
      </c>
      <c r="B5190" t="inlineStr">
        <is>
          <t>B6</t>
        </is>
      </c>
      <c r="C5190" s="9">
        <f>_xlfn.XLOOKUP(B5190,Carriers[Code],Carriers[Airline])</f>
        <v/>
      </c>
      <c r="D5190" t="n">
        <v>2352</v>
      </c>
      <c r="E5190" t="inlineStr">
        <is>
          <t>ACK</t>
        </is>
      </c>
      <c r="F5190" s="10" t="n">
        <v>934</v>
      </c>
      <c r="G5190" t="inlineStr">
        <is>
          <t>0900-0959</t>
        </is>
      </c>
      <c r="H5190" s="9">
        <f>INT(F5190/100)</f>
        <v/>
      </c>
      <c r="I5190" t="n">
        <v>-9</v>
      </c>
      <c r="J5190" t="n">
        <v>0</v>
      </c>
      <c r="K5190" t="n">
        <v>-14</v>
      </c>
      <c r="L5190" t="n">
        <v>0</v>
      </c>
      <c r="M5190" t="n">
        <v>0</v>
      </c>
      <c r="O5190" t="n">
        <v>0</v>
      </c>
    </row>
    <row r="5191">
      <c r="A5191" s="8" t="n">
        <v>46216</v>
      </c>
      <c r="B5191" t="inlineStr">
        <is>
          <t>YX</t>
        </is>
      </c>
      <c r="C5191" s="9">
        <f>_xlfn.XLOOKUP(B5191,Carriers[Code],Carriers[Airline])</f>
        <v/>
      </c>
      <c r="D5191" t="n">
        <v>4708</v>
      </c>
      <c r="E5191" t="inlineStr">
        <is>
          <t>ACK</t>
        </is>
      </c>
      <c r="F5191" s="10" t="n">
        <v>935</v>
      </c>
      <c r="G5191" t="inlineStr">
        <is>
          <t>0900-0959</t>
        </is>
      </c>
      <c r="H5191" s="9">
        <f>INT(F5191/100)</f>
        <v/>
      </c>
      <c r="I5191" t="n">
        <v>1</v>
      </c>
      <c r="J5191" t="n">
        <v>0</v>
      </c>
      <c r="K5191" t="n">
        <v>24</v>
      </c>
      <c r="L5191" t="n">
        <v>1</v>
      </c>
      <c r="M5191" t="n">
        <v>0</v>
      </c>
      <c r="O5191" t="n">
        <v>0</v>
      </c>
      <c r="P5191" t="n">
        <v>1</v>
      </c>
      <c r="Q5191" t="n">
        <v>0</v>
      </c>
      <c r="R5191" t="n">
        <v>23</v>
      </c>
      <c r="S5191" t="n">
        <v>0</v>
      </c>
      <c r="T5191" t="n">
        <v>0</v>
      </c>
    </row>
    <row r="5192">
      <c r="A5192" s="8" t="n">
        <v>46216</v>
      </c>
      <c r="B5192" t="inlineStr">
        <is>
          <t>AA</t>
        </is>
      </c>
      <c r="C5192" s="9">
        <f>_xlfn.XLOOKUP(B5192,Carriers[Code],Carriers[Airline])</f>
        <v/>
      </c>
      <c r="D5192" t="n">
        <v>3225</v>
      </c>
      <c r="E5192" t="inlineStr">
        <is>
          <t>PHL</t>
        </is>
      </c>
      <c r="F5192" s="10" t="n">
        <v>937</v>
      </c>
      <c r="G5192" t="inlineStr">
        <is>
          <t>0900-0959</t>
        </is>
      </c>
      <c r="H5192" s="9">
        <f>INT(F5192/100)</f>
        <v/>
      </c>
      <c r="I5192" t="n">
        <v>-6</v>
      </c>
      <c r="J5192" t="n">
        <v>0</v>
      </c>
      <c r="K5192" t="n">
        <v>-14</v>
      </c>
      <c r="L5192" t="n">
        <v>0</v>
      </c>
      <c r="M5192" t="n">
        <v>0</v>
      </c>
      <c r="O5192" t="n">
        <v>0</v>
      </c>
    </row>
    <row r="5193">
      <c r="A5193" s="8" t="n">
        <v>46216</v>
      </c>
      <c r="B5193" t="inlineStr">
        <is>
          <t>UA</t>
        </is>
      </c>
      <c r="C5193" s="9">
        <f>_xlfn.XLOOKUP(B5193,Carriers[Code],Carriers[Airline])</f>
        <v/>
      </c>
      <c r="D5193" t="n">
        <v>662</v>
      </c>
      <c r="E5193" t="inlineStr">
        <is>
          <t>DEN</t>
        </is>
      </c>
      <c r="F5193" s="10" t="n">
        <v>940</v>
      </c>
      <c r="G5193" t="inlineStr">
        <is>
          <t>0900-0959</t>
        </is>
      </c>
      <c r="H5193" s="9">
        <f>INT(F5193/100)</f>
        <v/>
      </c>
      <c r="I5193" t="n">
        <v>93</v>
      </c>
      <c r="J5193" t="n">
        <v>1</v>
      </c>
      <c r="K5193" t="n">
        <v>55</v>
      </c>
      <c r="L5193" t="n">
        <v>1</v>
      </c>
      <c r="M5193" t="n">
        <v>0</v>
      </c>
      <c r="O5193" t="n">
        <v>0</v>
      </c>
      <c r="P5193" t="n">
        <v>55</v>
      </c>
      <c r="Q5193" t="n">
        <v>0</v>
      </c>
      <c r="R5193" t="n">
        <v>0</v>
      </c>
      <c r="S5193" t="n">
        <v>0</v>
      </c>
      <c r="T5193" t="n">
        <v>0</v>
      </c>
    </row>
    <row r="5194">
      <c r="A5194" s="8" t="n">
        <v>46216</v>
      </c>
      <c r="B5194" t="inlineStr">
        <is>
          <t>B6</t>
        </is>
      </c>
      <c r="C5194" s="9">
        <f>_xlfn.XLOOKUP(B5194,Carriers[Code],Carriers[Airline])</f>
        <v/>
      </c>
      <c r="D5194" t="n">
        <v>1833</v>
      </c>
      <c r="E5194" t="inlineStr">
        <is>
          <t>SFO</t>
        </is>
      </c>
      <c r="F5194" s="10" t="n">
        <v>950</v>
      </c>
      <c r="G5194" t="inlineStr">
        <is>
          <t>0900-0959</t>
        </is>
      </c>
      <c r="H5194" s="9">
        <f>INT(F5194/100)</f>
        <v/>
      </c>
      <c r="I5194" t="n">
        <v>-5</v>
      </c>
      <c r="J5194" t="n">
        <v>0</v>
      </c>
      <c r="K5194" t="n">
        <v>-45</v>
      </c>
      <c r="L5194" t="n">
        <v>0</v>
      </c>
      <c r="M5194" t="n">
        <v>0</v>
      </c>
      <c r="O5194" t="n">
        <v>0</v>
      </c>
    </row>
    <row r="5195">
      <c r="A5195" s="8" t="n">
        <v>46216</v>
      </c>
      <c r="B5195" t="inlineStr">
        <is>
          <t>UA</t>
        </is>
      </c>
      <c r="C5195" s="9">
        <f>_xlfn.XLOOKUP(B5195,Carriers[Code],Carriers[Airline])</f>
        <v/>
      </c>
      <c r="D5195" t="n">
        <v>1349</v>
      </c>
      <c r="E5195" t="inlineStr">
        <is>
          <t>ORD</t>
        </is>
      </c>
      <c r="F5195" s="10" t="n">
        <v>950</v>
      </c>
      <c r="G5195" t="inlineStr">
        <is>
          <t>0900-0959</t>
        </is>
      </c>
      <c r="H5195" s="9">
        <f>INT(F5195/100)</f>
        <v/>
      </c>
      <c r="I5195" t="n">
        <v>-9</v>
      </c>
      <c r="J5195" t="n">
        <v>0</v>
      </c>
      <c r="K5195" t="n">
        <v>-36</v>
      </c>
      <c r="L5195" t="n">
        <v>0</v>
      </c>
      <c r="M5195" t="n">
        <v>0</v>
      </c>
      <c r="O5195" t="n">
        <v>0</v>
      </c>
    </row>
    <row r="5196">
      <c r="A5196" s="8" t="n">
        <v>46216</v>
      </c>
      <c r="B5196" t="inlineStr">
        <is>
          <t>B6</t>
        </is>
      </c>
      <c r="C5196" s="9">
        <f>_xlfn.XLOOKUP(B5196,Carriers[Code],Carriers[Airline])</f>
        <v/>
      </c>
      <c r="D5196" t="n">
        <v>395</v>
      </c>
      <c r="E5196" t="inlineStr">
        <is>
          <t>PDX</t>
        </is>
      </c>
      <c r="F5196" s="10" t="n">
        <v>955</v>
      </c>
      <c r="G5196" t="inlineStr">
        <is>
          <t>0900-0959</t>
        </is>
      </c>
      <c r="H5196" s="9">
        <f>INT(F5196/100)</f>
        <v/>
      </c>
      <c r="I5196" t="n">
        <v>74</v>
      </c>
      <c r="J5196" t="n">
        <v>1</v>
      </c>
      <c r="K5196" t="n">
        <v>39</v>
      </c>
      <c r="L5196" t="n">
        <v>1</v>
      </c>
      <c r="M5196" t="n">
        <v>0</v>
      </c>
      <c r="O5196" t="n">
        <v>0</v>
      </c>
      <c r="P5196" t="n">
        <v>39</v>
      </c>
      <c r="Q5196" t="n">
        <v>0</v>
      </c>
      <c r="R5196" t="n">
        <v>0</v>
      </c>
      <c r="S5196" t="n">
        <v>0</v>
      </c>
      <c r="T5196" t="n">
        <v>0</v>
      </c>
    </row>
    <row r="5197">
      <c r="A5197" s="8" t="n">
        <v>46216</v>
      </c>
      <c r="B5197" t="inlineStr">
        <is>
          <t>MQ</t>
        </is>
      </c>
      <c r="C5197" s="9">
        <f>_xlfn.XLOOKUP(B5197,Carriers[Code],Carriers[Airline])</f>
        <v/>
      </c>
      <c r="D5197" t="n">
        <v>4171</v>
      </c>
      <c r="E5197" t="inlineStr">
        <is>
          <t>ROC</t>
        </is>
      </c>
      <c r="F5197" s="10" t="n">
        <v>955</v>
      </c>
      <c r="G5197" t="inlineStr">
        <is>
          <t>0900-0959</t>
        </is>
      </c>
      <c r="H5197" s="9">
        <f>INT(F5197/100)</f>
        <v/>
      </c>
      <c r="I5197" t="n">
        <v>-13</v>
      </c>
      <c r="J5197" t="n">
        <v>0</v>
      </c>
      <c r="K5197" t="n">
        <v>-33</v>
      </c>
      <c r="L5197" t="n">
        <v>0</v>
      </c>
      <c r="M5197" t="n">
        <v>0</v>
      </c>
      <c r="O5197" t="n">
        <v>0</v>
      </c>
    </row>
    <row r="5198">
      <c r="A5198" s="8" t="n">
        <v>46216</v>
      </c>
      <c r="B5198" t="inlineStr">
        <is>
          <t>DL</t>
        </is>
      </c>
      <c r="C5198" s="9">
        <f>_xlfn.XLOOKUP(B5198,Carriers[Code],Carriers[Airline])</f>
        <v/>
      </c>
      <c r="D5198" t="n">
        <v>2118</v>
      </c>
      <c r="E5198" t="inlineStr">
        <is>
          <t>RDU</t>
        </is>
      </c>
      <c r="F5198" s="10" t="n">
        <v>1000</v>
      </c>
      <c r="G5198" t="inlineStr">
        <is>
          <t>1000-1059</t>
        </is>
      </c>
      <c r="H5198" s="9">
        <f>INT(F5198/100)</f>
        <v/>
      </c>
      <c r="I5198" t="n">
        <v>-13</v>
      </c>
      <c r="J5198" t="n">
        <v>0</v>
      </c>
      <c r="K5198" t="n">
        <v>-21</v>
      </c>
      <c r="L5198" t="n">
        <v>0</v>
      </c>
      <c r="M5198" t="n">
        <v>0</v>
      </c>
      <c r="O5198" t="n">
        <v>0</v>
      </c>
    </row>
    <row r="5199">
      <c r="A5199" s="8" t="n">
        <v>46216</v>
      </c>
      <c r="B5199" t="inlineStr">
        <is>
          <t>YX</t>
        </is>
      </c>
      <c r="C5199" s="9">
        <f>_xlfn.XLOOKUP(B5199,Carriers[Code],Carriers[Airline])</f>
        <v/>
      </c>
      <c r="D5199" t="n">
        <v>5744</v>
      </c>
      <c r="E5199" t="inlineStr">
        <is>
          <t>LGA</t>
        </is>
      </c>
      <c r="F5199" s="10" t="n">
        <v>1000</v>
      </c>
      <c r="G5199" t="inlineStr">
        <is>
          <t>1000-1059</t>
        </is>
      </c>
      <c r="H5199" s="9">
        <f>INT(F5199/100)</f>
        <v/>
      </c>
      <c r="I5199" t="n">
        <v>-4</v>
      </c>
      <c r="J5199" t="n">
        <v>0</v>
      </c>
      <c r="K5199" t="n">
        <v>-17</v>
      </c>
      <c r="L5199" t="n">
        <v>0</v>
      </c>
      <c r="M5199" t="n">
        <v>0</v>
      </c>
      <c r="O5199" t="n">
        <v>0</v>
      </c>
    </row>
    <row r="5200">
      <c r="A5200" s="8" t="n">
        <v>46216</v>
      </c>
      <c r="B5200" t="inlineStr">
        <is>
          <t>AA</t>
        </is>
      </c>
      <c r="C5200" s="9">
        <f>_xlfn.XLOOKUP(B5200,Carriers[Code],Carriers[Airline])</f>
        <v/>
      </c>
      <c r="D5200" t="n">
        <v>377</v>
      </c>
      <c r="E5200" t="inlineStr">
        <is>
          <t>PHX</t>
        </is>
      </c>
      <c r="F5200" s="10" t="n">
        <v>1004</v>
      </c>
      <c r="G5200" t="inlineStr">
        <is>
          <t>1000-1059</t>
        </is>
      </c>
      <c r="H5200" s="9">
        <f>INT(F5200/100)</f>
        <v/>
      </c>
      <c r="I5200" t="n">
        <v>-9</v>
      </c>
      <c r="J5200" t="n">
        <v>0</v>
      </c>
      <c r="K5200" t="n">
        <v>-36</v>
      </c>
      <c r="L5200" t="n">
        <v>0</v>
      </c>
      <c r="M5200" t="n">
        <v>0</v>
      </c>
      <c r="O5200" t="n">
        <v>0</v>
      </c>
    </row>
    <row r="5201">
      <c r="A5201" s="8" t="n">
        <v>46216</v>
      </c>
      <c r="B5201" t="inlineStr">
        <is>
          <t>F9</t>
        </is>
      </c>
      <c r="C5201" s="9">
        <f>_xlfn.XLOOKUP(B5201,Carriers[Code],Carriers[Airline])</f>
        <v/>
      </c>
      <c r="D5201" t="n">
        <v>1977</v>
      </c>
      <c r="E5201" t="inlineStr">
        <is>
          <t>MCO</t>
        </is>
      </c>
      <c r="F5201" s="10" t="n">
        <v>1004</v>
      </c>
      <c r="G5201" t="inlineStr">
        <is>
          <t>1000-1059</t>
        </is>
      </c>
      <c r="H5201" s="9">
        <f>INT(F5201/100)</f>
        <v/>
      </c>
      <c r="I5201" t="n">
        <v>0</v>
      </c>
      <c r="J5201" t="n">
        <v>0</v>
      </c>
      <c r="K5201" t="n">
        <v>-20</v>
      </c>
      <c r="L5201" t="n">
        <v>0</v>
      </c>
      <c r="M5201" t="n">
        <v>0</v>
      </c>
      <c r="O5201" t="n">
        <v>0</v>
      </c>
    </row>
    <row r="5202">
      <c r="A5202" s="8" t="n">
        <v>46216</v>
      </c>
      <c r="B5202" t="inlineStr">
        <is>
          <t>G4</t>
        </is>
      </c>
      <c r="C5202" s="9">
        <f>_xlfn.XLOOKUP(B5202,Carriers[Code],Carriers[Airline])</f>
        <v/>
      </c>
      <c r="D5202" t="n">
        <v>233</v>
      </c>
      <c r="E5202" t="inlineStr">
        <is>
          <t>AVL</t>
        </is>
      </c>
      <c r="F5202" s="10" t="n">
        <v>1004</v>
      </c>
      <c r="G5202" t="inlineStr">
        <is>
          <t>1000-1059</t>
        </is>
      </c>
      <c r="H5202" s="9">
        <f>INT(F5202/100)</f>
        <v/>
      </c>
      <c r="I5202" t="n">
        <v>-11</v>
      </c>
      <c r="J5202" t="n">
        <v>0</v>
      </c>
      <c r="K5202" t="n">
        <v>-5</v>
      </c>
      <c r="L5202" t="n">
        <v>0</v>
      </c>
      <c r="M5202" t="n">
        <v>0</v>
      </c>
      <c r="O5202" t="n">
        <v>0</v>
      </c>
    </row>
    <row r="5203">
      <c r="A5203" s="8" t="n">
        <v>46216</v>
      </c>
      <c r="B5203" t="inlineStr">
        <is>
          <t>YX</t>
        </is>
      </c>
      <c r="C5203" s="9">
        <f>_xlfn.XLOOKUP(B5203,Carriers[Code],Carriers[Airline])</f>
        <v/>
      </c>
      <c r="D5203" t="n">
        <v>5630</v>
      </c>
      <c r="E5203" t="inlineStr">
        <is>
          <t>CLT</t>
        </is>
      </c>
      <c r="F5203" s="10" t="n">
        <v>1005</v>
      </c>
      <c r="G5203" t="inlineStr">
        <is>
          <t>1000-1059</t>
        </is>
      </c>
      <c r="H5203" s="9">
        <f>INT(F5203/100)</f>
        <v/>
      </c>
      <c r="I5203" t="n">
        <v>-2</v>
      </c>
      <c r="J5203" t="n">
        <v>0</v>
      </c>
      <c r="K5203" t="n">
        <v>-16</v>
      </c>
      <c r="L5203" t="n">
        <v>0</v>
      </c>
      <c r="M5203" t="n">
        <v>0</v>
      </c>
      <c r="O5203" t="n">
        <v>0</v>
      </c>
    </row>
    <row r="5204">
      <c r="A5204" s="8" t="n">
        <v>46216</v>
      </c>
      <c r="B5204" t="inlineStr">
        <is>
          <t>B6</t>
        </is>
      </c>
      <c r="C5204" s="9">
        <f>_xlfn.XLOOKUP(B5204,Carriers[Code],Carriers[Airline])</f>
        <v/>
      </c>
      <c r="D5204" t="n">
        <v>861</v>
      </c>
      <c r="E5204" t="inlineStr">
        <is>
          <t>SJU</t>
        </is>
      </c>
      <c r="F5204" s="10" t="n">
        <v>1010</v>
      </c>
      <c r="G5204" t="inlineStr">
        <is>
          <t>1000-1059</t>
        </is>
      </c>
      <c r="H5204" s="9">
        <f>INT(F5204/100)</f>
        <v/>
      </c>
      <c r="I5204" t="n">
        <v>11</v>
      </c>
      <c r="J5204" t="n">
        <v>0</v>
      </c>
      <c r="K5204" t="n">
        <v>3</v>
      </c>
      <c r="L5204" t="n">
        <v>0</v>
      </c>
      <c r="M5204" t="n">
        <v>0</v>
      </c>
      <c r="O5204" t="n">
        <v>0</v>
      </c>
    </row>
    <row r="5205">
      <c r="A5205" s="8" t="n">
        <v>46216</v>
      </c>
      <c r="B5205" t="inlineStr">
        <is>
          <t>YX</t>
        </is>
      </c>
      <c r="C5205" s="9">
        <f>_xlfn.XLOOKUP(B5205,Carriers[Code],Carriers[Airline])</f>
        <v/>
      </c>
      <c r="D5205" t="n">
        <v>4516</v>
      </c>
      <c r="E5205" t="inlineStr">
        <is>
          <t>TVC</t>
        </is>
      </c>
      <c r="F5205" s="10" t="n">
        <v>1010</v>
      </c>
      <c r="G5205" t="inlineStr">
        <is>
          <t>1000-1059</t>
        </is>
      </c>
      <c r="H5205" s="9">
        <f>INT(F5205/100)</f>
        <v/>
      </c>
      <c r="I5205" t="n">
        <v>-7</v>
      </c>
      <c r="J5205" t="n">
        <v>0</v>
      </c>
      <c r="K5205" t="n">
        <v>-10</v>
      </c>
      <c r="L5205" t="n">
        <v>0</v>
      </c>
      <c r="M5205" t="n">
        <v>0</v>
      </c>
      <c r="O5205" t="n">
        <v>0</v>
      </c>
    </row>
    <row r="5206">
      <c r="A5206" s="8" t="n">
        <v>46216</v>
      </c>
      <c r="B5206" t="inlineStr">
        <is>
          <t>DL</t>
        </is>
      </c>
      <c r="C5206" s="9">
        <f>_xlfn.XLOOKUP(B5206,Carriers[Code],Carriers[Airline])</f>
        <v/>
      </c>
      <c r="D5206" t="n">
        <v>860</v>
      </c>
      <c r="E5206" t="inlineStr">
        <is>
          <t>SFO</t>
        </is>
      </c>
      <c r="F5206" s="10" t="n">
        <v>1011</v>
      </c>
      <c r="G5206" t="inlineStr">
        <is>
          <t>1000-1059</t>
        </is>
      </c>
      <c r="H5206" s="9">
        <f>INT(F5206/100)</f>
        <v/>
      </c>
      <c r="I5206" t="n">
        <v>-3</v>
      </c>
      <c r="J5206" t="n">
        <v>0</v>
      </c>
      <c r="K5206" t="n">
        <v>-24</v>
      </c>
      <c r="L5206" t="n">
        <v>0</v>
      </c>
      <c r="M5206" t="n">
        <v>0</v>
      </c>
      <c r="O5206" t="n">
        <v>0</v>
      </c>
    </row>
    <row r="5207">
      <c r="A5207" s="8" t="n">
        <v>46216</v>
      </c>
      <c r="B5207" t="inlineStr">
        <is>
          <t>AA</t>
        </is>
      </c>
      <c r="C5207" s="9">
        <f>_xlfn.XLOOKUP(B5207,Carriers[Code],Carriers[Airline])</f>
        <v/>
      </c>
      <c r="D5207" t="n">
        <v>1548</v>
      </c>
      <c r="E5207" t="inlineStr">
        <is>
          <t>CLT</t>
        </is>
      </c>
      <c r="F5207" s="10" t="n">
        <v>1013</v>
      </c>
      <c r="G5207" t="inlineStr">
        <is>
          <t>1000-1059</t>
        </is>
      </c>
      <c r="H5207" s="9">
        <f>INT(F5207/100)</f>
        <v/>
      </c>
      <c r="I5207" t="n">
        <v>-6</v>
      </c>
      <c r="J5207" t="n">
        <v>0</v>
      </c>
      <c r="K5207" t="n">
        <v>-15</v>
      </c>
      <c r="L5207" t="n">
        <v>0</v>
      </c>
      <c r="M5207" t="n">
        <v>0</v>
      </c>
      <c r="O5207" t="n">
        <v>0</v>
      </c>
    </row>
    <row r="5208">
      <c r="A5208" s="8" t="n">
        <v>46216</v>
      </c>
      <c r="B5208" t="inlineStr">
        <is>
          <t>DL</t>
        </is>
      </c>
      <c r="C5208" s="9">
        <f>_xlfn.XLOOKUP(B5208,Carriers[Code],Carriers[Airline])</f>
        <v/>
      </c>
      <c r="D5208" t="n">
        <v>385</v>
      </c>
      <c r="E5208" t="inlineStr">
        <is>
          <t>ATL</t>
        </is>
      </c>
      <c r="F5208" s="10" t="n">
        <v>1015</v>
      </c>
      <c r="G5208" t="inlineStr">
        <is>
          <t>1000-1059</t>
        </is>
      </c>
      <c r="H5208" s="9">
        <f>INT(F5208/100)</f>
        <v/>
      </c>
      <c r="I5208" t="n">
        <v>28</v>
      </c>
      <c r="J5208" t="n">
        <v>1</v>
      </c>
      <c r="K5208" t="n">
        <v>29</v>
      </c>
      <c r="L5208" t="n">
        <v>1</v>
      </c>
      <c r="M5208" t="n">
        <v>0</v>
      </c>
      <c r="O5208" t="n">
        <v>0</v>
      </c>
      <c r="P5208" t="n">
        <v>28</v>
      </c>
      <c r="Q5208" t="n">
        <v>0</v>
      </c>
      <c r="R5208" t="n">
        <v>1</v>
      </c>
      <c r="S5208" t="n">
        <v>0</v>
      </c>
      <c r="T5208" t="n">
        <v>0</v>
      </c>
    </row>
    <row r="5209">
      <c r="A5209" s="8" t="n">
        <v>46216</v>
      </c>
      <c r="B5209" t="inlineStr">
        <is>
          <t>B6</t>
        </is>
      </c>
      <c r="C5209" s="9">
        <f>_xlfn.XLOOKUP(B5209,Carriers[Code],Carriers[Airline])</f>
        <v/>
      </c>
      <c r="D5209" t="n">
        <v>1055</v>
      </c>
      <c r="E5209" t="inlineStr">
        <is>
          <t>DCA</t>
        </is>
      </c>
      <c r="F5209" s="10" t="n">
        <v>1020</v>
      </c>
      <c r="G5209" t="inlineStr">
        <is>
          <t>1000-1059</t>
        </is>
      </c>
      <c r="H5209" s="9">
        <f>INT(F5209/100)</f>
        <v/>
      </c>
      <c r="I5209" t="n">
        <v>-4</v>
      </c>
      <c r="J5209" t="n">
        <v>0</v>
      </c>
      <c r="K5209" t="n">
        <v>-23</v>
      </c>
      <c r="L5209" t="n">
        <v>0</v>
      </c>
      <c r="M5209" t="n">
        <v>0</v>
      </c>
      <c r="O5209" t="n">
        <v>0</v>
      </c>
    </row>
    <row r="5210">
      <c r="A5210" s="8" t="n">
        <v>46216</v>
      </c>
      <c r="B5210" t="inlineStr">
        <is>
          <t>YX</t>
        </is>
      </c>
      <c r="C5210" s="9">
        <f>_xlfn.XLOOKUP(B5210,Carriers[Code],Carriers[Airline])</f>
        <v/>
      </c>
      <c r="D5210" t="n">
        <v>5592</v>
      </c>
      <c r="E5210" t="inlineStr">
        <is>
          <t>DCA</t>
        </is>
      </c>
      <c r="F5210" s="10" t="n">
        <v>1020</v>
      </c>
      <c r="G5210" t="inlineStr">
        <is>
          <t>1000-1059</t>
        </is>
      </c>
      <c r="H5210" s="9">
        <f>INT(F5210/100)</f>
        <v/>
      </c>
      <c r="I5210" t="n">
        <v>-4</v>
      </c>
      <c r="J5210" t="n">
        <v>0</v>
      </c>
      <c r="K5210" t="n">
        <v>-19</v>
      </c>
      <c r="L5210" t="n">
        <v>0</v>
      </c>
      <c r="M5210" t="n">
        <v>0</v>
      </c>
      <c r="O5210" t="n">
        <v>0</v>
      </c>
    </row>
    <row r="5211">
      <c r="A5211" s="8" t="n">
        <v>46216</v>
      </c>
      <c r="B5211" t="inlineStr">
        <is>
          <t>B6</t>
        </is>
      </c>
      <c r="C5211" s="9">
        <f>_xlfn.XLOOKUP(B5211,Carriers[Code],Carriers[Airline])</f>
        <v/>
      </c>
      <c r="D5211" t="n">
        <v>1531</v>
      </c>
      <c r="E5211" t="inlineStr">
        <is>
          <t>MCO</t>
        </is>
      </c>
      <c r="F5211" s="10" t="n">
        <v>1021</v>
      </c>
      <c r="G5211" t="inlineStr">
        <is>
          <t>1000-1059</t>
        </is>
      </c>
      <c r="H5211" s="9">
        <f>INT(F5211/100)</f>
        <v/>
      </c>
      <c r="I5211" t="n">
        <v>-2</v>
      </c>
      <c r="J5211" t="n">
        <v>0</v>
      </c>
      <c r="K5211" t="n">
        <v>-20</v>
      </c>
      <c r="L5211" t="n">
        <v>0</v>
      </c>
      <c r="M5211" t="n">
        <v>0</v>
      </c>
      <c r="O5211" t="n">
        <v>0</v>
      </c>
    </row>
    <row r="5212">
      <c r="A5212" s="8" t="n">
        <v>46216</v>
      </c>
      <c r="B5212" t="inlineStr">
        <is>
          <t>B6</t>
        </is>
      </c>
      <c r="C5212" s="9">
        <f>_xlfn.XLOOKUP(B5212,Carriers[Code],Carriers[Airline])</f>
        <v/>
      </c>
      <c r="D5212" t="n">
        <v>1807</v>
      </c>
      <c r="E5212" t="inlineStr">
        <is>
          <t>BNA</t>
        </is>
      </c>
      <c r="F5212" s="10" t="n">
        <v>1028</v>
      </c>
      <c r="G5212" t="inlineStr">
        <is>
          <t>1000-1059</t>
        </is>
      </c>
      <c r="H5212" s="9">
        <f>INT(F5212/100)</f>
        <v/>
      </c>
      <c r="I5212" t="n">
        <v>3</v>
      </c>
      <c r="J5212" t="n">
        <v>0</v>
      </c>
      <c r="K5212" t="n">
        <v>-9</v>
      </c>
      <c r="L5212" t="n">
        <v>0</v>
      </c>
      <c r="M5212" t="n">
        <v>0</v>
      </c>
      <c r="O5212" t="n">
        <v>0</v>
      </c>
    </row>
    <row r="5213">
      <c r="A5213" s="8" t="n">
        <v>46216</v>
      </c>
      <c r="B5213" t="inlineStr">
        <is>
          <t>AA</t>
        </is>
      </c>
      <c r="C5213" s="9">
        <f>_xlfn.XLOOKUP(B5213,Carriers[Code],Carriers[Airline])</f>
        <v/>
      </c>
      <c r="D5213" t="n">
        <v>1277</v>
      </c>
      <c r="E5213" t="inlineStr">
        <is>
          <t>LAX</t>
        </is>
      </c>
      <c r="F5213" s="10" t="n">
        <v>1030</v>
      </c>
      <c r="G5213" t="inlineStr">
        <is>
          <t>1000-1059</t>
        </is>
      </c>
      <c r="H5213" s="9">
        <f>INT(F5213/100)</f>
        <v/>
      </c>
      <c r="I5213" t="n">
        <v>5</v>
      </c>
      <c r="J5213" t="n">
        <v>0</v>
      </c>
      <c r="K5213" t="n">
        <v>-21</v>
      </c>
      <c r="L5213" t="n">
        <v>0</v>
      </c>
      <c r="M5213" t="n">
        <v>0</v>
      </c>
      <c r="O5213" t="n">
        <v>0</v>
      </c>
    </row>
    <row r="5214">
      <c r="A5214" s="8" t="n">
        <v>46216</v>
      </c>
      <c r="B5214" t="inlineStr">
        <is>
          <t>AA</t>
        </is>
      </c>
      <c r="C5214" s="9">
        <f>_xlfn.XLOOKUP(B5214,Carriers[Code],Carriers[Airline])</f>
        <v/>
      </c>
      <c r="D5214" t="n">
        <v>3022</v>
      </c>
      <c r="E5214" t="inlineStr">
        <is>
          <t>ORD</t>
        </is>
      </c>
      <c r="F5214" s="10" t="n">
        <v>1030</v>
      </c>
      <c r="G5214" t="inlineStr">
        <is>
          <t>1000-1059</t>
        </is>
      </c>
      <c r="H5214" s="9">
        <f>INT(F5214/100)</f>
        <v/>
      </c>
      <c r="I5214" t="n">
        <v>-6</v>
      </c>
      <c r="J5214" t="n">
        <v>0</v>
      </c>
      <c r="K5214" t="n">
        <v>-35</v>
      </c>
      <c r="L5214" t="n">
        <v>0</v>
      </c>
      <c r="M5214" t="n">
        <v>0</v>
      </c>
      <c r="O5214" t="n">
        <v>0</v>
      </c>
    </row>
    <row r="5215">
      <c r="A5215" s="8" t="n">
        <v>46216</v>
      </c>
      <c r="B5215" t="inlineStr">
        <is>
          <t>WN</t>
        </is>
      </c>
      <c r="C5215" s="9">
        <f>_xlfn.XLOOKUP(B5215,Carriers[Code],Carriers[Airline])</f>
        <v/>
      </c>
      <c r="D5215" t="n">
        <v>724</v>
      </c>
      <c r="E5215" t="inlineStr">
        <is>
          <t>BNA</t>
        </is>
      </c>
      <c r="F5215" s="10" t="n">
        <v>1030</v>
      </c>
      <c r="G5215" t="inlineStr">
        <is>
          <t>1000-1059</t>
        </is>
      </c>
      <c r="H5215" s="9">
        <f>INT(F5215/100)</f>
        <v/>
      </c>
      <c r="I5215" t="n">
        <v>-1</v>
      </c>
      <c r="J5215" t="n">
        <v>0</v>
      </c>
      <c r="K5215" t="n">
        <v>-2</v>
      </c>
      <c r="L5215" t="n">
        <v>0</v>
      </c>
      <c r="M5215" t="n">
        <v>0</v>
      </c>
      <c r="O5215" t="n">
        <v>0</v>
      </c>
    </row>
    <row r="5216">
      <c r="A5216" s="8" t="n">
        <v>46216</v>
      </c>
      <c r="B5216" t="inlineStr">
        <is>
          <t>B6</t>
        </is>
      </c>
      <c r="C5216" s="9">
        <f>_xlfn.XLOOKUP(B5216,Carriers[Code],Carriers[Airline])</f>
        <v/>
      </c>
      <c r="D5216" t="n">
        <v>1499</v>
      </c>
      <c r="E5216" t="inlineStr">
        <is>
          <t>DAB</t>
        </is>
      </c>
      <c r="F5216" s="10" t="n">
        <v>1035</v>
      </c>
      <c r="G5216" t="inlineStr">
        <is>
          <t>1000-1059</t>
        </is>
      </c>
      <c r="H5216" s="9">
        <f>INT(F5216/100)</f>
        <v/>
      </c>
      <c r="I5216" t="n">
        <v>-7</v>
      </c>
      <c r="J5216" t="n">
        <v>0</v>
      </c>
      <c r="K5216" t="n">
        <v>-13</v>
      </c>
      <c r="L5216" t="n">
        <v>0</v>
      </c>
      <c r="M5216" t="n">
        <v>0</v>
      </c>
      <c r="O5216" t="n">
        <v>0</v>
      </c>
    </row>
    <row r="5217">
      <c r="A5217" s="8" t="n">
        <v>46216</v>
      </c>
      <c r="B5217" t="inlineStr">
        <is>
          <t>UA</t>
        </is>
      </c>
      <c r="C5217" s="9">
        <f>_xlfn.XLOOKUP(B5217,Carriers[Code],Carriers[Airline])</f>
        <v/>
      </c>
      <c r="D5217" t="n">
        <v>503</v>
      </c>
      <c r="E5217" t="inlineStr">
        <is>
          <t>ORD</t>
        </is>
      </c>
      <c r="F5217" s="10" t="n">
        <v>1035</v>
      </c>
      <c r="G5217" t="inlineStr">
        <is>
          <t>1000-1059</t>
        </is>
      </c>
      <c r="H5217" s="9">
        <f>INT(F5217/100)</f>
        <v/>
      </c>
      <c r="I5217" t="n">
        <v>-6</v>
      </c>
      <c r="J5217" t="n">
        <v>0</v>
      </c>
      <c r="K5217" t="n">
        <v>-29</v>
      </c>
      <c r="L5217" t="n">
        <v>0</v>
      </c>
      <c r="M5217" t="n">
        <v>0</v>
      </c>
      <c r="O5217" t="n">
        <v>0</v>
      </c>
    </row>
    <row r="5218">
      <c r="A5218" s="8" t="n">
        <v>46216</v>
      </c>
      <c r="B5218" t="inlineStr">
        <is>
          <t>AA</t>
        </is>
      </c>
      <c r="C5218" s="9">
        <f>_xlfn.XLOOKUP(B5218,Carriers[Code],Carriers[Airline])</f>
        <v/>
      </c>
      <c r="D5218" t="n">
        <v>2783</v>
      </c>
      <c r="E5218" t="inlineStr">
        <is>
          <t>PHL</t>
        </is>
      </c>
      <c r="F5218" s="10" t="n">
        <v>1049</v>
      </c>
      <c r="G5218" t="inlineStr">
        <is>
          <t>1000-1059</t>
        </is>
      </c>
      <c r="H5218" s="9">
        <f>INT(F5218/100)</f>
        <v/>
      </c>
      <c r="I5218" t="n">
        <v>-4</v>
      </c>
      <c r="J5218" t="n">
        <v>0</v>
      </c>
      <c r="K5218" t="n">
        <v>-5</v>
      </c>
      <c r="L5218" t="n">
        <v>0</v>
      </c>
      <c r="M5218" t="n">
        <v>0</v>
      </c>
      <c r="O5218" t="n">
        <v>0</v>
      </c>
    </row>
    <row r="5219">
      <c r="A5219" s="8" t="n">
        <v>46216</v>
      </c>
      <c r="B5219" t="inlineStr">
        <is>
          <t>YX</t>
        </is>
      </c>
      <c r="C5219" s="9">
        <f>_xlfn.XLOOKUP(B5219,Carriers[Code],Carriers[Airline])</f>
        <v/>
      </c>
      <c r="D5219" t="n">
        <v>5805</v>
      </c>
      <c r="E5219" t="inlineStr">
        <is>
          <t>PHL</t>
        </is>
      </c>
      <c r="F5219" s="10" t="n">
        <v>1050</v>
      </c>
      <c r="G5219" t="inlineStr">
        <is>
          <t>1000-1059</t>
        </is>
      </c>
      <c r="H5219" s="9">
        <f>INT(F5219/100)</f>
        <v/>
      </c>
      <c r="I5219" t="n">
        <v>-5</v>
      </c>
      <c r="J5219" t="n">
        <v>0</v>
      </c>
      <c r="K5219" t="n">
        <v>-9</v>
      </c>
      <c r="L5219" t="n">
        <v>0</v>
      </c>
      <c r="M5219" t="n">
        <v>0</v>
      </c>
      <c r="O5219" t="n">
        <v>0</v>
      </c>
    </row>
    <row r="5220">
      <c r="A5220" s="8" t="n">
        <v>46216</v>
      </c>
      <c r="B5220" t="inlineStr">
        <is>
          <t>AA</t>
        </is>
      </c>
      <c r="C5220" s="9">
        <f>_xlfn.XLOOKUP(B5220,Carriers[Code],Carriers[Airline])</f>
        <v/>
      </c>
      <c r="D5220" t="n">
        <v>1556</v>
      </c>
      <c r="E5220" t="inlineStr">
        <is>
          <t>DCA</t>
        </is>
      </c>
      <c r="F5220" s="10" t="n">
        <v>1051</v>
      </c>
      <c r="G5220" t="inlineStr">
        <is>
          <t>1000-1059</t>
        </is>
      </c>
      <c r="H5220" s="9">
        <f>INT(F5220/100)</f>
        <v/>
      </c>
      <c r="I5220" t="n">
        <v>7</v>
      </c>
      <c r="J5220" t="n">
        <v>0</v>
      </c>
      <c r="K5220" t="n">
        <v>-2</v>
      </c>
      <c r="L5220" t="n">
        <v>0</v>
      </c>
      <c r="M5220" t="n">
        <v>0</v>
      </c>
      <c r="O5220" t="n">
        <v>0</v>
      </c>
    </row>
    <row r="5221">
      <c r="A5221" s="8" t="n">
        <v>46216</v>
      </c>
      <c r="B5221" t="inlineStr">
        <is>
          <t>DL</t>
        </is>
      </c>
      <c r="C5221" s="9">
        <f>_xlfn.XLOOKUP(B5221,Carriers[Code],Carriers[Airline])</f>
        <v/>
      </c>
      <c r="D5221" t="n">
        <v>2004</v>
      </c>
      <c r="E5221" t="inlineStr">
        <is>
          <t>LAX</t>
        </is>
      </c>
      <c r="F5221" s="10" t="n">
        <v>1055</v>
      </c>
      <c r="G5221" t="inlineStr">
        <is>
          <t>1000-1059</t>
        </is>
      </c>
      <c r="H5221" s="9">
        <f>INT(F5221/100)</f>
        <v/>
      </c>
      <c r="I5221" t="n">
        <v>-5</v>
      </c>
      <c r="J5221" t="n">
        <v>0</v>
      </c>
      <c r="K5221" t="n">
        <v>-23</v>
      </c>
      <c r="L5221" t="n">
        <v>0</v>
      </c>
      <c r="M5221" t="n">
        <v>0</v>
      </c>
      <c r="O5221" t="n">
        <v>0</v>
      </c>
    </row>
    <row r="5222">
      <c r="A5222" s="8" t="n">
        <v>46216</v>
      </c>
      <c r="B5222" t="inlineStr">
        <is>
          <t>YX</t>
        </is>
      </c>
      <c r="C5222" s="9">
        <f>_xlfn.XLOOKUP(B5222,Carriers[Code],Carriers[Airline])</f>
        <v/>
      </c>
      <c r="D5222" t="n">
        <v>4373</v>
      </c>
      <c r="E5222" t="inlineStr">
        <is>
          <t>LGA</t>
        </is>
      </c>
      <c r="F5222" s="10" t="n">
        <v>1055</v>
      </c>
      <c r="G5222" t="inlineStr">
        <is>
          <t>1000-1059</t>
        </is>
      </c>
      <c r="H5222" s="9">
        <f>INT(F5222/100)</f>
        <v/>
      </c>
      <c r="I5222" t="n">
        <v>11</v>
      </c>
      <c r="J5222" t="n">
        <v>0</v>
      </c>
      <c r="K5222" t="n">
        <v>-1</v>
      </c>
      <c r="L5222" t="n">
        <v>0</v>
      </c>
      <c r="M5222" t="n">
        <v>0</v>
      </c>
      <c r="O5222" t="n">
        <v>0</v>
      </c>
    </row>
    <row r="5223">
      <c r="A5223" s="8" t="n">
        <v>46216</v>
      </c>
      <c r="B5223" t="inlineStr">
        <is>
          <t>AA</t>
        </is>
      </c>
      <c r="C5223" s="9">
        <f>_xlfn.XLOOKUP(B5223,Carriers[Code],Carriers[Airline])</f>
        <v/>
      </c>
      <c r="D5223" t="n">
        <v>815</v>
      </c>
      <c r="E5223" t="inlineStr">
        <is>
          <t>MIA</t>
        </is>
      </c>
      <c r="F5223" s="10" t="n">
        <v>1056</v>
      </c>
      <c r="G5223" t="inlineStr">
        <is>
          <t>1000-1059</t>
        </is>
      </c>
      <c r="H5223" s="9">
        <f>INT(F5223/100)</f>
        <v/>
      </c>
      <c r="I5223" t="n">
        <v>2</v>
      </c>
      <c r="J5223" t="n">
        <v>0</v>
      </c>
      <c r="K5223" t="n">
        <v>-12</v>
      </c>
      <c r="L5223" t="n">
        <v>0</v>
      </c>
      <c r="M5223" t="n">
        <v>0</v>
      </c>
      <c r="O5223" t="n">
        <v>0</v>
      </c>
    </row>
    <row r="5224">
      <c r="A5224" s="8" t="n">
        <v>46216</v>
      </c>
      <c r="B5224" t="inlineStr">
        <is>
          <t>UA</t>
        </is>
      </c>
      <c r="C5224" s="9">
        <f>_xlfn.XLOOKUP(B5224,Carriers[Code],Carriers[Airline])</f>
        <v/>
      </c>
      <c r="D5224" t="n">
        <v>2394</v>
      </c>
      <c r="E5224" t="inlineStr">
        <is>
          <t>EWR</t>
        </is>
      </c>
      <c r="F5224" s="10" t="n">
        <v>1058</v>
      </c>
      <c r="G5224" t="inlineStr">
        <is>
          <t>1000-1059</t>
        </is>
      </c>
      <c r="H5224" s="9">
        <f>INT(F5224/100)</f>
        <v/>
      </c>
      <c r="I5224" t="n">
        <v>-7</v>
      </c>
      <c r="J5224" t="n">
        <v>0</v>
      </c>
      <c r="K5224" t="n">
        <v>3</v>
      </c>
      <c r="L5224" t="n">
        <v>0</v>
      </c>
      <c r="M5224" t="n">
        <v>0</v>
      </c>
      <c r="O5224" t="n">
        <v>0</v>
      </c>
    </row>
    <row r="5225">
      <c r="A5225" s="8" t="n">
        <v>46216</v>
      </c>
      <c r="B5225" t="inlineStr">
        <is>
          <t>B6</t>
        </is>
      </c>
      <c r="C5225" s="9">
        <f>_xlfn.XLOOKUP(B5225,Carriers[Code],Carriers[Airline])</f>
        <v/>
      </c>
      <c r="D5225" t="n">
        <v>1487</v>
      </c>
      <c r="E5225" t="inlineStr">
        <is>
          <t>LAX</t>
        </is>
      </c>
      <c r="F5225" s="10" t="n">
        <v>1100</v>
      </c>
      <c r="G5225" t="inlineStr">
        <is>
          <t>1100-1159</t>
        </is>
      </c>
      <c r="H5225" s="9">
        <f>INT(F5225/100)</f>
        <v/>
      </c>
      <c r="I5225" t="n">
        <v>24</v>
      </c>
      <c r="J5225" t="n">
        <v>1</v>
      </c>
      <c r="K5225" t="n">
        <v>-18</v>
      </c>
      <c r="L5225" t="n">
        <v>0</v>
      </c>
      <c r="M5225" t="n">
        <v>0</v>
      </c>
      <c r="O5225" t="n">
        <v>0</v>
      </c>
    </row>
    <row r="5226">
      <c r="A5226" s="8" t="n">
        <v>46216</v>
      </c>
      <c r="B5226" t="inlineStr">
        <is>
          <t>YX</t>
        </is>
      </c>
      <c r="C5226" s="9">
        <f>_xlfn.XLOOKUP(B5226,Carriers[Code],Carriers[Airline])</f>
        <v/>
      </c>
      <c r="D5226" t="n">
        <v>5755</v>
      </c>
      <c r="E5226" t="inlineStr">
        <is>
          <t>LGA</t>
        </is>
      </c>
      <c r="F5226" s="10" t="n">
        <v>1100</v>
      </c>
      <c r="G5226" t="inlineStr">
        <is>
          <t>1100-1159</t>
        </is>
      </c>
      <c r="H5226" s="9">
        <f>INT(F5226/100)</f>
        <v/>
      </c>
      <c r="I5226" t="n">
        <v>-4</v>
      </c>
      <c r="J5226" t="n">
        <v>0</v>
      </c>
      <c r="K5226" t="n">
        <v>11</v>
      </c>
      <c r="L5226" t="n">
        <v>0</v>
      </c>
      <c r="M5226" t="n">
        <v>0</v>
      </c>
      <c r="O5226" t="n">
        <v>0</v>
      </c>
    </row>
    <row r="5227">
      <c r="A5227" s="8" t="n">
        <v>46216</v>
      </c>
      <c r="B5227" t="inlineStr">
        <is>
          <t>YX</t>
        </is>
      </c>
      <c r="C5227" s="9">
        <f>_xlfn.XLOOKUP(B5227,Carriers[Code],Carriers[Airline])</f>
        <v/>
      </c>
      <c r="D5227" t="n">
        <v>5668</v>
      </c>
      <c r="E5227" t="inlineStr">
        <is>
          <t>BWI</t>
        </is>
      </c>
      <c r="F5227" s="10" t="n">
        <v>1110</v>
      </c>
      <c r="G5227" t="inlineStr">
        <is>
          <t>1100-1159</t>
        </is>
      </c>
      <c r="H5227" s="9">
        <f>INT(F5227/100)</f>
        <v/>
      </c>
      <c r="I5227" t="n">
        <v>0</v>
      </c>
      <c r="J5227" t="n">
        <v>0</v>
      </c>
      <c r="K5227" t="n">
        <v>-17</v>
      </c>
      <c r="L5227" t="n">
        <v>0</v>
      </c>
      <c r="M5227" t="n">
        <v>0</v>
      </c>
      <c r="O5227" t="n">
        <v>0</v>
      </c>
    </row>
    <row r="5228">
      <c r="A5228" s="8" t="n">
        <v>46216</v>
      </c>
      <c r="B5228" t="inlineStr">
        <is>
          <t>DL</t>
        </is>
      </c>
      <c r="C5228" s="9">
        <f>_xlfn.XLOOKUP(B5228,Carriers[Code],Carriers[Airline])</f>
        <v/>
      </c>
      <c r="D5228" t="n">
        <v>464</v>
      </c>
      <c r="E5228" t="inlineStr">
        <is>
          <t>SLC</t>
        </is>
      </c>
      <c r="F5228" s="10" t="n">
        <v>1115</v>
      </c>
      <c r="G5228" t="inlineStr">
        <is>
          <t>1100-1159</t>
        </is>
      </c>
      <c r="H5228" s="9">
        <f>INT(F5228/100)</f>
        <v/>
      </c>
      <c r="I5228" t="n">
        <v>371</v>
      </c>
      <c r="J5228" t="n">
        <v>1</v>
      </c>
      <c r="K5228" t="n">
        <v>361</v>
      </c>
      <c r="L5228" t="n">
        <v>1</v>
      </c>
      <c r="M5228" t="n">
        <v>0</v>
      </c>
      <c r="O5228" t="n">
        <v>0</v>
      </c>
      <c r="P5228" t="n">
        <v>361</v>
      </c>
      <c r="Q5228" t="n">
        <v>0</v>
      </c>
      <c r="R5228" t="n">
        <v>0</v>
      </c>
      <c r="S5228" t="n">
        <v>0</v>
      </c>
      <c r="T5228" t="n">
        <v>0</v>
      </c>
    </row>
    <row r="5229">
      <c r="A5229" s="8" t="n">
        <v>46216</v>
      </c>
      <c r="B5229" t="inlineStr">
        <is>
          <t>AA</t>
        </is>
      </c>
      <c r="C5229" s="9">
        <f>_xlfn.XLOOKUP(B5229,Carriers[Code],Carriers[Airline])</f>
        <v/>
      </c>
      <c r="D5229" t="n">
        <v>3161</v>
      </c>
      <c r="E5229" t="inlineStr">
        <is>
          <t>CLT</t>
        </is>
      </c>
      <c r="F5229" s="10" t="n">
        <v>1120</v>
      </c>
      <c r="G5229" t="inlineStr">
        <is>
          <t>1100-1159</t>
        </is>
      </c>
      <c r="H5229" s="9">
        <f>INT(F5229/100)</f>
        <v/>
      </c>
      <c r="I5229" t="n">
        <v>-10</v>
      </c>
      <c r="J5229" t="n">
        <v>0</v>
      </c>
      <c r="K5229" t="n">
        <v>-21</v>
      </c>
      <c r="L5229" t="n">
        <v>0</v>
      </c>
      <c r="M5229" t="n">
        <v>0</v>
      </c>
      <c r="O5229" t="n">
        <v>0</v>
      </c>
    </row>
    <row r="5230">
      <c r="A5230" s="8" t="n">
        <v>46216</v>
      </c>
      <c r="B5230" t="inlineStr">
        <is>
          <t>B6</t>
        </is>
      </c>
      <c r="C5230" s="9">
        <f>_xlfn.XLOOKUP(B5230,Carriers[Code],Carriers[Airline])</f>
        <v/>
      </c>
      <c r="D5230" t="n">
        <v>793</v>
      </c>
      <c r="E5230" t="inlineStr">
        <is>
          <t>DEN</t>
        </is>
      </c>
      <c r="F5230" s="10" t="n">
        <v>1120</v>
      </c>
      <c r="G5230" t="inlineStr">
        <is>
          <t>1100-1159</t>
        </is>
      </c>
      <c r="H5230" s="9">
        <f>INT(F5230/100)</f>
        <v/>
      </c>
      <c r="I5230" t="n">
        <v>-3</v>
      </c>
      <c r="J5230" t="n">
        <v>0</v>
      </c>
      <c r="K5230" t="n">
        <v>-32</v>
      </c>
      <c r="L5230" t="n">
        <v>0</v>
      </c>
      <c r="M5230" t="n">
        <v>0</v>
      </c>
      <c r="O5230" t="n">
        <v>0</v>
      </c>
    </row>
    <row r="5231">
      <c r="A5231" s="8" t="n">
        <v>46216</v>
      </c>
      <c r="B5231" t="inlineStr">
        <is>
          <t>DL</t>
        </is>
      </c>
      <c r="C5231" s="9">
        <f>_xlfn.XLOOKUP(B5231,Carriers[Code],Carriers[Airline])</f>
        <v/>
      </c>
      <c r="D5231" t="n">
        <v>1398</v>
      </c>
      <c r="E5231" t="inlineStr">
        <is>
          <t>MSY</t>
        </is>
      </c>
      <c r="F5231" s="10" t="n">
        <v>1120</v>
      </c>
      <c r="G5231" t="inlineStr">
        <is>
          <t>1100-1159</t>
        </is>
      </c>
      <c r="H5231" s="9">
        <f>INT(F5231/100)</f>
        <v/>
      </c>
      <c r="I5231" t="n">
        <v>3</v>
      </c>
      <c r="J5231" t="n">
        <v>0</v>
      </c>
      <c r="K5231" t="n">
        <v>-5</v>
      </c>
      <c r="L5231" t="n">
        <v>0</v>
      </c>
      <c r="M5231" t="n">
        <v>0</v>
      </c>
      <c r="O5231" t="n">
        <v>0</v>
      </c>
    </row>
    <row r="5232">
      <c r="A5232" s="8" t="n">
        <v>46216</v>
      </c>
      <c r="B5232" t="inlineStr">
        <is>
          <t>YX</t>
        </is>
      </c>
      <c r="C5232" s="9">
        <f>_xlfn.XLOOKUP(B5232,Carriers[Code],Carriers[Airline])</f>
        <v/>
      </c>
      <c r="D5232" t="n">
        <v>5803</v>
      </c>
      <c r="E5232" t="inlineStr">
        <is>
          <t>SAV</t>
        </is>
      </c>
      <c r="F5232" s="10" t="n">
        <v>1125</v>
      </c>
      <c r="G5232" t="inlineStr">
        <is>
          <t>1100-1159</t>
        </is>
      </c>
      <c r="H5232" s="9">
        <f>INT(F5232/100)</f>
        <v/>
      </c>
      <c r="I5232" t="n">
        <v>14</v>
      </c>
      <c r="J5232" t="n">
        <v>0</v>
      </c>
      <c r="K5232" t="n">
        <v>-8</v>
      </c>
      <c r="L5232" t="n">
        <v>0</v>
      </c>
      <c r="M5232" t="n">
        <v>0</v>
      </c>
      <c r="O5232" t="n">
        <v>0</v>
      </c>
    </row>
    <row r="5233">
      <c r="A5233" s="8" t="n">
        <v>46216</v>
      </c>
      <c r="B5233" t="inlineStr">
        <is>
          <t>DL</t>
        </is>
      </c>
      <c r="C5233" s="9">
        <f>_xlfn.XLOOKUP(B5233,Carriers[Code],Carriers[Airline])</f>
        <v/>
      </c>
      <c r="D5233" t="n">
        <v>332</v>
      </c>
      <c r="E5233" t="inlineStr">
        <is>
          <t>SEA</t>
        </is>
      </c>
      <c r="F5233" s="10" t="n">
        <v>1129</v>
      </c>
      <c r="G5233" t="inlineStr">
        <is>
          <t>1100-1159</t>
        </is>
      </c>
      <c r="H5233" s="9">
        <f>INT(F5233/100)</f>
        <v/>
      </c>
      <c r="I5233" t="n">
        <v>-3</v>
      </c>
      <c r="J5233" t="n">
        <v>0</v>
      </c>
      <c r="K5233" t="n">
        <v>-32</v>
      </c>
      <c r="L5233" t="n">
        <v>0</v>
      </c>
      <c r="M5233" t="n">
        <v>0</v>
      </c>
      <c r="O5233" t="n">
        <v>0</v>
      </c>
    </row>
    <row r="5234">
      <c r="A5234" s="8" t="n">
        <v>46216</v>
      </c>
      <c r="B5234" t="inlineStr">
        <is>
          <t>YX</t>
        </is>
      </c>
      <c r="C5234" s="9">
        <f>_xlfn.XLOOKUP(B5234,Carriers[Code],Carriers[Airline])</f>
        <v/>
      </c>
      <c r="D5234" t="n">
        <v>4349</v>
      </c>
      <c r="E5234" t="inlineStr">
        <is>
          <t>DCA</t>
        </is>
      </c>
      <c r="F5234" s="10" t="n">
        <v>1133</v>
      </c>
      <c r="G5234" t="inlineStr">
        <is>
          <t>1100-1159</t>
        </is>
      </c>
      <c r="H5234" s="9">
        <f>INT(F5234/100)</f>
        <v/>
      </c>
      <c r="I5234" t="n">
        <v>-8</v>
      </c>
      <c r="J5234" t="n">
        <v>0</v>
      </c>
      <c r="K5234" t="n">
        <v>-30</v>
      </c>
      <c r="L5234" t="n">
        <v>0</v>
      </c>
      <c r="M5234" t="n">
        <v>0</v>
      </c>
      <c r="O5234" t="n">
        <v>0</v>
      </c>
    </row>
    <row r="5235">
      <c r="A5235" s="8" t="n">
        <v>46216</v>
      </c>
      <c r="B5235" t="inlineStr">
        <is>
          <t>G4</t>
        </is>
      </c>
      <c r="C5235" s="9">
        <f>_xlfn.XLOOKUP(B5235,Carriers[Code],Carriers[Airline])</f>
        <v/>
      </c>
      <c r="D5235" t="n">
        <v>594</v>
      </c>
      <c r="E5235" t="inlineStr">
        <is>
          <t>IND</t>
        </is>
      </c>
      <c r="F5235" s="10" t="n">
        <v>1134</v>
      </c>
      <c r="G5235" t="inlineStr">
        <is>
          <t>1100-1159</t>
        </is>
      </c>
      <c r="H5235" s="9">
        <f>INT(F5235/100)</f>
        <v/>
      </c>
      <c r="I5235" t="n">
        <v>-12</v>
      </c>
      <c r="J5235" t="n">
        <v>0</v>
      </c>
      <c r="K5235" t="n">
        <v>-28</v>
      </c>
      <c r="L5235" t="n">
        <v>0</v>
      </c>
      <c r="M5235" t="n">
        <v>0</v>
      </c>
      <c r="O5235" t="n">
        <v>0</v>
      </c>
    </row>
    <row r="5236">
      <c r="A5236" s="8" t="n">
        <v>46216</v>
      </c>
      <c r="B5236" t="inlineStr">
        <is>
          <t>B6</t>
        </is>
      </c>
      <c r="C5236" s="9">
        <f>_xlfn.XLOOKUP(B5236,Carriers[Code],Carriers[Airline])</f>
        <v/>
      </c>
      <c r="D5236" t="n">
        <v>401</v>
      </c>
      <c r="E5236" t="inlineStr">
        <is>
          <t>MSY</t>
        </is>
      </c>
      <c r="F5236" s="10" t="n">
        <v>1135</v>
      </c>
      <c r="G5236" t="inlineStr">
        <is>
          <t>1100-1159</t>
        </is>
      </c>
      <c r="H5236" s="9">
        <f>INT(F5236/100)</f>
        <v/>
      </c>
      <c r="I5236" t="n">
        <v>37</v>
      </c>
      <c r="J5236" t="n">
        <v>1</v>
      </c>
      <c r="K5236" t="n">
        <v>36</v>
      </c>
      <c r="L5236" t="n">
        <v>1</v>
      </c>
      <c r="M5236" t="n">
        <v>0</v>
      </c>
      <c r="O5236" t="n">
        <v>0</v>
      </c>
      <c r="P5236" t="n">
        <v>36</v>
      </c>
      <c r="Q5236" t="n">
        <v>0</v>
      </c>
      <c r="R5236" t="n">
        <v>0</v>
      </c>
      <c r="S5236" t="n">
        <v>0</v>
      </c>
      <c r="T5236" t="n">
        <v>0</v>
      </c>
    </row>
    <row r="5237">
      <c r="A5237" s="8" t="n">
        <v>46216</v>
      </c>
      <c r="B5237" t="inlineStr">
        <is>
          <t>UA</t>
        </is>
      </c>
      <c r="C5237" s="9">
        <f>_xlfn.XLOOKUP(B5237,Carriers[Code],Carriers[Airline])</f>
        <v/>
      </c>
      <c r="D5237" t="n">
        <v>1074</v>
      </c>
      <c r="E5237" t="inlineStr">
        <is>
          <t>SFO</t>
        </is>
      </c>
      <c r="F5237" s="10" t="n">
        <v>1135</v>
      </c>
      <c r="G5237" t="inlineStr">
        <is>
          <t>1100-1159</t>
        </is>
      </c>
      <c r="H5237" s="9">
        <f>INT(F5237/100)</f>
        <v/>
      </c>
      <c r="I5237" t="n">
        <v>24</v>
      </c>
      <c r="J5237" t="n">
        <v>1</v>
      </c>
      <c r="K5237" t="n">
        <v>-9</v>
      </c>
      <c r="L5237" t="n">
        <v>0</v>
      </c>
      <c r="M5237" t="n">
        <v>0</v>
      </c>
      <c r="O5237" t="n">
        <v>0</v>
      </c>
    </row>
    <row r="5238">
      <c r="A5238" s="8" t="n">
        <v>46216</v>
      </c>
      <c r="B5238" t="inlineStr">
        <is>
          <t>WN</t>
        </is>
      </c>
      <c r="C5238" s="9">
        <f>_xlfn.XLOOKUP(B5238,Carriers[Code],Carriers[Airline])</f>
        <v/>
      </c>
      <c r="D5238" t="n">
        <v>4208</v>
      </c>
      <c r="E5238" t="inlineStr">
        <is>
          <t>DEN</t>
        </is>
      </c>
      <c r="F5238" s="10" t="n">
        <v>1135</v>
      </c>
      <c r="G5238" t="inlineStr">
        <is>
          <t>1100-1159</t>
        </is>
      </c>
      <c r="H5238" s="9">
        <f>INT(F5238/100)</f>
        <v/>
      </c>
      <c r="I5238" t="n">
        <v>31</v>
      </c>
      <c r="J5238" t="n">
        <v>1</v>
      </c>
      <c r="K5238" t="n">
        <v>-1</v>
      </c>
      <c r="L5238" t="n">
        <v>0</v>
      </c>
      <c r="M5238" t="n">
        <v>0</v>
      </c>
      <c r="O5238" t="n">
        <v>0</v>
      </c>
    </row>
    <row r="5239">
      <c r="A5239" s="8" t="n">
        <v>46216</v>
      </c>
      <c r="B5239" t="inlineStr">
        <is>
          <t>YX</t>
        </is>
      </c>
      <c r="C5239" s="9">
        <f>_xlfn.XLOOKUP(B5239,Carriers[Code],Carriers[Airline])</f>
        <v/>
      </c>
      <c r="D5239" t="n">
        <v>5598</v>
      </c>
      <c r="E5239" t="inlineStr">
        <is>
          <t>CVG</t>
        </is>
      </c>
      <c r="F5239" s="10" t="n">
        <v>1140</v>
      </c>
      <c r="G5239" t="inlineStr">
        <is>
          <t>1100-1159</t>
        </is>
      </c>
      <c r="H5239" s="9">
        <f>INT(F5239/100)</f>
        <v/>
      </c>
      <c r="I5239" t="n">
        <v>-4</v>
      </c>
      <c r="J5239" t="n">
        <v>0</v>
      </c>
      <c r="K5239" t="n">
        <v>-27</v>
      </c>
      <c r="L5239" t="n">
        <v>0</v>
      </c>
      <c r="M5239" t="n">
        <v>0</v>
      </c>
      <c r="O5239" t="n">
        <v>0</v>
      </c>
    </row>
    <row r="5240">
      <c r="A5240" s="8" t="n">
        <v>46216</v>
      </c>
      <c r="B5240" t="inlineStr">
        <is>
          <t>B6</t>
        </is>
      </c>
      <c r="C5240" s="9">
        <f>_xlfn.XLOOKUP(B5240,Carriers[Code],Carriers[Airline])</f>
        <v/>
      </c>
      <c r="D5240" t="n">
        <v>837</v>
      </c>
      <c r="E5240" t="inlineStr">
        <is>
          <t>DTW</t>
        </is>
      </c>
      <c r="F5240" s="10" t="n">
        <v>1143</v>
      </c>
      <c r="G5240" t="inlineStr">
        <is>
          <t>1100-1159</t>
        </is>
      </c>
      <c r="H5240" s="9">
        <f>INT(F5240/100)</f>
        <v/>
      </c>
      <c r="I5240" t="n">
        <v>-3</v>
      </c>
      <c r="J5240" t="n">
        <v>0</v>
      </c>
      <c r="K5240" t="n">
        <v>-22</v>
      </c>
      <c r="L5240" t="n">
        <v>0</v>
      </c>
      <c r="M5240" t="n">
        <v>0</v>
      </c>
      <c r="O5240" t="n">
        <v>0</v>
      </c>
    </row>
    <row r="5241">
      <c r="A5241" s="8" t="n">
        <v>46216</v>
      </c>
      <c r="B5241" t="inlineStr">
        <is>
          <t>YX</t>
        </is>
      </c>
      <c r="C5241" s="9">
        <f>_xlfn.XLOOKUP(B5241,Carriers[Code],Carriers[Airline])</f>
        <v/>
      </c>
      <c r="D5241" t="n">
        <v>5731</v>
      </c>
      <c r="E5241" t="inlineStr">
        <is>
          <t>PIT</t>
        </is>
      </c>
      <c r="F5241" s="10" t="n">
        <v>1145</v>
      </c>
      <c r="G5241" t="inlineStr">
        <is>
          <t>1100-1159</t>
        </is>
      </c>
      <c r="H5241" s="9">
        <f>INT(F5241/100)</f>
        <v/>
      </c>
      <c r="I5241" t="n">
        <v>-7</v>
      </c>
      <c r="J5241" t="n">
        <v>0</v>
      </c>
      <c r="K5241" t="n">
        <v>-19</v>
      </c>
      <c r="L5241" t="n">
        <v>0</v>
      </c>
      <c r="M5241" t="n">
        <v>0</v>
      </c>
      <c r="O5241" t="n">
        <v>0</v>
      </c>
    </row>
    <row r="5242">
      <c r="A5242" s="8" t="n">
        <v>46216</v>
      </c>
      <c r="B5242" t="inlineStr">
        <is>
          <t>DL</t>
        </is>
      </c>
      <c r="C5242" s="9">
        <f>_xlfn.XLOOKUP(B5242,Carriers[Code],Carriers[Airline])</f>
        <v/>
      </c>
      <c r="D5242" t="n">
        <v>1103</v>
      </c>
      <c r="E5242" t="inlineStr">
        <is>
          <t>MSP</t>
        </is>
      </c>
      <c r="F5242" s="10" t="n">
        <v>1150</v>
      </c>
      <c r="G5242" t="inlineStr">
        <is>
          <t>1100-1159</t>
        </is>
      </c>
      <c r="H5242" s="9">
        <f>INT(F5242/100)</f>
        <v/>
      </c>
      <c r="I5242" t="n">
        <v>3</v>
      </c>
      <c r="J5242" t="n">
        <v>0</v>
      </c>
      <c r="K5242" t="n">
        <v>-21</v>
      </c>
      <c r="L5242" t="n">
        <v>0</v>
      </c>
      <c r="M5242" t="n">
        <v>0</v>
      </c>
      <c r="O5242" t="n">
        <v>0</v>
      </c>
    </row>
    <row r="5243">
      <c r="A5243" s="8" t="n">
        <v>46216</v>
      </c>
      <c r="B5243" t="inlineStr">
        <is>
          <t>YX</t>
        </is>
      </c>
      <c r="C5243" s="9">
        <f>_xlfn.XLOOKUP(B5243,Carriers[Code],Carriers[Airline])</f>
        <v/>
      </c>
      <c r="D5243" t="n">
        <v>4760</v>
      </c>
      <c r="E5243" t="inlineStr">
        <is>
          <t>CVG</t>
        </is>
      </c>
      <c r="F5243" s="10" t="n">
        <v>1155</v>
      </c>
      <c r="G5243" t="inlineStr">
        <is>
          <t>1100-1159</t>
        </is>
      </c>
      <c r="H5243" s="9">
        <f>INT(F5243/100)</f>
        <v/>
      </c>
      <c r="I5243" t="n">
        <v>-10</v>
      </c>
      <c r="J5243" t="n">
        <v>0</v>
      </c>
      <c r="K5243" t="n">
        <v>-32</v>
      </c>
      <c r="L5243" t="n">
        <v>0</v>
      </c>
      <c r="M5243" t="n">
        <v>0</v>
      </c>
      <c r="O5243" t="n">
        <v>0</v>
      </c>
    </row>
    <row r="5244">
      <c r="A5244" s="8" t="n">
        <v>46216</v>
      </c>
      <c r="B5244" t="inlineStr">
        <is>
          <t>AA</t>
        </is>
      </c>
      <c r="C5244" s="9">
        <f>_xlfn.XLOOKUP(B5244,Carriers[Code],Carriers[Airline])</f>
        <v/>
      </c>
      <c r="D5244" t="n">
        <v>1610</v>
      </c>
      <c r="E5244" t="inlineStr">
        <is>
          <t>ORD</t>
        </is>
      </c>
      <c r="F5244" s="10" t="n">
        <v>1159</v>
      </c>
      <c r="G5244" t="inlineStr">
        <is>
          <t>1100-1159</t>
        </is>
      </c>
      <c r="H5244" s="9">
        <f>INT(F5244/100)</f>
        <v/>
      </c>
      <c r="I5244" t="n">
        <v>-6</v>
      </c>
      <c r="J5244" t="n">
        <v>0</v>
      </c>
      <c r="K5244" t="n">
        <v>-35</v>
      </c>
      <c r="L5244" t="n">
        <v>0</v>
      </c>
      <c r="M5244" t="n">
        <v>0</v>
      </c>
      <c r="O5244" t="n">
        <v>0</v>
      </c>
    </row>
    <row r="5245">
      <c r="A5245" s="8" t="n">
        <v>46216</v>
      </c>
      <c r="B5245" t="inlineStr">
        <is>
          <t>F9</t>
        </is>
      </c>
      <c r="C5245" s="9">
        <f>_xlfn.XLOOKUP(B5245,Carriers[Code],Carriers[Airline])</f>
        <v/>
      </c>
      <c r="D5245" t="n">
        <v>3511</v>
      </c>
      <c r="E5245" t="inlineStr">
        <is>
          <t>ATL</t>
        </is>
      </c>
      <c r="F5245" s="10" t="n">
        <v>1159</v>
      </c>
      <c r="G5245" t="inlineStr">
        <is>
          <t>1100-1159</t>
        </is>
      </c>
      <c r="H5245" s="9">
        <f>INT(F5245/100)</f>
        <v/>
      </c>
      <c r="I5245" t="n">
        <v>-9</v>
      </c>
      <c r="J5245" t="n">
        <v>0</v>
      </c>
      <c r="K5245" t="n">
        <v>-15</v>
      </c>
      <c r="L5245" t="n">
        <v>0</v>
      </c>
      <c r="M5245" t="n">
        <v>0</v>
      </c>
      <c r="O5245" t="n">
        <v>0</v>
      </c>
    </row>
    <row r="5246">
      <c r="A5246" s="8" t="n">
        <v>46216</v>
      </c>
      <c r="B5246" t="inlineStr">
        <is>
          <t>YX</t>
        </is>
      </c>
      <c r="C5246" s="9">
        <f>_xlfn.XLOOKUP(B5246,Carriers[Code],Carriers[Airline])</f>
        <v/>
      </c>
      <c r="D5246" t="n">
        <v>5854</v>
      </c>
      <c r="E5246" t="inlineStr">
        <is>
          <t>LGA</t>
        </is>
      </c>
      <c r="F5246" s="10" t="n">
        <v>1200</v>
      </c>
      <c r="G5246" t="inlineStr">
        <is>
          <t>1200-1259</t>
        </is>
      </c>
      <c r="H5246" s="9">
        <f>INT(F5246/100)</f>
        <v/>
      </c>
      <c r="I5246" t="n">
        <v>-6</v>
      </c>
      <c r="J5246" t="n">
        <v>0</v>
      </c>
      <c r="K5246" t="n">
        <v>-20</v>
      </c>
      <c r="L5246" t="n">
        <v>0</v>
      </c>
      <c r="M5246" t="n">
        <v>0</v>
      </c>
      <c r="O5246" t="n">
        <v>0</v>
      </c>
    </row>
    <row r="5247">
      <c r="A5247" s="8" t="n">
        <v>46216</v>
      </c>
      <c r="B5247" t="inlineStr">
        <is>
          <t>DL</t>
        </is>
      </c>
      <c r="C5247" s="9">
        <f>_xlfn.XLOOKUP(B5247,Carriers[Code],Carriers[Airline])</f>
        <v/>
      </c>
      <c r="D5247" t="n">
        <v>303</v>
      </c>
      <c r="E5247" t="inlineStr">
        <is>
          <t>DFW</t>
        </is>
      </c>
      <c r="F5247" s="10" t="n">
        <v>1205</v>
      </c>
      <c r="G5247" t="inlineStr">
        <is>
          <t>1200-1259</t>
        </is>
      </c>
      <c r="H5247" s="9">
        <f>INT(F5247/100)</f>
        <v/>
      </c>
      <c r="I5247" t="n">
        <v>0</v>
      </c>
      <c r="J5247" t="n">
        <v>0</v>
      </c>
      <c r="K5247" t="n">
        <v>4</v>
      </c>
      <c r="L5247" t="n">
        <v>0</v>
      </c>
      <c r="M5247" t="n">
        <v>0</v>
      </c>
      <c r="O5247" t="n">
        <v>0</v>
      </c>
    </row>
    <row r="5248">
      <c r="A5248" s="8" t="n">
        <v>46216</v>
      </c>
      <c r="B5248" t="inlineStr">
        <is>
          <t>DL</t>
        </is>
      </c>
      <c r="C5248" s="9">
        <f>_xlfn.XLOOKUP(B5248,Carriers[Code],Carriers[Airline])</f>
        <v/>
      </c>
      <c r="D5248" t="n">
        <v>2785</v>
      </c>
      <c r="E5248" t="inlineStr">
        <is>
          <t>CHS</t>
        </is>
      </c>
      <c r="F5248" s="10" t="n">
        <v>1205</v>
      </c>
      <c r="G5248" t="inlineStr">
        <is>
          <t>1200-1259</t>
        </is>
      </c>
      <c r="H5248" s="9">
        <f>INT(F5248/100)</f>
        <v/>
      </c>
      <c r="I5248" t="n">
        <v>-7</v>
      </c>
      <c r="J5248" t="n">
        <v>0</v>
      </c>
      <c r="K5248" t="n">
        <v>-10</v>
      </c>
      <c r="L5248" t="n">
        <v>0</v>
      </c>
      <c r="M5248" t="n">
        <v>0</v>
      </c>
      <c r="O5248" t="n">
        <v>0</v>
      </c>
    </row>
    <row r="5249">
      <c r="A5249" s="8" t="n">
        <v>46216</v>
      </c>
      <c r="B5249" t="inlineStr">
        <is>
          <t>B6</t>
        </is>
      </c>
      <c r="C5249" s="9">
        <f>_xlfn.XLOOKUP(B5249,Carriers[Code],Carriers[Airline])</f>
        <v/>
      </c>
      <c r="D5249" t="n">
        <v>51</v>
      </c>
      <c r="E5249" t="inlineStr">
        <is>
          <t>MCO</t>
        </is>
      </c>
      <c r="F5249" s="10" t="n">
        <v>1210</v>
      </c>
      <c r="G5249" t="inlineStr">
        <is>
          <t>1200-1259</t>
        </is>
      </c>
      <c r="H5249" s="9">
        <f>INT(F5249/100)</f>
        <v/>
      </c>
      <c r="I5249" t="n">
        <v>8</v>
      </c>
      <c r="J5249" t="n">
        <v>0</v>
      </c>
      <c r="K5249" t="n">
        <v>-2</v>
      </c>
      <c r="L5249" t="n">
        <v>0</v>
      </c>
      <c r="M5249" t="n">
        <v>0</v>
      </c>
      <c r="O5249" t="n">
        <v>0</v>
      </c>
    </row>
    <row r="5250">
      <c r="A5250" s="8" t="n">
        <v>46216</v>
      </c>
      <c r="B5250" t="inlineStr">
        <is>
          <t>B6</t>
        </is>
      </c>
      <c r="C5250" s="9">
        <f>_xlfn.XLOOKUP(B5250,Carriers[Code],Carriers[Airline])</f>
        <v/>
      </c>
      <c r="D5250" t="n">
        <v>1352</v>
      </c>
      <c r="E5250" t="inlineStr">
        <is>
          <t>ACK</t>
        </is>
      </c>
      <c r="F5250" s="10" t="n">
        <v>1212</v>
      </c>
      <c r="G5250" t="inlineStr">
        <is>
          <t>1200-1259</t>
        </is>
      </c>
      <c r="H5250" s="9">
        <f>INT(F5250/100)</f>
        <v/>
      </c>
      <c r="I5250" t="n">
        <v>-6</v>
      </c>
      <c r="J5250" t="n">
        <v>0</v>
      </c>
      <c r="K5250" t="n">
        <v>-18</v>
      </c>
      <c r="L5250" t="n">
        <v>0</v>
      </c>
      <c r="M5250" t="n">
        <v>0</v>
      </c>
      <c r="O5250" t="n">
        <v>0</v>
      </c>
    </row>
    <row r="5251">
      <c r="A5251" s="8" t="n">
        <v>46216</v>
      </c>
      <c r="B5251" t="inlineStr">
        <is>
          <t>UA</t>
        </is>
      </c>
      <c r="C5251" s="9">
        <f>_xlfn.XLOOKUP(B5251,Carriers[Code],Carriers[Airline])</f>
        <v/>
      </c>
      <c r="D5251" t="n">
        <v>414</v>
      </c>
      <c r="E5251" t="inlineStr">
        <is>
          <t>DEN</t>
        </is>
      </c>
      <c r="F5251" s="10" t="n">
        <v>1222</v>
      </c>
      <c r="G5251" t="inlineStr">
        <is>
          <t>1200-1259</t>
        </is>
      </c>
      <c r="H5251" s="9">
        <f>INT(F5251/100)</f>
        <v/>
      </c>
      <c r="I5251" t="n">
        <v>-8</v>
      </c>
      <c r="J5251" t="n">
        <v>0</v>
      </c>
      <c r="K5251" t="n">
        <v>-38</v>
      </c>
      <c r="L5251" t="n">
        <v>0</v>
      </c>
      <c r="M5251" t="n">
        <v>0</v>
      </c>
      <c r="O5251" t="n">
        <v>0</v>
      </c>
    </row>
    <row r="5252">
      <c r="A5252" s="8" t="n">
        <v>46216</v>
      </c>
      <c r="B5252" t="inlineStr">
        <is>
          <t>YX</t>
        </is>
      </c>
      <c r="C5252" s="9">
        <f>_xlfn.XLOOKUP(B5252,Carriers[Code],Carriers[Airline])</f>
        <v/>
      </c>
      <c r="D5252" t="n">
        <v>4367</v>
      </c>
      <c r="E5252" t="inlineStr">
        <is>
          <t>LGA</t>
        </is>
      </c>
      <c r="F5252" s="10" t="n">
        <v>1223</v>
      </c>
      <c r="G5252" t="inlineStr">
        <is>
          <t>1200-1259</t>
        </is>
      </c>
      <c r="H5252" s="9">
        <f>INT(F5252/100)</f>
        <v/>
      </c>
      <c r="I5252" t="n">
        <v>-7</v>
      </c>
      <c r="J5252" t="n">
        <v>0</v>
      </c>
      <c r="K5252" t="n">
        <v>-12</v>
      </c>
      <c r="L5252" t="n">
        <v>0</v>
      </c>
      <c r="M5252" t="n">
        <v>0</v>
      </c>
      <c r="O5252" t="n">
        <v>0</v>
      </c>
    </row>
    <row r="5253">
      <c r="A5253" s="8" t="n">
        <v>46216</v>
      </c>
      <c r="B5253" t="inlineStr">
        <is>
          <t>DL</t>
        </is>
      </c>
      <c r="C5253" s="9">
        <f>_xlfn.XLOOKUP(B5253,Carriers[Code],Carriers[Airline])</f>
        <v/>
      </c>
      <c r="D5253" t="n">
        <v>2816</v>
      </c>
      <c r="E5253" t="inlineStr">
        <is>
          <t>ORD</t>
        </is>
      </c>
      <c r="F5253" s="10" t="n">
        <v>1225</v>
      </c>
      <c r="G5253" t="inlineStr">
        <is>
          <t>1200-1259</t>
        </is>
      </c>
      <c r="H5253" s="9">
        <f>INT(F5253/100)</f>
        <v/>
      </c>
      <c r="I5253" t="n">
        <v>-9</v>
      </c>
      <c r="J5253" t="n">
        <v>0</v>
      </c>
      <c r="K5253" t="n">
        <v>-1</v>
      </c>
      <c r="L5253" t="n">
        <v>0</v>
      </c>
      <c r="M5253" t="n">
        <v>0</v>
      </c>
      <c r="O5253" t="n">
        <v>0</v>
      </c>
    </row>
    <row r="5254">
      <c r="A5254" s="8" t="n">
        <v>46216</v>
      </c>
      <c r="B5254" t="inlineStr">
        <is>
          <t>YX</t>
        </is>
      </c>
      <c r="C5254" s="9">
        <f>_xlfn.XLOOKUP(B5254,Carriers[Code],Carriers[Airline])</f>
        <v/>
      </c>
      <c r="D5254" t="n">
        <v>4366</v>
      </c>
      <c r="E5254" t="inlineStr">
        <is>
          <t>JFK</t>
        </is>
      </c>
      <c r="F5254" s="10" t="n">
        <v>1225</v>
      </c>
      <c r="G5254" t="inlineStr">
        <is>
          <t>1200-1259</t>
        </is>
      </c>
      <c r="H5254" s="9">
        <f>INT(F5254/100)</f>
        <v/>
      </c>
      <c r="I5254" t="n">
        <v>-7</v>
      </c>
      <c r="J5254" t="n">
        <v>0</v>
      </c>
      <c r="K5254" t="n">
        <v>-21</v>
      </c>
      <c r="L5254" t="n">
        <v>0</v>
      </c>
      <c r="M5254" t="n">
        <v>0</v>
      </c>
      <c r="O5254" t="n">
        <v>0</v>
      </c>
    </row>
    <row r="5255">
      <c r="A5255" s="8" t="n">
        <v>46216</v>
      </c>
      <c r="B5255" t="inlineStr">
        <is>
          <t>YX</t>
        </is>
      </c>
      <c r="C5255" s="9">
        <f>_xlfn.XLOOKUP(B5255,Carriers[Code],Carriers[Airline])</f>
        <v/>
      </c>
      <c r="D5255" t="n">
        <v>4738</v>
      </c>
      <c r="E5255" t="inlineStr">
        <is>
          <t>ILM</t>
        </is>
      </c>
      <c r="F5255" s="10" t="n">
        <v>1225</v>
      </c>
      <c r="G5255" t="inlineStr">
        <is>
          <t>1200-1259</t>
        </is>
      </c>
      <c r="H5255" s="9">
        <f>INT(F5255/100)</f>
        <v/>
      </c>
      <c r="I5255" t="n">
        <v>-5</v>
      </c>
      <c r="J5255" t="n">
        <v>0</v>
      </c>
      <c r="K5255" t="n">
        <v>-6</v>
      </c>
      <c r="L5255" t="n">
        <v>0</v>
      </c>
      <c r="M5255" t="n">
        <v>0</v>
      </c>
      <c r="O5255" t="n">
        <v>0</v>
      </c>
    </row>
    <row r="5256">
      <c r="A5256" s="8" t="n">
        <v>46216</v>
      </c>
      <c r="B5256" t="inlineStr">
        <is>
          <t>B6</t>
        </is>
      </c>
      <c r="C5256" s="9">
        <f>_xlfn.XLOOKUP(B5256,Carriers[Code],Carriers[Airline])</f>
        <v/>
      </c>
      <c r="D5256" t="n">
        <v>269</v>
      </c>
      <c r="E5256" t="inlineStr">
        <is>
          <t>FLL</t>
        </is>
      </c>
      <c r="F5256" s="10" t="n">
        <v>1230</v>
      </c>
      <c r="G5256" t="inlineStr">
        <is>
          <t>1200-1259</t>
        </is>
      </c>
      <c r="H5256" s="9">
        <f>INT(F5256/100)</f>
        <v/>
      </c>
      <c r="I5256" t="n">
        <v>-1</v>
      </c>
      <c r="J5256" t="n">
        <v>0</v>
      </c>
      <c r="K5256" t="n">
        <v>-18</v>
      </c>
      <c r="L5256" t="n">
        <v>0</v>
      </c>
      <c r="M5256" t="n">
        <v>0</v>
      </c>
      <c r="O5256" t="n">
        <v>0</v>
      </c>
    </row>
    <row r="5257">
      <c r="A5257" s="8" t="n">
        <v>46216</v>
      </c>
      <c r="B5257" t="inlineStr">
        <is>
          <t>DL</t>
        </is>
      </c>
      <c r="C5257" s="9">
        <f>_xlfn.XLOOKUP(B5257,Carriers[Code],Carriers[Airline])</f>
        <v/>
      </c>
      <c r="D5257" t="n">
        <v>2779</v>
      </c>
      <c r="E5257" t="inlineStr">
        <is>
          <t>ATL</t>
        </is>
      </c>
      <c r="F5257" s="10" t="n">
        <v>1230</v>
      </c>
      <c r="G5257" t="inlineStr">
        <is>
          <t>1200-1259</t>
        </is>
      </c>
      <c r="H5257" s="9">
        <f>INT(F5257/100)</f>
        <v/>
      </c>
      <c r="I5257" t="n">
        <v>4</v>
      </c>
      <c r="J5257" t="n">
        <v>0</v>
      </c>
      <c r="K5257" t="n">
        <v>11</v>
      </c>
      <c r="L5257" t="n">
        <v>0</v>
      </c>
      <c r="M5257" t="n">
        <v>0</v>
      </c>
      <c r="O5257" t="n">
        <v>0</v>
      </c>
    </row>
    <row r="5258">
      <c r="A5258" s="8" t="n">
        <v>46216</v>
      </c>
      <c r="B5258" t="inlineStr">
        <is>
          <t>UA</t>
        </is>
      </c>
      <c r="C5258" s="9">
        <f>_xlfn.XLOOKUP(B5258,Carriers[Code],Carriers[Airline])</f>
        <v/>
      </c>
      <c r="D5258" t="n">
        <v>1732</v>
      </c>
      <c r="E5258" t="inlineStr">
        <is>
          <t>ORD</t>
        </is>
      </c>
      <c r="F5258" s="10" t="n">
        <v>1230</v>
      </c>
      <c r="G5258" t="inlineStr">
        <is>
          <t>1200-1259</t>
        </is>
      </c>
      <c r="H5258" s="9">
        <f>INT(F5258/100)</f>
        <v/>
      </c>
      <c r="I5258" t="n">
        <v>-4</v>
      </c>
      <c r="J5258" t="n">
        <v>0</v>
      </c>
      <c r="K5258" t="n">
        <v>-10</v>
      </c>
      <c r="L5258" t="n">
        <v>0</v>
      </c>
      <c r="M5258" t="n">
        <v>0</v>
      </c>
      <c r="O5258" t="n">
        <v>0</v>
      </c>
    </row>
    <row r="5259">
      <c r="A5259" s="8" t="n">
        <v>46216</v>
      </c>
      <c r="B5259" t="inlineStr">
        <is>
          <t>YX</t>
        </is>
      </c>
      <c r="C5259" s="9">
        <f>_xlfn.XLOOKUP(B5259,Carriers[Code],Carriers[Airline])</f>
        <v/>
      </c>
      <c r="D5259" t="n">
        <v>3413</v>
      </c>
      <c r="E5259" t="inlineStr">
        <is>
          <t>IAD</t>
        </is>
      </c>
      <c r="F5259" s="10" t="n">
        <v>1235</v>
      </c>
      <c r="G5259" t="inlineStr">
        <is>
          <t>1200-1259</t>
        </is>
      </c>
      <c r="H5259" s="9">
        <f>INT(F5259/100)</f>
        <v/>
      </c>
      <c r="I5259" t="n">
        <v>-1</v>
      </c>
      <c r="J5259" t="n">
        <v>0</v>
      </c>
      <c r="K5259" t="n">
        <v>-30</v>
      </c>
      <c r="L5259" t="n">
        <v>0</v>
      </c>
      <c r="M5259" t="n">
        <v>0</v>
      </c>
      <c r="O5259" t="n">
        <v>0</v>
      </c>
    </row>
    <row r="5260">
      <c r="A5260" s="8" t="n">
        <v>46216</v>
      </c>
      <c r="B5260" t="inlineStr">
        <is>
          <t>YX</t>
        </is>
      </c>
      <c r="C5260" s="9">
        <f>_xlfn.XLOOKUP(B5260,Carriers[Code],Carriers[Airline])</f>
        <v/>
      </c>
      <c r="D5260" t="n">
        <v>5857</v>
      </c>
      <c r="E5260" t="inlineStr">
        <is>
          <t>DCA</t>
        </is>
      </c>
      <c r="F5260" s="10" t="n">
        <v>1235</v>
      </c>
      <c r="G5260" t="inlineStr">
        <is>
          <t>1200-1259</t>
        </is>
      </c>
      <c r="H5260" s="9">
        <f>INT(F5260/100)</f>
        <v/>
      </c>
      <c r="I5260" t="n">
        <v>-4</v>
      </c>
      <c r="J5260" t="n">
        <v>0</v>
      </c>
      <c r="K5260" t="n">
        <v>7</v>
      </c>
      <c r="L5260" t="n">
        <v>0</v>
      </c>
      <c r="M5260" t="n">
        <v>0</v>
      </c>
      <c r="O5260" t="n">
        <v>0</v>
      </c>
    </row>
    <row r="5261">
      <c r="A5261" s="8" t="n">
        <v>46216</v>
      </c>
      <c r="B5261" t="inlineStr">
        <is>
          <t>G4</t>
        </is>
      </c>
      <c r="C5261" s="9">
        <f>_xlfn.XLOOKUP(B5261,Carriers[Code],Carriers[Airline])</f>
        <v/>
      </c>
      <c r="D5261" t="n">
        <v>1383</v>
      </c>
      <c r="E5261" t="inlineStr">
        <is>
          <t>SRQ</t>
        </is>
      </c>
      <c r="F5261" s="10" t="n">
        <v>1237</v>
      </c>
      <c r="G5261" t="inlineStr">
        <is>
          <t>1200-1259</t>
        </is>
      </c>
      <c r="H5261" s="9">
        <f>INT(F5261/100)</f>
        <v/>
      </c>
      <c r="I5261" t="n">
        <v>131</v>
      </c>
      <c r="J5261" t="n">
        <v>1</v>
      </c>
      <c r="K5261" t="n">
        <v>162</v>
      </c>
      <c r="L5261" t="n">
        <v>1</v>
      </c>
      <c r="M5261" t="n">
        <v>0</v>
      </c>
      <c r="O5261" t="n">
        <v>0</v>
      </c>
      <c r="P5261" t="n">
        <v>131</v>
      </c>
      <c r="Q5261" t="n">
        <v>0</v>
      </c>
      <c r="R5261" t="n">
        <v>31</v>
      </c>
      <c r="S5261" t="n">
        <v>0</v>
      </c>
      <c r="T5261" t="n">
        <v>0</v>
      </c>
    </row>
    <row r="5262">
      <c r="A5262" s="8" t="n">
        <v>46216</v>
      </c>
      <c r="B5262" t="inlineStr">
        <is>
          <t>AA</t>
        </is>
      </c>
      <c r="C5262" s="9">
        <f>_xlfn.XLOOKUP(B5262,Carriers[Code],Carriers[Airline])</f>
        <v/>
      </c>
      <c r="D5262" t="n">
        <v>1583</v>
      </c>
      <c r="E5262" t="inlineStr">
        <is>
          <t>DFW</t>
        </is>
      </c>
      <c r="F5262" s="10" t="n">
        <v>1238</v>
      </c>
      <c r="G5262" t="inlineStr">
        <is>
          <t>1200-1259</t>
        </is>
      </c>
      <c r="H5262" s="9">
        <f>INT(F5262/100)</f>
        <v/>
      </c>
      <c r="I5262" t="n">
        <v>0</v>
      </c>
      <c r="J5262" t="n">
        <v>0</v>
      </c>
      <c r="K5262" t="n">
        <v>-10</v>
      </c>
      <c r="L5262" t="n">
        <v>0</v>
      </c>
      <c r="M5262" t="n">
        <v>0</v>
      </c>
      <c r="O5262" t="n">
        <v>0</v>
      </c>
    </row>
    <row r="5263">
      <c r="A5263" s="8" t="n">
        <v>46216</v>
      </c>
      <c r="B5263" t="inlineStr">
        <is>
          <t>AA</t>
        </is>
      </c>
      <c r="C5263" s="9">
        <f>_xlfn.XLOOKUP(B5263,Carriers[Code],Carriers[Airline])</f>
        <v/>
      </c>
      <c r="D5263" t="n">
        <v>3043</v>
      </c>
      <c r="E5263" t="inlineStr">
        <is>
          <t>PHL</t>
        </is>
      </c>
      <c r="F5263" s="10" t="n">
        <v>1238</v>
      </c>
      <c r="G5263" t="inlineStr">
        <is>
          <t>1200-1259</t>
        </is>
      </c>
      <c r="H5263" s="9">
        <f>INT(F5263/100)</f>
        <v/>
      </c>
      <c r="I5263" t="n">
        <v>129</v>
      </c>
      <c r="J5263" t="n">
        <v>1</v>
      </c>
      <c r="K5263" t="n">
        <v>118</v>
      </c>
      <c r="L5263" t="n">
        <v>1</v>
      </c>
      <c r="M5263" t="n">
        <v>0</v>
      </c>
      <c r="O5263" t="n">
        <v>0</v>
      </c>
      <c r="P5263" t="n">
        <v>0</v>
      </c>
      <c r="Q5263" t="n">
        <v>0</v>
      </c>
      <c r="R5263" t="n">
        <v>0</v>
      </c>
      <c r="S5263" t="n">
        <v>0</v>
      </c>
      <c r="T5263" t="n">
        <v>118</v>
      </c>
    </row>
    <row r="5264">
      <c r="A5264" s="8" t="n">
        <v>46216</v>
      </c>
      <c r="B5264" t="inlineStr">
        <is>
          <t>MQ</t>
        </is>
      </c>
      <c r="C5264" s="9">
        <f>_xlfn.XLOOKUP(B5264,Carriers[Code],Carriers[Airline])</f>
        <v/>
      </c>
      <c r="D5264" t="n">
        <v>3470</v>
      </c>
      <c r="E5264" t="inlineStr">
        <is>
          <t>CMH</t>
        </is>
      </c>
      <c r="F5264" s="10" t="n">
        <v>1240</v>
      </c>
      <c r="G5264" t="inlineStr">
        <is>
          <t>1200-1259</t>
        </is>
      </c>
      <c r="H5264" s="9">
        <f>INT(F5264/100)</f>
        <v/>
      </c>
      <c r="I5264" t="n">
        <v>31</v>
      </c>
      <c r="J5264" t="n">
        <v>1</v>
      </c>
      <c r="K5264" t="n">
        <v>14</v>
      </c>
      <c r="L5264" t="n">
        <v>0</v>
      </c>
      <c r="M5264" t="n">
        <v>0</v>
      </c>
      <c r="O5264" t="n">
        <v>0</v>
      </c>
    </row>
    <row r="5265">
      <c r="A5265" s="8" t="n">
        <v>46216</v>
      </c>
      <c r="B5265" t="inlineStr">
        <is>
          <t>B6</t>
        </is>
      </c>
      <c r="C5265" s="9">
        <f>_xlfn.XLOOKUP(B5265,Carriers[Code],Carriers[Airline])</f>
        <v/>
      </c>
      <c r="D5265" t="n">
        <v>1781</v>
      </c>
      <c r="E5265" t="inlineStr">
        <is>
          <t>VPS</t>
        </is>
      </c>
      <c r="F5265" s="10" t="n">
        <v>1244</v>
      </c>
      <c r="G5265" t="inlineStr">
        <is>
          <t>1200-1259</t>
        </is>
      </c>
      <c r="H5265" s="9">
        <f>INT(F5265/100)</f>
        <v/>
      </c>
      <c r="I5265" t="n">
        <v>-3</v>
      </c>
      <c r="J5265" t="n">
        <v>0</v>
      </c>
      <c r="K5265" t="n">
        <v>-17</v>
      </c>
      <c r="L5265" t="n">
        <v>0</v>
      </c>
      <c r="M5265" t="n">
        <v>0</v>
      </c>
      <c r="O5265" t="n">
        <v>0</v>
      </c>
    </row>
    <row r="5266">
      <c r="A5266" s="8" t="n">
        <v>46216</v>
      </c>
      <c r="B5266" t="inlineStr">
        <is>
          <t>B6</t>
        </is>
      </c>
      <c r="C5266" s="9">
        <f>_xlfn.XLOOKUP(B5266,Carriers[Code],Carriers[Airline])</f>
        <v/>
      </c>
      <c r="D5266" t="n">
        <v>717</v>
      </c>
      <c r="E5266" t="inlineStr">
        <is>
          <t>JFK</t>
        </is>
      </c>
      <c r="F5266" s="10" t="n">
        <v>1253</v>
      </c>
      <c r="G5266" t="inlineStr">
        <is>
          <t>1200-1259</t>
        </is>
      </c>
      <c r="H5266" s="9">
        <f>INT(F5266/100)</f>
        <v/>
      </c>
      <c r="I5266" t="n">
        <v>30</v>
      </c>
      <c r="J5266" t="n">
        <v>1</v>
      </c>
      <c r="K5266" t="n">
        <v>24</v>
      </c>
      <c r="L5266" t="n">
        <v>1</v>
      </c>
      <c r="M5266" t="n">
        <v>0</v>
      </c>
      <c r="O5266" t="n">
        <v>0</v>
      </c>
      <c r="P5266" t="n">
        <v>5</v>
      </c>
      <c r="Q5266" t="n">
        <v>0</v>
      </c>
      <c r="R5266" t="n">
        <v>0</v>
      </c>
      <c r="S5266" t="n">
        <v>0</v>
      </c>
      <c r="T5266" t="n">
        <v>19</v>
      </c>
    </row>
    <row r="5267">
      <c r="A5267" s="8" t="n">
        <v>46216</v>
      </c>
      <c r="B5267" t="inlineStr">
        <is>
          <t>B6</t>
        </is>
      </c>
      <c r="C5267" s="9">
        <f>_xlfn.XLOOKUP(B5267,Carriers[Code],Carriers[Airline])</f>
        <v/>
      </c>
      <c r="D5267" t="n">
        <v>855</v>
      </c>
      <c r="E5267" t="inlineStr">
        <is>
          <t>DCA</t>
        </is>
      </c>
      <c r="F5267" s="10" t="n">
        <v>1253</v>
      </c>
      <c r="G5267" t="inlineStr">
        <is>
          <t>1200-1259</t>
        </is>
      </c>
      <c r="H5267" s="9">
        <f>INT(F5267/100)</f>
        <v/>
      </c>
      <c r="I5267" t="n">
        <v>-10</v>
      </c>
      <c r="J5267" t="n">
        <v>0</v>
      </c>
      <c r="K5267" t="n">
        <v>2</v>
      </c>
      <c r="L5267" t="n">
        <v>0</v>
      </c>
      <c r="M5267" t="n">
        <v>0</v>
      </c>
      <c r="O5267" t="n">
        <v>0</v>
      </c>
    </row>
    <row r="5268">
      <c r="A5268" s="8" t="n">
        <v>46216</v>
      </c>
      <c r="B5268" t="inlineStr">
        <is>
          <t>WN</t>
        </is>
      </c>
      <c r="C5268" s="9">
        <f>_xlfn.XLOOKUP(B5268,Carriers[Code],Carriers[Airline])</f>
        <v/>
      </c>
      <c r="D5268" t="n">
        <v>4917</v>
      </c>
      <c r="E5268" t="inlineStr">
        <is>
          <t>STL</t>
        </is>
      </c>
      <c r="F5268" s="10" t="n">
        <v>1255</v>
      </c>
      <c r="G5268" t="inlineStr">
        <is>
          <t>1200-1259</t>
        </is>
      </c>
      <c r="H5268" s="9">
        <f>INT(F5268/100)</f>
        <v/>
      </c>
      <c r="I5268" t="n">
        <v>8</v>
      </c>
      <c r="J5268" t="n">
        <v>0</v>
      </c>
      <c r="K5268" t="n">
        <v>-4</v>
      </c>
      <c r="L5268" t="n">
        <v>0</v>
      </c>
      <c r="M5268" t="n">
        <v>0</v>
      </c>
      <c r="O5268" t="n">
        <v>0</v>
      </c>
    </row>
    <row r="5269">
      <c r="A5269" s="8" t="n">
        <v>46216</v>
      </c>
      <c r="B5269" t="inlineStr">
        <is>
          <t>YX</t>
        </is>
      </c>
      <c r="C5269" s="9">
        <f>_xlfn.XLOOKUP(B5269,Carriers[Code],Carriers[Airline])</f>
        <v/>
      </c>
      <c r="D5269" t="n">
        <v>5829</v>
      </c>
      <c r="E5269" t="inlineStr">
        <is>
          <t>EWR</t>
        </is>
      </c>
      <c r="F5269" s="10" t="n">
        <v>1255</v>
      </c>
      <c r="G5269" t="inlineStr">
        <is>
          <t>1200-1259</t>
        </is>
      </c>
      <c r="H5269" s="9">
        <f>INT(F5269/100)</f>
        <v/>
      </c>
      <c r="I5269" t="n">
        <v>-5</v>
      </c>
      <c r="J5269" t="n">
        <v>0</v>
      </c>
      <c r="K5269" t="n">
        <v>13</v>
      </c>
      <c r="L5269" t="n">
        <v>0</v>
      </c>
      <c r="M5269" t="n">
        <v>0</v>
      </c>
      <c r="O5269" t="n">
        <v>0</v>
      </c>
    </row>
    <row r="5270">
      <c r="A5270" s="8" t="n">
        <v>46216</v>
      </c>
      <c r="B5270" t="inlineStr">
        <is>
          <t>AA</t>
        </is>
      </c>
      <c r="C5270" s="9">
        <f>_xlfn.XLOOKUP(B5270,Carriers[Code],Carriers[Airline])</f>
        <v/>
      </c>
      <c r="D5270" t="n">
        <v>1057</v>
      </c>
      <c r="E5270" t="inlineStr">
        <is>
          <t>PHX</t>
        </is>
      </c>
      <c r="F5270" s="10" t="n">
        <v>1300</v>
      </c>
      <c r="G5270" t="inlineStr">
        <is>
          <t>1300-1359</t>
        </is>
      </c>
      <c r="H5270" s="9">
        <f>INT(F5270/100)</f>
        <v/>
      </c>
      <c r="I5270" t="n">
        <v>1</v>
      </c>
      <c r="J5270" t="n">
        <v>0</v>
      </c>
      <c r="K5270" t="n">
        <v>-23</v>
      </c>
      <c r="L5270" t="n">
        <v>0</v>
      </c>
      <c r="M5270" t="n">
        <v>0</v>
      </c>
      <c r="O5270" t="n">
        <v>0</v>
      </c>
    </row>
    <row r="5271">
      <c r="A5271" s="8" t="n">
        <v>46216</v>
      </c>
      <c r="B5271" t="inlineStr">
        <is>
          <t>YX</t>
        </is>
      </c>
      <c r="C5271" s="9">
        <f>_xlfn.XLOOKUP(B5271,Carriers[Code],Carriers[Airline])</f>
        <v/>
      </c>
      <c r="D5271" t="n">
        <v>5748</v>
      </c>
      <c r="E5271" t="inlineStr">
        <is>
          <t>LGA</t>
        </is>
      </c>
      <c r="F5271" s="10" t="n">
        <v>1300</v>
      </c>
      <c r="G5271" t="inlineStr">
        <is>
          <t>1300-1359</t>
        </is>
      </c>
      <c r="H5271" s="9">
        <f>INT(F5271/100)</f>
        <v/>
      </c>
      <c r="I5271" t="n">
        <v>0</v>
      </c>
      <c r="J5271" t="n">
        <v>0</v>
      </c>
      <c r="K5271" t="n">
        <v>-13</v>
      </c>
      <c r="L5271" t="n">
        <v>0</v>
      </c>
      <c r="M5271" t="n">
        <v>0</v>
      </c>
      <c r="O5271" t="n">
        <v>0</v>
      </c>
    </row>
    <row r="5272">
      <c r="A5272" s="8" t="n">
        <v>46216</v>
      </c>
      <c r="B5272" t="inlineStr">
        <is>
          <t>YX</t>
        </is>
      </c>
      <c r="C5272" s="9">
        <f>_xlfn.XLOOKUP(B5272,Carriers[Code],Carriers[Airline])</f>
        <v/>
      </c>
      <c r="D5272" t="n">
        <v>4386</v>
      </c>
      <c r="E5272" t="inlineStr">
        <is>
          <t>ORD</t>
        </is>
      </c>
      <c r="F5272" s="10" t="n">
        <v>1301</v>
      </c>
      <c r="G5272" t="inlineStr">
        <is>
          <t>1300-1359</t>
        </is>
      </c>
      <c r="H5272" s="9">
        <f>INT(F5272/100)</f>
        <v/>
      </c>
      <c r="I5272" t="n">
        <v>-4</v>
      </c>
      <c r="J5272" t="n">
        <v>0</v>
      </c>
      <c r="K5272" t="n">
        <v>-28</v>
      </c>
      <c r="L5272" t="n">
        <v>0</v>
      </c>
      <c r="M5272" t="n">
        <v>0</v>
      </c>
      <c r="O5272" t="n">
        <v>0</v>
      </c>
    </row>
    <row r="5273">
      <c r="A5273" s="8" t="n">
        <v>46216</v>
      </c>
      <c r="B5273" t="inlineStr">
        <is>
          <t>DL</t>
        </is>
      </c>
      <c r="C5273" s="9">
        <f>_xlfn.XLOOKUP(B5273,Carriers[Code],Carriers[Airline])</f>
        <v/>
      </c>
      <c r="D5273" t="n">
        <v>2283</v>
      </c>
      <c r="E5273" t="inlineStr">
        <is>
          <t>RDU</t>
        </is>
      </c>
      <c r="F5273" s="10" t="n">
        <v>1303</v>
      </c>
      <c r="G5273" t="inlineStr">
        <is>
          <t>1300-1359</t>
        </is>
      </c>
      <c r="H5273" s="9">
        <f>INT(F5273/100)</f>
        <v/>
      </c>
      <c r="I5273" t="n">
        <v>153</v>
      </c>
      <c r="J5273" t="n">
        <v>1</v>
      </c>
      <c r="K5273" t="n">
        <v>158</v>
      </c>
      <c r="L5273" t="n">
        <v>1</v>
      </c>
      <c r="M5273" t="n">
        <v>0</v>
      </c>
      <c r="O5273" t="n">
        <v>0</v>
      </c>
      <c r="P5273" t="n">
        <v>0</v>
      </c>
      <c r="Q5273" t="n">
        <v>0</v>
      </c>
      <c r="R5273" t="n">
        <v>5</v>
      </c>
      <c r="S5273" t="n">
        <v>0</v>
      </c>
      <c r="T5273" t="n">
        <v>153</v>
      </c>
    </row>
    <row r="5274">
      <c r="A5274" s="8" t="n">
        <v>46216</v>
      </c>
      <c r="B5274" t="inlineStr">
        <is>
          <t>YX</t>
        </is>
      </c>
      <c r="C5274" s="9">
        <f>_xlfn.XLOOKUP(B5274,Carriers[Code],Carriers[Airline])</f>
        <v/>
      </c>
      <c r="D5274" t="n">
        <v>5603</v>
      </c>
      <c r="E5274" t="inlineStr">
        <is>
          <t>MSN</t>
        </is>
      </c>
      <c r="F5274" s="10" t="n">
        <v>1308</v>
      </c>
      <c r="G5274" t="inlineStr">
        <is>
          <t>1300-1359</t>
        </is>
      </c>
      <c r="H5274" s="9">
        <f>INT(F5274/100)</f>
        <v/>
      </c>
      <c r="I5274" t="n">
        <v>-2</v>
      </c>
      <c r="J5274" t="n">
        <v>0</v>
      </c>
      <c r="K5274" t="n">
        <v>-25</v>
      </c>
      <c r="L5274" t="n">
        <v>0</v>
      </c>
      <c r="M5274" t="n">
        <v>0</v>
      </c>
      <c r="O5274" t="n">
        <v>0</v>
      </c>
    </row>
    <row r="5275">
      <c r="A5275" s="8" t="n">
        <v>46216</v>
      </c>
      <c r="B5275" t="inlineStr">
        <is>
          <t>DL</t>
        </is>
      </c>
      <c r="C5275" s="9">
        <f>_xlfn.XLOOKUP(B5275,Carriers[Code],Carriers[Airline])</f>
        <v/>
      </c>
      <c r="D5275" t="n">
        <v>2222</v>
      </c>
      <c r="E5275" t="inlineStr">
        <is>
          <t>DTW</t>
        </is>
      </c>
      <c r="F5275" s="10" t="n">
        <v>1310</v>
      </c>
      <c r="G5275" t="inlineStr">
        <is>
          <t>1300-1359</t>
        </is>
      </c>
      <c r="H5275" s="9">
        <f>INT(F5275/100)</f>
        <v/>
      </c>
      <c r="I5275" t="n">
        <v>34</v>
      </c>
      <c r="J5275" t="n">
        <v>1</v>
      </c>
      <c r="K5275" t="n">
        <v>20</v>
      </c>
      <c r="L5275" t="n">
        <v>1</v>
      </c>
      <c r="M5275" t="n">
        <v>0</v>
      </c>
      <c r="O5275" t="n">
        <v>0</v>
      </c>
      <c r="P5275" t="n">
        <v>0</v>
      </c>
      <c r="Q5275" t="n">
        <v>0</v>
      </c>
      <c r="R5275" t="n">
        <v>0</v>
      </c>
      <c r="S5275" t="n">
        <v>0</v>
      </c>
      <c r="T5275" t="n">
        <v>20</v>
      </c>
    </row>
    <row r="5276">
      <c r="A5276" s="8" t="n">
        <v>46216</v>
      </c>
      <c r="B5276" t="inlineStr">
        <is>
          <t>WN</t>
        </is>
      </c>
      <c r="C5276" s="9">
        <f>_xlfn.XLOOKUP(B5276,Carriers[Code],Carriers[Airline])</f>
        <v/>
      </c>
      <c r="D5276" t="n">
        <v>746</v>
      </c>
      <c r="E5276" t="inlineStr">
        <is>
          <t>MDW</t>
        </is>
      </c>
      <c r="F5276" s="10" t="n">
        <v>1310</v>
      </c>
      <c r="G5276" t="inlineStr">
        <is>
          <t>1300-1359</t>
        </is>
      </c>
      <c r="H5276" s="9">
        <f>INT(F5276/100)</f>
        <v/>
      </c>
      <c r="I5276" t="n">
        <v>62</v>
      </c>
      <c r="J5276" t="n">
        <v>1</v>
      </c>
      <c r="K5276" t="n">
        <v>56</v>
      </c>
      <c r="L5276" t="n">
        <v>1</v>
      </c>
      <c r="M5276" t="n">
        <v>0</v>
      </c>
      <c r="O5276" t="n">
        <v>0</v>
      </c>
      <c r="P5276" t="n">
        <v>7</v>
      </c>
      <c r="Q5276" t="n">
        <v>0</v>
      </c>
      <c r="R5276" t="n">
        <v>0</v>
      </c>
      <c r="S5276" t="n">
        <v>0</v>
      </c>
      <c r="T5276" t="n">
        <v>49</v>
      </c>
    </row>
    <row r="5277">
      <c r="A5277" s="8" t="n">
        <v>46216</v>
      </c>
      <c r="B5277" t="inlineStr">
        <is>
          <t>DL</t>
        </is>
      </c>
      <c r="C5277" s="9">
        <f>_xlfn.XLOOKUP(B5277,Carriers[Code],Carriers[Airline])</f>
        <v/>
      </c>
      <c r="D5277" t="n">
        <v>1297</v>
      </c>
      <c r="E5277" t="inlineStr">
        <is>
          <t>AUS</t>
        </is>
      </c>
      <c r="F5277" s="10" t="n">
        <v>1325</v>
      </c>
      <c r="G5277" t="inlineStr">
        <is>
          <t>1300-1359</t>
        </is>
      </c>
      <c r="H5277" s="9">
        <f>INT(F5277/100)</f>
        <v/>
      </c>
      <c r="I5277" t="n">
        <v>-9</v>
      </c>
      <c r="J5277" t="n">
        <v>0</v>
      </c>
      <c r="K5277" t="n">
        <v>60</v>
      </c>
      <c r="L5277" t="n">
        <v>1</v>
      </c>
      <c r="M5277" t="n">
        <v>0</v>
      </c>
      <c r="O5277" t="n">
        <v>0</v>
      </c>
      <c r="P5277" t="n">
        <v>0</v>
      </c>
      <c r="Q5277" t="n">
        <v>0</v>
      </c>
      <c r="R5277" t="n">
        <v>60</v>
      </c>
      <c r="S5277" t="n">
        <v>0</v>
      </c>
      <c r="T5277" t="n">
        <v>0</v>
      </c>
    </row>
    <row r="5278">
      <c r="A5278" s="8" t="n">
        <v>46216</v>
      </c>
      <c r="B5278" t="inlineStr">
        <is>
          <t>WN</t>
        </is>
      </c>
      <c r="C5278" s="9">
        <f>_xlfn.XLOOKUP(B5278,Carriers[Code],Carriers[Airline])</f>
        <v/>
      </c>
      <c r="D5278" t="n">
        <v>733</v>
      </c>
      <c r="E5278" t="inlineStr">
        <is>
          <t>BWI</t>
        </is>
      </c>
      <c r="F5278" s="10" t="n">
        <v>1325</v>
      </c>
      <c r="G5278" t="inlineStr">
        <is>
          <t>1300-1359</t>
        </is>
      </c>
      <c r="H5278" s="9">
        <f>INT(F5278/100)</f>
        <v/>
      </c>
      <c r="I5278" t="n">
        <v>8</v>
      </c>
      <c r="J5278" t="n">
        <v>0</v>
      </c>
      <c r="K5278" t="n">
        <v>-13</v>
      </c>
      <c r="L5278" t="n">
        <v>0</v>
      </c>
      <c r="M5278" t="n">
        <v>0</v>
      </c>
      <c r="O5278" t="n">
        <v>0</v>
      </c>
    </row>
    <row r="5279">
      <c r="A5279" s="8" t="n">
        <v>46216</v>
      </c>
      <c r="B5279" t="inlineStr">
        <is>
          <t>B6</t>
        </is>
      </c>
      <c r="C5279" s="9">
        <f>_xlfn.XLOOKUP(B5279,Carriers[Code],Carriers[Airline])</f>
        <v/>
      </c>
      <c r="D5279" t="n">
        <v>1293</v>
      </c>
      <c r="E5279" t="inlineStr">
        <is>
          <t>ILM</t>
        </is>
      </c>
      <c r="F5279" s="10" t="n">
        <v>1330</v>
      </c>
      <c r="G5279" t="inlineStr">
        <is>
          <t>1300-1359</t>
        </is>
      </c>
      <c r="H5279" s="9">
        <f>INT(F5279/100)</f>
        <v/>
      </c>
      <c r="I5279" t="n">
        <v>-1</v>
      </c>
      <c r="J5279" t="n">
        <v>0</v>
      </c>
      <c r="K5279" t="n">
        <v>1</v>
      </c>
      <c r="L5279" t="n">
        <v>0</v>
      </c>
      <c r="M5279" t="n">
        <v>0</v>
      </c>
      <c r="O5279" t="n">
        <v>0</v>
      </c>
    </row>
    <row r="5280">
      <c r="A5280" s="8" t="n">
        <v>46216</v>
      </c>
      <c r="B5280" t="inlineStr">
        <is>
          <t>YX</t>
        </is>
      </c>
      <c r="C5280" s="9">
        <f>_xlfn.XLOOKUP(B5280,Carriers[Code],Carriers[Airline])</f>
        <v/>
      </c>
      <c r="D5280" t="n">
        <v>5808</v>
      </c>
      <c r="E5280" t="inlineStr">
        <is>
          <t>JFK</t>
        </is>
      </c>
      <c r="F5280" s="10" t="n">
        <v>1335</v>
      </c>
      <c r="G5280" t="inlineStr">
        <is>
          <t>1300-1359</t>
        </is>
      </c>
      <c r="H5280" s="9">
        <f>INT(F5280/100)</f>
        <v/>
      </c>
      <c r="I5280" t="n">
        <v>-8</v>
      </c>
      <c r="J5280" t="n">
        <v>0</v>
      </c>
      <c r="K5280" t="n">
        <v>-4</v>
      </c>
      <c r="L5280" t="n">
        <v>0</v>
      </c>
      <c r="M5280" t="n">
        <v>0</v>
      </c>
      <c r="O5280" t="n">
        <v>0</v>
      </c>
    </row>
    <row r="5281">
      <c r="A5281" s="8" t="n">
        <v>46216</v>
      </c>
      <c r="B5281" t="inlineStr">
        <is>
          <t>UA</t>
        </is>
      </c>
      <c r="C5281" s="9">
        <f>_xlfn.XLOOKUP(B5281,Carriers[Code],Carriers[Airline])</f>
        <v/>
      </c>
      <c r="D5281" t="n">
        <v>1976</v>
      </c>
      <c r="E5281" t="inlineStr">
        <is>
          <t>IAH</t>
        </is>
      </c>
      <c r="F5281" s="10" t="n">
        <v>1337</v>
      </c>
      <c r="G5281" t="inlineStr">
        <is>
          <t>1300-1359</t>
        </is>
      </c>
      <c r="H5281" s="9">
        <f>INT(F5281/100)</f>
        <v/>
      </c>
      <c r="I5281" t="n">
        <v>-5</v>
      </c>
      <c r="J5281" t="n">
        <v>0</v>
      </c>
      <c r="K5281" t="n">
        <v>-17</v>
      </c>
      <c r="L5281" t="n">
        <v>0</v>
      </c>
      <c r="M5281" t="n">
        <v>0</v>
      </c>
      <c r="O5281" t="n">
        <v>0</v>
      </c>
    </row>
    <row r="5282">
      <c r="A5282" s="8" t="n">
        <v>46216</v>
      </c>
      <c r="B5282" t="inlineStr">
        <is>
          <t>AA</t>
        </is>
      </c>
      <c r="C5282" s="9">
        <f>_xlfn.XLOOKUP(B5282,Carriers[Code],Carriers[Airline])</f>
        <v/>
      </c>
      <c r="D5282" t="n">
        <v>1589</v>
      </c>
      <c r="E5282" t="inlineStr">
        <is>
          <t>MIA</t>
        </is>
      </c>
      <c r="F5282" s="10" t="n">
        <v>1342</v>
      </c>
      <c r="G5282" t="inlineStr">
        <is>
          <t>1300-1359</t>
        </is>
      </c>
      <c r="H5282" s="9">
        <f>INT(F5282/100)</f>
        <v/>
      </c>
      <c r="I5282" t="n">
        <v>5</v>
      </c>
      <c r="J5282" t="n">
        <v>0</v>
      </c>
      <c r="K5282" t="n">
        <v>-19</v>
      </c>
      <c r="L5282" t="n">
        <v>0</v>
      </c>
      <c r="M5282" t="n">
        <v>0</v>
      </c>
      <c r="O5282" t="n">
        <v>0</v>
      </c>
    </row>
    <row r="5283">
      <c r="A5283" s="8" t="n">
        <v>46216</v>
      </c>
      <c r="B5283" t="inlineStr">
        <is>
          <t>B6</t>
        </is>
      </c>
      <c r="C5283" s="9">
        <f>_xlfn.XLOOKUP(B5283,Carriers[Code],Carriers[Airline])</f>
        <v/>
      </c>
      <c r="D5283" t="n">
        <v>2251</v>
      </c>
      <c r="E5283" t="inlineStr">
        <is>
          <t>MCO</t>
        </is>
      </c>
      <c r="F5283" s="10" t="n">
        <v>1344</v>
      </c>
      <c r="G5283" t="inlineStr">
        <is>
          <t>1300-1359</t>
        </is>
      </c>
      <c r="H5283" s="9">
        <f>INT(F5283/100)</f>
        <v/>
      </c>
      <c r="I5283" t="n">
        <v>0</v>
      </c>
      <c r="J5283" t="n">
        <v>0</v>
      </c>
      <c r="M5283" t="n">
        <v>0</v>
      </c>
      <c r="O5283" t="n">
        <v>1</v>
      </c>
    </row>
    <row r="5284">
      <c r="A5284" s="8" t="n">
        <v>46216</v>
      </c>
      <c r="B5284" t="inlineStr">
        <is>
          <t>B6</t>
        </is>
      </c>
      <c r="C5284" s="9">
        <f>_xlfn.XLOOKUP(B5284,Carriers[Code],Carriers[Airline])</f>
        <v/>
      </c>
      <c r="D5284" t="n">
        <v>641</v>
      </c>
      <c r="E5284" t="inlineStr">
        <is>
          <t>CLE</t>
        </is>
      </c>
      <c r="F5284" s="10" t="n">
        <v>1346</v>
      </c>
      <c r="G5284" t="inlineStr">
        <is>
          <t>1300-1359</t>
        </is>
      </c>
      <c r="H5284" s="9">
        <f>INT(F5284/100)</f>
        <v/>
      </c>
      <c r="I5284" t="n">
        <v>4</v>
      </c>
      <c r="J5284" t="n">
        <v>0</v>
      </c>
      <c r="K5284" t="n">
        <v>2</v>
      </c>
      <c r="L5284" t="n">
        <v>0</v>
      </c>
      <c r="M5284" t="n">
        <v>0</v>
      </c>
      <c r="O5284" t="n">
        <v>0</v>
      </c>
    </row>
    <row r="5285">
      <c r="A5285" s="8" t="n">
        <v>46216</v>
      </c>
      <c r="B5285" t="inlineStr">
        <is>
          <t>YX</t>
        </is>
      </c>
      <c r="C5285" s="9">
        <f>_xlfn.XLOOKUP(B5285,Carriers[Code],Carriers[Airline])</f>
        <v/>
      </c>
      <c r="D5285" t="n">
        <v>4636</v>
      </c>
      <c r="E5285" t="inlineStr">
        <is>
          <t>IND</t>
        </is>
      </c>
      <c r="F5285" s="10" t="n">
        <v>1346</v>
      </c>
      <c r="G5285" t="inlineStr">
        <is>
          <t>1300-1359</t>
        </is>
      </c>
      <c r="H5285" s="9">
        <f>INT(F5285/100)</f>
        <v/>
      </c>
      <c r="I5285" t="n">
        <v>-8</v>
      </c>
      <c r="J5285" t="n">
        <v>0</v>
      </c>
      <c r="K5285" t="n">
        <v>-23</v>
      </c>
      <c r="L5285" t="n">
        <v>0</v>
      </c>
      <c r="M5285" t="n">
        <v>0</v>
      </c>
      <c r="O5285" t="n">
        <v>0</v>
      </c>
    </row>
    <row r="5286">
      <c r="A5286" s="8" t="n">
        <v>46216</v>
      </c>
      <c r="B5286" t="inlineStr">
        <is>
          <t>B6</t>
        </is>
      </c>
      <c r="C5286" s="9">
        <f>_xlfn.XLOOKUP(B5286,Carriers[Code],Carriers[Airline])</f>
        <v/>
      </c>
      <c r="D5286" t="n">
        <v>2467</v>
      </c>
      <c r="E5286" t="inlineStr">
        <is>
          <t>CHS</t>
        </is>
      </c>
      <c r="F5286" s="10" t="n">
        <v>1352</v>
      </c>
      <c r="G5286" t="inlineStr">
        <is>
          <t>1300-1359</t>
        </is>
      </c>
      <c r="H5286" s="9">
        <f>INT(F5286/100)</f>
        <v/>
      </c>
      <c r="I5286" t="n">
        <v>0</v>
      </c>
      <c r="J5286" t="n">
        <v>0</v>
      </c>
      <c r="K5286" t="n">
        <v>-1</v>
      </c>
      <c r="L5286" t="n">
        <v>0</v>
      </c>
      <c r="M5286" t="n">
        <v>0</v>
      </c>
      <c r="O5286" t="n">
        <v>0</v>
      </c>
    </row>
    <row r="5287">
      <c r="A5287" s="8" t="n">
        <v>46216</v>
      </c>
      <c r="B5287" t="inlineStr">
        <is>
          <t>MQ</t>
        </is>
      </c>
      <c r="C5287" s="9">
        <f>_xlfn.XLOOKUP(B5287,Carriers[Code],Carriers[Airline])</f>
        <v/>
      </c>
      <c r="D5287" t="n">
        <v>3711</v>
      </c>
      <c r="E5287" t="inlineStr">
        <is>
          <t>ORD</t>
        </is>
      </c>
      <c r="F5287" s="10" t="n">
        <v>1354</v>
      </c>
      <c r="G5287" t="inlineStr">
        <is>
          <t>1300-1359</t>
        </is>
      </c>
      <c r="H5287" s="9">
        <f>INT(F5287/100)</f>
        <v/>
      </c>
      <c r="I5287" t="n">
        <v>-3</v>
      </c>
      <c r="J5287" t="n">
        <v>0</v>
      </c>
      <c r="K5287" t="n">
        <v>-7</v>
      </c>
      <c r="L5287" t="n">
        <v>0</v>
      </c>
      <c r="M5287" t="n">
        <v>0</v>
      </c>
      <c r="O5287" t="n">
        <v>0</v>
      </c>
    </row>
    <row r="5288">
      <c r="A5288" s="8" t="n">
        <v>46216</v>
      </c>
      <c r="B5288" t="inlineStr">
        <is>
          <t>DL</t>
        </is>
      </c>
      <c r="C5288" s="9">
        <f>_xlfn.XLOOKUP(B5288,Carriers[Code],Carriers[Airline])</f>
        <v/>
      </c>
      <c r="D5288" t="n">
        <v>322</v>
      </c>
      <c r="E5288" t="inlineStr">
        <is>
          <t>ATL</t>
        </is>
      </c>
      <c r="F5288" s="10" t="n">
        <v>1355</v>
      </c>
      <c r="G5288" t="inlineStr">
        <is>
          <t>1300-1359</t>
        </is>
      </c>
      <c r="H5288" s="9">
        <f>INT(F5288/100)</f>
        <v/>
      </c>
      <c r="I5288" t="n">
        <v>69</v>
      </c>
      <c r="J5288" t="n">
        <v>1</v>
      </c>
      <c r="K5288" t="n">
        <v>64</v>
      </c>
      <c r="L5288" t="n">
        <v>1</v>
      </c>
      <c r="M5288" t="n">
        <v>0</v>
      </c>
      <c r="O5288" t="n">
        <v>0</v>
      </c>
      <c r="P5288" t="n">
        <v>0</v>
      </c>
      <c r="Q5288" t="n">
        <v>0</v>
      </c>
      <c r="R5288" t="n">
        <v>0</v>
      </c>
      <c r="S5288" t="n">
        <v>0</v>
      </c>
      <c r="T5288" t="n">
        <v>64</v>
      </c>
    </row>
    <row r="5289">
      <c r="A5289" s="8" t="n">
        <v>46216</v>
      </c>
      <c r="B5289" t="inlineStr">
        <is>
          <t>YX</t>
        </is>
      </c>
      <c r="C5289" s="9">
        <f>_xlfn.XLOOKUP(B5289,Carriers[Code],Carriers[Airline])</f>
        <v/>
      </c>
      <c r="D5289" t="n">
        <v>4440</v>
      </c>
      <c r="E5289" t="inlineStr">
        <is>
          <t>BUF</t>
        </is>
      </c>
      <c r="F5289" s="10" t="n">
        <v>1355</v>
      </c>
      <c r="G5289" t="inlineStr">
        <is>
          <t>1300-1359</t>
        </is>
      </c>
      <c r="H5289" s="9">
        <f>INT(F5289/100)</f>
        <v/>
      </c>
      <c r="I5289" t="n">
        <v>-4</v>
      </c>
      <c r="J5289" t="n">
        <v>0</v>
      </c>
      <c r="K5289" t="n">
        <v>-11</v>
      </c>
      <c r="L5289" t="n">
        <v>0</v>
      </c>
      <c r="M5289" t="n">
        <v>0</v>
      </c>
      <c r="O5289" t="n">
        <v>0</v>
      </c>
    </row>
    <row r="5290">
      <c r="A5290" s="8" t="n">
        <v>46216</v>
      </c>
      <c r="B5290" t="inlineStr">
        <is>
          <t>MQ</t>
        </is>
      </c>
      <c r="C5290" s="9">
        <f>_xlfn.XLOOKUP(B5290,Carriers[Code],Carriers[Airline])</f>
        <v/>
      </c>
      <c r="D5290" t="n">
        <v>3438</v>
      </c>
      <c r="E5290" t="inlineStr">
        <is>
          <t>SDF</t>
        </is>
      </c>
      <c r="F5290" s="10" t="n">
        <v>1359</v>
      </c>
      <c r="G5290" t="inlineStr">
        <is>
          <t>1300-1359</t>
        </is>
      </c>
      <c r="H5290" s="9">
        <f>INT(F5290/100)</f>
        <v/>
      </c>
      <c r="I5290" t="n">
        <v>-4</v>
      </c>
      <c r="J5290" t="n">
        <v>0</v>
      </c>
      <c r="K5290" t="n">
        <v>-11</v>
      </c>
      <c r="L5290" t="n">
        <v>0</v>
      </c>
      <c r="M5290" t="n">
        <v>0</v>
      </c>
      <c r="O5290" t="n">
        <v>0</v>
      </c>
    </row>
    <row r="5291">
      <c r="A5291" s="8" t="n">
        <v>46216</v>
      </c>
      <c r="B5291" t="inlineStr">
        <is>
          <t>YX</t>
        </is>
      </c>
      <c r="C5291" s="9">
        <f>_xlfn.XLOOKUP(B5291,Carriers[Code],Carriers[Airline])</f>
        <v/>
      </c>
      <c r="D5291" t="n">
        <v>5627</v>
      </c>
      <c r="E5291" t="inlineStr">
        <is>
          <t>IND</t>
        </is>
      </c>
      <c r="F5291" s="10" t="n">
        <v>1359</v>
      </c>
      <c r="G5291" t="inlineStr">
        <is>
          <t>1300-1359</t>
        </is>
      </c>
      <c r="H5291" s="9">
        <f>INT(F5291/100)</f>
        <v/>
      </c>
      <c r="I5291" t="n">
        <v>-9</v>
      </c>
      <c r="J5291" t="n">
        <v>0</v>
      </c>
      <c r="K5291" t="n">
        <v>-12</v>
      </c>
      <c r="L5291" t="n">
        <v>0</v>
      </c>
      <c r="M5291" t="n">
        <v>0</v>
      </c>
      <c r="O5291" t="n">
        <v>0</v>
      </c>
    </row>
    <row r="5292">
      <c r="A5292" s="8" t="n">
        <v>46216</v>
      </c>
      <c r="B5292" t="inlineStr">
        <is>
          <t>YX</t>
        </is>
      </c>
      <c r="C5292" s="9">
        <f>_xlfn.XLOOKUP(B5292,Carriers[Code],Carriers[Airline])</f>
        <v/>
      </c>
      <c r="D5292" t="n">
        <v>5730</v>
      </c>
      <c r="E5292" t="inlineStr">
        <is>
          <t>LGA</t>
        </is>
      </c>
      <c r="F5292" s="10" t="n">
        <v>1400</v>
      </c>
      <c r="G5292" t="inlineStr">
        <is>
          <t>1400-1459</t>
        </is>
      </c>
      <c r="H5292" s="9">
        <f>INT(F5292/100)</f>
        <v/>
      </c>
      <c r="I5292" t="n">
        <v>-6</v>
      </c>
      <c r="J5292" t="n">
        <v>0</v>
      </c>
      <c r="K5292" t="n">
        <v>-5</v>
      </c>
      <c r="L5292" t="n">
        <v>0</v>
      </c>
      <c r="M5292" t="n">
        <v>0</v>
      </c>
      <c r="O5292" t="n">
        <v>0</v>
      </c>
    </row>
    <row r="5293">
      <c r="A5293" s="8" t="n">
        <v>46216</v>
      </c>
      <c r="B5293" t="inlineStr">
        <is>
          <t>YX</t>
        </is>
      </c>
      <c r="C5293" s="9">
        <f>_xlfn.XLOOKUP(B5293,Carriers[Code],Carriers[Airline])</f>
        <v/>
      </c>
      <c r="D5293" t="n">
        <v>4375</v>
      </c>
      <c r="E5293" t="inlineStr">
        <is>
          <t>LGA</t>
        </is>
      </c>
      <c r="F5293" s="10" t="n">
        <v>1404</v>
      </c>
      <c r="G5293" t="inlineStr">
        <is>
          <t>1400-1459</t>
        </is>
      </c>
      <c r="H5293" s="9">
        <f>INT(F5293/100)</f>
        <v/>
      </c>
      <c r="I5293" t="n">
        <v>-8</v>
      </c>
      <c r="J5293" t="n">
        <v>0</v>
      </c>
      <c r="K5293" t="n">
        <v>11</v>
      </c>
      <c r="L5293" t="n">
        <v>0</v>
      </c>
      <c r="M5293" t="n">
        <v>0</v>
      </c>
      <c r="O5293" t="n">
        <v>0</v>
      </c>
    </row>
    <row r="5294">
      <c r="A5294" s="8" t="n">
        <v>46216</v>
      </c>
      <c r="B5294" t="inlineStr">
        <is>
          <t>YX</t>
        </is>
      </c>
      <c r="C5294" s="9">
        <f>_xlfn.XLOOKUP(B5294,Carriers[Code],Carriers[Airline])</f>
        <v/>
      </c>
      <c r="D5294" t="n">
        <v>5821</v>
      </c>
      <c r="E5294" t="inlineStr">
        <is>
          <t>TVC</t>
        </is>
      </c>
      <c r="F5294" s="10" t="n">
        <v>1406</v>
      </c>
      <c r="G5294" t="inlineStr">
        <is>
          <t>1400-1459</t>
        </is>
      </c>
      <c r="H5294" s="9">
        <f>INT(F5294/100)</f>
        <v/>
      </c>
      <c r="I5294" t="n">
        <v>0</v>
      </c>
      <c r="J5294" t="n">
        <v>0</v>
      </c>
      <c r="K5294" t="n">
        <v>-11</v>
      </c>
      <c r="L5294" t="n">
        <v>0</v>
      </c>
      <c r="M5294" t="n">
        <v>0</v>
      </c>
      <c r="O5294" t="n">
        <v>0</v>
      </c>
    </row>
    <row r="5295">
      <c r="A5295" s="8" t="n">
        <v>46216</v>
      </c>
      <c r="B5295" t="inlineStr">
        <is>
          <t>WN</t>
        </is>
      </c>
      <c r="C5295" s="9">
        <f>_xlfn.XLOOKUP(B5295,Carriers[Code],Carriers[Airline])</f>
        <v/>
      </c>
      <c r="D5295" t="n">
        <v>725</v>
      </c>
      <c r="E5295" t="inlineStr">
        <is>
          <t>BNA</t>
        </is>
      </c>
      <c r="F5295" s="10" t="n">
        <v>1410</v>
      </c>
      <c r="G5295" t="inlineStr">
        <is>
          <t>1400-1459</t>
        </is>
      </c>
      <c r="H5295" s="9">
        <f>INT(F5295/100)</f>
        <v/>
      </c>
      <c r="I5295" t="n">
        <v>27</v>
      </c>
      <c r="J5295" t="n">
        <v>1</v>
      </c>
      <c r="K5295" t="n">
        <v>18</v>
      </c>
      <c r="L5295" t="n">
        <v>1</v>
      </c>
      <c r="M5295" t="n">
        <v>0</v>
      </c>
      <c r="O5295" t="n">
        <v>0</v>
      </c>
      <c r="P5295" t="n">
        <v>11</v>
      </c>
      <c r="Q5295" t="n">
        <v>0</v>
      </c>
      <c r="R5295" t="n">
        <v>0</v>
      </c>
      <c r="S5295" t="n">
        <v>0</v>
      </c>
      <c r="T5295" t="n">
        <v>7</v>
      </c>
    </row>
    <row r="5296">
      <c r="A5296" s="8" t="n">
        <v>46216</v>
      </c>
      <c r="B5296" t="inlineStr">
        <is>
          <t>YX</t>
        </is>
      </c>
      <c r="C5296" s="9">
        <f>_xlfn.XLOOKUP(B5296,Carriers[Code],Carriers[Airline])</f>
        <v/>
      </c>
      <c r="D5296" t="n">
        <v>5789</v>
      </c>
      <c r="E5296" t="inlineStr">
        <is>
          <t>CVG</t>
        </is>
      </c>
      <c r="F5296" s="10" t="n">
        <v>1412</v>
      </c>
      <c r="G5296" t="inlineStr">
        <is>
          <t>1400-1459</t>
        </is>
      </c>
      <c r="H5296" s="9">
        <f>INT(F5296/100)</f>
        <v/>
      </c>
      <c r="I5296" t="n">
        <v>-8</v>
      </c>
      <c r="J5296" t="n">
        <v>0</v>
      </c>
      <c r="K5296" t="n">
        <v>-17</v>
      </c>
      <c r="L5296" t="n">
        <v>0</v>
      </c>
      <c r="M5296" t="n">
        <v>0</v>
      </c>
      <c r="O5296" t="n">
        <v>0</v>
      </c>
    </row>
    <row r="5297">
      <c r="A5297" s="8" t="n">
        <v>46216</v>
      </c>
      <c r="B5297" t="inlineStr">
        <is>
          <t>YX</t>
        </is>
      </c>
      <c r="C5297" s="9">
        <f>_xlfn.XLOOKUP(B5297,Carriers[Code],Carriers[Airline])</f>
        <v/>
      </c>
      <c r="D5297" t="n">
        <v>5837</v>
      </c>
      <c r="E5297" t="inlineStr">
        <is>
          <t>CLT</t>
        </is>
      </c>
      <c r="F5297" s="10" t="n">
        <v>1413</v>
      </c>
      <c r="G5297" t="inlineStr">
        <is>
          <t>1400-1459</t>
        </is>
      </c>
      <c r="H5297" s="9">
        <f>INT(F5297/100)</f>
        <v/>
      </c>
      <c r="I5297" t="n">
        <v>23</v>
      </c>
      <c r="J5297" t="n">
        <v>1</v>
      </c>
      <c r="K5297" t="n">
        <v>22</v>
      </c>
      <c r="L5297" t="n">
        <v>1</v>
      </c>
      <c r="M5297" t="n">
        <v>0</v>
      </c>
      <c r="O5297" t="n">
        <v>0</v>
      </c>
      <c r="P5297" t="n">
        <v>22</v>
      </c>
      <c r="Q5297" t="n">
        <v>0</v>
      </c>
      <c r="R5297" t="n">
        <v>0</v>
      </c>
      <c r="S5297" t="n">
        <v>0</v>
      </c>
      <c r="T5297" t="n">
        <v>0</v>
      </c>
    </row>
    <row r="5298">
      <c r="A5298" s="8" t="n">
        <v>46216</v>
      </c>
      <c r="B5298" t="inlineStr">
        <is>
          <t>UA</t>
        </is>
      </c>
      <c r="C5298" s="9">
        <f>_xlfn.XLOOKUP(B5298,Carriers[Code],Carriers[Airline])</f>
        <v/>
      </c>
      <c r="D5298" t="n">
        <v>721</v>
      </c>
      <c r="E5298" t="inlineStr">
        <is>
          <t>IAD</t>
        </is>
      </c>
      <c r="F5298" s="10" t="n">
        <v>1415</v>
      </c>
      <c r="G5298" t="inlineStr">
        <is>
          <t>1400-1459</t>
        </is>
      </c>
      <c r="H5298" s="9">
        <f>INT(F5298/100)</f>
        <v/>
      </c>
      <c r="I5298" t="n">
        <v>2</v>
      </c>
      <c r="J5298" t="n">
        <v>0</v>
      </c>
      <c r="K5298" t="n">
        <v>-8</v>
      </c>
      <c r="L5298" t="n">
        <v>0</v>
      </c>
      <c r="M5298" t="n">
        <v>0</v>
      </c>
      <c r="O5298" t="n">
        <v>0</v>
      </c>
    </row>
    <row r="5299">
      <c r="A5299" s="8" t="n">
        <v>46216</v>
      </c>
      <c r="B5299" t="inlineStr">
        <is>
          <t>WN</t>
        </is>
      </c>
      <c r="C5299" s="9">
        <f>_xlfn.XLOOKUP(B5299,Carriers[Code],Carriers[Airline])</f>
        <v/>
      </c>
      <c r="D5299" t="n">
        <v>743</v>
      </c>
      <c r="E5299" t="inlineStr">
        <is>
          <t>MCI</t>
        </is>
      </c>
      <c r="F5299" s="10" t="n">
        <v>1420</v>
      </c>
      <c r="G5299" t="inlineStr">
        <is>
          <t>1400-1459</t>
        </is>
      </c>
      <c r="H5299" s="9">
        <f>INT(F5299/100)</f>
        <v/>
      </c>
      <c r="I5299" t="n">
        <v>28</v>
      </c>
      <c r="J5299" t="n">
        <v>1</v>
      </c>
      <c r="K5299" t="n">
        <v>23</v>
      </c>
      <c r="L5299" t="n">
        <v>1</v>
      </c>
      <c r="M5299" t="n">
        <v>0</v>
      </c>
      <c r="O5299" t="n">
        <v>0</v>
      </c>
      <c r="P5299" t="n">
        <v>1</v>
      </c>
      <c r="Q5299" t="n">
        <v>0</v>
      </c>
      <c r="R5299" t="n">
        <v>0</v>
      </c>
      <c r="S5299" t="n">
        <v>0</v>
      </c>
      <c r="T5299" t="n">
        <v>22</v>
      </c>
    </row>
    <row r="5300">
      <c r="A5300" s="8" t="n">
        <v>46216</v>
      </c>
      <c r="B5300" t="inlineStr">
        <is>
          <t>YX</t>
        </is>
      </c>
      <c r="C5300" s="9">
        <f>_xlfn.XLOOKUP(B5300,Carriers[Code],Carriers[Airline])</f>
        <v/>
      </c>
      <c r="D5300" t="n">
        <v>5682</v>
      </c>
      <c r="E5300" t="inlineStr">
        <is>
          <t>DCA</t>
        </is>
      </c>
      <c r="F5300" s="10" t="n">
        <v>1420</v>
      </c>
      <c r="G5300" t="inlineStr">
        <is>
          <t>1400-1459</t>
        </is>
      </c>
      <c r="H5300" s="9">
        <f>INT(F5300/100)</f>
        <v/>
      </c>
      <c r="I5300" t="n">
        <v>-7</v>
      </c>
      <c r="J5300" t="n">
        <v>0</v>
      </c>
      <c r="K5300" t="n">
        <v>-2</v>
      </c>
      <c r="L5300" t="n">
        <v>0</v>
      </c>
      <c r="M5300" t="n">
        <v>0</v>
      </c>
      <c r="O5300" t="n">
        <v>0</v>
      </c>
    </row>
    <row r="5301">
      <c r="A5301" s="8" t="n">
        <v>46216</v>
      </c>
      <c r="B5301" t="inlineStr">
        <is>
          <t>B6</t>
        </is>
      </c>
      <c r="C5301" s="9">
        <f>_xlfn.XLOOKUP(B5301,Carriers[Code],Carriers[Airline])</f>
        <v/>
      </c>
      <c r="D5301" t="n">
        <v>639</v>
      </c>
      <c r="E5301" t="inlineStr">
        <is>
          <t>AUS</t>
        </is>
      </c>
      <c r="F5301" s="10" t="n">
        <v>1421</v>
      </c>
      <c r="G5301" t="inlineStr">
        <is>
          <t>1400-1459</t>
        </is>
      </c>
      <c r="H5301" s="9">
        <f>INT(F5301/100)</f>
        <v/>
      </c>
      <c r="I5301" t="n">
        <v>-4</v>
      </c>
      <c r="J5301" t="n">
        <v>0</v>
      </c>
      <c r="K5301" t="n">
        <v>63</v>
      </c>
      <c r="L5301" t="n">
        <v>1</v>
      </c>
      <c r="M5301" t="n">
        <v>0</v>
      </c>
      <c r="O5301" t="n">
        <v>0</v>
      </c>
      <c r="P5301" t="n">
        <v>0</v>
      </c>
      <c r="Q5301" t="n">
        <v>0</v>
      </c>
      <c r="R5301" t="n">
        <v>63</v>
      </c>
      <c r="S5301" t="n">
        <v>0</v>
      </c>
      <c r="T5301" t="n">
        <v>0</v>
      </c>
    </row>
    <row r="5302">
      <c r="A5302" s="8" t="n">
        <v>46216</v>
      </c>
      <c r="B5302" t="inlineStr">
        <is>
          <t>AA</t>
        </is>
      </c>
      <c r="C5302" s="9">
        <f>_xlfn.XLOOKUP(B5302,Carriers[Code],Carriers[Airline])</f>
        <v/>
      </c>
      <c r="D5302" t="n">
        <v>1611</v>
      </c>
      <c r="E5302" t="inlineStr">
        <is>
          <t>CLT</t>
        </is>
      </c>
      <c r="F5302" s="10" t="n">
        <v>1426</v>
      </c>
      <c r="G5302" t="inlineStr">
        <is>
          <t>1400-1459</t>
        </is>
      </c>
      <c r="H5302" s="9">
        <f>INT(F5302/100)</f>
        <v/>
      </c>
      <c r="I5302" t="n">
        <v>-4</v>
      </c>
      <c r="J5302" t="n">
        <v>0</v>
      </c>
      <c r="K5302" t="n">
        <v>-2</v>
      </c>
      <c r="L5302" t="n">
        <v>0</v>
      </c>
      <c r="M5302" t="n">
        <v>0</v>
      </c>
      <c r="O5302" t="n">
        <v>0</v>
      </c>
    </row>
    <row r="5303">
      <c r="A5303" s="8" t="n">
        <v>46216</v>
      </c>
      <c r="B5303" t="inlineStr">
        <is>
          <t>AA</t>
        </is>
      </c>
      <c r="C5303" s="9">
        <f>_xlfn.XLOOKUP(B5303,Carriers[Code],Carriers[Airline])</f>
        <v/>
      </c>
      <c r="D5303" t="n">
        <v>820</v>
      </c>
      <c r="E5303" t="inlineStr">
        <is>
          <t>DFW</t>
        </is>
      </c>
      <c r="F5303" s="10" t="n">
        <v>1427</v>
      </c>
      <c r="G5303" t="inlineStr">
        <is>
          <t>1400-1459</t>
        </is>
      </c>
      <c r="H5303" s="9">
        <f>INT(F5303/100)</f>
        <v/>
      </c>
      <c r="I5303" t="n">
        <v>0</v>
      </c>
      <c r="J5303" t="n">
        <v>0</v>
      </c>
      <c r="K5303" t="n">
        <v>-2</v>
      </c>
      <c r="L5303" t="n">
        <v>0</v>
      </c>
      <c r="M5303" t="n">
        <v>0</v>
      </c>
      <c r="O5303" t="n">
        <v>0</v>
      </c>
    </row>
    <row r="5304">
      <c r="A5304" s="8" t="n">
        <v>46216</v>
      </c>
      <c r="B5304" t="inlineStr">
        <is>
          <t>B6</t>
        </is>
      </c>
      <c r="C5304" s="9">
        <f>_xlfn.XLOOKUP(B5304,Carriers[Code],Carriers[Airline])</f>
        <v/>
      </c>
      <c r="D5304" t="n">
        <v>933</v>
      </c>
      <c r="E5304" t="inlineStr">
        <is>
          <t>IAH</t>
        </is>
      </c>
      <c r="F5304" s="10" t="n">
        <v>1429</v>
      </c>
      <c r="G5304" t="inlineStr">
        <is>
          <t>1400-1459</t>
        </is>
      </c>
      <c r="H5304" s="9">
        <f>INT(F5304/100)</f>
        <v/>
      </c>
      <c r="I5304" t="n">
        <v>87</v>
      </c>
      <c r="J5304" t="n">
        <v>1</v>
      </c>
      <c r="K5304" t="n">
        <v>99</v>
      </c>
      <c r="L5304" t="n">
        <v>1</v>
      </c>
      <c r="M5304" t="n">
        <v>0</v>
      </c>
      <c r="O5304" t="n">
        <v>0</v>
      </c>
      <c r="P5304" t="n">
        <v>0</v>
      </c>
      <c r="Q5304" t="n">
        <v>0</v>
      </c>
      <c r="R5304" t="n">
        <v>99</v>
      </c>
      <c r="S5304" t="n">
        <v>0</v>
      </c>
      <c r="T5304" t="n">
        <v>0</v>
      </c>
    </row>
    <row r="5305">
      <c r="A5305" s="8" t="n">
        <v>46216</v>
      </c>
      <c r="B5305" t="inlineStr">
        <is>
          <t>UA</t>
        </is>
      </c>
      <c r="C5305" s="9">
        <f>_xlfn.XLOOKUP(B5305,Carriers[Code],Carriers[Airline])</f>
        <v/>
      </c>
      <c r="D5305" t="n">
        <v>1076</v>
      </c>
      <c r="E5305" t="inlineStr">
        <is>
          <t>EWR</t>
        </is>
      </c>
      <c r="F5305" s="10" t="n">
        <v>1431</v>
      </c>
      <c r="G5305" t="inlineStr">
        <is>
          <t>1400-1459</t>
        </is>
      </c>
      <c r="H5305" s="9">
        <f>INT(F5305/100)</f>
        <v/>
      </c>
      <c r="I5305" t="n">
        <v>-8</v>
      </c>
      <c r="J5305" t="n">
        <v>0</v>
      </c>
      <c r="K5305" t="n">
        <v>-12</v>
      </c>
      <c r="L5305" t="n">
        <v>0</v>
      </c>
      <c r="M5305" t="n">
        <v>0</v>
      </c>
      <c r="O5305" t="n">
        <v>0</v>
      </c>
    </row>
    <row r="5306">
      <c r="A5306" s="8" t="n">
        <v>46216</v>
      </c>
      <c r="B5306" t="inlineStr">
        <is>
          <t>YX</t>
        </is>
      </c>
      <c r="C5306" s="9">
        <f>_xlfn.XLOOKUP(B5306,Carriers[Code],Carriers[Airline])</f>
        <v/>
      </c>
      <c r="D5306" t="n">
        <v>5653</v>
      </c>
      <c r="E5306" t="inlineStr">
        <is>
          <t>CMH</t>
        </is>
      </c>
      <c r="F5306" s="10" t="n">
        <v>1438</v>
      </c>
      <c r="G5306" t="inlineStr">
        <is>
          <t>1400-1459</t>
        </is>
      </c>
      <c r="H5306" s="9">
        <f>INT(F5306/100)</f>
        <v/>
      </c>
      <c r="I5306" t="n">
        <v>31</v>
      </c>
      <c r="J5306" t="n">
        <v>1</v>
      </c>
      <c r="K5306" t="n">
        <v>23</v>
      </c>
      <c r="L5306" t="n">
        <v>1</v>
      </c>
      <c r="M5306" t="n">
        <v>0</v>
      </c>
      <c r="O5306" t="n">
        <v>0</v>
      </c>
      <c r="P5306" t="n">
        <v>23</v>
      </c>
      <c r="Q5306" t="n">
        <v>0</v>
      </c>
      <c r="R5306" t="n">
        <v>0</v>
      </c>
      <c r="S5306" t="n">
        <v>0</v>
      </c>
      <c r="T5306" t="n">
        <v>0</v>
      </c>
    </row>
    <row r="5307">
      <c r="A5307" s="8" t="n">
        <v>46216</v>
      </c>
      <c r="B5307" t="inlineStr">
        <is>
          <t>DL</t>
        </is>
      </c>
      <c r="C5307" s="9">
        <f>_xlfn.XLOOKUP(B5307,Carriers[Code],Carriers[Airline])</f>
        <v/>
      </c>
      <c r="D5307" t="n">
        <v>2677</v>
      </c>
      <c r="E5307" t="inlineStr">
        <is>
          <t>BNA</t>
        </is>
      </c>
      <c r="F5307" s="10" t="n">
        <v>1440</v>
      </c>
      <c r="G5307" t="inlineStr">
        <is>
          <t>1400-1459</t>
        </is>
      </c>
      <c r="H5307" s="9">
        <f>INT(F5307/100)</f>
        <v/>
      </c>
      <c r="I5307" t="n">
        <v>30</v>
      </c>
      <c r="J5307" t="n">
        <v>1</v>
      </c>
      <c r="K5307" t="n">
        <v>32</v>
      </c>
      <c r="L5307" t="n">
        <v>1</v>
      </c>
      <c r="M5307" t="n">
        <v>0</v>
      </c>
      <c r="O5307" t="n">
        <v>0</v>
      </c>
      <c r="P5307" t="n">
        <v>30</v>
      </c>
      <c r="Q5307" t="n">
        <v>0</v>
      </c>
      <c r="R5307" t="n">
        <v>2</v>
      </c>
      <c r="S5307" t="n">
        <v>0</v>
      </c>
      <c r="T5307" t="n">
        <v>0</v>
      </c>
    </row>
    <row r="5308">
      <c r="A5308" s="8" t="n">
        <v>46216</v>
      </c>
      <c r="B5308" t="inlineStr">
        <is>
          <t>DL</t>
        </is>
      </c>
      <c r="C5308" s="9">
        <f>_xlfn.XLOOKUP(B5308,Carriers[Code],Carriers[Airline])</f>
        <v/>
      </c>
      <c r="D5308" t="n">
        <v>1127</v>
      </c>
      <c r="E5308" t="inlineStr">
        <is>
          <t>MSP</t>
        </is>
      </c>
      <c r="F5308" s="10" t="n">
        <v>1452</v>
      </c>
      <c r="G5308" t="inlineStr">
        <is>
          <t>1400-1459</t>
        </is>
      </c>
      <c r="H5308" s="9">
        <f>INT(F5308/100)</f>
        <v/>
      </c>
      <c r="I5308" t="n">
        <v>12</v>
      </c>
      <c r="J5308" t="n">
        <v>0</v>
      </c>
      <c r="K5308" t="n">
        <v>0</v>
      </c>
      <c r="L5308" t="n">
        <v>0</v>
      </c>
      <c r="M5308" t="n">
        <v>0</v>
      </c>
      <c r="O5308" t="n">
        <v>0</v>
      </c>
    </row>
    <row r="5309">
      <c r="A5309" s="8" t="n">
        <v>46216</v>
      </c>
      <c r="B5309" t="inlineStr">
        <is>
          <t>YX</t>
        </is>
      </c>
      <c r="C5309" s="9">
        <f>_xlfn.XLOOKUP(B5309,Carriers[Code],Carriers[Airline])</f>
        <v/>
      </c>
      <c r="D5309" t="n">
        <v>5641</v>
      </c>
      <c r="E5309" t="inlineStr">
        <is>
          <t>CLE</t>
        </is>
      </c>
      <c r="F5309" s="10" t="n">
        <v>1454</v>
      </c>
      <c r="G5309" t="inlineStr">
        <is>
          <t>1400-1459</t>
        </is>
      </c>
      <c r="H5309" s="9">
        <f>INT(F5309/100)</f>
        <v/>
      </c>
      <c r="I5309" t="n">
        <v>-5</v>
      </c>
      <c r="J5309" t="n">
        <v>0</v>
      </c>
      <c r="K5309" t="n">
        <v>-7</v>
      </c>
      <c r="L5309" t="n">
        <v>0</v>
      </c>
      <c r="M5309" t="n">
        <v>0</v>
      </c>
      <c r="O5309" t="n">
        <v>0</v>
      </c>
    </row>
    <row r="5310">
      <c r="A5310" s="8" t="n">
        <v>46216</v>
      </c>
      <c r="B5310" t="inlineStr">
        <is>
          <t>YX</t>
        </is>
      </c>
      <c r="C5310" s="9">
        <f>_xlfn.XLOOKUP(B5310,Carriers[Code],Carriers[Airline])</f>
        <v/>
      </c>
      <c r="D5310" t="n">
        <v>5736</v>
      </c>
      <c r="E5310" t="inlineStr">
        <is>
          <t>LGA</t>
        </is>
      </c>
      <c r="F5310" s="10" t="n">
        <v>1500</v>
      </c>
      <c r="G5310" t="inlineStr">
        <is>
          <t>1500-1559</t>
        </is>
      </c>
      <c r="H5310" s="9">
        <f>INT(F5310/100)</f>
        <v/>
      </c>
      <c r="I5310" t="n">
        <v>-4</v>
      </c>
      <c r="J5310" t="n">
        <v>0</v>
      </c>
      <c r="K5310" t="n">
        <v>-12</v>
      </c>
      <c r="L5310" t="n">
        <v>0</v>
      </c>
      <c r="M5310" t="n">
        <v>0</v>
      </c>
      <c r="O5310" t="n">
        <v>0</v>
      </c>
    </row>
    <row r="5311">
      <c r="A5311" s="8" t="n">
        <v>46216</v>
      </c>
      <c r="B5311" t="inlineStr">
        <is>
          <t>AA</t>
        </is>
      </c>
      <c r="C5311" s="9">
        <f>_xlfn.XLOOKUP(B5311,Carriers[Code],Carriers[Airline])</f>
        <v/>
      </c>
      <c r="D5311" t="n">
        <v>2882</v>
      </c>
      <c r="E5311" t="inlineStr">
        <is>
          <t>PHL</t>
        </is>
      </c>
      <c r="F5311" s="10" t="n">
        <v>1503</v>
      </c>
      <c r="G5311" t="inlineStr">
        <is>
          <t>1500-1559</t>
        </is>
      </c>
      <c r="H5311" s="9">
        <f>INT(F5311/100)</f>
        <v/>
      </c>
      <c r="I5311" t="n">
        <v>-5</v>
      </c>
      <c r="J5311" t="n">
        <v>0</v>
      </c>
      <c r="K5311" t="n">
        <v>-18</v>
      </c>
      <c r="L5311" t="n">
        <v>0</v>
      </c>
      <c r="M5311" t="n">
        <v>0</v>
      </c>
      <c r="O5311" t="n">
        <v>0</v>
      </c>
    </row>
    <row r="5312">
      <c r="A5312" s="8" t="n">
        <v>46216</v>
      </c>
      <c r="B5312" t="inlineStr">
        <is>
          <t>DL</t>
        </is>
      </c>
      <c r="C5312" s="9">
        <f>_xlfn.XLOOKUP(B5312,Carriers[Code],Carriers[Airline])</f>
        <v/>
      </c>
      <c r="D5312" t="n">
        <v>638</v>
      </c>
      <c r="E5312" t="inlineStr">
        <is>
          <t>ATL</t>
        </is>
      </c>
      <c r="F5312" s="10" t="n">
        <v>1510</v>
      </c>
      <c r="G5312" t="inlineStr">
        <is>
          <t>1500-1559</t>
        </is>
      </c>
      <c r="H5312" s="9">
        <f>INT(F5312/100)</f>
        <v/>
      </c>
      <c r="I5312" t="n">
        <v>9</v>
      </c>
      <c r="J5312" t="n">
        <v>0</v>
      </c>
      <c r="K5312" t="n">
        <v>23</v>
      </c>
      <c r="L5312" t="n">
        <v>1</v>
      </c>
      <c r="M5312" t="n">
        <v>0</v>
      </c>
      <c r="O5312" t="n">
        <v>0</v>
      </c>
      <c r="P5312" t="n">
        <v>9</v>
      </c>
      <c r="Q5312" t="n">
        <v>0</v>
      </c>
      <c r="R5312" t="n">
        <v>14</v>
      </c>
      <c r="S5312" t="n">
        <v>0</v>
      </c>
      <c r="T5312" t="n">
        <v>0</v>
      </c>
    </row>
    <row r="5313">
      <c r="A5313" s="8" t="n">
        <v>46216</v>
      </c>
      <c r="B5313" t="inlineStr">
        <is>
          <t>UA</t>
        </is>
      </c>
      <c r="C5313" s="9">
        <f>_xlfn.XLOOKUP(B5313,Carriers[Code],Carriers[Airline])</f>
        <v/>
      </c>
      <c r="D5313" t="n">
        <v>2297</v>
      </c>
      <c r="E5313" t="inlineStr">
        <is>
          <t>DEN</t>
        </is>
      </c>
      <c r="F5313" s="10" t="n">
        <v>1510</v>
      </c>
      <c r="G5313" t="inlineStr">
        <is>
          <t>1500-1559</t>
        </is>
      </c>
      <c r="H5313" s="9">
        <f>INT(F5313/100)</f>
        <v/>
      </c>
      <c r="I5313" t="n">
        <v>-1</v>
      </c>
      <c r="J5313" t="n">
        <v>0</v>
      </c>
      <c r="K5313" t="n">
        <v>-26</v>
      </c>
      <c r="L5313" t="n">
        <v>0</v>
      </c>
      <c r="M5313" t="n">
        <v>0</v>
      </c>
      <c r="O5313" t="n">
        <v>0</v>
      </c>
    </row>
    <row r="5314">
      <c r="A5314" s="8" t="n">
        <v>46216</v>
      </c>
      <c r="B5314" t="inlineStr">
        <is>
          <t>YX</t>
        </is>
      </c>
      <c r="C5314" s="9">
        <f>_xlfn.XLOOKUP(B5314,Carriers[Code],Carriers[Airline])</f>
        <v/>
      </c>
      <c r="D5314" t="n">
        <v>5706</v>
      </c>
      <c r="E5314" t="inlineStr">
        <is>
          <t>PHL</t>
        </is>
      </c>
      <c r="F5314" s="10" t="n">
        <v>1510</v>
      </c>
      <c r="G5314" t="inlineStr">
        <is>
          <t>1500-1559</t>
        </is>
      </c>
      <c r="H5314" s="9">
        <f>INT(F5314/100)</f>
        <v/>
      </c>
      <c r="I5314" t="n">
        <v>-6</v>
      </c>
      <c r="J5314" t="n">
        <v>0</v>
      </c>
      <c r="K5314" t="n">
        <v>21</v>
      </c>
      <c r="L5314" t="n">
        <v>1</v>
      </c>
      <c r="M5314" t="n">
        <v>0</v>
      </c>
      <c r="O5314" t="n">
        <v>0</v>
      </c>
      <c r="P5314" t="n">
        <v>0</v>
      </c>
      <c r="Q5314" t="n">
        <v>0</v>
      </c>
      <c r="R5314" t="n">
        <v>21</v>
      </c>
      <c r="S5314" t="n">
        <v>0</v>
      </c>
      <c r="T5314" t="n">
        <v>0</v>
      </c>
    </row>
    <row r="5315">
      <c r="A5315" s="8" t="n">
        <v>46216</v>
      </c>
      <c r="B5315" t="inlineStr">
        <is>
          <t>UA</t>
        </is>
      </c>
      <c r="C5315" s="9">
        <f>_xlfn.XLOOKUP(B5315,Carriers[Code],Carriers[Airline])</f>
        <v/>
      </c>
      <c r="D5315" t="n">
        <v>1475</v>
      </c>
      <c r="E5315" t="inlineStr">
        <is>
          <t>ORD</t>
        </is>
      </c>
      <c r="F5315" s="10" t="n">
        <v>1513</v>
      </c>
      <c r="G5315" t="inlineStr">
        <is>
          <t>1500-1559</t>
        </is>
      </c>
      <c r="H5315" s="9">
        <f>INT(F5315/100)</f>
        <v/>
      </c>
      <c r="I5315" t="n">
        <v>-1</v>
      </c>
      <c r="J5315" t="n">
        <v>0</v>
      </c>
      <c r="K5315" t="n">
        <v>-5</v>
      </c>
      <c r="L5315" t="n">
        <v>0</v>
      </c>
      <c r="M5315" t="n">
        <v>0</v>
      </c>
      <c r="O5315" t="n">
        <v>0</v>
      </c>
    </row>
    <row r="5316">
      <c r="A5316" s="8" t="n">
        <v>46216</v>
      </c>
      <c r="B5316" t="inlineStr">
        <is>
          <t>AA</t>
        </is>
      </c>
      <c r="C5316" s="9">
        <f>_xlfn.XLOOKUP(B5316,Carriers[Code],Carriers[Airline])</f>
        <v/>
      </c>
      <c r="D5316" t="n">
        <v>1565</v>
      </c>
      <c r="E5316" t="inlineStr">
        <is>
          <t>MIA</t>
        </is>
      </c>
      <c r="F5316" s="10" t="n">
        <v>1515</v>
      </c>
      <c r="G5316" t="inlineStr">
        <is>
          <t>1500-1559</t>
        </is>
      </c>
      <c r="H5316" s="9">
        <f>INT(F5316/100)</f>
        <v/>
      </c>
      <c r="I5316" t="n">
        <v>39</v>
      </c>
      <c r="J5316" t="n">
        <v>1</v>
      </c>
      <c r="K5316" t="n">
        <v>15</v>
      </c>
      <c r="L5316" t="n">
        <v>1</v>
      </c>
      <c r="M5316" t="n">
        <v>0</v>
      </c>
      <c r="O5316" t="n">
        <v>0</v>
      </c>
      <c r="P5316" t="n">
        <v>4</v>
      </c>
      <c r="Q5316" t="n">
        <v>0</v>
      </c>
      <c r="R5316" t="n">
        <v>0</v>
      </c>
      <c r="S5316" t="n">
        <v>0</v>
      </c>
      <c r="T5316" t="n">
        <v>11</v>
      </c>
    </row>
    <row r="5317">
      <c r="A5317" s="8" t="n">
        <v>46216</v>
      </c>
      <c r="B5317" t="inlineStr">
        <is>
          <t>DL</t>
        </is>
      </c>
      <c r="C5317" s="9">
        <f>_xlfn.XLOOKUP(B5317,Carriers[Code],Carriers[Airline])</f>
        <v/>
      </c>
      <c r="D5317" t="n">
        <v>776</v>
      </c>
      <c r="E5317" t="inlineStr">
        <is>
          <t>MIA</t>
        </is>
      </c>
      <c r="F5317" s="10" t="n">
        <v>1515</v>
      </c>
      <c r="G5317" t="inlineStr">
        <is>
          <t>1500-1559</t>
        </is>
      </c>
      <c r="H5317" s="9">
        <f>INT(F5317/100)</f>
        <v/>
      </c>
      <c r="I5317" t="n">
        <v>1</v>
      </c>
      <c r="J5317" t="n">
        <v>0</v>
      </c>
      <c r="K5317" t="n">
        <v>0</v>
      </c>
      <c r="L5317" t="n">
        <v>0</v>
      </c>
      <c r="M5317" t="n">
        <v>0</v>
      </c>
      <c r="O5317" t="n">
        <v>0</v>
      </c>
    </row>
    <row r="5318">
      <c r="A5318" s="8" t="n">
        <v>46216</v>
      </c>
      <c r="B5318" t="inlineStr">
        <is>
          <t>B6</t>
        </is>
      </c>
      <c r="C5318" s="9">
        <f>_xlfn.XLOOKUP(B5318,Carriers[Code],Carriers[Airline])</f>
        <v/>
      </c>
      <c r="D5318" t="n">
        <v>897</v>
      </c>
      <c r="E5318" t="inlineStr">
        <is>
          <t>ATL</t>
        </is>
      </c>
      <c r="F5318" s="10" t="n">
        <v>1518</v>
      </c>
      <c r="G5318" t="inlineStr">
        <is>
          <t>1500-1559</t>
        </is>
      </c>
      <c r="H5318" s="9">
        <f>INT(F5318/100)</f>
        <v/>
      </c>
      <c r="I5318" t="n">
        <v>300</v>
      </c>
      <c r="J5318" t="n">
        <v>1</v>
      </c>
      <c r="K5318" t="n">
        <v>308</v>
      </c>
      <c r="L5318" t="n">
        <v>1</v>
      </c>
      <c r="M5318" t="n">
        <v>0</v>
      </c>
      <c r="O5318" t="n">
        <v>0</v>
      </c>
      <c r="P5318" t="n">
        <v>240</v>
      </c>
      <c r="Q5318" t="n">
        <v>0</v>
      </c>
      <c r="R5318" t="n">
        <v>8</v>
      </c>
      <c r="S5318" t="n">
        <v>0</v>
      </c>
      <c r="T5318" t="n">
        <v>60</v>
      </c>
    </row>
    <row r="5319">
      <c r="A5319" s="8" t="n">
        <v>46216</v>
      </c>
      <c r="B5319" t="inlineStr">
        <is>
          <t>AA</t>
        </is>
      </c>
      <c r="C5319" s="9">
        <f>_xlfn.XLOOKUP(B5319,Carriers[Code],Carriers[Airline])</f>
        <v/>
      </c>
      <c r="D5319" t="n">
        <v>1563</v>
      </c>
      <c r="E5319" t="inlineStr">
        <is>
          <t>ORD</t>
        </is>
      </c>
      <c r="F5319" s="10" t="n">
        <v>1519</v>
      </c>
      <c r="G5319" t="inlineStr">
        <is>
          <t>1500-1559</t>
        </is>
      </c>
      <c r="H5319" s="9">
        <f>INT(F5319/100)</f>
        <v/>
      </c>
      <c r="I5319" t="n">
        <v>-10</v>
      </c>
      <c r="J5319" t="n">
        <v>0</v>
      </c>
      <c r="K5319" t="n">
        <v>-7</v>
      </c>
      <c r="L5319" t="n">
        <v>0</v>
      </c>
      <c r="M5319" t="n">
        <v>0</v>
      </c>
      <c r="O5319" t="n">
        <v>0</v>
      </c>
    </row>
    <row r="5320">
      <c r="A5320" s="8" t="n">
        <v>46216</v>
      </c>
      <c r="B5320" t="inlineStr">
        <is>
          <t>YX</t>
        </is>
      </c>
      <c r="C5320" s="9">
        <f>_xlfn.XLOOKUP(B5320,Carriers[Code],Carriers[Airline])</f>
        <v/>
      </c>
      <c r="D5320" t="n">
        <v>4380</v>
      </c>
      <c r="E5320" t="inlineStr">
        <is>
          <t>DCA</t>
        </is>
      </c>
      <c r="F5320" s="10" t="n">
        <v>1519</v>
      </c>
      <c r="G5320" t="inlineStr">
        <is>
          <t>1500-1559</t>
        </is>
      </c>
      <c r="H5320" s="9">
        <f>INT(F5320/100)</f>
        <v/>
      </c>
      <c r="I5320" t="n">
        <v>-8</v>
      </c>
      <c r="J5320" t="n">
        <v>0</v>
      </c>
      <c r="K5320" t="n">
        <v>8</v>
      </c>
      <c r="L5320" t="n">
        <v>0</v>
      </c>
      <c r="M5320" t="n">
        <v>0</v>
      </c>
      <c r="O5320" t="n">
        <v>0</v>
      </c>
    </row>
    <row r="5321">
      <c r="A5321" s="8" t="n">
        <v>46216</v>
      </c>
      <c r="B5321" t="inlineStr">
        <is>
          <t>AS</t>
        </is>
      </c>
      <c r="C5321" s="9">
        <f>_xlfn.XLOOKUP(B5321,Carriers[Code],Carriers[Airline])</f>
        <v/>
      </c>
      <c r="D5321" t="n">
        <v>1506</v>
      </c>
      <c r="E5321" t="inlineStr">
        <is>
          <t>SEA</t>
        </is>
      </c>
      <c r="F5321" s="10" t="n">
        <v>1526</v>
      </c>
      <c r="G5321" t="inlineStr">
        <is>
          <t>1500-1559</t>
        </is>
      </c>
      <c r="H5321" s="9">
        <f>INT(F5321/100)</f>
        <v/>
      </c>
      <c r="I5321" t="n">
        <v>-7</v>
      </c>
      <c r="J5321" t="n">
        <v>0</v>
      </c>
      <c r="K5321" t="n">
        <v>4</v>
      </c>
      <c r="L5321" t="n">
        <v>0</v>
      </c>
      <c r="M5321" t="n">
        <v>0</v>
      </c>
      <c r="O5321" t="n">
        <v>0</v>
      </c>
    </row>
    <row r="5322">
      <c r="A5322" s="8" t="n">
        <v>46216</v>
      </c>
      <c r="B5322" t="inlineStr">
        <is>
          <t>B6</t>
        </is>
      </c>
      <c r="C5322" s="9">
        <f>_xlfn.XLOOKUP(B5322,Carriers[Code],Carriers[Airline])</f>
        <v/>
      </c>
      <c r="D5322" t="n">
        <v>1813</v>
      </c>
      <c r="E5322" t="inlineStr">
        <is>
          <t>ORF</t>
        </is>
      </c>
      <c r="F5322" s="10" t="n">
        <v>1527</v>
      </c>
      <c r="G5322" t="inlineStr">
        <is>
          <t>1500-1559</t>
        </is>
      </c>
      <c r="H5322" s="9">
        <f>INT(F5322/100)</f>
        <v/>
      </c>
      <c r="I5322" t="n">
        <v>-6</v>
      </c>
      <c r="J5322" t="n">
        <v>0</v>
      </c>
      <c r="K5322" t="n">
        <v>-4</v>
      </c>
      <c r="L5322" t="n">
        <v>0</v>
      </c>
      <c r="M5322" t="n">
        <v>0</v>
      </c>
      <c r="O5322" t="n">
        <v>0</v>
      </c>
    </row>
    <row r="5323">
      <c r="A5323" s="8" t="n">
        <v>46216</v>
      </c>
      <c r="B5323" t="inlineStr">
        <is>
          <t>DL</t>
        </is>
      </c>
      <c r="C5323" s="9">
        <f>_xlfn.XLOOKUP(B5323,Carriers[Code],Carriers[Airline])</f>
        <v/>
      </c>
      <c r="D5323" t="n">
        <v>2887</v>
      </c>
      <c r="E5323" t="inlineStr">
        <is>
          <t>MCO</t>
        </is>
      </c>
      <c r="F5323" s="10" t="n">
        <v>1527</v>
      </c>
      <c r="G5323" t="inlineStr">
        <is>
          <t>1500-1559</t>
        </is>
      </c>
      <c r="H5323" s="9">
        <f>INT(F5323/100)</f>
        <v/>
      </c>
      <c r="I5323" t="n">
        <v>16</v>
      </c>
      <c r="J5323" t="n">
        <v>1</v>
      </c>
      <c r="K5323" t="n">
        <v>3</v>
      </c>
      <c r="L5323" t="n">
        <v>0</v>
      </c>
      <c r="M5323" t="n">
        <v>0</v>
      </c>
      <c r="O5323" t="n">
        <v>0</v>
      </c>
    </row>
    <row r="5324">
      <c r="A5324" s="8" t="n">
        <v>46216</v>
      </c>
      <c r="B5324" t="inlineStr">
        <is>
          <t>DL</t>
        </is>
      </c>
      <c r="C5324" s="9">
        <f>_xlfn.XLOOKUP(B5324,Carriers[Code],Carriers[Airline])</f>
        <v/>
      </c>
      <c r="D5324" t="n">
        <v>2196</v>
      </c>
      <c r="E5324" t="inlineStr">
        <is>
          <t>FLL</t>
        </is>
      </c>
      <c r="F5324" s="10" t="n">
        <v>1532</v>
      </c>
      <c r="G5324" t="inlineStr">
        <is>
          <t>1500-1559</t>
        </is>
      </c>
      <c r="H5324" s="9">
        <f>INT(F5324/100)</f>
        <v/>
      </c>
      <c r="I5324" t="n">
        <v>-9</v>
      </c>
      <c r="J5324" t="n">
        <v>0</v>
      </c>
      <c r="K5324" t="n">
        <v>-20</v>
      </c>
      <c r="L5324" t="n">
        <v>0</v>
      </c>
      <c r="M5324" t="n">
        <v>0</v>
      </c>
      <c r="O5324" t="n">
        <v>0</v>
      </c>
    </row>
    <row r="5325">
      <c r="A5325" s="8" t="n">
        <v>46216</v>
      </c>
      <c r="B5325" t="inlineStr">
        <is>
          <t>YX</t>
        </is>
      </c>
      <c r="C5325" s="9">
        <f>_xlfn.XLOOKUP(B5325,Carriers[Code],Carriers[Airline])</f>
        <v/>
      </c>
      <c r="D5325" t="n">
        <v>5657</v>
      </c>
      <c r="E5325" t="inlineStr">
        <is>
          <t>JAX</t>
        </is>
      </c>
      <c r="F5325" s="10" t="n">
        <v>1535</v>
      </c>
      <c r="G5325" t="inlineStr">
        <is>
          <t>1500-1559</t>
        </is>
      </c>
      <c r="H5325" s="9">
        <f>INT(F5325/100)</f>
        <v/>
      </c>
      <c r="I5325" t="n">
        <v>-2</v>
      </c>
      <c r="J5325" t="n">
        <v>0</v>
      </c>
      <c r="K5325" t="n">
        <v>15</v>
      </c>
      <c r="L5325" t="n">
        <v>1</v>
      </c>
      <c r="M5325" t="n">
        <v>0</v>
      </c>
      <c r="O5325" t="n">
        <v>0</v>
      </c>
      <c r="P5325" t="n">
        <v>0</v>
      </c>
      <c r="Q5325" t="n">
        <v>0</v>
      </c>
      <c r="R5325" t="n">
        <v>15</v>
      </c>
      <c r="S5325" t="n">
        <v>0</v>
      </c>
      <c r="T5325" t="n">
        <v>0</v>
      </c>
    </row>
    <row r="5326">
      <c r="A5326" s="8" t="n">
        <v>46216</v>
      </c>
      <c r="B5326" t="inlineStr">
        <is>
          <t>B6</t>
        </is>
      </c>
      <c r="C5326" s="9">
        <f>_xlfn.XLOOKUP(B5326,Carriers[Code],Carriers[Airline])</f>
        <v/>
      </c>
      <c r="D5326" t="n">
        <v>1237</v>
      </c>
      <c r="E5326" t="inlineStr">
        <is>
          <t>DTW</t>
        </is>
      </c>
      <c r="F5326" s="10" t="n">
        <v>1538</v>
      </c>
      <c r="G5326" t="inlineStr">
        <is>
          <t>1500-1559</t>
        </is>
      </c>
      <c r="H5326" s="9">
        <f>INT(F5326/100)</f>
        <v/>
      </c>
      <c r="I5326" t="n">
        <v>22</v>
      </c>
      <c r="J5326" t="n">
        <v>1</v>
      </c>
      <c r="K5326" t="n">
        <v>7</v>
      </c>
      <c r="L5326" t="n">
        <v>0</v>
      </c>
      <c r="M5326" t="n">
        <v>0</v>
      </c>
      <c r="O5326" t="n">
        <v>0</v>
      </c>
    </row>
    <row r="5327">
      <c r="A5327" s="8" t="n">
        <v>46216</v>
      </c>
      <c r="B5327" t="inlineStr">
        <is>
          <t>B6</t>
        </is>
      </c>
      <c r="C5327" s="9">
        <f>_xlfn.XLOOKUP(B5327,Carriers[Code],Carriers[Airline])</f>
        <v/>
      </c>
      <c r="D5327" t="n">
        <v>2321</v>
      </c>
      <c r="E5327" t="inlineStr">
        <is>
          <t>PBI</t>
        </is>
      </c>
      <c r="F5327" s="10" t="n">
        <v>1539</v>
      </c>
      <c r="G5327" t="inlineStr">
        <is>
          <t>1500-1559</t>
        </is>
      </c>
      <c r="H5327" s="9">
        <f>INT(F5327/100)</f>
        <v/>
      </c>
      <c r="I5327" t="n">
        <v>9</v>
      </c>
      <c r="J5327" t="n">
        <v>0</v>
      </c>
      <c r="K5327" t="n">
        <v>0</v>
      </c>
      <c r="L5327" t="n">
        <v>0</v>
      </c>
      <c r="M5327" t="n">
        <v>0</v>
      </c>
      <c r="O5327" t="n">
        <v>0</v>
      </c>
    </row>
    <row r="5328">
      <c r="A5328" s="8" t="n">
        <v>46216</v>
      </c>
      <c r="B5328" t="inlineStr">
        <is>
          <t>B6</t>
        </is>
      </c>
      <c r="C5328" s="9">
        <f>_xlfn.XLOOKUP(B5328,Carriers[Code],Carriers[Airline])</f>
        <v/>
      </c>
      <c r="D5328" t="n">
        <v>781</v>
      </c>
      <c r="E5328" t="inlineStr">
        <is>
          <t>RIC</t>
        </is>
      </c>
      <c r="F5328" s="10" t="n">
        <v>1540</v>
      </c>
      <c r="G5328" t="inlineStr">
        <is>
          <t>1500-1559</t>
        </is>
      </c>
      <c r="H5328" s="9">
        <f>INT(F5328/100)</f>
        <v/>
      </c>
      <c r="I5328" t="n">
        <v>0</v>
      </c>
      <c r="J5328" t="n">
        <v>0</v>
      </c>
      <c r="K5328" t="n">
        <v>-5</v>
      </c>
      <c r="L5328" t="n">
        <v>0</v>
      </c>
      <c r="M5328" t="n">
        <v>0</v>
      </c>
      <c r="O5328" t="n">
        <v>0</v>
      </c>
    </row>
    <row r="5329">
      <c r="A5329" s="8" t="n">
        <v>46216</v>
      </c>
      <c r="B5329" t="inlineStr">
        <is>
          <t>B6</t>
        </is>
      </c>
      <c r="C5329" s="9">
        <f>_xlfn.XLOOKUP(B5329,Carriers[Code],Carriers[Airline])</f>
        <v/>
      </c>
      <c r="D5329" t="n">
        <v>1941</v>
      </c>
      <c r="E5329" t="inlineStr">
        <is>
          <t>SRQ</t>
        </is>
      </c>
      <c r="F5329" s="10" t="n">
        <v>1540</v>
      </c>
      <c r="G5329" t="inlineStr">
        <is>
          <t>1500-1559</t>
        </is>
      </c>
      <c r="H5329" s="9">
        <f>INT(F5329/100)</f>
        <v/>
      </c>
      <c r="I5329" t="n">
        <v>26</v>
      </c>
      <c r="J5329" t="n">
        <v>1</v>
      </c>
      <c r="K5329" t="n">
        <v>33</v>
      </c>
      <c r="L5329" t="n">
        <v>1</v>
      </c>
      <c r="M5329" t="n">
        <v>0</v>
      </c>
      <c r="O5329" t="n">
        <v>0</v>
      </c>
      <c r="P5329" t="n">
        <v>13</v>
      </c>
      <c r="Q5329" t="n">
        <v>0</v>
      </c>
      <c r="R5329" t="n">
        <v>7</v>
      </c>
      <c r="S5329" t="n">
        <v>0</v>
      </c>
      <c r="T5329" t="n">
        <v>13</v>
      </c>
    </row>
    <row r="5330">
      <c r="A5330" s="8" t="n">
        <v>46216</v>
      </c>
      <c r="B5330" t="inlineStr">
        <is>
          <t>DL</t>
        </is>
      </c>
      <c r="C5330" s="9">
        <f>_xlfn.XLOOKUP(B5330,Carriers[Code],Carriers[Airline])</f>
        <v/>
      </c>
      <c r="D5330" t="n">
        <v>2889</v>
      </c>
      <c r="E5330" t="inlineStr">
        <is>
          <t>SEA</t>
        </is>
      </c>
      <c r="F5330" s="10" t="n">
        <v>1540</v>
      </c>
      <c r="G5330" t="inlineStr">
        <is>
          <t>1500-1559</t>
        </is>
      </c>
      <c r="H5330" s="9">
        <f>INT(F5330/100)</f>
        <v/>
      </c>
      <c r="I5330" t="n">
        <v>-6</v>
      </c>
      <c r="J5330" t="n">
        <v>0</v>
      </c>
      <c r="K5330" t="n">
        <v>-40</v>
      </c>
      <c r="L5330" t="n">
        <v>0</v>
      </c>
      <c r="M5330" t="n">
        <v>0</v>
      </c>
      <c r="O5330" t="n">
        <v>0</v>
      </c>
    </row>
    <row r="5331">
      <c r="A5331" s="8" t="n">
        <v>46216</v>
      </c>
      <c r="B5331" t="inlineStr">
        <is>
          <t>YX</t>
        </is>
      </c>
      <c r="C5331" s="9">
        <f>_xlfn.XLOOKUP(B5331,Carriers[Code],Carriers[Airline])</f>
        <v/>
      </c>
      <c r="D5331" t="n">
        <v>5689</v>
      </c>
      <c r="E5331" t="inlineStr">
        <is>
          <t>DCA</t>
        </is>
      </c>
      <c r="F5331" s="10" t="n">
        <v>1545</v>
      </c>
      <c r="G5331" t="inlineStr">
        <is>
          <t>1500-1559</t>
        </is>
      </c>
      <c r="H5331" s="9">
        <f>INT(F5331/100)</f>
        <v/>
      </c>
      <c r="I5331" t="n">
        <v>15</v>
      </c>
      <c r="J5331" t="n">
        <v>1</v>
      </c>
      <c r="K5331" t="n">
        <v>-10</v>
      </c>
      <c r="L5331" t="n">
        <v>0</v>
      </c>
      <c r="M5331" t="n">
        <v>0</v>
      </c>
      <c r="O5331" t="n">
        <v>0</v>
      </c>
    </row>
    <row r="5332">
      <c r="A5332" s="8" t="n">
        <v>46216</v>
      </c>
      <c r="B5332" t="inlineStr">
        <is>
          <t>B6</t>
        </is>
      </c>
      <c r="C5332" s="9">
        <f>_xlfn.XLOOKUP(B5332,Carriers[Code],Carriers[Airline])</f>
        <v/>
      </c>
      <c r="D5332" t="n">
        <v>233</v>
      </c>
      <c r="E5332" t="inlineStr">
        <is>
          <t>SFO</t>
        </is>
      </c>
      <c r="F5332" s="10" t="n">
        <v>1550</v>
      </c>
      <c r="G5332" t="inlineStr">
        <is>
          <t>1500-1559</t>
        </is>
      </c>
      <c r="H5332" s="9">
        <f>INT(F5332/100)</f>
        <v/>
      </c>
      <c r="I5332" t="n">
        <v>44</v>
      </c>
      <c r="J5332" t="n">
        <v>1</v>
      </c>
      <c r="K5332" t="n">
        <v>-6</v>
      </c>
      <c r="L5332" t="n">
        <v>0</v>
      </c>
      <c r="M5332" t="n">
        <v>0</v>
      </c>
      <c r="O5332" t="n">
        <v>0</v>
      </c>
    </row>
    <row r="5333">
      <c r="A5333" s="8" t="n">
        <v>46216</v>
      </c>
      <c r="B5333" t="inlineStr">
        <is>
          <t>YX</t>
        </is>
      </c>
      <c r="C5333" s="9">
        <f>_xlfn.XLOOKUP(B5333,Carriers[Code],Carriers[Airline])</f>
        <v/>
      </c>
      <c r="D5333" t="n">
        <v>5644</v>
      </c>
      <c r="E5333" t="inlineStr">
        <is>
          <t>BWI</t>
        </is>
      </c>
      <c r="F5333" s="10" t="n">
        <v>1550</v>
      </c>
      <c r="G5333" t="inlineStr">
        <is>
          <t>1500-1559</t>
        </is>
      </c>
      <c r="H5333" s="9">
        <f>INT(F5333/100)</f>
        <v/>
      </c>
      <c r="I5333" t="n">
        <v>-1</v>
      </c>
      <c r="J5333" t="n">
        <v>0</v>
      </c>
      <c r="K5333" t="n">
        <v>-22</v>
      </c>
      <c r="L5333" t="n">
        <v>0</v>
      </c>
      <c r="M5333" t="n">
        <v>0</v>
      </c>
      <c r="O5333" t="n">
        <v>0</v>
      </c>
    </row>
    <row r="5334">
      <c r="A5334" s="8" t="n">
        <v>46216</v>
      </c>
      <c r="B5334" t="inlineStr">
        <is>
          <t>UA</t>
        </is>
      </c>
      <c r="C5334" s="9">
        <f>_xlfn.XLOOKUP(B5334,Carriers[Code],Carriers[Airline])</f>
        <v/>
      </c>
      <c r="D5334" t="n">
        <v>1183</v>
      </c>
      <c r="E5334" t="inlineStr">
        <is>
          <t>IAH</t>
        </is>
      </c>
      <c r="F5334" s="10" t="n">
        <v>1554</v>
      </c>
      <c r="G5334" t="inlineStr">
        <is>
          <t>1500-1559</t>
        </is>
      </c>
      <c r="H5334" s="9">
        <f>INT(F5334/100)</f>
        <v/>
      </c>
      <c r="I5334" t="n">
        <v>70</v>
      </c>
      <c r="J5334" t="n">
        <v>1</v>
      </c>
      <c r="K5334" t="n">
        <v>75</v>
      </c>
      <c r="L5334" t="n">
        <v>1</v>
      </c>
      <c r="M5334" t="n">
        <v>0</v>
      </c>
      <c r="O5334" t="n">
        <v>0</v>
      </c>
      <c r="P5334" t="n">
        <v>0</v>
      </c>
      <c r="Q5334" t="n">
        <v>0</v>
      </c>
      <c r="R5334" t="n">
        <v>75</v>
      </c>
      <c r="S5334" t="n">
        <v>0</v>
      </c>
      <c r="T5334" t="n">
        <v>0</v>
      </c>
    </row>
    <row r="5335">
      <c r="A5335" s="8" t="n">
        <v>46216</v>
      </c>
      <c r="B5335" t="inlineStr">
        <is>
          <t>B6</t>
        </is>
      </c>
      <c r="C5335" s="9">
        <f>_xlfn.XLOOKUP(B5335,Carriers[Code],Carriers[Airline])</f>
        <v/>
      </c>
      <c r="D5335" t="n">
        <v>487</v>
      </c>
      <c r="E5335" t="inlineStr">
        <is>
          <t>LAX</t>
        </is>
      </c>
      <c r="F5335" s="10" t="n">
        <v>1555</v>
      </c>
      <c r="G5335" t="inlineStr">
        <is>
          <t>1500-1559</t>
        </is>
      </c>
      <c r="H5335" s="9">
        <f>INT(F5335/100)</f>
        <v/>
      </c>
      <c r="I5335" t="n">
        <v>-2</v>
      </c>
      <c r="J5335" t="n">
        <v>0</v>
      </c>
      <c r="K5335" t="n">
        <v>-37</v>
      </c>
      <c r="L5335" t="n">
        <v>0</v>
      </c>
      <c r="M5335" t="n">
        <v>0</v>
      </c>
      <c r="O5335" t="n">
        <v>0</v>
      </c>
    </row>
    <row r="5336">
      <c r="A5336" s="8" t="n">
        <v>46216</v>
      </c>
      <c r="B5336" t="inlineStr">
        <is>
          <t>WN</t>
        </is>
      </c>
      <c r="C5336" s="9">
        <f>_xlfn.XLOOKUP(B5336,Carriers[Code],Carriers[Airline])</f>
        <v/>
      </c>
      <c r="D5336" t="n">
        <v>1053</v>
      </c>
      <c r="E5336" t="inlineStr">
        <is>
          <t>BWI</t>
        </is>
      </c>
      <c r="F5336" s="10" t="n">
        <v>1555</v>
      </c>
      <c r="G5336" t="inlineStr">
        <is>
          <t>1500-1559</t>
        </is>
      </c>
      <c r="H5336" s="9">
        <f>INT(F5336/100)</f>
        <v/>
      </c>
      <c r="I5336" t="n">
        <v>-1</v>
      </c>
      <c r="J5336" t="n">
        <v>0</v>
      </c>
      <c r="K5336" t="n">
        <v>-22</v>
      </c>
      <c r="L5336" t="n">
        <v>0</v>
      </c>
      <c r="M5336" t="n">
        <v>0</v>
      </c>
      <c r="O5336" t="n">
        <v>0</v>
      </c>
    </row>
    <row r="5337">
      <c r="A5337" s="8" t="n">
        <v>46216</v>
      </c>
      <c r="B5337" t="inlineStr">
        <is>
          <t>YX</t>
        </is>
      </c>
      <c r="C5337" s="9">
        <f>_xlfn.XLOOKUP(B5337,Carriers[Code],Carriers[Airline])</f>
        <v/>
      </c>
      <c r="D5337" t="n">
        <v>5726</v>
      </c>
      <c r="E5337" t="inlineStr">
        <is>
          <t>LGA</t>
        </is>
      </c>
      <c r="F5337" s="10" t="n">
        <v>1600</v>
      </c>
      <c r="G5337" t="inlineStr">
        <is>
          <t>1600-1659</t>
        </is>
      </c>
      <c r="H5337" s="9">
        <f>INT(F5337/100)</f>
        <v/>
      </c>
      <c r="I5337" t="n">
        <v>-3</v>
      </c>
      <c r="J5337" t="n">
        <v>0</v>
      </c>
      <c r="K5337" t="n">
        <v>-13</v>
      </c>
      <c r="L5337" t="n">
        <v>0</v>
      </c>
      <c r="M5337" t="n">
        <v>0</v>
      </c>
      <c r="O5337" t="n">
        <v>0</v>
      </c>
    </row>
    <row r="5338">
      <c r="A5338" s="8" t="n">
        <v>46216</v>
      </c>
      <c r="B5338" t="inlineStr">
        <is>
          <t>DL</t>
        </is>
      </c>
      <c r="C5338" s="9">
        <f>_xlfn.XLOOKUP(B5338,Carriers[Code],Carriers[Airline])</f>
        <v/>
      </c>
      <c r="D5338" t="n">
        <v>1439</v>
      </c>
      <c r="E5338" t="inlineStr">
        <is>
          <t>TPA</t>
        </is>
      </c>
      <c r="F5338" s="10" t="n">
        <v>1605</v>
      </c>
      <c r="G5338" t="inlineStr">
        <is>
          <t>1600-1659</t>
        </is>
      </c>
      <c r="H5338" s="9">
        <f>INT(F5338/100)</f>
        <v/>
      </c>
      <c r="I5338" t="n">
        <v>3</v>
      </c>
      <c r="J5338" t="n">
        <v>0</v>
      </c>
      <c r="K5338" t="n">
        <v>6</v>
      </c>
      <c r="L5338" t="n">
        <v>0</v>
      </c>
      <c r="M5338" t="n">
        <v>0</v>
      </c>
      <c r="O5338" t="n">
        <v>0</v>
      </c>
    </row>
    <row r="5339">
      <c r="A5339" s="8" t="n">
        <v>46216</v>
      </c>
      <c r="B5339" t="inlineStr">
        <is>
          <t>AA</t>
        </is>
      </c>
      <c r="C5339" s="9">
        <f>_xlfn.XLOOKUP(B5339,Carriers[Code],Carriers[Airline])</f>
        <v/>
      </c>
      <c r="D5339" t="n">
        <v>1595</v>
      </c>
      <c r="E5339" t="inlineStr">
        <is>
          <t>DFW</t>
        </is>
      </c>
      <c r="F5339" s="10" t="n">
        <v>1606</v>
      </c>
      <c r="G5339" t="inlineStr">
        <is>
          <t>1600-1659</t>
        </is>
      </c>
      <c r="H5339" s="9">
        <f>INT(F5339/100)</f>
        <v/>
      </c>
      <c r="I5339" t="n">
        <v>6</v>
      </c>
      <c r="J5339" t="n">
        <v>0</v>
      </c>
      <c r="K5339" t="n">
        <v>-27</v>
      </c>
      <c r="L5339" t="n">
        <v>0</v>
      </c>
      <c r="M5339" t="n">
        <v>0</v>
      </c>
      <c r="O5339" t="n">
        <v>0</v>
      </c>
    </row>
    <row r="5340">
      <c r="A5340" s="8" t="n">
        <v>46216</v>
      </c>
      <c r="B5340" t="inlineStr">
        <is>
          <t>DL</t>
        </is>
      </c>
      <c r="C5340" s="9">
        <f>_xlfn.XLOOKUP(B5340,Carriers[Code],Carriers[Airline])</f>
        <v/>
      </c>
      <c r="D5340" t="n">
        <v>314</v>
      </c>
      <c r="E5340" t="inlineStr">
        <is>
          <t>MCI</t>
        </is>
      </c>
      <c r="F5340" s="10" t="n">
        <v>1610</v>
      </c>
      <c r="G5340" t="inlineStr">
        <is>
          <t>1600-1659</t>
        </is>
      </c>
      <c r="H5340" s="9">
        <f>INT(F5340/100)</f>
        <v/>
      </c>
      <c r="I5340" t="n">
        <v>1</v>
      </c>
      <c r="J5340" t="n">
        <v>0</v>
      </c>
      <c r="K5340" t="n">
        <v>-22</v>
      </c>
      <c r="L5340" t="n">
        <v>0</v>
      </c>
      <c r="M5340" t="n">
        <v>0</v>
      </c>
      <c r="O5340" t="n">
        <v>0</v>
      </c>
    </row>
    <row r="5341">
      <c r="A5341" s="8" t="n">
        <v>46216</v>
      </c>
      <c r="B5341" t="inlineStr">
        <is>
          <t>YX</t>
        </is>
      </c>
      <c r="C5341" s="9">
        <f>_xlfn.XLOOKUP(B5341,Carriers[Code],Carriers[Airline])</f>
        <v/>
      </c>
      <c r="D5341" t="n">
        <v>5665</v>
      </c>
      <c r="E5341" t="inlineStr">
        <is>
          <t>RIC</t>
        </is>
      </c>
      <c r="F5341" s="10" t="n">
        <v>1610</v>
      </c>
      <c r="G5341" t="inlineStr">
        <is>
          <t>1600-1659</t>
        </is>
      </c>
      <c r="H5341" s="9">
        <f>INT(F5341/100)</f>
        <v/>
      </c>
      <c r="I5341" t="n">
        <v>-6</v>
      </c>
      <c r="J5341" t="n">
        <v>0</v>
      </c>
      <c r="K5341" t="n">
        <v>-23</v>
      </c>
      <c r="L5341" t="n">
        <v>0</v>
      </c>
      <c r="M5341" t="n">
        <v>0</v>
      </c>
      <c r="O5341" t="n">
        <v>0</v>
      </c>
    </row>
    <row r="5342">
      <c r="A5342" s="8" t="n">
        <v>46216</v>
      </c>
      <c r="B5342" t="inlineStr">
        <is>
          <t>B6</t>
        </is>
      </c>
      <c r="C5342" s="9">
        <f>_xlfn.XLOOKUP(B5342,Carriers[Code],Carriers[Airline])</f>
        <v/>
      </c>
      <c r="D5342" t="n">
        <v>1355</v>
      </c>
      <c r="E5342" t="inlineStr">
        <is>
          <t>DCA</t>
        </is>
      </c>
      <c r="F5342" s="10" t="n">
        <v>1614</v>
      </c>
      <c r="G5342" t="inlineStr">
        <is>
          <t>1600-1659</t>
        </is>
      </c>
      <c r="H5342" s="9">
        <f>INT(F5342/100)</f>
        <v/>
      </c>
      <c r="I5342" t="n">
        <v>-7</v>
      </c>
      <c r="J5342" t="n">
        <v>0</v>
      </c>
      <c r="K5342" t="n">
        <v>-25</v>
      </c>
      <c r="L5342" t="n">
        <v>0</v>
      </c>
      <c r="M5342" t="n">
        <v>0</v>
      </c>
      <c r="O5342" t="n">
        <v>0</v>
      </c>
    </row>
    <row r="5343">
      <c r="A5343" s="8" t="n">
        <v>46216</v>
      </c>
      <c r="B5343" t="inlineStr">
        <is>
          <t>DL</t>
        </is>
      </c>
      <c r="C5343" s="9">
        <f>_xlfn.XLOOKUP(B5343,Carriers[Code],Carriers[Airline])</f>
        <v/>
      </c>
      <c r="D5343" t="n">
        <v>2646</v>
      </c>
      <c r="E5343" t="inlineStr">
        <is>
          <t>ORD</t>
        </is>
      </c>
      <c r="F5343" s="10" t="n">
        <v>1615</v>
      </c>
      <c r="G5343" t="inlineStr">
        <is>
          <t>1600-1659</t>
        </is>
      </c>
      <c r="H5343" s="9">
        <f>INT(F5343/100)</f>
        <v/>
      </c>
      <c r="I5343" t="n">
        <v>-4</v>
      </c>
      <c r="J5343" t="n">
        <v>0</v>
      </c>
      <c r="K5343" t="n">
        <v>-15</v>
      </c>
      <c r="L5343" t="n">
        <v>0</v>
      </c>
      <c r="M5343" t="n">
        <v>0</v>
      </c>
      <c r="O5343" t="n">
        <v>0</v>
      </c>
    </row>
    <row r="5344">
      <c r="A5344" s="8" t="n">
        <v>46216</v>
      </c>
      <c r="B5344" t="inlineStr">
        <is>
          <t>UA</t>
        </is>
      </c>
      <c r="C5344" s="9">
        <f>_xlfn.XLOOKUP(B5344,Carriers[Code],Carriers[Airline])</f>
        <v/>
      </c>
      <c r="D5344" t="n">
        <v>512</v>
      </c>
      <c r="E5344" t="inlineStr">
        <is>
          <t>SFO</t>
        </is>
      </c>
      <c r="F5344" s="10" t="n">
        <v>1615</v>
      </c>
      <c r="G5344" t="inlineStr">
        <is>
          <t>1600-1659</t>
        </is>
      </c>
      <c r="H5344" s="9">
        <f>INT(F5344/100)</f>
        <v/>
      </c>
      <c r="I5344" t="n">
        <v>6</v>
      </c>
      <c r="J5344" t="n">
        <v>0</v>
      </c>
      <c r="K5344" t="n">
        <v>-41</v>
      </c>
      <c r="L5344" t="n">
        <v>0</v>
      </c>
      <c r="M5344" t="n">
        <v>0</v>
      </c>
      <c r="O5344" t="n">
        <v>0</v>
      </c>
    </row>
    <row r="5345">
      <c r="A5345" s="8" t="n">
        <v>46216</v>
      </c>
      <c r="B5345" t="inlineStr">
        <is>
          <t>YX</t>
        </is>
      </c>
      <c r="C5345" s="9">
        <f>_xlfn.XLOOKUP(B5345,Carriers[Code],Carriers[Airline])</f>
        <v/>
      </c>
      <c r="D5345" t="n">
        <v>5680</v>
      </c>
      <c r="E5345" t="inlineStr">
        <is>
          <t>PIT</t>
        </is>
      </c>
      <c r="F5345" s="10" t="n">
        <v>1615</v>
      </c>
      <c r="G5345" t="inlineStr">
        <is>
          <t>1600-1659</t>
        </is>
      </c>
      <c r="H5345" s="9">
        <f>INT(F5345/100)</f>
        <v/>
      </c>
      <c r="I5345" t="n">
        <v>-3</v>
      </c>
      <c r="J5345" t="n">
        <v>0</v>
      </c>
      <c r="K5345" t="n">
        <v>-21</v>
      </c>
      <c r="L5345" t="n">
        <v>0</v>
      </c>
      <c r="M5345" t="n">
        <v>0</v>
      </c>
      <c r="O5345" t="n">
        <v>0</v>
      </c>
    </row>
    <row r="5346">
      <c r="A5346" s="8" t="n">
        <v>46216</v>
      </c>
      <c r="B5346" t="inlineStr">
        <is>
          <t>B6</t>
        </is>
      </c>
      <c r="C5346" s="9">
        <f>_xlfn.XLOOKUP(B5346,Carriers[Code],Carriers[Airline])</f>
        <v/>
      </c>
      <c r="D5346" t="n">
        <v>391</v>
      </c>
      <c r="E5346" t="inlineStr">
        <is>
          <t>TPA</t>
        </is>
      </c>
      <c r="F5346" s="10" t="n">
        <v>1619</v>
      </c>
      <c r="G5346" t="inlineStr">
        <is>
          <t>1600-1659</t>
        </is>
      </c>
      <c r="H5346" s="9">
        <f>INT(F5346/100)</f>
        <v/>
      </c>
      <c r="I5346" t="n">
        <v>-2</v>
      </c>
      <c r="J5346" t="n">
        <v>0</v>
      </c>
      <c r="K5346" t="n">
        <v>14</v>
      </c>
      <c r="L5346" t="n">
        <v>0</v>
      </c>
      <c r="M5346" t="n">
        <v>0</v>
      </c>
      <c r="O5346" t="n">
        <v>0</v>
      </c>
    </row>
    <row r="5347">
      <c r="A5347" s="8" t="n">
        <v>46216</v>
      </c>
      <c r="B5347" t="inlineStr">
        <is>
          <t>YX</t>
        </is>
      </c>
      <c r="C5347" s="9">
        <f>_xlfn.XLOOKUP(B5347,Carriers[Code],Carriers[Airline])</f>
        <v/>
      </c>
      <c r="D5347" t="n">
        <v>4709</v>
      </c>
      <c r="E5347" t="inlineStr">
        <is>
          <t>ROC</t>
        </is>
      </c>
      <c r="F5347" s="10" t="n">
        <v>1619</v>
      </c>
      <c r="G5347" t="inlineStr">
        <is>
          <t>1600-1659</t>
        </is>
      </c>
      <c r="H5347" s="9">
        <f>INT(F5347/100)</f>
        <v/>
      </c>
      <c r="I5347" t="n">
        <v>-9</v>
      </c>
      <c r="J5347" t="n">
        <v>0</v>
      </c>
      <c r="K5347" t="n">
        <v>-29</v>
      </c>
      <c r="L5347" t="n">
        <v>0</v>
      </c>
      <c r="M5347" t="n">
        <v>0</v>
      </c>
      <c r="O5347" t="n">
        <v>0</v>
      </c>
    </row>
    <row r="5348">
      <c r="A5348" s="8" t="n">
        <v>46216</v>
      </c>
      <c r="B5348" t="inlineStr">
        <is>
          <t>B6</t>
        </is>
      </c>
      <c r="C5348" s="9">
        <f>_xlfn.XLOOKUP(B5348,Carriers[Code],Carriers[Airline])</f>
        <v/>
      </c>
      <c r="D5348" t="n">
        <v>319</v>
      </c>
      <c r="E5348" t="inlineStr">
        <is>
          <t>SAN</t>
        </is>
      </c>
      <c r="F5348" s="10" t="n">
        <v>1620</v>
      </c>
      <c r="G5348" t="inlineStr">
        <is>
          <t>1600-1659</t>
        </is>
      </c>
      <c r="H5348" s="9">
        <f>INT(F5348/100)</f>
        <v/>
      </c>
      <c r="I5348" t="n">
        <v>35</v>
      </c>
      <c r="J5348" t="n">
        <v>1</v>
      </c>
      <c r="K5348" t="n">
        <v>-5</v>
      </c>
      <c r="L5348" t="n">
        <v>0</v>
      </c>
      <c r="M5348" t="n">
        <v>0</v>
      </c>
      <c r="O5348" t="n">
        <v>0</v>
      </c>
    </row>
    <row r="5349">
      <c r="A5349" s="8" t="n">
        <v>46216</v>
      </c>
      <c r="B5349" t="inlineStr">
        <is>
          <t>B6</t>
        </is>
      </c>
      <c r="C5349" s="9">
        <f>_xlfn.XLOOKUP(B5349,Carriers[Code],Carriers[Airline])</f>
        <v/>
      </c>
      <c r="D5349" t="n">
        <v>2065</v>
      </c>
      <c r="E5349" t="inlineStr">
        <is>
          <t>RSW</t>
        </is>
      </c>
      <c r="F5349" s="10" t="n">
        <v>1622</v>
      </c>
      <c r="G5349" t="inlineStr">
        <is>
          <t>1600-1659</t>
        </is>
      </c>
      <c r="H5349" s="9">
        <f>INT(F5349/100)</f>
        <v/>
      </c>
      <c r="I5349" t="n">
        <v>46</v>
      </c>
      <c r="J5349" t="n">
        <v>1</v>
      </c>
      <c r="K5349" t="n">
        <v>43</v>
      </c>
      <c r="L5349" t="n">
        <v>1</v>
      </c>
      <c r="M5349" t="n">
        <v>0</v>
      </c>
      <c r="O5349" t="n">
        <v>0</v>
      </c>
      <c r="P5349" t="n">
        <v>0</v>
      </c>
      <c r="Q5349" t="n">
        <v>0</v>
      </c>
      <c r="R5349" t="n">
        <v>0</v>
      </c>
      <c r="S5349" t="n">
        <v>0</v>
      </c>
      <c r="T5349" t="n">
        <v>43</v>
      </c>
    </row>
    <row r="5350">
      <c r="A5350" s="8" t="n">
        <v>46216</v>
      </c>
      <c r="B5350" t="inlineStr">
        <is>
          <t>DL</t>
        </is>
      </c>
      <c r="C5350" s="9">
        <f>_xlfn.XLOOKUP(B5350,Carriers[Code],Carriers[Airline])</f>
        <v/>
      </c>
      <c r="D5350" t="n">
        <v>318</v>
      </c>
      <c r="E5350" t="inlineStr">
        <is>
          <t>LAX</t>
        </is>
      </c>
      <c r="F5350" s="10" t="n">
        <v>1625</v>
      </c>
      <c r="G5350" t="inlineStr">
        <is>
          <t>1600-1659</t>
        </is>
      </c>
      <c r="H5350" s="9">
        <f>INT(F5350/100)</f>
        <v/>
      </c>
      <c r="I5350" t="n">
        <v>-1</v>
      </c>
      <c r="J5350" t="n">
        <v>0</v>
      </c>
      <c r="K5350" t="n">
        <v>-29</v>
      </c>
      <c r="L5350" t="n">
        <v>0</v>
      </c>
      <c r="M5350" t="n">
        <v>0</v>
      </c>
      <c r="O5350" t="n">
        <v>0</v>
      </c>
    </row>
    <row r="5351">
      <c r="A5351" s="8" t="n">
        <v>46216</v>
      </c>
      <c r="B5351" t="inlineStr">
        <is>
          <t>YX</t>
        </is>
      </c>
      <c r="C5351" s="9">
        <f>_xlfn.XLOOKUP(B5351,Carriers[Code],Carriers[Airline])</f>
        <v/>
      </c>
      <c r="D5351" t="n">
        <v>5619</v>
      </c>
      <c r="E5351" t="inlineStr">
        <is>
          <t>MKE</t>
        </is>
      </c>
      <c r="F5351" s="10" t="n">
        <v>1625</v>
      </c>
      <c r="G5351" t="inlineStr">
        <is>
          <t>1600-1659</t>
        </is>
      </c>
      <c r="H5351" s="9">
        <f>INT(F5351/100)</f>
        <v/>
      </c>
      <c r="I5351" t="n">
        <v>-5</v>
      </c>
      <c r="J5351" t="n">
        <v>0</v>
      </c>
      <c r="K5351" t="n">
        <v>-35</v>
      </c>
      <c r="L5351" t="n">
        <v>0</v>
      </c>
      <c r="M5351" t="n">
        <v>0</v>
      </c>
      <c r="O5351" t="n">
        <v>0</v>
      </c>
    </row>
    <row r="5352">
      <c r="A5352" s="8" t="n">
        <v>46216</v>
      </c>
      <c r="B5352" t="inlineStr">
        <is>
          <t>DL</t>
        </is>
      </c>
      <c r="C5352" s="9">
        <f>_xlfn.XLOOKUP(B5352,Carriers[Code],Carriers[Airline])</f>
        <v/>
      </c>
      <c r="D5352" t="n">
        <v>399</v>
      </c>
      <c r="E5352" t="inlineStr">
        <is>
          <t>ATL</t>
        </is>
      </c>
      <c r="F5352" s="10" t="n">
        <v>1630</v>
      </c>
      <c r="G5352" t="inlineStr">
        <is>
          <t>1600-1659</t>
        </is>
      </c>
      <c r="H5352" s="9">
        <f>INT(F5352/100)</f>
        <v/>
      </c>
      <c r="I5352" t="n">
        <v>9</v>
      </c>
      <c r="J5352" t="n">
        <v>0</v>
      </c>
      <c r="K5352" t="n">
        <v>7</v>
      </c>
      <c r="L5352" t="n">
        <v>0</v>
      </c>
      <c r="M5352" t="n">
        <v>0</v>
      </c>
      <c r="O5352" t="n">
        <v>0</v>
      </c>
    </row>
    <row r="5353">
      <c r="A5353" s="8" t="n">
        <v>46216</v>
      </c>
      <c r="B5353" t="inlineStr">
        <is>
          <t>WN</t>
        </is>
      </c>
      <c r="C5353" s="9">
        <f>_xlfn.XLOOKUP(B5353,Carriers[Code],Carriers[Airline])</f>
        <v/>
      </c>
      <c r="D5353" t="n">
        <v>749</v>
      </c>
      <c r="E5353" t="inlineStr">
        <is>
          <t>SAN</t>
        </is>
      </c>
      <c r="F5353" s="10" t="n">
        <v>1630</v>
      </c>
      <c r="G5353" t="inlineStr">
        <is>
          <t>1600-1659</t>
        </is>
      </c>
      <c r="H5353" s="9">
        <f>INT(F5353/100)</f>
        <v/>
      </c>
      <c r="I5353" t="n">
        <v>37</v>
      </c>
      <c r="J5353" t="n">
        <v>1</v>
      </c>
      <c r="K5353" t="n">
        <v>-5</v>
      </c>
      <c r="L5353" t="n">
        <v>0</v>
      </c>
      <c r="M5353" t="n">
        <v>0</v>
      </c>
      <c r="O5353" t="n">
        <v>0</v>
      </c>
    </row>
    <row r="5354">
      <c r="A5354" s="8" t="n">
        <v>46216</v>
      </c>
      <c r="B5354" t="inlineStr">
        <is>
          <t>AS</t>
        </is>
      </c>
      <c r="C5354" s="9">
        <f>_xlfn.XLOOKUP(B5354,Carriers[Code],Carriers[Airline])</f>
        <v/>
      </c>
      <c r="D5354" t="n">
        <v>389</v>
      </c>
      <c r="E5354" t="inlineStr">
        <is>
          <t>SAN</t>
        </is>
      </c>
      <c r="F5354" s="10" t="n">
        <v>1633</v>
      </c>
      <c r="G5354" t="inlineStr">
        <is>
          <t>1600-1659</t>
        </is>
      </c>
      <c r="H5354" s="9">
        <f>INT(F5354/100)</f>
        <v/>
      </c>
      <c r="I5354" t="n">
        <v>0</v>
      </c>
      <c r="J5354" t="n">
        <v>0</v>
      </c>
      <c r="K5354" t="n">
        <v>-52</v>
      </c>
      <c r="L5354" t="n">
        <v>0</v>
      </c>
      <c r="M5354" t="n">
        <v>0</v>
      </c>
      <c r="O5354" t="n">
        <v>0</v>
      </c>
    </row>
    <row r="5355">
      <c r="A5355" s="8" t="n">
        <v>46216</v>
      </c>
      <c r="B5355" t="inlineStr">
        <is>
          <t>B6</t>
        </is>
      </c>
      <c r="C5355" s="9">
        <f>_xlfn.XLOOKUP(B5355,Carriers[Code],Carriers[Airline])</f>
        <v/>
      </c>
      <c r="D5355" t="n">
        <v>451</v>
      </c>
      <c r="E5355" t="inlineStr">
        <is>
          <t>MCO</t>
        </is>
      </c>
      <c r="F5355" s="10" t="n">
        <v>1637</v>
      </c>
      <c r="G5355" t="inlineStr">
        <is>
          <t>1600-1659</t>
        </is>
      </c>
      <c r="H5355" s="9">
        <f>INT(F5355/100)</f>
        <v/>
      </c>
      <c r="I5355" t="n">
        <v>127</v>
      </c>
      <c r="J5355" t="n">
        <v>1</v>
      </c>
      <c r="K5355" t="n">
        <v>130</v>
      </c>
      <c r="L5355" t="n">
        <v>1</v>
      </c>
      <c r="M5355" t="n">
        <v>0</v>
      </c>
      <c r="O5355" t="n">
        <v>0</v>
      </c>
      <c r="P5355" t="n">
        <v>0</v>
      </c>
      <c r="Q5355" t="n">
        <v>0</v>
      </c>
      <c r="R5355" t="n">
        <v>70</v>
      </c>
      <c r="S5355" t="n">
        <v>0</v>
      </c>
      <c r="T5355" t="n">
        <v>60</v>
      </c>
    </row>
    <row r="5356">
      <c r="A5356" s="8" t="n">
        <v>46216</v>
      </c>
      <c r="B5356" t="inlineStr">
        <is>
          <t>WN</t>
        </is>
      </c>
      <c r="C5356" s="9">
        <f>_xlfn.XLOOKUP(B5356,Carriers[Code],Carriers[Airline])</f>
        <v/>
      </c>
      <c r="D5356" t="n">
        <v>4106</v>
      </c>
      <c r="E5356" t="inlineStr">
        <is>
          <t>MDW</t>
        </is>
      </c>
      <c r="F5356" s="10" t="n">
        <v>1645</v>
      </c>
      <c r="G5356" t="inlineStr">
        <is>
          <t>1600-1659</t>
        </is>
      </c>
      <c r="H5356" s="9">
        <f>INT(F5356/100)</f>
        <v/>
      </c>
      <c r="I5356" t="n">
        <v>23</v>
      </c>
      <c r="J5356" t="n">
        <v>1</v>
      </c>
      <c r="K5356" t="n">
        <v>4</v>
      </c>
      <c r="L5356" t="n">
        <v>0</v>
      </c>
      <c r="M5356" t="n">
        <v>0</v>
      </c>
      <c r="O5356" t="n">
        <v>0</v>
      </c>
    </row>
    <row r="5357">
      <c r="A5357" s="8" t="n">
        <v>46216</v>
      </c>
      <c r="B5357" t="inlineStr">
        <is>
          <t>AA</t>
        </is>
      </c>
      <c r="C5357" s="9">
        <f>_xlfn.XLOOKUP(B5357,Carriers[Code],Carriers[Airline])</f>
        <v/>
      </c>
      <c r="D5357" t="n">
        <v>1573</v>
      </c>
      <c r="E5357" t="inlineStr">
        <is>
          <t>CLT</t>
        </is>
      </c>
      <c r="F5357" s="10" t="n">
        <v>1646</v>
      </c>
      <c r="G5357" t="inlineStr">
        <is>
          <t>1600-1659</t>
        </is>
      </c>
      <c r="H5357" s="9">
        <f>INT(F5357/100)</f>
        <v/>
      </c>
      <c r="I5357" t="n">
        <v>-2</v>
      </c>
      <c r="J5357" t="n">
        <v>0</v>
      </c>
      <c r="K5357" t="n">
        <v>-21</v>
      </c>
      <c r="L5357" t="n">
        <v>0</v>
      </c>
      <c r="M5357" t="n">
        <v>0</v>
      </c>
      <c r="O5357" t="n">
        <v>0</v>
      </c>
    </row>
    <row r="5358">
      <c r="A5358" s="8" t="n">
        <v>46216</v>
      </c>
      <c r="B5358" t="inlineStr">
        <is>
          <t>AS</t>
        </is>
      </c>
      <c r="C5358" s="9">
        <f>_xlfn.XLOOKUP(B5358,Carriers[Code],Carriers[Airline])</f>
        <v/>
      </c>
      <c r="D5358" t="n">
        <v>1319</v>
      </c>
      <c r="E5358" t="inlineStr">
        <is>
          <t>PDX</t>
        </is>
      </c>
      <c r="F5358" s="10" t="n">
        <v>1654</v>
      </c>
      <c r="G5358" t="inlineStr">
        <is>
          <t>1600-1659</t>
        </is>
      </c>
      <c r="H5358" s="9">
        <f>INT(F5358/100)</f>
        <v/>
      </c>
      <c r="I5358" t="n">
        <v>4</v>
      </c>
      <c r="J5358" t="n">
        <v>0</v>
      </c>
      <c r="K5358" t="n">
        <v>-17</v>
      </c>
      <c r="L5358" t="n">
        <v>0</v>
      </c>
      <c r="M5358" t="n">
        <v>0</v>
      </c>
      <c r="O5358" t="n">
        <v>0</v>
      </c>
    </row>
    <row r="5359">
      <c r="A5359" s="8" t="n">
        <v>46216</v>
      </c>
      <c r="B5359" t="inlineStr">
        <is>
          <t>B6</t>
        </is>
      </c>
      <c r="C5359" s="9">
        <f>_xlfn.XLOOKUP(B5359,Carriers[Code],Carriers[Airline])</f>
        <v/>
      </c>
      <c r="D5359" t="n">
        <v>507</v>
      </c>
      <c r="E5359" t="inlineStr">
        <is>
          <t>BNA</t>
        </is>
      </c>
      <c r="F5359" s="10" t="n">
        <v>1655</v>
      </c>
      <c r="G5359" t="inlineStr">
        <is>
          <t>1600-1659</t>
        </is>
      </c>
      <c r="H5359" s="9">
        <f>INT(F5359/100)</f>
        <v/>
      </c>
      <c r="I5359" t="n">
        <v>16</v>
      </c>
      <c r="J5359" t="n">
        <v>1</v>
      </c>
      <c r="K5359" t="n">
        <v>18</v>
      </c>
      <c r="L5359" t="n">
        <v>1</v>
      </c>
      <c r="M5359" t="n">
        <v>0</v>
      </c>
      <c r="O5359" t="n">
        <v>0</v>
      </c>
      <c r="P5359" t="n">
        <v>0</v>
      </c>
      <c r="Q5359" t="n">
        <v>0</v>
      </c>
      <c r="R5359" t="n">
        <v>18</v>
      </c>
      <c r="S5359" t="n">
        <v>0</v>
      </c>
      <c r="T5359" t="n">
        <v>0</v>
      </c>
    </row>
    <row r="5360">
      <c r="A5360" s="8" t="n">
        <v>46216</v>
      </c>
      <c r="B5360" t="inlineStr">
        <is>
          <t>UA</t>
        </is>
      </c>
      <c r="C5360" s="9">
        <f>_xlfn.XLOOKUP(B5360,Carriers[Code],Carriers[Airline])</f>
        <v/>
      </c>
      <c r="D5360" t="n">
        <v>800</v>
      </c>
      <c r="E5360" t="inlineStr">
        <is>
          <t>DEN</t>
        </is>
      </c>
      <c r="F5360" s="10" t="n">
        <v>1657</v>
      </c>
      <c r="G5360" t="inlineStr">
        <is>
          <t>1600-1659</t>
        </is>
      </c>
      <c r="H5360" s="9">
        <f>INT(F5360/100)</f>
        <v/>
      </c>
      <c r="I5360" t="n">
        <v>-1</v>
      </c>
      <c r="J5360" t="n">
        <v>0</v>
      </c>
      <c r="K5360" t="n">
        <v>-55</v>
      </c>
      <c r="L5360" t="n">
        <v>0</v>
      </c>
      <c r="M5360" t="n">
        <v>0</v>
      </c>
      <c r="O5360" t="n">
        <v>0</v>
      </c>
    </row>
    <row r="5361">
      <c r="A5361" s="8" t="n">
        <v>46216</v>
      </c>
      <c r="B5361" t="inlineStr">
        <is>
          <t>B6</t>
        </is>
      </c>
      <c r="C5361" s="9">
        <f>_xlfn.XLOOKUP(B5361,Carriers[Code],Carriers[Airline])</f>
        <v/>
      </c>
      <c r="D5361" t="n">
        <v>733</v>
      </c>
      <c r="E5361" t="inlineStr">
        <is>
          <t>SFO</t>
        </is>
      </c>
      <c r="F5361" s="10" t="n">
        <v>1700</v>
      </c>
      <c r="G5361" t="inlineStr">
        <is>
          <t>1700-1759</t>
        </is>
      </c>
      <c r="H5361" s="9">
        <f>INT(F5361/100)</f>
        <v/>
      </c>
      <c r="I5361" t="n">
        <v>44</v>
      </c>
      <c r="J5361" t="n">
        <v>1</v>
      </c>
      <c r="K5361" t="n">
        <v>6</v>
      </c>
      <c r="L5361" t="n">
        <v>0</v>
      </c>
      <c r="M5361" t="n">
        <v>0</v>
      </c>
      <c r="O5361" t="n">
        <v>0</v>
      </c>
    </row>
    <row r="5362">
      <c r="A5362" s="8" t="n">
        <v>46216</v>
      </c>
      <c r="B5362" t="inlineStr">
        <is>
          <t>UA</t>
        </is>
      </c>
      <c r="C5362" s="9">
        <f>_xlfn.XLOOKUP(B5362,Carriers[Code],Carriers[Airline])</f>
        <v/>
      </c>
      <c r="D5362" t="n">
        <v>2040</v>
      </c>
      <c r="E5362" t="inlineStr">
        <is>
          <t>ORD</t>
        </is>
      </c>
      <c r="F5362" s="10" t="n">
        <v>1700</v>
      </c>
      <c r="G5362" t="inlineStr">
        <is>
          <t>1700-1759</t>
        </is>
      </c>
      <c r="H5362" s="9">
        <f>INT(F5362/100)</f>
        <v/>
      </c>
      <c r="I5362" t="n">
        <v>-4</v>
      </c>
      <c r="J5362" t="n">
        <v>0</v>
      </c>
      <c r="K5362" t="n">
        <v>-26</v>
      </c>
      <c r="L5362" t="n">
        <v>0</v>
      </c>
      <c r="M5362" t="n">
        <v>0</v>
      </c>
      <c r="O5362" t="n">
        <v>0</v>
      </c>
    </row>
    <row r="5363">
      <c r="A5363" s="8" t="n">
        <v>46216</v>
      </c>
      <c r="B5363" t="inlineStr">
        <is>
          <t>YX</t>
        </is>
      </c>
      <c r="C5363" s="9">
        <f>_xlfn.XLOOKUP(B5363,Carriers[Code],Carriers[Airline])</f>
        <v/>
      </c>
      <c r="D5363" t="n">
        <v>5620</v>
      </c>
      <c r="E5363" t="inlineStr">
        <is>
          <t>CVG</t>
        </is>
      </c>
      <c r="F5363" s="10" t="n">
        <v>1700</v>
      </c>
      <c r="G5363" t="inlineStr">
        <is>
          <t>1700-1759</t>
        </is>
      </c>
      <c r="H5363" s="9">
        <f>INT(F5363/100)</f>
        <v/>
      </c>
      <c r="I5363" t="n">
        <v>0</v>
      </c>
      <c r="J5363" t="n">
        <v>0</v>
      </c>
      <c r="K5363" t="n">
        <v>-3</v>
      </c>
      <c r="L5363" t="n">
        <v>0</v>
      </c>
      <c r="M5363" t="n">
        <v>0</v>
      </c>
      <c r="O5363" t="n">
        <v>0</v>
      </c>
    </row>
    <row r="5364">
      <c r="A5364" s="8" t="n">
        <v>46216</v>
      </c>
      <c r="B5364" t="inlineStr">
        <is>
          <t>YX</t>
        </is>
      </c>
      <c r="C5364" s="9">
        <f>_xlfn.XLOOKUP(B5364,Carriers[Code],Carriers[Airline])</f>
        <v/>
      </c>
      <c r="D5364" t="n">
        <v>5721</v>
      </c>
      <c r="E5364" t="inlineStr">
        <is>
          <t>LGA</t>
        </is>
      </c>
      <c r="F5364" s="10" t="n">
        <v>1700</v>
      </c>
      <c r="G5364" t="inlineStr">
        <is>
          <t>1700-1759</t>
        </is>
      </c>
      <c r="H5364" s="9">
        <f>INT(F5364/100)</f>
        <v/>
      </c>
      <c r="I5364" t="n">
        <v>-5</v>
      </c>
      <c r="J5364" t="n">
        <v>0</v>
      </c>
      <c r="K5364" t="n">
        <v>-4</v>
      </c>
      <c r="L5364" t="n">
        <v>0</v>
      </c>
      <c r="M5364" t="n">
        <v>0</v>
      </c>
      <c r="O5364" t="n">
        <v>0</v>
      </c>
    </row>
    <row r="5365">
      <c r="A5365" s="8" t="n">
        <v>46216</v>
      </c>
      <c r="B5365" t="inlineStr">
        <is>
          <t>AA</t>
        </is>
      </c>
      <c r="C5365" s="9">
        <f>_xlfn.XLOOKUP(B5365,Carriers[Code],Carriers[Airline])</f>
        <v/>
      </c>
      <c r="D5365" t="n">
        <v>3309</v>
      </c>
      <c r="E5365" t="inlineStr">
        <is>
          <t>PHL</t>
        </is>
      </c>
      <c r="F5365" s="10" t="n">
        <v>1705</v>
      </c>
      <c r="G5365" t="inlineStr">
        <is>
          <t>1700-1759</t>
        </is>
      </c>
      <c r="H5365" s="9">
        <f>INT(F5365/100)</f>
        <v/>
      </c>
      <c r="I5365" t="n">
        <v>1</v>
      </c>
      <c r="J5365" t="n">
        <v>0</v>
      </c>
      <c r="K5365" t="n">
        <v>-5</v>
      </c>
      <c r="L5365" t="n">
        <v>0</v>
      </c>
      <c r="M5365" t="n">
        <v>0</v>
      </c>
      <c r="O5365" t="n">
        <v>0</v>
      </c>
    </row>
    <row r="5366">
      <c r="A5366" s="8" t="n">
        <v>46216</v>
      </c>
      <c r="B5366" t="inlineStr">
        <is>
          <t>DL</t>
        </is>
      </c>
      <c r="C5366" s="9">
        <f>_xlfn.XLOOKUP(B5366,Carriers[Code],Carriers[Airline])</f>
        <v/>
      </c>
      <c r="D5366" t="n">
        <v>1655</v>
      </c>
      <c r="E5366" t="inlineStr">
        <is>
          <t>SFO</t>
        </is>
      </c>
      <c r="F5366" s="10" t="n">
        <v>1705</v>
      </c>
      <c r="G5366" t="inlineStr">
        <is>
          <t>1700-1759</t>
        </is>
      </c>
      <c r="H5366" s="9">
        <f>INT(F5366/100)</f>
        <v/>
      </c>
      <c r="M5366" t="n">
        <v>1</v>
      </c>
      <c r="N5366" t="inlineStr">
        <is>
          <t>A</t>
        </is>
      </c>
      <c r="O5366" t="n">
        <v>0</v>
      </c>
    </row>
    <row r="5367">
      <c r="A5367" s="8" t="n">
        <v>46216</v>
      </c>
      <c r="B5367" t="inlineStr">
        <is>
          <t>YX</t>
        </is>
      </c>
      <c r="C5367" s="9">
        <f>_xlfn.XLOOKUP(B5367,Carriers[Code],Carriers[Airline])</f>
        <v/>
      </c>
      <c r="D5367" t="n">
        <v>5814</v>
      </c>
      <c r="E5367" t="inlineStr">
        <is>
          <t>JFK</t>
        </is>
      </c>
      <c r="F5367" s="10" t="n">
        <v>1705</v>
      </c>
      <c r="G5367" t="inlineStr">
        <is>
          <t>1700-1759</t>
        </is>
      </c>
      <c r="H5367" s="9">
        <f>INT(F5367/100)</f>
        <v/>
      </c>
      <c r="I5367" t="n">
        <v>-3</v>
      </c>
      <c r="J5367" t="n">
        <v>0</v>
      </c>
      <c r="K5367" t="n">
        <v>-4</v>
      </c>
      <c r="L5367" t="n">
        <v>0</v>
      </c>
      <c r="M5367" t="n">
        <v>0</v>
      </c>
      <c r="O5367" t="n">
        <v>0</v>
      </c>
    </row>
    <row r="5368">
      <c r="A5368" s="8" t="n">
        <v>46216</v>
      </c>
      <c r="B5368" t="inlineStr">
        <is>
          <t>AA</t>
        </is>
      </c>
      <c r="C5368" s="9">
        <f>_xlfn.XLOOKUP(B5368,Carriers[Code],Carriers[Airline])</f>
        <v/>
      </c>
      <c r="D5368" t="n">
        <v>3313</v>
      </c>
      <c r="E5368" t="inlineStr">
        <is>
          <t>PHX</t>
        </is>
      </c>
      <c r="F5368" s="10" t="n">
        <v>1707</v>
      </c>
      <c r="G5368" t="inlineStr">
        <is>
          <t>1700-1759</t>
        </is>
      </c>
      <c r="H5368" s="9">
        <f>INT(F5368/100)</f>
        <v/>
      </c>
      <c r="I5368" t="n">
        <v>-8</v>
      </c>
      <c r="J5368" t="n">
        <v>0</v>
      </c>
      <c r="M5368" t="n">
        <v>0</v>
      </c>
      <c r="O5368" t="n">
        <v>1</v>
      </c>
    </row>
    <row r="5369">
      <c r="A5369" s="8" t="n">
        <v>46216</v>
      </c>
      <c r="B5369" t="inlineStr">
        <is>
          <t>B6</t>
        </is>
      </c>
      <c r="C5369" s="9">
        <f>_xlfn.XLOOKUP(B5369,Carriers[Code],Carriers[Airline])</f>
        <v/>
      </c>
      <c r="D5369" t="n">
        <v>509</v>
      </c>
      <c r="E5369" t="inlineStr">
        <is>
          <t>JAX</t>
        </is>
      </c>
      <c r="F5369" s="10" t="n">
        <v>1708</v>
      </c>
      <c r="G5369" t="inlineStr">
        <is>
          <t>1700-1759</t>
        </is>
      </c>
      <c r="H5369" s="9">
        <f>INT(F5369/100)</f>
        <v/>
      </c>
      <c r="I5369" t="n">
        <v>0</v>
      </c>
      <c r="J5369" t="n">
        <v>0</v>
      </c>
      <c r="K5369" t="n">
        <v>-1</v>
      </c>
      <c r="L5369" t="n">
        <v>0</v>
      </c>
      <c r="M5369" t="n">
        <v>0</v>
      </c>
      <c r="O5369" t="n">
        <v>0</v>
      </c>
    </row>
    <row r="5370">
      <c r="A5370" s="8" t="n">
        <v>46216</v>
      </c>
      <c r="B5370" t="inlineStr">
        <is>
          <t>B6</t>
        </is>
      </c>
      <c r="C5370" s="9">
        <f>_xlfn.XLOOKUP(B5370,Carriers[Code],Carriers[Airline])</f>
        <v/>
      </c>
      <c r="D5370" t="n">
        <v>317</v>
      </c>
      <c r="E5370" t="inlineStr">
        <is>
          <t>JFK</t>
        </is>
      </c>
      <c r="F5370" s="10" t="n">
        <v>1709</v>
      </c>
      <c r="G5370" t="inlineStr">
        <is>
          <t>1700-1759</t>
        </is>
      </c>
      <c r="H5370" s="9">
        <f>INT(F5370/100)</f>
        <v/>
      </c>
      <c r="I5370" t="n">
        <v>-7</v>
      </c>
      <c r="J5370" t="n">
        <v>0</v>
      </c>
      <c r="K5370" t="n">
        <v>11</v>
      </c>
      <c r="L5370" t="n">
        <v>0</v>
      </c>
      <c r="M5370" t="n">
        <v>0</v>
      </c>
      <c r="O5370" t="n">
        <v>0</v>
      </c>
    </row>
    <row r="5371">
      <c r="A5371" s="8" t="n">
        <v>46216</v>
      </c>
      <c r="B5371" t="inlineStr">
        <is>
          <t>B6</t>
        </is>
      </c>
      <c r="C5371" s="9">
        <f>_xlfn.XLOOKUP(B5371,Carriers[Code],Carriers[Airline])</f>
        <v/>
      </c>
      <c r="D5371" t="n">
        <v>811</v>
      </c>
      <c r="E5371" t="inlineStr">
        <is>
          <t>ORD</t>
        </is>
      </c>
      <c r="F5371" s="10" t="n">
        <v>1710</v>
      </c>
      <c r="G5371" t="inlineStr">
        <is>
          <t>1700-1759</t>
        </is>
      </c>
      <c r="H5371" s="9">
        <f>INT(F5371/100)</f>
        <v/>
      </c>
      <c r="I5371" t="n">
        <v>74</v>
      </c>
      <c r="J5371" t="n">
        <v>1</v>
      </c>
      <c r="K5371" t="n">
        <v>53</v>
      </c>
      <c r="L5371" t="n">
        <v>1</v>
      </c>
      <c r="M5371" t="n">
        <v>0</v>
      </c>
      <c r="O5371" t="n">
        <v>0</v>
      </c>
      <c r="P5371" t="n">
        <v>2</v>
      </c>
      <c r="Q5371" t="n">
        <v>0</v>
      </c>
      <c r="R5371" t="n">
        <v>0</v>
      </c>
      <c r="S5371" t="n">
        <v>0</v>
      </c>
      <c r="T5371" t="n">
        <v>51</v>
      </c>
    </row>
    <row r="5372">
      <c r="A5372" s="8" t="n">
        <v>46216</v>
      </c>
      <c r="B5372" t="inlineStr">
        <is>
          <t>DL</t>
        </is>
      </c>
      <c r="C5372" s="9">
        <f>_xlfn.XLOOKUP(B5372,Carriers[Code],Carriers[Airline])</f>
        <v/>
      </c>
      <c r="D5372" t="n">
        <v>571</v>
      </c>
      <c r="E5372" t="inlineStr">
        <is>
          <t>SAN</t>
        </is>
      </c>
      <c r="F5372" s="10" t="n">
        <v>1710</v>
      </c>
      <c r="G5372" t="inlineStr">
        <is>
          <t>1700-1759</t>
        </is>
      </c>
      <c r="H5372" s="9">
        <f>INT(F5372/100)</f>
        <v/>
      </c>
      <c r="I5372" t="n">
        <v>1</v>
      </c>
      <c r="J5372" t="n">
        <v>0</v>
      </c>
      <c r="K5372" t="n">
        <v>-41</v>
      </c>
      <c r="L5372" t="n">
        <v>0</v>
      </c>
      <c r="M5372" t="n">
        <v>0</v>
      </c>
      <c r="O5372" t="n">
        <v>0</v>
      </c>
    </row>
    <row r="5373">
      <c r="A5373" s="8" t="n">
        <v>46216</v>
      </c>
      <c r="B5373" t="inlineStr">
        <is>
          <t>YX</t>
        </is>
      </c>
      <c r="C5373" s="9">
        <f>_xlfn.XLOOKUP(B5373,Carriers[Code],Carriers[Airline])</f>
        <v/>
      </c>
      <c r="D5373" t="n">
        <v>4678</v>
      </c>
      <c r="E5373" t="inlineStr">
        <is>
          <t>STL</t>
        </is>
      </c>
      <c r="F5373" s="10" t="n">
        <v>1712</v>
      </c>
      <c r="G5373" t="inlineStr">
        <is>
          <t>1700-1759</t>
        </is>
      </c>
      <c r="H5373" s="9">
        <f>INT(F5373/100)</f>
        <v/>
      </c>
      <c r="I5373" t="n">
        <v>-4</v>
      </c>
      <c r="J5373" t="n">
        <v>0</v>
      </c>
      <c r="K5373" t="n">
        <v>-19</v>
      </c>
      <c r="L5373" t="n">
        <v>0</v>
      </c>
      <c r="M5373" t="n">
        <v>0</v>
      </c>
      <c r="O5373" t="n">
        <v>0</v>
      </c>
    </row>
    <row r="5374">
      <c r="A5374" s="8" t="n">
        <v>46216</v>
      </c>
      <c r="B5374" t="inlineStr">
        <is>
          <t>DL</t>
        </is>
      </c>
      <c r="C5374" s="9">
        <f>_xlfn.XLOOKUP(B5374,Carriers[Code],Carriers[Airline])</f>
        <v/>
      </c>
      <c r="D5374" t="n">
        <v>1432</v>
      </c>
      <c r="E5374" t="inlineStr">
        <is>
          <t>DTW</t>
        </is>
      </c>
      <c r="F5374" s="10" t="n">
        <v>1715</v>
      </c>
      <c r="G5374" t="inlineStr">
        <is>
          <t>1700-1759</t>
        </is>
      </c>
      <c r="H5374" s="9">
        <f>INT(F5374/100)</f>
        <v/>
      </c>
      <c r="I5374" t="n">
        <v>20</v>
      </c>
      <c r="J5374" t="n">
        <v>1</v>
      </c>
      <c r="K5374" t="n">
        <v>-10</v>
      </c>
      <c r="L5374" t="n">
        <v>0</v>
      </c>
      <c r="M5374" t="n">
        <v>0</v>
      </c>
      <c r="O5374" t="n">
        <v>0</v>
      </c>
    </row>
    <row r="5375">
      <c r="A5375" s="8" t="n">
        <v>46216</v>
      </c>
      <c r="B5375" t="inlineStr">
        <is>
          <t>DL</t>
        </is>
      </c>
      <c r="C5375" s="9">
        <f>_xlfn.XLOOKUP(B5375,Carriers[Code],Carriers[Airline])</f>
        <v/>
      </c>
      <c r="D5375" t="n">
        <v>2782</v>
      </c>
      <c r="E5375" t="inlineStr">
        <is>
          <t>RDU</t>
        </is>
      </c>
      <c r="F5375" s="10" t="n">
        <v>1715</v>
      </c>
      <c r="G5375" t="inlineStr">
        <is>
          <t>1700-1759</t>
        </is>
      </c>
      <c r="H5375" s="9">
        <f>INT(F5375/100)</f>
        <v/>
      </c>
      <c r="I5375" t="n">
        <v>0</v>
      </c>
      <c r="J5375" t="n">
        <v>0</v>
      </c>
      <c r="K5375" t="n">
        <v>-5</v>
      </c>
      <c r="L5375" t="n">
        <v>0</v>
      </c>
      <c r="M5375" t="n">
        <v>0</v>
      </c>
      <c r="O5375" t="n">
        <v>0</v>
      </c>
    </row>
    <row r="5376">
      <c r="A5376" s="8" t="n">
        <v>46216</v>
      </c>
      <c r="B5376" t="inlineStr">
        <is>
          <t>WN</t>
        </is>
      </c>
      <c r="C5376" s="9">
        <f>_xlfn.XLOOKUP(B5376,Carriers[Code],Carriers[Airline])</f>
        <v/>
      </c>
      <c r="D5376" t="n">
        <v>1898</v>
      </c>
      <c r="E5376" t="inlineStr">
        <is>
          <t>BWI</t>
        </is>
      </c>
      <c r="F5376" s="10" t="n">
        <v>1720</v>
      </c>
      <c r="G5376" t="inlineStr">
        <is>
          <t>1700-1759</t>
        </is>
      </c>
      <c r="H5376" s="9">
        <f>INT(F5376/100)</f>
        <v/>
      </c>
      <c r="I5376" t="n">
        <v>15</v>
      </c>
      <c r="J5376" t="n">
        <v>1</v>
      </c>
      <c r="K5376" t="n">
        <v>11</v>
      </c>
      <c r="L5376" t="n">
        <v>0</v>
      </c>
      <c r="M5376" t="n">
        <v>0</v>
      </c>
      <c r="O5376" t="n">
        <v>0</v>
      </c>
    </row>
    <row r="5377">
      <c r="A5377" s="8" t="n">
        <v>46216</v>
      </c>
      <c r="B5377" t="inlineStr">
        <is>
          <t>YX</t>
        </is>
      </c>
      <c r="C5377" s="9">
        <f>_xlfn.XLOOKUP(B5377,Carriers[Code],Carriers[Airline])</f>
        <v/>
      </c>
      <c r="D5377" t="n">
        <v>5714</v>
      </c>
      <c r="E5377" t="inlineStr">
        <is>
          <t>PHL</t>
        </is>
      </c>
      <c r="F5377" s="10" t="n">
        <v>1720</v>
      </c>
      <c r="G5377" t="inlineStr">
        <is>
          <t>1700-1759</t>
        </is>
      </c>
      <c r="H5377" s="9">
        <f>INT(F5377/100)</f>
        <v/>
      </c>
      <c r="I5377" t="n">
        <v>-6</v>
      </c>
      <c r="J5377" t="n">
        <v>0</v>
      </c>
      <c r="K5377" t="n">
        <v>3</v>
      </c>
      <c r="L5377" t="n">
        <v>0</v>
      </c>
      <c r="M5377" t="n">
        <v>0</v>
      </c>
      <c r="O5377" t="n">
        <v>0</v>
      </c>
    </row>
    <row r="5378">
      <c r="A5378" s="8" t="n">
        <v>46216</v>
      </c>
      <c r="B5378" t="inlineStr">
        <is>
          <t>B6</t>
        </is>
      </c>
      <c r="C5378" s="9">
        <f>_xlfn.XLOOKUP(B5378,Carriers[Code],Carriers[Airline])</f>
        <v/>
      </c>
      <c r="D5378" t="n">
        <v>1955</v>
      </c>
      <c r="E5378" t="inlineStr">
        <is>
          <t>DCA</t>
        </is>
      </c>
      <c r="F5378" s="10" t="n">
        <v>1721</v>
      </c>
      <c r="G5378" t="inlineStr">
        <is>
          <t>1700-1759</t>
        </is>
      </c>
      <c r="H5378" s="9">
        <f>INT(F5378/100)</f>
        <v/>
      </c>
      <c r="I5378" t="n">
        <v>4</v>
      </c>
      <c r="J5378" t="n">
        <v>0</v>
      </c>
      <c r="K5378" t="n">
        <v>2</v>
      </c>
      <c r="L5378" t="n">
        <v>0</v>
      </c>
      <c r="M5378" t="n">
        <v>0</v>
      </c>
      <c r="O5378" t="n">
        <v>0</v>
      </c>
    </row>
    <row r="5379">
      <c r="A5379" s="8" t="n">
        <v>46216</v>
      </c>
      <c r="B5379" t="inlineStr">
        <is>
          <t>AA</t>
        </is>
      </c>
      <c r="C5379" s="9">
        <f>_xlfn.XLOOKUP(B5379,Carriers[Code],Carriers[Airline])</f>
        <v/>
      </c>
      <c r="D5379" t="n">
        <v>1557</v>
      </c>
      <c r="E5379" t="inlineStr">
        <is>
          <t>DCA</t>
        </is>
      </c>
      <c r="F5379" s="10" t="n">
        <v>1723</v>
      </c>
      <c r="G5379" t="inlineStr">
        <is>
          <t>1700-1759</t>
        </is>
      </c>
      <c r="H5379" s="9">
        <f>INT(F5379/100)</f>
        <v/>
      </c>
      <c r="I5379" t="n">
        <v>-3</v>
      </c>
      <c r="J5379" t="n">
        <v>0</v>
      </c>
      <c r="K5379" t="n">
        <v>-10</v>
      </c>
      <c r="L5379" t="n">
        <v>0</v>
      </c>
      <c r="M5379" t="n">
        <v>0</v>
      </c>
      <c r="O5379" t="n">
        <v>0</v>
      </c>
    </row>
    <row r="5380">
      <c r="A5380" s="8" t="n">
        <v>46216</v>
      </c>
      <c r="B5380" t="inlineStr">
        <is>
          <t>WN</t>
        </is>
      </c>
      <c r="C5380" s="9">
        <f>_xlfn.XLOOKUP(B5380,Carriers[Code],Carriers[Airline])</f>
        <v/>
      </c>
      <c r="D5380" t="n">
        <v>742</v>
      </c>
      <c r="E5380" t="inlineStr">
        <is>
          <t>DEN</t>
        </is>
      </c>
      <c r="F5380" s="10" t="n">
        <v>1730</v>
      </c>
      <c r="G5380" t="inlineStr">
        <is>
          <t>1700-1759</t>
        </is>
      </c>
      <c r="H5380" s="9">
        <f>INT(F5380/100)</f>
        <v/>
      </c>
      <c r="I5380" t="n">
        <v>36</v>
      </c>
      <c r="J5380" t="n">
        <v>1</v>
      </c>
      <c r="K5380" t="n">
        <v>1</v>
      </c>
      <c r="L5380" t="n">
        <v>0</v>
      </c>
      <c r="M5380" t="n">
        <v>0</v>
      </c>
      <c r="O5380" t="n">
        <v>0</v>
      </c>
    </row>
    <row r="5381">
      <c r="A5381" s="8" t="n">
        <v>46216</v>
      </c>
      <c r="B5381" t="inlineStr">
        <is>
          <t>AA</t>
        </is>
      </c>
      <c r="C5381" s="9">
        <f>_xlfn.XLOOKUP(B5381,Carriers[Code],Carriers[Airline])</f>
        <v/>
      </c>
      <c r="D5381" t="n">
        <v>1578</v>
      </c>
      <c r="E5381" t="inlineStr">
        <is>
          <t>LAX</t>
        </is>
      </c>
      <c r="F5381" s="10" t="n">
        <v>1733</v>
      </c>
      <c r="G5381" t="inlineStr">
        <is>
          <t>1700-1759</t>
        </is>
      </c>
      <c r="H5381" s="9">
        <f>INT(F5381/100)</f>
        <v/>
      </c>
      <c r="I5381" t="n">
        <v>11</v>
      </c>
      <c r="J5381" t="n">
        <v>0</v>
      </c>
      <c r="K5381" t="n">
        <v>-34</v>
      </c>
      <c r="L5381" t="n">
        <v>0</v>
      </c>
      <c r="M5381" t="n">
        <v>0</v>
      </c>
      <c r="O5381" t="n">
        <v>0</v>
      </c>
    </row>
    <row r="5382">
      <c r="A5382" s="8" t="n">
        <v>46216</v>
      </c>
      <c r="B5382" t="inlineStr">
        <is>
          <t>UA</t>
        </is>
      </c>
      <c r="C5382" s="9">
        <f>_xlfn.XLOOKUP(B5382,Carriers[Code],Carriers[Airline])</f>
        <v/>
      </c>
      <c r="D5382" t="n">
        <v>1392</v>
      </c>
      <c r="E5382" t="inlineStr">
        <is>
          <t>IAH</t>
        </is>
      </c>
      <c r="F5382" s="10" t="n">
        <v>1735</v>
      </c>
      <c r="G5382" t="inlineStr">
        <is>
          <t>1700-1759</t>
        </is>
      </c>
      <c r="H5382" s="9">
        <f>INT(F5382/100)</f>
        <v/>
      </c>
      <c r="I5382" t="n">
        <v>73</v>
      </c>
      <c r="J5382" t="n">
        <v>1</v>
      </c>
      <c r="K5382" t="n">
        <v>51</v>
      </c>
      <c r="L5382" t="n">
        <v>1</v>
      </c>
      <c r="M5382" t="n">
        <v>0</v>
      </c>
      <c r="O5382" t="n">
        <v>0</v>
      </c>
      <c r="P5382" t="n">
        <v>7</v>
      </c>
      <c r="Q5382" t="n">
        <v>0</v>
      </c>
      <c r="R5382" t="n">
        <v>0</v>
      </c>
      <c r="S5382" t="n">
        <v>0</v>
      </c>
      <c r="T5382" t="n">
        <v>44</v>
      </c>
    </row>
    <row r="5383">
      <c r="A5383" s="8" t="n">
        <v>46216</v>
      </c>
      <c r="B5383" t="inlineStr">
        <is>
          <t>AA</t>
        </is>
      </c>
      <c r="C5383" s="9">
        <f>_xlfn.XLOOKUP(B5383,Carriers[Code],Carriers[Airline])</f>
        <v/>
      </c>
      <c r="D5383" t="n">
        <v>1592</v>
      </c>
      <c r="E5383" t="inlineStr">
        <is>
          <t>ORD</t>
        </is>
      </c>
      <c r="F5383" s="10" t="n">
        <v>1738</v>
      </c>
      <c r="G5383" t="inlineStr">
        <is>
          <t>1700-1759</t>
        </is>
      </c>
      <c r="H5383" s="9">
        <f>INT(F5383/100)</f>
        <v/>
      </c>
      <c r="I5383" t="n">
        <v>16</v>
      </c>
      <c r="J5383" t="n">
        <v>1</v>
      </c>
      <c r="K5383" t="n">
        <v>-17</v>
      </c>
      <c r="L5383" t="n">
        <v>0</v>
      </c>
      <c r="M5383" t="n">
        <v>0</v>
      </c>
      <c r="O5383" t="n">
        <v>0</v>
      </c>
    </row>
    <row r="5384">
      <c r="A5384" s="8" t="n">
        <v>46216</v>
      </c>
      <c r="B5384" t="inlineStr">
        <is>
          <t>B6</t>
        </is>
      </c>
      <c r="C5384" s="9">
        <f>_xlfn.XLOOKUP(B5384,Carriers[Code],Carriers[Airline])</f>
        <v/>
      </c>
      <c r="D5384" t="n">
        <v>1115</v>
      </c>
      <c r="E5384" t="inlineStr">
        <is>
          <t>BUF</t>
        </is>
      </c>
      <c r="F5384" s="10" t="n">
        <v>1740</v>
      </c>
      <c r="G5384" t="inlineStr">
        <is>
          <t>1700-1759</t>
        </is>
      </c>
      <c r="H5384" s="9">
        <f>INT(F5384/100)</f>
        <v/>
      </c>
      <c r="I5384" t="n">
        <v>7</v>
      </c>
      <c r="J5384" t="n">
        <v>0</v>
      </c>
      <c r="K5384" t="n">
        <v>9</v>
      </c>
      <c r="L5384" t="n">
        <v>0</v>
      </c>
      <c r="M5384" t="n">
        <v>0</v>
      </c>
      <c r="O5384" t="n">
        <v>0</v>
      </c>
    </row>
    <row r="5385">
      <c r="A5385" s="8" t="n">
        <v>46216</v>
      </c>
      <c r="B5385" t="inlineStr">
        <is>
          <t>B6</t>
        </is>
      </c>
      <c r="C5385" s="9">
        <f>_xlfn.XLOOKUP(B5385,Carriers[Code],Carriers[Airline])</f>
        <v/>
      </c>
      <c r="D5385" t="n">
        <v>1387</v>
      </c>
      <c r="E5385" t="inlineStr">
        <is>
          <t>LAX</t>
        </is>
      </c>
      <c r="F5385" s="10" t="n">
        <v>1742</v>
      </c>
      <c r="G5385" t="inlineStr">
        <is>
          <t>1700-1759</t>
        </is>
      </c>
      <c r="H5385" s="9">
        <f>INT(F5385/100)</f>
        <v/>
      </c>
      <c r="I5385" t="n">
        <v>4</v>
      </c>
      <c r="J5385" t="n">
        <v>0</v>
      </c>
      <c r="K5385" t="n">
        <v>-6</v>
      </c>
      <c r="L5385" t="n">
        <v>0</v>
      </c>
      <c r="M5385" t="n">
        <v>0</v>
      </c>
      <c r="O5385" t="n">
        <v>0</v>
      </c>
    </row>
    <row r="5386">
      <c r="A5386" s="8" t="n">
        <v>46216</v>
      </c>
      <c r="B5386" t="inlineStr">
        <is>
          <t>UA</t>
        </is>
      </c>
      <c r="C5386" s="9">
        <f>_xlfn.XLOOKUP(B5386,Carriers[Code],Carriers[Airline])</f>
        <v/>
      </c>
      <c r="D5386" t="n">
        <v>1647</v>
      </c>
      <c r="E5386" t="inlineStr">
        <is>
          <t>EWR</t>
        </is>
      </c>
      <c r="F5386" s="10" t="n">
        <v>1744</v>
      </c>
      <c r="G5386" t="inlineStr">
        <is>
          <t>1700-1759</t>
        </is>
      </c>
      <c r="H5386" s="9">
        <f>INT(F5386/100)</f>
        <v/>
      </c>
      <c r="I5386" t="n">
        <v>0</v>
      </c>
      <c r="J5386" t="n">
        <v>0</v>
      </c>
      <c r="K5386" t="n">
        <v>-13</v>
      </c>
      <c r="L5386" t="n">
        <v>0</v>
      </c>
      <c r="M5386" t="n">
        <v>0</v>
      </c>
      <c r="O5386" t="n">
        <v>0</v>
      </c>
    </row>
    <row r="5387">
      <c r="A5387" s="8" t="n">
        <v>46216</v>
      </c>
      <c r="B5387" t="inlineStr">
        <is>
          <t>YX</t>
        </is>
      </c>
      <c r="C5387" s="9">
        <f>_xlfn.XLOOKUP(B5387,Carriers[Code],Carriers[Airline])</f>
        <v/>
      </c>
      <c r="D5387" t="n">
        <v>5616</v>
      </c>
      <c r="E5387" t="inlineStr">
        <is>
          <t>IND</t>
        </is>
      </c>
      <c r="F5387" s="10" t="n">
        <v>1745</v>
      </c>
      <c r="G5387" t="inlineStr">
        <is>
          <t>1700-1759</t>
        </is>
      </c>
      <c r="H5387" s="9">
        <f>INT(F5387/100)</f>
        <v/>
      </c>
      <c r="I5387" t="n">
        <v>-5</v>
      </c>
      <c r="J5387" t="n">
        <v>0</v>
      </c>
      <c r="K5387" t="n">
        <v>-37</v>
      </c>
      <c r="L5387" t="n">
        <v>0</v>
      </c>
      <c r="M5387" t="n">
        <v>0</v>
      </c>
      <c r="O5387" t="n">
        <v>0</v>
      </c>
    </row>
    <row r="5388">
      <c r="A5388" s="8" t="n">
        <v>46216</v>
      </c>
      <c r="B5388" t="inlineStr">
        <is>
          <t>YX</t>
        </is>
      </c>
      <c r="C5388" s="9">
        <f>_xlfn.XLOOKUP(B5388,Carriers[Code],Carriers[Airline])</f>
        <v/>
      </c>
      <c r="D5388" t="n">
        <v>4390</v>
      </c>
      <c r="E5388" t="inlineStr">
        <is>
          <t>JFK</t>
        </is>
      </c>
      <c r="F5388" s="10" t="n">
        <v>1746</v>
      </c>
      <c r="G5388" t="inlineStr">
        <is>
          <t>1700-1759</t>
        </is>
      </c>
      <c r="H5388" s="9">
        <f>INT(F5388/100)</f>
        <v/>
      </c>
      <c r="I5388" t="n">
        <v>-4</v>
      </c>
      <c r="J5388" t="n">
        <v>0</v>
      </c>
      <c r="K5388" t="n">
        <v>-23</v>
      </c>
      <c r="L5388" t="n">
        <v>0</v>
      </c>
      <c r="M5388" t="n">
        <v>0</v>
      </c>
      <c r="O5388" t="n">
        <v>0</v>
      </c>
    </row>
    <row r="5389">
      <c r="A5389" s="8" t="n">
        <v>46216</v>
      </c>
      <c r="B5389" t="inlineStr">
        <is>
          <t>DL</t>
        </is>
      </c>
      <c r="C5389" s="9">
        <f>_xlfn.XLOOKUP(B5389,Carriers[Code],Carriers[Airline])</f>
        <v/>
      </c>
      <c r="D5389" t="n">
        <v>514</v>
      </c>
      <c r="E5389" t="inlineStr">
        <is>
          <t>PHX</t>
        </is>
      </c>
      <c r="F5389" s="10" t="n">
        <v>1750</v>
      </c>
      <c r="G5389" t="inlineStr">
        <is>
          <t>1700-1759</t>
        </is>
      </c>
      <c r="H5389" s="9">
        <f>INT(F5389/100)</f>
        <v/>
      </c>
      <c r="I5389" t="n">
        <v>-6</v>
      </c>
      <c r="J5389" t="n">
        <v>0</v>
      </c>
      <c r="M5389" t="n">
        <v>0</v>
      </c>
      <c r="O5389" t="n">
        <v>1</v>
      </c>
    </row>
    <row r="5390">
      <c r="A5390" s="8" t="n">
        <v>46216</v>
      </c>
      <c r="B5390" t="inlineStr">
        <is>
          <t>WN</t>
        </is>
      </c>
      <c r="C5390" s="9">
        <f>_xlfn.XLOOKUP(B5390,Carriers[Code],Carriers[Airline])</f>
        <v/>
      </c>
      <c r="D5390" t="n">
        <v>737</v>
      </c>
      <c r="E5390" t="inlineStr">
        <is>
          <t>DAL</t>
        </is>
      </c>
      <c r="F5390" s="10" t="n">
        <v>1750</v>
      </c>
      <c r="G5390" t="inlineStr">
        <is>
          <t>1700-1759</t>
        </is>
      </c>
      <c r="H5390" s="9">
        <f>INT(F5390/100)</f>
        <v/>
      </c>
      <c r="I5390" t="n">
        <v>10</v>
      </c>
      <c r="J5390" t="n">
        <v>0</v>
      </c>
      <c r="K5390" t="n">
        <v>-8</v>
      </c>
      <c r="L5390" t="n">
        <v>0</v>
      </c>
      <c r="M5390" t="n">
        <v>0</v>
      </c>
      <c r="O5390" t="n">
        <v>0</v>
      </c>
    </row>
    <row r="5391">
      <c r="A5391" s="8" t="n">
        <v>46216</v>
      </c>
      <c r="B5391" t="inlineStr">
        <is>
          <t>YX</t>
        </is>
      </c>
      <c r="C5391" s="9">
        <f>_xlfn.XLOOKUP(B5391,Carriers[Code],Carriers[Airline])</f>
        <v/>
      </c>
      <c r="D5391" t="n">
        <v>5667</v>
      </c>
      <c r="E5391" t="inlineStr">
        <is>
          <t>DCA</t>
        </is>
      </c>
      <c r="F5391" s="10" t="n">
        <v>1750</v>
      </c>
      <c r="G5391" t="inlineStr">
        <is>
          <t>1700-1759</t>
        </is>
      </c>
      <c r="H5391" s="9">
        <f>INT(F5391/100)</f>
        <v/>
      </c>
      <c r="I5391" t="n">
        <v>-9</v>
      </c>
      <c r="J5391" t="n">
        <v>0</v>
      </c>
      <c r="K5391" t="n">
        <v>-32</v>
      </c>
      <c r="L5391" t="n">
        <v>0</v>
      </c>
      <c r="M5391" t="n">
        <v>0</v>
      </c>
      <c r="O5391" t="n">
        <v>0</v>
      </c>
    </row>
    <row r="5392">
      <c r="A5392" s="8" t="n">
        <v>46216</v>
      </c>
      <c r="B5392" t="inlineStr">
        <is>
          <t>YX</t>
        </is>
      </c>
      <c r="C5392" s="9">
        <f>_xlfn.XLOOKUP(B5392,Carriers[Code],Carriers[Airline])</f>
        <v/>
      </c>
      <c r="D5392" t="n">
        <v>4585</v>
      </c>
      <c r="E5392" t="inlineStr">
        <is>
          <t>IND</t>
        </is>
      </c>
      <c r="F5392" s="10" t="n">
        <v>1751</v>
      </c>
      <c r="G5392" t="inlineStr">
        <is>
          <t>1700-1759</t>
        </is>
      </c>
      <c r="H5392" s="9">
        <f>INT(F5392/100)</f>
        <v/>
      </c>
      <c r="I5392" t="n">
        <v>-14</v>
      </c>
      <c r="J5392" t="n">
        <v>0</v>
      </c>
      <c r="K5392" t="n">
        <v>-34</v>
      </c>
      <c r="L5392" t="n">
        <v>0</v>
      </c>
      <c r="M5392" t="n">
        <v>0</v>
      </c>
      <c r="O5392" t="n">
        <v>0</v>
      </c>
    </row>
    <row r="5393">
      <c r="A5393" s="8" t="n">
        <v>46216</v>
      </c>
      <c r="B5393" t="inlineStr">
        <is>
          <t>YX</t>
        </is>
      </c>
      <c r="C5393" s="9">
        <f>_xlfn.XLOOKUP(B5393,Carriers[Code],Carriers[Airline])</f>
        <v/>
      </c>
      <c r="D5393" t="n">
        <v>4632</v>
      </c>
      <c r="E5393" t="inlineStr">
        <is>
          <t>LGA</t>
        </is>
      </c>
      <c r="F5393" s="10" t="n">
        <v>1751</v>
      </c>
      <c r="G5393" t="inlineStr">
        <is>
          <t>1700-1759</t>
        </is>
      </c>
      <c r="H5393" s="9">
        <f>INT(F5393/100)</f>
        <v/>
      </c>
      <c r="I5393" t="n">
        <v>-9</v>
      </c>
      <c r="J5393" t="n">
        <v>0</v>
      </c>
      <c r="K5393" t="n">
        <v>-22</v>
      </c>
      <c r="L5393" t="n">
        <v>0</v>
      </c>
      <c r="M5393" t="n">
        <v>0</v>
      </c>
      <c r="O5393" t="n">
        <v>0</v>
      </c>
    </row>
    <row r="5394">
      <c r="A5394" s="8" t="n">
        <v>46216</v>
      </c>
      <c r="B5394" t="inlineStr">
        <is>
          <t>AA</t>
        </is>
      </c>
      <c r="C5394" s="9">
        <f>_xlfn.XLOOKUP(B5394,Carriers[Code],Carriers[Airline])</f>
        <v/>
      </c>
      <c r="D5394" t="n">
        <v>1577</v>
      </c>
      <c r="E5394" t="inlineStr">
        <is>
          <t>DFW</t>
        </is>
      </c>
      <c r="F5394" s="10" t="n">
        <v>1752</v>
      </c>
      <c r="G5394" t="inlineStr">
        <is>
          <t>1700-1759</t>
        </is>
      </c>
      <c r="H5394" s="9">
        <f>INT(F5394/100)</f>
        <v/>
      </c>
      <c r="I5394" t="n">
        <v>50</v>
      </c>
      <c r="J5394" t="n">
        <v>1</v>
      </c>
      <c r="K5394" t="n">
        <v>36</v>
      </c>
      <c r="L5394" t="n">
        <v>1</v>
      </c>
      <c r="M5394" t="n">
        <v>0</v>
      </c>
      <c r="O5394" t="n">
        <v>0</v>
      </c>
      <c r="P5394" t="n">
        <v>0</v>
      </c>
      <c r="Q5394" t="n">
        <v>0</v>
      </c>
      <c r="R5394" t="n">
        <v>0</v>
      </c>
      <c r="S5394" t="n">
        <v>0</v>
      </c>
      <c r="T5394" t="n">
        <v>36</v>
      </c>
    </row>
    <row r="5395">
      <c r="A5395" s="8" t="n">
        <v>46216</v>
      </c>
      <c r="B5395" t="inlineStr">
        <is>
          <t>B6</t>
        </is>
      </c>
      <c r="C5395" s="9">
        <f>_xlfn.XLOOKUP(B5395,Carriers[Code],Carriers[Airline])</f>
        <v/>
      </c>
      <c r="D5395" t="n">
        <v>2185</v>
      </c>
      <c r="E5395" t="inlineStr">
        <is>
          <t>PIT</t>
        </is>
      </c>
      <c r="F5395" s="10" t="n">
        <v>1753</v>
      </c>
      <c r="G5395" t="inlineStr">
        <is>
          <t>1700-1759</t>
        </is>
      </c>
      <c r="H5395" s="9">
        <f>INT(F5395/100)</f>
        <v/>
      </c>
      <c r="I5395" t="n">
        <v>-7</v>
      </c>
      <c r="J5395" t="n">
        <v>0</v>
      </c>
      <c r="K5395" t="n">
        <v>-14</v>
      </c>
      <c r="L5395" t="n">
        <v>0</v>
      </c>
      <c r="M5395" t="n">
        <v>0</v>
      </c>
      <c r="O5395" t="n">
        <v>0</v>
      </c>
    </row>
    <row r="5396">
      <c r="A5396" s="8" t="n">
        <v>46216</v>
      </c>
      <c r="B5396" t="inlineStr">
        <is>
          <t>AA</t>
        </is>
      </c>
      <c r="C5396" s="9">
        <f>_xlfn.XLOOKUP(B5396,Carriers[Code],Carriers[Airline])</f>
        <v/>
      </c>
      <c r="D5396" t="n">
        <v>1562</v>
      </c>
      <c r="E5396" t="inlineStr">
        <is>
          <t>MIA</t>
        </is>
      </c>
      <c r="F5396" s="10" t="n">
        <v>1755</v>
      </c>
      <c r="G5396" t="inlineStr">
        <is>
          <t>1700-1759</t>
        </is>
      </c>
      <c r="H5396" s="9">
        <f>INT(F5396/100)</f>
        <v/>
      </c>
      <c r="I5396" t="n">
        <v>2</v>
      </c>
      <c r="J5396" t="n">
        <v>0</v>
      </c>
      <c r="K5396" t="n">
        <v>-20</v>
      </c>
      <c r="L5396" t="n">
        <v>0</v>
      </c>
      <c r="M5396" t="n">
        <v>0</v>
      </c>
      <c r="O5396" t="n">
        <v>0</v>
      </c>
    </row>
    <row r="5397">
      <c r="A5397" s="8" t="n">
        <v>46216</v>
      </c>
      <c r="B5397" t="inlineStr">
        <is>
          <t>DL</t>
        </is>
      </c>
      <c r="C5397" s="9">
        <f>_xlfn.XLOOKUP(B5397,Carriers[Code],Carriers[Airline])</f>
        <v/>
      </c>
      <c r="D5397" t="n">
        <v>1098</v>
      </c>
      <c r="E5397" t="inlineStr">
        <is>
          <t>MSP</t>
        </is>
      </c>
      <c r="F5397" s="10" t="n">
        <v>1755</v>
      </c>
      <c r="G5397" t="inlineStr">
        <is>
          <t>1700-1759</t>
        </is>
      </c>
      <c r="H5397" s="9">
        <f>INT(F5397/100)</f>
        <v/>
      </c>
      <c r="I5397" t="n">
        <v>6</v>
      </c>
      <c r="J5397" t="n">
        <v>0</v>
      </c>
      <c r="K5397" t="n">
        <v>-15</v>
      </c>
      <c r="L5397" t="n">
        <v>0</v>
      </c>
      <c r="M5397" t="n">
        <v>0</v>
      </c>
      <c r="O5397" t="n">
        <v>0</v>
      </c>
    </row>
    <row r="5398">
      <c r="A5398" s="8" t="n">
        <v>46216</v>
      </c>
      <c r="B5398" t="inlineStr">
        <is>
          <t>DL</t>
        </is>
      </c>
      <c r="C5398" s="9">
        <f>_xlfn.XLOOKUP(B5398,Carriers[Code],Carriers[Airline])</f>
        <v/>
      </c>
      <c r="D5398" t="n">
        <v>2464</v>
      </c>
      <c r="E5398" t="inlineStr">
        <is>
          <t>ATL</t>
        </is>
      </c>
      <c r="F5398" s="10" t="n">
        <v>1755</v>
      </c>
      <c r="G5398" t="inlineStr">
        <is>
          <t>1700-1759</t>
        </is>
      </c>
      <c r="H5398" s="9">
        <f>INT(F5398/100)</f>
        <v/>
      </c>
      <c r="I5398" t="n">
        <v>4</v>
      </c>
      <c r="J5398" t="n">
        <v>0</v>
      </c>
      <c r="K5398" t="n">
        <v>-21</v>
      </c>
      <c r="L5398" t="n">
        <v>0</v>
      </c>
      <c r="M5398" t="n">
        <v>0</v>
      </c>
      <c r="O5398" t="n">
        <v>0</v>
      </c>
    </row>
    <row r="5399">
      <c r="A5399" s="8" t="n">
        <v>46216</v>
      </c>
      <c r="B5399" t="inlineStr">
        <is>
          <t>AS</t>
        </is>
      </c>
      <c r="C5399" s="9">
        <f>_xlfn.XLOOKUP(B5399,Carriers[Code],Carriers[Airline])</f>
        <v/>
      </c>
      <c r="D5399" t="n">
        <v>304</v>
      </c>
      <c r="E5399" t="inlineStr">
        <is>
          <t>SEA</t>
        </is>
      </c>
      <c r="F5399" s="10" t="n">
        <v>1756</v>
      </c>
      <c r="G5399" t="inlineStr">
        <is>
          <t>1700-1759</t>
        </is>
      </c>
      <c r="H5399" s="9">
        <f>INT(F5399/100)</f>
        <v/>
      </c>
      <c r="I5399" t="n">
        <v>31</v>
      </c>
      <c r="J5399" t="n">
        <v>1</v>
      </c>
      <c r="K5399" t="n">
        <v>21</v>
      </c>
      <c r="L5399" t="n">
        <v>1</v>
      </c>
      <c r="M5399" t="n">
        <v>0</v>
      </c>
      <c r="O5399" t="n">
        <v>0</v>
      </c>
      <c r="P5399" t="n">
        <v>0</v>
      </c>
      <c r="Q5399" t="n">
        <v>0</v>
      </c>
      <c r="R5399" t="n">
        <v>0</v>
      </c>
      <c r="S5399" t="n">
        <v>0</v>
      </c>
      <c r="T5399" t="n">
        <v>21</v>
      </c>
    </row>
    <row r="5400">
      <c r="A5400" s="8" t="n">
        <v>46216</v>
      </c>
      <c r="B5400" t="inlineStr">
        <is>
          <t>YX</t>
        </is>
      </c>
      <c r="C5400" s="9">
        <f>_xlfn.XLOOKUP(B5400,Carriers[Code],Carriers[Airline])</f>
        <v/>
      </c>
      <c r="D5400" t="n">
        <v>5831</v>
      </c>
      <c r="E5400" t="inlineStr">
        <is>
          <t>LGA</t>
        </is>
      </c>
      <c r="F5400" s="10" t="n">
        <v>1800</v>
      </c>
      <c r="G5400" t="inlineStr">
        <is>
          <t>1800-1859</t>
        </is>
      </c>
      <c r="H5400" s="9">
        <f>INT(F5400/100)</f>
        <v/>
      </c>
      <c r="I5400" t="n">
        <v>-4</v>
      </c>
      <c r="J5400" t="n">
        <v>0</v>
      </c>
      <c r="K5400" t="n">
        <v>-20</v>
      </c>
      <c r="L5400" t="n">
        <v>0</v>
      </c>
      <c r="M5400" t="n">
        <v>0</v>
      </c>
      <c r="O5400" t="n">
        <v>0</v>
      </c>
    </row>
    <row r="5401">
      <c r="A5401" s="8" t="n">
        <v>46216</v>
      </c>
      <c r="B5401" t="inlineStr">
        <is>
          <t>YX</t>
        </is>
      </c>
      <c r="C5401" s="9">
        <f>_xlfn.XLOOKUP(B5401,Carriers[Code],Carriers[Airline])</f>
        <v/>
      </c>
      <c r="D5401" t="n">
        <v>3543</v>
      </c>
      <c r="E5401" t="inlineStr">
        <is>
          <t>IAD</t>
        </is>
      </c>
      <c r="F5401" s="10" t="n">
        <v>1805</v>
      </c>
      <c r="G5401" t="inlineStr">
        <is>
          <t>1800-1859</t>
        </is>
      </c>
      <c r="H5401" s="9">
        <f>INT(F5401/100)</f>
        <v/>
      </c>
      <c r="I5401" t="n">
        <v>-1</v>
      </c>
      <c r="J5401" t="n">
        <v>0</v>
      </c>
      <c r="K5401" t="n">
        <v>-39</v>
      </c>
      <c r="L5401" t="n">
        <v>0</v>
      </c>
      <c r="M5401" t="n">
        <v>0</v>
      </c>
      <c r="O5401" t="n">
        <v>0</v>
      </c>
    </row>
    <row r="5402">
      <c r="A5402" s="8" t="n">
        <v>46216</v>
      </c>
      <c r="B5402" t="inlineStr">
        <is>
          <t>UA</t>
        </is>
      </c>
      <c r="C5402" s="9">
        <f>_xlfn.XLOOKUP(B5402,Carriers[Code],Carriers[Airline])</f>
        <v/>
      </c>
      <c r="D5402" t="n">
        <v>2400</v>
      </c>
      <c r="E5402" t="inlineStr">
        <is>
          <t>SFO</t>
        </is>
      </c>
      <c r="F5402" s="10" t="n">
        <v>1810</v>
      </c>
      <c r="G5402" t="inlineStr">
        <is>
          <t>1800-1859</t>
        </is>
      </c>
      <c r="H5402" s="9">
        <f>INT(F5402/100)</f>
        <v/>
      </c>
      <c r="I5402" t="n">
        <v>97</v>
      </c>
      <c r="J5402" t="n">
        <v>1</v>
      </c>
      <c r="K5402" t="n">
        <v>55</v>
      </c>
      <c r="L5402" t="n">
        <v>1</v>
      </c>
      <c r="M5402" t="n">
        <v>0</v>
      </c>
      <c r="O5402" t="n">
        <v>0</v>
      </c>
      <c r="P5402" t="n">
        <v>0</v>
      </c>
      <c r="Q5402" t="n">
        <v>0</v>
      </c>
      <c r="R5402" t="n">
        <v>55</v>
      </c>
      <c r="S5402" t="n">
        <v>0</v>
      </c>
      <c r="T5402" t="n">
        <v>0</v>
      </c>
    </row>
    <row r="5403">
      <c r="A5403" s="8" t="n">
        <v>46216</v>
      </c>
      <c r="B5403" t="inlineStr">
        <is>
          <t>YX</t>
        </is>
      </c>
      <c r="C5403" s="9">
        <f>_xlfn.XLOOKUP(B5403,Carriers[Code],Carriers[Airline])</f>
        <v/>
      </c>
      <c r="D5403" t="n">
        <v>5718</v>
      </c>
      <c r="E5403" t="inlineStr">
        <is>
          <t>EWR</t>
        </is>
      </c>
      <c r="F5403" s="10" t="n">
        <v>1815</v>
      </c>
      <c r="G5403" t="inlineStr">
        <is>
          <t>1800-1859</t>
        </is>
      </c>
      <c r="H5403" s="9">
        <f>INT(F5403/100)</f>
        <v/>
      </c>
      <c r="I5403" t="n">
        <v>-2</v>
      </c>
      <c r="J5403" t="n">
        <v>0</v>
      </c>
      <c r="K5403" t="n">
        <v>-9</v>
      </c>
      <c r="L5403" t="n">
        <v>0</v>
      </c>
      <c r="M5403" t="n">
        <v>0</v>
      </c>
      <c r="O5403" t="n">
        <v>0</v>
      </c>
    </row>
    <row r="5404">
      <c r="A5404" s="8" t="n">
        <v>46216</v>
      </c>
      <c r="B5404" t="inlineStr">
        <is>
          <t>MQ</t>
        </is>
      </c>
      <c r="C5404" s="9">
        <f>_xlfn.XLOOKUP(B5404,Carriers[Code],Carriers[Airline])</f>
        <v/>
      </c>
      <c r="D5404" t="n">
        <v>3408</v>
      </c>
      <c r="E5404" t="inlineStr">
        <is>
          <t>CVG</t>
        </is>
      </c>
      <c r="F5404" s="10" t="n">
        <v>1820</v>
      </c>
      <c r="G5404" t="inlineStr">
        <is>
          <t>1800-1859</t>
        </is>
      </c>
      <c r="H5404" s="9">
        <f>INT(F5404/100)</f>
        <v/>
      </c>
      <c r="I5404" t="n">
        <v>-10</v>
      </c>
      <c r="J5404" t="n">
        <v>0</v>
      </c>
      <c r="K5404" t="n">
        <v>-36</v>
      </c>
      <c r="L5404" t="n">
        <v>0</v>
      </c>
      <c r="M5404" t="n">
        <v>0</v>
      </c>
      <c r="O5404" t="n">
        <v>0</v>
      </c>
    </row>
    <row r="5405">
      <c r="A5405" s="8" t="n">
        <v>46216</v>
      </c>
      <c r="B5405" t="inlineStr">
        <is>
          <t>B6</t>
        </is>
      </c>
      <c r="C5405" s="9">
        <f>_xlfn.XLOOKUP(B5405,Carriers[Code],Carriers[Airline])</f>
        <v/>
      </c>
      <c r="D5405" t="n">
        <v>2459</v>
      </c>
      <c r="E5405" t="inlineStr">
        <is>
          <t>PHL</t>
        </is>
      </c>
      <c r="F5405" s="10" t="n">
        <v>1821</v>
      </c>
      <c r="G5405" t="inlineStr">
        <is>
          <t>1800-1859</t>
        </is>
      </c>
      <c r="H5405" s="9">
        <f>INT(F5405/100)</f>
        <v/>
      </c>
      <c r="I5405" t="n">
        <v>-4</v>
      </c>
      <c r="J5405" t="n">
        <v>0</v>
      </c>
      <c r="K5405" t="n">
        <v>-18</v>
      </c>
      <c r="L5405" t="n">
        <v>0</v>
      </c>
      <c r="M5405" t="n">
        <v>0</v>
      </c>
      <c r="O5405" t="n">
        <v>0</v>
      </c>
    </row>
    <row r="5406">
      <c r="A5406" s="8" t="n">
        <v>46216</v>
      </c>
      <c r="B5406" t="inlineStr">
        <is>
          <t>UA</t>
        </is>
      </c>
      <c r="C5406" s="9">
        <f>_xlfn.XLOOKUP(B5406,Carriers[Code],Carriers[Airline])</f>
        <v/>
      </c>
      <c r="D5406" t="n">
        <v>639</v>
      </c>
      <c r="E5406" t="inlineStr">
        <is>
          <t>LAX</t>
        </is>
      </c>
      <c r="F5406" s="10" t="n">
        <v>1827</v>
      </c>
      <c r="G5406" t="inlineStr">
        <is>
          <t>1800-1859</t>
        </is>
      </c>
      <c r="H5406" s="9">
        <f>INT(F5406/100)</f>
        <v/>
      </c>
      <c r="I5406" t="n">
        <v>12</v>
      </c>
      <c r="J5406" t="n">
        <v>0</v>
      </c>
      <c r="K5406" t="n">
        <v>-37</v>
      </c>
      <c r="L5406" t="n">
        <v>0</v>
      </c>
      <c r="M5406" t="n">
        <v>0</v>
      </c>
      <c r="O5406" t="n">
        <v>0</v>
      </c>
    </row>
    <row r="5407">
      <c r="A5407" s="8" t="n">
        <v>46216</v>
      </c>
      <c r="B5407" t="inlineStr">
        <is>
          <t>AA</t>
        </is>
      </c>
      <c r="C5407" s="9">
        <f>_xlfn.XLOOKUP(B5407,Carriers[Code],Carriers[Airline])</f>
        <v/>
      </c>
      <c r="D5407" t="n">
        <v>1554</v>
      </c>
      <c r="E5407" t="inlineStr">
        <is>
          <t>ORD</t>
        </is>
      </c>
      <c r="F5407" s="10" t="n">
        <v>1830</v>
      </c>
      <c r="G5407" t="inlineStr">
        <is>
          <t>1800-1859</t>
        </is>
      </c>
      <c r="H5407" s="9">
        <f>INT(F5407/100)</f>
        <v/>
      </c>
      <c r="I5407" t="n">
        <v>-3</v>
      </c>
      <c r="J5407" t="n">
        <v>0</v>
      </c>
      <c r="K5407" t="n">
        <v>33</v>
      </c>
      <c r="L5407" t="n">
        <v>1</v>
      </c>
      <c r="M5407" t="n">
        <v>0</v>
      </c>
      <c r="O5407" t="n">
        <v>0</v>
      </c>
      <c r="P5407" t="n">
        <v>0</v>
      </c>
      <c r="Q5407" t="n">
        <v>0</v>
      </c>
      <c r="R5407" t="n">
        <v>33</v>
      </c>
      <c r="S5407" t="n">
        <v>0</v>
      </c>
      <c r="T5407" t="n">
        <v>0</v>
      </c>
    </row>
    <row r="5408">
      <c r="A5408" s="8" t="n">
        <v>46216</v>
      </c>
      <c r="B5408" t="inlineStr">
        <is>
          <t>UA</t>
        </is>
      </c>
      <c r="C5408" s="9">
        <f>_xlfn.XLOOKUP(B5408,Carriers[Code],Carriers[Airline])</f>
        <v/>
      </c>
      <c r="D5408" t="n">
        <v>1015</v>
      </c>
      <c r="E5408" t="inlineStr">
        <is>
          <t>ORD</t>
        </is>
      </c>
      <c r="F5408" s="10" t="n">
        <v>1843</v>
      </c>
      <c r="G5408" t="inlineStr">
        <is>
          <t>1800-1859</t>
        </is>
      </c>
      <c r="H5408" s="9">
        <f>INT(F5408/100)</f>
        <v/>
      </c>
      <c r="I5408" t="n">
        <v>191</v>
      </c>
      <c r="J5408" t="n">
        <v>1</v>
      </c>
      <c r="K5408" t="n">
        <v>165</v>
      </c>
      <c r="L5408" t="n">
        <v>1</v>
      </c>
      <c r="M5408" t="n">
        <v>0</v>
      </c>
      <c r="O5408" t="n">
        <v>0</v>
      </c>
      <c r="P5408" t="n">
        <v>17</v>
      </c>
      <c r="Q5408" t="n">
        <v>0</v>
      </c>
      <c r="R5408" t="n">
        <v>0</v>
      </c>
      <c r="S5408" t="n">
        <v>0</v>
      </c>
      <c r="T5408" t="n">
        <v>148</v>
      </c>
    </row>
    <row r="5409">
      <c r="A5409" s="8" t="n">
        <v>46216</v>
      </c>
      <c r="B5409" t="inlineStr">
        <is>
          <t>DL</t>
        </is>
      </c>
      <c r="C5409" s="9">
        <f>_xlfn.XLOOKUP(B5409,Carriers[Code],Carriers[Airline])</f>
        <v/>
      </c>
      <c r="D5409" t="n">
        <v>445</v>
      </c>
      <c r="E5409" t="inlineStr">
        <is>
          <t>SLC</t>
        </is>
      </c>
      <c r="F5409" s="10" t="n">
        <v>1845</v>
      </c>
      <c r="G5409" t="inlineStr">
        <is>
          <t>1800-1859</t>
        </is>
      </c>
      <c r="H5409" s="9">
        <f>INT(F5409/100)</f>
        <v/>
      </c>
      <c r="I5409" t="n">
        <v>-7</v>
      </c>
      <c r="J5409" t="n">
        <v>0</v>
      </c>
      <c r="K5409" t="n">
        <v>-47</v>
      </c>
      <c r="L5409" t="n">
        <v>0</v>
      </c>
      <c r="M5409" t="n">
        <v>0</v>
      </c>
      <c r="O5409" t="n">
        <v>0</v>
      </c>
    </row>
    <row r="5410">
      <c r="A5410" s="8" t="n">
        <v>46216</v>
      </c>
      <c r="B5410" t="inlineStr">
        <is>
          <t>WN</t>
        </is>
      </c>
      <c r="C5410" s="9">
        <f>_xlfn.XLOOKUP(B5410,Carriers[Code],Carriers[Airline])</f>
        <v/>
      </c>
      <c r="D5410" t="n">
        <v>3911</v>
      </c>
      <c r="E5410" t="inlineStr">
        <is>
          <t>MDW</t>
        </is>
      </c>
      <c r="F5410" s="10" t="n">
        <v>1845</v>
      </c>
      <c r="G5410" t="inlineStr">
        <is>
          <t>1800-1859</t>
        </is>
      </c>
      <c r="H5410" s="9">
        <f>INT(F5410/100)</f>
        <v/>
      </c>
      <c r="I5410" t="n">
        <v>356</v>
      </c>
      <c r="J5410" t="n">
        <v>1</v>
      </c>
      <c r="K5410" t="n">
        <v>317</v>
      </c>
      <c r="L5410" t="n">
        <v>1</v>
      </c>
      <c r="M5410" t="n">
        <v>0</v>
      </c>
      <c r="O5410" t="n">
        <v>0</v>
      </c>
      <c r="P5410" t="n">
        <v>0</v>
      </c>
      <c r="Q5410" t="n">
        <v>0</v>
      </c>
      <c r="R5410" t="n">
        <v>0</v>
      </c>
      <c r="S5410" t="n">
        <v>0</v>
      </c>
      <c r="T5410" t="n">
        <v>317</v>
      </c>
    </row>
    <row r="5411">
      <c r="A5411" s="8" t="n">
        <v>46216</v>
      </c>
      <c r="B5411" t="inlineStr">
        <is>
          <t>WN</t>
        </is>
      </c>
      <c r="C5411" s="9">
        <f>_xlfn.XLOOKUP(B5411,Carriers[Code],Carriers[Airline])</f>
        <v/>
      </c>
      <c r="D5411" t="n">
        <v>754</v>
      </c>
      <c r="E5411" t="inlineStr">
        <is>
          <t>STL</t>
        </is>
      </c>
      <c r="F5411" s="10" t="n">
        <v>1850</v>
      </c>
      <c r="G5411" t="inlineStr">
        <is>
          <t>1800-1859</t>
        </is>
      </c>
      <c r="H5411" s="9">
        <f>INT(F5411/100)</f>
        <v/>
      </c>
      <c r="I5411" t="n">
        <v>32</v>
      </c>
      <c r="J5411" t="n">
        <v>1</v>
      </c>
      <c r="K5411" t="n">
        <v>5</v>
      </c>
      <c r="L5411" t="n">
        <v>0</v>
      </c>
      <c r="M5411" t="n">
        <v>0</v>
      </c>
      <c r="O5411" t="n">
        <v>0</v>
      </c>
    </row>
    <row r="5412">
      <c r="A5412" s="8" t="n">
        <v>46216</v>
      </c>
      <c r="B5412" t="inlineStr">
        <is>
          <t>B6</t>
        </is>
      </c>
      <c r="C5412" s="9">
        <f>_xlfn.XLOOKUP(B5412,Carriers[Code],Carriers[Airline])</f>
        <v/>
      </c>
      <c r="D5412" t="n">
        <v>2269</v>
      </c>
      <c r="E5412" t="inlineStr">
        <is>
          <t>FLL</t>
        </is>
      </c>
      <c r="F5412" s="10" t="n">
        <v>1851</v>
      </c>
      <c r="G5412" t="inlineStr">
        <is>
          <t>1800-1859</t>
        </is>
      </c>
      <c r="H5412" s="9">
        <f>INT(F5412/100)</f>
        <v/>
      </c>
      <c r="I5412" t="n">
        <v>6</v>
      </c>
      <c r="J5412" t="n">
        <v>0</v>
      </c>
      <c r="K5412" t="n">
        <v>-21</v>
      </c>
      <c r="L5412" t="n">
        <v>0</v>
      </c>
      <c r="M5412" t="n">
        <v>0</v>
      </c>
      <c r="O5412" t="n">
        <v>0</v>
      </c>
    </row>
    <row r="5413">
      <c r="A5413" s="8" t="n">
        <v>46216</v>
      </c>
      <c r="B5413" t="inlineStr">
        <is>
          <t>AA</t>
        </is>
      </c>
      <c r="C5413" s="9">
        <f>_xlfn.XLOOKUP(B5413,Carriers[Code],Carriers[Airline])</f>
        <v/>
      </c>
      <c r="D5413" t="n">
        <v>1552</v>
      </c>
      <c r="E5413" t="inlineStr">
        <is>
          <t>CLT</t>
        </is>
      </c>
      <c r="F5413" s="10" t="n">
        <v>1855</v>
      </c>
      <c r="G5413" t="inlineStr">
        <is>
          <t>1800-1859</t>
        </is>
      </c>
      <c r="H5413" s="9">
        <f>INT(F5413/100)</f>
        <v/>
      </c>
      <c r="I5413" t="n">
        <v>41</v>
      </c>
      <c r="J5413" t="n">
        <v>1</v>
      </c>
      <c r="K5413" t="n">
        <v>20</v>
      </c>
      <c r="L5413" t="n">
        <v>1</v>
      </c>
      <c r="M5413" t="n">
        <v>0</v>
      </c>
      <c r="O5413" t="n">
        <v>0</v>
      </c>
      <c r="P5413" t="n">
        <v>1</v>
      </c>
      <c r="Q5413" t="n">
        <v>0</v>
      </c>
      <c r="R5413" t="n">
        <v>0</v>
      </c>
      <c r="S5413" t="n">
        <v>0</v>
      </c>
      <c r="T5413" t="n">
        <v>19</v>
      </c>
    </row>
    <row r="5414">
      <c r="A5414" s="8" t="n">
        <v>46216</v>
      </c>
      <c r="B5414" t="inlineStr">
        <is>
          <t>YX</t>
        </is>
      </c>
      <c r="C5414" s="9">
        <f>_xlfn.XLOOKUP(B5414,Carriers[Code],Carriers[Airline])</f>
        <v/>
      </c>
      <c r="D5414" t="n">
        <v>4641</v>
      </c>
      <c r="E5414" t="inlineStr">
        <is>
          <t>CMH</t>
        </is>
      </c>
      <c r="F5414" s="10" t="n">
        <v>1855</v>
      </c>
      <c r="G5414" t="inlineStr">
        <is>
          <t>1800-1859</t>
        </is>
      </c>
      <c r="H5414" s="9">
        <f>INT(F5414/100)</f>
        <v/>
      </c>
      <c r="I5414" t="n">
        <v>-7</v>
      </c>
      <c r="J5414" t="n">
        <v>0</v>
      </c>
      <c r="K5414" t="n">
        <v>-19</v>
      </c>
      <c r="L5414" t="n">
        <v>0</v>
      </c>
      <c r="M5414" t="n">
        <v>0</v>
      </c>
      <c r="O5414" t="n">
        <v>0</v>
      </c>
    </row>
    <row r="5415">
      <c r="A5415" s="8" t="n">
        <v>46216</v>
      </c>
      <c r="B5415" t="inlineStr">
        <is>
          <t>YX</t>
        </is>
      </c>
      <c r="C5415" s="9">
        <f>_xlfn.XLOOKUP(B5415,Carriers[Code],Carriers[Airline])</f>
        <v/>
      </c>
      <c r="D5415" t="n">
        <v>5716</v>
      </c>
      <c r="E5415" t="inlineStr">
        <is>
          <t>LGA</t>
        </is>
      </c>
      <c r="F5415" s="10" t="n">
        <v>1859</v>
      </c>
      <c r="G5415" t="inlineStr">
        <is>
          <t>1800-1859</t>
        </is>
      </c>
      <c r="H5415" s="9">
        <f>INT(F5415/100)</f>
        <v/>
      </c>
      <c r="I5415" t="n">
        <v>-5</v>
      </c>
      <c r="J5415" t="n">
        <v>0</v>
      </c>
      <c r="K5415" t="n">
        <v>-19</v>
      </c>
      <c r="L5415" t="n">
        <v>0</v>
      </c>
      <c r="M5415" t="n">
        <v>0</v>
      </c>
      <c r="O5415" t="n">
        <v>0</v>
      </c>
    </row>
    <row r="5416">
      <c r="A5416" s="8" t="n">
        <v>46216</v>
      </c>
      <c r="B5416" t="inlineStr">
        <is>
          <t>B6</t>
        </is>
      </c>
      <c r="C5416" s="9">
        <f>_xlfn.XLOOKUP(B5416,Carriers[Code],Carriers[Airline])</f>
        <v/>
      </c>
      <c r="D5416" t="n">
        <v>1633</v>
      </c>
      <c r="E5416" t="inlineStr">
        <is>
          <t>SFO</t>
        </is>
      </c>
      <c r="F5416" s="10" t="n">
        <v>1905</v>
      </c>
      <c r="G5416" t="inlineStr">
        <is>
          <t>1900-1959</t>
        </is>
      </c>
      <c r="H5416" s="9">
        <f>INT(F5416/100)</f>
        <v/>
      </c>
      <c r="I5416" t="n">
        <v>4</v>
      </c>
      <c r="J5416" t="n">
        <v>0</v>
      </c>
      <c r="K5416" t="n">
        <v>15</v>
      </c>
      <c r="L5416" t="n">
        <v>1</v>
      </c>
      <c r="M5416" t="n">
        <v>0</v>
      </c>
      <c r="O5416" t="n">
        <v>0</v>
      </c>
      <c r="P5416" t="n">
        <v>4</v>
      </c>
      <c r="Q5416" t="n">
        <v>0</v>
      </c>
      <c r="R5416" t="n">
        <v>11</v>
      </c>
      <c r="S5416" t="n">
        <v>0</v>
      </c>
      <c r="T5416" t="n">
        <v>0</v>
      </c>
    </row>
    <row r="5417">
      <c r="A5417" s="8" t="n">
        <v>46216</v>
      </c>
      <c r="B5417" t="inlineStr">
        <is>
          <t>DL</t>
        </is>
      </c>
      <c r="C5417" s="9">
        <f>_xlfn.XLOOKUP(B5417,Carriers[Code],Carriers[Airline])</f>
        <v/>
      </c>
      <c r="D5417" t="n">
        <v>973</v>
      </c>
      <c r="E5417" t="inlineStr">
        <is>
          <t>ATL</t>
        </is>
      </c>
      <c r="F5417" s="10" t="n">
        <v>1910</v>
      </c>
      <c r="G5417" t="inlineStr">
        <is>
          <t>1900-1959</t>
        </is>
      </c>
      <c r="H5417" s="9">
        <f>INT(F5417/100)</f>
        <v/>
      </c>
      <c r="I5417" t="n">
        <v>100</v>
      </c>
      <c r="J5417" t="n">
        <v>1</v>
      </c>
      <c r="K5417" t="n">
        <v>74</v>
      </c>
      <c r="L5417" t="n">
        <v>1</v>
      </c>
      <c r="M5417" t="n">
        <v>0</v>
      </c>
      <c r="O5417" t="n">
        <v>0</v>
      </c>
      <c r="P5417" t="n">
        <v>0</v>
      </c>
      <c r="Q5417" t="n">
        <v>0</v>
      </c>
      <c r="R5417" t="n">
        <v>0</v>
      </c>
      <c r="S5417" t="n">
        <v>0</v>
      </c>
      <c r="T5417" t="n">
        <v>74</v>
      </c>
    </row>
    <row r="5418">
      <c r="A5418" s="8" t="n">
        <v>46216</v>
      </c>
      <c r="B5418" t="inlineStr">
        <is>
          <t>B6</t>
        </is>
      </c>
      <c r="C5418" s="9">
        <f>_xlfn.XLOOKUP(B5418,Carriers[Code],Carriers[Airline])</f>
        <v/>
      </c>
      <c r="D5418" t="n">
        <v>95</v>
      </c>
      <c r="E5418" t="inlineStr">
        <is>
          <t>PDX</t>
        </is>
      </c>
      <c r="F5418" s="10" t="n">
        <v>1919</v>
      </c>
      <c r="G5418" t="inlineStr">
        <is>
          <t>1900-1959</t>
        </is>
      </c>
      <c r="H5418" s="9">
        <f>INT(F5418/100)</f>
        <v/>
      </c>
      <c r="I5418" t="n">
        <v>-3</v>
      </c>
      <c r="J5418" t="n">
        <v>0</v>
      </c>
      <c r="K5418" t="n">
        <v>-29</v>
      </c>
      <c r="L5418" t="n">
        <v>0</v>
      </c>
      <c r="M5418" t="n">
        <v>0</v>
      </c>
      <c r="O5418" t="n">
        <v>0</v>
      </c>
    </row>
    <row r="5419">
      <c r="A5419" s="8" t="n">
        <v>46216</v>
      </c>
      <c r="B5419" t="inlineStr">
        <is>
          <t>DL</t>
        </is>
      </c>
      <c r="C5419" s="9">
        <f>_xlfn.XLOOKUP(B5419,Carriers[Code],Carriers[Airline])</f>
        <v/>
      </c>
      <c r="D5419" t="n">
        <v>2305</v>
      </c>
      <c r="E5419" t="inlineStr">
        <is>
          <t>DFW</t>
        </is>
      </c>
      <c r="F5419" s="10" t="n">
        <v>1920</v>
      </c>
      <c r="G5419" t="inlineStr">
        <is>
          <t>1900-1959</t>
        </is>
      </c>
      <c r="H5419" s="9">
        <f>INT(F5419/100)</f>
        <v/>
      </c>
      <c r="I5419" t="n">
        <v>19</v>
      </c>
      <c r="J5419" t="n">
        <v>1</v>
      </c>
      <c r="K5419" t="n">
        <v>-3</v>
      </c>
      <c r="L5419" t="n">
        <v>0</v>
      </c>
      <c r="M5419" t="n">
        <v>0</v>
      </c>
      <c r="O5419" t="n">
        <v>0</v>
      </c>
    </row>
    <row r="5420">
      <c r="A5420" s="8" t="n">
        <v>46216</v>
      </c>
      <c r="B5420" t="inlineStr">
        <is>
          <t>YX</t>
        </is>
      </c>
      <c r="C5420" s="9">
        <f>_xlfn.XLOOKUP(B5420,Carriers[Code],Carriers[Airline])</f>
        <v/>
      </c>
      <c r="D5420" t="n">
        <v>5629</v>
      </c>
      <c r="E5420" t="inlineStr">
        <is>
          <t>CMH</t>
        </is>
      </c>
      <c r="F5420" s="10" t="n">
        <v>1925</v>
      </c>
      <c r="G5420" t="inlineStr">
        <is>
          <t>1900-1959</t>
        </is>
      </c>
      <c r="H5420" s="9">
        <f>INT(F5420/100)</f>
        <v/>
      </c>
      <c r="I5420" t="n">
        <v>58</v>
      </c>
      <c r="J5420" t="n">
        <v>1</v>
      </c>
      <c r="K5420" t="n">
        <v>46</v>
      </c>
      <c r="L5420" t="n">
        <v>1</v>
      </c>
      <c r="M5420" t="n">
        <v>0</v>
      </c>
      <c r="O5420" t="n">
        <v>0</v>
      </c>
      <c r="P5420" t="n">
        <v>46</v>
      </c>
      <c r="Q5420" t="n">
        <v>0</v>
      </c>
      <c r="R5420" t="n">
        <v>0</v>
      </c>
      <c r="S5420" t="n">
        <v>0</v>
      </c>
      <c r="T5420" t="n">
        <v>0</v>
      </c>
    </row>
    <row r="5421">
      <c r="A5421" s="8" t="n">
        <v>46216</v>
      </c>
      <c r="B5421" t="inlineStr">
        <is>
          <t>AA</t>
        </is>
      </c>
      <c r="C5421" s="9">
        <f>_xlfn.XLOOKUP(B5421,Carriers[Code],Carriers[Airline])</f>
        <v/>
      </c>
      <c r="D5421" t="n">
        <v>852</v>
      </c>
      <c r="E5421" t="inlineStr">
        <is>
          <t>DCA</t>
        </is>
      </c>
      <c r="F5421" s="10" t="n">
        <v>1927</v>
      </c>
      <c r="G5421" t="inlineStr">
        <is>
          <t>1900-1959</t>
        </is>
      </c>
      <c r="H5421" s="9">
        <f>INT(F5421/100)</f>
        <v/>
      </c>
      <c r="I5421" t="n">
        <v>9</v>
      </c>
      <c r="J5421" t="n">
        <v>0</v>
      </c>
      <c r="K5421" t="n">
        <v>-2</v>
      </c>
      <c r="L5421" t="n">
        <v>0</v>
      </c>
      <c r="M5421" t="n">
        <v>0</v>
      </c>
      <c r="O5421" t="n">
        <v>0</v>
      </c>
    </row>
    <row r="5422">
      <c r="A5422" s="8" t="n">
        <v>46216</v>
      </c>
      <c r="B5422" t="inlineStr">
        <is>
          <t>UA</t>
        </is>
      </c>
      <c r="C5422" s="9">
        <f>_xlfn.XLOOKUP(B5422,Carriers[Code],Carriers[Airline])</f>
        <v/>
      </c>
      <c r="D5422" t="n">
        <v>2136</v>
      </c>
      <c r="E5422" t="inlineStr">
        <is>
          <t>IAD</t>
        </is>
      </c>
      <c r="F5422" s="10" t="n">
        <v>1927</v>
      </c>
      <c r="G5422" t="inlineStr">
        <is>
          <t>1900-1959</t>
        </is>
      </c>
      <c r="H5422" s="9">
        <f>INT(F5422/100)</f>
        <v/>
      </c>
      <c r="I5422" t="n">
        <v>34</v>
      </c>
      <c r="J5422" t="n">
        <v>1</v>
      </c>
      <c r="K5422" t="n">
        <v>22</v>
      </c>
      <c r="L5422" t="n">
        <v>1</v>
      </c>
      <c r="M5422" t="n">
        <v>0</v>
      </c>
      <c r="O5422" t="n">
        <v>0</v>
      </c>
      <c r="P5422" t="n">
        <v>0</v>
      </c>
      <c r="Q5422" t="n">
        <v>0</v>
      </c>
      <c r="R5422" t="n">
        <v>0</v>
      </c>
      <c r="S5422" t="n">
        <v>0</v>
      </c>
      <c r="T5422" t="n">
        <v>22</v>
      </c>
    </row>
    <row r="5423">
      <c r="A5423" s="8" t="n">
        <v>46216</v>
      </c>
      <c r="B5423" t="inlineStr">
        <is>
          <t>B6</t>
        </is>
      </c>
      <c r="C5423" s="9">
        <f>_xlfn.XLOOKUP(B5423,Carriers[Code],Carriers[Airline])</f>
        <v/>
      </c>
      <c r="D5423" t="n">
        <v>197</v>
      </c>
      <c r="E5423" t="inlineStr">
        <is>
          <t>SEA</t>
        </is>
      </c>
      <c r="F5423" s="10" t="n">
        <v>1929</v>
      </c>
      <c r="G5423" t="inlineStr">
        <is>
          <t>1900-1959</t>
        </is>
      </c>
      <c r="H5423" s="9">
        <f>INT(F5423/100)</f>
        <v/>
      </c>
      <c r="I5423" t="n">
        <v>-1</v>
      </c>
      <c r="J5423" t="n">
        <v>0</v>
      </c>
      <c r="K5423" t="n">
        <v>-24</v>
      </c>
      <c r="L5423" t="n">
        <v>0</v>
      </c>
      <c r="M5423" t="n">
        <v>0</v>
      </c>
      <c r="O5423" t="n">
        <v>0</v>
      </c>
    </row>
    <row r="5424">
      <c r="A5424" s="8" t="n">
        <v>46216</v>
      </c>
      <c r="B5424" t="inlineStr">
        <is>
          <t>DL</t>
        </is>
      </c>
      <c r="C5424" s="9">
        <f>_xlfn.XLOOKUP(B5424,Carriers[Code],Carriers[Airline])</f>
        <v/>
      </c>
      <c r="D5424" t="n">
        <v>324</v>
      </c>
      <c r="E5424" t="inlineStr">
        <is>
          <t>SEA</t>
        </is>
      </c>
      <c r="F5424" s="10" t="n">
        <v>1929</v>
      </c>
      <c r="G5424" t="inlineStr">
        <is>
          <t>1900-1959</t>
        </is>
      </c>
      <c r="H5424" s="9">
        <f>INT(F5424/100)</f>
        <v/>
      </c>
      <c r="I5424" t="n">
        <v>49</v>
      </c>
      <c r="J5424" t="n">
        <v>1</v>
      </c>
      <c r="K5424" t="n">
        <v>37</v>
      </c>
      <c r="L5424" t="n">
        <v>1</v>
      </c>
      <c r="M5424" t="n">
        <v>0</v>
      </c>
      <c r="O5424" t="n">
        <v>0</v>
      </c>
      <c r="P5424" t="n">
        <v>0</v>
      </c>
      <c r="Q5424" t="n">
        <v>0</v>
      </c>
      <c r="R5424" t="n">
        <v>0</v>
      </c>
      <c r="S5424" t="n">
        <v>0</v>
      </c>
      <c r="T5424" t="n">
        <v>37</v>
      </c>
    </row>
    <row r="5425">
      <c r="A5425" s="8" t="n">
        <v>46216</v>
      </c>
      <c r="B5425" t="inlineStr">
        <is>
          <t>B6</t>
        </is>
      </c>
      <c r="C5425" s="9">
        <f>_xlfn.XLOOKUP(B5425,Carriers[Code],Carriers[Airline])</f>
        <v/>
      </c>
      <c r="D5425" t="n">
        <v>247</v>
      </c>
      <c r="E5425" t="inlineStr">
        <is>
          <t>SLC</t>
        </is>
      </c>
      <c r="F5425" s="10" t="n">
        <v>1932</v>
      </c>
      <c r="G5425" t="inlineStr">
        <is>
          <t>1900-1959</t>
        </is>
      </c>
      <c r="H5425" s="9">
        <f>INT(F5425/100)</f>
        <v/>
      </c>
      <c r="I5425" t="n">
        <v>67</v>
      </c>
      <c r="J5425" t="n">
        <v>1</v>
      </c>
      <c r="K5425" t="n">
        <v>29</v>
      </c>
      <c r="L5425" t="n">
        <v>1</v>
      </c>
      <c r="M5425" t="n">
        <v>0</v>
      </c>
      <c r="O5425" t="n">
        <v>0</v>
      </c>
      <c r="P5425" t="n">
        <v>4</v>
      </c>
      <c r="Q5425" t="n">
        <v>0</v>
      </c>
      <c r="R5425" t="n">
        <v>0</v>
      </c>
      <c r="S5425" t="n">
        <v>0</v>
      </c>
      <c r="T5425" t="n">
        <v>25</v>
      </c>
    </row>
    <row r="5426">
      <c r="A5426" s="8" t="n">
        <v>46216</v>
      </c>
      <c r="B5426" t="inlineStr">
        <is>
          <t>AA</t>
        </is>
      </c>
      <c r="C5426" s="9">
        <f>_xlfn.XLOOKUP(B5426,Carriers[Code],Carriers[Airline])</f>
        <v/>
      </c>
      <c r="D5426" t="n">
        <v>1691</v>
      </c>
      <c r="E5426" t="inlineStr">
        <is>
          <t>LAX</t>
        </is>
      </c>
      <c r="F5426" s="10" t="n">
        <v>1935</v>
      </c>
      <c r="G5426" t="inlineStr">
        <is>
          <t>1900-1959</t>
        </is>
      </c>
      <c r="H5426" s="9">
        <f>INT(F5426/100)</f>
        <v/>
      </c>
      <c r="I5426" t="n">
        <v>154</v>
      </c>
      <c r="J5426" t="n">
        <v>1</v>
      </c>
      <c r="K5426" t="n">
        <v>106</v>
      </c>
      <c r="L5426" t="n">
        <v>1</v>
      </c>
      <c r="M5426" t="n">
        <v>0</v>
      </c>
      <c r="O5426" t="n">
        <v>0</v>
      </c>
      <c r="P5426" t="n">
        <v>4</v>
      </c>
      <c r="Q5426" t="n">
        <v>0</v>
      </c>
      <c r="R5426" t="n">
        <v>0</v>
      </c>
      <c r="S5426" t="n">
        <v>0</v>
      </c>
      <c r="T5426" t="n">
        <v>102</v>
      </c>
    </row>
    <row r="5427">
      <c r="A5427" s="8" t="n">
        <v>46216</v>
      </c>
      <c r="B5427" t="inlineStr">
        <is>
          <t>AA</t>
        </is>
      </c>
      <c r="C5427" s="9">
        <f>_xlfn.XLOOKUP(B5427,Carriers[Code],Carriers[Airline])</f>
        <v/>
      </c>
      <c r="D5427" t="n">
        <v>1147</v>
      </c>
      <c r="E5427" t="inlineStr">
        <is>
          <t>PHL</t>
        </is>
      </c>
      <c r="F5427" s="10" t="n">
        <v>1937</v>
      </c>
      <c r="G5427" t="inlineStr">
        <is>
          <t>1900-1959</t>
        </is>
      </c>
      <c r="H5427" s="9">
        <f>INT(F5427/100)</f>
        <v/>
      </c>
      <c r="I5427" t="n">
        <v>31</v>
      </c>
      <c r="J5427" t="n">
        <v>1</v>
      </c>
      <c r="K5427" t="n">
        <v>15</v>
      </c>
      <c r="L5427" t="n">
        <v>1</v>
      </c>
      <c r="M5427" t="n">
        <v>0</v>
      </c>
      <c r="O5427" t="n">
        <v>0</v>
      </c>
      <c r="P5427" t="n">
        <v>8</v>
      </c>
      <c r="Q5427" t="n">
        <v>0</v>
      </c>
      <c r="R5427" t="n">
        <v>0</v>
      </c>
      <c r="S5427" t="n">
        <v>0</v>
      </c>
      <c r="T5427" t="n">
        <v>7</v>
      </c>
    </row>
    <row r="5428">
      <c r="A5428" s="8" t="n">
        <v>46216</v>
      </c>
      <c r="B5428" t="inlineStr">
        <is>
          <t>B6</t>
        </is>
      </c>
      <c r="C5428" s="9">
        <f>_xlfn.XLOOKUP(B5428,Carriers[Code],Carriers[Airline])</f>
        <v/>
      </c>
      <c r="D5428" t="n">
        <v>817</v>
      </c>
      <c r="E5428" t="inlineStr">
        <is>
          <t>JFK</t>
        </is>
      </c>
      <c r="F5428" s="10" t="n">
        <v>1939</v>
      </c>
      <c r="G5428" t="inlineStr">
        <is>
          <t>1900-1959</t>
        </is>
      </c>
      <c r="H5428" s="9">
        <f>INT(F5428/100)</f>
        <v/>
      </c>
      <c r="I5428" t="n">
        <v>-4</v>
      </c>
      <c r="J5428" t="n">
        <v>0</v>
      </c>
      <c r="K5428" t="n">
        <v>-14</v>
      </c>
      <c r="L5428" t="n">
        <v>0</v>
      </c>
      <c r="M5428" t="n">
        <v>0</v>
      </c>
      <c r="O5428" t="n">
        <v>0</v>
      </c>
    </row>
    <row r="5429">
      <c r="A5429" s="8" t="n">
        <v>46216</v>
      </c>
      <c r="B5429" t="inlineStr">
        <is>
          <t>YX</t>
        </is>
      </c>
      <c r="C5429" s="9">
        <f>_xlfn.XLOOKUP(B5429,Carriers[Code],Carriers[Airline])</f>
        <v/>
      </c>
      <c r="D5429" t="n">
        <v>5807</v>
      </c>
      <c r="E5429" t="inlineStr">
        <is>
          <t>CLT</t>
        </is>
      </c>
      <c r="F5429" s="10" t="n">
        <v>1940</v>
      </c>
      <c r="G5429" t="inlineStr">
        <is>
          <t>1900-1959</t>
        </is>
      </c>
      <c r="H5429" s="9">
        <f>INT(F5429/100)</f>
        <v/>
      </c>
      <c r="I5429" t="n">
        <v>-4</v>
      </c>
      <c r="J5429" t="n">
        <v>0</v>
      </c>
      <c r="K5429" t="n">
        <v>-14</v>
      </c>
      <c r="L5429" t="n">
        <v>0</v>
      </c>
      <c r="M5429" t="n">
        <v>0</v>
      </c>
      <c r="O5429" t="n">
        <v>0</v>
      </c>
    </row>
    <row r="5430">
      <c r="A5430" s="8" t="n">
        <v>46216</v>
      </c>
      <c r="B5430" t="inlineStr">
        <is>
          <t>AS</t>
        </is>
      </c>
      <c r="C5430" s="9">
        <f>_xlfn.XLOOKUP(B5430,Carriers[Code],Carriers[Airline])</f>
        <v/>
      </c>
      <c r="D5430" t="n">
        <v>1337</v>
      </c>
      <c r="E5430" t="inlineStr">
        <is>
          <t>SEA</t>
        </is>
      </c>
      <c r="F5430" s="10" t="n">
        <v>1944</v>
      </c>
      <c r="G5430" t="inlineStr">
        <is>
          <t>1900-1959</t>
        </is>
      </c>
      <c r="H5430" s="9">
        <f>INT(F5430/100)</f>
        <v/>
      </c>
      <c r="I5430" t="n">
        <v>-8</v>
      </c>
      <c r="J5430" t="n">
        <v>0</v>
      </c>
      <c r="K5430" t="n">
        <v>-2</v>
      </c>
      <c r="L5430" t="n">
        <v>0</v>
      </c>
      <c r="M5430" t="n">
        <v>0</v>
      </c>
      <c r="O5430" t="n">
        <v>0</v>
      </c>
    </row>
    <row r="5431">
      <c r="A5431" s="8" t="n">
        <v>46216</v>
      </c>
      <c r="B5431" t="inlineStr">
        <is>
          <t>DL</t>
        </is>
      </c>
      <c r="C5431" s="9">
        <f>_xlfn.XLOOKUP(B5431,Carriers[Code],Carriers[Airline])</f>
        <v/>
      </c>
      <c r="D5431" t="n">
        <v>1677</v>
      </c>
      <c r="E5431" t="inlineStr">
        <is>
          <t>AUS</t>
        </is>
      </c>
      <c r="F5431" s="10" t="n">
        <v>1945</v>
      </c>
      <c r="G5431" t="inlineStr">
        <is>
          <t>1900-1959</t>
        </is>
      </c>
      <c r="H5431" s="9">
        <f>INT(F5431/100)</f>
        <v/>
      </c>
      <c r="I5431" t="n">
        <v>25</v>
      </c>
      <c r="J5431" t="n">
        <v>1</v>
      </c>
      <c r="K5431" t="n">
        <v>21</v>
      </c>
      <c r="L5431" t="n">
        <v>1</v>
      </c>
      <c r="M5431" t="n">
        <v>0</v>
      </c>
      <c r="O5431" t="n">
        <v>0</v>
      </c>
      <c r="P5431" t="n">
        <v>3</v>
      </c>
      <c r="Q5431" t="n">
        <v>0</v>
      </c>
      <c r="R5431" t="n">
        <v>0</v>
      </c>
      <c r="S5431" t="n">
        <v>0</v>
      </c>
      <c r="T5431" t="n">
        <v>18</v>
      </c>
    </row>
    <row r="5432">
      <c r="A5432" s="8" t="n">
        <v>46216</v>
      </c>
      <c r="B5432" t="inlineStr">
        <is>
          <t>WN</t>
        </is>
      </c>
      <c r="C5432" s="9">
        <f>_xlfn.XLOOKUP(B5432,Carriers[Code],Carriers[Airline])</f>
        <v/>
      </c>
      <c r="D5432" t="n">
        <v>735</v>
      </c>
      <c r="E5432" t="inlineStr">
        <is>
          <t>BWI</t>
        </is>
      </c>
      <c r="F5432" s="10" t="n">
        <v>1950</v>
      </c>
      <c r="G5432" t="inlineStr">
        <is>
          <t>1900-1959</t>
        </is>
      </c>
      <c r="H5432" s="9">
        <f>INT(F5432/100)</f>
        <v/>
      </c>
      <c r="I5432" t="n">
        <v>40</v>
      </c>
      <c r="J5432" t="n">
        <v>1</v>
      </c>
      <c r="K5432" t="n">
        <v>33</v>
      </c>
      <c r="L5432" t="n">
        <v>1</v>
      </c>
      <c r="M5432" t="n">
        <v>0</v>
      </c>
      <c r="O5432" t="n">
        <v>0</v>
      </c>
      <c r="P5432" t="n">
        <v>2</v>
      </c>
      <c r="Q5432" t="n">
        <v>0</v>
      </c>
      <c r="R5432" t="n">
        <v>0</v>
      </c>
      <c r="S5432" t="n">
        <v>0</v>
      </c>
      <c r="T5432" t="n">
        <v>31</v>
      </c>
    </row>
    <row r="5433">
      <c r="A5433" s="8" t="n">
        <v>46216</v>
      </c>
      <c r="B5433" t="inlineStr">
        <is>
          <t>B6</t>
        </is>
      </c>
      <c r="C5433" s="9">
        <f>_xlfn.XLOOKUP(B5433,Carriers[Code],Carriers[Airline])</f>
        <v/>
      </c>
      <c r="D5433" t="n">
        <v>1897</v>
      </c>
      <c r="E5433" t="inlineStr">
        <is>
          <t>ATL</t>
        </is>
      </c>
      <c r="F5433" s="10" t="n">
        <v>1951</v>
      </c>
      <c r="G5433" t="inlineStr">
        <is>
          <t>1900-1959</t>
        </is>
      </c>
      <c r="H5433" s="9">
        <f>INT(F5433/100)</f>
        <v/>
      </c>
      <c r="I5433" t="n">
        <v>39</v>
      </c>
      <c r="J5433" t="n">
        <v>1</v>
      </c>
      <c r="K5433" t="n">
        <v>47</v>
      </c>
      <c r="L5433" t="n">
        <v>1</v>
      </c>
      <c r="M5433" t="n">
        <v>0</v>
      </c>
      <c r="O5433" t="n">
        <v>0</v>
      </c>
      <c r="P5433" t="n">
        <v>38</v>
      </c>
      <c r="Q5433" t="n">
        <v>0</v>
      </c>
      <c r="R5433" t="n">
        <v>8</v>
      </c>
      <c r="S5433" t="n">
        <v>0</v>
      </c>
      <c r="T5433" t="n">
        <v>1</v>
      </c>
    </row>
    <row r="5434">
      <c r="A5434" s="8" t="n">
        <v>46216</v>
      </c>
      <c r="B5434" t="inlineStr">
        <is>
          <t>B6</t>
        </is>
      </c>
      <c r="C5434" s="9">
        <f>_xlfn.XLOOKUP(B5434,Carriers[Code],Carriers[Airline])</f>
        <v/>
      </c>
      <c r="D5434" t="n">
        <v>251</v>
      </c>
      <c r="E5434" t="inlineStr">
        <is>
          <t>MCO</t>
        </is>
      </c>
      <c r="F5434" s="10" t="n">
        <v>1955</v>
      </c>
      <c r="G5434" t="inlineStr">
        <is>
          <t>1900-1959</t>
        </is>
      </c>
      <c r="H5434" s="9">
        <f>INT(F5434/100)</f>
        <v/>
      </c>
      <c r="I5434" t="n">
        <v>10</v>
      </c>
      <c r="J5434" t="n">
        <v>0</v>
      </c>
      <c r="K5434" t="n">
        <v>1</v>
      </c>
      <c r="L5434" t="n">
        <v>0</v>
      </c>
      <c r="M5434" t="n">
        <v>0</v>
      </c>
      <c r="O5434" t="n">
        <v>0</v>
      </c>
    </row>
    <row r="5435">
      <c r="A5435" s="8" t="n">
        <v>46216</v>
      </c>
      <c r="B5435" t="inlineStr">
        <is>
          <t>B6</t>
        </is>
      </c>
      <c r="C5435" s="9">
        <f>_xlfn.XLOOKUP(B5435,Carriers[Code],Carriers[Airline])</f>
        <v/>
      </c>
      <c r="D5435" t="n">
        <v>777</v>
      </c>
      <c r="E5435" t="inlineStr">
        <is>
          <t>LAS</t>
        </is>
      </c>
      <c r="F5435" s="10" t="n">
        <v>1959</v>
      </c>
      <c r="G5435" t="inlineStr">
        <is>
          <t>1900-1959</t>
        </is>
      </c>
      <c r="H5435" s="9">
        <f>INT(F5435/100)</f>
        <v/>
      </c>
      <c r="I5435" t="n">
        <v>-8</v>
      </c>
      <c r="J5435" t="n">
        <v>0</v>
      </c>
      <c r="K5435" t="n">
        <v>-51</v>
      </c>
      <c r="L5435" t="n">
        <v>0</v>
      </c>
      <c r="M5435" t="n">
        <v>0</v>
      </c>
      <c r="O5435" t="n">
        <v>0</v>
      </c>
    </row>
    <row r="5436">
      <c r="A5436" s="8" t="n">
        <v>46216</v>
      </c>
      <c r="B5436" t="inlineStr">
        <is>
          <t>B6</t>
        </is>
      </c>
      <c r="C5436" s="9">
        <f>_xlfn.XLOOKUP(B5436,Carriers[Code],Carriers[Airline])</f>
        <v/>
      </c>
      <c r="D5436" t="n">
        <v>993</v>
      </c>
      <c r="E5436" t="inlineStr">
        <is>
          <t>DEN</t>
        </is>
      </c>
      <c r="F5436" s="10" t="n">
        <v>1959</v>
      </c>
      <c r="G5436" t="inlineStr">
        <is>
          <t>1900-1959</t>
        </is>
      </c>
      <c r="H5436" s="9">
        <f>INT(F5436/100)</f>
        <v/>
      </c>
      <c r="I5436" t="n">
        <v>7</v>
      </c>
      <c r="J5436" t="n">
        <v>0</v>
      </c>
      <c r="K5436" t="n">
        <v>-32</v>
      </c>
      <c r="L5436" t="n">
        <v>0</v>
      </c>
      <c r="M5436" t="n">
        <v>0</v>
      </c>
      <c r="O5436" t="n">
        <v>0</v>
      </c>
    </row>
    <row r="5437">
      <c r="A5437" s="8" t="n">
        <v>46216</v>
      </c>
      <c r="B5437" t="inlineStr">
        <is>
          <t>DL</t>
        </is>
      </c>
      <c r="C5437" s="9">
        <f>_xlfn.XLOOKUP(B5437,Carriers[Code],Carriers[Airline])</f>
        <v/>
      </c>
      <c r="D5437" t="n">
        <v>2586</v>
      </c>
      <c r="E5437" t="inlineStr">
        <is>
          <t>BNA</t>
        </is>
      </c>
      <c r="F5437" s="10" t="n">
        <v>1959</v>
      </c>
      <c r="G5437" t="inlineStr">
        <is>
          <t>1900-1959</t>
        </is>
      </c>
      <c r="H5437" s="9">
        <f>INT(F5437/100)</f>
        <v/>
      </c>
      <c r="I5437" t="n">
        <v>12</v>
      </c>
      <c r="J5437" t="n">
        <v>0</v>
      </c>
      <c r="K5437" t="n">
        <v>-6</v>
      </c>
      <c r="L5437" t="n">
        <v>0</v>
      </c>
      <c r="M5437" t="n">
        <v>0</v>
      </c>
      <c r="O5437" t="n">
        <v>0</v>
      </c>
    </row>
    <row r="5438">
      <c r="A5438" s="8" t="n">
        <v>46216</v>
      </c>
      <c r="B5438" t="inlineStr">
        <is>
          <t>WN</t>
        </is>
      </c>
      <c r="C5438" s="9">
        <f>_xlfn.XLOOKUP(B5438,Carriers[Code],Carriers[Airline])</f>
        <v/>
      </c>
      <c r="D5438" t="n">
        <v>2338</v>
      </c>
      <c r="E5438" t="inlineStr">
        <is>
          <t>BNA</t>
        </is>
      </c>
      <c r="F5438" s="10" t="n">
        <v>2000</v>
      </c>
      <c r="G5438" t="inlineStr">
        <is>
          <t>2000-2059</t>
        </is>
      </c>
      <c r="H5438" s="9">
        <f>INT(F5438/100)</f>
        <v/>
      </c>
      <c r="I5438" t="n">
        <v>83</v>
      </c>
      <c r="J5438" t="n">
        <v>1</v>
      </c>
      <c r="K5438" t="n">
        <v>60</v>
      </c>
      <c r="L5438" t="n">
        <v>1</v>
      </c>
      <c r="M5438" t="n">
        <v>0</v>
      </c>
      <c r="O5438" t="n">
        <v>0</v>
      </c>
      <c r="P5438" t="n">
        <v>0</v>
      </c>
      <c r="Q5438" t="n">
        <v>0</v>
      </c>
      <c r="R5438" t="n">
        <v>0</v>
      </c>
      <c r="S5438" t="n">
        <v>0</v>
      </c>
      <c r="T5438" t="n">
        <v>60</v>
      </c>
    </row>
    <row r="5439">
      <c r="A5439" s="8" t="n">
        <v>46216</v>
      </c>
      <c r="B5439" t="inlineStr">
        <is>
          <t>YX</t>
        </is>
      </c>
      <c r="C5439" s="9">
        <f>_xlfn.XLOOKUP(B5439,Carriers[Code],Carriers[Airline])</f>
        <v/>
      </c>
      <c r="D5439" t="n">
        <v>4397</v>
      </c>
      <c r="E5439" t="inlineStr">
        <is>
          <t>LGA</t>
        </is>
      </c>
      <c r="F5439" s="10" t="n">
        <v>2000</v>
      </c>
      <c r="G5439" t="inlineStr">
        <is>
          <t>2000-2059</t>
        </is>
      </c>
      <c r="H5439" s="9">
        <f>INT(F5439/100)</f>
        <v/>
      </c>
      <c r="I5439" t="n">
        <v>-12</v>
      </c>
      <c r="J5439" t="n">
        <v>0</v>
      </c>
      <c r="K5439" t="n">
        <v>-21</v>
      </c>
      <c r="L5439" t="n">
        <v>0</v>
      </c>
      <c r="M5439" t="n">
        <v>0</v>
      </c>
      <c r="O5439" t="n">
        <v>0</v>
      </c>
    </row>
    <row r="5440">
      <c r="A5440" s="8" t="n">
        <v>46216</v>
      </c>
      <c r="B5440" t="inlineStr">
        <is>
          <t>YX</t>
        </is>
      </c>
      <c r="C5440" s="9">
        <f>_xlfn.XLOOKUP(B5440,Carriers[Code],Carriers[Airline])</f>
        <v/>
      </c>
      <c r="D5440" t="n">
        <v>5849</v>
      </c>
      <c r="E5440" t="inlineStr">
        <is>
          <t>LGA</t>
        </is>
      </c>
      <c r="F5440" s="10" t="n">
        <v>2000</v>
      </c>
      <c r="G5440" t="inlineStr">
        <is>
          <t>2000-2059</t>
        </is>
      </c>
      <c r="H5440" s="9">
        <f>INT(F5440/100)</f>
        <v/>
      </c>
      <c r="I5440" t="n">
        <v>-3</v>
      </c>
      <c r="J5440" t="n">
        <v>0</v>
      </c>
      <c r="K5440" t="n">
        <v>-3</v>
      </c>
      <c r="L5440" t="n">
        <v>0</v>
      </c>
      <c r="M5440" t="n">
        <v>0</v>
      </c>
      <c r="O5440" t="n">
        <v>0</v>
      </c>
    </row>
    <row r="5441">
      <c r="A5441" s="8" t="n">
        <v>46216</v>
      </c>
      <c r="B5441" t="inlineStr">
        <is>
          <t>DL</t>
        </is>
      </c>
      <c r="C5441" s="9">
        <f>_xlfn.XLOOKUP(B5441,Carriers[Code],Carriers[Airline])</f>
        <v/>
      </c>
      <c r="D5441" t="n">
        <v>817</v>
      </c>
      <c r="E5441" t="inlineStr">
        <is>
          <t>RDU</t>
        </is>
      </c>
      <c r="F5441" s="10" t="n">
        <v>2005</v>
      </c>
      <c r="G5441" t="inlineStr">
        <is>
          <t>2000-2059</t>
        </is>
      </c>
      <c r="H5441" s="9">
        <f>INT(F5441/100)</f>
        <v/>
      </c>
      <c r="I5441" t="n">
        <v>86</v>
      </c>
      <c r="J5441" t="n">
        <v>1</v>
      </c>
      <c r="K5441" t="n">
        <v>73</v>
      </c>
      <c r="L5441" t="n">
        <v>1</v>
      </c>
      <c r="M5441" t="n">
        <v>0</v>
      </c>
      <c r="O5441" t="n">
        <v>0</v>
      </c>
      <c r="P5441" t="n">
        <v>0</v>
      </c>
      <c r="Q5441" t="n">
        <v>0</v>
      </c>
      <c r="R5441" t="n">
        <v>0</v>
      </c>
      <c r="S5441" t="n">
        <v>0</v>
      </c>
      <c r="T5441" t="n">
        <v>73</v>
      </c>
    </row>
    <row r="5442">
      <c r="A5442" s="8" t="n">
        <v>46216</v>
      </c>
      <c r="B5442" t="inlineStr">
        <is>
          <t>YX</t>
        </is>
      </c>
      <c r="C5442" s="9">
        <f>_xlfn.XLOOKUP(B5442,Carriers[Code],Carriers[Airline])</f>
        <v/>
      </c>
      <c r="D5442" t="n">
        <v>4616</v>
      </c>
      <c r="E5442" t="inlineStr">
        <is>
          <t>BUF</t>
        </is>
      </c>
      <c r="F5442" s="10" t="n">
        <v>2005</v>
      </c>
      <c r="G5442" t="inlineStr">
        <is>
          <t>2000-2059</t>
        </is>
      </c>
      <c r="H5442" s="9">
        <f>INT(F5442/100)</f>
        <v/>
      </c>
      <c r="I5442" t="n">
        <v>-7</v>
      </c>
      <c r="J5442" t="n">
        <v>0</v>
      </c>
      <c r="K5442" t="n">
        <v>-24</v>
      </c>
      <c r="L5442" t="n">
        <v>0</v>
      </c>
      <c r="M5442" t="n">
        <v>0</v>
      </c>
      <c r="O5442" t="n">
        <v>0</v>
      </c>
    </row>
    <row r="5443">
      <c r="A5443" s="8" t="n">
        <v>46216</v>
      </c>
      <c r="B5443" t="inlineStr">
        <is>
          <t>YX</t>
        </is>
      </c>
      <c r="C5443" s="9">
        <f>_xlfn.XLOOKUP(B5443,Carriers[Code],Carriers[Airline])</f>
        <v/>
      </c>
      <c r="D5443" t="n">
        <v>5666</v>
      </c>
      <c r="E5443" t="inlineStr">
        <is>
          <t>DCA</t>
        </is>
      </c>
      <c r="F5443" s="10" t="n">
        <v>2005</v>
      </c>
      <c r="G5443" t="inlineStr">
        <is>
          <t>2000-2059</t>
        </is>
      </c>
      <c r="H5443" s="9">
        <f>INT(F5443/100)</f>
        <v/>
      </c>
      <c r="I5443" t="n">
        <v>-8</v>
      </c>
      <c r="J5443" t="n">
        <v>0</v>
      </c>
      <c r="K5443" t="n">
        <v>-11</v>
      </c>
      <c r="L5443" t="n">
        <v>0</v>
      </c>
      <c r="M5443" t="n">
        <v>0</v>
      </c>
      <c r="O5443" t="n">
        <v>0</v>
      </c>
    </row>
    <row r="5444">
      <c r="A5444" s="8" t="n">
        <v>46216</v>
      </c>
      <c r="B5444" t="inlineStr">
        <is>
          <t>B6</t>
        </is>
      </c>
      <c r="C5444" s="9">
        <f>_xlfn.XLOOKUP(B5444,Carriers[Code],Carriers[Airline])</f>
        <v/>
      </c>
      <c r="D5444" t="n">
        <v>455</v>
      </c>
      <c r="E5444" t="inlineStr">
        <is>
          <t>DCA</t>
        </is>
      </c>
      <c r="F5444" s="10" t="n">
        <v>2006</v>
      </c>
      <c r="G5444" t="inlineStr">
        <is>
          <t>2000-2059</t>
        </is>
      </c>
      <c r="H5444" s="9">
        <f>INT(F5444/100)</f>
        <v/>
      </c>
      <c r="I5444" t="n">
        <v>-14</v>
      </c>
      <c r="J5444" t="n">
        <v>0</v>
      </c>
      <c r="K5444" t="n">
        <v>1</v>
      </c>
      <c r="L5444" t="n">
        <v>0</v>
      </c>
      <c r="M5444" t="n">
        <v>0</v>
      </c>
      <c r="O5444" t="n">
        <v>0</v>
      </c>
    </row>
    <row r="5445">
      <c r="A5445" s="8" t="n">
        <v>46216</v>
      </c>
      <c r="B5445" t="inlineStr">
        <is>
          <t>YX</t>
        </is>
      </c>
      <c r="C5445" s="9">
        <f>_xlfn.XLOOKUP(B5445,Carriers[Code],Carriers[Airline])</f>
        <v/>
      </c>
      <c r="D5445" t="n">
        <v>5679</v>
      </c>
      <c r="E5445" t="inlineStr">
        <is>
          <t>PIT</t>
        </is>
      </c>
      <c r="F5445" s="10" t="n">
        <v>2010</v>
      </c>
      <c r="G5445" t="inlineStr">
        <is>
          <t>2000-2059</t>
        </is>
      </c>
      <c r="H5445" s="9">
        <f>INT(F5445/100)</f>
        <v/>
      </c>
      <c r="I5445" t="n">
        <v>-10</v>
      </c>
      <c r="J5445" t="n">
        <v>0</v>
      </c>
      <c r="K5445" t="n">
        <v>-21</v>
      </c>
      <c r="L5445" t="n">
        <v>0</v>
      </c>
      <c r="M5445" t="n">
        <v>0</v>
      </c>
      <c r="O5445" t="n">
        <v>0</v>
      </c>
    </row>
    <row r="5446">
      <c r="A5446" s="8" t="n">
        <v>46216</v>
      </c>
      <c r="B5446" t="inlineStr">
        <is>
          <t>DL</t>
        </is>
      </c>
      <c r="C5446" s="9">
        <f>_xlfn.XLOOKUP(B5446,Carriers[Code],Carriers[Airline])</f>
        <v/>
      </c>
      <c r="D5446" t="n">
        <v>2234</v>
      </c>
      <c r="E5446" t="inlineStr">
        <is>
          <t>TPA</t>
        </is>
      </c>
      <c r="F5446" s="10" t="n">
        <v>2015</v>
      </c>
      <c r="G5446" t="inlineStr">
        <is>
          <t>2000-2059</t>
        </is>
      </c>
      <c r="H5446" s="9">
        <f>INT(F5446/100)</f>
        <v/>
      </c>
      <c r="I5446" t="n">
        <v>4</v>
      </c>
      <c r="J5446" t="n">
        <v>0</v>
      </c>
      <c r="K5446" t="n">
        <v>3</v>
      </c>
      <c r="L5446" t="n">
        <v>0</v>
      </c>
      <c r="M5446" t="n">
        <v>0</v>
      </c>
      <c r="O5446" t="n">
        <v>0</v>
      </c>
    </row>
    <row r="5447">
      <c r="A5447" s="8" t="n">
        <v>46216</v>
      </c>
      <c r="B5447" t="inlineStr">
        <is>
          <t>UA</t>
        </is>
      </c>
      <c r="C5447" s="9">
        <f>_xlfn.XLOOKUP(B5447,Carriers[Code],Carriers[Airline])</f>
        <v/>
      </c>
      <c r="D5447" t="n">
        <v>2229</v>
      </c>
      <c r="E5447" t="inlineStr">
        <is>
          <t>ORD</t>
        </is>
      </c>
      <c r="F5447" s="10" t="n">
        <v>2015</v>
      </c>
      <c r="G5447" t="inlineStr">
        <is>
          <t>2000-2059</t>
        </is>
      </c>
      <c r="H5447" s="9">
        <f>INT(F5447/100)</f>
        <v/>
      </c>
      <c r="I5447" t="n">
        <v>0</v>
      </c>
      <c r="J5447" t="n">
        <v>0</v>
      </c>
      <c r="K5447" t="n">
        <v>-7</v>
      </c>
      <c r="L5447" t="n">
        <v>0</v>
      </c>
      <c r="M5447" t="n">
        <v>0</v>
      </c>
      <c r="O5447" t="n">
        <v>0</v>
      </c>
    </row>
    <row r="5448">
      <c r="A5448" s="8" t="n">
        <v>46216</v>
      </c>
      <c r="B5448" t="inlineStr">
        <is>
          <t>DL</t>
        </is>
      </c>
      <c r="C5448" s="9">
        <f>_xlfn.XLOOKUP(B5448,Carriers[Code],Carriers[Airline])</f>
        <v/>
      </c>
      <c r="D5448" t="n">
        <v>1513</v>
      </c>
      <c r="E5448" t="inlineStr">
        <is>
          <t>MCO</t>
        </is>
      </c>
      <c r="F5448" s="10" t="n">
        <v>2016</v>
      </c>
      <c r="G5448" t="inlineStr">
        <is>
          <t>2000-2059</t>
        </is>
      </c>
      <c r="H5448" s="9">
        <f>INT(F5448/100)</f>
        <v/>
      </c>
      <c r="I5448" t="n">
        <v>20</v>
      </c>
      <c r="J5448" t="n">
        <v>1</v>
      </c>
      <c r="K5448" t="n">
        <v>10</v>
      </c>
      <c r="L5448" t="n">
        <v>0</v>
      </c>
      <c r="M5448" t="n">
        <v>0</v>
      </c>
      <c r="O5448" t="n">
        <v>0</v>
      </c>
    </row>
    <row r="5449">
      <c r="A5449" s="8" t="n">
        <v>46216</v>
      </c>
      <c r="B5449" t="inlineStr">
        <is>
          <t>UA</t>
        </is>
      </c>
      <c r="C5449" s="9">
        <f>_xlfn.XLOOKUP(B5449,Carriers[Code],Carriers[Airline])</f>
        <v/>
      </c>
      <c r="D5449" t="n">
        <v>2107</v>
      </c>
      <c r="E5449" t="inlineStr">
        <is>
          <t>SFO</t>
        </is>
      </c>
      <c r="F5449" s="10" t="n">
        <v>2020</v>
      </c>
      <c r="G5449" t="inlineStr">
        <is>
          <t>2000-2059</t>
        </is>
      </c>
      <c r="H5449" s="9">
        <f>INT(F5449/100)</f>
        <v/>
      </c>
      <c r="I5449" t="n">
        <v>44</v>
      </c>
      <c r="J5449" t="n">
        <v>1</v>
      </c>
      <c r="K5449" t="n">
        <v>1</v>
      </c>
      <c r="L5449" t="n">
        <v>0</v>
      </c>
      <c r="M5449" t="n">
        <v>0</v>
      </c>
      <c r="O5449" t="n">
        <v>0</v>
      </c>
    </row>
    <row r="5450">
      <c r="A5450" s="8" t="n">
        <v>46216</v>
      </c>
      <c r="B5450" t="inlineStr">
        <is>
          <t>MQ</t>
        </is>
      </c>
      <c r="C5450" s="9">
        <f>_xlfn.XLOOKUP(B5450,Carriers[Code],Carriers[Airline])</f>
        <v/>
      </c>
      <c r="D5450" t="n">
        <v>4047</v>
      </c>
      <c r="E5450" t="inlineStr">
        <is>
          <t>DCA</t>
        </is>
      </c>
      <c r="F5450" s="10" t="n">
        <v>2022</v>
      </c>
      <c r="G5450" t="inlineStr">
        <is>
          <t>2000-2059</t>
        </is>
      </c>
      <c r="H5450" s="9">
        <f>INT(F5450/100)</f>
        <v/>
      </c>
      <c r="I5450" t="n">
        <v>-14</v>
      </c>
      <c r="J5450" t="n">
        <v>0</v>
      </c>
      <c r="K5450" t="n">
        <v>-23</v>
      </c>
      <c r="L5450" t="n">
        <v>0</v>
      </c>
      <c r="M5450" t="n">
        <v>0</v>
      </c>
      <c r="O5450" t="n">
        <v>0</v>
      </c>
    </row>
    <row r="5451">
      <c r="A5451" s="8" t="n">
        <v>46216</v>
      </c>
      <c r="B5451" t="inlineStr">
        <is>
          <t>YX</t>
        </is>
      </c>
      <c r="C5451" s="9">
        <f>_xlfn.XLOOKUP(B5451,Carriers[Code],Carriers[Airline])</f>
        <v/>
      </c>
      <c r="D5451" t="n">
        <v>4692</v>
      </c>
      <c r="E5451" t="inlineStr">
        <is>
          <t>MSN</t>
        </is>
      </c>
      <c r="F5451" s="10" t="n">
        <v>2023</v>
      </c>
      <c r="G5451" t="inlineStr">
        <is>
          <t>2000-2059</t>
        </is>
      </c>
      <c r="H5451" s="9">
        <f>INT(F5451/100)</f>
        <v/>
      </c>
      <c r="I5451" t="n">
        <v>-9</v>
      </c>
      <c r="J5451" t="n">
        <v>0</v>
      </c>
      <c r="K5451" t="n">
        <v>-15</v>
      </c>
      <c r="L5451" t="n">
        <v>0</v>
      </c>
      <c r="M5451" t="n">
        <v>0</v>
      </c>
      <c r="O5451" t="n">
        <v>0</v>
      </c>
    </row>
    <row r="5452">
      <c r="A5452" s="8" t="n">
        <v>46216</v>
      </c>
      <c r="B5452" t="inlineStr">
        <is>
          <t>B6</t>
        </is>
      </c>
      <c r="C5452" s="9">
        <f>_xlfn.XLOOKUP(B5452,Carriers[Code],Carriers[Airline])</f>
        <v/>
      </c>
      <c r="D5452" t="n">
        <v>387</v>
      </c>
      <c r="E5452" t="inlineStr">
        <is>
          <t>LAX</t>
        </is>
      </c>
      <c r="F5452" s="10" t="n">
        <v>2025</v>
      </c>
      <c r="G5452" t="inlineStr">
        <is>
          <t>2000-2059</t>
        </is>
      </c>
      <c r="H5452" s="9">
        <f>INT(F5452/100)</f>
        <v/>
      </c>
      <c r="I5452" t="n">
        <v>144</v>
      </c>
      <c r="J5452" t="n">
        <v>1</v>
      </c>
      <c r="K5452" t="n">
        <v>93</v>
      </c>
      <c r="L5452" t="n">
        <v>1</v>
      </c>
      <c r="M5452" t="n">
        <v>0</v>
      </c>
      <c r="O5452" t="n">
        <v>0</v>
      </c>
      <c r="P5452" t="n">
        <v>6</v>
      </c>
      <c r="Q5452" t="n">
        <v>0</v>
      </c>
      <c r="R5452" t="n">
        <v>0</v>
      </c>
      <c r="S5452" t="n">
        <v>0</v>
      </c>
      <c r="T5452" t="n">
        <v>87</v>
      </c>
    </row>
    <row r="5453">
      <c r="A5453" s="8" t="n">
        <v>46216</v>
      </c>
      <c r="B5453" t="inlineStr">
        <is>
          <t>YX</t>
        </is>
      </c>
      <c r="C5453" s="9">
        <f>_xlfn.XLOOKUP(B5453,Carriers[Code],Carriers[Airline])</f>
        <v/>
      </c>
      <c r="D5453" t="n">
        <v>5610</v>
      </c>
      <c r="E5453" t="inlineStr">
        <is>
          <t>PHL</t>
        </is>
      </c>
      <c r="F5453" s="10" t="n">
        <v>2025</v>
      </c>
      <c r="G5453" t="inlineStr">
        <is>
          <t>2000-2059</t>
        </is>
      </c>
      <c r="H5453" s="9">
        <f>INT(F5453/100)</f>
        <v/>
      </c>
      <c r="I5453" t="n">
        <v>-11</v>
      </c>
      <c r="J5453" t="n">
        <v>0</v>
      </c>
      <c r="K5453" t="n">
        <v>-19</v>
      </c>
      <c r="L5453" t="n">
        <v>0</v>
      </c>
      <c r="M5453" t="n">
        <v>0</v>
      </c>
      <c r="O5453" t="n">
        <v>0</v>
      </c>
    </row>
    <row r="5454">
      <c r="A5454" s="8" t="n">
        <v>46216</v>
      </c>
      <c r="B5454" t="inlineStr">
        <is>
          <t>UA</t>
        </is>
      </c>
      <c r="C5454" s="9">
        <f>_xlfn.XLOOKUP(B5454,Carriers[Code],Carriers[Airline])</f>
        <v/>
      </c>
      <c r="D5454" t="n">
        <v>2060</v>
      </c>
      <c r="E5454" t="inlineStr">
        <is>
          <t>EWR</t>
        </is>
      </c>
      <c r="F5454" s="10" t="n">
        <v>2027</v>
      </c>
      <c r="G5454" t="inlineStr">
        <is>
          <t>2000-2059</t>
        </is>
      </c>
      <c r="H5454" s="9">
        <f>INT(F5454/100)</f>
        <v/>
      </c>
      <c r="I5454" t="n">
        <v>55</v>
      </c>
      <c r="J5454" t="n">
        <v>1</v>
      </c>
      <c r="K5454" t="n">
        <v>30</v>
      </c>
      <c r="L5454" t="n">
        <v>1</v>
      </c>
      <c r="M5454" t="n">
        <v>0</v>
      </c>
      <c r="O5454" t="n">
        <v>0</v>
      </c>
      <c r="P5454" t="n">
        <v>5</v>
      </c>
      <c r="Q5454" t="n">
        <v>0</v>
      </c>
      <c r="R5454" t="n">
        <v>0</v>
      </c>
      <c r="S5454" t="n">
        <v>0</v>
      </c>
      <c r="T5454" t="n">
        <v>25</v>
      </c>
    </row>
    <row r="5455">
      <c r="A5455" s="8" t="n">
        <v>46216</v>
      </c>
      <c r="B5455" t="inlineStr">
        <is>
          <t>DL</t>
        </is>
      </c>
      <c r="C5455" s="9">
        <f>_xlfn.XLOOKUP(B5455,Carriers[Code],Carriers[Airline])</f>
        <v/>
      </c>
      <c r="D5455" t="n">
        <v>321</v>
      </c>
      <c r="E5455" t="inlineStr">
        <is>
          <t>LAX</t>
        </is>
      </c>
      <c r="F5455" s="10" t="n">
        <v>2030</v>
      </c>
      <c r="G5455" t="inlineStr">
        <is>
          <t>2000-2059</t>
        </is>
      </c>
      <c r="H5455" s="9">
        <f>INT(F5455/100)</f>
        <v/>
      </c>
      <c r="M5455" t="n">
        <v>1</v>
      </c>
      <c r="N5455" t="inlineStr">
        <is>
          <t>A</t>
        </is>
      </c>
      <c r="O5455" t="n">
        <v>0</v>
      </c>
    </row>
    <row r="5456">
      <c r="A5456" s="8" t="n">
        <v>46216</v>
      </c>
      <c r="B5456" t="inlineStr">
        <is>
          <t>YX</t>
        </is>
      </c>
      <c r="C5456" s="9">
        <f>_xlfn.XLOOKUP(B5456,Carriers[Code],Carriers[Airline])</f>
        <v/>
      </c>
      <c r="D5456" t="n">
        <v>4715</v>
      </c>
      <c r="E5456" t="inlineStr">
        <is>
          <t>MDT</t>
        </is>
      </c>
      <c r="F5456" s="10" t="n">
        <v>2030</v>
      </c>
      <c r="G5456" t="inlineStr">
        <is>
          <t>2000-2059</t>
        </is>
      </c>
      <c r="H5456" s="9">
        <f>INT(F5456/100)</f>
        <v/>
      </c>
      <c r="I5456" t="n">
        <v>-10</v>
      </c>
      <c r="J5456" t="n">
        <v>0</v>
      </c>
      <c r="K5456" t="n">
        <v>-16</v>
      </c>
      <c r="L5456" t="n">
        <v>0</v>
      </c>
      <c r="M5456" t="n">
        <v>0</v>
      </c>
      <c r="O5456" t="n">
        <v>0</v>
      </c>
    </row>
    <row r="5457">
      <c r="A5457" s="8" t="n">
        <v>46216</v>
      </c>
      <c r="B5457" t="inlineStr">
        <is>
          <t>B6</t>
        </is>
      </c>
      <c r="C5457" s="9">
        <f>_xlfn.XLOOKUP(B5457,Carriers[Code],Carriers[Airline])</f>
        <v/>
      </c>
      <c r="D5457" t="n">
        <v>1337</v>
      </c>
      <c r="E5457" t="inlineStr">
        <is>
          <t>DTW</t>
        </is>
      </c>
      <c r="F5457" s="10" t="n">
        <v>2033</v>
      </c>
      <c r="G5457" t="inlineStr">
        <is>
          <t>2000-2059</t>
        </is>
      </c>
      <c r="H5457" s="9">
        <f>INT(F5457/100)</f>
        <v/>
      </c>
      <c r="I5457" t="n">
        <v>6</v>
      </c>
      <c r="J5457" t="n">
        <v>0</v>
      </c>
      <c r="K5457" t="n">
        <v>-7</v>
      </c>
      <c r="L5457" t="n">
        <v>0</v>
      </c>
      <c r="M5457" t="n">
        <v>0</v>
      </c>
      <c r="O5457" t="n">
        <v>0</v>
      </c>
    </row>
    <row r="5458">
      <c r="A5458" s="8" t="n">
        <v>46216</v>
      </c>
      <c r="B5458" t="inlineStr">
        <is>
          <t>YX</t>
        </is>
      </c>
      <c r="C5458" s="9">
        <f>_xlfn.XLOOKUP(B5458,Carriers[Code],Carriers[Airline])</f>
        <v/>
      </c>
      <c r="D5458" t="n">
        <v>5593</v>
      </c>
      <c r="E5458" t="inlineStr">
        <is>
          <t>JAX</t>
        </is>
      </c>
      <c r="F5458" s="10" t="n">
        <v>2035</v>
      </c>
      <c r="G5458" t="inlineStr">
        <is>
          <t>2000-2059</t>
        </is>
      </c>
      <c r="H5458" s="9">
        <f>INT(F5458/100)</f>
        <v/>
      </c>
      <c r="I5458" t="n">
        <v>1</v>
      </c>
      <c r="J5458" t="n">
        <v>0</v>
      </c>
      <c r="K5458" t="n">
        <v>2</v>
      </c>
      <c r="L5458" t="n">
        <v>0</v>
      </c>
      <c r="M5458" t="n">
        <v>0</v>
      </c>
      <c r="O5458" t="n">
        <v>0</v>
      </c>
    </row>
    <row r="5459">
      <c r="A5459" s="8" t="n">
        <v>46216</v>
      </c>
      <c r="B5459" t="inlineStr">
        <is>
          <t>YX</t>
        </is>
      </c>
      <c r="C5459" s="9">
        <f>_xlfn.XLOOKUP(B5459,Carriers[Code],Carriers[Airline])</f>
        <v/>
      </c>
      <c r="D5459" t="n">
        <v>5851</v>
      </c>
      <c r="E5459" t="inlineStr">
        <is>
          <t>BWI</t>
        </is>
      </c>
      <c r="F5459" s="10" t="n">
        <v>2035</v>
      </c>
      <c r="G5459" t="inlineStr">
        <is>
          <t>2000-2059</t>
        </is>
      </c>
      <c r="H5459" s="9">
        <f>INT(F5459/100)</f>
        <v/>
      </c>
      <c r="I5459" t="n">
        <v>-9</v>
      </c>
      <c r="J5459" t="n">
        <v>0</v>
      </c>
      <c r="K5459" t="n">
        <v>-9</v>
      </c>
      <c r="L5459" t="n">
        <v>0</v>
      </c>
      <c r="M5459" t="n">
        <v>0</v>
      </c>
      <c r="O5459" t="n">
        <v>0</v>
      </c>
    </row>
    <row r="5460">
      <c r="A5460" s="8" t="n">
        <v>46216</v>
      </c>
      <c r="B5460" t="inlineStr">
        <is>
          <t>B6</t>
        </is>
      </c>
      <c r="C5460" s="9">
        <f>_xlfn.XLOOKUP(B5460,Carriers[Code],Carriers[Airline])</f>
        <v/>
      </c>
      <c r="D5460" t="n">
        <v>1785</v>
      </c>
      <c r="E5460" t="inlineStr">
        <is>
          <t>PIT</t>
        </is>
      </c>
      <c r="F5460" s="10" t="n">
        <v>2038</v>
      </c>
      <c r="G5460" t="inlineStr">
        <is>
          <t>2000-2059</t>
        </is>
      </c>
      <c r="H5460" s="9">
        <f>INT(F5460/100)</f>
        <v/>
      </c>
      <c r="I5460" t="n">
        <v>35</v>
      </c>
      <c r="J5460" t="n">
        <v>1</v>
      </c>
      <c r="K5460" t="n">
        <v>14</v>
      </c>
      <c r="L5460" t="n">
        <v>0</v>
      </c>
      <c r="M5460" t="n">
        <v>0</v>
      </c>
      <c r="O5460" t="n">
        <v>0</v>
      </c>
    </row>
    <row r="5461">
      <c r="A5461" s="8" t="n">
        <v>46216</v>
      </c>
      <c r="B5461" t="inlineStr">
        <is>
          <t>UA</t>
        </is>
      </c>
      <c r="C5461" s="9">
        <f>_xlfn.XLOOKUP(B5461,Carriers[Code],Carriers[Airline])</f>
        <v/>
      </c>
      <c r="D5461" t="n">
        <v>2433</v>
      </c>
      <c r="E5461" t="inlineStr">
        <is>
          <t>DEN</t>
        </is>
      </c>
      <c r="F5461" s="10" t="n">
        <v>2039</v>
      </c>
      <c r="G5461" t="inlineStr">
        <is>
          <t>2000-2059</t>
        </is>
      </c>
      <c r="H5461" s="9">
        <f>INT(F5461/100)</f>
        <v/>
      </c>
      <c r="I5461" t="n">
        <v>-4</v>
      </c>
      <c r="J5461" t="n">
        <v>0</v>
      </c>
      <c r="K5461" t="n">
        <v>-44</v>
      </c>
      <c r="L5461" t="n">
        <v>0</v>
      </c>
      <c r="M5461" t="n">
        <v>0</v>
      </c>
      <c r="O5461" t="n">
        <v>0</v>
      </c>
    </row>
    <row r="5462">
      <c r="A5462" s="8" t="n">
        <v>46216</v>
      </c>
      <c r="B5462" t="inlineStr">
        <is>
          <t>DL</t>
        </is>
      </c>
      <c r="C5462" s="9">
        <f>_xlfn.XLOOKUP(B5462,Carriers[Code],Carriers[Airline])</f>
        <v/>
      </c>
      <c r="D5462" t="n">
        <v>900</v>
      </c>
      <c r="E5462" t="inlineStr">
        <is>
          <t>ATL</t>
        </is>
      </c>
      <c r="F5462" s="10" t="n">
        <v>2040</v>
      </c>
      <c r="G5462" t="inlineStr">
        <is>
          <t>2000-2059</t>
        </is>
      </c>
      <c r="H5462" s="9">
        <f>INT(F5462/100)</f>
        <v/>
      </c>
      <c r="I5462" t="n">
        <v>93</v>
      </c>
      <c r="J5462" t="n">
        <v>1</v>
      </c>
      <c r="K5462" t="n">
        <v>59</v>
      </c>
      <c r="L5462" t="n">
        <v>1</v>
      </c>
      <c r="M5462" t="n">
        <v>0</v>
      </c>
      <c r="O5462" t="n">
        <v>0</v>
      </c>
      <c r="P5462" t="n">
        <v>18</v>
      </c>
      <c r="Q5462" t="n">
        <v>0</v>
      </c>
      <c r="R5462" t="n">
        <v>0</v>
      </c>
      <c r="S5462" t="n">
        <v>0</v>
      </c>
      <c r="T5462" t="n">
        <v>41</v>
      </c>
    </row>
    <row r="5463">
      <c r="A5463" s="8" t="n">
        <v>46216</v>
      </c>
      <c r="B5463" t="inlineStr">
        <is>
          <t>DL</t>
        </is>
      </c>
      <c r="C5463" s="9">
        <f>_xlfn.XLOOKUP(B5463,Carriers[Code],Carriers[Airline])</f>
        <v/>
      </c>
      <c r="D5463" t="n">
        <v>2804</v>
      </c>
      <c r="E5463" t="inlineStr">
        <is>
          <t>ORD</t>
        </is>
      </c>
      <c r="F5463" s="10" t="n">
        <v>2045</v>
      </c>
      <c r="G5463" t="inlineStr">
        <is>
          <t>2000-2059</t>
        </is>
      </c>
      <c r="H5463" s="9">
        <f>INT(F5463/100)</f>
        <v/>
      </c>
      <c r="I5463" t="n">
        <v>-7</v>
      </c>
      <c r="J5463" t="n">
        <v>0</v>
      </c>
      <c r="K5463" t="n">
        <v>-13</v>
      </c>
      <c r="L5463" t="n">
        <v>0</v>
      </c>
      <c r="M5463" t="n">
        <v>0</v>
      </c>
      <c r="O5463" t="n">
        <v>0</v>
      </c>
    </row>
    <row r="5464">
      <c r="A5464" s="8" t="n">
        <v>46216</v>
      </c>
      <c r="B5464" t="inlineStr">
        <is>
          <t>YX</t>
        </is>
      </c>
      <c r="C5464" s="9">
        <f>_xlfn.XLOOKUP(B5464,Carriers[Code],Carriers[Airline])</f>
        <v/>
      </c>
      <c r="D5464" t="n">
        <v>5801</v>
      </c>
      <c r="E5464" t="inlineStr">
        <is>
          <t>CVG</t>
        </is>
      </c>
      <c r="F5464" s="10" t="n">
        <v>2045</v>
      </c>
      <c r="G5464" t="inlineStr">
        <is>
          <t>2000-2059</t>
        </is>
      </c>
      <c r="H5464" s="9">
        <f>INT(F5464/100)</f>
        <v/>
      </c>
      <c r="I5464" t="n">
        <v>-3</v>
      </c>
      <c r="J5464" t="n">
        <v>0</v>
      </c>
      <c r="K5464" t="n">
        <v>-6</v>
      </c>
      <c r="L5464" t="n">
        <v>0</v>
      </c>
      <c r="M5464" t="n">
        <v>0</v>
      </c>
      <c r="O5464" t="n">
        <v>0</v>
      </c>
    </row>
    <row r="5465">
      <c r="A5465" s="8" t="n">
        <v>46216</v>
      </c>
      <c r="B5465" t="inlineStr">
        <is>
          <t>B6</t>
        </is>
      </c>
      <c r="C5465" s="9">
        <f>_xlfn.XLOOKUP(B5465,Carriers[Code],Carriers[Airline])</f>
        <v/>
      </c>
      <c r="D5465" t="n">
        <v>2783</v>
      </c>
      <c r="E5465" t="inlineStr">
        <is>
          <t>RDU</t>
        </is>
      </c>
      <c r="F5465" s="10" t="n">
        <v>2054</v>
      </c>
      <c r="G5465" t="inlineStr">
        <is>
          <t>2000-2059</t>
        </is>
      </c>
      <c r="H5465" s="9">
        <f>INT(F5465/100)</f>
        <v/>
      </c>
      <c r="I5465" t="n">
        <v>0</v>
      </c>
      <c r="J5465" t="n">
        <v>0</v>
      </c>
      <c r="K5465" t="n">
        <v>-9</v>
      </c>
      <c r="L5465" t="n">
        <v>0</v>
      </c>
      <c r="M5465" t="n">
        <v>0</v>
      </c>
      <c r="O5465" t="n">
        <v>0</v>
      </c>
    </row>
    <row r="5466">
      <c r="A5466" s="8" t="n">
        <v>46216</v>
      </c>
      <c r="B5466" t="inlineStr">
        <is>
          <t>B6</t>
        </is>
      </c>
      <c r="C5466" s="9">
        <f>_xlfn.XLOOKUP(B5466,Carriers[Code],Carriers[Airline])</f>
        <v/>
      </c>
      <c r="D5466" t="n">
        <v>206</v>
      </c>
      <c r="E5466" t="inlineStr">
        <is>
          <t>PQI</t>
        </is>
      </c>
      <c r="F5466" s="10" t="n">
        <v>2055</v>
      </c>
      <c r="G5466" t="inlineStr">
        <is>
          <t>2000-2059</t>
        </is>
      </c>
      <c r="H5466" s="9">
        <f>INT(F5466/100)</f>
        <v/>
      </c>
      <c r="I5466" t="n">
        <v>-14</v>
      </c>
      <c r="J5466" t="n">
        <v>0</v>
      </c>
      <c r="K5466" t="n">
        <v>-7</v>
      </c>
      <c r="L5466" t="n">
        <v>0</v>
      </c>
      <c r="M5466" t="n">
        <v>0</v>
      </c>
      <c r="O5466" t="n">
        <v>0</v>
      </c>
    </row>
    <row r="5467">
      <c r="A5467" s="8" t="n">
        <v>46216</v>
      </c>
      <c r="B5467" t="inlineStr">
        <is>
          <t>B6</t>
        </is>
      </c>
      <c r="C5467" s="9">
        <f>_xlfn.XLOOKUP(B5467,Carriers[Code],Carriers[Airline])</f>
        <v/>
      </c>
      <c r="D5467" t="n">
        <v>413</v>
      </c>
      <c r="E5467" t="inlineStr">
        <is>
          <t>SFO</t>
        </is>
      </c>
      <c r="F5467" s="10" t="n">
        <v>2055</v>
      </c>
      <c r="G5467" t="inlineStr">
        <is>
          <t>2000-2059</t>
        </is>
      </c>
      <c r="H5467" s="9">
        <f>INT(F5467/100)</f>
        <v/>
      </c>
      <c r="I5467" t="n">
        <v>72</v>
      </c>
      <c r="J5467" t="n">
        <v>1</v>
      </c>
      <c r="K5467" t="n">
        <v>27</v>
      </c>
      <c r="L5467" t="n">
        <v>1</v>
      </c>
      <c r="M5467" t="n">
        <v>0</v>
      </c>
      <c r="O5467" t="n">
        <v>0</v>
      </c>
      <c r="P5467" t="n">
        <v>0</v>
      </c>
      <c r="Q5467" t="n">
        <v>0</v>
      </c>
      <c r="R5467" t="n">
        <v>27</v>
      </c>
      <c r="S5467" t="n">
        <v>0</v>
      </c>
      <c r="T5467" t="n">
        <v>0</v>
      </c>
    </row>
    <row r="5468">
      <c r="A5468" s="8" t="n">
        <v>46216</v>
      </c>
      <c r="B5468" t="inlineStr">
        <is>
          <t>DL</t>
        </is>
      </c>
      <c r="C5468" s="9">
        <f>_xlfn.XLOOKUP(B5468,Carriers[Code],Carriers[Airline])</f>
        <v/>
      </c>
      <c r="D5468" t="n">
        <v>2919</v>
      </c>
      <c r="E5468" t="inlineStr">
        <is>
          <t>SFO</t>
        </is>
      </c>
      <c r="F5468" s="10" t="n">
        <v>2055</v>
      </c>
      <c r="G5468" t="inlineStr">
        <is>
          <t>2000-2059</t>
        </is>
      </c>
      <c r="H5468" s="9">
        <f>INT(F5468/100)</f>
        <v/>
      </c>
      <c r="I5468" t="n">
        <v>39</v>
      </c>
      <c r="J5468" t="n">
        <v>1</v>
      </c>
      <c r="K5468" t="n">
        <v>11</v>
      </c>
      <c r="L5468" t="n">
        <v>0</v>
      </c>
      <c r="M5468" t="n">
        <v>0</v>
      </c>
      <c r="O5468" t="n">
        <v>0</v>
      </c>
    </row>
    <row r="5469">
      <c r="A5469" s="8" t="n">
        <v>46216</v>
      </c>
      <c r="B5469" t="inlineStr">
        <is>
          <t>YX</t>
        </is>
      </c>
      <c r="C5469" s="9">
        <f>_xlfn.XLOOKUP(B5469,Carriers[Code],Carriers[Airline])</f>
        <v/>
      </c>
      <c r="D5469" t="n">
        <v>5655</v>
      </c>
      <c r="E5469" t="inlineStr">
        <is>
          <t>CLE</t>
        </is>
      </c>
      <c r="F5469" s="10" t="n">
        <v>2055</v>
      </c>
      <c r="G5469" t="inlineStr">
        <is>
          <t>2000-2059</t>
        </is>
      </c>
      <c r="H5469" s="9">
        <f>INT(F5469/100)</f>
        <v/>
      </c>
      <c r="I5469" t="n">
        <v>-8</v>
      </c>
      <c r="J5469" t="n">
        <v>0</v>
      </c>
      <c r="K5469" t="n">
        <v>-21</v>
      </c>
      <c r="L5469" t="n">
        <v>0</v>
      </c>
      <c r="M5469" t="n">
        <v>0</v>
      </c>
      <c r="O5469" t="n">
        <v>0</v>
      </c>
    </row>
    <row r="5470">
      <c r="A5470" s="8" t="n">
        <v>46216</v>
      </c>
      <c r="B5470" t="inlineStr">
        <is>
          <t>YX</t>
        </is>
      </c>
      <c r="C5470" s="9">
        <f>_xlfn.XLOOKUP(B5470,Carriers[Code],Carriers[Airline])</f>
        <v/>
      </c>
      <c r="D5470" t="n">
        <v>5609</v>
      </c>
      <c r="E5470" t="inlineStr">
        <is>
          <t>LGA</t>
        </is>
      </c>
      <c r="F5470" s="10" t="n">
        <v>2100</v>
      </c>
      <c r="G5470" t="inlineStr">
        <is>
          <t>2100-2159</t>
        </is>
      </c>
      <c r="H5470" s="9">
        <f>INT(F5470/100)</f>
        <v/>
      </c>
      <c r="I5470" t="n">
        <v>5</v>
      </c>
      <c r="J5470" t="n">
        <v>0</v>
      </c>
      <c r="K5470" t="n">
        <v>-3</v>
      </c>
      <c r="L5470" t="n">
        <v>0</v>
      </c>
      <c r="M5470" t="n">
        <v>0</v>
      </c>
      <c r="O5470" t="n">
        <v>0</v>
      </c>
    </row>
    <row r="5471">
      <c r="A5471" s="8" t="n">
        <v>46216</v>
      </c>
      <c r="B5471" t="inlineStr">
        <is>
          <t>B6</t>
        </is>
      </c>
      <c r="C5471" s="9">
        <f>_xlfn.XLOOKUP(B5471,Carriers[Code],Carriers[Airline])</f>
        <v/>
      </c>
      <c r="D5471" t="n">
        <v>591</v>
      </c>
      <c r="E5471" t="inlineStr">
        <is>
          <t>TPA</t>
        </is>
      </c>
      <c r="F5471" s="10" t="n">
        <v>2103</v>
      </c>
      <c r="G5471" t="inlineStr">
        <is>
          <t>2100-2159</t>
        </is>
      </c>
      <c r="H5471" s="9">
        <f>INT(F5471/100)</f>
        <v/>
      </c>
      <c r="I5471" t="n">
        <v>24</v>
      </c>
      <c r="J5471" t="n">
        <v>1</v>
      </c>
      <c r="K5471" t="n">
        <v>13</v>
      </c>
      <c r="L5471" t="n">
        <v>0</v>
      </c>
      <c r="M5471" t="n">
        <v>0</v>
      </c>
      <c r="O5471" t="n">
        <v>0</v>
      </c>
    </row>
    <row r="5472">
      <c r="A5472" s="8" t="n">
        <v>46216</v>
      </c>
      <c r="B5472" t="inlineStr">
        <is>
          <t>DL</t>
        </is>
      </c>
      <c r="C5472" s="9">
        <f>_xlfn.XLOOKUP(B5472,Carriers[Code],Carriers[Airline])</f>
        <v/>
      </c>
      <c r="D5472" t="n">
        <v>2896</v>
      </c>
      <c r="E5472" t="inlineStr">
        <is>
          <t>DTW</t>
        </is>
      </c>
      <c r="F5472" s="10" t="n">
        <v>2105</v>
      </c>
      <c r="G5472" t="inlineStr">
        <is>
          <t>2100-2159</t>
        </is>
      </c>
      <c r="H5472" s="9">
        <f>INT(F5472/100)</f>
        <v/>
      </c>
      <c r="I5472" t="n">
        <v>7</v>
      </c>
      <c r="J5472" t="n">
        <v>0</v>
      </c>
      <c r="K5472" t="n">
        <v>-8</v>
      </c>
      <c r="L5472" t="n">
        <v>0</v>
      </c>
      <c r="M5472" t="n">
        <v>0</v>
      </c>
      <c r="O5472" t="n">
        <v>0</v>
      </c>
    </row>
    <row r="5473">
      <c r="A5473" s="8" t="n">
        <v>46216</v>
      </c>
      <c r="B5473" t="inlineStr">
        <is>
          <t>YX</t>
        </is>
      </c>
      <c r="C5473" s="9">
        <f>_xlfn.XLOOKUP(B5473,Carriers[Code],Carriers[Airline])</f>
        <v/>
      </c>
      <c r="D5473" t="n">
        <v>5594</v>
      </c>
      <c r="E5473" t="inlineStr">
        <is>
          <t>MEM</t>
        </is>
      </c>
      <c r="F5473" s="10" t="n">
        <v>2115</v>
      </c>
      <c r="G5473" t="inlineStr">
        <is>
          <t>2100-2159</t>
        </is>
      </c>
      <c r="H5473" s="9">
        <f>INT(F5473/100)</f>
        <v/>
      </c>
      <c r="I5473" t="n">
        <v>-1</v>
      </c>
      <c r="J5473" t="n">
        <v>0</v>
      </c>
      <c r="K5473" t="n">
        <v>-23</v>
      </c>
      <c r="L5473" t="n">
        <v>0</v>
      </c>
      <c r="M5473" t="n">
        <v>0</v>
      </c>
      <c r="O5473" t="n">
        <v>0</v>
      </c>
    </row>
    <row r="5474">
      <c r="A5474" s="8" t="n">
        <v>46216</v>
      </c>
      <c r="B5474" t="inlineStr">
        <is>
          <t>YX</t>
        </is>
      </c>
      <c r="C5474" s="9">
        <f>_xlfn.XLOOKUP(B5474,Carriers[Code],Carriers[Airline])</f>
        <v/>
      </c>
      <c r="D5474" t="n">
        <v>5702</v>
      </c>
      <c r="E5474" t="inlineStr">
        <is>
          <t>JFK</t>
        </is>
      </c>
      <c r="F5474" s="10" t="n">
        <v>2120</v>
      </c>
      <c r="G5474" t="inlineStr">
        <is>
          <t>2100-2159</t>
        </is>
      </c>
      <c r="H5474" s="9">
        <f>INT(F5474/100)</f>
        <v/>
      </c>
      <c r="I5474" t="n">
        <v>-3</v>
      </c>
      <c r="J5474" t="n">
        <v>0</v>
      </c>
      <c r="K5474" t="n">
        <v>-9</v>
      </c>
      <c r="L5474" t="n">
        <v>0</v>
      </c>
      <c r="M5474" t="n">
        <v>0</v>
      </c>
      <c r="O5474" t="n">
        <v>0</v>
      </c>
    </row>
    <row r="5475">
      <c r="A5475" s="8" t="n">
        <v>46216</v>
      </c>
      <c r="B5475" t="inlineStr">
        <is>
          <t>YX</t>
        </is>
      </c>
      <c r="C5475" s="9">
        <f>_xlfn.XLOOKUP(B5475,Carriers[Code],Carriers[Airline])</f>
        <v/>
      </c>
      <c r="D5475" t="n">
        <v>4662</v>
      </c>
      <c r="E5475" t="inlineStr">
        <is>
          <t>ROC</t>
        </is>
      </c>
      <c r="F5475" s="10" t="n">
        <v>2129</v>
      </c>
      <c r="G5475" t="inlineStr">
        <is>
          <t>2100-2159</t>
        </is>
      </c>
      <c r="H5475" s="9">
        <f>INT(F5475/100)</f>
        <v/>
      </c>
      <c r="I5475" t="n">
        <v>-4</v>
      </c>
      <c r="J5475" t="n">
        <v>0</v>
      </c>
      <c r="K5475" t="n">
        <v>-20</v>
      </c>
      <c r="L5475" t="n">
        <v>0</v>
      </c>
      <c r="M5475" t="n">
        <v>0</v>
      </c>
      <c r="O5475" t="n">
        <v>0</v>
      </c>
    </row>
    <row r="5476">
      <c r="A5476" s="8" t="n">
        <v>46216</v>
      </c>
      <c r="B5476" t="inlineStr">
        <is>
          <t>YX</t>
        </is>
      </c>
      <c r="C5476" s="9">
        <f>_xlfn.XLOOKUP(B5476,Carriers[Code],Carriers[Airline])</f>
        <v/>
      </c>
      <c r="D5476" t="n">
        <v>5676</v>
      </c>
      <c r="E5476" t="inlineStr">
        <is>
          <t>RIC</t>
        </is>
      </c>
      <c r="F5476" s="10" t="n">
        <v>2130</v>
      </c>
      <c r="G5476" t="inlineStr">
        <is>
          <t>2100-2159</t>
        </is>
      </c>
      <c r="H5476" s="9">
        <f>INT(F5476/100)</f>
        <v/>
      </c>
      <c r="I5476" t="n">
        <v>-8</v>
      </c>
      <c r="J5476" t="n">
        <v>0</v>
      </c>
      <c r="K5476" t="n">
        <v>-31</v>
      </c>
      <c r="L5476" t="n">
        <v>0</v>
      </c>
      <c r="M5476" t="n">
        <v>0</v>
      </c>
      <c r="O5476" t="n">
        <v>0</v>
      </c>
    </row>
    <row r="5477">
      <c r="A5477" s="8" t="n">
        <v>46216</v>
      </c>
      <c r="B5477" t="inlineStr">
        <is>
          <t>B6</t>
        </is>
      </c>
      <c r="C5477" s="9">
        <f>_xlfn.XLOOKUP(B5477,Carriers[Code],Carriers[Airline])</f>
        <v/>
      </c>
      <c r="D5477" t="n">
        <v>845</v>
      </c>
      <c r="E5477" t="inlineStr">
        <is>
          <t>SYR</t>
        </is>
      </c>
      <c r="F5477" s="10" t="n">
        <v>2135</v>
      </c>
      <c r="G5477" t="inlineStr">
        <is>
          <t>2100-2159</t>
        </is>
      </c>
      <c r="H5477" s="9">
        <f>INT(F5477/100)</f>
        <v/>
      </c>
      <c r="I5477" t="n">
        <v>0</v>
      </c>
      <c r="J5477" t="n">
        <v>0</v>
      </c>
      <c r="K5477" t="n">
        <v>-10</v>
      </c>
      <c r="L5477" t="n">
        <v>0</v>
      </c>
      <c r="M5477" t="n">
        <v>0</v>
      </c>
      <c r="O5477" t="n">
        <v>0</v>
      </c>
    </row>
    <row r="5478">
      <c r="A5478" s="8" t="n">
        <v>46216</v>
      </c>
      <c r="B5478" t="inlineStr">
        <is>
          <t>B6</t>
        </is>
      </c>
      <c r="C5478" s="9">
        <f>_xlfn.XLOOKUP(B5478,Carriers[Code],Carriers[Airline])</f>
        <v/>
      </c>
      <c r="D5478" t="n">
        <v>2421</v>
      </c>
      <c r="E5478" t="inlineStr">
        <is>
          <t>PBI</t>
        </is>
      </c>
      <c r="F5478" s="10" t="n">
        <v>2135</v>
      </c>
      <c r="G5478" t="inlineStr">
        <is>
          <t>2100-2159</t>
        </is>
      </c>
      <c r="H5478" s="9">
        <f>INT(F5478/100)</f>
        <v/>
      </c>
      <c r="I5478" t="n">
        <v>-6</v>
      </c>
      <c r="J5478" t="n">
        <v>0</v>
      </c>
      <c r="K5478" t="n">
        <v>-23</v>
      </c>
      <c r="L5478" t="n">
        <v>0</v>
      </c>
      <c r="M5478" t="n">
        <v>0</v>
      </c>
      <c r="O5478" t="n">
        <v>0</v>
      </c>
    </row>
    <row r="5479">
      <c r="A5479" s="8" t="n">
        <v>46216</v>
      </c>
      <c r="B5479" t="inlineStr">
        <is>
          <t>YX</t>
        </is>
      </c>
      <c r="C5479" s="9">
        <f>_xlfn.XLOOKUP(B5479,Carriers[Code],Carriers[Airline])</f>
        <v/>
      </c>
      <c r="D5479" t="n">
        <v>5704</v>
      </c>
      <c r="E5479" t="inlineStr">
        <is>
          <t>DCA</t>
        </is>
      </c>
      <c r="F5479" s="10" t="n">
        <v>2148</v>
      </c>
      <c r="G5479" t="inlineStr">
        <is>
          <t>2100-2159</t>
        </is>
      </c>
      <c r="H5479" s="9">
        <f>INT(F5479/100)</f>
        <v/>
      </c>
      <c r="I5479" t="n">
        <v>-8</v>
      </c>
      <c r="J5479" t="n">
        <v>0</v>
      </c>
      <c r="K5479" t="n">
        <v>-21</v>
      </c>
      <c r="L5479" t="n">
        <v>0</v>
      </c>
      <c r="M5479" t="n">
        <v>0</v>
      </c>
      <c r="O5479" t="n">
        <v>0</v>
      </c>
    </row>
    <row r="5480">
      <c r="A5480" s="8" t="n">
        <v>46216</v>
      </c>
      <c r="B5480" t="inlineStr">
        <is>
          <t>B6</t>
        </is>
      </c>
      <c r="C5480" s="9">
        <f>_xlfn.XLOOKUP(B5480,Carriers[Code],Carriers[Airline])</f>
        <v/>
      </c>
      <c r="D5480" t="n">
        <v>561</v>
      </c>
      <c r="E5480" t="inlineStr">
        <is>
          <t>SJU</t>
        </is>
      </c>
      <c r="F5480" s="10" t="n">
        <v>2159</v>
      </c>
      <c r="G5480" t="inlineStr">
        <is>
          <t>2100-2159</t>
        </is>
      </c>
      <c r="H5480" s="9">
        <f>INT(F5480/100)</f>
        <v/>
      </c>
      <c r="I5480" t="n">
        <v>27</v>
      </c>
      <c r="J5480" t="n">
        <v>1</v>
      </c>
      <c r="K5480" t="n">
        <v>17</v>
      </c>
      <c r="L5480" t="n">
        <v>1</v>
      </c>
      <c r="M5480" t="n">
        <v>0</v>
      </c>
      <c r="O5480" t="n">
        <v>0</v>
      </c>
      <c r="P5480" t="n">
        <v>17</v>
      </c>
      <c r="Q5480" t="n">
        <v>0</v>
      </c>
      <c r="R5480" t="n">
        <v>0</v>
      </c>
      <c r="S5480" t="n">
        <v>0</v>
      </c>
      <c r="T5480" t="n">
        <v>0</v>
      </c>
    </row>
    <row r="5481">
      <c r="A5481" s="8" t="n">
        <v>46216</v>
      </c>
      <c r="B5481" t="inlineStr">
        <is>
          <t>YX</t>
        </is>
      </c>
      <c r="C5481" s="9">
        <f>_xlfn.XLOOKUP(B5481,Carriers[Code],Carriers[Airline])</f>
        <v/>
      </c>
      <c r="D5481" t="n">
        <v>5840</v>
      </c>
      <c r="E5481" t="inlineStr">
        <is>
          <t>LGA</t>
        </is>
      </c>
      <c r="F5481" s="10" t="n">
        <v>2200</v>
      </c>
      <c r="G5481" t="inlineStr">
        <is>
          <t>2200-2259</t>
        </is>
      </c>
      <c r="H5481" s="9">
        <f>INT(F5481/100)</f>
        <v/>
      </c>
      <c r="I5481" t="n">
        <v>-15</v>
      </c>
      <c r="J5481" t="n">
        <v>0</v>
      </c>
      <c r="K5481" t="n">
        <v>-28</v>
      </c>
      <c r="L5481" t="n">
        <v>0</v>
      </c>
      <c r="M5481" t="n">
        <v>0</v>
      </c>
      <c r="O5481" t="n">
        <v>0</v>
      </c>
    </row>
    <row r="5482">
      <c r="A5482" s="8" t="n">
        <v>46216</v>
      </c>
      <c r="B5482" t="inlineStr">
        <is>
          <t>B6</t>
        </is>
      </c>
      <c r="C5482" s="9">
        <f>_xlfn.XLOOKUP(B5482,Carriers[Code],Carriers[Airline])</f>
        <v/>
      </c>
      <c r="D5482" t="n">
        <v>715</v>
      </c>
      <c r="E5482" t="inlineStr">
        <is>
          <t>BUF</t>
        </is>
      </c>
      <c r="F5482" s="10" t="n">
        <v>2210</v>
      </c>
      <c r="G5482" t="inlineStr">
        <is>
          <t>2200-2259</t>
        </is>
      </c>
      <c r="H5482" s="9">
        <f>INT(F5482/100)</f>
        <v/>
      </c>
      <c r="I5482" t="n">
        <v>-7</v>
      </c>
      <c r="J5482" t="n">
        <v>0</v>
      </c>
      <c r="K5482" t="n">
        <v>83</v>
      </c>
      <c r="L5482" t="n">
        <v>1</v>
      </c>
      <c r="M5482" t="n">
        <v>0</v>
      </c>
      <c r="O5482" t="n">
        <v>0</v>
      </c>
      <c r="P5482" t="n">
        <v>0</v>
      </c>
      <c r="Q5482" t="n">
        <v>0</v>
      </c>
      <c r="R5482" t="n">
        <v>83</v>
      </c>
      <c r="S5482" t="n">
        <v>0</v>
      </c>
      <c r="T5482" t="n">
        <v>0</v>
      </c>
    </row>
    <row r="5483">
      <c r="A5483" s="8" t="n">
        <v>46216</v>
      </c>
      <c r="B5483" t="inlineStr">
        <is>
          <t>WN</t>
        </is>
      </c>
      <c r="C5483" s="9">
        <f>_xlfn.XLOOKUP(B5483,Carriers[Code],Carriers[Airline])</f>
        <v/>
      </c>
      <c r="D5483" t="n">
        <v>736</v>
      </c>
      <c r="E5483" t="inlineStr">
        <is>
          <t>BWI</t>
        </is>
      </c>
      <c r="F5483" s="10" t="n">
        <v>2215</v>
      </c>
      <c r="G5483" t="inlineStr">
        <is>
          <t>2200-2259</t>
        </is>
      </c>
      <c r="H5483" s="9">
        <f>INT(F5483/100)</f>
        <v/>
      </c>
      <c r="I5483" t="n">
        <v>14</v>
      </c>
      <c r="J5483" t="n">
        <v>0</v>
      </c>
      <c r="K5483" t="n">
        <v>-9</v>
      </c>
      <c r="L5483" t="n">
        <v>0</v>
      </c>
      <c r="M5483" t="n">
        <v>0</v>
      </c>
      <c r="O5483" t="n">
        <v>0</v>
      </c>
    </row>
    <row r="5484">
      <c r="A5484" s="8" t="n">
        <v>46217</v>
      </c>
      <c r="B5484" t="inlineStr">
        <is>
          <t>WN</t>
        </is>
      </c>
      <c r="C5484" s="9">
        <f>_xlfn.XLOOKUP(B5484,Carriers[Code],Carriers[Airline])</f>
        <v/>
      </c>
      <c r="D5484" t="n">
        <v>4156</v>
      </c>
      <c r="E5484" t="inlineStr">
        <is>
          <t>DEN</t>
        </is>
      </c>
      <c r="F5484" s="10" t="n">
        <v>500</v>
      </c>
      <c r="G5484" t="inlineStr">
        <is>
          <t>0001-0559</t>
        </is>
      </c>
      <c r="H5484" s="9">
        <f>INT(F5484/100)</f>
        <v/>
      </c>
      <c r="I5484" t="n">
        <v>10</v>
      </c>
      <c r="J5484" t="n">
        <v>0</v>
      </c>
      <c r="K5484" t="n">
        <v>-23</v>
      </c>
      <c r="L5484" t="n">
        <v>0</v>
      </c>
      <c r="M5484" t="n">
        <v>0</v>
      </c>
      <c r="O5484" t="n">
        <v>0</v>
      </c>
    </row>
    <row r="5485">
      <c r="A5485" s="8" t="n">
        <v>46217</v>
      </c>
      <c r="B5485" t="inlineStr">
        <is>
          <t>B6</t>
        </is>
      </c>
      <c r="C5485" s="9">
        <f>_xlfn.XLOOKUP(B5485,Carriers[Code],Carriers[Airline])</f>
        <v/>
      </c>
      <c r="D5485" t="n">
        <v>917</v>
      </c>
      <c r="E5485" t="inlineStr">
        <is>
          <t>JFK</t>
        </is>
      </c>
      <c r="F5485" s="10" t="n">
        <v>501</v>
      </c>
      <c r="G5485" t="inlineStr">
        <is>
          <t>0001-0559</t>
        </is>
      </c>
      <c r="H5485" s="9">
        <f>INT(F5485/100)</f>
        <v/>
      </c>
      <c r="I5485" t="n">
        <v>-9</v>
      </c>
      <c r="J5485" t="n">
        <v>0</v>
      </c>
      <c r="K5485" t="n">
        <v>-19</v>
      </c>
      <c r="L5485" t="n">
        <v>0</v>
      </c>
      <c r="M5485" t="n">
        <v>0</v>
      </c>
      <c r="O5485" t="n">
        <v>0</v>
      </c>
    </row>
    <row r="5486">
      <c r="A5486" s="8" t="n">
        <v>46217</v>
      </c>
      <c r="B5486" t="inlineStr">
        <is>
          <t>AA</t>
        </is>
      </c>
      <c r="C5486" s="9">
        <f>_xlfn.XLOOKUP(B5486,Carriers[Code],Carriers[Airline])</f>
        <v/>
      </c>
      <c r="D5486" t="n">
        <v>1418</v>
      </c>
      <c r="E5486" t="inlineStr">
        <is>
          <t>MIA</t>
        </is>
      </c>
      <c r="F5486" s="10" t="n">
        <v>510</v>
      </c>
      <c r="G5486" t="inlineStr">
        <is>
          <t>0001-0559</t>
        </is>
      </c>
      <c r="H5486" s="9">
        <f>INT(F5486/100)</f>
        <v/>
      </c>
      <c r="I5486" t="n">
        <v>-9</v>
      </c>
      <c r="J5486" t="n">
        <v>0</v>
      </c>
      <c r="K5486" t="n">
        <v>-33</v>
      </c>
      <c r="L5486" t="n">
        <v>0</v>
      </c>
      <c r="M5486" t="n">
        <v>0</v>
      </c>
      <c r="O5486" t="n">
        <v>0</v>
      </c>
    </row>
    <row r="5487">
      <c r="A5487" s="8" t="n">
        <v>46217</v>
      </c>
      <c r="B5487" t="inlineStr">
        <is>
          <t>AA</t>
        </is>
      </c>
      <c r="C5487" s="9">
        <f>_xlfn.XLOOKUP(B5487,Carriers[Code],Carriers[Airline])</f>
        <v/>
      </c>
      <c r="D5487" t="n">
        <v>3324</v>
      </c>
      <c r="E5487" t="inlineStr">
        <is>
          <t>ORD</t>
        </is>
      </c>
      <c r="F5487" s="10" t="n">
        <v>510</v>
      </c>
      <c r="G5487" t="inlineStr">
        <is>
          <t>0001-0559</t>
        </is>
      </c>
      <c r="H5487" s="9">
        <f>INT(F5487/100)</f>
        <v/>
      </c>
      <c r="I5487" t="n">
        <v>-6</v>
      </c>
      <c r="J5487" t="n">
        <v>0</v>
      </c>
      <c r="K5487" t="n">
        <v>-32</v>
      </c>
      <c r="L5487" t="n">
        <v>0</v>
      </c>
      <c r="M5487" t="n">
        <v>0</v>
      </c>
      <c r="O5487" t="n">
        <v>0</v>
      </c>
    </row>
    <row r="5488">
      <c r="A5488" s="8" t="n">
        <v>46217</v>
      </c>
      <c r="B5488" t="inlineStr">
        <is>
          <t>B6</t>
        </is>
      </c>
      <c r="C5488" s="9">
        <f>_xlfn.XLOOKUP(B5488,Carriers[Code],Carriers[Airline])</f>
        <v/>
      </c>
      <c r="D5488" t="n">
        <v>569</v>
      </c>
      <c r="E5488" t="inlineStr">
        <is>
          <t>FLL</t>
        </is>
      </c>
      <c r="F5488" s="10" t="n">
        <v>510</v>
      </c>
      <c r="G5488" t="inlineStr">
        <is>
          <t>0001-0559</t>
        </is>
      </c>
      <c r="H5488" s="9">
        <f>INT(F5488/100)</f>
        <v/>
      </c>
      <c r="I5488" t="n">
        <v>-8</v>
      </c>
      <c r="J5488" t="n">
        <v>0</v>
      </c>
      <c r="K5488" t="n">
        <v>-32</v>
      </c>
      <c r="L5488" t="n">
        <v>0</v>
      </c>
      <c r="M5488" t="n">
        <v>0</v>
      </c>
      <c r="O5488" t="n">
        <v>0</v>
      </c>
    </row>
    <row r="5489">
      <c r="A5489" s="8" t="n">
        <v>46217</v>
      </c>
      <c r="B5489" t="inlineStr">
        <is>
          <t>WN</t>
        </is>
      </c>
      <c r="C5489" s="9">
        <f>_xlfn.XLOOKUP(B5489,Carriers[Code],Carriers[Airline])</f>
        <v/>
      </c>
      <c r="D5489" t="n">
        <v>727</v>
      </c>
      <c r="E5489" t="inlineStr">
        <is>
          <t>BWI</t>
        </is>
      </c>
      <c r="F5489" s="10" t="n">
        <v>525</v>
      </c>
      <c r="G5489" t="inlineStr">
        <is>
          <t>0001-0559</t>
        </is>
      </c>
      <c r="H5489" s="9">
        <f>INT(F5489/100)</f>
        <v/>
      </c>
      <c r="I5489" t="n">
        <v>-5</v>
      </c>
      <c r="J5489" t="n">
        <v>0</v>
      </c>
      <c r="K5489" t="n">
        <v>-28</v>
      </c>
      <c r="L5489" t="n">
        <v>0</v>
      </c>
      <c r="M5489" t="n">
        <v>0</v>
      </c>
      <c r="O5489" t="n">
        <v>0</v>
      </c>
    </row>
    <row r="5490">
      <c r="A5490" s="8" t="n">
        <v>46217</v>
      </c>
      <c r="B5490" t="inlineStr">
        <is>
          <t>DL</t>
        </is>
      </c>
      <c r="C5490" s="9">
        <f>_xlfn.XLOOKUP(B5490,Carriers[Code],Carriers[Airline])</f>
        <v/>
      </c>
      <c r="D5490" t="n">
        <v>1019</v>
      </c>
      <c r="E5490" t="inlineStr">
        <is>
          <t>DTW</t>
        </is>
      </c>
      <c r="F5490" s="10" t="n">
        <v>530</v>
      </c>
      <c r="G5490" t="inlineStr">
        <is>
          <t>0001-0559</t>
        </is>
      </c>
      <c r="H5490" s="9">
        <f>INT(F5490/100)</f>
        <v/>
      </c>
      <c r="I5490" t="n">
        <v>-8</v>
      </c>
      <c r="J5490" t="n">
        <v>0</v>
      </c>
      <c r="K5490" t="n">
        <v>-30</v>
      </c>
      <c r="L5490" t="n">
        <v>0</v>
      </c>
      <c r="M5490" t="n">
        <v>0</v>
      </c>
      <c r="O5490" t="n">
        <v>0</v>
      </c>
    </row>
    <row r="5491">
      <c r="A5491" s="8" t="n">
        <v>46217</v>
      </c>
      <c r="B5491" t="inlineStr">
        <is>
          <t>DL</t>
        </is>
      </c>
      <c r="C5491" s="9">
        <f>_xlfn.XLOOKUP(B5491,Carriers[Code],Carriers[Airline])</f>
        <v/>
      </c>
      <c r="D5491" t="n">
        <v>2242</v>
      </c>
      <c r="E5491" t="inlineStr">
        <is>
          <t>ATL</t>
        </is>
      </c>
      <c r="F5491" s="10" t="n">
        <v>530</v>
      </c>
      <c r="G5491" t="inlineStr">
        <is>
          <t>0001-0559</t>
        </is>
      </c>
      <c r="H5491" s="9">
        <f>INT(F5491/100)</f>
        <v/>
      </c>
      <c r="I5491" t="n">
        <v>0</v>
      </c>
      <c r="J5491" t="n">
        <v>0</v>
      </c>
      <c r="K5491" t="n">
        <v>-21</v>
      </c>
      <c r="L5491" t="n">
        <v>0</v>
      </c>
      <c r="M5491" t="n">
        <v>0</v>
      </c>
      <c r="O5491" t="n">
        <v>0</v>
      </c>
    </row>
    <row r="5492">
      <c r="A5492" s="8" t="n">
        <v>46217</v>
      </c>
      <c r="B5492" t="inlineStr">
        <is>
          <t>WN</t>
        </is>
      </c>
      <c r="C5492" s="9">
        <f>_xlfn.XLOOKUP(B5492,Carriers[Code],Carriers[Airline])</f>
        <v/>
      </c>
      <c r="D5492" t="n">
        <v>3054</v>
      </c>
      <c r="E5492" t="inlineStr">
        <is>
          <t>MDW</t>
        </is>
      </c>
      <c r="F5492" s="10" t="n">
        <v>535</v>
      </c>
      <c r="G5492" t="inlineStr">
        <is>
          <t>0001-0559</t>
        </is>
      </c>
      <c r="H5492" s="9">
        <f>INT(F5492/100)</f>
        <v/>
      </c>
      <c r="I5492" t="n">
        <v>-8</v>
      </c>
      <c r="J5492" t="n">
        <v>0</v>
      </c>
      <c r="K5492" t="n">
        <v>-34</v>
      </c>
      <c r="L5492" t="n">
        <v>0</v>
      </c>
      <c r="M5492" t="n">
        <v>0</v>
      </c>
      <c r="O5492" t="n">
        <v>0</v>
      </c>
    </row>
    <row r="5493">
      <c r="A5493" s="8" t="n">
        <v>46217</v>
      </c>
      <c r="B5493" t="inlineStr">
        <is>
          <t>UA</t>
        </is>
      </c>
      <c r="C5493" s="9">
        <f>_xlfn.XLOOKUP(B5493,Carriers[Code],Carriers[Airline])</f>
        <v/>
      </c>
      <c r="D5493" t="n">
        <v>1734</v>
      </c>
      <c r="E5493" t="inlineStr">
        <is>
          <t>IAD</t>
        </is>
      </c>
      <c r="F5493" s="10" t="n">
        <v>545</v>
      </c>
      <c r="G5493" t="inlineStr">
        <is>
          <t>0001-0559</t>
        </is>
      </c>
      <c r="H5493" s="9">
        <f>INT(F5493/100)</f>
        <v/>
      </c>
      <c r="I5493" t="n">
        <v>-1</v>
      </c>
      <c r="J5493" t="n">
        <v>0</v>
      </c>
      <c r="K5493" t="n">
        <v>-8</v>
      </c>
      <c r="L5493" t="n">
        <v>0</v>
      </c>
      <c r="M5493" t="n">
        <v>0</v>
      </c>
      <c r="O5493" t="n">
        <v>0</v>
      </c>
    </row>
    <row r="5494">
      <c r="A5494" s="8" t="n">
        <v>46217</v>
      </c>
      <c r="B5494" t="inlineStr">
        <is>
          <t>UA</t>
        </is>
      </c>
      <c r="C5494" s="9">
        <f>_xlfn.XLOOKUP(B5494,Carriers[Code],Carriers[Airline])</f>
        <v/>
      </c>
      <c r="D5494" t="n">
        <v>1409</v>
      </c>
      <c r="E5494" t="inlineStr">
        <is>
          <t>IAH</t>
        </is>
      </c>
      <c r="F5494" s="10" t="n">
        <v>547</v>
      </c>
      <c r="G5494" t="inlineStr">
        <is>
          <t>0001-0559</t>
        </is>
      </c>
      <c r="H5494" s="9">
        <f>INT(F5494/100)</f>
        <v/>
      </c>
      <c r="I5494" t="n">
        <v>-2</v>
      </c>
      <c r="J5494" t="n">
        <v>0</v>
      </c>
      <c r="K5494" t="n">
        <v>-3</v>
      </c>
      <c r="L5494" t="n">
        <v>0</v>
      </c>
      <c r="M5494" t="n">
        <v>0</v>
      </c>
      <c r="O5494" t="n">
        <v>0</v>
      </c>
    </row>
    <row r="5495">
      <c r="A5495" s="8" t="n">
        <v>46217</v>
      </c>
      <c r="B5495" t="inlineStr">
        <is>
          <t>WN</t>
        </is>
      </c>
      <c r="C5495" s="9">
        <f>_xlfn.XLOOKUP(B5495,Carriers[Code],Carriers[Airline])</f>
        <v/>
      </c>
      <c r="D5495" t="n">
        <v>752</v>
      </c>
      <c r="E5495" t="inlineStr">
        <is>
          <t>STL</t>
        </is>
      </c>
      <c r="F5495" s="10" t="n">
        <v>550</v>
      </c>
      <c r="G5495" t="inlineStr">
        <is>
          <t>0001-0559</t>
        </is>
      </c>
      <c r="H5495" s="9">
        <f>INT(F5495/100)</f>
        <v/>
      </c>
      <c r="I5495" t="n">
        <v>-4</v>
      </c>
      <c r="J5495" t="n">
        <v>0</v>
      </c>
      <c r="K5495" t="n">
        <v>-14</v>
      </c>
      <c r="L5495" t="n">
        <v>0</v>
      </c>
      <c r="M5495" t="n">
        <v>0</v>
      </c>
      <c r="O5495" t="n">
        <v>0</v>
      </c>
    </row>
    <row r="5496">
      <c r="A5496" s="8" t="n">
        <v>46217</v>
      </c>
      <c r="B5496" t="inlineStr">
        <is>
          <t>DL</t>
        </is>
      </c>
      <c r="C5496" s="9">
        <f>_xlfn.XLOOKUP(B5496,Carriers[Code],Carriers[Airline])</f>
        <v/>
      </c>
      <c r="D5496" t="n">
        <v>2303</v>
      </c>
      <c r="E5496" t="inlineStr">
        <is>
          <t>MSP</t>
        </is>
      </c>
      <c r="F5496" s="10" t="n">
        <v>555</v>
      </c>
      <c r="G5496" t="inlineStr">
        <is>
          <t>0001-0559</t>
        </is>
      </c>
      <c r="H5496" s="9">
        <f>INT(F5496/100)</f>
        <v/>
      </c>
      <c r="I5496" t="n">
        <v>-7</v>
      </c>
      <c r="J5496" t="n">
        <v>0</v>
      </c>
      <c r="K5496" t="n">
        <v>-22</v>
      </c>
      <c r="L5496" t="n">
        <v>0</v>
      </c>
      <c r="M5496" t="n">
        <v>0</v>
      </c>
      <c r="O5496" t="n">
        <v>0</v>
      </c>
    </row>
    <row r="5497">
      <c r="A5497" s="8" t="n">
        <v>46217</v>
      </c>
      <c r="B5497" t="inlineStr">
        <is>
          <t>AA</t>
        </is>
      </c>
      <c r="C5497" s="9">
        <f>_xlfn.XLOOKUP(B5497,Carriers[Code],Carriers[Airline])</f>
        <v/>
      </c>
      <c r="D5497" t="n">
        <v>873</v>
      </c>
      <c r="E5497" t="inlineStr">
        <is>
          <t>MIA</t>
        </is>
      </c>
      <c r="F5497" s="10" t="n">
        <v>600</v>
      </c>
      <c r="G5497" t="inlineStr">
        <is>
          <t>0600-0659</t>
        </is>
      </c>
      <c r="H5497" s="9">
        <f>INT(F5497/100)</f>
        <v/>
      </c>
      <c r="I5497" t="n">
        <v>-8</v>
      </c>
      <c r="J5497" t="n">
        <v>0</v>
      </c>
      <c r="K5497" t="n">
        <v>-28</v>
      </c>
      <c r="L5497" t="n">
        <v>0</v>
      </c>
      <c r="M5497" t="n">
        <v>0</v>
      </c>
      <c r="O5497" t="n">
        <v>0</v>
      </c>
    </row>
    <row r="5498">
      <c r="A5498" s="8" t="n">
        <v>46217</v>
      </c>
      <c r="B5498" t="inlineStr">
        <is>
          <t>AA</t>
        </is>
      </c>
      <c r="C5498" s="9">
        <f>_xlfn.XLOOKUP(B5498,Carriers[Code],Carriers[Airline])</f>
        <v/>
      </c>
      <c r="D5498" t="n">
        <v>2159</v>
      </c>
      <c r="E5498" t="inlineStr">
        <is>
          <t>DCA</t>
        </is>
      </c>
      <c r="F5498" s="10" t="n">
        <v>600</v>
      </c>
      <c r="G5498" t="inlineStr">
        <is>
          <t>0600-0659</t>
        </is>
      </c>
      <c r="H5498" s="9">
        <f>INT(F5498/100)</f>
        <v/>
      </c>
      <c r="I5498" t="n">
        <v>-10</v>
      </c>
      <c r="J5498" t="n">
        <v>0</v>
      </c>
      <c r="K5498" t="n">
        <v>-22</v>
      </c>
      <c r="L5498" t="n">
        <v>0</v>
      </c>
      <c r="M5498" t="n">
        <v>0</v>
      </c>
      <c r="O5498" t="n">
        <v>0</v>
      </c>
    </row>
    <row r="5499">
      <c r="A5499" s="8" t="n">
        <v>46217</v>
      </c>
      <c r="B5499" t="inlineStr">
        <is>
          <t>AA</t>
        </is>
      </c>
      <c r="C5499" s="9">
        <f>_xlfn.XLOOKUP(B5499,Carriers[Code],Carriers[Airline])</f>
        <v/>
      </c>
      <c r="D5499" t="n">
        <v>2527</v>
      </c>
      <c r="E5499" t="inlineStr">
        <is>
          <t>DFW</t>
        </is>
      </c>
      <c r="F5499" s="10" t="n">
        <v>600</v>
      </c>
      <c r="G5499" t="inlineStr">
        <is>
          <t>0600-0659</t>
        </is>
      </c>
      <c r="H5499" s="9">
        <f>INT(F5499/100)</f>
        <v/>
      </c>
      <c r="I5499" t="n">
        <v>-7</v>
      </c>
      <c r="J5499" t="n">
        <v>0</v>
      </c>
      <c r="K5499" t="n">
        <v>-44</v>
      </c>
      <c r="L5499" t="n">
        <v>0</v>
      </c>
      <c r="M5499" t="n">
        <v>0</v>
      </c>
      <c r="O5499" t="n">
        <v>0</v>
      </c>
    </row>
    <row r="5500">
      <c r="A5500" s="8" t="n">
        <v>46217</v>
      </c>
      <c r="B5500" t="inlineStr">
        <is>
          <t>B6</t>
        </is>
      </c>
      <c r="C5500" s="9">
        <f>_xlfn.XLOOKUP(B5500,Carriers[Code],Carriers[Airline])</f>
        <v/>
      </c>
      <c r="D5500" t="n">
        <v>287</v>
      </c>
      <c r="E5500" t="inlineStr">
        <is>
          <t>LAX</t>
        </is>
      </c>
      <c r="F5500" s="10" t="n">
        <v>600</v>
      </c>
      <c r="G5500" t="inlineStr">
        <is>
          <t>0600-0659</t>
        </is>
      </c>
      <c r="H5500" s="9">
        <f>INT(F5500/100)</f>
        <v/>
      </c>
      <c r="I5500" t="n">
        <v>-9</v>
      </c>
      <c r="J5500" t="n">
        <v>0</v>
      </c>
      <c r="K5500" t="n">
        <v>-47</v>
      </c>
      <c r="L5500" t="n">
        <v>0</v>
      </c>
      <c r="M5500" t="n">
        <v>0</v>
      </c>
      <c r="O5500" t="n">
        <v>0</v>
      </c>
    </row>
    <row r="5501">
      <c r="A5501" s="8" t="n">
        <v>46217</v>
      </c>
      <c r="B5501" t="inlineStr">
        <is>
          <t>B6</t>
        </is>
      </c>
      <c r="C5501" s="9">
        <f>_xlfn.XLOOKUP(B5501,Carriers[Code],Carriers[Airline])</f>
        <v/>
      </c>
      <c r="D5501" t="n">
        <v>761</v>
      </c>
      <c r="E5501" t="inlineStr">
        <is>
          <t>SJU</t>
        </is>
      </c>
      <c r="F5501" s="10" t="n">
        <v>600</v>
      </c>
      <c r="G5501" t="inlineStr">
        <is>
          <t>0600-0659</t>
        </is>
      </c>
      <c r="H5501" s="9">
        <f>INT(F5501/100)</f>
        <v/>
      </c>
      <c r="I5501" t="n">
        <v>13</v>
      </c>
      <c r="J5501" t="n">
        <v>0</v>
      </c>
      <c r="K5501" t="n">
        <v>-8</v>
      </c>
      <c r="L5501" t="n">
        <v>0</v>
      </c>
      <c r="M5501" t="n">
        <v>0</v>
      </c>
      <c r="O5501" t="n">
        <v>0</v>
      </c>
    </row>
    <row r="5502">
      <c r="A5502" s="8" t="n">
        <v>46217</v>
      </c>
      <c r="B5502" t="inlineStr">
        <is>
          <t>B6</t>
        </is>
      </c>
      <c r="C5502" s="9">
        <f>_xlfn.XLOOKUP(B5502,Carriers[Code],Carriers[Airline])</f>
        <v/>
      </c>
      <c r="D5502" t="n">
        <v>1439</v>
      </c>
      <c r="E5502" t="inlineStr">
        <is>
          <t>AUS</t>
        </is>
      </c>
      <c r="F5502" s="10" t="n">
        <v>600</v>
      </c>
      <c r="G5502" t="inlineStr">
        <is>
          <t>0600-0659</t>
        </is>
      </c>
      <c r="H5502" s="9">
        <f>INT(F5502/100)</f>
        <v/>
      </c>
      <c r="I5502" t="n">
        <v>-3</v>
      </c>
      <c r="J5502" t="n">
        <v>0</v>
      </c>
      <c r="K5502" t="n">
        <v>-19</v>
      </c>
      <c r="L5502" t="n">
        <v>0</v>
      </c>
      <c r="M5502" t="n">
        <v>0</v>
      </c>
      <c r="O5502" t="n">
        <v>0</v>
      </c>
    </row>
    <row r="5503">
      <c r="A5503" s="8" t="n">
        <v>46217</v>
      </c>
      <c r="B5503" t="inlineStr">
        <is>
          <t>UA</t>
        </is>
      </c>
      <c r="C5503" s="9">
        <f>_xlfn.XLOOKUP(B5503,Carriers[Code],Carriers[Airline])</f>
        <v/>
      </c>
      <c r="D5503" t="n">
        <v>1414</v>
      </c>
      <c r="E5503" t="inlineStr">
        <is>
          <t>ORD</t>
        </is>
      </c>
      <c r="F5503" s="10" t="n">
        <v>600</v>
      </c>
      <c r="G5503" t="inlineStr">
        <is>
          <t>0600-0659</t>
        </is>
      </c>
      <c r="H5503" s="9">
        <f>INT(F5503/100)</f>
        <v/>
      </c>
      <c r="I5503" t="n">
        <v>-8</v>
      </c>
      <c r="J5503" t="n">
        <v>0</v>
      </c>
      <c r="K5503" t="n">
        <v>-14</v>
      </c>
      <c r="L5503" t="n">
        <v>0</v>
      </c>
      <c r="M5503" t="n">
        <v>0</v>
      </c>
      <c r="O5503" t="n">
        <v>0</v>
      </c>
    </row>
    <row r="5504">
      <c r="A5504" s="8" t="n">
        <v>46217</v>
      </c>
      <c r="B5504" t="inlineStr">
        <is>
          <t>UA</t>
        </is>
      </c>
      <c r="C5504" s="9">
        <f>_xlfn.XLOOKUP(B5504,Carriers[Code],Carriers[Airline])</f>
        <v/>
      </c>
      <c r="D5504" t="n">
        <v>2441</v>
      </c>
      <c r="E5504" t="inlineStr">
        <is>
          <t>SFO</t>
        </is>
      </c>
      <c r="F5504" s="10" t="n">
        <v>600</v>
      </c>
      <c r="G5504" t="inlineStr">
        <is>
          <t>0600-0659</t>
        </is>
      </c>
      <c r="H5504" s="9">
        <f>INT(F5504/100)</f>
        <v/>
      </c>
      <c r="I5504" t="n">
        <v>-5</v>
      </c>
      <c r="J5504" t="n">
        <v>0</v>
      </c>
      <c r="K5504" t="n">
        <v>-27</v>
      </c>
      <c r="L5504" t="n">
        <v>0</v>
      </c>
      <c r="M5504" t="n">
        <v>0</v>
      </c>
      <c r="O5504" t="n">
        <v>0</v>
      </c>
    </row>
    <row r="5505">
      <c r="A5505" s="8" t="n">
        <v>46217</v>
      </c>
      <c r="B5505" t="inlineStr">
        <is>
          <t>YX</t>
        </is>
      </c>
      <c r="C5505" s="9">
        <f>_xlfn.XLOOKUP(B5505,Carriers[Code],Carriers[Airline])</f>
        <v/>
      </c>
      <c r="D5505" t="n">
        <v>4424</v>
      </c>
      <c r="E5505" t="inlineStr">
        <is>
          <t>LGA</t>
        </is>
      </c>
      <c r="F5505" s="10" t="n">
        <v>600</v>
      </c>
      <c r="G5505" t="inlineStr">
        <is>
          <t>0600-0659</t>
        </is>
      </c>
      <c r="H5505" s="9">
        <f>INT(F5505/100)</f>
        <v/>
      </c>
      <c r="I5505" t="n">
        <v>-9</v>
      </c>
      <c r="J5505" t="n">
        <v>0</v>
      </c>
      <c r="K5505" t="n">
        <v>-9</v>
      </c>
      <c r="L5505" t="n">
        <v>0</v>
      </c>
      <c r="M5505" t="n">
        <v>0</v>
      </c>
      <c r="O5505" t="n">
        <v>0</v>
      </c>
    </row>
    <row r="5506">
      <c r="A5506" s="8" t="n">
        <v>46217</v>
      </c>
      <c r="B5506" t="inlineStr">
        <is>
          <t>YX</t>
        </is>
      </c>
      <c r="C5506" s="9">
        <f>_xlfn.XLOOKUP(B5506,Carriers[Code],Carriers[Airline])</f>
        <v/>
      </c>
      <c r="D5506" t="n">
        <v>5687</v>
      </c>
      <c r="E5506" t="inlineStr">
        <is>
          <t>DCA</t>
        </is>
      </c>
      <c r="F5506" s="10" t="n">
        <v>600</v>
      </c>
      <c r="G5506" t="inlineStr">
        <is>
          <t>0600-0659</t>
        </is>
      </c>
      <c r="H5506" s="9">
        <f>INT(F5506/100)</f>
        <v/>
      </c>
      <c r="I5506" t="n">
        <v>-9</v>
      </c>
      <c r="J5506" t="n">
        <v>0</v>
      </c>
      <c r="K5506" t="n">
        <v>-17</v>
      </c>
      <c r="L5506" t="n">
        <v>0</v>
      </c>
      <c r="M5506" t="n">
        <v>0</v>
      </c>
      <c r="O5506" t="n">
        <v>0</v>
      </c>
    </row>
    <row r="5507">
      <c r="A5507" s="8" t="n">
        <v>46217</v>
      </c>
      <c r="B5507" t="inlineStr">
        <is>
          <t>YX</t>
        </is>
      </c>
      <c r="C5507" s="9">
        <f>_xlfn.XLOOKUP(B5507,Carriers[Code],Carriers[Airline])</f>
        <v/>
      </c>
      <c r="D5507" t="n">
        <v>5836</v>
      </c>
      <c r="E5507" t="inlineStr">
        <is>
          <t>LGA</t>
        </is>
      </c>
      <c r="F5507" s="10" t="n">
        <v>600</v>
      </c>
      <c r="G5507" t="inlineStr">
        <is>
          <t>0600-0659</t>
        </is>
      </c>
      <c r="H5507" s="9">
        <f>INT(F5507/100)</f>
        <v/>
      </c>
      <c r="I5507" t="n">
        <v>-10</v>
      </c>
      <c r="J5507" t="n">
        <v>0</v>
      </c>
      <c r="K5507" t="n">
        <v>-6</v>
      </c>
      <c r="L5507" t="n">
        <v>0</v>
      </c>
      <c r="M5507" t="n">
        <v>0</v>
      </c>
      <c r="O5507" t="n">
        <v>0</v>
      </c>
    </row>
    <row r="5508">
      <c r="A5508" s="8" t="n">
        <v>46217</v>
      </c>
      <c r="B5508" t="inlineStr">
        <is>
          <t>AA</t>
        </is>
      </c>
      <c r="C5508" s="9">
        <f>_xlfn.XLOOKUP(B5508,Carriers[Code],Carriers[Airline])</f>
        <v/>
      </c>
      <c r="D5508" t="n">
        <v>1146</v>
      </c>
      <c r="E5508" t="inlineStr">
        <is>
          <t>PHL</t>
        </is>
      </c>
      <c r="F5508" s="10" t="n">
        <v>601</v>
      </c>
      <c r="G5508" t="inlineStr">
        <is>
          <t>0600-0659</t>
        </is>
      </c>
      <c r="H5508" s="9">
        <f>INT(F5508/100)</f>
        <v/>
      </c>
      <c r="I5508" t="n">
        <v>-7</v>
      </c>
      <c r="J5508" t="n">
        <v>0</v>
      </c>
      <c r="K5508" t="n">
        <v>-30</v>
      </c>
      <c r="L5508" t="n">
        <v>0</v>
      </c>
      <c r="M5508" t="n">
        <v>0</v>
      </c>
      <c r="O5508" t="n">
        <v>0</v>
      </c>
    </row>
    <row r="5509">
      <c r="A5509" s="8" t="n">
        <v>46217</v>
      </c>
      <c r="B5509" t="inlineStr">
        <is>
          <t>YX</t>
        </is>
      </c>
      <c r="C5509" s="9">
        <f>_xlfn.XLOOKUP(B5509,Carriers[Code],Carriers[Airline])</f>
        <v/>
      </c>
      <c r="D5509" t="n">
        <v>4401</v>
      </c>
      <c r="E5509" t="inlineStr">
        <is>
          <t>JFK</t>
        </is>
      </c>
      <c r="F5509" s="10" t="n">
        <v>601</v>
      </c>
      <c r="G5509" t="inlineStr">
        <is>
          <t>0600-0659</t>
        </is>
      </c>
      <c r="H5509" s="9">
        <f>INT(F5509/100)</f>
        <v/>
      </c>
      <c r="I5509" t="n">
        <v>-7</v>
      </c>
      <c r="J5509" t="n">
        <v>0</v>
      </c>
      <c r="K5509" t="n">
        <v>-27</v>
      </c>
      <c r="L5509" t="n">
        <v>0</v>
      </c>
      <c r="M5509" t="n">
        <v>0</v>
      </c>
      <c r="O5509" t="n">
        <v>0</v>
      </c>
    </row>
    <row r="5510">
      <c r="A5510" s="8" t="n">
        <v>46217</v>
      </c>
      <c r="B5510" t="inlineStr">
        <is>
          <t>AS</t>
        </is>
      </c>
      <c r="C5510" s="9">
        <f>_xlfn.XLOOKUP(B5510,Carriers[Code],Carriers[Airline])</f>
        <v/>
      </c>
      <c r="D5510" t="n">
        <v>311</v>
      </c>
      <c r="E5510" t="inlineStr">
        <is>
          <t>PDX</t>
        </is>
      </c>
      <c r="F5510" s="10" t="n">
        <v>603</v>
      </c>
      <c r="G5510" t="inlineStr">
        <is>
          <t>0600-0659</t>
        </is>
      </c>
      <c r="H5510" s="9">
        <f>INT(F5510/100)</f>
        <v/>
      </c>
      <c r="I5510" t="n">
        <v>11</v>
      </c>
      <c r="J5510" t="n">
        <v>0</v>
      </c>
      <c r="K5510" t="n">
        <v>-25</v>
      </c>
      <c r="L5510" t="n">
        <v>0</v>
      </c>
      <c r="M5510" t="n">
        <v>0</v>
      </c>
      <c r="O5510" t="n">
        <v>0</v>
      </c>
    </row>
    <row r="5511">
      <c r="A5511" s="8" t="n">
        <v>46217</v>
      </c>
      <c r="B5511" t="inlineStr">
        <is>
          <t>AA</t>
        </is>
      </c>
      <c r="C5511" s="9">
        <f>_xlfn.XLOOKUP(B5511,Carriers[Code],Carriers[Airline])</f>
        <v/>
      </c>
      <c r="D5511" t="n">
        <v>418</v>
      </c>
      <c r="E5511" t="inlineStr">
        <is>
          <t>CLT</t>
        </is>
      </c>
      <c r="F5511" s="10" t="n">
        <v>605</v>
      </c>
      <c r="G5511" t="inlineStr">
        <is>
          <t>0600-0659</t>
        </is>
      </c>
      <c r="H5511" s="9">
        <f>INT(F5511/100)</f>
        <v/>
      </c>
      <c r="I5511" t="n">
        <v>-11</v>
      </c>
      <c r="J5511" t="n">
        <v>0</v>
      </c>
      <c r="K5511" t="n">
        <v>-9</v>
      </c>
      <c r="L5511" t="n">
        <v>0</v>
      </c>
      <c r="M5511" t="n">
        <v>0</v>
      </c>
      <c r="O5511" t="n">
        <v>0</v>
      </c>
    </row>
    <row r="5512">
      <c r="A5512" s="8" t="n">
        <v>46217</v>
      </c>
      <c r="B5512" t="inlineStr">
        <is>
          <t>B6</t>
        </is>
      </c>
      <c r="C5512" s="9">
        <f>_xlfn.XLOOKUP(B5512,Carriers[Code],Carriers[Airline])</f>
        <v/>
      </c>
      <c r="D5512" t="n">
        <v>619</v>
      </c>
      <c r="E5512" t="inlineStr">
        <is>
          <t>SAN</t>
        </is>
      </c>
      <c r="F5512" s="10" t="n">
        <v>605</v>
      </c>
      <c r="G5512" t="inlineStr">
        <is>
          <t>0600-0659</t>
        </is>
      </c>
      <c r="H5512" s="9">
        <f>INT(F5512/100)</f>
        <v/>
      </c>
      <c r="I5512" t="n">
        <v>-6</v>
      </c>
      <c r="J5512" t="n">
        <v>0</v>
      </c>
      <c r="K5512" t="n">
        <v>-50</v>
      </c>
      <c r="L5512" t="n">
        <v>0</v>
      </c>
      <c r="M5512" t="n">
        <v>0</v>
      </c>
      <c r="O5512" t="n">
        <v>0</v>
      </c>
    </row>
    <row r="5513">
      <c r="A5513" s="8" t="n">
        <v>46217</v>
      </c>
      <c r="B5513" t="inlineStr">
        <is>
          <t>B6</t>
        </is>
      </c>
      <c r="C5513" s="9">
        <f>_xlfn.XLOOKUP(B5513,Carriers[Code],Carriers[Airline])</f>
        <v/>
      </c>
      <c r="D5513" t="n">
        <v>2255</v>
      </c>
      <c r="E5513" t="inlineStr">
        <is>
          <t>DCA</t>
        </is>
      </c>
      <c r="F5513" s="10" t="n">
        <v>605</v>
      </c>
      <c r="G5513" t="inlineStr">
        <is>
          <t>0600-0659</t>
        </is>
      </c>
      <c r="H5513" s="9">
        <f>INT(F5513/100)</f>
        <v/>
      </c>
      <c r="I5513" t="n">
        <v>-8</v>
      </c>
      <c r="J5513" t="n">
        <v>0</v>
      </c>
      <c r="K5513" t="n">
        <v>-14</v>
      </c>
      <c r="L5513" t="n">
        <v>0</v>
      </c>
      <c r="M5513" t="n">
        <v>0</v>
      </c>
      <c r="O5513" t="n">
        <v>0</v>
      </c>
    </row>
    <row r="5514">
      <c r="A5514" s="8" t="n">
        <v>46217</v>
      </c>
      <c r="B5514" t="inlineStr">
        <is>
          <t>DL</t>
        </is>
      </c>
      <c r="C5514" s="9">
        <f>_xlfn.XLOOKUP(B5514,Carriers[Code],Carriers[Airline])</f>
        <v/>
      </c>
      <c r="D5514" t="n">
        <v>859</v>
      </c>
      <c r="E5514" t="inlineStr">
        <is>
          <t>SLC</t>
        </is>
      </c>
      <c r="F5514" s="10" t="n">
        <v>605</v>
      </c>
      <c r="G5514" t="inlineStr">
        <is>
          <t>0600-0659</t>
        </is>
      </c>
      <c r="H5514" s="9">
        <f>INT(F5514/100)</f>
        <v/>
      </c>
      <c r="I5514" t="n">
        <v>3</v>
      </c>
      <c r="J5514" t="n">
        <v>0</v>
      </c>
      <c r="K5514" t="n">
        <v>-19</v>
      </c>
      <c r="L5514" t="n">
        <v>0</v>
      </c>
      <c r="M5514" t="n">
        <v>0</v>
      </c>
      <c r="O5514" t="n">
        <v>0</v>
      </c>
    </row>
    <row r="5515">
      <c r="A5515" s="8" t="n">
        <v>46217</v>
      </c>
      <c r="B5515" t="inlineStr">
        <is>
          <t>DL</t>
        </is>
      </c>
      <c r="C5515" s="9">
        <f>_xlfn.XLOOKUP(B5515,Carriers[Code],Carriers[Airline])</f>
        <v/>
      </c>
      <c r="D5515" t="n">
        <v>2611</v>
      </c>
      <c r="E5515" t="inlineStr">
        <is>
          <t>JFK</t>
        </is>
      </c>
      <c r="F5515" s="10" t="n">
        <v>605</v>
      </c>
      <c r="G5515" t="inlineStr">
        <is>
          <t>0600-0659</t>
        </is>
      </c>
      <c r="H5515" s="9">
        <f>INT(F5515/100)</f>
        <v/>
      </c>
      <c r="I5515" t="n">
        <v>-9</v>
      </c>
      <c r="J5515" t="n">
        <v>0</v>
      </c>
      <c r="K5515" t="n">
        <v>-20</v>
      </c>
      <c r="L5515" t="n">
        <v>0</v>
      </c>
      <c r="M5515" t="n">
        <v>0</v>
      </c>
      <c r="O5515" t="n">
        <v>0</v>
      </c>
    </row>
    <row r="5516">
      <c r="A5516" s="8" t="n">
        <v>46217</v>
      </c>
      <c r="B5516" t="inlineStr">
        <is>
          <t>UA</t>
        </is>
      </c>
      <c r="C5516" s="9">
        <f>_xlfn.XLOOKUP(B5516,Carriers[Code],Carriers[Airline])</f>
        <v/>
      </c>
      <c r="D5516" t="n">
        <v>1833</v>
      </c>
      <c r="E5516" t="inlineStr">
        <is>
          <t>EWR</t>
        </is>
      </c>
      <c r="F5516" s="10" t="n">
        <v>605</v>
      </c>
      <c r="G5516" t="inlineStr">
        <is>
          <t>0600-0659</t>
        </is>
      </c>
      <c r="H5516" s="9">
        <f>INT(F5516/100)</f>
        <v/>
      </c>
      <c r="I5516" t="n">
        <v>-4</v>
      </c>
      <c r="J5516" t="n">
        <v>0</v>
      </c>
      <c r="K5516" t="n">
        <v>-4</v>
      </c>
      <c r="L5516" t="n">
        <v>0</v>
      </c>
      <c r="M5516" t="n">
        <v>0</v>
      </c>
      <c r="O5516" t="n">
        <v>0</v>
      </c>
    </row>
    <row r="5517">
      <c r="A5517" s="8" t="n">
        <v>46217</v>
      </c>
      <c r="B5517" t="inlineStr">
        <is>
          <t>DL</t>
        </is>
      </c>
      <c r="C5517" s="9">
        <f>_xlfn.XLOOKUP(B5517,Carriers[Code],Carriers[Airline])</f>
        <v/>
      </c>
      <c r="D5517" t="n">
        <v>675</v>
      </c>
      <c r="E5517" t="inlineStr">
        <is>
          <t>MCI</t>
        </is>
      </c>
      <c r="F5517" s="10" t="n">
        <v>610</v>
      </c>
      <c r="G5517" t="inlineStr">
        <is>
          <t>0600-0659</t>
        </is>
      </c>
      <c r="H5517" s="9">
        <f>INT(F5517/100)</f>
        <v/>
      </c>
      <c r="I5517" t="n">
        <v>-16</v>
      </c>
      <c r="J5517" t="n">
        <v>0</v>
      </c>
      <c r="K5517" t="n">
        <v>-32</v>
      </c>
      <c r="L5517" t="n">
        <v>0</v>
      </c>
      <c r="M5517" t="n">
        <v>0</v>
      </c>
      <c r="O5517" t="n">
        <v>0</v>
      </c>
    </row>
    <row r="5518">
      <c r="A5518" s="8" t="n">
        <v>46217</v>
      </c>
      <c r="B5518" t="inlineStr">
        <is>
          <t>B6</t>
        </is>
      </c>
      <c r="C5518" s="9">
        <f>_xlfn.XLOOKUP(B5518,Carriers[Code],Carriers[Airline])</f>
        <v/>
      </c>
      <c r="D5518" t="n">
        <v>1207</v>
      </c>
      <c r="E5518" t="inlineStr">
        <is>
          <t>BNA</t>
        </is>
      </c>
      <c r="F5518" s="10" t="n">
        <v>619</v>
      </c>
      <c r="G5518" t="inlineStr">
        <is>
          <t>0600-0659</t>
        </is>
      </c>
      <c r="H5518" s="9">
        <f>INT(F5518/100)</f>
        <v/>
      </c>
      <c r="I5518" t="n">
        <v>-12</v>
      </c>
      <c r="J5518" t="n">
        <v>0</v>
      </c>
      <c r="K5518" t="n">
        <v>-23</v>
      </c>
      <c r="L5518" t="n">
        <v>0</v>
      </c>
      <c r="M5518" t="n">
        <v>0</v>
      </c>
      <c r="O5518" t="n">
        <v>0</v>
      </c>
    </row>
    <row r="5519">
      <c r="A5519" s="8" t="n">
        <v>46217</v>
      </c>
      <c r="B5519" t="inlineStr">
        <is>
          <t>DL</t>
        </is>
      </c>
      <c r="C5519" s="9">
        <f>_xlfn.XLOOKUP(B5519,Carriers[Code],Carriers[Airline])</f>
        <v/>
      </c>
      <c r="D5519" t="n">
        <v>479</v>
      </c>
      <c r="E5519" t="inlineStr">
        <is>
          <t>LAX</t>
        </is>
      </c>
      <c r="F5519" s="10" t="n">
        <v>620</v>
      </c>
      <c r="G5519" t="inlineStr">
        <is>
          <t>0600-0659</t>
        </is>
      </c>
      <c r="H5519" s="9">
        <f>INT(F5519/100)</f>
        <v/>
      </c>
      <c r="I5519" t="n">
        <v>39</v>
      </c>
      <c r="J5519" t="n">
        <v>1</v>
      </c>
      <c r="K5519" t="n">
        <v>-5</v>
      </c>
      <c r="L5519" t="n">
        <v>0</v>
      </c>
      <c r="M5519" t="n">
        <v>0</v>
      </c>
      <c r="O5519" t="n">
        <v>0</v>
      </c>
    </row>
    <row r="5520">
      <c r="A5520" s="8" t="n">
        <v>46217</v>
      </c>
      <c r="B5520" t="inlineStr">
        <is>
          <t>DL</t>
        </is>
      </c>
      <c r="C5520" s="9">
        <f>_xlfn.XLOOKUP(B5520,Carriers[Code],Carriers[Airline])</f>
        <v/>
      </c>
      <c r="D5520" t="n">
        <v>2066</v>
      </c>
      <c r="E5520" t="inlineStr">
        <is>
          <t>RDU</t>
        </is>
      </c>
      <c r="F5520" s="10" t="n">
        <v>620</v>
      </c>
      <c r="G5520" t="inlineStr">
        <is>
          <t>0600-0659</t>
        </is>
      </c>
      <c r="H5520" s="9">
        <f>INT(F5520/100)</f>
        <v/>
      </c>
      <c r="I5520" t="n">
        <v>-6</v>
      </c>
      <c r="J5520" t="n">
        <v>0</v>
      </c>
      <c r="K5520" t="n">
        <v>-10</v>
      </c>
      <c r="L5520" t="n">
        <v>0</v>
      </c>
      <c r="M5520" t="n">
        <v>0</v>
      </c>
      <c r="O5520" t="n">
        <v>0</v>
      </c>
    </row>
    <row r="5521">
      <c r="A5521" s="8" t="n">
        <v>46217</v>
      </c>
      <c r="B5521" t="inlineStr">
        <is>
          <t>B6</t>
        </is>
      </c>
      <c r="C5521" s="9">
        <f>_xlfn.XLOOKUP(B5521,Carriers[Code],Carriers[Airline])</f>
        <v/>
      </c>
      <c r="D5521" t="n">
        <v>891</v>
      </c>
      <c r="E5521" t="inlineStr">
        <is>
          <t>TPA</t>
        </is>
      </c>
      <c r="F5521" s="10" t="n">
        <v>625</v>
      </c>
      <c r="G5521" t="inlineStr">
        <is>
          <t>0600-0659</t>
        </is>
      </c>
      <c r="H5521" s="9">
        <f>INT(F5521/100)</f>
        <v/>
      </c>
      <c r="I5521" t="n">
        <v>-12</v>
      </c>
      <c r="J5521" t="n">
        <v>0</v>
      </c>
      <c r="K5521" t="n">
        <v>-25</v>
      </c>
      <c r="L5521" t="n">
        <v>0</v>
      </c>
      <c r="M5521" t="n">
        <v>0</v>
      </c>
      <c r="O5521" t="n">
        <v>0</v>
      </c>
    </row>
    <row r="5522">
      <c r="A5522" s="8" t="n">
        <v>46217</v>
      </c>
      <c r="B5522" t="inlineStr">
        <is>
          <t>YX</t>
        </is>
      </c>
      <c r="C5522" s="9">
        <f>_xlfn.XLOOKUP(B5522,Carriers[Code],Carriers[Airline])</f>
        <v/>
      </c>
      <c r="D5522" t="n">
        <v>5626</v>
      </c>
      <c r="E5522" t="inlineStr">
        <is>
          <t>CLT</t>
        </is>
      </c>
      <c r="F5522" s="10" t="n">
        <v>625</v>
      </c>
      <c r="G5522" t="inlineStr">
        <is>
          <t>0600-0659</t>
        </is>
      </c>
      <c r="H5522" s="9">
        <f>INT(F5522/100)</f>
        <v/>
      </c>
      <c r="I5522" t="n">
        <v>-6</v>
      </c>
      <c r="J5522" t="n">
        <v>0</v>
      </c>
      <c r="K5522" t="n">
        <v>-24</v>
      </c>
      <c r="L5522" t="n">
        <v>0</v>
      </c>
      <c r="M5522" t="n">
        <v>0</v>
      </c>
      <c r="O5522" t="n">
        <v>0</v>
      </c>
    </row>
    <row r="5523">
      <c r="A5523" s="8" t="n">
        <v>46217</v>
      </c>
      <c r="B5523" t="inlineStr">
        <is>
          <t>YX</t>
        </is>
      </c>
      <c r="C5523" s="9">
        <f>_xlfn.XLOOKUP(B5523,Carriers[Code],Carriers[Airline])</f>
        <v/>
      </c>
      <c r="D5523" t="n">
        <v>5764</v>
      </c>
      <c r="E5523" t="inlineStr">
        <is>
          <t>EWR</t>
        </is>
      </c>
      <c r="F5523" s="10" t="n">
        <v>625</v>
      </c>
      <c r="G5523" t="inlineStr">
        <is>
          <t>0600-0659</t>
        </is>
      </c>
      <c r="H5523" s="9">
        <f>INT(F5523/100)</f>
        <v/>
      </c>
      <c r="I5523" t="n">
        <v>-11</v>
      </c>
      <c r="J5523" t="n">
        <v>0</v>
      </c>
      <c r="K5523" t="n">
        <v>-27</v>
      </c>
      <c r="L5523" t="n">
        <v>0</v>
      </c>
      <c r="M5523" t="n">
        <v>0</v>
      </c>
      <c r="O5523" t="n">
        <v>0</v>
      </c>
    </row>
    <row r="5524">
      <c r="A5524" s="8" t="n">
        <v>46217</v>
      </c>
      <c r="B5524" t="inlineStr">
        <is>
          <t>B6</t>
        </is>
      </c>
      <c r="C5524" s="9">
        <f>_xlfn.XLOOKUP(B5524,Carriers[Code],Carriers[Airline])</f>
        <v/>
      </c>
      <c r="D5524" t="n">
        <v>493</v>
      </c>
      <c r="E5524" t="inlineStr">
        <is>
          <t>DEN</t>
        </is>
      </c>
      <c r="F5524" s="10" t="n">
        <v>630</v>
      </c>
      <c r="G5524" t="inlineStr">
        <is>
          <t>0600-0659</t>
        </is>
      </c>
      <c r="H5524" s="9">
        <f>INT(F5524/100)</f>
        <v/>
      </c>
      <c r="I5524" t="n">
        <v>-8</v>
      </c>
      <c r="J5524" t="n">
        <v>0</v>
      </c>
      <c r="K5524" t="n">
        <v>-42</v>
      </c>
      <c r="L5524" t="n">
        <v>0</v>
      </c>
      <c r="M5524" t="n">
        <v>0</v>
      </c>
      <c r="O5524" t="n">
        <v>0</v>
      </c>
    </row>
    <row r="5525">
      <c r="A5525" s="8" t="n">
        <v>46217</v>
      </c>
      <c r="B5525" t="inlineStr">
        <is>
          <t>B6</t>
        </is>
      </c>
      <c r="C5525" s="9">
        <f>_xlfn.XLOOKUP(B5525,Carriers[Code],Carriers[Airline])</f>
        <v/>
      </c>
      <c r="D5525" t="n">
        <v>1883</v>
      </c>
      <c r="E5525" t="inlineStr">
        <is>
          <t>RDU</t>
        </is>
      </c>
      <c r="F5525" s="10" t="n">
        <v>630</v>
      </c>
      <c r="G5525" t="inlineStr">
        <is>
          <t>0600-0659</t>
        </is>
      </c>
      <c r="H5525" s="9">
        <f>INT(F5525/100)</f>
        <v/>
      </c>
      <c r="M5525" t="n">
        <v>1</v>
      </c>
      <c r="N5525" t="inlineStr">
        <is>
          <t>A</t>
        </is>
      </c>
      <c r="O5525" t="n">
        <v>0</v>
      </c>
    </row>
    <row r="5526">
      <c r="A5526" s="8" t="n">
        <v>46217</v>
      </c>
      <c r="B5526" t="inlineStr">
        <is>
          <t>DL</t>
        </is>
      </c>
      <c r="C5526" s="9">
        <f>_xlfn.XLOOKUP(B5526,Carriers[Code],Carriers[Airline])</f>
        <v/>
      </c>
      <c r="D5526" t="n">
        <v>1410</v>
      </c>
      <c r="E5526" t="inlineStr">
        <is>
          <t>AUS</t>
        </is>
      </c>
      <c r="F5526" s="10" t="n">
        <v>630</v>
      </c>
      <c r="G5526" t="inlineStr">
        <is>
          <t>0600-0659</t>
        </is>
      </c>
      <c r="H5526" s="9">
        <f>INT(F5526/100)</f>
        <v/>
      </c>
      <c r="I5526" t="n">
        <v>-10</v>
      </c>
      <c r="J5526" t="n">
        <v>0</v>
      </c>
      <c r="K5526" t="n">
        <v>-7</v>
      </c>
      <c r="L5526" t="n">
        <v>0</v>
      </c>
      <c r="M5526" t="n">
        <v>0</v>
      </c>
      <c r="O5526" t="n">
        <v>0</v>
      </c>
    </row>
    <row r="5527">
      <c r="A5527" s="8" t="n">
        <v>46217</v>
      </c>
      <c r="B5527" t="inlineStr">
        <is>
          <t>B6</t>
        </is>
      </c>
      <c r="C5527" s="9">
        <f>_xlfn.XLOOKUP(B5527,Carriers[Code],Carriers[Airline])</f>
        <v/>
      </c>
      <c r="D5527" t="n">
        <v>1333</v>
      </c>
      <c r="E5527" t="inlineStr">
        <is>
          <t>SFO</t>
        </is>
      </c>
      <c r="F5527" s="10" t="n">
        <v>635</v>
      </c>
      <c r="G5527" t="inlineStr">
        <is>
          <t>0600-0659</t>
        </is>
      </c>
      <c r="H5527" s="9">
        <f>INT(F5527/100)</f>
        <v/>
      </c>
      <c r="I5527" t="n">
        <v>16</v>
      </c>
      <c r="J5527" t="n">
        <v>1</v>
      </c>
      <c r="K5527" t="n">
        <v>-11</v>
      </c>
      <c r="L5527" t="n">
        <v>0</v>
      </c>
      <c r="M5527" t="n">
        <v>0</v>
      </c>
      <c r="O5527" t="n">
        <v>0</v>
      </c>
    </row>
    <row r="5528">
      <c r="A5528" s="8" t="n">
        <v>46217</v>
      </c>
      <c r="B5528" t="inlineStr">
        <is>
          <t>YX</t>
        </is>
      </c>
      <c r="C5528" s="9">
        <f>_xlfn.XLOOKUP(B5528,Carriers[Code],Carriers[Airline])</f>
        <v/>
      </c>
      <c r="D5528" t="n">
        <v>5703</v>
      </c>
      <c r="E5528" t="inlineStr">
        <is>
          <t>BWI</t>
        </is>
      </c>
      <c r="F5528" s="10" t="n">
        <v>635</v>
      </c>
      <c r="G5528" t="inlineStr">
        <is>
          <t>0600-0659</t>
        </is>
      </c>
      <c r="H5528" s="9">
        <f>INT(F5528/100)</f>
        <v/>
      </c>
      <c r="I5528" t="n">
        <v>-8</v>
      </c>
      <c r="J5528" t="n">
        <v>0</v>
      </c>
      <c r="K5528" t="n">
        <v>-26</v>
      </c>
      <c r="L5528" t="n">
        <v>0</v>
      </c>
      <c r="M5528" t="n">
        <v>0</v>
      </c>
      <c r="O5528" t="n">
        <v>0</v>
      </c>
    </row>
    <row r="5529">
      <c r="A5529" s="8" t="n">
        <v>46217</v>
      </c>
      <c r="B5529" t="inlineStr">
        <is>
          <t>B6</t>
        </is>
      </c>
      <c r="C5529" s="9">
        <f>_xlfn.XLOOKUP(B5529,Carriers[Code],Carriers[Airline])</f>
        <v/>
      </c>
      <c r="D5529" t="n">
        <v>165</v>
      </c>
      <c r="E5529" t="inlineStr">
        <is>
          <t>RSW</t>
        </is>
      </c>
      <c r="F5529" s="10" t="n">
        <v>645</v>
      </c>
      <c r="G5529" t="inlineStr">
        <is>
          <t>0600-0659</t>
        </is>
      </c>
      <c r="H5529" s="9">
        <f>INT(F5529/100)</f>
        <v/>
      </c>
      <c r="I5529" t="n">
        <v>-8</v>
      </c>
      <c r="J5529" t="n">
        <v>0</v>
      </c>
      <c r="K5529" t="n">
        <v>-33</v>
      </c>
      <c r="L5529" t="n">
        <v>0</v>
      </c>
      <c r="M5529" t="n">
        <v>0</v>
      </c>
      <c r="O5529" t="n">
        <v>0</v>
      </c>
    </row>
    <row r="5530">
      <c r="A5530" s="8" t="n">
        <v>46217</v>
      </c>
      <c r="B5530" t="inlineStr">
        <is>
          <t>DL</t>
        </is>
      </c>
      <c r="C5530" s="9">
        <f>_xlfn.XLOOKUP(B5530,Carriers[Code],Carriers[Airline])</f>
        <v/>
      </c>
      <c r="D5530" t="n">
        <v>695</v>
      </c>
      <c r="E5530" t="inlineStr">
        <is>
          <t>ATL</t>
        </is>
      </c>
      <c r="F5530" s="10" t="n">
        <v>645</v>
      </c>
      <c r="G5530" t="inlineStr">
        <is>
          <t>0600-0659</t>
        </is>
      </c>
      <c r="H5530" s="9">
        <f>INT(F5530/100)</f>
        <v/>
      </c>
      <c r="I5530" t="n">
        <v>104</v>
      </c>
      <c r="J5530" t="n">
        <v>1</v>
      </c>
      <c r="K5530" t="n">
        <v>88</v>
      </c>
      <c r="L5530" t="n">
        <v>1</v>
      </c>
      <c r="M5530" t="n">
        <v>0</v>
      </c>
      <c r="O5530" t="n">
        <v>0</v>
      </c>
      <c r="P5530" t="n">
        <v>0</v>
      </c>
      <c r="Q5530" t="n">
        <v>0</v>
      </c>
      <c r="R5530" t="n">
        <v>0</v>
      </c>
      <c r="S5530" t="n">
        <v>0</v>
      </c>
      <c r="T5530" t="n">
        <v>88</v>
      </c>
    </row>
    <row r="5531">
      <c r="A5531" s="8" t="n">
        <v>46217</v>
      </c>
      <c r="B5531" t="inlineStr">
        <is>
          <t>YX</t>
        </is>
      </c>
      <c r="C5531" s="9">
        <f>_xlfn.XLOOKUP(B5531,Carriers[Code],Carriers[Airline])</f>
        <v/>
      </c>
      <c r="D5531" t="n">
        <v>5845</v>
      </c>
      <c r="E5531" t="inlineStr">
        <is>
          <t>PHL</t>
        </is>
      </c>
      <c r="F5531" s="10" t="n">
        <v>650</v>
      </c>
      <c r="G5531" t="inlineStr">
        <is>
          <t>0600-0659</t>
        </is>
      </c>
      <c r="H5531" s="9">
        <f>INT(F5531/100)</f>
        <v/>
      </c>
      <c r="I5531" t="n">
        <v>-6</v>
      </c>
      <c r="J5531" t="n">
        <v>0</v>
      </c>
      <c r="K5531" t="n">
        <v>-14</v>
      </c>
      <c r="L5531" t="n">
        <v>0</v>
      </c>
      <c r="M5531" t="n">
        <v>0</v>
      </c>
      <c r="O5531" t="n">
        <v>0</v>
      </c>
    </row>
    <row r="5532">
      <c r="A5532" s="8" t="n">
        <v>46217</v>
      </c>
      <c r="B5532" t="inlineStr">
        <is>
          <t>AA</t>
        </is>
      </c>
      <c r="C5532" s="9">
        <f>_xlfn.XLOOKUP(B5532,Carriers[Code],Carriers[Airline])</f>
        <v/>
      </c>
      <c r="D5532" t="n">
        <v>1462</v>
      </c>
      <c r="E5532" t="inlineStr">
        <is>
          <t>CLT</t>
        </is>
      </c>
      <c r="F5532" s="10" t="n">
        <v>700</v>
      </c>
      <c r="G5532" t="inlineStr">
        <is>
          <t>0700-0759</t>
        </is>
      </c>
      <c r="H5532" s="9">
        <f>INT(F5532/100)</f>
        <v/>
      </c>
      <c r="I5532" t="n">
        <v>-11</v>
      </c>
      <c r="J5532" t="n">
        <v>0</v>
      </c>
      <c r="K5532" t="n">
        <v>-36</v>
      </c>
      <c r="L5532" t="n">
        <v>0</v>
      </c>
      <c r="M5532" t="n">
        <v>0</v>
      </c>
      <c r="O5532" t="n">
        <v>0</v>
      </c>
    </row>
    <row r="5533">
      <c r="A5533" s="8" t="n">
        <v>46217</v>
      </c>
      <c r="B5533" t="inlineStr">
        <is>
          <t>AA</t>
        </is>
      </c>
      <c r="C5533" s="9">
        <f>_xlfn.XLOOKUP(B5533,Carriers[Code],Carriers[Airline])</f>
        <v/>
      </c>
      <c r="D5533" t="n">
        <v>1509</v>
      </c>
      <c r="E5533" t="inlineStr">
        <is>
          <t>ORD</t>
        </is>
      </c>
      <c r="F5533" s="10" t="n">
        <v>700</v>
      </c>
      <c r="G5533" t="inlineStr">
        <is>
          <t>0700-0759</t>
        </is>
      </c>
      <c r="H5533" s="9">
        <f>INT(F5533/100)</f>
        <v/>
      </c>
      <c r="I5533" t="n">
        <v>-6</v>
      </c>
      <c r="J5533" t="n">
        <v>0</v>
      </c>
      <c r="K5533" t="n">
        <v>-30</v>
      </c>
      <c r="L5533" t="n">
        <v>0</v>
      </c>
      <c r="M5533" t="n">
        <v>0</v>
      </c>
      <c r="O5533" t="n">
        <v>0</v>
      </c>
    </row>
    <row r="5534">
      <c r="A5534" s="8" t="n">
        <v>46217</v>
      </c>
      <c r="B5534" t="inlineStr">
        <is>
          <t>AA</t>
        </is>
      </c>
      <c r="C5534" s="9">
        <f>_xlfn.XLOOKUP(B5534,Carriers[Code],Carriers[Airline])</f>
        <v/>
      </c>
      <c r="D5534" t="n">
        <v>2315</v>
      </c>
      <c r="E5534" t="inlineStr">
        <is>
          <t>PHX</t>
        </is>
      </c>
      <c r="F5534" s="10" t="n">
        <v>700</v>
      </c>
      <c r="G5534" t="inlineStr">
        <is>
          <t>0700-0759</t>
        </is>
      </c>
      <c r="H5534" s="9">
        <f>INT(F5534/100)</f>
        <v/>
      </c>
      <c r="I5534" t="n">
        <v>-9</v>
      </c>
      <c r="J5534" t="n">
        <v>0</v>
      </c>
      <c r="K5534" t="n">
        <v>-18</v>
      </c>
      <c r="L5534" t="n">
        <v>0</v>
      </c>
      <c r="M5534" t="n">
        <v>0</v>
      </c>
      <c r="O5534" t="n">
        <v>0</v>
      </c>
    </row>
    <row r="5535">
      <c r="A5535" s="8" t="n">
        <v>46217</v>
      </c>
      <c r="B5535" t="inlineStr">
        <is>
          <t>AA</t>
        </is>
      </c>
      <c r="C5535" s="9">
        <f>_xlfn.XLOOKUP(B5535,Carriers[Code],Carriers[Airline])</f>
        <v/>
      </c>
      <c r="D5535" t="n">
        <v>2455</v>
      </c>
      <c r="E5535" t="inlineStr">
        <is>
          <t>LAX</t>
        </is>
      </c>
      <c r="F5535" s="10" t="n">
        <v>700</v>
      </c>
      <c r="G5535" t="inlineStr">
        <is>
          <t>0700-0759</t>
        </is>
      </c>
      <c r="H5535" s="9">
        <f>INT(F5535/100)</f>
        <v/>
      </c>
      <c r="I5535" t="n">
        <v>-6</v>
      </c>
      <c r="J5535" t="n">
        <v>0</v>
      </c>
      <c r="K5535" t="n">
        <v>-29</v>
      </c>
      <c r="L5535" t="n">
        <v>0</v>
      </c>
      <c r="M5535" t="n">
        <v>0</v>
      </c>
      <c r="O5535" t="n">
        <v>0</v>
      </c>
    </row>
    <row r="5536">
      <c r="A5536" s="8" t="n">
        <v>46217</v>
      </c>
      <c r="B5536" t="inlineStr">
        <is>
          <t>AA</t>
        </is>
      </c>
      <c r="C5536" s="9">
        <f>_xlfn.XLOOKUP(B5536,Carriers[Code],Carriers[Airline])</f>
        <v/>
      </c>
      <c r="D5536" t="n">
        <v>2555</v>
      </c>
      <c r="E5536" t="inlineStr">
        <is>
          <t>DFW</t>
        </is>
      </c>
      <c r="F5536" s="10" t="n">
        <v>700</v>
      </c>
      <c r="G5536" t="inlineStr">
        <is>
          <t>0700-0759</t>
        </is>
      </c>
      <c r="H5536" s="9">
        <f>INT(F5536/100)</f>
        <v/>
      </c>
      <c r="M5536" t="n">
        <v>1</v>
      </c>
      <c r="N5536" t="inlineStr">
        <is>
          <t>B</t>
        </is>
      </c>
      <c r="O5536" t="n">
        <v>0</v>
      </c>
    </row>
    <row r="5537">
      <c r="A5537" s="8" t="n">
        <v>46217</v>
      </c>
      <c r="B5537" t="inlineStr">
        <is>
          <t>B6</t>
        </is>
      </c>
      <c r="C5537" s="9">
        <f>_xlfn.XLOOKUP(B5537,Carriers[Code],Carriers[Airline])</f>
        <v/>
      </c>
      <c r="D5537" t="n">
        <v>1159</v>
      </c>
      <c r="E5537" t="inlineStr">
        <is>
          <t>PHL</t>
        </is>
      </c>
      <c r="F5537" s="10" t="n">
        <v>700</v>
      </c>
      <c r="G5537" t="inlineStr">
        <is>
          <t>0700-0759</t>
        </is>
      </c>
      <c r="H5537" s="9">
        <f>INT(F5537/100)</f>
        <v/>
      </c>
      <c r="I5537" t="n">
        <v>-7</v>
      </c>
      <c r="J5537" t="n">
        <v>0</v>
      </c>
      <c r="K5537" t="n">
        <v>-16</v>
      </c>
      <c r="L5537" t="n">
        <v>0</v>
      </c>
      <c r="M5537" t="n">
        <v>0</v>
      </c>
      <c r="O5537" t="n">
        <v>0</v>
      </c>
    </row>
    <row r="5538">
      <c r="A5538" s="8" t="n">
        <v>46217</v>
      </c>
      <c r="B5538" t="inlineStr">
        <is>
          <t>B6</t>
        </is>
      </c>
      <c r="C5538" s="9">
        <f>_xlfn.XLOOKUP(B5538,Carriers[Code],Carriers[Airline])</f>
        <v/>
      </c>
      <c r="D5538" t="n">
        <v>1281</v>
      </c>
      <c r="E5538" t="inlineStr">
        <is>
          <t>RIC</t>
        </is>
      </c>
      <c r="F5538" s="10" t="n">
        <v>700</v>
      </c>
      <c r="G5538" t="inlineStr">
        <is>
          <t>0700-0759</t>
        </is>
      </c>
      <c r="H5538" s="9">
        <f>INT(F5538/100)</f>
        <v/>
      </c>
      <c r="I5538" t="n">
        <v>-3</v>
      </c>
      <c r="J5538" t="n">
        <v>0</v>
      </c>
      <c r="K5538" t="n">
        <v>-15</v>
      </c>
      <c r="L5538" t="n">
        <v>0</v>
      </c>
      <c r="M5538" t="n">
        <v>0</v>
      </c>
      <c r="O5538" t="n">
        <v>0</v>
      </c>
    </row>
    <row r="5539">
      <c r="A5539" s="8" t="n">
        <v>46217</v>
      </c>
      <c r="B5539" t="inlineStr">
        <is>
          <t>DL</t>
        </is>
      </c>
      <c r="C5539" s="9">
        <f>_xlfn.XLOOKUP(B5539,Carriers[Code],Carriers[Airline])</f>
        <v/>
      </c>
      <c r="D5539" t="n">
        <v>2706</v>
      </c>
      <c r="E5539" t="inlineStr">
        <is>
          <t>TPA</t>
        </is>
      </c>
      <c r="F5539" s="10" t="n">
        <v>700</v>
      </c>
      <c r="G5539" t="inlineStr">
        <is>
          <t>0700-0759</t>
        </is>
      </c>
      <c r="H5539" s="9">
        <f>INT(F5539/100)</f>
        <v/>
      </c>
      <c r="I5539" t="n">
        <v>-8</v>
      </c>
      <c r="J5539" t="n">
        <v>0</v>
      </c>
      <c r="K5539" t="n">
        <v>-24</v>
      </c>
      <c r="L5539" t="n">
        <v>0</v>
      </c>
      <c r="M5539" t="n">
        <v>0</v>
      </c>
      <c r="O5539" t="n">
        <v>0</v>
      </c>
    </row>
    <row r="5540">
      <c r="A5540" s="8" t="n">
        <v>46217</v>
      </c>
      <c r="B5540" t="inlineStr">
        <is>
          <t>DL</t>
        </is>
      </c>
      <c r="C5540" s="9">
        <f>_xlfn.XLOOKUP(B5540,Carriers[Code],Carriers[Airline])</f>
        <v/>
      </c>
      <c r="D5540" t="n">
        <v>2770</v>
      </c>
      <c r="E5540" t="inlineStr">
        <is>
          <t>LGA</t>
        </is>
      </c>
      <c r="F5540" s="10" t="n">
        <v>700</v>
      </c>
      <c r="G5540" t="inlineStr">
        <is>
          <t>0700-0759</t>
        </is>
      </c>
      <c r="H5540" s="9">
        <f>INT(F5540/100)</f>
        <v/>
      </c>
      <c r="I5540" t="n">
        <v>-1</v>
      </c>
      <c r="J5540" t="n">
        <v>0</v>
      </c>
      <c r="K5540" t="n">
        <v>-12</v>
      </c>
      <c r="L5540" t="n">
        <v>0</v>
      </c>
      <c r="M5540" t="n">
        <v>0</v>
      </c>
      <c r="O5540" t="n">
        <v>0</v>
      </c>
    </row>
    <row r="5541">
      <c r="A5541" s="8" t="n">
        <v>46217</v>
      </c>
      <c r="B5541" t="inlineStr">
        <is>
          <t>MQ</t>
        </is>
      </c>
      <c r="C5541" s="9">
        <f>_xlfn.XLOOKUP(B5541,Carriers[Code],Carriers[Airline])</f>
        <v/>
      </c>
      <c r="D5541" t="n">
        <v>3814</v>
      </c>
      <c r="E5541" t="inlineStr">
        <is>
          <t>STL</t>
        </is>
      </c>
      <c r="F5541" s="10" t="n">
        <v>700</v>
      </c>
      <c r="G5541" t="inlineStr">
        <is>
          <t>0700-0759</t>
        </is>
      </c>
      <c r="H5541" s="9">
        <f>INT(F5541/100)</f>
        <v/>
      </c>
      <c r="I5541" t="n">
        <v>-7</v>
      </c>
      <c r="J5541" t="n">
        <v>0</v>
      </c>
      <c r="K5541" t="n">
        <v>-27</v>
      </c>
      <c r="L5541" t="n">
        <v>0</v>
      </c>
      <c r="M5541" t="n">
        <v>0</v>
      </c>
      <c r="O5541" t="n">
        <v>0</v>
      </c>
    </row>
    <row r="5542">
      <c r="A5542" s="8" t="n">
        <v>46217</v>
      </c>
      <c r="B5542" t="inlineStr">
        <is>
          <t>YX</t>
        </is>
      </c>
      <c r="C5542" s="9">
        <f>_xlfn.XLOOKUP(B5542,Carriers[Code],Carriers[Airline])</f>
        <v/>
      </c>
      <c r="D5542" t="n">
        <v>4435</v>
      </c>
      <c r="E5542" t="inlineStr">
        <is>
          <t>IND</t>
        </is>
      </c>
      <c r="F5542" s="10" t="n">
        <v>700</v>
      </c>
      <c r="G5542" t="inlineStr">
        <is>
          <t>0700-0759</t>
        </is>
      </c>
      <c r="H5542" s="9">
        <f>INT(F5542/100)</f>
        <v/>
      </c>
      <c r="I5542" t="n">
        <v>-11</v>
      </c>
      <c r="J5542" t="n">
        <v>0</v>
      </c>
      <c r="K5542" t="n">
        <v>-40</v>
      </c>
      <c r="L5542" t="n">
        <v>0</v>
      </c>
      <c r="M5542" t="n">
        <v>0</v>
      </c>
      <c r="O5542" t="n">
        <v>0</v>
      </c>
    </row>
    <row r="5543">
      <c r="A5543" s="8" t="n">
        <v>46217</v>
      </c>
      <c r="B5543" t="inlineStr">
        <is>
          <t>YX</t>
        </is>
      </c>
      <c r="C5543" s="9">
        <f>_xlfn.XLOOKUP(B5543,Carriers[Code],Carriers[Airline])</f>
        <v/>
      </c>
      <c r="D5543" t="n">
        <v>4505</v>
      </c>
      <c r="E5543" t="inlineStr">
        <is>
          <t>DCA</t>
        </is>
      </c>
      <c r="F5543" s="10" t="n">
        <v>700</v>
      </c>
      <c r="G5543" t="inlineStr">
        <is>
          <t>0700-0759</t>
        </is>
      </c>
      <c r="H5543" s="9">
        <f>INT(F5543/100)</f>
        <v/>
      </c>
      <c r="I5543" t="n">
        <v>-9</v>
      </c>
      <c r="J5543" t="n">
        <v>0</v>
      </c>
      <c r="K5543" t="n">
        <v>-43</v>
      </c>
      <c r="L5543" t="n">
        <v>0</v>
      </c>
      <c r="M5543" t="n">
        <v>0</v>
      </c>
      <c r="O5543" t="n">
        <v>0</v>
      </c>
    </row>
    <row r="5544">
      <c r="A5544" s="8" t="n">
        <v>46217</v>
      </c>
      <c r="B5544" t="inlineStr">
        <is>
          <t>AS</t>
        </is>
      </c>
      <c r="C5544" s="9">
        <f>_xlfn.XLOOKUP(B5544,Carriers[Code],Carriers[Airline])</f>
        <v/>
      </c>
      <c r="D5544" t="n">
        <v>459</v>
      </c>
      <c r="E5544" t="inlineStr">
        <is>
          <t>SEA</t>
        </is>
      </c>
      <c r="F5544" s="10" t="n">
        <v>703</v>
      </c>
      <c r="G5544" t="inlineStr">
        <is>
          <t>0700-0759</t>
        </is>
      </c>
      <c r="H5544" s="9">
        <f>INT(F5544/100)</f>
        <v/>
      </c>
      <c r="I5544" t="n">
        <v>18</v>
      </c>
      <c r="J5544" t="n">
        <v>1</v>
      </c>
      <c r="K5544" t="n">
        <v>5</v>
      </c>
      <c r="L5544" t="n">
        <v>0</v>
      </c>
      <c r="M5544" t="n">
        <v>0</v>
      </c>
      <c r="O5544" t="n">
        <v>0</v>
      </c>
    </row>
    <row r="5545">
      <c r="A5545" s="8" t="n">
        <v>46217</v>
      </c>
      <c r="B5545" t="inlineStr">
        <is>
          <t>YX</t>
        </is>
      </c>
      <c r="C5545" s="9">
        <f>_xlfn.XLOOKUP(B5545,Carriers[Code],Carriers[Airline])</f>
        <v/>
      </c>
      <c r="D5545" t="n">
        <v>4396</v>
      </c>
      <c r="E5545" t="inlineStr">
        <is>
          <t>LGA</t>
        </is>
      </c>
      <c r="F5545" s="10" t="n">
        <v>704</v>
      </c>
      <c r="G5545" t="inlineStr">
        <is>
          <t>0700-0759</t>
        </is>
      </c>
      <c r="H5545" s="9">
        <f>INT(F5545/100)</f>
        <v/>
      </c>
      <c r="I5545" t="n">
        <v>-9</v>
      </c>
      <c r="J5545" t="n">
        <v>0</v>
      </c>
      <c r="K5545" t="n">
        <v>-16</v>
      </c>
      <c r="L5545" t="n">
        <v>0</v>
      </c>
      <c r="M5545" t="n">
        <v>0</v>
      </c>
      <c r="O5545" t="n">
        <v>0</v>
      </c>
    </row>
    <row r="5546">
      <c r="A5546" s="8" t="n">
        <v>46217</v>
      </c>
      <c r="B5546" t="inlineStr">
        <is>
          <t>B6</t>
        </is>
      </c>
      <c r="C5546" s="9">
        <f>_xlfn.XLOOKUP(B5546,Carriers[Code],Carriers[Airline])</f>
        <v/>
      </c>
      <c r="D5546" t="n">
        <v>109</v>
      </c>
      <c r="E5546" t="inlineStr">
        <is>
          <t>JAX</t>
        </is>
      </c>
      <c r="F5546" s="10" t="n">
        <v>705</v>
      </c>
      <c r="G5546" t="inlineStr">
        <is>
          <t>0700-0759</t>
        </is>
      </c>
      <c r="H5546" s="9">
        <f>INT(F5546/100)</f>
        <v/>
      </c>
      <c r="I5546" t="n">
        <v>-10</v>
      </c>
      <c r="J5546" t="n">
        <v>0</v>
      </c>
      <c r="K5546" t="n">
        <v>-35</v>
      </c>
      <c r="L5546" t="n">
        <v>0</v>
      </c>
      <c r="M5546" t="n">
        <v>0</v>
      </c>
      <c r="O5546" t="n">
        <v>0</v>
      </c>
    </row>
    <row r="5547">
      <c r="A5547" s="8" t="n">
        <v>46217</v>
      </c>
      <c r="B5547" t="inlineStr">
        <is>
          <t>DL</t>
        </is>
      </c>
      <c r="C5547" s="9">
        <f>_xlfn.XLOOKUP(B5547,Carriers[Code],Carriers[Airline])</f>
        <v/>
      </c>
      <c r="D5547" t="n">
        <v>1399</v>
      </c>
      <c r="E5547" t="inlineStr">
        <is>
          <t>MIA</t>
        </is>
      </c>
      <c r="F5547" s="10" t="n">
        <v>705</v>
      </c>
      <c r="G5547" t="inlineStr">
        <is>
          <t>0700-0759</t>
        </is>
      </c>
      <c r="H5547" s="9">
        <f>INT(F5547/100)</f>
        <v/>
      </c>
      <c r="I5547" t="n">
        <v>-10</v>
      </c>
      <c r="J5547" t="n">
        <v>0</v>
      </c>
      <c r="K5547" t="n">
        <v>-27</v>
      </c>
      <c r="L5547" t="n">
        <v>0</v>
      </c>
      <c r="M5547" t="n">
        <v>0</v>
      </c>
      <c r="O5547" t="n">
        <v>0</v>
      </c>
    </row>
    <row r="5548">
      <c r="A5548" s="8" t="n">
        <v>46217</v>
      </c>
      <c r="B5548" t="inlineStr">
        <is>
          <t>DL</t>
        </is>
      </c>
      <c r="C5548" s="9">
        <f>_xlfn.XLOOKUP(B5548,Carriers[Code],Carriers[Airline])</f>
        <v/>
      </c>
      <c r="D5548" t="n">
        <v>1580</v>
      </c>
      <c r="E5548" t="inlineStr">
        <is>
          <t>MCO</t>
        </is>
      </c>
      <c r="F5548" s="10" t="n">
        <v>705</v>
      </c>
      <c r="G5548" t="inlineStr">
        <is>
          <t>0700-0759</t>
        </is>
      </c>
      <c r="H5548" s="9">
        <f>INT(F5548/100)</f>
        <v/>
      </c>
      <c r="I5548" t="n">
        <v>2</v>
      </c>
      <c r="J5548" t="n">
        <v>0</v>
      </c>
      <c r="K5548" t="n">
        <v>-12</v>
      </c>
      <c r="L5548" t="n">
        <v>0</v>
      </c>
      <c r="M5548" t="n">
        <v>0</v>
      </c>
      <c r="O5548" t="n">
        <v>0</v>
      </c>
    </row>
    <row r="5549">
      <c r="A5549" s="8" t="n">
        <v>46217</v>
      </c>
      <c r="B5549" t="inlineStr">
        <is>
          <t>B6</t>
        </is>
      </c>
      <c r="C5549" s="9">
        <f>_xlfn.XLOOKUP(B5549,Carriers[Code],Carriers[Airline])</f>
        <v/>
      </c>
      <c r="D5549" t="n">
        <v>397</v>
      </c>
      <c r="E5549" t="inlineStr">
        <is>
          <t>SEA</t>
        </is>
      </c>
      <c r="F5549" s="10" t="n">
        <v>710</v>
      </c>
      <c r="G5549" t="inlineStr">
        <is>
          <t>0700-0759</t>
        </is>
      </c>
      <c r="H5549" s="9">
        <f>INT(F5549/100)</f>
        <v/>
      </c>
      <c r="I5549" t="n">
        <v>26</v>
      </c>
      <c r="J5549" t="n">
        <v>1</v>
      </c>
      <c r="K5549" t="n">
        <v>-5</v>
      </c>
      <c r="L5549" t="n">
        <v>0</v>
      </c>
      <c r="M5549" t="n">
        <v>0</v>
      </c>
      <c r="O5549" t="n">
        <v>0</v>
      </c>
    </row>
    <row r="5550">
      <c r="A5550" s="8" t="n">
        <v>46217</v>
      </c>
      <c r="B5550" t="inlineStr">
        <is>
          <t>B6</t>
        </is>
      </c>
      <c r="C5550" s="9">
        <f>_xlfn.XLOOKUP(B5550,Carriers[Code],Carriers[Airline])</f>
        <v/>
      </c>
      <c r="D5550" t="n">
        <v>2229</v>
      </c>
      <c r="E5550" t="inlineStr">
        <is>
          <t>MKE</t>
        </is>
      </c>
      <c r="F5550" s="10" t="n">
        <v>710</v>
      </c>
      <c r="G5550" t="inlineStr">
        <is>
          <t>0700-0759</t>
        </is>
      </c>
      <c r="H5550" s="9">
        <f>INT(F5550/100)</f>
        <v/>
      </c>
      <c r="I5550" t="n">
        <v>-7</v>
      </c>
      <c r="J5550" t="n">
        <v>0</v>
      </c>
      <c r="K5550" t="n">
        <v>-24</v>
      </c>
      <c r="L5550" t="n">
        <v>0</v>
      </c>
      <c r="M5550" t="n">
        <v>0</v>
      </c>
      <c r="O5550" t="n">
        <v>0</v>
      </c>
    </row>
    <row r="5551">
      <c r="A5551" s="8" t="n">
        <v>46217</v>
      </c>
      <c r="B5551" t="inlineStr">
        <is>
          <t>DL</t>
        </is>
      </c>
      <c r="C5551" s="9">
        <f>_xlfn.XLOOKUP(B5551,Carriers[Code],Carriers[Airline])</f>
        <v/>
      </c>
      <c r="D5551" t="n">
        <v>1138</v>
      </c>
      <c r="E5551" t="inlineStr">
        <is>
          <t>MSP</t>
        </is>
      </c>
      <c r="F5551" s="10" t="n">
        <v>710</v>
      </c>
      <c r="G5551" t="inlineStr">
        <is>
          <t>0700-0759</t>
        </is>
      </c>
      <c r="H5551" s="9">
        <f>INT(F5551/100)</f>
        <v/>
      </c>
      <c r="I5551" t="n">
        <v>-1</v>
      </c>
      <c r="J5551" t="n">
        <v>0</v>
      </c>
      <c r="K5551" t="n">
        <v>-16</v>
      </c>
      <c r="L5551" t="n">
        <v>0</v>
      </c>
      <c r="M5551" t="n">
        <v>0</v>
      </c>
      <c r="O5551" t="n">
        <v>0</v>
      </c>
    </row>
    <row r="5552">
      <c r="A5552" s="8" t="n">
        <v>46217</v>
      </c>
      <c r="B5552" t="inlineStr">
        <is>
          <t>B6</t>
        </is>
      </c>
      <c r="C5552" s="9">
        <f>_xlfn.XLOOKUP(B5552,Carriers[Code],Carriers[Airline])</f>
        <v/>
      </c>
      <c r="D5552" t="n">
        <v>2041</v>
      </c>
      <c r="E5552" t="inlineStr">
        <is>
          <t>CLE</t>
        </is>
      </c>
      <c r="F5552" s="10" t="n">
        <v>715</v>
      </c>
      <c r="G5552" t="inlineStr">
        <is>
          <t>0700-0759</t>
        </is>
      </c>
      <c r="H5552" s="9">
        <f>INT(F5552/100)</f>
        <v/>
      </c>
      <c r="I5552" t="n">
        <v>-14</v>
      </c>
      <c r="J5552" t="n">
        <v>0</v>
      </c>
      <c r="K5552" t="n">
        <v>-25</v>
      </c>
      <c r="L5552" t="n">
        <v>0</v>
      </c>
      <c r="M5552" t="n">
        <v>0</v>
      </c>
      <c r="O5552" t="n">
        <v>0</v>
      </c>
    </row>
    <row r="5553">
      <c r="A5553" s="8" t="n">
        <v>46217</v>
      </c>
      <c r="B5553" t="inlineStr">
        <is>
          <t>DL</t>
        </is>
      </c>
      <c r="C5553" s="9">
        <f>_xlfn.XLOOKUP(B5553,Carriers[Code],Carriers[Airline])</f>
        <v/>
      </c>
      <c r="D5553" t="n">
        <v>760</v>
      </c>
      <c r="E5553" t="inlineStr">
        <is>
          <t>DFW</t>
        </is>
      </c>
      <c r="F5553" s="10" t="n">
        <v>715</v>
      </c>
      <c r="G5553" t="inlineStr">
        <is>
          <t>0700-0759</t>
        </is>
      </c>
      <c r="H5553" s="9">
        <f>INT(F5553/100)</f>
        <v/>
      </c>
      <c r="I5553" t="n">
        <v>-9</v>
      </c>
      <c r="J5553" t="n">
        <v>0</v>
      </c>
      <c r="K5553" t="n">
        <v>-30</v>
      </c>
      <c r="L5553" t="n">
        <v>0</v>
      </c>
      <c r="M5553" t="n">
        <v>0</v>
      </c>
      <c r="O5553" t="n">
        <v>0</v>
      </c>
    </row>
    <row r="5554">
      <c r="A5554" s="8" t="n">
        <v>46217</v>
      </c>
      <c r="B5554" t="inlineStr">
        <is>
          <t>UA</t>
        </is>
      </c>
      <c r="C5554" s="9">
        <f>_xlfn.XLOOKUP(B5554,Carriers[Code],Carriers[Airline])</f>
        <v/>
      </c>
      <c r="D5554" t="n">
        <v>2631</v>
      </c>
      <c r="E5554" t="inlineStr">
        <is>
          <t>ORD</t>
        </is>
      </c>
      <c r="F5554" s="10" t="n">
        <v>719</v>
      </c>
      <c r="G5554" t="inlineStr">
        <is>
          <t>0700-0759</t>
        </is>
      </c>
      <c r="H5554" s="9">
        <f>INT(F5554/100)</f>
        <v/>
      </c>
      <c r="I5554" t="n">
        <v>-10</v>
      </c>
      <c r="J5554" t="n">
        <v>0</v>
      </c>
      <c r="K5554" t="n">
        <v>-7</v>
      </c>
      <c r="L5554" t="n">
        <v>0</v>
      </c>
      <c r="M5554" t="n">
        <v>0</v>
      </c>
      <c r="O5554" t="n">
        <v>0</v>
      </c>
    </row>
    <row r="5555">
      <c r="A5555" s="8" t="n">
        <v>46217</v>
      </c>
      <c r="B5555" t="inlineStr">
        <is>
          <t>DL</t>
        </is>
      </c>
      <c r="C5555" s="9">
        <f>_xlfn.XLOOKUP(B5555,Carriers[Code],Carriers[Airline])</f>
        <v/>
      </c>
      <c r="D5555" t="n">
        <v>977</v>
      </c>
      <c r="E5555" t="inlineStr">
        <is>
          <t>SFO</t>
        </is>
      </c>
      <c r="F5555" s="10" t="n">
        <v>720</v>
      </c>
      <c r="G5555" t="inlineStr">
        <is>
          <t>0700-0759</t>
        </is>
      </c>
      <c r="H5555" s="9">
        <f>INT(F5555/100)</f>
        <v/>
      </c>
      <c r="I5555" t="n">
        <v>-1</v>
      </c>
      <c r="J5555" t="n">
        <v>0</v>
      </c>
      <c r="K5555" t="n">
        <v>-40</v>
      </c>
      <c r="L5555" t="n">
        <v>0</v>
      </c>
      <c r="M5555" t="n">
        <v>0</v>
      </c>
      <c r="O5555" t="n">
        <v>0</v>
      </c>
    </row>
    <row r="5556">
      <c r="A5556" s="8" t="n">
        <v>46217</v>
      </c>
      <c r="B5556" t="inlineStr">
        <is>
          <t>B6</t>
        </is>
      </c>
      <c r="C5556" s="9">
        <f>_xlfn.XLOOKUP(B5556,Carriers[Code],Carriers[Airline])</f>
        <v/>
      </c>
      <c r="D5556" t="n">
        <v>249</v>
      </c>
      <c r="E5556" t="inlineStr">
        <is>
          <t>SAV</t>
        </is>
      </c>
      <c r="F5556" s="10" t="n">
        <v>725</v>
      </c>
      <c r="G5556" t="inlineStr">
        <is>
          <t>0700-0759</t>
        </is>
      </c>
      <c r="H5556" s="9">
        <f>INT(F5556/100)</f>
        <v/>
      </c>
      <c r="I5556" t="n">
        <v>-11</v>
      </c>
      <c r="J5556" t="n">
        <v>0</v>
      </c>
      <c r="K5556" t="n">
        <v>-22</v>
      </c>
      <c r="L5556" t="n">
        <v>0</v>
      </c>
      <c r="M5556" t="n">
        <v>0</v>
      </c>
      <c r="O5556" t="n">
        <v>0</v>
      </c>
    </row>
    <row r="5557">
      <c r="A5557" s="8" t="n">
        <v>46217</v>
      </c>
      <c r="B5557" t="inlineStr">
        <is>
          <t>UA</t>
        </is>
      </c>
      <c r="C5557" s="9">
        <f>_xlfn.XLOOKUP(B5557,Carriers[Code],Carriers[Airline])</f>
        <v/>
      </c>
      <c r="D5557" t="n">
        <v>226</v>
      </c>
      <c r="E5557" t="inlineStr">
        <is>
          <t>IAH</t>
        </is>
      </c>
      <c r="F5557" s="10" t="n">
        <v>725</v>
      </c>
      <c r="G5557" t="inlineStr">
        <is>
          <t>0700-0759</t>
        </is>
      </c>
      <c r="H5557" s="9">
        <f>INT(F5557/100)</f>
        <v/>
      </c>
      <c r="I5557" t="n">
        <v>-11</v>
      </c>
      <c r="J5557" t="n">
        <v>0</v>
      </c>
      <c r="K5557" t="n">
        <v>6</v>
      </c>
      <c r="L5557" t="n">
        <v>0</v>
      </c>
      <c r="M5557" t="n">
        <v>0</v>
      </c>
      <c r="O5557" t="n">
        <v>0</v>
      </c>
    </row>
    <row r="5558">
      <c r="A5558" s="8" t="n">
        <v>46217</v>
      </c>
      <c r="B5558" t="inlineStr">
        <is>
          <t>YX</t>
        </is>
      </c>
      <c r="C5558" s="9">
        <f>_xlfn.XLOOKUP(B5558,Carriers[Code],Carriers[Airline])</f>
        <v/>
      </c>
      <c r="D5558" t="n">
        <v>5692</v>
      </c>
      <c r="E5558" t="inlineStr">
        <is>
          <t>DCA</t>
        </is>
      </c>
      <c r="F5558" s="10" t="n">
        <v>725</v>
      </c>
      <c r="G5558" t="inlineStr">
        <is>
          <t>0700-0759</t>
        </is>
      </c>
      <c r="H5558" s="9">
        <f>INT(F5558/100)</f>
        <v/>
      </c>
      <c r="I5558" t="n">
        <v>-8</v>
      </c>
      <c r="J5558" t="n">
        <v>0</v>
      </c>
      <c r="K5558" t="n">
        <v>-25</v>
      </c>
      <c r="L5558" t="n">
        <v>0</v>
      </c>
      <c r="M5558" t="n">
        <v>0</v>
      </c>
      <c r="O5558" t="n">
        <v>0</v>
      </c>
    </row>
    <row r="5559">
      <c r="A5559" s="8" t="n">
        <v>46217</v>
      </c>
      <c r="B5559" t="inlineStr">
        <is>
          <t>UA</t>
        </is>
      </c>
      <c r="C5559" s="9">
        <f>_xlfn.XLOOKUP(B5559,Carriers[Code],Carriers[Airline])</f>
        <v/>
      </c>
      <c r="D5559" t="n">
        <v>323</v>
      </c>
      <c r="E5559" t="inlineStr">
        <is>
          <t>SFO</t>
        </is>
      </c>
      <c r="F5559" s="10" t="n">
        <v>728</v>
      </c>
      <c r="G5559" t="inlineStr">
        <is>
          <t>0700-0759</t>
        </is>
      </c>
      <c r="H5559" s="9">
        <f>INT(F5559/100)</f>
        <v/>
      </c>
      <c r="I5559" t="n">
        <v>-7</v>
      </c>
      <c r="J5559" t="n">
        <v>0</v>
      </c>
      <c r="K5559" t="n">
        <v>-32</v>
      </c>
      <c r="L5559" t="n">
        <v>0</v>
      </c>
      <c r="M5559" t="n">
        <v>0</v>
      </c>
      <c r="O5559" t="n">
        <v>0</v>
      </c>
    </row>
    <row r="5560">
      <c r="A5560" s="8" t="n">
        <v>46217</v>
      </c>
      <c r="B5560" t="inlineStr">
        <is>
          <t>DL</t>
        </is>
      </c>
      <c r="C5560" s="9">
        <f>_xlfn.XLOOKUP(B5560,Carriers[Code],Carriers[Airline])</f>
        <v/>
      </c>
      <c r="D5560" t="n">
        <v>2474</v>
      </c>
      <c r="E5560" t="inlineStr">
        <is>
          <t>RSW</t>
        </is>
      </c>
      <c r="F5560" s="10" t="n">
        <v>730</v>
      </c>
      <c r="G5560" t="inlineStr">
        <is>
          <t>0700-0759</t>
        </is>
      </c>
      <c r="H5560" s="9">
        <f>INT(F5560/100)</f>
        <v/>
      </c>
      <c r="I5560" t="n">
        <v>-2</v>
      </c>
      <c r="J5560" t="n">
        <v>0</v>
      </c>
      <c r="K5560" t="n">
        <v>-13</v>
      </c>
      <c r="L5560" t="n">
        <v>0</v>
      </c>
      <c r="M5560" t="n">
        <v>0</v>
      </c>
      <c r="O5560" t="n">
        <v>0</v>
      </c>
    </row>
    <row r="5561">
      <c r="A5561" s="8" t="n">
        <v>46217</v>
      </c>
      <c r="B5561" t="inlineStr">
        <is>
          <t>DL</t>
        </is>
      </c>
      <c r="C5561" s="9">
        <f>_xlfn.XLOOKUP(B5561,Carriers[Code],Carriers[Airline])</f>
        <v/>
      </c>
      <c r="D5561" t="n">
        <v>2570</v>
      </c>
      <c r="E5561" t="inlineStr">
        <is>
          <t>ORD</t>
        </is>
      </c>
      <c r="F5561" s="10" t="n">
        <v>730</v>
      </c>
      <c r="G5561" t="inlineStr">
        <is>
          <t>0700-0759</t>
        </is>
      </c>
      <c r="H5561" s="9">
        <f>INT(F5561/100)</f>
        <v/>
      </c>
      <c r="I5561" t="n">
        <v>-4</v>
      </c>
      <c r="J5561" t="n">
        <v>0</v>
      </c>
      <c r="K5561" t="n">
        <v>-28</v>
      </c>
      <c r="L5561" t="n">
        <v>0</v>
      </c>
      <c r="M5561" t="n">
        <v>0</v>
      </c>
      <c r="O5561" t="n">
        <v>0</v>
      </c>
    </row>
    <row r="5562">
      <c r="A5562" s="8" t="n">
        <v>46217</v>
      </c>
      <c r="B5562" t="inlineStr">
        <is>
          <t>UA</t>
        </is>
      </c>
      <c r="C5562" s="9">
        <f>_xlfn.XLOOKUP(B5562,Carriers[Code],Carriers[Airline])</f>
        <v/>
      </c>
      <c r="D5562" t="n">
        <v>360</v>
      </c>
      <c r="E5562" t="inlineStr">
        <is>
          <t>LAX</t>
        </is>
      </c>
      <c r="F5562" s="10" t="n">
        <v>730</v>
      </c>
      <c r="G5562" t="inlineStr">
        <is>
          <t>0700-0759</t>
        </is>
      </c>
      <c r="H5562" s="9">
        <f>INT(F5562/100)</f>
        <v/>
      </c>
      <c r="I5562" t="n">
        <v>-4</v>
      </c>
      <c r="J5562" t="n">
        <v>0</v>
      </c>
      <c r="K5562" t="n">
        <v>-53</v>
      </c>
      <c r="L5562" t="n">
        <v>0</v>
      </c>
      <c r="M5562" t="n">
        <v>0</v>
      </c>
      <c r="O5562" t="n">
        <v>0</v>
      </c>
    </row>
    <row r="5563">
      <c r="A5563" s="8" t="n">
        <v>46217</v>
      </c>
      <c r="B5563" t="inlineStr">
        <is>
          <t>WN</t>
        </is>
      </c>
      <c r="C5563" s="9">
        <f>_xlfn.XLOOKUP(B5563,Carriers[Code],Carriers[Airline])</f>
        <v/>
      </c>
      <c r="D5563" t="n">
        <v>745</v>
      </c>
      <c r="E5563" t="inlineStr">
        <is>
          <t>MDW</t>
        </is>
      </c>
      <c r="F5563" s="10" t="n">
        <v>730</v>
      </c>
      <c r="G5563" t="inlineStr">
        <is>
          <t>0700-0759</t>
        </is>
      </c>
      <c r="H5563" s="9">
        <f>INT(F5563/100)</f>
        <v/>
      </c>
      <c r="I5563" t="n">
        <v>-1</v>
      </c>
      <c r="J5563" t="n">
        <v>0</v>
      </c>
      <c r="K5563" t="n">
        <v>-28</v>
      </c>
      <c r="L5563" t="n">
        <v>0</v>
      </c>
      <c r="M5563" t="n">
        <v>0</v>
      </c>
      <c r="O5563" t="n">
        <v>0</v>
      </c>
    </row>
    <row r="5564">
      <c r="A5564" s="8" t="n">
        <v>46217</v>
      </c>
      <c r="B5564" t="inlineStr">
        <is>
          <t>YX</t>
        </is>
      </c>
      <c r="C5564" s="9">
        <f>_xlfn.XLOOKUP(B5564,Carriers[Code],Carriers[Airline])</f>
        <v/>
      </c>
      <c r="D5564" t="n">
        <v>5628</v>
      </c>
      <c r="E5564" t="inlineStr">
        <is>
          <t>IND</t>
        </is>
      </c>
      <c r="F5564" s="10" t="n">
        <v>735</v>
      </c>
      <c r="G5564" t="inlineStr">
        <is>
          <t>0700-0759</t>
        </is>
      </c>
      <c r="H5564" s="9">
        <f>INT(F5564/100)</f>
        <v/>
      </c>
      <c r="I5564" t="n">
        <v>-4</v>
      </c>
      <c r="J5564" t="n">
        <v>0</v>
      </c>
      <c r="K5564" t="n">
        <v>-22</v>
      </c>
      <c r="L5564" t="n">
        <v>0</v>
      </c>
      <c r="M5564" t="n">
        <v>0</v>
      </c>
      <c r="O5564" t="n">
        <v>0</v>
      </c>
    </row>
    <row r="5565">
      <c r="A5565" s="8" t="n">
        <v>46217</v>
      </c>
      <c r="B5565" t="inlineStr">
        <is>
          <t>B6</t>
        </is>
      </c>
      <c r="C5565" s="9">
        <f>_xlfn.XLOOKUP(B5565,Carriers[Code],Carriers[Airline])</f>
        <v/>
      </c>
      <c r="D5565" t="n">
        <v>687</v>
      </c>
      <c r="E5565" t="inlineStr">
        <is>
          <t>LAX</t>
        </is>
      </c>
      <c r="F5565" s="10" t="n">
        <v>740</v>
      </c>
      <c r="G5565" t="inlineStr">
        <is>
          <t>0700-0759</t>
        </is>
      </c>
      <c r="H5565" s="9">
        <f>INT(F5565/100)</f>
        <v/>
      </c>
      <c r="I5565" t="n">
        <v>-8</v>
      </c>
      <c r="J5565" t="n">
        <v>0</v>
      </c>
      <c r="K5565" t="n">
        <v>-43</v>
      </c>
      <c r="L5565" t="n">
        <v>0</v>
      </c>
      <c r="M5565" t="n">
        <v>0</v>
      </c>
      <c r="O5565" t="n">
        <v>0</v>
      </c>
    </row>
    <row r="5566">
      <c r="A5566" s="8" t="n">
        <v>46217</v>
      </c>
      <c r="B5566" t="inlineStr">
        <is>
          <t>DL</t>
        </is>
      </c>
      <c r="C5566" s="9">
        <f>_xlfn.XLOOKUP(B5566,Carriers[Code],Carriers[Airline])</f>
        <v/>
      </c>
      <c r="D5566" t="n">
        <v>499</v>
      </c>
      <c r="E5566" t="inlineStr">
        <is>
          <t>DEN</t>
        </is>
      </c>
      <c r="F5566" s="10" t="n">
        <v>745</v>
      </c>
      <c r="G5566" t="inlineStr">
        <is>
          <t>0700-0759</t>
        </is>
      </c>
      <c r="H5566" s="9">
        <f>INT(F5566/100)</f>
        <v/>
      </c>
      <c r="I5566" t="n">
        <v>3</v>
      </c>
      <c r="J5566" t="n">
        <v>0</v>
      </c>
      <c r="K5566" t="n">
        <v>-20</v>
      </c>
      <c r="L5566" t="n">
        <v>0</v>
      </c>
      <c r="M5566" t="n">
        <v>0</v>
      </c>
      <c r="O5566" t="n">
        <v>0</v>
      </c>
    </row>
    <row r="5567">
      <c r="A5567" s="8" t="n">
        <v>46217</v>
      </c>
      <c r="B5567" t="inlineStr">
        <is>
          <t>UA</t>
        </is>
      </c>
      <c r="C5567" s="9">
        <f>_xlfn.XLOOKUP(B5567,Carriers[Code],Carriers[Airline])</f>
        <v/>
      </c>
      <c r="D5567" t="n">
        <v>647</v>
      </c>
      <c r="E5567" t="inlineStr">
        <is>
          <t>DEN</t>
        </is>
      </c>
      <c r="F5567" s="10" t="n">
        <v>745</v>
      </c>
      <c r="G5567" t="inlineStr">
        <is>
          <t>0700-0759</t>
        </is>
      </c>
      <c r="H5567" s="9">
        <f>INT(F5567/100)</f>
        <v/>
      </c>
      <c r="I5567" t="n">
        <v>-3</v>
      </c>
      <c r="J5567" t="n">
        <v>0</v>
      </c>
      <c r="K5567" t="n">
        <v>-38</v>
      </c>
      <c r="L5567" t="n">
        <v>0</v>
      </c>
      <c r="M5567" t="n">
        <v>0</v>
      </c>
      <c r="O5567" t="n">
        <v>0</v>
      </c>
    </row>
    <row r="5568">
      <c r="A5568" s="8" t="n">
        <v>46217</v>
      </c>
      <c r="B5568" t="inlineStr">
        <is>
          <t>DL</t>
        </is>
      </c>
      <c r="C5568" s="9">
        <f>_xlfn.XLOOKUP(B5568,Carriers[Code],Carriers[Airline])</f>
        <v/>
      </c>
      <c r="D5568" t="n">
        <v>497</v>
      </c>
      <c r="E5568" t="inlineStr">
        <is>
          <t>LAS</t>
        </is>
      </c>
      <c r="F5568" s="10" t="n">
        <v>750</v>
      </c>
      <c r="G5568" t="inlineStr">
        <is>
          <t>0700-0759</t>
        </is>
      </c>
      <c r="H5568" s="9">
        <f>INT(F5568/100)</f>
        <v/>
      </c>
      <c r="I5568" t="n">
        <v>-1</v>
      </c>
      <c r="J5568" t="n">
        <v>0</v>
      </c>
      <c r="K5568" t="n">
        <v>-41</v>
      </c>
      <c r="L5568" t="n">
        <v>0</v>
      </c>
      <c r="M5568" t="n">
        <v>0</v>
      </c>
      <c r="O5568" t="n">
        <v>0</v>
      </c>
    </row>
    <row r="5569">
      <c r="A5569" s="8" t="n">
        <v>46217</v>
      </c>
      <c r="B5569" t="inlineStr">
        <is>
          <t>DL</t>
        </is>
      </c>
      <c r="C5569" s="9">
        <f>_xlfn.XLOOKUP(B5569,Carriers[Code],Carriers[Airline])</f>
        <v/>
      </c>
      <c r="D5569" t="n">
        <v>384</v>
      </c>
      <c r="E5569" t="inlineStr">
        <is>
          <t>SEA</t>
        </is>
      </c>
      <c r="F5569" s="10" t="n">
        <v>753</v>
      </c>
      <c r="G5569" t="inlineStr">
        <is>
          <t>0700-0759</t>
        </is>
      </c>
      <c r="H5569" s="9">
        <f>INT(F5569/100)</f>
        <v/>
      </c>
      <c r="I5569" t="n">
        <v>-1</v>
      </c>
      <c r="J5569" t="n">
        <v>0</v>
      </c>
      <c r="K5569" t="n">
        <v>-34</v>
      </c>
      <c r="L5569" t="n">
        <v>0</v>
      </c>
      <c r="M5569" t="n">
        <v>0</v>
      </c>
      <c r="O5569" t="n">
        <v>0</v>
      </c>
    </row>
    <row r="5570">
      <c r="A5570" s="8" t="n">
        <v>46217</v>
      </c>
      <c r="B5570" t="inlineStr">
        <is>
          <t>B6</t>
        </is>
      </c>
      <c r="C5570" s="9">
        <f>_xlfn.XLOOKUP(B5570,Carriers[Code],Carriers[Airline])</f>
        <v/>
      </c>
      <c r="D5570" t="n">
        <v>669</v>
      </c>
      <c r="E5570" t="inlineStr">
        <is>
          <t>FLL</t>
        </is>
      </c>
      <c r="F5570" s="10" t="n">
        <v>754</v>
      </c>
      <c r="G5570" t="inlineStr">
        <is>
          <t>0700-0759</t>
        </is>
      </c>
      <c r="H5570" s="9">
        <f>INT(F5570/100)</f>
        <v/>
      </c>
      <c r="I5570" t="n">
        <v>0</v>
      </c>
      <c r="J5570" t="n">
        <v>0</v>
      </c>
      <c r="K5570" t="n">
        <v>-1</v>
      </c>
      <c r="L5570" t="n">
        <v>0</v>
      </c>
      <c r="M5570" t="n">
        <v>0</v>
      </c>
      <c r="O5570" t="n">
        <v>0</v>
      </c>
    </row>
    <row r="5571">
      <c r="A5571" s="8" t="n">
        <v>46217</v>
      </c>
      <c r="B5571" t="inlineStr">
        <is>
          <t>DL</t>
        </is>
      </c>
      <c r="C5571" s="9">
        <f>_xlfn.XLOOKUP(B5571,Carriers[Code],Carriers[Airline])</f>
        <v/>
      </c>
      <c r="D5571" t="n">
        <v>1401</v>
      </c>
      <c r="E5571" t="inlineStr">
        <is>
          <t>FLL</t>
        </is>
      </c>
      <c r="F5571" s="10" t="n">
        <v>755</v>
      </c>
      <c r="G5571" t="inlineStr">
        <is>
          <t>0700-0759</t>
        </is>
      </c>
      <c r="H5571" s="9">
        <f>INT(F5571/100)</f>
        <v/>
      </c>
      <c r="I5571" t="n">
        <v>18</v>
      </c>
      <c r="J5571" t="n">
        <v>1</v>
      </c>
      <c r="K5571" t="n">
        <v>-10</v>
      </c>
      <c r="L5571" t="n">
        <v>0</v>
      </c>
      <c r="M5571" t="n">
        <v>0</v>
      </c>
      <c r="O5571" t="n">
        <v>0</v>
      </c>
    </row>
    <row r="5572">
      <c r="A5572" s="8" t="n">
        <v>46217</v>
      </c>
      <c r="B5572" t="inlineStr">
        <is>
          <t>AA</t>
        </is>
      </c>
      <c r="C5572" s="9">
        <f>_xlfn.XLOOKUP(B5572,Carriers[Code],Carriers[Airline])</f>
        <v/>
      </c>
      <c r="D5572" t="n">
        <v>1259</v>
      </c>
      <c r="E5572" t="inlineStr">
        <is>
          <t>MIA</t>
        </is>
      </c>
      <c r="F5572" s="10" t="n">
        <v>800</v>
      </c>
      <c r="G5572" t="inlineStr">
        <is>
          <t>0800-0859</t>
        </is>
      </c>
      <c r="H5572" s="9">
        <f>INT(F5572/100)</f>
        <v/>
      </c>
      <c r="I5572" t="n">
        <v>-6</v>
      </c>
      <c r="J5572" t="n">
        <v>0</v>
      </c>
      <c r="K5572" t="n">
        <v>-30</v>
      </c>
      <c r="L5572" t="n">
        <v>0</v>
      </c>
      <c r="M5572" t="n">
        <v>0</v>
      </c>
      <c r="O5572" t="n">
        <v>0</v>
      </c>
    </row>
    <row r="5573">
      <c r="A5573" s="8" t="n">
        <v>46217</v>
      </c>
      <c r="B5573" t="inlineStr">
        <is>
          <t>B6</t>
        </is>
      </c>
      <c r="C5573" s="9">
        <f>_xlfn.XLOOKUP(B5573,Carriers[Code],Carriers[Airline])</f>
        <v/>
      </c>
      <c r="D5573" t="n">
        <v>351</v>
      </c>
      <c r="E5573" t="inlineStr">
        <is>
          <t>MCO</t>
        </is>
      </c>
      <c r="F5573" s="10" t="n">
        <v>800</v>
      </c>
      <c r="G5573" t="inlineStr">
        <is>
          <t>0800-0859</t>
        </is>
      </c>
      <c r="H5573" s="9">
        <f>INT(F5573/100)</f>
        <v/>
      </c>
      <c r="I5573" t="n">
        <v>-1</v>
      </c>
      <c r="J5573" t="n">
        <v>0</v>
      </c>
      <c r="K5573" t="n">
        <v>-24</v>
      </c>
      <c r="L5573" t="n">
        <v>0</v>
      </c>
      <c r="M5573" t="n">
        <v>0</v>
      </c>
      <c r="O5573" t="n">
        <v>0</v>
      </c>
    </row>
    <row r="5574">
      <c r="A5574" s="8" t="n">
        <v>46217</v>
      </c>
      <c r="B5574" t="inlineStr">
        <is>
          <t>DL</t>
        </is>
      </c>
      <c r="C5574" s="9">
        <f>_xlfn.XLOOKUP(B5574,Carriers[Code],Carriers[Airline])</f>
        <v/>
      </c>
      <c r="D5574" t="n">
        <v>923</v>
      </c>
      <c r="E5574" t="inlineStr">
        <is>
          <t>ATL</t>
        </is>
      </c>
      <c r="F5574" s="10" t="n">
        <v>800</v>
      </c>
      <c r="G5574" t="inlineStr">
        <is>
          <t>0800-0859</t>
        </is>
      </c>
      <c r="H5574" s="9">
        <f>INT(F5574/100)</f>
        <v/>
      </c>
      <c r="I5574" t="n">
        <v>-8</v>
      </c>
      <c r="J5574" t="n">
        <v>0</v>
      </c>
      <c r="K5574" t="n">
        <v>-18</v>
      </c>
      <c r="L5574" t="n">
        <v>0</v>
      </c>
      <c r="M5574" t="n">
        <v>0</v>
      </c>
      <c r="O5574" t="n">
        <v>0</v>
      </c>
    </row>
    <row r="5575">
      <c r="A5575" s="8" t="n">
        <v>46217</v>
      </c>
      <c r="B5575" t="inlineStr">
        <is>
          <t>UA</t>
        </is>
      </c>
      <c r="C5575" s="9">
        <f>_xlfn.XLOOKUP(B5575,Carriers[Code],Carriers[Airline])</f>
        <v/>
      </c>
      <c r="D5575" t="n">
        <v>570</v>
      </c>
      <c r="E5575" t="inlineStr">
        <is>
          <t>EWR</t>
        </is>
      </c>
      <c r="F5575" s="10" t="n">
        <v>800</v>
      </c>
      <c r="G5575" t="inlineStr">
        <is>
          <t>0800-0859</t>
        </is>
      </c>
      <c r="H5575" s="9">
        <f>INT(F5575/100)</f>
        <v/>
      </c>
      <c r="I5575" t="n">
        <v>-12</v>
      </c>
      <c r="J5575" t="n">
        <v>0</v>
      </c>
      <c r="K5575" t="n">
        <v>-26</v>
      </c>
      <c r="L5575" t="n">
        <v>0</v>
      </c>
      <c r="M5575" t="n">
        <v>0</v>
      </c>
      <c r="O5575" t="n">
        <v>0</v>
      </c>
    </row>
    <row r="5576">
      <c r="A5576" s="8" t="n">
        <v>46217</v>
      </c>
      <c r="B5576" t="inlineStr">
        <is>
          <t>YX</t>
        </is>
      </c>
      <c r="C5576" s="9">
        <f>_xlfn.XLOOKUP(B5576,Carriers[Code],Carriers[Airline])</f>
        <v/>
      </c>
      <c r="D5576" t="n">
        <v>5735</v>
      </c>
      <c r="E5576" t="inlineStr">
        <is>
          <t>LGA</t>
        </is>
      </c>
      <c r="F5576" s="10" t="n">
        <v>800</v>
      </c>
      <c r="G5576" t="inlineStr">
        <is>
          <t>0800-0859</t>
        </is>
      </c>
      <c r="H5576" s="9">
        <f>INT(F5576/100)</f>
        <v/>
      </c>
      <c r="I5576" t="n">
        <v>-6</v>
      </c>
      <c r="J5576" t="n">
        <v>0</v>
      </c>
      <c r="K5576" t="n">
        <v>-15</v>
      </c>
      <c r="L5576" t="n">
        <v>0</v>
      </c>
      <c r="M5576" t="n">
        <v>0</v>
      </c>
      <c r="O5576" t="n">
        <v>0</v>
      </c>
    </row>
    <row r="5577">
      <c r="A5577" s="8" t="n">
        <v>46217</v>
      </c>
      <c r="B5577" t="inlineStr">
        <is>
          <t>AA</t>
        </is>
      </c>
      <c r="C5577" s="9">
        <f>_xlfn.XLOOKUP(B5577,Carriers[Code],Carriers[Airline])</f>
        <v/>
      </c>
      <c r="D5577" t="n">
        <v>701</v>
      </c>
      <c r="E5577" t="inlineStr">
        <is>
          <t>DFW</t>
        </is>
      </c>
      <c r="F5577" s="10" t="n">
        <v>801</v>
      </c>
      <c r="G5577" t="inlineStr">
        <is>
          <t>0800-0859</t>
        </is>
      </c>
      <c r="H5577" s="9">
        <f>INT(F5577/100)</f>
        <v/>
      </c>
      <c r="I5577" t="n">
        <v>-6</v>
      </c>
      <c r="J5577" t="n">
        <v>0</v>
      </c>
      <c r="K5577" t="n">
        <v>-40</v>
      </c>
      <c r="L5577" t="n">
        <v>0</v>
      </c>
      <c r="M5577" t="n">
        <v>0</v>
      </c>
      <c r="O5577" t="n">
        <v>0</v>
      </c>
    </row>
    <row r="5578">
      <c r="A5578" s="8" t="n">
        <v>46217</v>
      </c>
      <c r="B5578" t="inlineStr">
        <is>
          <t>B6</t>
        </is>
      </c>
      <c r="C5578" s="9">
        <f>_xlfn.XLOOKUP(B5578,Carriers[Code],Carriers[Airline])</f>
        <v/>
      </c>
      <c r="D5578" t="n">
        <v>2115</v>
      </c>
      <c r="E5578" t="inlineStr">
        <is>
          <t>BUF</t>
        </is>
      </c>
      <c r="F5578" s="10" t="n">
        <v>802</v>
      </c>
      <c r="G5578" t="inlineStr">
        <is>
          <t>0800-0859</t>
        </is>
      </c>
      <c r="H5578" s="9">
        <f>INT(F5578/100)</f>
        <v/>
      </c>
      <c r="I5578" t="n">
        <v>-9</v>
      </c>
      <c r="J5578" t="n">
        <v>0</v>
      </c>
      <c r="K5578" t="n">
        <v>-2</v>
      </c>
      <c r="L5578" t="n">
        <v>0</v>
      </c>
      <c r="M5578" t="n">
        <v>0</v>
      </c>
      <c r="O5578" t="n">
        <v>0</v>
      </c>
    </row>
    <row r="5579">
      <c r="A5579" s="8" t="n">
        <v>46217</v>
      </c>
      <c r="B5579" t="inlineStr">
        <is>
          <t>AA</t>
        </is>
      </c>
      <c r="C5579" s="9">
        <f>_xlfn.XLOOKUP(B5579,Carriers[Code],Carriers[Airline])</f>
        <v/>
      </c>
      <c r="D5579" t="n">
        <v>2764</v>
      </c>
      <c r="E5579" t="inlineStr">
        <is>
          <t>PHL</t>
        </is>
      </c>
      <c r="F5579" s="10" t="n">
        <v>803</v>
      </c>
      <c r="G5579" t="inlineStr">
        <is>
          <t>0800-0859</t>
        </is>
      </c>
      <c r="H5579" s="9">
        <f>INT(F5579/100)</f>
        <v/>
      </c>
      <c r="I5579" t="n">
        <v>-8</v>
      </c>
      <c r="J5579" t="n">
        <v>0</v>
      </c>
      <c r="K5579" t="n">
        <v>-32</v>
      </c>
      <c r="L5579" t="n">
        <v>0</v>
      </c>
      <c r="M5579" t="n">
        <v>0</v>
      </c>
      <c r="O5579" t="n">
        <v>0</v>
      </c>
    </row>
    <row r="5580">
      <c r="A5580" s="8" t="n">
        <v>46217</v>
      </c>
      <c r="B5580" t="inlineStr">
        <is>
          <t>AA</t>
        </is>
      </c>
      <c r="C5580" s="9">
        <f>_xlfn.XLOOKUP(B5580,Carriers[Code],Carriers[Airline])</f>
        <v/>
      </c>
      <c r="D5580" t="n">
        <v>2715</v>
      </c>
      <c r="E5580" t="inlineStr">
        <is>
          <t>CLT</t>
        </is>
      </c>
      <c r="F5580" s="10" t="n">
        <v>805</v>
      </c>
      <c r="G5580" t="inlineStr">
        <is>
          <t>0800-0859</t>
        </is>
      </c>
      <c r="H5580" s="9">
        <f>INT(F5580/100)</f>
        <v/>
      </c>
      <c r="I5580" t="n">
        <v>-6</v>
      </c>
      <c r="J5580" t="n">
        <v>0</v>
      </c>
      <c r="K5580" t="n">
        <v>-8</v>
      </c>
      <c r="L5580" t="n">
        <v>0</v>
      </c>
      <c r="M5580" t="n">
        <v>0</v>
      </c>
      <c r="O5580" t="n">
        <v>0</v>
      </c>
    </row>
    <row r="5581">
      <c r="A5581" s="8" t="n">
        <v>46217</v>
      </c>
      <c r="B5581" t="inlineStr">
        <is>
          <t>YX</t>
        </is>
      </c>
      <c r="C5581" s="9">
        <f>_xlfn.XLOOKUP(B5581,Carriers[Code],Carriers[Airline])</f>
        <v/>
      </c>
      <c r="D5581" t="n">
        <v>4377</v>
      </c>
      <c r="E5581" t="inlineStr">
        <is>
          <t>LGA</t>
        </is>
      </c>
      <c r="F5581" s="10" t="n">
        <v>806</v>
      </c>
      <c r="G5581" t="inlineStr">
        <is>
          <t>0800-0859</t>
        </is>
      </c>
      <c r="H5581" s="9">
        <f>INT(F5581/100)</f>
        <v/>
      </c>
      <c r="I5581" t="n">
        <v>-8</v>
      </c>
      <c r="J5581" t="n">
        <v>0</v>
      </c>
      <c r="K5581" t="n">
        <v>-22</v>
      </c>
      <c r="L5581" t="n">
        <v>0</v>
      </c>
      <c r="M5581" t="n">
        <v>0</v>
      </c>
      <c r="O5581" t="n">
        <v>0</v>
      </c>
    </row>
    <row r="5582">
      <c r="A5582" s="8" t="n">
        <v>46217</v>
      </c>
      <c r="B5582" t="inlineStr">
        <is>
          <t>YX</t>
        </is>
      </c>
      <c r="C5582" s="9">
        <f>_xlfn.XLOOKUP(B5582,Carriers[Code],Carriers[Airline])</f>
        <v/>
      </c>
      <c r="D5582" t="n">
        <v>4399</v>
      </c>
      <c r="E5582" t="inlineStr">
        <is>
          <t>CMH</t>
        </is>
      </c>
      <c r="F5582" s="10" t="n">
        <v>809</v>
      </c>
      <c r="G5582" t="inlineStr">
        <is>
          <t>0800-0859</t>
        </is>
      </c>
      <c r="H5582" s="9">
        <f>INT(F5582/100)</f>
        <v/>
      </c>
      <c r="I5582" t="n">
        <v>-5</v>
      </c>
      <c r="J5582" t="n">
        <v>0</v>
      </c>
      <c r="K5582" t="n">
        <v>-31</v>
      </c>
      <c r="L5582" t="n">
        <v>0</v>
      </c>
      <c r="M5582" t="n">
        <v>0</v>
      </c>
      <c r="O5582" t="n">
        <v>0</v>
      </c>
    </row>
    <row r="5583">
      <c r="A5583" s="8" t="n">
        <v>46217</v>
      </c>
      <c r="B5583" t="inlineStr">
        <is>
          <t>B6</t>
        </is>
      </c>
      <c r="C5583" s="9">
        <f>_xlfn.XLOOKUP(B5583,Carriers[Code],Carriers[Airline])</f>
        <v/>
      </c>
      <c r="D5583" t="n">
        <v>311</v>
      </c>
      <c r="E5583" t="inlineStr">
        <is>
          <t>ORD</t>
        </is>
      </c>
      <c r="F5583" s="10" t="n">
        <v>810</v>
      </c>
      <c r="G5583" t="inlineStr">
        <is>
          <t>0800-0859</t>
        </is>
      </c>
      <c r="H5583" s="9">
        <f>INT(F5583/100)</f>
        <v/>
      </c>
      <c r="I5583" t="n">
        <v>20</v>
      </c>
      <c r="J5583" t="n">
        <v>1</v>
      </c>
      <c r="K5583" t="n">
        <v>-3</v>
      </c>
      <c r="L5583" t="n">
        <v>0</v>
      </c>
      <c r="M5583" t="n">
        <v>0</v>
      </c>
      <c r="O5583" t="n">
        <v>0</v>
      </c>
    </row>
    <row r="5584">
      <c r="A5584" s="8" t="n">
        <v>46217</v>
      </c>
      <c r="B5584" t="inlineStr">
        <is>
          <t>YX</t>
        </is>
      </c>
      <c r="C5584" s="9">
        <f>_xlfn.XLOOKUP(B5584,Carriers[Code],Carriers[Airline])</f>
        <v/>
      </c>
      <c r="D5584" t="n">
        <v>5654</v>
      </c>
      <c r="E5584" t="inlineStr">
        <is>
          <t>CMH</t>
        </is>
      </c>
      <c r="F5584" s="10" t="n">
        <v>811</v>
      </c>
      <c r="G5584" t="inlineStr">
        <is>
          <t>0800-0859</t>
        </is>
      </c>
      <c r="H5584" s="9">
        <f>INT(F5584/100)</f>
        <v/>
      </c>
      <c r="I5584" t="n">
        <v>0</v>
      </c>
      <c r="J5584" t="n">
        <v>0</v>
      </c>
      <c r="K5584" t="n">
        <v>-25</v>
      </c>
      <c r="L5584" t="n">
        <v>0</v>
      </c>
      <c r="M5584" t="n">
        <v>0</v>
      </c>
      <c r="O5584" t="n">
        <v>0</v>
      </c>
    </row>
    <row r="5585">
      <c r="A5585" s="8" t="n">
        <v>46217</v>
      </c>
      <c r="B5585" t="inlineStr">
        <is>
          <t>B6</t>
        </is>
      </c>
      <c r="C5585" s="9">
        <f>_xlfn.XLOOKUP(B5585,Carriers[Code],Carriers[Airline])</f>
        <v/>
      </c>
      <c r="D5585" t="n">
        <v>791</v>
      </c>
      <c r="E5585" t="inlineStr">
        <is>
          <t>TPA</t>
        </is>
      </c>
      <c r="F5585" s="10" t="n">
        <v>815</v>
      </c>
      <c r="G5585" t="inlineStr">
        <is>
          <t>0800-0859</t>
        </is>
      </c>
      <c r="H5585" s="9">
        <f>INT(F5585/100)</f>
        <v/>
      </c>
      <c r="I5585" t="n">
        <v>8</v>
      </c>
      <c r="J5585" t="n">
        <v>0</v>
      </c>
      <c r="K5585" t="n">
        <v>-7</v>
      </c>
      <c r="L5585" t="n">
        <v>0</v>
      </c>
      <c r="M5585" t="n">
        <v>0</v>
      </c>
      <c r="O5585" t="n">
        <v>0</v>
      </c>
    </row>
    <row r="5586">
      <c r="A5586" s="8" t="n">
        <v>46217</v>
      </c>
      <c r="B5586" t="inlineStr">
        <is>
          <t>B6</t>
        </is>
      </c>
      <c r="C5586" s="9">
        <f>_xlfn.XLOOKUP(B5586,Carriers[Code],Carriers[Airline])</f>
        <v/>
      </c>
      <c r="D5586" t="n">
        <v>1177</v>
      </c>
      <c r="E5586" t="inlineStr">
        <is>
          <t>LAS</t>
        </is>
      </c>
      <c r="F5586" s="10" t="n">
        <v>815</v>
      </c>
      <c r="G5586" t="inlineStr">
        <is>
          <t>0800-0859</t>
        </is>
      </c>
      <c r="H5586" s="9">
        <f>INT(F5586/100)</f>
        <v/>
      </c>
      <c r="I5586" t="n">
        <v>-13</v>
      </c>
      <c r="J5586" t="n">
        <v>0</v>
      </c>
      <c r="K5586" t="n">
        <v>-39</v>
      </c>
      <c r="L5586" t="n">
        <v>0</v>
      </c>
      <c r="M5586" t="n">
        <v>0</v>
      </c>
      <c r="O5586" t="n">
        <v>0</v>
      </c>
    </row>
    <row r="5587">
      <c r="A5587" s="8" t="n">
        <v>46217</v>
      </c>
      <c r="B5587" t="inlineStr">
        <is>
          <t>UA</t>
        </is>
      </c>
      <c r="C5587" s="9">
        <f>_xlfn.XLOOKUP(B5587,Carriers[Code],Carriers[Airline])</f>
        <v/>
      </c>
      <c r="D5587" t="n">
        <v>1834</v>
      </c>
      <c r="E5587" t="inlineStr">
        <is>
          <t>ORD</t>
        </is>
      </c>
      <c r="F5587" s="10" t="n">
        <v>815</v>
      </c>
      <c r="G5587" t="inlineStr">
        <is>
          <t>0800-0859</t>
        </is>
      </c>
      <c r="H5587" s="9">
        <f>INT(F5587/100)</f>
        <v/>
      </c>
      <c r="I5587" t="n">
        <v>-2</v>
      </c>
      <c r="J5587" t="n">
        <v>0</v>
      </c>
      <c r="K5587" t="n">
        <v>-22</v>
      </c>
      <c r="L5587" t="n">
        <v>0</v>
      </c>
      <c r="M5587" t="n">
        <v>0</v>
      </c>
      <c r="O5587" t="n">
        <v>0</v>
      </c>
    </row>
    <row r="5588">
      <c r="A5588" s="8" t="n">
        <v>46217</v>
      </c>
      <c r="B5588" t="inlineStr">
        <is>
          <t>YX</t>
        </is>
      </c>
      <c r="C5588" s="9">
        <f>_xlfn.XLOOKUP(B5588,Carriers[Code],Carriers[Airline])</f>
        <v/>
      </c>
      <c r="D5588" t="n">
        <v>5678</v>
      </c>
      <c r="E5588" t="inlineStr">
        <is>
          <t>PIT</t>
        </is>
      </c>
      <c r="F5588" s="10" t="n">
        <v>815</v>
      </c>
      <c r="G5588" t="inlineStr">
        <is>
          <t>0800-0859</t>
        </is>
      </c>
      <c r="H5588" s="9">
        <f>INT(F5588/100)</f>
        <v/>
      </c>
      <c r="I5588" t="n">
        <v>210</v>
      </c>
      <c r="J5588" t="n">
        <v>1</v>
      </c>
      <c r="K5588" t="n">
        <v>195</v>
      </c>
      <c r="L5588" t="n">
        <v>1</v>
      </c>
      <c r="M5588" t="n">
        <v>0</v>
      </c>
      <c r="O5588" t="n">
        <v>0</v>
      </c>
      <c r="P5588" t="n">
        <v>157</v>
      </c>
      <c r="Q5588" t="n">
        <v>0</v>
      </c>
      <c r="R5588" t="n">
        <v>0</v>
      </c>
      <c r="S5588" t="n">
        <v>0</v>
      </c>
      <c r="T5588" t="n">
        <v>38</v>
      </c>
    </row>
    <row r="5589">
      <c r="A5589" s="8" t="n">
        <v>46217</v>
      </c>
      <c r="B5589" t="inlineStr">
        <is>
          <t>DL</t>
        </is>
      </c>
      <c r="C5589" s="9">
        <f>_xlfn.XLOOKUP(B5589,Carriers[Code],Carriers[Airline])</f>
        <v/>
      </c>
      <c r="D5589" t="n">
        <v>1308</v>
      </c>
      <c r="E5589" t="inlineStr">
        <is>
          <t>MSP</t>
        </is>
      </c>
      <c r="F5589" s="10" t="n">
        <v>816</v>
      </c>
      <c r="G5589" t="inlineStr">
        <is>
          <t>0800-0859</t>
        </is>
      </c>
      <c r="H5589" s="9">
        <f>INT(F5589/100)</f>
        <v/>
      </c>
      <c r="I5589" t="n">
        <v>-4</v>
      </c>
      <c r="J5589" t="n">
        <v>0</v>
      </c>
      <c r="K5589" t="n">
        <v>-16</v>
      </c>
      <c r="L5589" t="n">
        <v>0</v>
      </c>
      <c r="M5589" t="n">
        <v>0</v>
      </c>
      <c r="O5589" t="n">
        <v>0</v>
      </c>
    </row>
    <row r="5590">
      <c r="A5590" s="8" t="n">
        <v>46217</v>
      </c>
      <c r="B5590" t="inlineStr">
        <is>
          <t>AA</t>
        </is>
      </c>
      <c r="C5590" s="9">
        <f>_xlfn.XLOOKUP(B5590,Carriers[Code],Carriers[Airline])</f>
        <v/>
      </c>
      <c r="D5590" t="n">
        <v>1550</v>
      </c>
      <c r="E5590" t="inlineStr">
        <is>
          <t>DCA</t>
        </is>
      </c>
      <c r="F5590" s="10" t="n">
        <v>819</v>
      </c>
      <c r="G5590" t="inlineStr">
        <is>
          <t>0800-0859</t>
        </is>
      </c>
      <c r="H5590" s="9">
        <f>INT(F5590/100)</f>
        <v/>
      </c>
      <c r="I5590" t="n">
        <v>-8</v>
      </c>
      <c r="J5590" t="n">
        <v>0</v>
      </c>
      <c r="K5590" t="n">
        <v>-14</v>
      </c>
      <c r="L5590" t="n">
        <v>0</v>
      </c>
      <c r="M5590" t="n">
        <v>0</v>
      </c>
      <c r="O5590" t="n">
        <v>0</v>
      </c>
    </row>
    <row r="5591">
      <c r="A5591" s="8" t="n">
        <v>46217</v>
      </c>
      <c r="B5591" t="inlineStr">
        <is>
          <t>B6</t>
        </is>
      </c>
      <c r="C5591" s="9">
        <f>_xlfn.XLOOKUP(B5591,Carriers[Code],Carriers[Airline])</f>
        <v/>
      </c>
      <c r="D5591" t="n">
        <v>833</v>
      </c>
      <c r="E5591" t="inlineStr">
        <is>
          <t>SFO</t>
        </is>
      </c>
      <c r="F5591" s="10" t="n">
        <v>820</v>
      </c>
      <c r="G5591" t="inlineStr">
        <is>
          <t>0800-0859</t>
        </is>
      </c>
      <c r="H5591" s="9">
        <f>INT(F5591/100)</f>
        <v/>
      </c>
      <c r="I5591" t="n">
        <v>-13</v>
      </c>
      <c r="J5591" t="n">
        <v>0</v>
      </c>
      <c r="K5591" t="n">
        <v>-39</v>
      </c>
      <c r="L5591" t="n">
        <v>0</v>
      </c>
      <c r="M5591" t="n">
        <v>0</v>
      </c>
      <c r="O5591" t="n">
        <v>0</v>
      </c>
    </row>
    <row r="5592">
      <c r="A5592" s="8" t="n">
        <v>46217</v>
      </c>
      <c r="B5592" t="inlineStr">
        <is>
          <t>DL</t>
        </is>
      </c>
      <c r="C5592" s="9">
        <f>_xlfn.XLOOKUP(B5592,Carriers[Code],Carriers[Airline])</f>
        <v/>
      </c>
      <c r="D5592" t="n">
        <v>2141</v>
      </c>
      <c r="E5592" t="inlineStr">
        <is>
          <t>BNA</t>
        </is>
      </c>
      <c r="F5592" s="10" t="n">
        <v>820</v>
      </c>
      <c r="G5592" t="inlineStr">
        <is>
          <t>0800-0859</t>
        </is>
      </c>
      <c r="H5592" s="9">
        <f>INT(F5592/100)</f>
        <v/>
      </c>
      <c r="I5592" t="n">
        <v>-13</v>
      </c>
      <c r="J5592" t="n">
        <v>0</v>
      </c>
      <c r="K5592" t="n">
        <v>-23</v>
      </c>
      <c r="L5592" t="n">
        <v>0</v>
      </c>
      <c r="M5592" t="n">
        <v>0</v>
      </c>
      <c r="O5592" t="n">
        <v>0</v>
      </c>
    </row>
    <row r="5593">
      <c r="A5593" s="8" t="n">
        <v>46217</v>
      </c>
      <c r="B5593" t="inlineStr">
        <is>
          <t>AS</t>
        </is>
      </c>
      <c r="C5593" s="9">
        <f>_xlfn.XLOOKUP(B5593,Carriers[Code],Carriers[Airline])</f>
        <v/>
      </c>
      <c r="D5593" t="n">
        <v>256</v>
      </c>
      <c r="E5593" t="inlineStr">
        <is>
          <t>SAN</t>
        </is>
      </c>
      <c r="F5593" s="10" t="n">
        <v>828</v>
      </c>
      <c r="G5593" t="inlineStr">
        <is>
          <t>0800-0859</t>
        </is>
      </c>
      <c r="H5593" s="9">
        <f>INT(F5593/100)</f>
        <v/>
      </c>
      <c r="I5593" t="n">
        <v>-5</v>
      </c>
      <c r="J5593" t="n">
        <v>0</v>
      </c>
      <c r="K5593" t="n">
        <v>-27</v>
      </c>
      <c r="L5593" t="n">
        <v>0</v>
      </c>
      <c r="M5593" t="n">
        <v>0</v>
      </c>
      <c r="O5593" t="n">
        <v>0</v>
      </c>
    </row>
    <row r="5594">
      <c r="A5594" s="8" t="n">
        <v>46217</v>
      </c>
      <c r="B5594" t="inlineStr">
        <is>
          <t>B6</t>
        </is>
      </c>
      <c r="C5594" s="9">
        <f>_xlfn.XLOOKUP(B5594,Carriers[Code],Carriers[Airline])</f>
        <v/>
      </c>
      <c r="D5594" t="n">
        <v>2355</v>
      </c>
      <c r="E5594" t="inlineStr">
        <is>
          <t>DCA</t>
        </is>
      </c>
      <c r="F5594" s="10" t="n">
        <v>829</v>
      </c>
      <c r="G5594" t="inlineStr">
        <is>
          <t>0800-0859</t>
        </is>
      </c>
      <c r="H5594" s="9">
        <f>INT(F5594/100)</f>
        <v/>
      </c>
      <c r="I5594" t="n">
        <v>-9</v>
      </c>
      <c r="J5594" t="n">
        <v>0</v>
      </c>
      <c r="K5594" t="n">
        <v>-13</v>
      </c>
      <c r="L5594" t="n">
        <v>0</v>
      </c>
      <c r="M5594" t="n">
        <v>0</v>
      </c>
      <c r="O5594" t="n">
        <v>0</v>
      </c>
    </row>
    <row r="5595">
      <c r="A5595" s="8" t="n">
        <v>46217</v>
      </c>
      <c r="B5595" t="inlineStr">
        <is>
          <t>B6</t>
        </is>
      </c>
      <c r="C5595" s="9">
        <f>_xlfn.XLOOKUP(B5595,Carriers[Code],Carriers[Airline])</f>
        <v/>
      </c>
      <c r="D5595" t="n">
        <v>1097</v>
      </c>
      <c r="E5595" t="inlineStr">
        <is>
          <t>ATL</t>
        </is>
      </c>
      <c r="F5595" s="10" t="n">
        <v>830</v>
      </c>
      <c r="G5595" t="inlineStr">
        <is>
          <t>0800-0859</t>
        </is>
      </c>
      <c r="H5595" s="9">
        <f>INT(F5595/100)</f>
        <v/>
      </c>
      <c r="M5595" t="n">
        <v>1</v>
      </c>
      <c r="N5595" t="inlineStr">
        <is>
          <t>A</t>
        </is>
      </c>
      <c r="O5595" t="n">
        <v>0</v>
      </c>
    </row>
    <row r="5596">
      <c r="A5596" s="8" t="n">
        <v>46217</v>
      </c>
      <c r="B5596" t="inlineStr">
        <is>
          <t>YX</t>
        </is>
      </c>
      <c r="C5596" s="9">
        <f>_xlfn.XLOOKUP(B5596,Carriers[Code],Carriers[Airline])</f>
        <v/>
      </c>
      <c r="D5596" t="n">
        <v>5674</v>
      </c>
      <c r="E5596" t="inlineStr">
        <is>
          <t>CLE</t>
        </is>
      </c>
      <c r="F5596" s="10" t="n">
        <v>830</v>
      </c>
      <c r="G5596" t="inlineStr">
        <is>
          <t>0800-0859</t>
        </is>
      </c>
      <c r="H5596" s="9">
        <f>INT(F5596/100)</f>
        <v/>
      </c>
      <c r="I5596" t="n">
        <v>-10</v>
      </c>
      <c r="J5596" t="n">
        <v>0</v>
      </c>
      <c r="K5596" t="n">
        <v>-2</v>
      </c>
      <c r="L5596" t="n">
        <v>0</v>
      </c>
      <c r="M5596" t="n">
        <v>0</v>
      </c>
      <c r="O5596" t="n">
        <v>0</v>
      </c>
    </row>
    <row r="5597">
      <c r="A5597" s="8" t="n">
        <v>46217</v>
      </c>
      <c r="B5597" t="inlineStr">
        <is>
          <t>YX</t>
        </is>
      </c>
      <c r="C5597" s="9">
        <f>_xlfn.XLOOKUP(B5597,Carriers[Code],Carriers[Airline])</f>
        <v/>
      </c>
      <c r="D5597" t="n">
        <v>4635</v>
      </c>
      <c r="E5597" t="inlineStr">
        <is>
          <t>SYR</t>
        </is>
      </c>
      <c r="F5597" s="10" t="n">
        <v>836</v>
      </c>
      <c r="G5597" t="inlineStr">
        <is>
          <t>0800-0859</t>
        </is>
      </c>
      <c r="H5597" s="9">
        <f>INT(F5597/100)</f>
        <v/>
      </c>
      <c r="I5597" t="n">
        <v>-10</v>
      </c>
      <c r="J5597" t="n">
        <v>0</v>
      </c>
      <c r="K5597" t="n">
        <v>-12</v>
      </c>
      <c r="L5597" t="n">
        <v>0</v>
      </c>
      <c r="M5597" t="n">
        <v>0</v>
      </c>
      <c r="O5597" t="n">
        <v>0</v>
      </c>
    </row>
    <row r="5598">
      <c r="A5598" s="8" t="n">
        <v>46217</v>
      </c>
      <c r="B5598" t="inlineStr">
        <is>
          <t>B6</t>
        </is>
      </c>
      <c r="C5598" s="9">
        <f>_xlfn.XLOOKUP(B5598,Carriers[Code],Carriers[Airline])</f>
        <v/>
      </c>
      <c r="D5598" t="n">
        <v>1017</v>
      </c>
      <c r="E5598" t="inlineStr">
        <is>
          <t>JFK</t>
        </is>
      </c>
      <c r="F5598" s="10" t="n">
        <v>841</v>
      </c>
      <c r="G5598" t="inlineStr">
        <is>
          <t>0800-0859</t>
        </is>
      </c>
      <c r="H5598" s="9">
        <f>INT(F5598/100)</f>
        <v/>
      </c>
      <c r="I5598" t="n">
        <v>-9</v>
      </c>
      <c r="J5598" t="n">
        <v>0</v>
      </c>
      <c r="K5598" t="n">
        <v>-26</v>
      </c>
      <c r="L5598" t="n">
        <v>0</v>
      </c>
      <c r="M5598" t="n">
        <v>0</v>
      </c>
      <c r="O5598" t="n">
        <v>0</v>
      </c>
    </row>
    <row r="5599">
      <c r="A5599" s="8" t="n">
        <v>46217</v>
      </c>
      <c r="B5599" t="inlineStr">
        <is>
          <t>B6</t>
        </is>
      </c>
      <c r="C5599" s="9">
        <f>_xlfn.XLOOKUP(B5599,Carriers[Code],Carriers[Airline])</f>
        <v/>
      </c>
      <c r="D5599" t="n">
        <v>257</v>
      </c>
      <c r="E5599" t="inlineStr">
        <is>
          <t>BZN</t>
        </is>
      </c>
      <c r="F5599" s="10" t="n">
        <v>843</v>
      </c>
      <c r="G5599" t="inlineStr">
        <is>
          <t>0800-0859</t>
        </is>
      </c>
      <c r="H5599" s="9">
        <f>INT(F5599/100)</f>
        <v/>
      </c>
      <c r="I5599" t="n">
        <v>-1</v>
      </c>
      <c r="J5599" t="n">
        <v>0</v>
      </c>
      <c r="K5599" t="n">
        <v>-17</v>
      </c>
      <c r="L5599" t="n">
        <v>0</v>
      </c>
      <c r="M5599" t="n">
        <v>0</v>
      </c>
      <c r="O5599" t="n">
        <v>0</v>
      </c>
    </row>
    <row r="5600">
      <c r="A5600" s="8" t="n">
        <v>46217</v>
      </c>
      <c r="B5600" t="inlineStr">
        <is>
          <t>WN</t>
        </is>
      </c>
      <c r="C5600" s="9">
        <f>_xlfn.XLOOKUP(B5600,Carriers[Code],Carriers[Airline])</f>
        <v/>
      </c>
      <c r="D5600" t="n">
        <v>724</v>
      </c>
      <c r="E5600" t="inlineStr">
        <is>
          <t>BNA</t>
        </is>
      </c>
      <c r="F5600" s="10" t="n">
        <v>845</v>
      </c>
      <c r="G5600" t="inlineStr">
        <is>
          <t>0800-0859</t>
        </is>
      </c>
      <c r="H5600" s="9">
        <f>INT(F5600/100)</f>
        <v/>
      </c>
      <c r="I5600" t="n">
        <v>13</v>
      </c>
      <c r="J5600" t="n">
        <v>0</v>
      </c>
      <c r="K5600" t="n">
        <v>-8</v>
      </c>
      <c r="L5600" t="n">
        <v>0</v>
      </c>
      <c r="M5600" t="n">
        <v>0</v>
      </c>
      <c r="O5600" t="n">
        <v>0</v>
      </c>
    </row>
    <row r="5601">
      <c r="A5601" s="8" t="n">
        <v>46217</v>
      </c>
      <c r="B5601" t="inlineStr">
        <is>
          <t>YX</t>
        </is>
      </c>
      <c r="C5601" s="9">
        <f>_xlfn.XLOOKUP(B5601,Carriers[Code],Carriers[Airline])</f>
        <v/>
      </c>
      <c r="D5601" t="n">
        <v>5601</v>
      </c>
      <c r="E5601" t="inlineStr">
        <is>
          <t>CVG</t>
        </is>
      </c>
      <c r="F5601" s="10" t="n">
        <v>845</v>
      </c>
      <c r="G5601" t="inlineStr">
        <is>
          <t>0800-0859</t>
        </is>
      </c>
      <c r="H5601" s="9">
        <f>INT(F5601/100)</f>
        <v/>
      </c>
      <c r="I5601" t="n">
        <v>-11</v>
      </c>
      <c r="J5601" t="n">
        <v>0</v>
      </c>
      <c r="K5601" t="n">
        <v>-31</v>
      </c>
      <c r="L5601" t="n">
        <v>0</v>
      </c>
      <c r="M5601" t="n">
        <v>0</v>
      </c>
      <c r="O5601" t="n">
        <v>0</v>
      </c>
    </row>
    <row r="5602">
      <c r="A5602" s="8" t="n">
        <v>46217</v>
      </c>
      <c r="B5602" t="inlineStr">
        <is>
          <t>B6</t>
        </is>
      </c>
      <c r="C5602" s="9">
        <f>_xlfn.XLOOKUP(B5602,Carriers[Code],Carriers[Airline])</f>
        <v/>
      </c>
      <c r="D5602" t="n">
        <v>219</v>
      </c>
      <c r="E5602" t="inlineStr">
        <is>
          <t>SAN</t>
        </is>
      </c>
      <c r="F5602" s="10" t="n">
        <v>850</v>
      </c>
      <c r="G5602" t="inlineStr">
        <is>
          <t>0800-0859</t>
        </is>
      </c>
      <c r="H5602" s="9">
        <f>INT(F5602/100)</f>
        <v/>
      </c>
      <c r="I5602" t="n">
        <v>-12</v>
      </c>
      <c r="J5602" t="n">
        <v>0</v>
      </c>
      <c r="K5602" t="n">
        <v>-52</v>
      </c>
      <c r="L5602" t="n">
        <v>0</v>
      </c>
      <c r="M5602" t="n">
        <v>0</v>
      </c>
      <c r="O5602" t="n">
        <v>0</v>
      </c>
    </row>
    <row r="5603">
      <c r="A5603" s="8" t="n">
        <v>46217</v>
      </c>
      <c r="B5603" t="inlineStr">
        <is>
          <t>YX</t>
        </is>
      </c>
      <c r="C5603" s="9">
        <f>_xlfn.XLOOKUP(B5603,Carriers[Code],Carriers[Airline])</f>
        <v/>
      </c>
      <c r="D5603" t="n">
        <v>5597</v>
      </c>
      <c r="E5603" t="inlineStr">
        <is>
          <t>JAX</t>
        </is>
      </c>
      <c r="F5603" s="10" t="n">
        <v>850</v>
      </c>
      <c r="G5603" t="inlineStr">
        <is>
          <t>0800-0859</t>
        </is>
      </c>
      <c r="H5603" s="9">
        <f>INT(F5603/100)</f>
        <v/>
      </c>
      <c r="I5603" t="n">
        <v>-5</v>
      </c>
      <c r="J5603" t="n">
        <v>0</v>
      </c>
      <c r="K5603" t="n">
        <v>-8</v>
      </c>
      <c r="L5603" t="n">
        <v>0</v>
      </c>
      <c r="M5603" t="n">
        <v>0</v>
      </c>
      <c r="O5603" t="n">
        <v>0</v>
      </c>
    </row>
    <row r="5604">
      <c r="A5604" s="8" t="n">
        <v>46217</v>
      </c>
      <c r="B5604" t="inlineStr">
        <is>
          <t>DL</t>
        </is>
      </c>
      <c r="C5604" s="9">
        <f>_xlfn.XLOOKUP(B5604,Carriers[Code],Carriers[Airline])</f>
        <v/>
      </c>
      <c r="D5604" t="n">
        <v>1780</v>
      </c>
      <c r="E5604" t="inlineStr">
        <is>
          <t>SJU</t>
        </is>
      </c>
      <c r="F5604" s="10" t="n">
        <v>851</v>
      </c>
      <c r="G5604" t="inlineStr">
        <is>
          <t>0800-0859</t>
        </is>
      </c>
      <c r="H5604" s="9">
        <f>INT(F5604/100)</f>
        <v/>
      </c>
      <c r="I5604" t="n">
        <v>45</v>
      </c>
      <c r="J5604" t="n">
        <v>1</v>
      </c>
      <c r="K5604" t="n">
        <v>18</v>
      </c>
      <c r="L5604" t="n">
        <v>1</v>
      </c>
      <c r="M5604" t="n">
        <v>0</v>
      </c>
      <c r="O5604" t="n">
        <v>0</v>
      </c>
      <c r="P5604" t="n">
        <v>2</v>
      </c>
      <c r="Q5604" t="n">
        <v>0</v>
      </c>
      <c r="R5604" t="n">
        <v>0</v>
      </c>
      <c r="S5604" t="n">
        <v>0</v>
      </c>
      <c r="T5604" t="n">
        <v>16</v>
      </c>
    </row>
    <row r="5605">
      <c r="A5605" s="8" t="n">
        <v>46217</v>
      </c>
      <c r="B5605" t="inlineStr">
        <is>
          <t>B6</t>
        </is>
      </c>
      <c r="C5605" s="9">
        <f>_xlfn.XLOOKUP(B5605,Carriers[Code],Carriers[Airline])</f>
        <v/>
      </c>
      <c r="D5605" t="n">
        <v>1231</v>
      </c>
      <c r="E5605" t="inlineStr">
        <is>
          <t>VRB</t>
        </is>
      </c>
      <c r="F5605" s="10" t="n">
        <v>855</v>
      </c>
      <c r="G5605" t="inlineStr">
        <is>
          <t>0800-0859</t>
        </is>
      </c>
      <c r="H5605" s="9">
        <f>INT(F5605/100)</f>
        <v/>
      </c>
      <c r="I5605" t="n">
        <v>-8</v>
      </c>
      <c r="J5605" t="n">
        <v>0</v>
      </c>
      <c r="K5605" t="n">
        <v>-21</v>
      </c>
      <c r="L5605" t="n">
        <v>0</v>
      </c>
      <c r="M5605" t="n">
        <v>0</v>
      </c>
      <c r="O5605" t="n">
        <v>0</v>
      </c>
    </row>
    <row r="5606">
      <c r="A5606" s="8" t="n">
        <v>46217</v>
      </c>
      <c r="B5606" t="inlineStr">
        <is>
          <t>WN</t>
        </is>
      </c>
      <c r="C5606" s="9">
        <f>_xlfn.XLOOKUP(B5606,Carriers[Code],Carriers[Airline])</f>
        <v/>
      </c>
      <c r="D5606" t="n">
        <v>732</v>
      </c>
      <c r="E5606" t="inlineStr">
        <is>
          <t>BWI</t>
        </is>
      </c>
      <c r="F5606" s="10" t="n">
        <v>855</v>
      </c>
      <c r="G5606" t="inlineStr">
        <is>
          <t>0800-0859</t>
        </is>
      </c>
      <c r="H5606" s="9">
        <f>INT(F5606/100)</f>
        <v/>
      </c>
      <c r="I5606" t="n">
        <v>-2</v>
      </c>
      <c r="J5606" t="n">
        <v>0</v>
      </c>
      <c r="K5606" t="n">
        <v>-22</v>
      </c>
      <c r="L5606" t="n">
        <v>0</v>
      </c>
      <c r="M5606" t="n">
        <v>0</v>
      </c>
      <c r="O5606" t="n">
        <v>0</v>
      </c>
    </row>
    <row r="5607">
      <c r="A5607" s="8" t="n">
        <v>46217</v>
      </c>
      <c r="B5607" t="inlineStr">
        <is>
          <t>YX</t>
        </is>
      </c>
      <c r="C5607" s="9">
        <f>_xlfn.XLOOKUP(B5607,Carriers[Code],Carriers[Airline])</f>
        <v/>
      </c>
      <c r="D5607" t="n">
        <v>5622</v>
      </c>
      <c r="E5607" t="inlineStr">
        <is>
          <t>RIC</t>
        </is>
      </c>
      <c r="F5607" s="10" t="n">
        <v>855</v>
      </c>
      <c r="G5607" t="inlineStr">
        <is>
          <t>0800-0859</t>
        </is>
      </c>
      <c r="H5607" s="9">
        <f>INT(F5607/100)</f>
        <v/>
      </c>
      <c r="I5607" t="n">
        <v>-6</v>
      </c>
      <c r="J5607" t="n">
        <v>0</v>
      </c>
      <c r="K5607" t="n">
        <v>-25</v>
      </c>
      <c r="L5607" t="n">
        <v>0</v>
      </c>
      <c r="M5607" t="n">
        <v>0</v>
      </c>
      <c r="O5607" t="n">
        <v>0</v>
      </c>
    </row>
    <row r="5608">
      <c r="A5608" s="8" t="n">
        <v>46217</v>
      </c>
      <c r="B5608" t="inlineStr">
        <is>
          <t>AA</t>
        </is>
      </c>
      <c r="C5608" s="9">
        <f>_xlfn.XLOOKUP(B5608,Carriers[Code],Carriers[Airline])</f>
        <v/>
      </c>
      <c r="D5608" t="n">
        <v>1239</v>
      </c>
      <c r="E5608" t="inlineStr">
        <is>
          <t>ORD</t>
        </is>
      </c>
      <c r="F5608" s="10" t="n">
        <v>858</v>
      </c>
      <c r="G5608" t="inlineStr">
        <is>
          <t>0800-0859</t>
        </is>
      </c>
      <c r="H5608" s="9">
        <f>INT(F5608/100)</f>
        <v/>
      </c>
      <c r="I5608" t="n">
        <v>-7</v>
      </c>
      <c r="J5608" t="n">
        <v>0</v>
      </c>
      <c r="K5608" t="n">
        <v>-40</v>
      </c>
      <c r="L5608" t="n">
        <v>0</v>
      </c>
      <c r="M5608" t="n">
        <v>0</v>
      </c>
      <c r="O5608" t="n">
        <v>0</v>
      </c>
    </row>
    <row r="5609">
      <c r="A5609" s="8" t="n">
        <v>46217</v>
      </c>
      <c r="B5609" t="inlineStr">
        <is>
          <t>AA</t>
        </is>
      </c>
      <c r="C5609" s="9">
        <f>_xlfn.XLOOKUP(B5609,Carriers[Code],Carriers[Airline])</f>
        <v/>
      </c>
      <c r="D5609" t="n">
        <v>2735</v>
      </c>
      <c r="E5609" t="inlineStr">
        <is>
          <t>MCO</t>
        </is>
      </c>
      <c r="F5609" s="10" t="n">
        <v>900</v>
      </c>
      <c r="G5609" t="inlineStr">
        <is>
          <t>0900-0959</t>
        </is>
      </c>
      <c r="H5609" s="9">
        <f>INT(F5609/100)</f>
        <v/>
      </c>
      <c r="I5609" t="n">
        <v>86</v>
      </c>
      <c r="J5609" t="n">
        <v>1</v>
      </c>
      <c r="K5609" t="n">
        <v>62</v>
      </c>
      <c r="L5609" t="n">
        <v>1</v>
      </c>
      <c r="M5609" t="n">
        <v>0</v>
      </c>
      <c r="O5609" t="n">
        <v>0</v>
      </c>
      <c r="P5609" t="n">
        <v>62</v>
      </c>
      <c r="Q5609" t="n">
        <v>0</v>
      </c>
      <c r="R5609" t="n">
        <v>0</v>
      </c>
      <c r="S5609" t="n">
        <v>0</v>
      </c>
      <c r="T5609" t="n">
        <v>0</v>
      </c>
    </row>
    <row r="5610">
      <c r="A5610" s="8" t="n">
        <v>46217</v>
      </c>
      <c r="B5610" t="inlineStr">
        <is>
          <t>AS</t>
        </is>
      </c>
      <c r="C5610" s="9">
        <f>_xlfn.XLOOKUP(B5610,Carriers[Code],Carriers[Airline])</f>
        <v/>
      </c>
      <c r="D5610" t="n">
        <v>338</v>
      </c>
      <c r="E5610" t="inlineStr">
        <is>
          <t>SEA</t>
        </is>
      </c>
      <c r="F5610" s="10" t="n">
        <v>900</v>
      </c>
      <c r="G5610" t="inlineStr">
        <is>
          <t>0900-0959</t>
        </is>
      </c>
      <c r="H5610" s="9">
        <f>INT(F5610/100)</f>
        <v/>
      </c>
      <c r="I5610" t="n">
        <v>2</v>
      </c>
      <c r="J5610" t="n">
        <v>0</v>
      </c>
      <c r="K5610" t="n">
        <v>-1</v>
      </c>
      <c r="L5610" t="n">
        <v>0</v>
      </c>
      <c r="M5610" t="n">
        <v>0</v>
      </c>
      <c r="O5610" t="n">
        <v>0</v>
      </c>
    </row>
    <row r="5611">
      <c r="A5611" s="8" t="n">
        <v>46217</v>
      </c>
      <c r="B5611" t="inlineStr">
        <is>
          <t>DL</t>
        </is>
      </c>
      <c r="C5611" s="9">
        <f>_xlfn.XLOOKUP(B5611,Carriers[Code],Carriers[Airline])</f>
        <v/>
      </c>
      <c r="D5611" t="n">
        <v>816</v>
      </c>
      <c r="E5611" t="inlineStr">
        <is>
          <t>SAT</t>
        </is>
      </c>
      <c r="F5611" s="10" t="n">
        <v>900</v>
      </c>
      <c r="G5611" t="inlineStr">
        <is>
          <t>0900-0959</t>
        </is>
      </c>
      <c r="H5611" s="9">
        <f>INT(F5611/100)</f>
        <v/>
      </c>
      <c r="I5611" t="n">
        <v>-5</v>
      </c>
      <c r="J5611" t="n">
        <v>0</v>
      </c>
      <c r="K5611" t="n">
        <v>-15</v>
      </c>
      <c r="L5611" t="n">
        <v>0</v>
      </c>
      <c r="M5611" t="n">
        <v>0</v>
      </c>
      <c r="O5611" t="n">
        <v>0</v>
      </c>
    </row>
    <row r="5612">
      <c r="A5612" s="8" t="n">
        <v>46217</v>
      </c>
      <c r="B5612" t="inlineStr">
        <is>
          <t>YX</t>
        </is>
      </c>
      <c r="C5612" s="9">
        <f>_xlfn.XLOOKUP(B5612,Carriers[Code],Carriers[Airline])</f>
        <v/>
      </c>
      <c r="D5612" t="n">
        <v>5732</v>
      </c>
      <c r="E5612" t="inlineStr">
        <is>
          <t>LGA</t>
        </is>
      </c>
      <c r="F5612" s="10" t="n">
        <v>900</v>
      </c>
      <c r="G5612" t="inlineStr">
        <is>
          <t>0900-0959</t>
        </is>
      </c>
      <c r="H5612" s="9">
        <f>INT(F5612/100)</f>
        <v/>
      </c>
      <c r="I5612" t="n">
        <v>-6</v>
      </c>
      <c r="J5612" t="n">
        <v>0</v>
      </c>
      <c r="K5612" t="n">
        <v>-22</v>
      </c>
      <c r="L5612" t="n">
        <v>0</v>
      </c>
      <c r="M5612" t="n">
        <v>0</v>
      </c>
      <c r="O5612" t="n">
        <v>0</v>
      </c>
    </row>
    <row r="5613">
      <c r="A5613" s="8" t="n">
        <v>46217</v>
      </c>
      <c r="B5613" t="inlineStr">
        <is>
          <t>AA</t>
        </is>
      </c>
      <c r="C5613" s="9">
        <f>_xlfn.XLOOKUP(B5613,Carriers[Code],Carriers[Airline])</f>
        <v/>
      </c>
      <c r="D5613" t="n">
        <v>479</v>
      </c>
      <c r="E5613" t="inlineStr">
        <is>
          <t>DFW</t>
        </is>
      </c>
      <c r="F5613" s="10" t="n">
        <v>901</v>
      </c>
      <c r="G5613" t="inlineStr">
        <is>
          <t>0900-0959</t>
        </is>
      </c>
      <c r="H5613" s="9">
        <f>INT(F5613/100)</f>
        <v/>
      </c>
      <c r="I5613" t="n">
        <v>-3</v>
      </c>
      <c r="J5613" t="n">
        <v>0</v>
      </c>
      <c r="K5613" t="n">
        <v>-43</v>
      </c>
      <c r="L5613" t="n">
        <v>0</v>
      </c>
      <c r="M5613" t="n">
        <v>0</v>
      </c>
      <c r="O5613" t="n">
        <v>0</v>
      </c>
    </row>
    <row r="5614">
      <c r="A5614" s="8" t="n">
        <v>46217</v>
      </c>
      <c r="B5614" t="inlineStr">
        <is>
          <t>B6</t>
        </is>
      </c>
      <c r="C5614" s="9">
        <f>_xlfn.XLOOKUP(B5614,Carriers[Code],Carriers[Airline])</f>
        <v/>
      </c>
      <c r="D5614" t="n">
        <v>21</v>
      </c>
      <c r="E5614" t="inlineStr">
        <is>
          <t>PBI</t>
        </is>
      </c>
      <c r="F5614" s="10" t="n">
        <v>902</v>
      </c>
      <c r="G5614" t="inlineStr">
        <is>
          <t>0900-0959</t>
        </is>
      </c>
      <c r="H5614" s="9">
        <f>INT(F5614/100)</f>
        <v/>
      </c>
      <c r="I5614" t="n">
        <v>-1</v>
      </c>
      <c r="J5614" t="n">
        <v>0</v>
      </c>
      <c r="K5614" t="n">
        <v>-24</v>
      </c>
      <c r="L5614" t="n">
        <v>0</v>
      </c>
      <c r="M5614" t="n">
        <v>0</v>
      </c>
      <c r="O5614" t="n">
        <v>0</v>
      </c>
    </row>
    <row r="5615">
      <c r="A5615" s="8" t="n">
        <v>46217</v>
      </c>
      <c r="B5615" t="inlineStr">
        <is>
          <t>DL</t>
        </is>
      </c>
      <c r="C5615" s="9">
        <f>_xlfn.XLOOKUP(B5615,Carriers[Code],Carriers[Airline])</f>
        <v/>
      </c>
      <c r="D5615" t="n">
        <v>456</v>
      </c>
      <c r="E5615" t="inlineStr">
        <is>
          <t>ATL</t>
        </is>
      </c>
      <c r="F5615" s="10" t="n">
        <v>905</v>
      </c>
      <c r="G5615" t="inlineStr">
        <is>
          <t>0900-0959</t>
        </is>
      </c>
      <c r="H5615" s="9">
        <f>INT(F5615/100)</f>
        <v/>
      </c>
      <c r="I5615" t="n">
        <v>-5</v>
      </c>
      <c r="J5615" t="n">
        <v>0</v>
      </c>
      <c r="K5615" t="n">
        <v>-10</v>
      </c>
      <c r="L5615" t="n">
        <v>0</v>
      </c>
      <c r="M5615" t="n">
        <v>0</v>
      </c>
      <c r="O5615" t="n">
        <v>0</v>
      </c>
    </row>
    <row r="5616">
      <c r="A5616" s="8" t="n">
        <v>46217</v>
      </c>
      <c r="B5616" t="inlineStr">
        <is>
          <t>YX</t>
        </is>
      </c>
      <c r="C5616" s="9">
        <f>_xlfn.XLOOKUP(B5616,Carriers[Code],Carriers[Airline])</f>
        <v/>
      </c>
      <c r="D5616" t="n">
        <v>5720</v>
      </c>
      <c r="E5616" t="inlineStr">
        <is>
          <t>JFK</t>
        </is>
      </c>
      <c r="F5616" s="10" t="n">
        <v>905</v>
      </c>
      <c r="G5616" t="inlineStr">
        <is>
          <t>0900-0959</t>
        </is>
      </c>
      <c r="H5616" s="9">
        <f>INT(F5616/100)</f>
        <v/>
      </c>
      <c r="I5616" t="n">
        <v>-7</v>
      </c>
      <c r="J5616" t="n">
        <v>0</v>
      </c>
      <c r="K5616" t="n">
        <v>-14</v>
      </c>
      <c r="L5616" t="n">
        <v>0</v>
      </c>
      <c r="M5616" t="n">
        <v>0</v>
      </c>
      <c r="O5616" t="n">
        <v>0</v>
      </c>
    </row>
    <row r="5617">
      <c r="A5617" s="8" t="n">
        <v>46217</v>
      </c>
      <c r="B5617" t="inlineStr">
        <is>
          <t>UA</t>
        </is>
      </c>
      <c r="C5617" s="9">
        <f>_xlfn.XLOOKUP(B5617,Carriers[Code],Carriers[Airline])</f>
        <v/>
      </c>
      <c r="D5617" t="n">
        <v>2002</v>
      </c>
      <c r="E5617" t="inlineStr">
        <is>
          <t>SFO</t>
        </is>
      </c>
      <c r="F5617" s="10" t="n">
        <v>907</v>
      </c>
      <c r="G5617" t="inlineStr">
        <is>
          <t>0900-0959</t>
        </is>
      </c>
      <c r="H5617" s="9">
        <f>INT(F5617/100)</f>
        <v/>
      </c>
      <c r="I5617" t="n">
        <v>-2</v>
      </c>
      <c r="J5617" t="n">
        <v>0</v>
      </c>
      <c r="K5617" t="n">
        <v>-33</v>
      </c>
      <c r="L5617" t="n">
        <v>0</v>
      </c>
      <c r="M5617" t="n">
        <v>0</v>
      </c>
      <c r="O5617" t="n">
        <v>0</v>
      </c>
    </row>
    <row r="5618">
      <c r="A5618" s="8" t="n">
        <v>46217</v>
      </c>
      <c r="B5618" t="inlineStr">
        <is>
          <t>YX</t>
        </is>
      </c>
      <c r="C5618" s="9">
        <f>_xlfn.XLOOKUP(B5618,Carriers[Code],Carriers[Airline])</f>
        <v/>
      </c>
      <c r="D5618" t="n">
        <v>5614</v>
      </c>
      <c r="E5618" t="inlineStr">
        <is>
          <t>MKE</t>
        </is>
      </c>
      <c r="F5618" s="10" t="n">
        <v>910</v>
      </c>
      <c r="G5618" t="inlineStr">
        <is>
          <t>0900-0959</t>
        </is>
      </c>
      <c r="H5618" s="9">
        <f>INT(F5618/100)</f>
        <v/>
      </c>
      <c r="I5618" t="n">
        <v>-6</v>
      </c>
      <c r="J5618" t="n">
        <v>0</v>
      </c>
      <c r="K5618" t="n">
        <v>-17</v>
      </c>
      <c r="L5618" t="n">
        <v>0</v>
      </c>
      <c r="M5618" t="n">
        <v>0</v>
      </c>
      <c r="O5618" t="n">
        <v>0</v>
      </c>
    </row>
    <row r="5619">
      <c r="A5619" s="8" t="n">
        <v>46217</v>
      </c>
      <c r="B5619" t="inlineStr">
        <is>
          <t>B6</t>
        </is>
      </c>
      <c r="C5619" s="9">
        <f>_xlfn.XLOOKUP(B5619,Carriers[Code],Carriers[Airline])</f>
        <v/>
      </c>
      <c r="D5619" t="n">
        <v>2033</v>
      </c>
      <c r="E5619" t="inlineStr">
        <is>
          <t>IAH</t>
        </is>
      </c>
      <c r="F5619" s="10" t="n">
        <v>915</v>
      </c>
      <c r="G5619" t="inlineStr">
        <is>
          <t>0900-0959</t>
        </is>
      </c>
      <c r="H5619" s="9">
        <f>INT(F5619/100)</f>
        <v/>
      </c>
      <c r="I5619" t="n">
        <v>-9</v>
      </c>
      <c r="J5619" t="n">
        <v>0</v>
      </c>
      <c r="K5619" t="n">
        <v>-14</v>
      </c>
      <c r="L5619" t="n">
        <v>0</v>
      </c>
      <c r="M5619" t="n">
        <v>0</v>
      </c>
      <c r="O5619" t="n">
        <v>0</v>
      </c>
    </row>
    <row r="5620">
      <c r="A5620" s="8" t="n">
        <v>46217</v>
      </c>
      <c r="B5620" t="inlineStr">
        <is>
          <t>DL</t>
        </is>
      </c>
      <c r="C5620" s="9">
        <f>_xlfn.XLOOKUP(B5620,Carriers[Code],Carriers[Airline])</f>
        <v/>
      </c>
      <c r="D5620" t="n">
        <v>1748</v>
      </c>
      <c r="E5620" t="inlineStr">
        <is>
          <t>DTW</t>
        </is>
      </c>
      <c r="F5620" s="10" t="n">
        <v>915</v>
      </c>
      <c r="G5620" t="inlineStr">
        <is>
          <t>0900-0959</t>
        </is>
      </c>
      <c r="H5620" s="9">
        <f>INT(F5620/100)</f>
        <v/>
      </c>
      <c r="I5620" t="n">
        <v>-3</v>
      </c>
      <c r="J5620" t="n">
        <v>0</v>
      </c>
      <c r="K5620" t="n">
        <v>-9</v>
      </c>
      <c r="L5620" t="n">
        <v>0</v>
      </c>
      <c r="M5620" t="n">
        <v>0</v>
      </c>
      <c r="O5620" t="n">
        <v>0</v>
      </c>
    </row>
    <row r="5621">
      <c r="A5621" s="8" t="n">
        <v>46217</v>
      </c>
      <c r="B5621" t="inlineStr">
        <is>
          <t>YX</t>
        </is>
      </c>
      <c r="C5621" s="9">
        <f>_xlfn.XLOOKUP(B5621,Carriers[Code],Carriers[Airline])</f>
        <v/>
      </c>
      <c r="D5621" t="n">
        <v>5693</v>
      </c>
      <c r="E5621" t="inlineStr">
        <is>
          <t>DCA</t>
        </is>
      </c>
      <c r="F5621" s="10" t="n">
        <v>915</v>
      </c>
      <c r="G5621" t="inlineStr">
        <is>
          <t>0900-0959</t>
        </is>
      </c>
      <c r="H5621" s="9">
        <f>INT(F5621/100)</f>
        <v/>
      </c>
      <c r="I5621" t="n">
        <v>-4</v>
      </c>
      <c r="J5621" t="n">
        <v>0</v>
      </c>
      <c r="K5621" t="n">
        <v>-23</v>
      </c>
      <c r="L5621" t="n">
        <v>0</v>
      </c>
      <c r="M5621" t="n">
        <v>0</v>
      </c>
      <c r="O5621" t="n">
        <v>0</v>
      </c>
    </row>
    <row r="5622">
      <c r="A5622" s="8" t="n">
        <v>46217</v>
      </c>
      <c r="B5622" t="inlineStr">
        <is>
          <t>B6</t>
        </is>
      </c>
      <c r="C5622" s="9">
        <f>_xlfn.XLOOKUP(B5622,Carriers[Code],Carriers[Airline])</f>
        <v/>
      </c>
      <c r="D5622" t="n">
        <v>385</v>
      </c>
      <c r="E5622" t="inlineStr">
        <is>
          <t>PIT</t>
        </is>
      </c>
      <c r="F5622" s="10" t="n">
        <v>916</v>
      </c>
      <c r="G5622" t="inlineStr">
        <is>
          <t>0900-0959</t>
        </is>
      </c>
      <c r="H5622" s="9">
        <f>INT(F5622/100)</f>
        <v/>
      </c>
      <c r="I5622" t="n">
        <v>-7</v>
      </c>
      <c r="J5622" t="n">
        <v>0</v>
      </c>
      <c r="K5622" t="n">
        <v>-11</v>
      </c>
      <c r="L5622" t="n">
        <v>0</v>
      </c>
      <c r="M5622" t="n">
        <v>0</v>
      </c>
      <c r="O5622" t="n">
        <v>0</v>
      </c>
    </row>
    <row r="5623">
      <c r="A5623" s="8" t="n">
        <v>46217</v>
      </c>
      <c r="B5623" t="inlineStr">
        <is>
          <t>AA</t>
        </is>
      </c>
      <c r="C5623" s="9">
        <f>_xlfn.XLOOKUP(B5623,Carriers[Code],Carriers[Airline])</f>
        <v/>
      </c>
      <c r="D5623" t="n">
        <v>1605</v>
      </c>
      <c r="E5623" t="inlineStr">
        <is>
          <t>DCA</t>
        </is>
      </c>
      <c r="F5623" s="10" t="n">
        <v>918</v>
      </c>
      <c r="G5623" t="inlineStr">
        <is>
          <t>0900-0959</t>
        </is>
      </c>
      <c r="H5623" s="9">
        <f>INT(F5623/100)</f>
        <v/>
      </c>
      <c r="I5623" t="n">
        <v>47</v>
      </c>
      <c r="J5623" t="n">
        <v>1</v>
      </c>
      <c r="K5623" t="n">
        <v>30</v>
      </c>
      <c r="L5623" t="n">
        <v>1</v>
      </c>
      <c r="M5623" t="n">
        <v>0</v>
      </c>
      <c r="O5623" t="n">
        <v>0</v>
      </c>
      <c r="P5623" t="n">
        <v>0</v>
      </c>
      <c r="Q5623" t="n">
        <v>0</v>
      </c>
      <c r="R5623" t="n">
        <v>0</v>
      </c>
      <c r="S5623" t="n">
        <v>0</v>
      </c>
      <c r="T5623" t="n">
        <v>30</v>
      </c>
    </row>
    <row r="5624">
      <c r="A5624" s="8" t="n">
        <v>46217</v>
      </c>
      <c r="B5624" t="inlineStr">
        <is>
          <t>DL</t>
        </is>
      </c>
      <c r="C5624" s="9">
        <f>_xlfn.XLOOKUP(B5624,Carriers[Code],Carriers[Airline])</f>
        <v/>
      </c>
      <c r="D5624" t="n">
        <v>1245</v>
      </c>
      <c r="E5624" t="inlineStr">
        <is>
          <t>PBI</t>
        </is>
      </c>
      <c r="F5624" s="10" t="n">
        <v>920</v>
      </c>
      <c r="G5624" t="inlineStr">
        <is>
          <t>0900-0959</t>
        </is>
      </c>
      <c r="H5624" s="9">
        <f>INT(F5624/100)</f>
        <v/>
      </c>
      <c r="I5624" t="n">
        <v>-4</v>
      </c>
      <c r="J5624" t="n">
        <v>0</v>
      </c>
      <c r="K5624" t="n">
        <v>-18</v>
      </c>
      <c r="L5624" t="n">
        <v>0</v>
      </c>
      <c r="M5624" t="n">
        <v>0</v>
      </c>
      <c r="O5624" t="n">
        <v>0</v>
      </c>
    </row>
    <row r="5625">
      <c r="A5625" s="8" t="n">
        <v>46217</v>
      </c>
      <c r="B5625" t="inlineStr">
        <is>
          <t>YX</t>
        </is>
      </c>
      <c r="C5625" s="9">
        <f>_xlfn.XLOOKUP(B5625,Carriers[Code],Carriers[Airline])</f>
        <v/>
      </c>
      <c r="D5625" t="n">
        <v>5809</v>
      </c>
      <c r="E5625" t="inlineStr">
        <is>
          <t>ORF</t>
        </is>
      </c>
      <c r="F5625" s="10" t="n">
        <v>920</v>
      </c>
      <c r="G5625" t="inlineStr">
        <is>
          <t>0900-0959</t>
        </is>
      </c>
      <c r="H5625" s="9">
        <f>INT(F5625/100)</f>
        <v/>
      </c>
      <c r="I5625" t="n">
        <v>-7</v>
      </c>
      <c r="J5625" t="n">
        <v>0</v>
      </c>
      <c r="K5625" t="n">
        <v>-18</v>
      </c>
      <c r="L5625" t="n">
        <v>0</v>
      </c>
      <c r="M5625" t="n">
        <v>0</v>
      </c>
      <c r="O5625" t="n">
        <v>0</v>
      </c>
    </row>
    <row r="5626">
      <c r="A5626" s="8" t="n">
        <v>46217</v>
      </c>
      <c r="B5626" t="inlineStr">
        <is>
          <t>YX</t>
        </is>
      </c>
      <c r="C5626" s="9">
        <f>_xlfn.XLOOKUP(B5626,Carriers[Code],Carriers[Airline])</f>
        <v/>
      </c>
      <c r="D5626" t="n">
        <v>4666</v>
      </c>
      <c r="E5626" t="inlineStr">
        <is>
          <t>BUF</t>
        </is>
      </c>
      <c r="F5626" s="10" t="n">
        <v>921</v>
      </c>
      <c r="G5626" t="inlineStr">
        <is>
          <t>0900-0959</t>
        </is>
      </c>
      <c r="H5626" s="9">
        <f>INT(F5626/100)</f>
        <v/>
      </c>
      <c r="I5626" t="n">
        <v>-11</v>
      </c>
      <c r="J5626" t="n">
        <v>0</v>
      </c>
      <c r="K5626" t="n">
        <v>-21</v>
      </c>
      <c r="L5626" t="n">
        <v>0</v>
      </c>
      <c r="M5626" t="n">
        <v>0</v>
      </c>
      <c r="O5626" t="n">
        <v>0</v>
      </c>
    </row>
    <row r="5627">
      <c r="A5627" s="8" t="n">
        <v>46217</v>
      </c>
      <c r="B5627" t="inlineStr">
        <is>
          <t>UA</t>
        </is>
      </c>
      <c r="C5627" s="9">
        <f>_xlfn.XLOOKUP(B5627,Carriers[Code],Carriers[Airline])</f>
        <v/>
      </c>
      <c r="D5627" t="n">
        <v>2098</v>
      </c>
      <c r="E5627" t="inlineStr">
        <is>
          <t>IAD</t>
        </is>
      </c>
      <c r="F5627" s="10" t="n">
        <v>925</v>
      </c>
      <c r="G5627" t="inlineStr">
        <is>
          <t>0900-0959</t>
        </is>
      </c>
      <c r="H5627" s="9">
        <f>INT(F5627/100)</f>
        <v/>
      </c>
      <c r="I5627" t="n">
        <v>-10</v>
      </c>
      <c r="J5627" t="n">
        <v>0</v>
      </c>
      <c r="K5627" t="n">
        <v>-21</v>
      </c>
      <c r="L5627" t="n">
        <v>0</v>
      </c>
      <c r="M5627" t="n">
        <v>0</v>
      </c>
      <c r="O5627" t="n">
        <v>0</v>
      </c>
    </row>
    <row r="5628">
      <c r="A5628" s="8" t="n">
        <v>46217</v>
      </c>
      <c r="B5628" t="inlineStr">
        <is>
          <t>YX</t>
        </is>
      </c>
      <c r="C5628" s="9">
        <f>_xlfn.XLOOKUP(B5628,Carriers[Code],Carriers[Airline])</f>
        <v/>
      </c>
      <c r="D5628" t="n">
        <v>5615</v>
      </c>
      <c r="E5628" t="inlineStr">
        <is>
          <t>SDF</t>
        </is>
      </c>
      <c r="F5628" s="10" t="n">
        <v>926</v>
      </c>
      <c r="G5628" t="inlineStr">
        <is>
          <t>0900-0959</t>
        </is>
      </c>
      <c r="H5628" s="9">
        <f>INT(F5628/100)</f>
        <v/>
      </c>
      <c r="I5628" t="n">
        <v>-6</v>
      </c>
      <c r="J5628" t="n">
        <v>0</v>
      </c>
      <c r="K5628" t="n">
        <v>-26</v>
      </c>
      <c r="L5628" t="n">
        <v>0</v>
      </c>
      <c r="M5628" t="n">
        <v>0</v>
      </c>
      <c r="O5628" t="n">
        <v>0</v>
      </c>
    </row>
    <row r="5629">
      <c r="A5629" s="8" t="n">
        <v>46217</v>
      </c>
      <c r="B5629" t="inlineStr">
        <is>
          <t>UA</t>
        </is>
      </c>
      <c r="C5629" s="9">
        <f>_xlfn.XLOOKUP(B5629,Carriers[Code],Carriers[Airline])</f>
        <v/>
      </c>
      <c r="D5629" t="n">
        <v>1307</v>
      </c>
      <c r="E5629" t="inlineStr">
        <is>
          <t>EWR</t>
        </is>
      </c>
      <c r="F5629" s="10" t="n">
        <v>932</v>
      </c>
      <c r="G5629" t="inlineStr">
        <is>
          <t>0900-0959</t>
        </is>
      </c>
      <c r="H5629" s="9">
        <f>INT(F5629/100)</f>
        <v/>
      </c>
      <c r="I5629" t="n">
        <v>-10</v>
      </c>
      <c r="J5629" t="n">
        <v>0</v>
      </c>
      <c r="K5629" t="n">
        <v>-28</v>
      </c>
      <c r="L5629" t="n">
        <v>0</v>
      </c>
      <c r="M5629" t="n">
        <v>0</v>
      </c>
      <c r="O5629" t="n">
        <v>0</v>
      </c>
    </row>
    <row r="5630">
      <c r="A5630" s="8" t="n">
        <v>46217</v>
      </c>
      <c r="B5630" t="inlineStr">
        <is>
          <t>YX</t>
        </is>
      </c>
      <c r="C5630" s="9">
        <f>_xlfn.XLOOKUP(B5630,Carriers[Code],Carriers[Airline])</f>
        <v/>
      </c>
      <c r="D5630" t="n">
        <v>4708</v>
      </c>
      <c r="E5630" t="inlineStr">
        <is>
          <t>ACK</t>
        </is>
      </c>
      <c r="F5630" s="10" t="n">
        <v>935</v>
      </c>
      <c r="G5630" t="inlineStr">
        <is>
          <t>0900-0959</t>
        </is>
      </c>
      <c r="H5630" s="9">
        <f>INT(F5630/100)</f>
        <v/>
      </c>
      <c r="I5630" t="n">
        <v>-10</v>
      </c>
      <c r="J5630" t="n">
        <v>0</v>
      </c>
      <c r="K5630" t="n">
        <v>-10</v>
      </c>
      <c r="L5630" t="n">
        <v>0</v>
      </c>
      <c r="M5630" t="n">
        <v>0</v>
      </c>
      <c r="O5630" t="n">
        <v>0</v>
      </c>
    </row>
    <row r="5631">
      <c r="A5631" s="8" t="n">
        <v>46217</v>
      </c>
      <c r="B5631" t="inlineStr">
        <is>
          <t>AA</t>
        </is>
      </c>
      <c r="C5631" s="9">
        <f>_xlfn.XLOOKUP(B5631,Carriers[Code],Carriers[Airline])</f>
        <v/>
      </c>
      <c r="D5631" t="n">
        <v>3225</v>
      </c>
      <c r="E5631" t="inlineStr">
        <is>
          <t>PHL</t>
        </is>
      </c>
      <c r="F5631" s="10" t="n">
        <v>937</v>
      </c>
      <c r="G5631" t="inlineStr">
        <is>
          <t>0900-0959</t>
        </is>
      </c>
      <c r="H5631" s="9">
        <f>INT(F5631/100)</f>
        <v/>
      </c>
      <c r="I5631" t="n">
        <v>-11</v>
      </c>
      <c r="J5631" t="n">
        <v>0</v>
      </c>
      <c r="K5631" t="n">
        <v>-24</v>
      </c>
      <c r="L5631" t="n">
        <v>0</v>
      </c>
      <c r="M5631" t="n">
        <v>0</v>
      </c>
      <c r="O5631" t="n">
        <v>0</v>
      </c>
    </row>
    <row r="5632">
      <c r="A5632" s="8" t="n">
        <v>46217</v>
      </c>
      <c r="B5632" t="inlineStr">
        <is>
          <t>B6</t>
        </is>
      </c>
      <c r="C5632" s="9">
        <f>_xlfn.XLOOKUP(B5632,Carriers[Code],Carriers[Airline])</f>
        <v/>
      </c>
      <c r="D5632" t="n">
        <v>2352</v>
      </c>
      <c r="E5632" t="inlineStr">
        <is>
          <t>ACK</t>
        </is>
      </c>
      <c r="F5632" s="10" t="n">
        <v>938</v>
      </c>
      <c r="G5632" t="inlineStr">
        <is>
          <t>0900-0959</t>
        </is>
      </c>
      <c r="H5632" s="9">
        <f>INT(F5632/100)</f>
        <v/>
      </c>
      <c r="I5632" t="n">
        <v>0</v>
      </c>
      <c r="J5632" t="n">
        <v>0</v>
      </c>
      <c r="K5632" t="n">
        <v>-5</v>
      </c>
      <c r="L5632" t="n">
        <v>0</v>
      </c>
      <c r="M5632" t="n">
        <v>0</v>
      </c>
      <c r="O5632" t="n">
        <v>0</v>
      </c>
    </row>
    <row r="5633">
      <c r="A5633" s="8" t="n">
        <v>46217</v>
      </c>
      <c r="B5633" t="inlineStr">
        <is>
          <t>UA</t>
        </is>
      </c>
      <c r="C5633" s="9">
        <f>_xlfn.XLOOKUP(B5633,Carriers[Code],Carriers[Airline])</f>
        <v/>
      </c>
      <c r="D5633" t="n">
        <v>662</v>
      </c>
      <c r="E5633" t="inlineStr">
        <is>
          <t>DEN</t>
        </is>
      </c>
      <c r="F5633" s="10" t="n">
        <v>940</v>
      </c>
      <c r="G5633" t="inlineStr">
        <is>
          <t>0900-0959</t>
        </is>
      </c>
      <c r="H5633" s="9">
        <f>INT(F5633/100)</f>
        <v/>
      </c>
      <c r="I5633" t="n">
        <v>55</v>
      </c>
      <c r="J5633" t="n">
        <v>1</v>
      </c>
      <c r="K5633" t="n">
        <v>17</v>
      </c>
      <c r="L5633" t="n">
        <v>1</v>
      </c>
      <c r="M5633" t="n">
        <v>0</v>
      </c>
      <c r="O5633" t="n">
        <v>0</v>
      </c>
      <c r="P5633" t="n">
        <v>17</v>
      </c>
      <c r="Q5633" t="n">
        <v>0</v>
      </c>
      <c r="R5633" t="n">
        <v>0</v>
      </c>
      <c r="S5633" t="n">
        <v>0</v>
      </c>
      <c r="T5633" t="n">
        <v>0</v>
      </c>
    </row>
    <row r="5634">
      <c r="A5634" s="8" t="n">
        <v>46217</v>
      </c>
      <c r="B5634" t="inlineStr">
        <is>
          <t>B6</t>
        </is>
      </c>
      <c r="C5634" s="9">
        <f>_xlfn.XLOOKUP(B5634,Carriers[Code],Carriers[Airline])</f>
        <v/>
      </c>
      <c r="D5634" t="n">
        <v>267</v>
      </c>
      <c r="E5634" t="inlineStr">
        <is>
          <t>CHS</t>
        </is>
      </c>
      <c r="F5634" s="10" t="n">
        <v>945</v>
      </c>
      <c r="G5634" t="inlineStr">
        <is>
          <t>0900-0959</t>
        </is>
      </c>
      <c r="H5634" s="9">
        <f>INT(F5634/100)</f>
        <v/>
      </c>
      <c r="I5634" t="n">
        <v>-8</v>
      </c>
      <c r="J5634" t="n">
        <v>0</v>
      </c>
      <c r="K5634" t="n">
        <v>-17</v>
      </c>
      <c r="L5634" t="n">
        <v>0</v>
      </c>
      <c r="M5634" t="n">
        <v>0</v>
      </c>
      <c r="O5634" t="n">
        <v>0</v>
      </c>
    </row>
    <row r="5635">
      <c r="A5635" s="8" t="n">
        <v>46217</v>
      </c>
      <c r="B5635" t="inlineStr">
        <is>
          <t>B6</t>
        </is>
      </c>
      <c r="C5635" s="9">
        <f>_xlfn.XLOOKUP(B5635,Carriers[Code],Carriers[Airline])</f>
        <v/>
      </c>
      <c r="D5635" t="n">
        <v>1833</v>
      </c>
      <c r="E5635" t="inlineStr">
        <is>
          <t>SFO</t>
        </is>
      </c>
      <c r="F5635" s="10" t="n">
        <v>950</v>
      </c>
      <c r="G5635" t="inlineStr">
        <is>
          <t>0900-0959</t>
        </is>
      </c>
      <c r="H5635" s="9">
        <f>INT(F5635/100)</f>
        <v/>
      </c>
      <c r="I5635" t="n">
        <v>32</v>
      </c>
      <c r="J5635" t="n">
        <v>1</v>
      </c>
      <c r="K5635" t="n">
        <v>-10</v>
      </c>
      <c r="L5635" t="n">
        <v>0</v>
      </c>
      <c r="M5635" t="n">
        <v>0</v>
      </c>
      <c r="O5635" t="n">
        <v>0</v>
      </c>
    </row>
    <row r="5636">
      <c r="A5636" s="8" t="n">
        <v>46217</v>
      </c>
      <c r="B5636" t="inlineStr">
        <is>
          <t>UA</t>
        </is>
      </c>
      <c r="C5636" s="9">
        <f>_xlfn.XLOOKUP(B5636,Carriers[Code],Carriers[Airline])</f>
        <v/>
      </c>
      <c r="D5636" t="n">
        <v>1349</v>
      </c>
      <c r="E5636" t="inlineStr">
        <is>
          <t>ORD</t>
        </is>
      </c>
      <c r="F5636" s="10" t="n">
        <v>950</v>
      </c>
      <c r="G5636" t="inlineStr">
        <is>
          <t>0900-0959</t>
        </is>
      </c>
      <c r="H5636" s="9">
        <f>INT(F5636/100)</f>
        <v/>
      </c>
      <c r="I5636" t="n">
        <v>-8</v>
      </c>
      <c r="J5636" t="n">
        <v>0</v>
      </c>
      <c r="K5636" t="n">
        <v>-22</v>
      </c>
      <c r="L5636" t="n">
        <v>0</v>
      </c>
      <c r="M5636" t="n">
        <v>0</v>
      </c>
      <c r="O5636" t="n">
        <v>0</v>
      </c>
    </row>
    <row r="5637">
      <c r="A5637" s="8" t="n">
        <v>46217</v>
      </c>
      <c r="B5637" t="inlineStr">
        <is>
          <t>B6</t>
        </is>
      </c>
      <c r="C5637" s="9">
        <f>_xlfn.XLOOKUP(B5637,Carriers[Code],Carriers[Airline])</f>
        <v/>
      </c>
      <c r="D5637" t="n">
        <v>395</v>
      </c>
      <c r="E5637" t="inlineStr">
        <is>
          <t>PDX</t>
        </is>
      </c>
      <c r="F5637" s="10" t="n">
        <v>955</v>
      </c>
      <c r="G5637" t="inlineStr">
        <is>
          <t>0900-0959</t>
        </is>
      </c>
      <c r="H5637" s="9">
        <f>INT(F5637/100)</f>
        <v/>
      </c>
      <c r="I5637" t="n">
        <v>-4</v>
      </c>
      <c r="J5637" t="n">
        <v>0</v>
      </c>
      <c r="K5637" t="n">
        <v>-37</v>
      </c>
      <c r="L5637" t="n">
        <v>0</v>
      </c>
      <c r="M5637" t="n">
        <v>0</v>
      </c>
      <c r="O5637" t="n">
        <v>0</v>
      </c>
    </row>
    <row r="5638">
      <c r="A5638" s="8" t="n">
        <v>46217</v>
      </c>
      <c r="B5638" t="inlineStr">
        <is>
          <t>MQ</t>
        </is>
      </c>
      <c r="C5638" s="9">
        <f>_xlfn.XLOOKUP(B5638,Carriers[Code],Carriers[Airline])</f>
        <v/>
      </c>
      <c r="D5638" t="n">
        <v>4171</v>
      </c>
      <c r="E5638" t="inlineStr">
        <is>
          <t>ROC</t>
        </is>
      </c>
      <c r="F5638" s="10" t="n">
        <v>955</v>
      </c>
      <c r="G5638" t="inlineStr">
        <is>
          <t>0900-0959</t>
        </is>
      </c>
      <c r="H5638" s="9">
        <f>INT(F5638/100)</f>
        <v/>
      </c>
      <c r="I5638" t="n">
        <v>-10</v>
      </c>
      <c r="J5638" t="n">
        <v>0</v>
      </c>
      <c r="K5638" t="n">
        <v>-25</v>
      </c>
      <c r="L5638" t="n">
        <v>0</v>
      </c>
      <c r="M5638" t="n">
        <v>0</v>
      </c>
      <c r="O5638" t="n">
        <v>0</v>
      </c>
    </row>
    <row r="5639">
      <c r="A5639" s="8" t="n">
        <v>46217</v>
      </c>
      <c r="B5639" t="inlineStr">
        <is>
          <t>B6</t>
        </is>
      </c>
      <c r="C5639" s="9">
        <f>_xlfn.XLOOKUP(B5639,Carriers[Code],Carriers[Airline])</f>
        <v/>
      </c>
      <c r="D5639" t="n">
        <v>807</v>
      </c>
      <c r="E5639" t="inlineStr">
        <is>
          <t>STT</t>
        </is>
      </c>
      <c r="F5639" s="10" t="n">
        <v>1000</v>
      </c>
      <c r="G5639" t="inlineStr">
        <is>
          <t>1000-1059</t>
        </is>
      </c>
      <c r="H5639" s="9">
        <f>INT(F5639/100)</f>
        <v/>
      </c>
      <c r="I5639" t="n">
        <v>-9</v>
      </c>
      <c r="J5639" t="n">
        <v>0</v>
      </c>
      <c r="K5639" t="n">
        <v>-20</v>
      </c>
      <c r="L5639" t="n">
        <v>0</v>
      </c>
      <c r="M5639" t="n">
        <v>0</v>
      </c>
      <c r="O5639" t="n">
        <v>0</v>
      </c>
    </row>
    <row r="5640">
      <c r="A5640" s="8" t="n">
        <v>46217</v>
      </c>
      <c r="B5640" t="inlineStr">
        <is>
          <t>DL</t>
        </is>
      </c>
      <c r="C5640" s="9">
        <f>_xlfn.XLOOKUP(B5640,Carriers[Code],Carriers[Airline])</f>
        <v/>
      </c>
      <c r="D5640" t="n">
        <v>2118</v>
      </c>
      <c r="E5640" t="inlineStr">
        <is>
          <t>RDU</t>
        </is>
      </c>
      <c r="F5640" s="10" t="n">
        <v>1000</v>
      </c>
      <c r="G5640" t="inlineStr">
        <is>
          <t>1000-1059</t>
        </is>
      </c>
      <c r="H5640" s="9">
        <f>INT(F5640/100)</f>
        <v/>
      </c>
      <c r="I5640" t="n">
        <v>-12</v>
      </c>
      <c r="J5640" t="n">
        <v>0</v>
      </c>
      <c r="K5640" t="n">
        <v>-20</v>
      </c>
      <c r="L5640" t="n">
        <v>0</v>
      </c>
      <c r="M5640" t="n">
        <v>0</v>
      </c>
      <c r="O5640" t="n">
        <v>0</v>
      </c>
    </row>
    <row r="5641">
      <c r="A5641" s="8" t="n">
        <v>46217</v>
      </c>
      <c r="B5641" t="inlineStr">
        <is>
          <t>YX</t>
        </is>
      </c>
      <c r="C5641" s="9">
        <f>_xlfn.XLOOKUP(B5641,Carriers[Code],Carriers[Airline])</f>
        <v/>
      </c>
      <c r="D5641" t="n">
        <v>5744</v>
      </c>
      <c r="E5641" t="inlineStr">
        <is>
          <t>LGA</t>
        </is>
      </c>
      <c r="F5641" s="10" t="n">
        <v>1000</v>
      </c>
      <c r="G5641" t="inlineStr">
        <is>
          <t>1000-1059</t>
        </is>
      </c>
      <c r="H5641" s="9">
        <f>INT(F5641/100)</f>
        <v/>
      </c>
      <c r="I5641" t="n">
        <v>11</v>
      </c>
      <c r="J5641" t="n">
        <v>0</v>
      </c>
      <c r="K5641" t="n">
        <v>7</v>
      </c>
      <c r="L5641" t="n">
        <v>0</v>
      </c>
      <c r="M5641" t="n">
        <v>0</v>
      </c>
      <c r="O5641" t="n">
        <v>0</v>
      </c>
    </row>
    <row r="5642">
      <c r="A5642" s="8" t="n">
        <v>46217</v>
      </c>
      <c r="B5642" t="inlineStr">
        <is>
          <t>AA</t>
        </is>
      </c>
      <c r="C5642" s="9">
        <f>_xlfn.XLOOKUP(B5642,Carriers[Code],Carriers[Airline])</f>
        <v/>
      </c>
      <c r="D5642" t="n">
        <v>377</v>
      </c>
      <c r="E5642" t="inlineStr">
        <is>
          <t>PHX</t>
        </is>
      </c>
      <c r="F5642" s="10" t="n">
        <v>1004</v>
      </c>
      <c r="G5642" t="inlineStr">
        <is>
          <t>1000-1059</t>
        </is>
      </c>
      <c r="H5642" s="9">
        <f>INT(F5642/100)</f>
        <v/>
      </c>
      <c r="I5642" t="n">
        <v>-11</v>
      </c>
      <c r="J5642" t="n">
        <v>0</v>
      </c>
      <c r="K5642" t="n">
        <v>-43</v>
      </c>
      <c r="L5642" t="n">
        <v>0</v>
      </c>
      <c r="M5642" t="n">
        <v>0</v>
      </c>
      <c r="O5642" t="n">
        <v>0</v>
      </c>
    </row>
    <row r="5643">
      <c r="A5643" s="8" t="n">
        <v>46217</v>
      </c>
      <c r="B5643" t="inlineStr">
        <is>
          <t>F9</t>
        </is>
      </c>
      <c r="C5643" s="9">
        <f>_xlfn.XLOOKUP(B5643,Carriers[Code],Carriers[Airline])</f>
        <v/>
      </c>
      <c r="D5643" t="n">
        <v>1977</v>
      </c>
      <c r="E5643" t="inlineStr">
        <is>
          <t>MCO</t>
        </is>
      </c>
      <c r="F5643" s="10" t="n">
        <v>1004</v>
      </c>
      <c r="G5643" t="inlineStr">
        <is>
          <t>1000-1059</t>
        </is>
      </c>
      <c r="H5643" s="9">
        <f>INT(F5643/100)</f>
        <v/>
      </c>
      <c r="I5643" t="n">
        <v>6</v>
      </c>
      <c r="J5643" t="n">
        <v>0</v>
      </c>
      <c r="K5643" t="n">
        <v>-35</v>
      </c>
      <c r="L5643" t="n">
        <v>0</v>
      </c>
      <c r="M5643" t="n">
        <v>0</v>
      </c>
      <c r="O5643" t="n">
        <v>0</v>
      </c>
    </row>
    <row r="5644">
      <c r="A5644" s="8" t="n">
        <v>46217</v>
      </c>
      <c r="B5644" t="inlineStr">
        <is>
          <t>YX</t>
        </is>
      </c>
      <c r="C5644" s="9">
        <f>_xlfn.XLOOKUP(B5644,Carriers[Code],Carriers[Airline])</f>
        <v/>
      </c>
      <c r="D5644" t="n">
        <v>5630</v>
      </c>
      <c r="E5644" t="inlineStr">
        <is>
          <t>CLT</t>
        </is>
      </c>
      <c r="F5644" s="10" t="n">
        <v>1005</v>
      </c>
      <c r="G5644" t="inlineStr">
        <is>
          <t>1000-1059</t>
        </is>
      </c>
      <c r="H5644" s="9">
        <f>INT(F5644/100)</f>
        <v/>
      </c>
      <c r="I5644" t="n">
        <v>79</v>
      </c>
      <c r="J5644" t="n">
        <v>1</v>
      </c>
      <c r="K5644" t="n">
        <v>63</v>
      </c>
      <c r="L5644" t="n">
        <v>1</v>
      </c>
      <c r="M5644" t="n">
        <v>0</v>
      </c>
      <c r="O5644" t="n">
        <v>0</v>
      </c>
      <c r="P5644" t="n">
        <v>0</v>
      </c>
      <c r="Q5644" t="n">
        <v>0</v>
      </c>
      <c r="R5644" t="n">
        <v>63</v>
      </c>
      <c r="S5644" t="n">
        <v>0</v>
      </c>
      <c r="T5644" t="n">
        <v>0</v>
      </c>
    </row>
    <row r="5645">
      <c r="A5645" s="8" t="n">
        <v>46217</v>
      </c>
      <c r="B5645" t="inlineStr">
        <is>
          <t>B6</t>
        </is>
      </c>
      <c r="C5645" s="9">
        <f>_xlfn.XLOOKUP(B5645,Carriers[Code],Carriers[Airline])</f>
        <v/>
      </c>
      <c r="D5645" t="n">
        <v>861</v>
      </c>
      <c r="E5645" t="inlineStr">
        <is>
          <t>SJU</t>
        </is>
      </c>
      <c r="F5645" s="10" t="n">
        <v>1010</v>
      </c>
      <c r="G5645" t="inlineStr">
        <is>
          <t>1000-1059</t>
        </is>
      </c>
      <c r="H5645" s="9">
        <f>INT(F5645/100)</f>
        <v/>
      </c>
      <c r="I5645" t="n">
        <v>13</v>
      </c>
      <c r="J5645" t="n">
        <v>0</v>
      </c>
      <c r="K5645" t="n">
        <v>-6</v>
      </c>
      <c r="L5645" t="n">
        <v>0</v>
      </c>
      <c r="M5645" t="n">
        <v>0</v>
      </c>
      <c r="O5645" t="n">
        <v>0</v>
      </c>
    </row>
    <row r="5646">
      <c r="A5646" s="8" t="n">
        <v>46217</v>
      </c>
      <c r="B5646" t="inlineStr">
        <is>
          <t>YX</t>
        </is>
      </c>
      <c r="C5646" s="9">
        <f>_xlfn.XLOOKUP(B5646,Carriers[Code],Carriers[Airline])</f>
        <v/>
      </c>
      <c r="D5646" t="n">
        <v>4516</v>
      </c>
      <c r="E5646" t="inlineStr">
        <is>
          <t>TVC</t>
        </is>
      </c>
      <c r="F5646" s="10" t="n">
        <v>1010</v>
      </c>
      <c r="G5646" t="inlineStr">
        <is>
          <t>1000-1059</t>
        </is>
      </c>
      <c r="H5646" s="9">
        <f>INT(F5646/100)</f>
        <v/>
      </c>
      <c r="I5646" t="n">
        <v>46</v>
      </c>
      <c r="J5646" t="n">
        <v>1</v>
      </c>
      <c r="K5646" t="n">
        <v>21</v>
      </c>
      <c r="L5646" t="n">
        <v>1</v>
      </c>
      <c r="M5646" t="n">
        <v>0</v>
      </c>
      <c r="O5646" t="n">
        <v>0</v>
      </c>
      <c r="P5646" t="n">
        <v>0</v>
      </c>
      <c r="Q5646" t="n">
        <v>0</v>
      </c>
      <c r="R5646" t="n">
        <v>0</v>
      </c>
      <c r="S5646" t="n">
        <v>0</v>
      </c>
      <c r="T5646" t="n">
        <v>21</v>
      </c>
    </row>
    <row r="5647">
      <c r="A5647" s="8" t="n">
        <v>46217</v>
      </c>
      <c r="B5647" t="inlineStr">
        <is>
          <t>DL</t>
        </is>
      </c>
      <c r="C5647" s="9">
        <f>_xlfn.XLOOKUP(B5647,Carriers[Code],Carriers[Airline])</f>
        <v/>
      </c>
      <c r="D5647" t="n">
        <v>860</v>
      </c>
      <c r="E5647" t="inlineStr">
        <is>
          <t>SFO</t>
        </is>
      </c>
      <c r="F5647" s="10" t="n">
        <v>1011</v>
      </c>
      <c r="G5647" t="inlineStr">
        <is>
          <t>1000-1059</t>
        </is>
      </c>
      <c r="H5647" s="9">
        <f>INT(F5647/100)</f>
        <v/>
      </c>
      <c r="I5647" t="n">
        <v>49</v>
      </c>
      <c r="J5647" t="n">
        <v>1</v>
      </c>
      <c r="K5647" t="n">
        <v>28</v>
      </c>
      <c r="L5647" t="n">
        <v>1</v>
      </c>
      <c r="M5647" t="n">
        <v>0</v>
      </c>
      <c r="O5647" t="n">
        <v>0</v>
      </c>
      <c r="P5647" t="n">
        <v>28</v>
      </c>
      <c r="Q5647" t="n">
        <v>0</v>
      </c>
      <c r="R5647" t="n">
        <v>0</v>
      </c>
      <c r="S5647" t="n">
        <v>0</v>
      </c>
      <c r="T5647" t="n">
        <v>0</v>
      </c>
    </row>
    <row r="5648">
      <c r="A5648" s="8" t="n">
        <v>46217</v>
      </c>
      <c r="B5648" t="inlineStr">
        <is>
          <t>AA</t>
        </is>
      </c>
      <c r="C5648" s="9">
        <f>_xlfn.XLOOKUP(B5648,Carriers[Code],Carriers[Airline])</f>
        <v/>
      </c>
      <c r="D5648" t="n">
        <v>1548</v>
      </c>
      <c r="E5648" t="inlineStr">
        <is>
          <t>CLT</t>
        </is>
      </c>
      <c r="F5648" s="10" t="n">
        <v>1013</v>
      </c>
      <c r="G5648" t="inlineStr">
        <is>
          <t>1000-1059</t>
        </is>
      </c>
      <c r="H5648" s="9">
        <f>INT(F5648/100)</f>
        <v/>
      </c>
      <c r="I5648" t="n">
        <v>-11</v>
      </c>
      <c r="J5648" t="n">
        <v>0</v>
      </c>
      <c r="K5648" t="n">
        <v>-24</v>
      </c>
      <c r="L5648" t="n">
        <v>0</v>
      </c>
      <c r="M5648" t="n">
        <v>0</v>
      </c>
      <c r="O5648" t="n">
        <v>0</v>
      </c>
    </row>
    <row r="5649">
      <c r="A5649" s="8" t="n">
        <v>46217</v>
      </c>
      <c r="B5649" t="inlineStr">
        <is>
          <t>DL</t>
        </is>
      </c>
      <c r="C5649" s="9">
        <f>_xlfn.XLOOKUP(B5649,Carriers[Code],Carriers[Airline])</f>
        <v/>
      </c>
      <c r="D5649" t="n">
        <v>385</v>
      </c>
      <c r="E5649" t="inlineStr">
        <is>
          <t>ATL</t>
        </is>
      </c>
      <c r="F5649" s="10" t="n">
        <v>1015</v>
      </c>
      <c r="G5649" t="inlineStr">
        <is>
          <t>1000-1059</t>
        </is>
      </c>
      <c r="H5649" s="9">
        <f>INT(F5649/100)</f>
        <v/>
      </c>
      <c r="I5649" t="n">
        <v>34</v>
      </c>
      <c r="J5649" t="n">
        <v>1</v>
      </c>
      <c r="K5649" t="n">
        <v>26</v>
      </c>
      <c r="L5649" t="n">
        <v>1</v>
      </c>
      <c r="M5649" t="n">
        <v>0</v>
      </c>
      <c r="O5649" t="n">
        <v>0</v>
      </c>
      <c r="P5649" t="n">
        <v>0</v>
      </c>
      <c r="Q5649" t="n">
        <v>0</v>
      </c>
      <c r="R5649" t="n">
        <v>0</v>
      </c>
      <c r="S5649" t="n">
        <v>0</v>
      </c>
      <c r="T5649" t="n">
        <v>26</v>
      </c>
    </row>
    <row r="5650">
      <c r="A5650" s="8" t="n">
        <v>46217</v>
      </c>
      <c r="B5650" t="inlineStr">
        <is>
          <t>B6</t>
        </is>
      </c>
      <c r="C5650" s="9">
        <f>_xlfn.XLOOKUP(B5650,Carriers[Code],Carriers[Airline])</f>
        <v/>
      </c>
      <c r="D5650" t="n">
        <v>1055</v>
      </c>
      <c r="E5650" t="inlineStr">
        <is>
          <t>DCA</t>
        </is>
      </c>
      <c r="F5650" s="10" t="n">
        <v>1020</v>
      </c>
      <c r="G5650" t="inlineStr">
        <is>
          <t>1000-1059</t>
        </is>
      </c>
      <c r="H5650" s="9">
        <f>INT(F5650/100)</f>
        <v/>
      </c>
      <c r="I5650" t="n">
        <v>-4</v>
      </c>
      <c r="J5650" t="n">
        <v>0</v>
      </c>
      <c r="K5650" t="n">
        <v>-27</v>
      </c>
      <c r="L5650" t="n">
        <v>0</v>
      </c>
      <c r="M5650" t="n">
        <v>0</v>
      </c>
      <c r="O5650" t="n">
        <v>0</v>
      </c>
    </row>
    <row r="5651">
      <c r="A5651" s="8" t="n">
        <v>46217</v>
      </c>
      <c r="B5651" t="inlineStr">
        <is>
          <t>YX</t>
        </is>
      </c>
      <c r="C5651" s="9">
        <f>_xlfn.XLOOKUP(B5651,Carriers[Code],Carriers[Airline])</f>
        <v/>
      </c>
      <c r="D5651" t="n">
        <v>5592</v>
      </c>
      <c r="E5651" t="inlineStr">
        <is>
          <t>DCA</t>
        </is>
      </c>
      <c r="F5651" s="10" t="n">
        <v>1020</v>
      </c>
      <c r="G5651" t="inlineStr">
        <is>
          <t>1000-1059</t>
        </is>
      </c>
      <c r="H5651" s="9">
        <f>INT(F5651/100)</f>
        <v/>
      </c>
      <c r="I5651" t="n">
        <v>-13</v>
      </c>
      <c r="J5651" t="n">
        <v>0</v>
      </c>
      <c r="M5651" t="n">
        <v>0</v>
      </c>
      <c r="O5651" t="n">
        <v>1</v>
      </c>
    </row>
    <row r="5652">
      <c r="A5652" s="8" t="n">
        <v>46217</v>
      </c>
      <c r="B5652" t="inlineStr">
        <is>
          <t>B6</t>
        </is>
      </c>
      <c r="C5652" s="9">
        <f>_xlfn.XLOOKUP(B5652,Carriers[Code],Carriers[Airline])</f>
        <v/>
      </c>
      <c r="D5652" t="n">
        <v>1807</v>
      </c>
      <c r="E5652" t="inlineStr">
        <is>
          <t>BNA</t>
        </is>
      </c>
      <c r="F5652" s="10" t="n">
        <v>1028</v>
      </c>
      <c r="G5652" t="inlineStr">
        <is>
          <t>1000-1059</t>
        </is>
      </c>
      <c r="H5652" s="9">
        <f>INT(F5652/100)</f>
        <v/>
      </c>
      <c r="I5652" t="n">
        <v>32</v>
      </c>
      <c r="J5652" t="n">
        <v>1</v>
      </c>
      <c r="K5652" t="n">
        <v>12</v>
      </c>
      <c r="L5652" t="n">
        <v>0</v>
      </c>
      <c r="M5652" t="n">
        <v>0</v>
      </c>
      <c r="O5652" t="n">
        <v>0</v>
      </c>
    </row>
    <row r="5653">
      <c r="A5653" s="8" t="n">
        <v>46217</v>
      </c>
      <c r="B5653" t="inlineStr">
        <is>
          <t>AA</t>
        </is>
      </c>
      <c r="C5653" s="9">
        <f>_xlfn.XLOOKUP(B5653,Carriers[Code],Carriers[Airline])</f>
        <v/>
      </c>
      <c r="D5653" t="n">
        <v>1277</v>
      </c>
      <c r="E5653" t="inlineStr">
        <is>
          <t>LAX</t>
        </is>
      </c>
      <c r="F5653" s="10" t="n">
        <v>1030</v>
      </c>
      <c r="G5653" t="inlineStr">
        <is>
          <t>1000-1059</t>
        </is>
      </c>
      <c r="H5653" s="9">
        <f>INT(F5653/100)</f>
        <v/>
      </c>
      <c r="I5653" t="n">
        <v>3</v>
      </c>
      <c r="J5653" t="n">
        <v>0</v>
      </c>
      <c r="K5653" t="n">
        <v>-41</v>
      </c>
      <c r="L5653" t="n">
        <v>0</v>
      </c>
      <c r="M5653" t="n">
        <v>0</v>
      </c>
      <c r="O5653" t="n">
        <v>0</v>
      </c>
    </row>
    <row r="5654">
      <c r="A5654" s="8" t="n">
        <v>46217</v>
      </c>
      <c r="B5654" t="inlineStr">
        <is>
          <t>AA</t>
        </is>
      </c>
      <c r="C5654" s="9">
        <f>_xlfn.XLOOKUP(B5654,Carriers[Code],Carriers[Airline])</f>
        <v/>
      </c>
      <c r="D5654" t="n">
        <v>3022</v>
      </c>
      <c r="E5654" t="inlineStr">
        <is>
          <t>ORD</t>
        </is>
      </c>
      <c r="F5654" s="10" t="n">
        <v>1030</v>
      </c>
      <c r="G5654" t="inlineStr">
        <is>
          <t>1000-1059</t>
        </is>
      </c>
      <c r="H5654" s="9">
        <f>INT(F5654/100)</f>
        <v/>
      </c>
      <c r="I5654" t="n">
        <v>-10</v>
      </c>
      <c r="J5654" t="n">
        <v>0</v>
      </c>
      <c r="K5654" t="n">
        <v>-40</v>
      </c>
      <c r="L5654" t="n">
        <v>0</v>
      </c>
      <c r="M5654" t="n">
        <v>0</v>
      </c>
      <c r="O5654" t="n">
        <v>0</v>
      </c>
    </row>
    <row r="5655">
      <c r="A5655" s="8" t="n">
        <v>46217</v>
      </c>
      <c r="B5655" t="inlineStr">
        <is>
          <t>WN</t>
        </is>
      </c>
      <c r="C5655" s="9">
        <f>_xlfn.XLOOKUP(B5655,Carriers[Code],Carriers[Airline])</f>
        <v/>
      </c>
      <c r="D5655" t="n">
        <v>24</v>
      </c>
      <c r="E5655" t="inlineStr">
        <is>
          <t>BWI</t>
        </is>
      </c>
      <c r="F5655" s="10" t="n">
        <v>1030</v>
      </c>
      <c r="G5655" t="inlineStr">
        <is>
          <t>1000-1059</t>
        </is>
      </c>
      <c r="H5655" s="9">
        <f>INT(F5655/100)</f>
        <v/>
      </c>
      <c r="I5655" t="n">
        <v>10</v>
      </c>
      <c r="J5655" t="n">
        <v>0</v>
      </c>
      <c r="K5655" t="n">
        <v>-11</v>
      </c>
      <c r="L5655" t="n">
        <v>0</v>
      </c>
      <c r="M5655" t="n">
        <v>0</v>
      </c>
      <c r="O5655" t="n">
        <v>0</v>
      </c>
    </row>
    <row r="5656">
      <c r="A5656" s="8" t="n">
        <v>46217</v>
      </c>
      <c r="B5656" t="inlineStr">
        <is>
          <t>B6</t>
        </is>
      </c>
      <c r="C5656" s="9">
        <f>_xlfn.XLOOKUP(B5656,Carriers[Code],Carriers[Airline])</f>
        <v/>
      </c>
      <c r="D5656" t="n">
        <v>1499</v>
      </c>
      <c r="E5656" t="inlineStr">
        <is>
          <t>DAB</t>
        </is>
      </c>
      <c r="F5656" s="10" t="n">
        <v>1035</v>
      </c>
      <c r="G5656" t="inlineStr">
        <is>
          <t>1000-1059</t>
        </is>
      </c>
      <c r="H5656" s="9">
        <f>INT(F5656/100)</f>
        <v/>
      </c>
      <c r="I5656" t="n">
        <v>-2</v>
      </c>
      <c r="J5656" t="n">
        <v>0</v>
      </c>
      <c r="K5656" t="n">
        <v>-20</v>
      </c>
      <c r="L5656" t="n">
        <v>0</v>
      </c>
      <c r="M5656" t="n">
        <v>0</v>
      </c>
      <c r="O5656" t="n">
        <v>0</v>
      </c>
    </row>
    <row r="5657">
      <c r="A5657" s="8" t="n">
        <v>46217</v>
      </c>
      <c r="B5657" t="inlineStr">
        <is>
          <t>UA</t>
        </is>
      </c>
      <c r="C5657" s="9">
        <f>_xlfn.XLOOKUP(B5657,Carriers[Code],Carriers[Airline])</f>
        <v/>
      </c>
      <c r="D5657" t="n">
        <v>503</v>
      </c>
      <c r="E5657" t="inlineStr">
        <is>
          <t>ORD</t>
        </is>
      </c>
      <c r="F5657" s="10" t="n">
        <v>1035</v>
      </c>
      <c r="G5657" t="inlineStr">
        <is>
          <t>1000-1059</t>
        </is>
      </c>
      <c r="H5657" s="9">
        <f>INT(F5657/100)</f>
        <v/>
      </c>
      <c r="I5657" t="n">
        <v>-8</v>
      </c>
      <c r="J5657" t="n">
        <v>0</v>
      </c>
      <c r="K5657" t="n">
        <v>-40</v>
      </c>
      <c r="L5657" t="n">
        <v>0</v>
      </c>
      <c r="M5657" t="n">
        <v>0</v>
      </c>
      <c r="O5657" t="n">
        <v>0</v>
      </c>
    </row>
    <row r="5658">
      <c r="A5658" s="8" t="n">
        <v>46217</v>
      </c>
      <c r="B5658" t="inlineStr">
        <is>
          <t>B6</t>
        </is>
      </c>
      <c r="C5658" s="9">
        <f>_xlfn.XLOOKUP(B5658,Carriers[Code],Carriers[Airline])</f>
        <v/>
      </c>
      <c r="D5658" t="n">
        <v>2617</v>
      </c>
      <c r="E5658" t="inlineStr">
        <is>
          <t>JFK</t>
        </is>
      </c>
      <c r="F5658" s="10" t="n">
        <v>1045</v>
      </c>
      <c r="G5658" t="inlineStr">
        <is>
          <t>1000-1059</t>
        </is>
      </c>
      <c r="H5658" s="9">
        <f>INT(F5658/100)</f>
        <v/>
      </c>
      <c r="I5658" t="n">
        <v>-9</v>
      </c>
      <c r="J5658" t="n">
        <v>0</v>
      </c>
      <c r="K5658" t="n">
        <v>-27</v>
      </c>
      <c r="L5658" t="n">
        <v>0</v>
      </c>
      <c r="M5658" t="n">
        <v>0</v>
      </c>
      <c r="O5658" t="n">
        <v>0</v>
      </c>
    </row>
    <row r="5659">
      <c r="A5659" s="8" t="n">
        <v>46217</v>
      </c>
      <c r="B5659" t="inlineStr">
        <is>
          <t>AA</t>
        </is>
      </c>
      <c r="C5659" s="9">
        <f>_xlfn.XLOOKUP(B5659,Carriers[Code],Carriers[Airline])</f>
        <v/>
      </c>
      <c r="D5659" t="n">
        <v>2783</v>
      </c>
      <c r="E5659" t="inlineStr">
        <is>
          <t>PHL</t>
        </is>
      </c>
      <c r="F5659" s="10" t="n">
        <v>1049</v>
      </c>
      <c r="G5659" t="inlineStr">
        <is>
          <t>1000-1059</t>
        </is>
      </c>
      <c r="H5659" s="9">
        <f>INT(F5659/100)</f>
        <v/>
      </c>
      <c r="I5659" t="n">
        <v>606</v>
      </c>
      <c r="J5659" t="n">
        <v>1</v>
      </c>
      <c r="K5659" t="n">
        <v>597</v>
      </c>
      <c r="L5659" t="n">
        <v>1</v>
      </c>
      <c r="M5659" t="n">
        <v>0</v>
      </c>
      <c r="O5659" t="n">
        <v>0</v>
      </c>
      <c r="P5659" t="n">
        <v>0</v>
      </c>
      <c r="Q5659" t="n">
        <v>0</v>
      </c>
      <c r="R5659" t="n">
        <v>0</v>
      </c>
      <c r="S5659" t="n">
        <v>0</v>
      </c>
      <c r="T5659" t="n">
        <v>597</v>
      </c>
    </row>
    <row r="5660">
      <c r="A5660" s="8" t="n">
        <v>46217</v>
      </c>
      <c r="B5660" t="inlineStr">
        <is>
          <t>YX</t>
        </is>
      </c>
      <c r="C5660" s="9">
        <f>_xlfn.XLOOKUP(B5660,Carriers[Code],Carriers[Airline])</f>
        <v/>
      </c>
      <c r="D5660" t="n">
        <v>5805</v>
      </c>
      <c r="E5660" t="inlineStr">
        <is>
          <t>PHL</t>
        </is>
      </c>
      <c r="F5660" s="10" t="n">
        <v>1050</v>
      </c>
      <c r="G5660" t="inlineStr">
        <is>
          <t>1000-1059</t>
        </is>
      </c>
      <c r="H5660" s="9">
        <f>INT(F5660/100)</f>
        <v/>
      </c>
      <c r="I5660" t="n">
        <v>-7</v>
      </c>
      <c r="J5660" t="n">
        <v>0</v>
      </c>
      <c r="K5660" t="n">
        <v>-17</v>
      </c>
      <c r="L5660" t="n">
        <v>0</v>
      </c>
      <c r="M5660" t="n">
        <v>0</v>
      </c>
      <c r="O5660" t="n">
        <v>0</v>
      </c>
    </row>
    <row r="5661">
      <c r="A5661" s="8" t="n">
        <v>46217</v>
      </c>
      <c r="B5661" t="inlineStr">
        <is>
          <t>AA</t>
        </is>
      </c>
      <c r="C5661" s="9">
        <f>_xlfn.XLOOKUP(B5661,Carriers[Code],Carriers[Airline])</f>
        <v/>
      </c>
      <c r="D5661" t="n">
        <v>1556</v>
      </c>
      <c r="E5661" t="inlineStr">
        <is>
          <t>DCA</t>
        </is>
      </c>
      <c r="F5661" s="10" t="n">
        <v>1051</v>
      </c>
      <c r="G5661" t="inlineStr">
        <is>
          <t>1000-1059</t>
        </is>
      </c>
      <c r="H5661" s="9">
        <f>INT(F5661/100)</f>
        <v/>
      </c>
      <c r="I5661" t="n">
        <v>-5</v>
      </c>
      <c r="J5661" t="n">
        <v>0</v>
      </c>
      <c r="M5661" t="n">
        <v>0</v>
      </c>
      <c r="O5661" t="n">
        <v>1</v>
      </c>
    </row>
    <row r="5662">
      <c r="A5662" s="8" t="n">
        <v>46217</v>
      </c>
      <c r="B5662" t="inlineStr">
        <is>
          <t>DL</t>
        </is>
      </c>
      <c r="C5662" s="9">
        <f>_xlfn.XLOOKUP(B5662,Carriers[Code],Carriers[Airline])</f>
        <v/>
      </c>
      <c r="D5662" t="n">
        <v>2004</v>
      </c>
      <c r="E5662" t="inlineStr">
        <is>
          <t>LAX</t>
        </is>
      </c>
      <c r="F5662" s="10" t="n">
        <v>1055</v>
      </c>
      <c r="G5662" t="inlineStr">
        <is>
          <t>1000-1059</t>
        </is>
      </c>
      <c r="H5662" s="9">
        <f>INT(F5662/100)</f>
        <v/>
      </c>
      <c r="I5662" t="n">
        <v>30</v>
      </c>
      <c r="J5662" t="n">
        <v>1</v>
      </c>
      <c r="K5662" t="n">
        <v>-7</v>
      </c>
      <c r="L5662" t="n">
        <v>0</v>
      </c>
      <c r="M5662" t="n">
        <v>0</v>
      </c>
      <c r="O5662" t="n">
        <v>0</v>
      </c>
    </row>
    <row r="5663">
      <c r="A5663" s="8" t="n">
        <v>46217</v>
      </c>
      <c r="B5663" t="inlineStr">
        <is>
          <t>UA</t>
        </is>
      </c>
      <c r="C5663" s="9">
        <f>_xlfn.XLOOKUP(B5663,Carriers[Code],Carriers[Airline])</f>
        <v/>
      </c>
      <c r="D5663" t="n">
        <v>2394</v>
      </c>
      <c r="E5663" t="inlineStr">
        <is>
          <t>EWR</t>
        </is>
      </c>
      <c r="F5663" s="10" t="n">
        <v>1055</v>
      </c>
      <c r="G5663" t="inlineStr">
        <is>
          <t>1000-1059</t>
        </is>
      </c>
      <c r="H5663" s="9">
        <f>INT(F5663/100)</f>
        <v/>
      </c>
      <c r="I5663" t="n">
        <v>-6</v>
      </c>
      <c r="J5663" t="n">
        <v>0</v>
      </c>
      <c r="K5663" t="n">
        <v>-27</v>
      </c>
      <c r="L5663" t="n">
        <v>0</v>
      </c>
      <c r="M5663" t="n">
        <v>0</v>
      </c>
      <c r="O5663" t="n">
        <v>0</v>
      </c>
    </row>
    <row r="5664">
      <c r="A5664" s="8" t="n">
        <v>46217</v>
      </c>
      <c r="B5664" t="inlineStr">
        <is>
          <t>YX</t>
        </is>
      </c>
      <c r="C5664" s="9">
        <f>_xlfn.XLOOKUP(B5664,Carriers[Code],Carriers[Airline])</f>
        <v/>
      </c>
      <c r="D5664" t="n">
        <v>4373</v>
      </c>
      <c r="E5664" t="inlineStr">
        <is>
          <t>LGA</t>
        </is>
      </c>
      <c r="F5664" s="10" t="n">
        <v>1055</v>
      </c>
      <c r="G5664" t="inlineStr">
        <is>
          <t>1000-1059</t>
        </is>
      </c>
      <c r="H5664" s="9">
        <f>INT(F5664/100)</f>
        <v/>
      </c>
      <c r="I5664" t="n">
        <v>8</v>
      </c>
      <c r="J5664" t="n">
        <v>0</v>
      </c>
      <c r="K5664" t="n">
        <v>-13</v>
      </c>
      <c r="L5664" t="n">
        <v>0</v>
      </c>
      <c r="M5664" t="n">
        <v>0</v>
      </c>
      <c r="O5664" t="n">
        <v>0</v>
      </c>
    </row>
    <row r="5665">
      <c r="A5665" s="8" t="n">
        <v>46217</v>
      </c>
      <c r="B5665" t="inlineStr">
        <is>
          <t>B6</t>
        </is>
      </c>
      <c r="C5665" s="9">
        <f>_xlfn.XLOOKUP(B5665,Carriers[Code],Carriers[Airline])</f>
        <v/>
      </c>
      <c r="D5665" t="n">
        <v>1487</v>
      </c>
      <c r="E5665" t="inlineStr">
        <is>
          <t>LAX</t>
        </is>
      </c>
      <c r="F5665" s="10" t="n">
        <v>1100</v>
      </c>
      <c r="G5665" t="inlineStr">
        <is>
          <t>1100-1159</t>
        </is>
      </c>
      <c r="H5665" s="9">
        <f>INT(F5665/100)</f>
        <v/>
      </c>
      <c r="I5665" t="n">
        <v>16</v>
      </c>
      <c r="J5665" t="n">
        <v>1</v>
      </c>
      <c r="K5665" t="n">
        <v>-15</v>
      </c>
      <c r="L5665" t="n">
        <v>0</v>
      </c>
      <c r="M5665" t="n">
        <v>0</v>
      </c>
      <c r="O5665" t="n">
        <v>0</v>
      </c>
    </row>
    <row r="5666">
      <c r="A5666" s="8" t="n">
        <v>46217</v>
      </c>
      <c r="B5666" t="inlineStr">
        <is>
          <t>YX</t>
        </is>
      </c>
      <c r="C5666" s="9">
        <f>_xlfn.XLOOKUP(B5666,Carriers[Code],Carriers[Airline])</f>
        <v/>
      </c>
      <c r="D5666" t="n">
        <v>5755</v>
      </c>
      <c r="E5666" t="inlineStr">
        <is>
          <t>LGA</t>
        </is>
      </c>
      <c r="F5666" s="10" t="n">
        <v>1100</v>
      </c>
      <c r="G5666" t="inlineStr">
        <is>
          <t>1100-1159</t>
        </is>
      </c>
      <c r="H5666" s="9">
        <f>INT(F5666/100)</f>
        <v/>
      </c>
      <c r="I5666" t="n">
        <v>-8</v>
      </c>
      <c r="J5666" t="n">
        <v>0</v>
      </c>
      <c r="K5666" t="n">
        <v>-20</v>
      </c>
      <c r="L5666" t="n">
        <v>0</v>
      </c>
      <c r="M5666" t="n">
        <v>0</v>
      </c>
      <c r="O5666" t="n">
        <v>0</v>
      </c>
    </row>
    <row r="5667">
      <c r="A5667" s="8" t="n">
        <v>46217</v>
      </c>
      <c r="B5667" t="inlineStr">
        <is>
          <t>AA</t>
        </is>
      </c>
      <c r="C5667" s="9">
        <f>_xlfn.XLOOKUP(B5667,Carriers[Code],Carriers[Airline])</f>
        <v/>
      </c>
      <c r="D5667" t="n">
        <v>815</v>
      </c>
      <c r="E5667" t="inlineStr">
        <is>
          <t>MIA</t>
        </is>
      </c>
      <c r="F5667" s="10" t="n">
        <v>1106</v>
      </c>
      <c r="G5667" t="inlineStr">
        <is>
          <t>1100-1159</t>
        </is>
      </c>
      <c r="H5667" s="9">
        <f>INT(F5667/100)</f>
        <v/>
      </c>
      <c r="I5667" t="n">
        <v>-2</v>
      </c>
      <c r="J5667" t="n">
        <v>0</v>
      </c>
      <c r="K5667" t="n">
        <v>-21</v>
      </c>
      <c r="L5667" t="n">
        <v>0</v>
      </c>
      <c r="M5667" t="n">
        <v>0</v>
      </c>
      <c r="O5667" t="n">
        <v>0</v>
      </c>
    </row>
    <row r="5668">
      <c r="A5668" s="8" t="n">
        <v>46217</v>
      </c>
      <c r="B5668" t="inlineStr">
        <is>
          <t>YX</t>
        </is>
      </c>
      <c r="C5668" s="9">
        <f>_xlfn.XLOOKUP(B5668,Carriers[Code],Carriers[Airline])</f>
        <v/>
      </c>
      <c r="D5668" t="n">
        <v>5668</v>
      </c>
      <c r="E5668" t="inlineStr">
        <is>
          <t>BWI</t>
        </is>
      </c>
      <c r="F5668" s="10" t="n">
        <v>1110</v>
      </c>
      <c r="G5668" t="inlineStr">
        <is>
          <t>1100-1159</t>
        </is>
      </c>
      <c r="H5668" s="9">
        <f>INT(F5668/100)</f>
        <v/>
      </c>
      <c r="I5668" t="n">
        <v>-13</v>
      </c>
      <c r="J5668" t="n">
        <v>0</v>
      </c>
      <c r="K5668" t="n">
        <v>-29</v>
      </c>
      <c r="L5668" t="n">
        <v>0</v>
      </c>
      <c r="M5668" t="n">
        <v>0</v>
      </c>
      <c r="O5668" t="n">
        <v>0</v>
      </c>
    </row>
    <row r="5669">
      <c r="A5669" s="8" t="n">
        <v>46217</v>
      </c>
      <c r="B5669" t="inlineStr">
        <is>
          <t>B6</t>
        </is>
      </c>
      <c r="C5669" s="9">
        <f>_xlfn.XLOOKUP(B5669,Carriers[Code],Carriers[Airline])</f>
        <v/>
      </c>
      <c r="D5669" t="n">
        <v>401</v>
      </c>
      <c r="E5669" t="inlineStr">
        <is>
          <t>MSY</t>
        </is>
      </c>
      <c r="F5669" s="10" t="n">
        <v>1115</v>
      </c>
      <c r="G5669" t="inlineStr">
        <is>
          <t>1100-1159</t>
        </is>
      </c>
      <c r="H5669" s="9">
        <f>INT(F5669/100)</f>
        <v/>
      </c>
      <c r="I5669" t="n">
        <v>-7</v>
      </c>
      <c r="J5669" t="n">
        <v>0</v>
      </c>
      <c r="K5669" t="n">
        <v>-26</v>
      </c>
      <c r="L5669" t="n">
        <v>0</v>
      </c>
      <c r="M5669" t="n">
        <v>0</v>
      </c>
      <c r="O5669" t="n">
        <v>0</v>
      </c>
    </row>
    <row r="5670">
      <c r="A5670" s="8" t="n">
        <v>46217</v>
      </c>
      <c r="B5670" t="inlineStr">
        <is>
          <t>DL</t>
        </is>
      </c>
      <c r="C5670" s="9">
        <f>_xlfn.XLOOKUP(B5670,Carriers[Code],Carriers[Airline])</f>
        <v/>
      </c>
      <c r="D5670" t="n">
        <v>464</v>
      </c>
      <c r="E5670" t="inlineStr">
        <is>
          <t>SLC</t>
        </is>
      </c>
      <c r="F5670" s="10" t="n">
        <v>1115</v>
      </c>
      <c r="G5670" t="inlineStr">
        <is>
          <t>1100-1159</t>
        </is>
      </c>
      <c r="H5670" s="9">
        <f>INT(F5670/100)</f>
        <v/>
      </c>
      <c r="I5670" t="n">
        <v>-1</v>
      </c>
      <c r="J5670" t="n">
        <v>0</v>
      </c>
      <c r="K5670" t="n">
        <v>-18</v>
      </c>
      <c r="L5670" t="n">
        <v>0</v>
      </c>
      <c r="M5670" t="n">
        <v>0</v>
      </c>
      <c r="O5670" t="n">
        <v>0</v>
      </c>
    </row>
    <row r="5671">
      <c r="A5671" s="8" t="n">
        <v>46217</v>
      </c>
      <c r="B5671" t="inlineStr">
        <is>
          <t>B6</t>
        </is>
      </c>
      <c r="C5671" s="9">
        <f>_xlfn.XLOOKUP(B5671,Carriers[Code],Carriers[Airline])</f>
        <v/>
      </c>
      <c r="D5671" t="n">
        <v>2283</v>
      </c>
      <c r="E5671" t="inlineStr">
        <is>
          <t>RDU</t>
        </is>
      </c>
      <c r="F5671" s="10" t="n">
        <v>1119</v>
      </c>
      <c r="G5671" t="inlineStr">
        <is>
          <t>1100-1159</t>
        </is>
      </c>
      <c r="H5671" s="9">
        <f>INT(F5671/100)</f>
        <v/>
      </c>
      <c r="I5671" t="n">
        <v>-11</v>
      </c>
      <c r="J5671" t="n">
        <v>0</v>
      </c>
      <c r="K5671" t="n">
        <v>-23</v>
      </c>
      <c r="L5671" t="n">
        <v>0</v>
      </c>
      <c r="M5671" t="n">
        <v>0</v>
      </c>
      <c r="O5671" t="n">
        <v>0</v>
      </c>
    </row>
    <row r="5672">
      <c r="A5672" s="8" t="n">
        <v>46217</v>
      </c>
      <c r="B5672" t="inlineStr">
        <is>
          <t>AA</t>
        </is>
      </c>
      <c r="C5672" s="9">
        <f>_xlfn.XLOOKUP(B5672,Carriers[Code],Carriers[Airline])</f>
        <v/>
      </c>
      <c r="D5672" t="n">
        <v>3161</v>
      </c>
      <c r="E5672" t="inlineStr">
        <is>
          <t>CLT</t>
        </is>
      </c>
      <c r="F5672" s="10" t="n">
        <v>1120</v>
      </c>
      <c r="G5672" t="inlineStr">
        <is>
          <t>1100-1159</t>
        </is>
      </c>
      <c r="H5672" s="9">
        <f>INT(F5672/100)</f>
        <v/>
      </c>
      <c r="I5672" t="n">
        <v>-6</v>
      </c>
      <c r="J5672" t="n">
        <v>0</v>
      </c>
      <c r="K5672" t="n">
        <v>-22</v>
      </c>
      <c r="L5672" t="n">
        <v>0</v>
      </c>
      <c r="M5672" t="n">
        <v>0</v>
      </c>
      <c r="O5672" t="n">
        <v>0</v>
      </c>
    </row>
    <row r="5673">
      <c r="A5673" s="8" t="n">
        <v>46217</v>
      </c>
      <c r="B5673" t="inlineStr">
        <is>
          <t>B6</t>
        </is>
      </c>
      <c r="C5673" s="9">
        <f>_xlfn.XLOOKUP(B5673,Carriers[Code],Carriers[Airline])</f>
        <v/>
      </c>
      <c r="D5673" t="n">
        <v>793</v>
      </c>
      <c r="E5673" t="inlineStr">
        <is>
          <t>DEN</t>
        </is>
      </c>
      <c r="F5673" s="10" t="n">
        <v>1120</v>
      </c>
      <c r="G5673" t="inlineStr">
        <is>
          <t>1100-1159</t>
        </is>
      </c>
      <c r="H5673" s="9">
        <f>INT(F5673/100)</f>
        <v/>
      </c>
      <c r="I5673" t="n">
        <v>28</v>
      </c>
      <c r="J5673" t="n">
        <v>1</v>
      </c>
      <c r="K5673" t="n">
        <v>2</v>
      </c>
      <c r="L5673" t="n">
        <v>0</v>
      </c>
      <c r="M5673" t="n">
        <v>0</v>
      </c>
      <c r="O5673" t="n">
        <v>0</v>
      </c>
    </row>
    <row r="5674">
      <c r="A5674" s="8" t="n">
        <v>46217</v>
      </c>
      <c r="B5674" t="inlineStr">
        <is>
          <t>DL</t>
        </is>
      </c>
      <c r="C5674" s="9">
        <f>_xlfn.XLOOKUP(B5674,Carriers[Code],Carriers[Airline])</f>
        <v/>
      </c>
      <c r="D5674" t="n">
        <v>1398</v>
      </c>
      <c r="E5674" t="inlineStr">
        <is>
          <t>MSY</t>
        </is>
      </c>
      <c r="F5674" s="10" t="n">
        <v>1120</v>
      </c>
      <c r="G5674" t="inlineStr">
        <is>
          <t>1100-1159</t>
        </is>
      </c>
      <c r="H5674" s="9">
        <f>INT(F5674/100)</f>
        <v/>
      </c>
      <c r="I5674" t="n">
        <v>-6</v>
      </c>
      <c r="J5674" t="n">
        <v>0</v>
      </c>
      <c r="K5674" t="n">
        <v>-24</v>
      </c>
      <c r="L5674" t="n">
        <v>0</v>
      </c>
      <c r="M5674" t="n">
        <v>0</v>
      </c>
      <c r="O5674" t="n">
        <v>0</v>
      </c>
    </row>
    <row r="5675">
      <c r="A5675" s="8" t="n">
        <v>46217</v>
      </c>
      <c r="B5675" t="inlineStr">
        <is>
          <t>YX</t>
        </is>
      </c>
      <c r="C5675" s="9">
        <f>_xlfn.XLOOKUP(B5675,Carriers[Code],Carriers[Airline])</f>
        <v/>
      </c>
      <c r="D5675" t="n">
        <v>5803</v>
      </c>
      <c r="E5675" t="inlineStr">
        <is>
          <t>SAV</t>
        </is>
      </c>
      <c r="F5675" s="10" t="n">
        <v>1125</v>
      </c>
      <c r="G5675" t="inlineStr">
        <is>
          <t>1100-1159</t>
        </is>
      </c>
      <c r="H5675" s="9">
        <f>INT(F5675/100)</f>
        <v/>
      </c>
      <c r="I5675" t="n">
        <v>-7</v>
      </c>
      <c r="J5675" t="n">
        <v>0</v>
      </c>
      <c r="K5675" t="n">
        <v>-29</v>
      </c>
      <c r="L5675" t="n">
        <v>0</v>
      </c>
      <c r="M5675" t="n">
        <v>0</v>
      </c>
      <c r="O5675" t="n">
        <v>0</v>
      </c>
    </row>
    <row r="5676">
      <c r="A5676" s="8" t="n">
        <v>46217</v>
      </c>
      <c r="B5676" t="inlineStr">
        <is>
          <t>DL</t>
        </is>
      </c>
      <c r="C5676" s="9">
        <f>_xlfn.XLOOKUP(B5676,Carriers[Code],Carriers[Airline])</f>
        <v/>
      </c>
      <c r="D5676" t="n">
        <v>332</v>
      </c>
      <c r="E5676" t="inlineStr">
        <is>
          <t>SEA</t>
        </is>
      </c>
      <c r="F5676" s="10" t="n">
        <v>1129</v>
      </c>
      <c r="G5676" t="inlineStr">
        <is>
          <t>1100-1159</t>
        </is>
      </c>
      <c r="H5676" s="9">
        <f>INT(F5676/100)</f>
        <v/>
      </c>
      <c r="I5676" t="n">
        <v>0</v>
      </c>
      <c r="J5676" t="n">
        <v>0</v>
      </c>
      <c r="K5676" t="n">
        <v>-13</v>
      </c>
      <c r="L5676" t="n">
        <v>0</v>
      </c>
      <c r="M5676" t="n">
        <v>0</v>
      </c>
      <c r="O5676" t="n">
        <v>0</v>
      </c>
    </row>
    <row r="5677">
      <c r="A5677" s="8" t="n">
        <v>46217</v>
      </c>
      <c r="B5677" t="inlineStr">
        <is>
          <t>YX</t>
        </is>
      </c>
      <c r="C5677" s="9">
        <f>_xlfn.XLOOKUP(B5677,Carriers[Code],Carriers[Airline])</f>
        <v/>
      </c>
      <c r="D5677" t="n">
        <v>4349</v>
      </c>
      <c r="E5677" t="inlineStr">
        <is>
          <t>DCA</t>
        </is>
      </c>
      <c r="F5677" s="10" t="n">
        <v>1133</v>
      </c>
      <c r="G5677" t="inlineStr">
        <is>
          <t>1100-1159</t>
        </is>
      </c>
      <c r="H5677" s="9">
        <f>INT(F5677/100)</f>
        <v/>
      </c>
      <c r="I5677" t="n">
        <v>577</v>
      </c>
      <c r="J5677" t="n">
        <v>1</v>
      </c>
      <c r="K5677" t="n">
        <v>570</v>
      </c>
      <c r="L5677" t="n">
        <v>1</v>
      </c>
      <c r="M5677" t="n">
        <v>0</v>
      </c>
      <c r="O5677" t="n">
        <v>0</v>
      </c>
      <c r="P5677" t="n">
        <v>0</v>
      </c>
      <c r="Q5677" t="n">
        <v>0</v>
      </c>
      <c r="R5677" t="n">
        <v>243</v>
      </c>
      <c r="S5677" t="n">
        <v>0</v>
      </c>
      <c r="T5677" t="n">
        <v>327</v>
      </c>
    </row>
    <row r="5678">
      <c r="A5678" s="8" t="n">
        <v>46217</v>
      </c>
      <c r="B5678" t="inlineStr">
        <is>
          <t>WN</t>
        </is>
      </c>
      <c r="C5678" s="9">
        <f>_xlfn.XLOOKUP(B5678,Carriers[Code],Carriers[Airline])</f>
        <v/>
      </c>
      <c r="D5678" t="n">
        <v>3038</v>
      </c>
      <c r="E5678" t="inlineStr">
        <is>
          <t>BWI</t>
        </is>
      </c>
      <c r="F5678" s="10" t="n">
        <v>1135</v>
      </c>
      <c r="G5678" t="inlineStr">
        <is>
          <t>1100-1159</t>
        </is>
      </c>
      <c r="H5678" s="9">
        <f>INT(F5678/100)</f>
        <v/>
      </c>
      <c r="I5678" t="n">
        <v>18</v>
      </c>
      <c r="J5678" t="n">
        <v>1</v>
      </c>
      <c r="K5678" t="n">
        <v>6</v>
      </c>
      <c r="L5678" t="n">
        <v>0</v>
      </c>
      <c r="M5678" t="n">
        <v>0</v>
      </c>
      <c r="O5678" t="n">
        <v>0</v>
      </c>
    </row>
    <row r="5679">
      <c r="A5679" s="8" t="n">
        <v>46217</v>
      </c>
      <c r="B5679" t="inlineStr">
        <is>
          <t>YX</t>
        </is>
      </c>
      <c r="C5679" s="9">
        <f>_xlfn.XLOOKUP(B5679,Carriers[Code],Carriers[Airline])</f>
        <v/>
      </c>
      <c r="D5679" t="n">
        <v>5598</v>
      </c>
      <c r="E5679" t="inlineStr">
        <is>
          <t>CVG</t>
        </is>
      </c>
      <c r="F5679" s="10" t="n">
        <v>1140</v>
      </c>
      <c r="G5679" t="inlineStr">
        <is>
          <t>1100-1159</t>
        </is>
      </c>
      <c r="H5679" s="9">
        <f>INT(F5679/100)</f>
        <v/>
      </c>
      <c r="I5679" t="n">
        <v>-8</v>
      </c>
      <c r="J5679" t="n">
        <v>0</v>
      </c>
      <c r="K5679" t="n">
        <v>-28</v>
      </c>
      <c r="L5679" t="n">
        <v>0</v>
      </c>
      <c r="M5679" t="n">
        <v>0</v>
      </c>
      <c r="O5679" t="n">
        <v>0</v>
      </c>
    </row>
    <row r="5680">
      <c r="A5680" s="8" t="n">
        <v>46217</v>
      </c>
      <c r="B5680" t="inlineStr">
        <is>
          <t>YX</t>
        </is>
      </c>
      <c r="C5680" s="9">
        <f>_xlfn.XLOOKUP(B5680,Carriers[Code],Carriers[Airline])</f>
        <v/>
      </c>
      <c r="D5680" t="n">
        <v>5731</v>
      </c>
      <c r="E5680" t="inlineStr">
        <is>
          <t>PIT</t>
        </is>
      </c>
      <c r="F5680" s="10" t="n">
        <v>1145</v>
      </c>
      <c r="G5680" t="inlineStr">
        <is>
          <t>1100-1159</t>
        </is>
      </c>
      <c r="H5680" s="9">
        <f>INT(F5680/100)</f>
        <v/>
      </c>
      <c r="I5680" t="n">
        <v>-4</v>
      </c>
      <c r="J5680" t="n">
        <v>0</v>
      </c>
      <c r="K5680" t="n">
        <v>-16</v>
      </c>
      <c r="L5680" t="n">
        <v>0</v>
      </c>
      <c r="M5680" t="n">
        <v>0</v>
      </c>
      <c r="O5680" t="n">
        <v>0</v>
      </c>
    </row>
    <row r="5681">
      <c r="A5681" s="8" t="n">
        <v>46217</v>
      </c>
      <c r="B5681" t="inlineStr">
        <is>
          <t>B6</t>
        </is>
      </c>
      <c r="C5681" s="9">
        <f>_xlfn.XLOOKUP(B5681,Carriers[Code],Carriers[Airline])</f>
        <v/>
      </c>
      <c r="D5681" t="n">
        <v>837</v>
      </c>
      <c r="E5681" t="inlineStr">
        <is>
          <t>DTW</t>
        </is>
      </c>
      <c r="F5681" s="10" t="n">
        <v>1146</v>
      </c>
      <c r="G5681" t="inlineStr">
        <is>
          <t>1100-1159</t>
        </is>
      </c>
      <c r="H5681" s="9">
        <f>INT(F5681/100)</f>
        <v/>
      </c>
      <c r="I5681" t="n">
        <v>-8</v>
      </c>
      <c r="J5681" t="n">
        <v>0</v>
      </c>
      <c r="K5681" t="n">
        <v>-24</v>
      </c>
      <c r="L5681" t="n">
        <v>0</v>
      </c>
      <c r="M5681" t="n">
        <v>0</v>
      </c>
      <c r="O5681" t="n">
        <v>0</v>
      </c>
    </row>
    <row r="5682">
      <c r="A5682" s="8" t="n">
        <v>46217</v>
      </c>
      <c r="B5682" t="inlineStr">
        <is>
          <t>DL</t>
        </is>
      </c>
      <c r="C5682" s="9">
        <f>_xlfn.XLOOKUP(B5682,Carriers[Code],Carriers[Airline])</f>
        <v/>
      </c>
      <c r="D5682" t="n">
        <v>1103</v>
      </c>
      <c r="E5682" t="inlineStr">
        <is>
          <t>MSP</t>
        </is>
      </c>
      <c r="F5682" s="10" t="n">
        <v>1150</v>
      </c>
      <c r="G5682" t="inlineStr">
        <is>
          <t>1100-1159</t>
        </is>
      </c>
      <c r="H5682" s="9">
        <f>INT(F5682/100)</f>
        <v/>
      </c>
      <c r="I5682" t="n">
        <v>-3</v>
      </c>
      <c r="J5682" t="n">
        <v>0</v>
      </c>
      <c r="K5682" t="n">
        <v>-21</v>
      </c>
      <c r="L5682" t="n">
        <v>0</v>
      </c>
      <c r="M5682" t="n">
        <v>0</v>
      </c>
      <c r="O5682" t="n">
        <v>0</v>
      </c>
    </row>
    <row r="5683">
      <c r="A5683" s="8" t="n">
        <v>46217</v>
      </c>
      <c r="B5683" t="inlineStr">
        <is>
          <t>F9</t>
        </is>
      </c>
      <c r="C5683" s="9">
        <f>_xlfn.XLOOKUP(B5683,Carriers[Code],Carriers[Airline])</f>
        <v/>
      </c>
      <c r="D5683" t="n">
        <v>3511</v>
      </c>
      <c r="E5683" t="inlineStr">
        <is>
          <t>ATL</t>
        </is>
      </c>
      <c r="F5683" s="10" t="n">
        <v>1152</v>
      </c>
      <c r="G5683" t="inlineStr">
        <is>
          <t>1100-1159</t>
        </is>
      </c>
      <c r="H5683" s="9">
        <f>INT(F5683/100)</f>
        <v/>
      </c>
      <c r="I5683" t="n">
        <v>29</v>
      </c>
      <c r="J5683" t="n">
        <v>1</v>
      </c>
      <c r="K5683" t="n">
        <v>10</v>
      </c>
      <c r="L5683" t="n">
        <v>0</v>
      </c>
      <c r="M5683" t="n">
        <v>0</v>
      </c>
      <c r="O5683" t="n">
        <v>0</v>
      </c>
    </row>
    <row r="5684">
      <c r="A5684" s="8" t="n">
        <v>46217</v>
      </c>
      <c r="B5684" t="inlineStr">
        <is>
          <t>YX</t>
        </is>
      </c>
      <c r="C5684" s="9">
        <f>_xlfn.XLOOKUP(B5684,Carriers[Code],Carriers[Airline])</f>
        <v/>
      </c>
      <c r="D5684" t="n">
        <v>4738</v>
      </c>
      <c r="E5684" t="inlineStr">
        <is>
          <t>ILM</t>
        </is>
      </c>
      <c r="F5684" s="10" t="n">
        <v>1152</v>
      </c>
      <c r="G5684" t="inlineStr">
        <is>
          <t>1100-1159</t>
        </is>
      </c>
      <c r="H5684" s="9">
        <f>INT(F5684/100)</f>
        <v/>
      </c>
      <c r="I5684" t="n">
        <v>-3</v>
      </c>
      <c r="J5684" t="n">
        <v>0</v>
      </c>
      <c r="K5684" t="n">
        <v>-15</v>
      </c>
      <c r="L5684" t="n">
        <v>0</v>
      </c>
      <c r="M5684" t="n">
        <v>0</v>
      </c>
      <c r="O5684" t="n">
        <v>0</v>
      </c>
    </row>
    <row r="5685">
      <c r="A5685" s="8" t="n">
        <v>46217</v>
      </c>
      <c r="B5685" t="inlineStr">
        <is>
          <t>YX</t>
        </is>
      </c>
      <c r="C5685" s="9">
        <f>_xlfn.XLOOKUP(B5685,Carriers[Code],Carriers[Airline])</f>
        <v/>
      </c>
      <c r="D5685" t="n">
        <v>4760</v>
      </c>
      <c r="E5685" t="inlineStr">
        <is>
          <t>CVG</t>
        </is>
      </c>
      <c r="F5685" s="10" t="n">
        <v>1155</v>
      </c>
      <c r="G5685" t="inlineStr">
        <is>
          <t>1100-1159</t>
        </is>
      </c>
      <c r="H5685" s="9">
        <f>INT(F5685/100)</f>
        <v/>
      </c>
      <c r="I5685" t="n">
        <v>-8</v>
      </c>
      <c r="J5685" t="n">
        <v>0</v>
      </c>
      <c r="K5685" t="n">
        <v>-21</v>
      </c>
      <c r="L5685" t="n">
        <v>0</v>
      </c>
      <c r="M5685" t="n">
        <v>0</v>
      </c>
      <c r="O5685" t="n">
        <v>0</v>
      </c>
    </row>
    <row r="5686">
      <c r="A5686" s="8" t="n">
        <v>46217</v>
      </c>
      <c r="B5686" t="inlineStr">
        <is>
          <t>YX</t>
        </is>
      </c>
      <c r="C5686" s="9">
        <f>_xlfn.XLOOKUP(B5686,Carriers[Code],Carriers[Airline])</f>
        <v/>
      </c>
      <c r="D5686" t="n">
        <v>5854</v>
      </c>
      <c r="E5686" t="inlineStr">
        <is>
          <t>LGA</t>
        </is>
      </c>
      <c r="F5686" s="10" t="n">
        <v>1200</v>
      </c>
      <c r="G5686" t="inlineStr">
        <is>
          <t>1200-1259</t>
        </is>
      </c>
      <c r="H5686" s="9">
        <f>INT(F5686/100)</f>
        <v/>
      </c>
      <c r="I5686" t="n">
        <v>-2</v>
      </c>
      <c r="J5686" t="n">
        <v>0</v>
      </c>
      <c r="K5686" t="n">
        <v>-21</v>
      </c>
      <c r="L5686" t="n">
        <v>0</v>
      </c>
      <c r="M5686" t="n">
        <v>0</v>
      </c>
      <c r="O5686" t="n">
        <v>0</v>
      </c>
    </row>
    <row r="5687">
      <c r="A5687" s="8" t="n">
        <v>46217</v>
      </c>
      <c r="B5687" t="inlineStr">
        <is>
          <t>AA</t>
        </is>
      </c>
      <c r="C5687" s="9">
        <f>_xlfn.XLOOKUP(B5687,Carriers[Code],Carriers[Airline])</f>
        <v/>
      </c>
      <c r="D5687" t="n">
        <v>1610</v>
      </c>
      <c r="E5687" t="inlineStr">
        <is>
          <t>ORD</t>
        </is>
      </c>
      <c r="F5687" s="10" t="n">
        <v>1201</v>
      </c>
      <c r="G5687" t="inlineStr">
        <is>
          <t>1200-1259</t>
        </is>
      </c>
      <c r="H5687" s="9">
        <f>INT(F5687/100)</f>
        <v/>
      </c>
      <c r="I5687" t="n">
        <v>2</v>
      </c>
      <c r="J5687" t="n">
        <v>0</v>
      </c>
      <c r="K5687" t="n">
        <v>-32</v>
      </c>
      <c r="L5687" t="n">
        <v>0</v>
      </c>
      <c r="M5687" t="n">
        <v>0</v>
      </c>
      <c r="O5687" t="n">
        <v>0</v>
      </c>
    </row>
    <row r="5688">
      <c r="A5688" s="8" t="n">
        <v>46217</v>
      </c>
      <c r="B5688" t="inlineStr">
        <is>
          <t>DL</t>
        </is>
      </c>
      <c r="C5688" s="9">
        <f>_xlfn.XLOOKUP(B5688,Carriers[Code],Carriers[Airline])</f>
        <v/>
      </c>
      <c r="D5688" t="n">
        <v>303</v>
      </c>
      <c r="E5688" t="inlineStr">
        <is>
          <t>DFW</t>
        </is>
      </c>
      <c r="F5688" s="10" t="n">
        <v>1205</v>
      </c>
      <c r="G5688" t="inlineStr">
        <is>
          <t>1200-1259</t>
        </is>
      </c>
      <c r="H5688" s="9">
        <f>INT(F5688/100)</f>
        <v/>
      </c>
      <c r="I5688" t="n">
        <v>-9</v>
      </c>
      <c r="J5688" t="n">
        <v>0</v>
      </c>
      <c r="K5688" t="n">
        <v>-34</v>
      </c>
      <c r="L5688" t="n">
        <v>0</v>
      </c>
      <c r="M5688" t="n">
        <v>0</v>
      </c>
      <c r="O5688" t="n">
        <v>0</v>
      </c>
    </row>
    <row r="5689">
      <c r="A5689" s="8" t="n">
        <v>46217</v>
      </c>
      <c r="B5689" t="inlineStr">
        <is>
          <t>DL</t>
        </is>
      </c>
      <c r="C5689" s="9">
        <f>_xlfn.XLOOKUP(B5689,Carriers[Code],Carriers[Airline])</f>
        <v/>
      </c>
      <c r="D5689" t="n">
        <v>2785</v>
      </c>
      <c r="E5689" t="inlineStr">
        <is>
          <t>CHS</t>
        </is>
      </c>
      <c r="F5689" s="10" t="n">
        <v>1205</v>
      </c>
      <c r="G5689" t="inlineStr">
        <is>
          <t>1200-1259</t>
        </is>
      </c>
      <c r="H5689" s="9">
        <f>INT(F5689/100)</f>
        <v/>
      </c>
      <c r="I5689" t="n">
        <v>6</v>
      </c>
      <c r="J5689" t="n">
        <v>0</v>
      </c>
      <c r="K5689" t="n">
        <v>-12</v>
      </c>
      <c r="L5689" t="n">
        <v>0</v>
      </c>
      <c r="M5689" t="n">
        <v>0</v>
      </c>
      <c r="O5689" t="n">
        <v>0</v>
      </c>
    </row>
    <row r="5690">
      <c r="A5690" s="8" t="n">
        <v>46217</v>
      </c>
      <c r="B5690" t="inlineStr">
        <is>
          <t>B6</t>
        </is>
      </c>
      <c r="C5690" s="9">
        <f>_xlfn.XLOOKUP(B5690,Carriers[Code],Carriers[Airline])</f>
        <v/>
      </c>
      <c r="D5690" t="n">
        <v>51</v>
      </c>
      <c r="E5690" t="inlineStr">
        <is>
          <t>MCO</t>
        </is>
      </c>
      <c r="F5690" s="10" t="n">
        <v>1210</v>
      </c>
      <c r="G5690" t="inlineStr">
        <is>
          <t>1200-1259</t>
        </is>
      </c>
      <c r="H5690" s="9">
        <f>INT(F5690/100)</f>
        <v/>
      </c>
      <c r="I5690" t="n">
        <v>2</v>
      </c>
      <c r="J5690" t="n">
        <v>0</v>
      </c>
      <c r="K5690" t="n">
        <v>-22</v>
      </c>
      <c r="L5690" t="n">
        <v>0</v>
      </c>
      <c r="M5690" t="n">
        <v>0</v>
      </c>
      <c r="O5690" t="n">
        <v>0</v>
      </c>
    </row>
    <row r="5691">
      <c r="A5691" s="8" t="n">
        <v>46217</v>
      </c>
      <c r="B5691" t="inlineStr">
        <is>
          <t>B6</t>
        </is>
      </c>
      <c r="C5691" s="9">
        <f>_xlfn.XLOOKUP(B5691,Carriers[Code],Carriers[Airline])</f>
        <v/>
      </c>
      <c r="D5691" t="n">
        <v>1352</v>
      </c>
      <c r="E5691" t="inlineStr">
        <is>
          <t>ACK</t>
        </is>
      </c>
      <c r="F5691" s="10" t="n">
        <v>1212</v>
      </c>
      <c r="G5691" t="inlineStr">
        <is>
          <t>1200-1259</t>
        </is>
      </c>
      <c r="H5691" s="9">
        <f>INT(F5691/100)</f>
        <v/>
      </c>
      <c r="I5691" t="n">
        <v>66</v>
      </c>
      <c r="J5691" t="n">
        <v>1</v>
      </c>
      <c r="K5691" t="n">
        <v>51</v>
      </c>
      <c r="L5691" t="n">
        <v>1</v>
      </c>
      <c r="M5691" t="n">
        <v>0</v>
      </c>
      <c r="O5691" t="n">
        <v>0</v>
      </c>
      <c r="P5691" t="n">
        <v>0</v>
      </c>
      <c r="Q5691" t="n">
        <v>0</v>
      </c>
      <c r="R5691" t="n">
        <v>51</v>
      </c>
      <c r="S5691" t="n">
        <v>0</v>
      </c>
      <c r="T5691" t="n">
        <v>0</v>
      </c>
    </row>
    <row r="5692">
      <c r="A5692" s="8" t="n">
        <v>46217</v>
      </c>
      <c r="B5692" t="inlineStr">
        <is>
          <t>UA</t>
        </is>
      </c>
      <c r="C5692" s="9">
        <f>_xlfn.XLOOKUP(B5692,Carriers[Code],Carriers[Airline])</f>
        <v/>
      </c>
      <c r="D5692" t="n">
        <v>414</v>
      </c>
      <c r="E5692" t="inlineStr">
        <is>
          <t>DEN</t>
        </is>
      </c>
      <c r="F5692" s="10" t="n">
        <v>1222</v>
      </c>
      <c r="G5692" t="inlineStr">
        <is>
          <t>1200-1259</t>
        </is>
      </c>
      <c r="H5692" s="9">
        <f>INT(F5692/100)</f>
        <v/>
      </c>
      <c r="I5692" t="n">
        <v>-4</v>
      </c>
      <c r="J5692" t="n">
        <v>0</v>
      </c>
      <c r="K5692" t="n">
        <v>-43</v>
      </c>
      <c r="L5692" t="n">
        <v>0</v>
      </c>
      <c r="M5692" t="n">
        <v>0</v>
      </c>
      <c r="O5692" t="n">
        <v>0</v>
      </c>
    </row>
    <row r="5693">
      <c r="A5693" s="8" t="n">
        <v>46217</v>
      </c>
      <c r="B5693" t="inlineStr">
        <is>
          <t>YX</t>
        </is>
      </c>
      <c r="C5693" s="9">
        <f>_xlfn.XLOOKUP(B5693,Carriers[Code],Carriers[Airline])</f>
        <v/>
      </c>
      <c r="D5693" t="n">
        <v>4367</v>
      </c>
      <c r="E5693" t="inlineStr">
        <is>
          <t>LGA</t>
        </is>
      </c>
      <c r="F5693" s="10" t="n">
        <v>1223</v>
      </c>
      <c r="G5693" t="inlineStr">
        <is>
          <t>1200-1259</t>
        </is>
      </c>
      <c r="H5693" s="9">
        <f>INT(F5693/100)</f>
        <v/>
      </c>
      <c r="I5693" t="n">
        <v>-8</v>
      </c>
      <c r="J5693" t="n">
        <v>0</v>
      </c>
      <c r="K5693" t="n">
        <v>-33</v>
      </c>
      <c r="L5693" t="n">
        <v>0</v>
      </c>
      <c r="M5693" t="n">
        <v>0</v>
      </c>
      <c r="O5693" t="n">
        <v>0</v>
      </c>
    </row>
    <row r="5694">
      <c r="A5694" s="8" t="n">
        <v>46217</v>
      </c>
      <c r="B5694" t="inlineStr">
        <is>
          <t>DL</t>
        </is>
      </c>
      <c r="C5694" s="9">
        <f>_xlfn.XLOOKUP(B5694,Carriers[Code],Carriers[Airline])</f>
        <v/>
      </c>
      <c r="D5694" t="n">
        <v>2816</v>
      </c>
      <c r="E5694" t="inlineStr">
        <is>
          <t>ORD</t>
        </is>
      </c>
      <c r="F5694" s="10" t="n">
        <v>1225</v>
      </c>
      <c r="G5694" t="inlineStr">
        <is>
          <t>1200-1259</t>
        </is>
      </c>
      <c r="H5694" s="9">
        <f>INT(F5694/100)</f>
        <v/>
      </c>
      <c r="I5694" t="n">
        <v>-4</v>
      </c>
      <c r="J5694" t="n">
        <v>0</v>
      </c>
      <c r="K5694" t="n">
        <v>-21</v>
      </c>
      <c r="L5694" t="n">
        <v>0</v>
      </c>
      <c r="M5694" t="n">
        <v>0</v>
      </c>
      <c r="O5694" t="n">
        <v>0</v>
      </c>
    </row>
    <row r="5695">
      <c r="A5695" s="8" t="n">
        <v>46217</v>
      </c>
      <c r="B5695" t="inlineStr">
        <is>
          <t>YX</t>
        </is>
      </c>
      <c r="C5695" s="9">
        <f>_xlfn.XLOOKUP(B5695,Carriers[Code],Carriers[Airline])</f>
        <v/>
      </c>
      <c r="D5695" t="n">
        <v>4366</v>
      </c>
      <c r="E5695" t="inlineStr">
        <is>
          <t>JFK</t>
        </is>
      </c>
      <c r="F5695" s="10" t="n">
        <v>1225</v>
      </c>
      <c r="G5695" t="inlineStr">
        <is>
          <t>1200-1259</t>
        </is>
      </c>
      <c r="H5695" s="9">
        <f>INT(F5695/100)</f>
        <v/>
      </c>
      <c r="I5695" t="n">
        <v>-4</v>
      </c>
      <c r="J5695" t="n">
        <v>0</v>
      </c>
      <c r="K5695" t="n">
        <v>23</v>
      </c>
      <c r="L5695" t="n">
        <v>1</v>
      </c>
      <c r="M5695" t="n">
        <v>0</v>
      </c>
      <c r="O5695" t="n">
        <v>0</v>
      </c>
      <c r="P5695" t="n">
        <v>0</v>
      </c>
      <c r="Q5695" t="n">
        <v>0</v>
      </c>
      <c r="R5695" t="n">
        <v>23</v>
      </c>
      <c r="S5695" t="n">
        <v>0</v>
      </c>
      <c r="T5695" t="n">
        <v>0</v>
      </c>
    </row>
    <row r="5696">
      <c r="A5696" s="8" t="n">
        <v>46217</v>
      </c>
      <c r="B5696" t="inlineStr">
        <is>
          <t>B6</t>
        </is>
      </c>
      <c r="C5696" s="9">
        <f>_xlfn.XLOOKUP(B5696,Carriers[Code],Carriers[Airline])</f>
        <v/>
      </c>
      <c r="D5696" t="n">
        <v>269</v>
      </c>
      <c r="E5696" t="inlineStr">
        <is>
          <t>FLL</t>
        </is>
      </c>
      <c r="F5696" s="10" t="n">
        <v>1230</v>
      </c>
      <c r="G5696" t="inlineStr">
        <is>
          <t>1200-1259</t>
        </is>
      </c>
      <c r="H5696" s="9">
        <f>INT(F5696/100)</f>
        <v/>
      </c>
      <c r="I5696" t="n">
        <v>-6</v>
      </c>
      <c r="J5696" t="n">
        <v>0</v>
      </c>
      <c r="K5696" t="n">
        <v>-36</v>
      </c>
      <c r="L5696" t="n">
        <v>0</v>
      </c>
      <c r="M5696" t="n">
        <v>0</v>
      </c>
      <c r="O5696" t="n">
        <v>0</v>
      </c>
    </row>
    <row r="5697">
      <c r="A5697" s="8" t="n">
        <v>46217</v>
      </c>
      <c r="B5697" t="inlineStr">
        <is>
          <t>DL</t>
        </is>
      </c>
      <c r="C5697" s="9">
        <f>_xlfn.XLOOKUP(B5697,Carriers[Code],Carriers[Airline])</f>
        <v/>
      </c>
      <c r="D5697" t="n">
        <v>2779</v>
      </c>
      <c r="E5697" t="inlineStr">
        <is>
          <t>ATL</t>
        </is>
      </c>
      <c r="F5697" s="10" t="n">
        <v>1230</v>
      </c>
      <c r="G5697" t="inlineStr">
        <is>
          <t>1200-1259</t>
        </is>
      </c>
      <c r="H5697" s="9">
        <f>INT(F5697/100)</f>
        <v/>
      </c>
      <c r="I5697" t="n">
        <v>-10</v>
      </c>
      <c r="J5697" t="n">
        <v>0</v>
      </c>
      <c r="K5697" t="n">
        <v>-19</v>
      </c>
      <c r="L5697" t="n">
        <v>0</v>
      </c>
      <c r="M5697" t="n">
        <v>0</v>
      </c>
      <c r="O5697" t="n">
        <v>0</v>
      </c>
    </row>
    <row r="5698">
      <c r="A5698" s="8" t="n">
        <v>46217</v>
      </c>
      <c r="B5698" t="inlineStr">
        <is>
          <t>UA</t>
        </is>
      </c>
      <c r="C5698" s="9">
        <f>_xlfn.XLOOKUP(B5698,Carriers[Code],Carriers[Airline])</f>
        <v/>
      </c>
      <c r="D5698" t="n">
        <v>1732</v>
      </c>
      <c r="E5698" t="inlineStr">
        <is>
          <t>ORD</t>
        </is>
      </c>
      <c r="F5698" s="10" t="n">
        <v>1230</v>
      </c>
      <c r="G5698" t="inlineStr">
        <is>
          <t>1200-1259</t>
        </is>
      </c>
      <c r="H5698" s="9">
        <f>INT(F5698/100)</f>
        <v/>
      </c>
      <c r="I5698" t="n">
        <v>-4</v>
      </c>
      <c r="J5698" t="n">
        <v>0</v>
      </c>
      <c r="K5698" t="n">
        <v>31</v>
      </c>
      <c r="L5698" t="n">
        <v>1</v>
      </c>
      <c r="M5698" t="n">
        <v>0</v>
      </c>
      <c r="O5698" t="n">
        <v>0</v>
      </c>
      <c r="P5698" t="n">
        <v>0</v>
      </c>
      <c r="Q5698" t="n">
        <v>0</v>
      </c>
      <c r="R5698" t="n">
        <v>31</v>
      </c>
      <c r="S5698" t="n">
        <v>0</v>
      </c>
      <c r="T5698" t="n">
        <v>0</v>
      </c>
    </row>
    <row r="5699">
      <c r="A5699" s="8" t="n">
        <v>46217</v>
      </c>
      <c r="B5699" t="inlineStr">
        <is>
          <t>YX</t>
        </is>
      </c>
      <c r="C5699" s="9">
        <f>_xlfn.XLOOKUP(B5699,Carriers[Code],Carriers[Airline])</f>
        <v/>
      </c>
      <c r="D5699" t="n">
        <v>3413</v>
      </c>
      <c r="E5699" t="inlineStr">
        <is>
          <t>IAD</t>
        </is>
      </c>
      <c r="F5699" s="10" t="n">
        <v>1235</v>
      </c>
      <c r="G5699" t="inlineStr">
        <is>
          <t>1200-1259</t>
        </is>
      </c>
      <c r="H5699" s="9">
        <f>INT(F5699/100)</f>
        <v/>
      </c>
      <c r="I5699" t="n">
        <v>9</v>
      </c>
      <c r="J5699" t="n">
        <v>0</v>
      </c>
      <c r="K5699" t="n">
        <v>-19</v>
      </c>
      <c r="L5699" t="n">
        <v>0</v>
      </c>
      <c r="M5699" t="n">
        <v>0</v>
      </c>
      <c r="O5699" t="n">
        <v>0</v>
      </c>
    </row>
    <row r="5700">
      <c r="A5700" s="8" t="n">
        <v>46217</v>
      </c>
      <c r="B5700" t="inlineStr">
        <is>
          <t>YX</t>
        </is>
      </c>
      <c r="C5700" s="9">
        <f>_xlfn.XLOOKUP(B5700,Carriers[Code],Carriers[Airline])</f>
        <v/>
      </c>
      <c r="D5700" t="n">
        <v>5857</v>
      </c>
      <c r="E5700" t="inlineStr">
        <is>
          <t>DCA</t>
        </is>
      </c>
      <c r="F5700" s="10" t="n">
        <v>1235</v>
      </c>
      <c r="G5700" t="inlineStr">
        <is>
          <t>1200-1259</t>
        </is>
      </c>
      <c r="H5700" s="9">
        <f>INT(F5700/100)</f>
        <v/>
      </c>
      <c r="I5700" t="n">
        <v>182</v>
      </c>
      <c r="J5700" t="n">
        <v>1</v>
      </c>
      <c r="K5700" t="n">
        <v>196</v>
      </c>
      <c r="L5700" t="n">
        <v>1</v>
      </c>
      <c r="M5700" t="n">
        <v>0</v>
      </c>
      <c r="O5700" t="n">
        <v>0</v>
      </c>
      <c r="P5700" t="n">
        <v>0</v>
      </c>
      <c r="Q5700" t="n">
        <v>0</v>
      </c>
      <c r="R5700" t="n">
        <v>166</v>
      </c>
      <c r="S5700" t="n">
        <v>0</v>
      </c>
      <c r="T5700" t="n">
        <v>30</v>
      </c>
    </row>
    <row r="5701">
      <c r="A5701" s="8" t="n">
        <v>46217</v>
      </c>
      <c r="B5701" t="inlineStr">
        <is>
          <t>AA</t>
        </is>
      </c>
      <c r="C5701" s="9">
        <f>_xlfn.XLOOKUP(B5701,Carriers[Code],Carriers[Airline])</f>
        <v/>
      </c>
      <c r="D5701" t="n">
        <v>1583</v>
      </c>
      <c r="E5701" t="inlineStr">
        <is>
          <t>DFW</t>
        </is>
      </c>
      <c r="F5701" s="10" t="n">
        <v>1238</v>
      </c>
      <c r="G5701" t="inlineStr">
        <is>
          <t>1200-1259</t>
        </is>
      </c>
      <c r="H5701" s="9">
        <f>INT(F5701/100)</f>
        <v/>
      </c>
      <c r="I5701" t="n">
        <v>23</v>
      </c>
      <c r="J5701" t="n">
        <v>1</v>
      </c>
      <c r="K5701" t="n">
        <v>-8</v>
      </c>
      <c r="L5701" t="n">
        <v>0</v>
      </c>
      <c r="M5701" t="n">
        <v>0</v>
      </c>
      <c r="O5701" t="n">
        <v>0</v>
      </c>
    </row>
    <row r="5702">
      <c r="A5702" s="8" t="n">
        <v>46217</v>
      </c>
      <c r="B5702" t="inlineStr">
        <is>
          <t>AA</t>
        </is>
      </c>
      <c r="C5702" s="9">
        <f>_xlfn.XLOOKUP(B5702,Carriers[Code],Carriers[Airline])</f>
        <v/>
      </c>
      <c r="D5702" t="n">
        <v>3043</v>
      </c>
      <c r="E5702" t="inlineStr">
        <is>
          <t>PHL</t>
        </is>
      </c>
      <c r="F5702" s="10" t="n">
        <v>1238</v>
      </c>
      <c r="G5702" t="inlineStr">
        <is>
          <t>1200-1259</t>
        </is>
      </c>
      <c r="H5702" s="9">
        <f>INT(F5702/100)</f>
        <v/>
      </c>
      <c r="I5702" t="n">
        <v>7</v>
      </c>
      <c r="J5702" t="n">
        <v>0</v>
      </c>
      <c r="K5702" t="n">
        <v>-20</v>
      </c>
      <c r="L5702" t="n">
        <v>0</v>
      </c>
      <c r="M5702" t="n">
        <v>0</v>
      </c>
      <c r="O5702" t="n">
        <v>0</v>
      </c>
    </row>
    <row r="5703">
      <c r="A5703" s="8" t="n">
        <v>46217</v>
      </c>
      <c r="B5703" t="inlineStr">
        <is>
          <t>MQ</t>
        </is>
      </c>
      <c r="C5703" s="9">
        <f>_xlfn.XLOOKUP(B5703,Carriers[Code],Carriers[Airline])</f>
        <v/>
      </c>
      <c r="D5703" t="n">
        <v>3470</v>
      </c>
      <c r="E5703" t="inlineStr">
        <is>
          <t>CMH</t>
        </is>
      </c>
      <c r="F5703" s="10" t="n">
        <v>1240</v>
      </c>
      <c r="G5703" t="inlineStr">
        <is>
          <t>1200-1259</t>
        </is>
      </c>
      <c r="H5703" s="9">
        <f>INT(F5703/100)</f>
        <v/>
      </c>
      <c r="I5703" t="n">
        <v>-10</v>
      </c>
      <c r="J5703" t="n">
        <v>0</v>
      </c>
      <c r="K5703" t="n">
        <v>-23</v>
      </c>
      <c r="L5703" t="n">
        <v>0</v>
      </c>
      <c r="M5703" t="n">
        <v>0</v>
      </c>
      <c r="O5703" t="n">
        <v>0</v>
      </c>
    </row>
    <row r="5704">
      <c r="A5704" s="8" t="n">
        <v>46217</v>
      </c>
      <c r="B5704" t="inlineStr">
        <is>
          <t>B6</t>
        </is>
      </c>
      <c r="C5704" s="9">
        <f>_xlfn.XLOOKUP(B5704,Carriers[Code],Carriers[Airline])</f>
        <v/>
      </c>
      <c r="D5704" t="n">
        <v>717</v>
      </c>
      <c r="E5704" t="inlineStr">
        <is>
          <t>JFK</t>
        </is>
      </c>
      <c r="F5704" s="10" t="n">
        <v>1245</v>
      </c>
      <c r="G5704" t="inlineStr">
        <is>
          <t>1200-1259</t>
        </is>
      </c>
      <c r="H5704" s="9">
        <f>INT(F5704/100)</f>
        <v/>
      </c>
      <c r="I5704" t="n">
        <v>7</v>
      </c>
      <c r="J5704" t="n">
        <v>0</v>
      </c>
      <c r="K5704" t="n">
        <v>28</v>
      </c>
      <c r="L5704" t="n">
        <v>1</v>
      </c>
      <c r="M5704" t="n">
        <v>0</v>
      </c>
      <c r="O5704" t="n">
        <v>0</v>
      </c>
      <c r="P5704" t="n">
        <v>7</v>
      </c>
      <c r="Q5704" t="n">
        <v>0</v>
      </c>
      <c r="R5704" t="n">
        <v>21</v>
      </c>
      <c r="S5704" t="n">
        <v>0</v>
      </c>
      <c r="T5704" t="n">
        <v>0</v>
      </c>
    </row>
    <row r="5705">
      <c r="A5705" s="8" t="n">
        <v>46217</v>
      </c>
      <c r="B5705" t="inlineStr">
        <is>
          <t>WN</t>
        </is>
      </c>
      <c r="C5705" s="9">
        <f>_xlfn.XLOOKUP(B5705,Carriers[Code],Carriers[Airline])</f>
        <v/>
      </c>
      <c r="D5705" t="n">
        <v>887</v>
      </c>
      <c r="E5705" t="inlineStr">
        <is>
          <t>DEN</t>
        </is>
      </c>
      <c r="F5705" s="10" t="n">
        <v>1250</v>
      </c>
      <c r="G5705" t="inlineStr">
        <is>
          <t>1200-1259</t>
        </is>
      </c>
      <c r="H5705" s="9">
        <f>INT(F5705/100)</f>
        <v/>
      </c>
      <c r="I5705" t="n">
        <v>33</v>
      </c>
      <c r="J5705" t="n">
        <v>1</v>
      </c>
      <c r="K5705" t="n">
        <v>-3</v>
      </c>
      <c r="L5705" t="n">
        <v>0</v>
      </c>
      <c r="M5705" t="n">
        <v>0</v>
      </c>
      <c r="O5705" t="n">
        <v>0</v>
      </c>
    </row>
    <row r="5706">
      <c r="A5706" s="8" t="n">
        <v>46217</v>
      </c>
      <c r="B5706" t="inlineStr">
        <is>
          <t>WN</t>
        </is>
      </c>
      <c r="C5706" s="9">
        <f>_xlfn.XLOOKUP(B5706,Carriers[Code],Carriers[Airline])</f>
        <v/>
      </c>
      <c r="D5706" t="n">
        <v>4917</v>
      </c>
      <c r="E5706" t="inlineStr">
        <is>
          <t>STL</t>
        </is>
      </c>
      <c r="F5706" s="10" t="n">
        <v>1250</v>
      </c>
      <c r="G5706" t="inlineStr">
        <is>
          <t>1200-1259</t>
        </is>
      </c>
      <c r="H5706" s="9">
        <f>INT(F5706/100)</f>
        <v/>
      </c>
      <c r="I5706" t="n">
        <v>2</v>
      </c>
      <c r="J5706" t="n">
        <v>0</v>
      </c>
      <c r="K5706" t="n">
        <v>-9</v>
      </c>
      <c r="L5706" t="n">
        <v>0</v>
      </c>
      <c r="M5706" t="n">
        <v>0</v>
      </c>
      <c r="O5706" t="n">
        <v>0</v>
      </c>
    </row>
    <row r="5707">
      <c r="A5707" s="8" t="n">
        <v>46217</v>
      </c>
      <c r="B5707" t="inlineStr">
        <is>
          <t>B6</t>
        </is>
      </c>
      <c r="C5707" s="9">
        <f>_xlfn.XLOOKUP(B5707,Carriers[Code],Carriers[Airline])</f>
        <v/>
      </c>
      <c r="D5707" t="n">
        <v>855</v>
      </c>
      <c r="E5707" t="inlineStr">
        <is>
          <t>DCA</t>
        </is>
      </c>
      <c r="F5707" s="10" t="n">
        <v>1253</v>
      </c>
      <c r="G5707" t="inlineStr">
        <is>
          <t>1200-1259</t>
        </is>
      </c>
      <c r="H5707" s="9">
        <f>INT(F5707/100)</f>
        <v/>
      </c>
      <c r="I5707" t="n">
        <v>240</v>
      </c>
      <c r="J5707" t="n">
        <v>1</v>
      </c>
      <c r="K5707" t="n">
        <v>256</v>
      </c>
      <c r="L5707" t="n">
        <v>1</v>
      </c>
      <c r="M5707" t="n">
        <v>0</v>
      </c>
      <c r="O5707" t="n">
        <v>0</v>
      </c>
      <c r="P5707" t="n">
        <v>0</v>
      </c>
      <c r="Q5707" t="n">
        <v>0</v>
      </c>
      <c r="R5707" t="n">
        <v>256</v>
      </c>
      <c r="S5707" t="n">
        <v>0</v>
      </c>
      <c r="T5707" t="n">
        <v>0</v>
      </c>
    </row>
    <row r="5708">
      <c r="A5708" s="8" t="n">
        <v>46217</v>
      </c>
      <c r="B5708" t="inlineStr">
        <is>
          <t>YX</t>
        </is>
      </c>
      <c r="C5708" s="9">
        <f>_xlfn.XLOOKUP(B5708,Carriers[Code],Carriers[Airline])</f>
        <v/>
      </c>
      <c r="D5708" t="n">
        <v>5829</v>
      </c>
      <c r="E5708" t="inlineStr">
        <is>
          <t>EWR</t>
        </is>
      </c>
      <c r="F5708" s="10" t="n">
        <v>1255</v>
      </c>
      <c r="G5708" t="inlineStr">
        <is>
          <t>1200-1259</t>
        </is>
      </c>
      <c r="H5708" s="9">
        <f>INT(F5708/100)</f>
        <v/>
      </c>
      <c r="I5708" t="n">
        <v>-1</v>
      </c>
      <c r="J5708" t="n">
        <v>0</v>
      </c>
      <c r="K5708" t="n">
        <v>-11</v>
      </c>
      <c r="L5708" t="n">
        <v>0</v>
      </c>
      <c r="M5708" t="n">
        <v>0</v>
      </c>
      <c r="O5708" t="n">
        <v>0</v>
      </c>
    </row>
    <row r="5709">
      <c r="A5709" s="8" t="n">
        <v>46217</v>
      </c>
      <c r="B5709" t="inlineStr">
        <is>
          <t>AA</t>
        </is>
      </c>
      <c r="C5709" s="9">
        <f>_xlfn.XLOOKUP(B5709,Carriers[Code],Carriers[Airline])</f>
        <v/>
      </c>
      <c r="D5709" t="n">
        <v>1057</v>
      </c>
      <c r="E5709" t="inlineStr">
        <is>
          <t>PHX</t>
        </is>
      </c>
      <c r="F5709" s="10" t="n">
        <v>1300</v>
      </c>
      <c r="G5709" t="inlineStr">
        <is>
          <t>1300-1359</t>
        </is>
      </c>
      <c r="H5709" s="9">
        <f>INT(F5709/100)</f>
        <v/>
      </c>
      <c r="I5709" t="n">
        <v>38</v>
      </c>
      <c r="J5709" t="n">
        <v>1</v>
      </c>
      <c r="K5709" t="n">
        <v>-10</v>
      </c>
      <c r="L5709" t="n">
        <v>0</v>
      </c>
      <c r="M5709" t="n">
        <v>0</v>
      </c>
      <c r="O5709" t="n">
        <v>0</v>
      </c>
    </row>
    <row r="5710">
      <c r="A5710" s="8" t="n">
        <v>46217</v>
      </c>
      <c r="B5710" t="inlineStr">
        <is>
          <t>YX</t>
        </is>
      </c>
      <c r="C5710" s="9">
        <f>_xlfn.XLOOKUP(B5710,Carriers[Code],Carriers[Airline])</f>
        <v/>
      </c>
      <c r="D5710" t="n">
        <v>5748</v>
      </c>
      <c r="E5710" t="inlineStr">
        <is>
          <t>LGA</t>
        </is>
      </c>
      <c r="F5710" s="10" t="n">
        <v>1300</v>
      </c>
      <c r="G5710" t="inlineStr">
        <is>
          <t>1300-1359</t>
        </is>
      </c>
      <c r="H5710" s="9">
        <f>INT(F5710/100)</f>
        <v/>
      </c>
      <c r="I5710" t="n">
        <v>-13</v>
      </c>
      <c r="J5710" t="n">
        <v>0</v>
      </c>
      <c r="K5710" t="n">
        <v>-29</v>
      </c>
      <c r="L5710" t="n">
        <v>0</v>
      </c>
      <c r="M5710" t="n">
        <v>0</v>
      </c>
      <c r="O5710" t="n">
        <v>0</v>
      </c>
    </row>
    <row r="5711">
      <c r="A5711" s="8" t="n">
        <v>46217</v>
      </c>
      <c r="B5711" t="inlineStr">
        <is>
          <t>YX</t>
        </is>
      </c>
      <c r="C5711" s="9">
        <f>_xlfn.XLOOKUP(B5711,Carriers[Code],Carriers[Airline])</f>
        <v/>
      </c>
      <c r="D5711" t="n">
        <v>4386</v>
      </c>
      <c r="E5711" t="inlineStr">
        <is>
          <t>ORD</t>
        </is>
      </c>
      <c r="F5711" s="10" t="n">
        <v>1301</v>
      </c>
      <c r="G5711" t="inlineStr">
        <is>
          <t>1300-1359</t>
        </is>
      </c>
      <c r="H5711" s="9">
        <f>INT(F5711/100)</f>
        <v/>
      </c>
      <c r="I5711" t="n">
        <v>-8</v>
      </c>
      <c r="J5711" t="n">
        <v>0</v>
      </c>
      <c r="K5711" t="n">
        <v>-44</v>
      </c>
      <c r="L5711" t="n">
        <v>0</v>
      </c>
      <c r="M5711" t="n">
        <v>0</v>
      </c>
      <c r="O5711" t="n">
        <v>0</v>
      </c>
    </row>
    <row r="5712">
      <c r="A5712" s="8" t="n">
        <v>46217</v>
      </c>
      <c r="B5712" t="inlineStr">
        <is>
          <t>DL</t>
        </is>
      </c>
      <c r="C5712" s="9">
        <f>_xlfn.XLOOKUP(B5712,Carriers[Code],Carriers[Airline])</f>
        <v/>
      </c>
      <c r="D5712" t="n">
        <v>2283</v>
      </c>
      <c r="E5712" t="inlineStr">
        <is>
          <t>RDU</t>
        </is>
      </c>
      <c r="F5712" s="10" t="n">
        <v>1303</v>
      </c>
      <c r="G5712" t="inlineStr">
        <is>
          <t>1300-1359</t>
        </is>
      </c>
      <c r="H5712" s="9">
        <f>INT(F5712/100)</f>
        <v/>
      </c>
      <c r="I5712" t="n">
        <v>-10</v>
      </c>
      <c r="J5712" t="n">
        <v>0</v>
      </c>
      <c r="K5712" t="n">
        <v>-20</v>
      </c>
      <c r="L5712" t="n">
        <v>0</v>
      </c>
      <c r="M5712" t="n">
        <v>0</v>
      </c>
      <c r="O5712" t="n">
        <v>0</v>
      </c>
    </row>
    <row r="5713">
      <c r="A5713" s="8" t="n">
        <v>46217</v>
      </c>
      <c r="B5713" t="inlineStr">
        <is>
          <t>YX</t>
        </is>
      </c>
      <c r="C5713" s="9">
        <f>_xlfn.XLOOKUP(B5713,Carriers[Code],Carriers[Airline])</f>
        <v/>
      </c>
      <c r="D5713" t="n">
        <v>5603</v>
      </c>
      <c r="E5713" t="inlineStr">
        <is>
          <t>MSN</t>
        </is>
      </c>
      <c r="F5713" s="10" t="n">
        <v>1308</v>
      </c>
      <c r="G5713" t="inlineStr">
        <is>
          <t>1300-1359</t>
        </is>
      </c>
      <c r="H5713" s="9">
        <f>INT(F5713/100)</f>
        <v/>
      </c>
      <c r="I5713" t="n">
        <v>-2</v>
      </c>
      <c r="J5713" t="n">
        <v>0</v>
      </c>
      <c r="K5713" t="n">
        <v>-26</v>
      </c>
      <c r="L5713" t="n">
        <v>0</v>
      </c>
      <c r="M5713" t="n">
        <v>0</v>
      </c>
      <c r="O5713" t="n">
        <v>0</v>
      </c>
    </row>
    <row r="5714">
      <c r="A5714" s="8" t="n">
        <v>46217</v>
      </c>
      <c r="B5714" t="inlineStr">
        <is>
          <t>DL</t>
        </is>
      </c>
      <c r="C5714" s="9">
        <f>_xlfn.XLOOKUP(B5714,Carriers[Code],Carriers[Airline])</f>
        <v/>
      </c>
      <c r="D5714" t="n">
        <v>2222</v>
      </c>
      <c r="E5714" t="inlineStr">
        <is>
          <t>DTW</t>
        </is>
      </c>
      <c r="F5714" s="10" t="n">
        <v>1310</v>
      </c>
      <c r="G5714" t="inlineStr">
        <is>
          <t>1300-1359</t>
        </is>
      </c>
      <c r="H5714" s="9">
        <f>INT(F5714/100)</f>
        <v/>
      </c>
      <c r="I5714" t="n">
        <v>-1</v>
      </c>
      <c r="J5714" t="n">
        <v>0</v>
      </c>
      <c r="K5714" t="n">
        <v>-15</v>
      </c>
      <c r="L5714" t="n">
        <v>0</v>
      </c>
      <c r="M5714" t="n">
        <v>0</v>
      </c>
      <c r="O5714" t="n">
        <v>0</v>
      </c>
    </row>
    <row r="5715">
      <c r="A5715" s="8" t="n">
        <v>46217</v>
      </c>
      <c r="B5715" t="inlineStr">
        <is>
          <t>DL</t>
        </is>
      </c>
      <c r="C5715" s="9">
        <f>_xlfn.XLOOKUP(B5715,Carriers[Code],Carriers[Airline])</f>
        <v/>
      </c>
      <c r="D5715" t="n">
        <v>1297</v>
      </c>
      <c r="E5715" t="inlineStr">
        <is>
          <t>AUS</t>
        </is>
      </c>
      <c r="F5715" s="10" t="n">
        <v>1325</v>
      </c>
      <c r="G5715" t="inlineStr">
        <is>
          <t>1300-1359</t>
        </is>
      </c>
      <c r="H5715" s="9">
        <f>INT(F5715/100)</f>
        <v/>
      </c>
      <c r="I5715" t="n">
        <v>-1</v>
      </c>
      <c r="J5715" t="n">
        <v>0</v>
      </c>
      <c r="K5715" t="n">
        <v>-12</v>
      </c>
      <c r="L5715" t="n">
        <v>0</v>
      </c>
      <c r="M5715" t="n">
        <v>0</v>
      </c>
      <c r="O5715" t="n">
        <v>0</v>
      </c>
    </row>
    <row r="5716">
      <c r="A5716" s="8" t="n">
        <v>46217</v>
      </c>
      <c r="B5716" t="inlineStr">
        <is>
          <t>WN</t>
        </is>
      </c>
      <c r="C5716" s="9">
        <f>_xlfn.XLOOKUP(B5716,Carriers[Code],Carriers[Airline])</f>
        <v/>
      </c>
      <c r="D5716" t="n">
        <v>320</v>
      </c>
      <c r="E5716" t="inlineStr">
        <is>
          <t>MDW</t>
        </is>
      </c>
      <c r="F5716" s="10" t="n">
        <v>1325</v>
      </c>
      <c r="G5716" t="inlineStr">
        <is>
          <t>1300-1359</t>
        </is>
      </c>
      <c r="H5716" s="9">
        <f>INT(F5716/100)</f>
        <v/>
      </c>
      <c r="I5716" t="n">
        <v>10</v>
      </c>
      <c r="J5716" t="n">
        <v>0</v>
      </c>
      <c r="K5716" t="n">
        <v>-15</v>
      </c>
      <c r="L5716" t="n">
        <v>0</v>
      </c>
      <c r="M5716" t="n">
        <v>0</v>
      </c>
      <c r="O5716" t="n">
        <v>0</v>
      </c>
    </row>
    <row r="5717">
      <c r="A5717" s="8" t="n">
        <v>46217</v>
      </c>
      <c r="B5717" t="inlineStr">
        <is>
          <t>B6</t>
        </is>
      </c>
      <c r="C5717" s="9">
        <f>_xlfn.XLOOKUP(B5717,Carriers[Code],Carriers[Airline])</f>
        <v/>
      </c>
      <c r="D5717" t="n">
        <v>1293</v>
      </c>
      <c r="E5717" t="inlineStr">
        <is>
          <t>ILM</t>
        </is>
      </c>
      <c r="F5717" s="10" t="n">
        <v>1330</v>
      </c>
      <c r="G5717" t="inlineStr">
        <is>
          <t>1300-1359</t>
        </is>
      </c>
      <c r="H5717" s="9">
        <f>INT(F5717/100)</f>
        <v/>
      </c>
      <c r="I5717" t="n">
        <v>-9</v>
      </c>
      <c r="J5717" t="n">
        <v>0</v>
      </c>
      <c r="K5717" t="n">
        <v>-11</v>
      </c>
      <c r="L5717" t="n">
        <v>0</v>
      </c>
      <c r="M5717" t="n">
        <v>0</v>
      </c>
      <c r="O5717" t="n">
        <v>0</v>
      </c>
    </row>
    <row r="5718">
      <c r="A5718" s="8" t="n">
        <v>46217</v>
      </c>
      <c r="B5718" t="inlineStr">
        <is>
          <t>YX</t>
        </is>
      </c>
      <c r="C5718" s="9">
        <f>_xlfn.XLOOKUP(B5718,Carriers[Code],Carriers[Airline])</f>
        <v/>
      </c>
      <c r="D5718" t="n">
        <v>5808</v>
      </c>
      <c r="E5718" t="inlineStr">
        <is>
          <t>JFK</t>
        </is>
      </c>
      <c r="F5718" s="10" t="n">
        <v>1335</v>
      </c>
      <c r="G5718" t="inlineStr">
        <is>
          <t>1300-1359</t>
        </is>
      </c>
      <c r="H5718" s="9">
        <f>INT(F5718/100)</f>
        <v/>
      </c>
      <c r="I5718" t="n">
        <v>0</v>
      </c>
      <c r="J5718" t="n">
        <v>0</v>
      </c>
      <c r="K5718" t="n">
        <v>8</v>
      </c>
      <c r="L5718" t="n">
        <v>0</v>
      </c>
      <c r="M5718" t="n">
        <v>0</v>
      </c>
      <c r="O5718" t="n">
        <v>0</v>
      </c>
    </row>
    <row r="5719">
      <c r="A5719" s="8" t="n">
        <v>46217</v>
      </c>
      <c r="B5719" t="inlineStr">
        <is>
          <t>UA</t>
        </is>
      </c>
      <c r="C5719" s="9">
        <f>_xlfn.XLOOKUP(B5719,Carriers[Code],Carriers[Airline])</f>
        <v/>
      </c>
      <c r="D5719" t="n">
        <v>1976</v>
      </c>
      <c r="E5719" t="inlineStr">
        <is>
          <t>IAH</t>
        </is>
      </c>
      <c r="F5719" s="10" t="n">
        <v>1337</v>
      </c>
      <c r="G5719" t="inlineStr">
        <is>
          <t>1300-1359</t>
        </is>
      </c>
      <c r="H5719" s="9">
        <f>INT(F5719/100)</f>
        <v/>
      </c>
      <c r="I5719" t="n">
        <v>24</v>
      </c>
      <c r="J5719" t="n">
        <v>1</v>
      </c>
      <c r="K5719" t="n">
        <v>25</v>
      </c>
      <c r="L5719" t="n">
        <v>1</v>
      </c>
      <c r="M5719" t="n">
        <v>0</v>
      </c>
      <c r="O5719" t="n">
        <v>0</v>
      </c>
      <c r="P5719" t="n">
        <v>12</v>
      </c>
      <c r="Q5719" t="n">
        <v>0</v>
      </c>
      <c r="R5719" t="n">
        <v>1</v>
      </c>
      <c r="S5719" t="n">
        <v>0</v>
      </c>
      <c r="T5719" t="n">
        <v>12</v>
      </c>
    </row>
    <row r="5720">
      <c r="A5720" s="8" t="n">
        <v>46217</v>
      </c>
      <c r="B5720" t="inlineStr">
        <is>
          <t>AA</t>
        </is>
      </c>
      <c r="C5720" s="9">
        <f>_xlfn.XLOOKUP(B5720,Carriers[Code],Carriers[Airline])</f>
        <v/>
      </c>
      <c r="D5720" t="n">
        <v>1589</v>
      </c>
      <c r="E5720" t="inlineStr">
        <is>
          <t>MIA</t>
        </is>
      </c>
      <c r="F5720" s="10" t="n">
        <v>1342</v>
      </c>
      <c r="G5720" t="inlineStr">
        <is>
          <t>1300-1359</t>
        </is>
      </c>
      <c r="H5720" s="9">
        <f>INT(F5720/100)</f>
        <v/>
      </c>
      <c r="I5720" t="n">
        <v>-5</v>
      </c>
      <c r="J5720" t="n">
        <v>0</v>
      </c>
      <c r="K5720" t="n">
        <v>-33</v>
      </c>
      <c r="L5720" t="n">
        <v>0</v>
      </c>
      <c r="M5720" t="n">
        <v>0</v>
      </c>
      <c r="O5720" t="n">
        <v>0</v>
      </c>
    </row>
    <row r="5721">
      <c r="A5721" s="8" t="n">
        <v>46217</v>
      </c>
      <c r="B5721" t="inlineStr">
        <is>
          <t>B6</t>
        </is>
      </c>
      <c r="C5721" s="9">
        <f>_xlfn.XLOOKUP(B5721,Carriers[Code],Carriers[Airline])</f>
        <v/>
      </c>
      <c r="D5721" t="n">
        <v>2251</v>
      </c>
      <c r="E5721" t="inlineStr">
        <is>
          <t>MCO</t>
        </is>
      </c>
      <c r="F5721" s="10" t="n">
        <v>1344</v>
      </c>
      <c r="G5721" t="inlineStr">
        <is>
          <t>1300-1359</t>
        </is>
      </c>
      <c r="H5721" s="9">
        <f>INT(F5721/100)</f>
        <v/>
      </c>
      <c r="I5721" t="n">
        <v>3</v>
      </c>
      <c r="J5721" t="n">
        <v>0</v>
      </c>
      <c r="K5721" t="n">
        <v>-21</v>
      </c>
      <c r="L5721" t="n">
        <v>0</v>
      </c>
      <c r="M5721" t="n">
        <v>0</v>
      </c>
      <c r="O5721" t="n">
        <v>0</v>
      </c>
    </row>
    <row r="5722">
      <c r="A5722" s="8" t="n">
        <v>46217</v>
      </c>
      <c r="B5722" t="inlineStr">
        <is>
          <t>B6</t>
        </is>
      </c>
      <c r="C5722" s="9">
        <f>_xlfn.XLOOKUP(B5722,Carriers[Code],Carriers[Airline])</f>
        <v/>
      </c>
      <c r="D5722" t="n">
        <v>641</v>
      </c>
      <c r="E5722" t="inlineStr">
        <is>
          <t>CLE</t>
        </is>
      </c>
      <c r="F5722" s="10" t="n">
        <v>1346</v>
      </c>
      <c r="G5722" t="inlineStr">
        <is>
          <t>1300-1359</t>
        </is>
      </c>
      <c r="H5722" s="9">
        <f>INT(F5722/100)</f>
        <v/>
      </c>
      <c r="I5722" t="n">
        <v>-2</v>
      </c>
      <c r="J5722" t="n">
        <v>0</v>
      </c>
      <c r="K5722" t="n">
        <v>-16</v>
      </c>
      <c r="L5722" t="n">
        <v>0</v>
      </c>
      <c r="M5722" t="n">
        <v>0</v>
      </c>
      <c r="O5722" t="n">
        <v>0</v>
      </c>
    </row>
    <row r="5723">
      <c r="A5723" s="8" t="n">
        <v>46217</v>
      </c>
      <c r="B5723" t="inlineStr">
        <is>
          <t>YX</t>
        </is>
      </c>
      <c r="C5723" s="9">
        <f>_xlfn.XLOOKUP(B5723,Carriers[Code],Carriers[Airline])</f>
        <v/>
      </c>
      <c r="D5723" t="n">
        <v>4636</v>
      </c>
      <c r="E5723" t="inlineStr">
        <is>
          <t>IND</t>
        </is>
      </c>
      <c r="F5723" s="10" t="n">
        <v>1346</v>
      </c>
      <c r="G5723" t="inlineStr">
        <is>
          <t>1300-1359</t>
        </is>
      </c>
      <c r="H5723" s="9">
        <f>INT(F5723/100)</f>
        <v/>
      </c>
      <c r="I5723" t="n">
        <v>-10</v>
      </c>
      <c r="J5723" t="n">
        <v>0</v>
      </c>
      <c r="K5723" t="n">
        <v>-28</v>
      </c>
      <c r="L5723" t="n">
        <v>0</v>
      </c>
      <c r="M5723" t="n">
        <v>0</v>
      </c>
      <c r="O5723" t="n">
        <v>0</v>
      </c>
    </row>
    <row r="5724">
      <c r="A5724" s="8" t="n">
        <v>46217</v>
      </c>
      <c r="B5724" t="inlineStr">
        <is>
          <t>B6</t>
        </is>
      </c>
      <c r="C5724" s="9">
        <f>_xlfn.XLOOKUP(B5724,Carriers[Code],Carriers[Airline])</f>
        <v/>
      </c>
      <c r="D5724" t="n">
        <v>2467</v>
      </c>
      <c r="E5724" t="inlineStr">
        <is>
          <t>CHS</t>
        </is>
      </c>
      <c r="F5724" s="10" t="n">
        <v>1352</v>
      </c>
      <c r="G5724" t="inlineStr">
        <is>
          <t>1300-1359</t>
        </is>
      </c>
      <c r="H5724" s="9">
        <f>INT(F5724/100)</f>
        <v/>
      </c>
      <c r="I5724" t="n">
        <v>3</v>
      </c>
      <c r="J5724" t="n">
        <v>0</v>
      </c>
      <c r="K5724" t="n">
        <v>1</v>
      </c>
      <c r="L5724" t="n">
        <v>0</v>
      </c>
      <c r="M5724" t="n">
        <v>0</v>
      </c>
      <c r="O5724" t="n">
        <v>0</v>
      </c>
    </row>
    <row r="5725">
      <c r="A5725" s="8" t="n">
        <v>46217</v>
      </c>
      <c r="B5725" t="inlineStr">
        <is>
          <t>DL</t>
        </is>
      </c>
      <c r="C5725" s="9">
        <f>_xlfn.XLOOKUP(B5725,Carriers[Code],Carriers[Airline])</f>
        <v/>
      </c>
      <c r="D5725" t="n">
        <v>322</v>
      </c>
      <c r="E5725" t="inlineStr">
        <is>
          <t>ATL</t>
        </is>
      </c>
      <c r="F5725" s="10" t="n">
        <v>1355</v>
      </c>
      <c r="G5725" t="inlineStr">
        <is>
          <t>1300-1359</t>
        </is>
      </c>
      <c r="H5725" s="9">
        <f>INT(F5725/100)</f>
        <v/>
      </c>
      <c r="I5725" t="n">
        <v>0</v>
      </c>
      <c r="J5725" t="n">
        <v>0</v>
      </c>
      <c r="K5725" t="n">
        <v>-10</v>
      </c>
      <c r="L5725" t="n">
        <v>0</v>
      </c>
      <c r="M5725" t="n">
        <v>0</v>
      </c>
      <c r="O5725" t="n">
        <v>0</v>
      </c>
    </row>
    <row r="5726">
      <c r="A5726" s="8" t="n">
        <v>46217</v>
      </c>
      <c r="B5726" t="inlineStr">
        <is>
          <t>YX</t>
        </is>
      </c>
      <c r="C5726" s="9">
        <f>_xlfn.XLOOKUP(B5726,Carriers[Code],Carriers[Airline])</f>
        <v/>
      </c>
      <c r="D5726" t="n">
        <v>4440</v>
      </c>
      <c r="E5726" t="inlineStr">
        <is>
          <t>BUF</t>
        </is>
      </c>
      <c r="F5726" s="10" t="n">
        <v>1355</v>
      </c>
      <c r="G5726" t="inlineStr">
        <is>
          <t>1300-1359</t>
        </is>
      </c>
      <c r="H5726" s="9">
        <f>INT(F5726/100)</f>
        <v/>
      </c>
      <c r="I5726" t="n">
        <v>-8</v>
      </c>
      <c r="J5726" t="n">
        <v>0</v>
      </c>
      <c r="K5726" t="n">
        <v>-27</v>
      </c>
      <c r="L5726" t="n">
        <v>0</v>
      </c>
      <c r="M5726" t="n">
        <v>0</v>
      </c>
      <c r="O5726" t="n">
        <v>0</v>
      </c>
    </row>
    <row r="5727">
      <c r="A5727" s="8" t="n">
        <v>46217</v>
      </c>
      <c r="B5727" t="inlineStr">
        <is>
          <t>MQ</t>
        </is>
      </c>
      <c r="C5727" s="9">
        <f>_xlfn.XLOOKUP(B5727,Carriers[Code],Carriers[Airline])</f>
        <v/>
      </c>
      <c r="D5727" t="n">
        <v>3711</v>
      </c>
      <c r="E5727" t="inlineStr">
        <is>
          <t>ORD</t>
        </is>
      </c>
      <c r="F5727" s="10" t="n">
        <v>1356</v>
      </c>
      <c r="G5727" t="inlineStr">
        <is>
          <t>1300-1359</t>
        </is>
      </c>
      <c r="H5727" s="9">
        <f>INT(F5727/100)</f>
        <v/>
      </c>
      <c r="I5727" t="n">
        <v>-1</v>
      </c>
      <c r="J5727" t="n">
        <v>0</v>
      </c>
      <c r="K5727" t="n">
        <v>-16</v>
      </c>
      <c r="L5727" t="n">
        <v>0</v>
      </c>
      <c r="M5727" t="n">
        <v>0</v>
      </c>
      <c r="O5727" t="n">
        <v>0</v>
      </c>
    </row>
    <row r="5728">
      <c r="A5728" s="8" t="n">
        <v>46217</v>
      </c>
      <c r="B5728" t="inlineStr">
        <is>
          <t>MQ</t>
        </is>
      </c>
      <c r="C5728" s="9">
        <f>_xlfn.XLOOKUP(B5728,Carriers[Code],Carriers[Airline])</f>
        <v/>
      </c>
      <c r="D5728" t="n">
        <v>3438</v>
      </c>
      <c r="E5728" t="inlineStr">
        <is>
          <t>SDF</t>
        </is>
      </c>
      <c r="F5728" s="10" t="n">
        <v>1359</v>
      </c>
      <c r="G5728" t="inlineStr">
        <is>
          <t>1300-1359</t>
        </is>
      </c>
      <c r="H5728" s="9">
        <f>INT(F5728/100)</f>
        <v/>
      </c>
      <c r="I5728" t="n">
        <v>-8</v>
      </c>
      <c r="J5728" t="n">
        <v>0</v>
      </c>
      <c r="K5728" t="n">
        <v>-29</v>
      </c>
      <c r="L5728" t="n">
        <v>0</v>
      </c>
      <c r="M5728" t="n">
        <v>0</v>
      </c>
      <c r="O5728" t="n">
        <v>0</v>
      </c>
    </row>
    <row r="5729">
      <c r="A5729" s="8" t="n">
        <v>46217</v>
      </c>
      <c r="B5729" t="inlineStr">
        <is>
          <t>YX</t>
        </is>
      </c>
      <c r="C5729" s="9">
        <f>_xlfn.XLOOKUP(B5729,Carriers[Code],Carriers[Airline])</f>
        <v/>
      </c>
      <c r="D5729" t="n">
        <v>5627</v>
      </c>
      <c r="E5729" t="inlineStr">
        <is>
          <t>IND</t>
        </is>
      </c>
      <c r="F5729" s="10" t="n">
        <v>1359</v>
      </c>
      <c r="G5729" t="inlineStr">
        <is>
          <t>1300-1359</t>
        </is>
      </c>
      <c r="H5729" s="9">
        <f>INT(F5729/100)</f>
        <v/>
      </c>
      <c r="I5729" t="n">
        <v>-9</v>
      </c>
      <c r="J5729" t="n">
        <v>0</v>
      </c>
      <c r="K5729" t="n">
        <v>-2</v>
      </c>
      <c r="L5729" t="n">
        <v>0</v>
      </c>
      <c r="M5729" t="n">
        <v>0</v>
      </c>
      <c r="O5729" t="n">
        <v>0</v>
      </c>
    </row>
    <row r="5730">
      <c r="A5730" s="8" t="n">
        <v>46217</v>
      </c>
      <c r="B5730" t="inlineStr">
        <is>
          <t>YX</t>
        </is>
      </c>
      <c r="C5730" s="9">
        <f>_xlfn.XLOOKUP(B5730,Carriers[Code],Carriers[Airline])</f>
        <v/>
      </c>
      <c r="D5730" t="n">
        <v>5730</v>
      </c>
      <c r="E5730" t="inlineStr">
        <is>
          <t>LGA</t>
        </is>
      </c>
      <c r="F5730" s="10" t="n">
        <v>1400</v>
      </c>
      <c r="G5730" t="inlineStr">
        <is>
          <t>1400-1459</t>
        </is>
      </c>
      <c r="H5730" s="9">
        <f>INT(F5730/100)</f>
        <v/>
      </c>
      <c r="I5730" t="n">
        <v>69</v>
      </c>
      <c r="J5730" t="n">
        <v>1</v>
      </c>
      <c r="K5730" t="n">
        <v>65</v>
      </c>
      <c r="L5730" t="n">
        <v>1</v>
      </c>
      <c r="M5730" t="n">
        <v>0</v>
      </c>
      <c r="O5730" t="n">
        <v>0</v>
      </c>
      <c r="P5730" t="n">
        <v>65</v>
      </c>
      <c r="Q5730" t="n">
        <v>0</v>
      </c>
      <c r="R5730" t="n">
        <v>0</v>
      </c>
      <c r="S5730" t="n">
        <v>0</v>
      </c>
      <c r="T5730" t="n">
        <v>0</v>
      </c>
    </row>
    <row r="5731">
      <c r="A5731" s="8" t="n">
        <v>46217</v>
      </c>
      <c r="B5731" t="inlineStr">
        <is>
          <t>YX</t>
        </is>
      </c>
      <c r="C5731" s="9">
        <f>_xlfn.XLOOKUP(B5731,Carriers[Code],Carriers[Airline])</f>
        <v/>
      </c>
      <c r="D5731" t="n">
        <v>4375</v>
      </c>
      <c r="E5731" t="inlineStr">
        <is>
          <t>LGA</t>
        </is>
      </c>
      <c r="F5731" s="10" t="n">
        <v>1404</v>
      </c>
      <c r="G5731" t="inlineStr">
        <is>
          <t>1400-1459</t>
        </is>
      </c>
      <c r="H5731" s="9">
        <f>INT(F5731/100)</f>
        <v/>
      </c>
      <c r="I5731" t="n">
        <v>-12</v>
      </c>
      <c r="J5731" t="n">
        <v>0</v>
      </c>
      <c r="K5731" t="n">
        <v>-34</v>
      </c>
      <c r="L5731" t="n">
        <v>0</v>
      </c>
      <c r="M5731" t="n">
        <v>0</v>
      </c>
      <c r="O5731" t="n">
        <v>0</v>
      </c>
    </row>
    <row r="5732">
      <c r="A5732" s="8" t="n">
        <v>46217</v>
      </c>
      <c r="B5732" t="inlineStr">
        <is>
          <t>YX</t>
        </is>
      </c>
      <c r="C5732" s="9">
        <f>_xlfn.XLOOKUP(B5732,Carriers[Code],Carriers[Airline])</f>
        <v/>
      </c>
      <c r="D5732" t="n">
        <v>5821</v>
      </c>
      <c r="E5732" t="inlineStr">
        <is>
          <t>TVC</t>
        </is>
      </c>
      <c r="F5732" s="10" t="n">
        <v>1406</v>
      </c>
      <c r="G5732" t="inlineStr">
        <is>
          <t>1400-1459</t>
        </is>
      </c>
      <c r="H5732" s="9">
        <f>INT(F5732/100)</f>
        <v/>
      </c>
      <c r="I5732" t="n">
        <v>-13</v>
      </c>
      <c r="J5732" t="n">
        <v>0</v>
      </c>
      <c r="K5732" t="n">
        <v>-11</v>
      </c>
      <c r="L5732" t="n">
        <v>0</v>
      </c>
      <c r="M5732" t="n">
        <v>0</v>
      </c>
      <c r="O5732" t="n">
        <v>0</v>
      </c>
    </row>
    <row r="5733">
      <c r="A5733" s="8" t="n">
        <v>46217</v>
      </c>
      <c r="B5733" t="inlineStr">
        <is>
          <t>YX</t>
        </is>
      </c>
      <c r="C5733" s="9">
        <f>_xlfn.XLOOKUP(B5733,Carriers[Code],Carriers[Airline])</f>
        <v/>
      </c>
      <c r="D5733" t="n">
        <v>5789</v>
      </c>
      <c r="E5733" t="inlineStr">
        <is>
          <t>CVG</t>
        </is>
      </c>
      <c r="F5733" s="10" t="n">
        <v>1412</v>
      </c>
      <c r="G5733" t="inlineStr">
        <is>
          <t>1400-1459</t>
        </is>
      </c>
      <c r="H5733" s="9">
        <f>INT(F5733/100)</f>
        <v/>
      </c>
      <c r="I5733" t="n">
        <v>-3</v>
      </c>
      <c r="J5733" t="n">
        <v>0</v>
      </c>
      <c r="K5733" t="n">
        <v>-27</v>
      </c>
      <c r="L5733" t="n">
        <v>0</v>
      </c>
      <c r="M5733" t="n">
        <v>0</v>
      </c>
      <c r="O5733" t="n">
        <v>0</v>
      </c>
    </row>
    <row r="5734">
      <c r="A5734" s="8" t="n">
        <v>46217</v>
      </c>
      <c r="B5734" t="inlineStr">
        <is>
          <t>YX</t>
        </is>
      </c>
      <c r="C5734" s="9">
        <f>_xlfn.XLOOKUP(B5734,Carriers[Code],Carriers[Airline])</f>
        <v/>
      </c>
      <c r="D5734" t="n">
        <v>5837</v>
      </c>
      <c r="E5734" t="inlineStr">
        <is>
          <t>CLT</t>
        </is>
      </c>
      <c r="F5734" s="10" t="n">
        <v>1413</v>
      </c>
      <c r="G5734" t="inlineStr">
        <is>
          <t>1400-1459</t>
        </is>
      </c>
      <c r="H5734" s="9">
        <f>INT(F5734/100)</f>
        <v/>
      </c>
      <c r="I5734" t="n">
        <v>27</v>
      </c>
      <c r="J5734" t="n">
        <v>1</v>
      </c>
      <c r="K5734" t="n">
        <v>0</v>
      </c>
      <c r="L5734" t="n">
        <v>0</v>
      </c>
      <c r="M5734" t="n">
        <v>0</v>
      </c>
      <c r="O5734" t="n">
        <v>0</v>
      </c>
    </row>
    <row r="5735">
      <c r="A5735" s="8" t="n">
        <v>46217</v>
      </c>
      <c r="B5735" t="inlineStr">
        <is>
          <t>UA</t>
        </is>
      </c>
      <c r="C5735" s="9">
        <f>_xlfn.XLOOKUP(B5735,Carriers[Code],Carriers[Airline])</f>
        <v/>
      </c>
      <c r="D5735" t="n">
        <v>721</v>
      </c>
      <c r="E5735" t="inlineStr">
        <is>
          <t>IAD</t>
        </is>
      </c>
      <c r="F5735" s="10" t="n">
        <v>1415</v>
      </c>
      <c r="G5735" t="inlineStr">
        <is>
          <t>1400-1459</t>
        </is>
      </c>
      <c r="H5735" s="9">
        <f>INT(F5735/100)</f>
        <v/>
      </c>
      <c r="I5735" t="n">
        <v>-9</v>
      </c>
      <c r="J5735" t="n">
        <v>0</v>
      </c>
      <c r="K5735" t="n">
        <v>-21</v>
      </c>
      <c r="L5735" t="n">
        <v>0</v>
      </c>
      <c r="M5735" t="n">
        <v>0</v>
      </c>
      <c r="O5735" t="n">
        <v>0</v>
      </c>
    </row>
    <row r="5736">
      <c r="A5736" s="8" t="n">
        <v>46217</v>
      </c>
      <c r="B5736" t="inlineStr">
        <is>
          <t>WN</t>
        </is>
      </c>
      <c r="C5736" s="9">
        <f>_xlfn.XLOOKUP(B5736,Carriers[Code],Carriers[Airline])</f>
        <v/>
      </c>
      <c r="D5736" t="n">
        <v>743</v>
      </c>
      <c r="E5736" t="inlineStr">
        <is>
          <t>MCI</t>
        </is>
      </c>
      <c r="F5736" s="10" t="n">
        <v>1415</v>
      </c>
      <c r="G5736" t="inlineStr">
        <is>
          <t>1400-1459</t>
        </is>
      </c>
      <c r="H5736" s="9">
        <f>INT(F5736/100)</f>
        <v/>
      </c>
      <c r="I5736" t="n">
        <v>21</v>
      </c>
      <c r="J5736" t="n">
        <v>1</v>
      </c>
      <c r="K5736" t="n">
        <v>2</v>
      </c>
      <c r="L5736" t="n">
        <v>0</v>
      </c>
      <c r="M5736" t="n">
        <v>0</v>
      </c>
      <c r="O5736" t="n">
        <v>0</v>
      </c>
    </row>
    <row r="5737">
      <c r="A5737" s="8" t="n">
        <v>46217</v>
      </c>
      <c r="B5737" t="inlineStr">
        <is>
          <t>YX</t>
        </is>
      </c>
      <c r="C5737" s="9">
        <f>_xlfn.XLOOKUP(B5737,Carriers[Code],Carriers[Airline])</f>
        <v/>
      </c>
      <c r="D5737" t="n">
        <v>5682</v>
      </c>
      <c r="E5737" t="inlineStr">
        <is>
          <t>DCA</t>
        </is>
      </c>
      <c r="F5737" s="10" t="n">
        <v>1420</v>
      </c>
      <c r="G5737" t="inlineStr">
        <is>
          <t>1400-1459</t>
        </is>
      </c>
      <c r="H5737" s="9">
        <f>INT(F5737/100)</f>
        <v/>
      </c>
      <c r="I5737" t="n">
        <v>91</v>
      </c>
      <c r="J5737" t="n">
        <v>1</v>
      </c>
      <c r="K5737" t="n">
        <v>95</v>
      </c>
      <c r="L5737" t="n">
        <v>1</v>
      </c>
      <c r="M5737" t="n">
        <v>0</v>
      </c>
      <c r="O5737" t="n">
        <v>0</v>
      </c>
      <c r="P5737" t="n">
        <v>0</v>
      </c>
      <c r="Q5737" t="n">
        <v>0</v>
      </c>
      <c r="R5737" t="n">
        <v>95</v>
      </c>
      <c r="S5737" t="n">
        <v>0</v>
      </c>
      <c r="T5737" t="n">
        <v>0</v>
      </c>
    </row>
    <row r="5738">
      <c r="A5738" s="8" t="n">
        <v>46217</v>
      </c>
      <c r="B5738" t="inlineStr">
        <is>
          <t>B6</t>
        </is>
      </c>
      <c r="C5738" s="9">
        <f>_xlfn.XLOOKUP(B5738,Carriers[Code],Carriers[Airline])</f>
        <v/>
      </c>
      <c r="D5738" t="n">
        <v>639</v>
      </c>
      <c r="E5738" t="inlineStr">
        <is>
          <t>AUS</t>
        </is>
      </c>
      <c r="F5738" s="10" t="n">
        <v>1421</v>
      </c>
      <c r="G5738" t="inlineStr">
        <is>
          <t>1400-1459</t>
        </is>
      </c>
      <c r="H5738" s="9">
        <f>INT(F5738/100)</f>
        <v/>
      </c>
      <c r="I5738" t="n">
        <v>-2</v>
      </c>
      <c r="J5738" t="n">
        <v>0</v>
      </c>
      <c r="K5738" t="n">
        <v>-11</v>
      </c>
      <c r="L5738" t="n">
        <v>0</v>
      </c>
      <c r="M5738" t="n">
        <v>0</v>
      </c>
      <c r="O5738" t="n">
        <v>0</v>
      </c>
    </row>
    <row r="5739">
      <c r="A5739" s="8" t="n">
        <v>46217</v>
      </c>
      <c r="B5739" t="inlineStr">
        <is>
          <t>WN</t>
        </is>
      </c>
      <c r="C5739" s="9">
        <f>_xlfn.XLOOKUP(B5739,Carriers[Code],Carriers[Airline])</f>
        <v/>
      </c>
      <c r="D5739" t="n">
        <v>2247</v>
      </c>
      <c r="E5739" t="inlineStr">
        <is>
          <t>BWI</t>
        </is>
      </c>
      <c r="F5739" s="10" t="n">
        <v>1425</v>
      </c>
      <c r="G5739" t="inlineStr">
        <is>
          <t>1400-1459</t>
        </is>
      </c>
      <c r="H5739" s="9">
        <f>INT(F5739/100)</f>
        <v/>
      </c>
      <c r="I5739" t="n">
        <v>5</v>
      </c>
      <c r="J5739" t="n">
        <v>0</v>
      </c>
      <c r="K5739" t="n">
        <v>-13</v>
      </c>
      <c r="L5739" t="n">
        <v>0</v>
      </c>
      <c r="M5739" t="n">
        <v>0</v>
      </c>
      <c r="O5739" t="n">
        <v>0</v>
      </c>
    </row>
    <row r="5740">
      <c r="A5740" s="8" t="n">
        <v>46217</v>
      </c>
      <c r="B5740" t="inlineStr">
        <is>
          <t>AA</t>
        </is>
      </c>
      <c r="C5740" s="9">
        <f>_xlfn.XLOOKUP(B5740,Carriers[Code],Carriers[Airline])</f>
        <v/>
      </c>
      <c r="D5740" t="n">
        <v>1611</v>
      </c>
      <c r="E5740" t="inlineStr">
        <is>
          <t>CLT</t>
        </is>
      </c>
      <c r="F5740" s="10" t="n">
        <v>1426</v>
      </c>
      <c r="G5740" t="inlineStr">
        <is>
          <t>1400-1459</t>
        </is>
      </c>
      <c r="H5740" s="9">
        <f>INT(F5740/100)</f>
        <v/>
      </c>
      <c r="I5740" t="n">
        <v>5</v>
      </c>
      <c r="J5740" t="n">
        <v>0</v>
      </c>
      <c r="K5740" t="n">
        <v>27</v>
      </c>
      <c r="L5740" t="n">
        <v>1</v>
      </c>
      <c r="M5740" t="n">
        <v>0</v>
      </c>
      <c r="O5740" t="n">
        <v>0</v>
      </c>
      <c r="P5740" t="n">
        <v>5</v>
      </c>
      <c r="Q5740" t="n">
        <v>0</v>
      </c>
      <c r="R5740" t="n">
        <v>22</v>
      </c>
      <c r="S5740" t="n">
        <v>0</v>
      </c>
      <c r="T5740" t="n">
        <v>0</v>
      </c>
    </row>
    <row r="5741">
      <c r="A5741" s="8" t="n">
        <v>46217</v>
      </c>
      <c r="B5741" t="inlineStr">
        <is>
          <t>AA</t>
        </is>
      </c>
      <c r="C5741" s="9">
        <f>_xlfn.XLOOKUP(B5741,Carriers[Code],Carriers[Airline])</f>
        <v/>
      </c>
      <c r="D5741" t="n">
        <v>820</v>
      </c>
      <c r="E5741" t="inlineStr">
        <is>
          <t>DFW</t>
        </is>
      </c>
      <c r="F5741" s="10" t="n">
        <v>1427</v>
      </c>
      <c r="G5741" t="inlineStr">
        <is>
          <t>1400-1459</t>
        </is>
      </c>
      <c r="H5741" s="9">
        <f>INT(F5741/100)</f>
        <v/>
      </c>
      <c r="I5741" t="n">
        <v>60</v>
      </c>
      <c r="J5741" t="n">
        <v>1</v>
      </c>
      <c r="K5741" t="n">
        <v>25</v>
      </c>
      <c r="L5741" t="n">
        <v>1</v>
      </c>
      <c r="M5741" t="n">
        <v>0</v>
      </c>
      <c r="O5741" t="n">
        <v>0</v>
      </c>
      <c r="P5741" t="n">
        <v>7</v>
      </c>
      <c r="Q5741" t="n">
        <v>0</v>
      </c>
      <c r="R5741" t="n">
        <v>0</v>
      </c>
      <c r="S5741" t="n">
        <v>0</v>
      </c>
      <c r="T5741" t="n">
        <v>18</v>
      </c>
    </row>
    <row r="5742">
      <c r="A5742" s="8" t="n">
        <v>46217</v>
      </c>
      <c r="B5742" t="inlineStr">
        <is>
          <t>B6</t>
        </is>
      </c>
      <c r="C5742" s="9">
        <f>_xlfn.XLOOKUP(B5742,Carriers[Code],Carriers[Airline])</f>
        <v/>
      </c>
      <c r="D5742" t="n">
        <v>933</v>
      </c>
      <c r="E5742" t="inlineStr">
        <is>
          <t>IAH</t>
        </is>
      </c>
      <c r="F5742" s="10" t="n">
        <v>1429</v>
      </c>
      <c r="G5742" t="inlineStr">
        <is>
          <t>1400-1459</t>
        </is>
      </c>
      <c r="H5742" s="9">
        <f>INT(F5742/100)</f>
        <v/>
      </c>
      <c r="I5742" t="n">
        <v>-1</v>
      </c>
      <c r="J5742" t="n">
        <v>0</v>
      </c>
      <c r="K5742" t="n">
        <v>1</v>
      </c>
      <c r="L5742" t="n">
        <v>0</v>
      </c>
      <c r="M5742" t="n">
        <v>0</v>
      </c>
      <c r="O5742" t="n">
        <v>0</v>
      </c>
    </row>
    <row r="5743">
      <c r="A5743" s="8" t="n">
        <v>46217</v>
      </c>
      <c r="B5743" t="inlineStr">
        <is>
          <t>UA</t>
        </is>
      </c>
      <c r="C5743" s="9">
        <f>_xlfn.XLOOKUP(B5743,Carriers[Code],Carriers[Airline])</f>
        <v/>
      </c>
      <c r="D5743" t="n">
        <v>1076</v>
      </c>
      <c r="E5743" t="inlineStr">
        <is>
          <t>EWR</t>
        </is>
      </c>
      <c r="F5743" s="10" t="n">
        <v>1430</v>
      </c>
      <c r="G5743" t="inlineStr">
        <is>
          <t>1400-1459</t>
        </is>
      </c>
      <c r="H5743" s="9">
        <f>INT(F5743/100)</f>
        <v/>
      </c>
      <c r="I5743" t="n">
        <v>-13</v>
      </c>
      <c r="J5743" t="n">
        <v>0</v>
      </c>
      <c r="K5743" t="n">
        <v>-34</v>
      </c>
      <c r="L5743" t="n">
        <v>0</v>
      </c>
      <c r="M5743" t="n">
        <v>0</v>
      </c>
      <c r="O5743" t="n">
        <v>0</v>
      </c>
    </row>
    <row r="5744">
      <c r="A5744" s="8" t="n">
        <v>46217</v>
      </c>
      <c r="B5744" t="inlineStr">
        <is>
          <t>WN</t>
        </is>
      </c>
      <c r="C5744" s="9">
        <f>_xlfn.XLOOKUP(B5744,Carriers[Code],Carriers[Airline])</f>
        <v/>
      </c>
      <c r="D5744" t="n">
        <v>725</v>
      </c>
      <c r="E5744" t="inlineStr">
        <is>
          <t>BNA</t>
        </is>
      </c>
      <c r="F5744" s="10" t="n">
        <v>1430</v>
      </c>
      <c r="G5744" t="inlineStr">
        <is>
          <t>1400-1459</t>
        </is>
      </c>
      <c r="H5744" s="9">
        <f>INT(F5744/100)</f>
        <v/>
      </c>
      <c r="I5744" t="n">
        <v>23</v>
      </c>
      <c r="J5744" t="n">
        <v>1</v>
      </c>
      <c r="K5744" t="n">
        <v>5</v>
      </c>
      <c r="L5744" t="n">
        <v>0</v>
      </c>
      <c r="M5744" t="n">
        <v>0</v>
      </c>
      <c r="O5744" t="n">
        <v>0</v>
      </c>
    </row>
    <row r="5745">
      <c r="A5745" s="8" t="n">
        <v>46217</v>
      </c>
      <c r="B5745" t="inlineStr">
        <is>
          <t>YX</t>
        </is>
      </c>
      <c r="C5745" s="9">
        <f>_xlfn.XLOOKUP(B5745,Carriers[Code],Carriers[Airline])</f>
        <v/>
      </c>
      <c r="D5745" t="n">
        <v>5653</v>
      </c>
      <c r="E5745" t="inlineStr">
        <is>
          <t>CMH</t>
        </is>
      </c>
      <c r="F5745" s="10" t="n">
        <v>1438</v>
      </c>
      <c r="G5745" t="inlineStr">
        <is>
          <t>1400-1459</t>
        </is>
      </c>
      <c r="H5745" s="9">
        <f>INT(F5745/100)</f>
        <v/>
      </c>
      <c r="I5745" t="n">
        <v>3</v>
      </c>
      <c r="J5745" t="n">
        <v>0</v>
      </c>
      <c r="K5745" t="n">
        <v>-10</v>
      </c>
      <c r="L5745" t="n">
        <v>0</v>
      </c>
      <c r="M5745" t="n">
        <v>0</v>
      </c>
      <c r="O5745" t="n">
        <v>0</v>
      </c>
    </row>
    <row r="5746">
      <c r="A5746" s="8" t="n">
        <v>46217</v>
      </c>
      <c r="B5746" t="inlineStr">
        <is>
          <t>DL</t>
        </is>
      </c>
      <c r="C5746" s="9">
        <f>_xlfn.XLOOKUP(B5746,Carriers[Code],Carriers[Airline])</f>
        <v/>
      </c>
      <c r="D5746" t="n">
        <v>2677</v>
      </c>
      <c r="E5746" t="inlineStr">
        <is>
          <t>BNA</t>
        </is>
      </c>
      <c r="F5746" s="10" t="n">
        <v>1440</v>
      </c>
      <c r="G5746" t="inlineStr">
        <is>
          <t>1400-1459</t>
        </is>
      </c>
      <c r="H5746" s="9">
        <f>INT(F5746/100)</f>
        <v/>
      </c>
      <c r="I5746" t="n">
        <v>-5</v>
      </c>
      <c r="J5746" t="n">
        <v>0</v>
      </c>
      <c r="K5746" t="n">
        <v>-30</v>
      </c>
      <c r="L5746" t="n">
        <v>0</v>
      </c>
      <c r="M5746" t="n">
        <v>0</v>
      </c>
      <c r="O5746" t="n">
        <v>0</v>
      </c>
    </row>
    <row r="5747">
      <c r="A5747" s="8" t="n">
        <v>46217</v>
      </c>
      <c r="B5747" t="inlineStr">
        <is>
          <t>B6</t>
        </is>
      </c>
      <c r="C5747" s="9">
        <f>_xlfn.XLOOKUP(B5747,Carriers[Code],Carriers[Airline])</f>
        <v/>
      </c>
      <c r="D5747" t="n">
        <v>317</v>
      </c>
      <c r="E5747" t="inlineStr">
        <is>
          <t>JFK</t>
        </is>
      </c>
      <c r="F5747" s="10" t="n">
        <v>1445</v>
      </c>
      <c r="G5747" t="inlineStr">
        <is>
          <t>1400-1459</t>
        </is>
      </c>
      <c r="H5747" s="9">
        <f>INT(F5747/100)</f>
        <v/>
      </c>
      <c r="I5747" t="n">
        <v>7</v>
      </c>
      <c r="J5747" t="n">
        <v>0</v>
      </c>
      <c r="K5747" t="n">
        <v>12</v>
      </c>
      <c r="L5747" t="n">
        <v>0</v>
      </c>
      <c r="M5747" t="n">
        <v>0</v>
      </c>
      <c r="O5747" t="n">
        <v>0</v>
      </c>
    </row>
    <row r="5748">
      <c r="A5748" s="8" t="n">
        <v>46217</v>
      </c>
      <c r="B5748" t="inlineStr">
        <is>
          <t>DL</t>
        </is>
      </c>
      <c r="C5748" s="9">
        <f>_xlfn.XLOOKUP(B5748,Carriers[Code],Carriers[Airline])</f>
        <v/>
      </c>
      <c r="D5748" t="n">
        <v>1127</v>
      </c>
      <c r="E5748" t="inlineStr">
        <is>
          <t>MSP</t>
        </is>
      </c>
      <c r="F5748" s="10" t="n">
        <v>1452</v>
      </c>
      <c r="G5748" t="inlineStr">
        <is>
          <t>1400-1459</t>
        </is>
      </c>
      <c r="H5748" s="9">
        <f>INT(F5748/100)</f>
        <v/>
      </c>
      <c r="I5748" t="n">
        <v>17</v>
      </c>
      <c r="J5748" t="n">
        <v>1</v>
      </c>
      <c r="K5748" t="n">
        <v>-1</v>
      </c>
      <c r="L5748" t="n">
        <v>0</v>
      </c>
      <c r="M5748" t="n">
        <v>0</v>
      </c>
      <c r="O5748" t="n">
        <v>0</v>
      </c>
    </row>
    <row r="5749">
      <c r="A5749" s="8" t="n">
        <v>46217</v>
      </c>
      <c r="B5749" t="inlineStr">
        <is>
          <t>YX</t>
        </is>
      </c>
      <c r="C5749" s="9">
        <f>_xlfn.XLOOKUP(B5749,Carriers[Code],Carriers[Airline])</f>
        <v/>
      </c>
      <c r="D5749" t="n">
        <v>5641</v>
      </c>
      <c r="E5749" t="inlineStr">
        <is>
          <t>CLE</t>
        </is>
      </c>
      <c r="F5749" s="10" t="n">
        <v>1454</v>
      </c>
      <c r="G5749" t="inlineStr">
        <is>
          <t>1400-1459</t>
        </is>
      </c>
      <c r="H5749" s="9">
        <f>INT(F5749/100)</f>
        <v/>
      </c>
      <c r="I5749" t="n">
        <v>-3</v>
      </c>
      <c r="J5749" t="n">
        <v>0</v>
      </c>
      <c r="K5749" t="n">
        <v>-22</v>
      </c>
      <c r="L5749" t="n">
        <v>0</v>
      </c>
      <c r="M5749" t="n">
        <v>0</v>
      </c>
      <c r="O5749" t="n">
        <v>0</v>
      </c>
    </row>
    <row r="5750">
      <c r="A5750" s="8" t="n">
        <v>46217</v>
      </c>
      <c r="B5750" t="inlineStr">
        <is>
          <t>B6</t>
        </is>
      </c>
      <c r="C5750" s="9">
        <f>_xlfn.XLOOKUP(B5750,Carriers[Code],Carriers[Airline])</f>
        <v/>
      </c>
      <c r="D5750" t="n">
        <v>551</v>
      </c>
      <c r="E5750" t="inlineStr">
        <is>
          <t>MCO</t>
        </is>
      </c>
      <c r="F5750" s="10" t="n">
        <v>1455</v>
      </c>
      <c r="G5750" t="inlineStr">
        <is>
          <t>1400-1459</t>
        </is>
      </c>
      <c r="H5750" s="9">
        <f>INT(F5750/100)</f>
        <v/>
      </c>
      <c r="I5750" t="n">
        <v>-7</v>
      </c>
      <c r="J5750" t="n">
        <v>0</v>
      </c>
      <c r="M5750" t="n">
        <v>0</v>
      </c>
      <c r="O5750" t="n">
        <v>1</v>
      </c>
    </row>
    <row r="5751">
      <c r="A5751" s="8" t="n">
        <v>46217</v>
      </c>
      <c r="B5751" t="inlineStr">
        <is>
          <t>YX</t>
        </is>
      </c>
      <c r="C5751" s="9">
        <f>_xlfn.XLOOKUP(B5751,Carriers[Code],Carriers[Airline])</f>
        <v/>
      </c>
      <c r="D5751" t="n">
        <v>5736</v>
      </c>
      <c r="E5751" t="inlineStr">
        <is>
          <t>LGA</t>
        </is>
      </c>
      <c r="F5751" s="10" t="n">
        <v>1500</v>
      </c>
      <c r="G5751" t="inlineStr">
        <is>
          <t>1500-1559</t>
        </is>
      </c>
      <c r="H5751" s="9">
        <f>INT(F5751/100)</f>
        <v/>
      </c>
      <c r="I5751" t="n">
        <v>-8</v>
      </c>
      <c r="J5751" t="n">
        <v>0</v>
      </c>
      <c r="K5751" t="n">
        <v>-30</v>
      </c>
      <c r="L5751" t="n">
        <v>0</v>
      </c>
      <c r="M5751" t="n">
        <v>0</v>
      </c>
      <c r="O5751" t="n">
        <v>0</v>
      </c>
    </row>
    <row r="5752">
      <c r="A5752" s="8" t="n">
        <v>46217</v>
      </c>
      <c r="B5752" t="inlineStr">
        <is>
          <t>AA</t>
        </is>
      </c>
      <c r="C5752" s="9">
        <f>_xlfn.XLOOKUP(B5752,Carriers[Code],Carriers[Airline])</f>
        <v/>
      </c>
      <c r="D5752" t="n">
        <v>2882</v>
      </c>
      <c r="E5752" t="inlineStr">
        <is>
          <t>PHL</t>
        </is>
      </c>
      <c r="F5752" s="10" t="n">
        <v>1503</v>
      </c>
      <c r="G5752" t="inlineStr">
        <is>
          <t>1500-1559</t>
        </is>
      </c>
      <c r="H5752" s="9">
        <f>INT(F5752/100)</f>
        <v/>
      </c>
      <c r="I5752" t="n">
        <v>39</v>
      </c>
      <c r="J5752" t="n">
        <v>1</v>
      </c>
      <c r="K5752" t="n">
        <v>35</v>
      </c>
      <c r="L5752" t="n">
        <v>1</v>
      </c>
      <c r="M5752" t="n">
        <v>0</v>
      </c>
      <c r="O5752" t="n">
        <v>0</v>
      </c>
      <c r="P5752" t="n">
        <v>22</v>
      </c>
      <c r="Q5752" t="n">
        <v>0</v>
      </c>
      <c r="R5752" t="n">
        <v>0</v>
      </c>
      <c r="S5752" t="n">
        <v>0</v>
      </c>
      <c r="T5752" t="n">
        <v>13</v>
      </c>
    </row>
    <row r="5753">
      <c r="A5753" s="8" t="n">
        <v>46217</v>
      </c>
      <c r="B5753" t="inlineStr">
        <is>
          <t>DL</t>
        </is>
      </c>
      <c r="C5753" s="9">
        <f>_xlfn.XLOOKUP(B5753,Carriers[Code],Carriers[Airline])</f>
        <v/>
      </c>
      <c r="D5753" t="n">
        <v>638</v>
      </c>
      <c r="E5753" t="inlineStr">
        <is>
          <t>ATL</t>
        </is>
      </c>
      <c r="F5753" s="10" t="n">
        <v>1510</v>
      </c>
      <c r="G5753" t="inlineStr">
        <is>
          <t>1500-1559</t>
        </is>
      </c>
      <c r="H5753" s="9">
        <f>INT(F5753/100)</f>
        <v/>
      </c>
      <c r="I5753" t="n">
        <v>-7</v>
      </c>
      <c r="J5753" t="n">
        <v>0</v>
      </c>
      <c r="K5753" t="n">
        <v>-28</v>
      </c>
      <c r="L5753" t="n">
        <v>0</v>
      </c>
      <c r="M5753" t="n">
        <v>0</v>
      </c>
      <c r="O5753" t="n">
        <v>0</v>
      </c>
    </row>
    <row r="5754">
      <c r="A5754" s="8" t="n">
        <v>46217</v>
      </c>
      <c r="B5754" t="inlineStr">
        <is>
          <t>UA</t>
        </is>
      </c>
      <c r="C5754" s="9">
        <f>_xlfn.XLOOKUP(B5754,Carriers[Code],Carriers[Airline])</f>
        <v/>
      </c>
      <c r="D5754" t="n">
        <v>2297</v>
      </c>
      <c r="E5754" t="inlineStr">
        <is>
          <t>DEN</t>
        </is>
      </c>
      <c r="F5754" s="10" t="n">
        <v>1510</v>
      </c>
      <c r="G5754" t="inlineStr">
        <is>
          <t>1500-1559</t>
        </is>
      </c>
      <c r="H5754" s="9">
        <f>INT(F5754/100)</f>
        <v/>
      </c>
      <c r="I5754" t="n">
        <v>-4</v>
      </c>
      <c r="J5754" t="n">
        <v>0</v>
      </c>
      <c r="K5754" t="n">
        <v>-46</v>
      </c>
      <c r="L5754" t="n">
        <v>0</v>
      </c>
      <c r="M5754" t="n">
        <v>0</v>
      </c>
      <c r="O5754" t="n">
        <v>0</v>
      </c>
    </row>
    <row r="5755">
      <c r="A5755" s="8" t="n">
        <v>46217</v>
      </c>
      <c r="B5755" t="inlineStr">
        <is>
          <t>YX</t>
        </is>
      </c>
      <c r="C5755" s="9">
        <f>_xlfn.XLOOKUP(B5755,Carriers[Code],Carriers[Airline])</f>
        <v/>
      </c>
      <c r="D5755" t="n">
        <v>5706</v>
      </c>
      <c r="E5755" t="inlineStr">
        <is>
          <t>PHL</t>
        </is>
      </c>
      <c r="F5755" s="10" t="n">
        <v>1510</v>
      </c>
      <c r="G5755" t="inlineStr">
        <is>
          <t>1500-1559</t>
        </is>
      </c>
      <c r="H5755" s="9">
        <f>INT(F5755/100)</f>
        <v/>
      </c>
      <c r="I5755" t="n">
        <v>29</v>
      </c>
      <c r="J5755" t="n">
        <v>1</v>
      </c>
      <c r="K5755" t="n">
        <v>29</v>
      </c>
      <c r="L5755" t="n">
        <v>1</v>
      </c>
      <c r="M5755" t="n">
        <v>0</v>
      </c>
      <c r="O5755" t="n">
        <v>0</v>
      </c>
      <c r="P5755" t="n">
        <v>29</v>
      </c>
      <c r="Q5755" t="n">
        <v>0</v>
      </c>
      <c r="R5755" t="n">
        <v>0</v>
      </c>
      <c r="S5755" t="n">
        <v>0</v>
      </c>
      <c r="T5755" t="n">
        <v>0</v>
      </c>
    </row>
    <row r="5756">
      <c r="A5756" s="8" t="n">
        <v>46217</v>
      </c>
      <c r="B5756" t="inlineStr">
        <is>
          <t>UA</t>
        </is>
      </c>
      <c r="C5756" s="9">
        <f>_xlfn.XLOOKUP(B5756,Carriers[Code],Carriers[Airline])</f>
        <v/>
      </c>
      <c r="D5756" t="n">
        <v>1475</v>
      </c>
      <c r="E5756" t="inlineStr">
        <is>
          <t>ORD</t>
        </is>
      </c>
      <c r="F5756" s="10" t="n">
        <v>1513</v>
      </c>
      <c r="G5756" t="inlineStr">
        <is>
          <t>1500-1559</t>
        </is>
      </c>
      <c r="H5756" s="9">
        <f>INT(F5756/100)</f>
        <v/>
      </c>
      <c r="I5756" t="n">
        <v>-3</v>
      </c>
      <c r="J5756" t="n">
        <v>0</v>
      </c>
      <c r="K5756" t="n">
        <v>-2</v>
      </c>
      <c r="L5756" t="n">
        <v>0</v>
      </c>
      <c r="M5756" t="n">
        <v>0</v>
      </c>
      <c r="O5756" t="n">
        <v>0</v>
      </c>
    </row>
    <row r="5757">
      <c r="A5757" s="8" t="n">
        <v>46217</v>
      </c>
      <c r="B5757" t="inlineStr">
        <is>
          <t>AA</t>
        </is>
      </c>
      <c r="C5757" s="9">
        <f>_xlfn.XLOOKUP(B5757,Carriers[Code],Carriers[Airline])</f>
        <v/>
      </c>
      <c r="D5757" t="n">
        <v>1565</v>
      </c>
      <c r="E5757" t="inlineStr">
        <is>
          <t>MIA</t>
        </is>
      </c>
      <c r="F5757" s="10" t="n">
        <v>1515</v>
      </c>
      <c r="G5757" t="inlineStr">
        <is>
          <t>1500-1559</t>
        </is>
      </c>
      <c r="H5757" s="9">
        <f>INT(F5757/100)</f>
        <v/>
      </c>
      <c r="I5757" t="n">
        <v>26</v>
      </c>
      <c r="J5757" t="n">
        <v>1</v>
      </c>
      <c r="K5757" t="n">
        <v>-8</v>
      </c>
      <c r="L5757" t="n">
        <v>0</v>
      </c>
      <c r="M5757" t="n">
        <v>0</v>
      </c>
      <c r="O5757" t="n">
        <v>0</v>
      </c>
    </row>
    <row r="5758">
      <c r="A5758" s="8" t="n">
        <v>46217</v>
      </c>
      <c r="B5758" t="inlineStr">
        <is>
          <t>B6</t>
        </is>
      </c>
      <c r="C5758" s="9">
        <f>_xlfn.XLOOKUP(B5758,Carriers[Code],Carriers[Airline])</f>
        <v/>
      </c>
      <c r="D5758" t="n">
        <v>897</v>
      </c>
      <c r="E5758" t="inlineStr">
        <is>
          <t>ATL</t>
        </is>
      </c>
      <c r="F5758" s="10" t="n">
        <v>1515</v>
      </c>
      <c r="G5758" t="inlineStr">
        <is>
          <t>1500-1559</t>
        </is>
      </c>
      <c r="H5758" s="9">
        <f>INT(F5758/100)</f>
        <v/>
      </c>
      <c r="I5758" t="n">
        <v>1</v>
      </c>
      <c r="J5758" t="n">
        <v>0</v>
      </c>
      <c r="K5758" t="n">
        <v>-5</v>
      </c>
      <c r="L5758" t="n">
        <v>0</v>
      </c>
      <c r="M5758" t="n">
        <v>0</v>
      </c>
      <c r="O5758" t="n">
        <v>0</v>
      </c>
    </row>
    <row r="5759">
      <c r="A5759" s="8" t="n">
        <v>46217</v>
      </c>
      <c r="B5759" t="inlineStr">
        <is>
          <t>DL</t>
        </is>
      </c>
      <c r="C5759" s="9">
        <f>_xlfn.XLOOKUP(B5759,Carriers[Code],Carriers[Airline])</f>
        <v/>
      </c>
      <c r="D5759" t="n">
        <v>776</v>
      </c>
      <c r="E5759" t="inlineStr">
        <is>
          <t>MIA</t>
        </is>
      </c>
      <c r="F5759" s="10" t="n">
        <v>1515</v>
      </c>
      <c r="G5759" t="inlineStr">
        <is>
          <t>1500-1559</t>
        </is>
      </c>
      <c r="H5759" s="9">
        <f>INT(F5759/100)</f>
        <v/>
      </c>
      <c r="I5759" t="n">
        <v>-4</v>
      </c>
      <c r="J5759" t="n">
        <v>0</v>
      </c>
      <c r="K5759" t="n">
        <v>-19</v>
      </c>
      <c r="L5759" t="n">
        <v>0</v>
      </c>
      <c r="M5759" t="n">
        <v>0</v>
      </c>
      <c r="O5759" t="n">
        <v>0</v>
      </c>
    </row>
    <row r="5760">
      <c r="A5760" s="8" t="n">
        <v>46217</v>
      </c>
      <c r="B5760" t="inlineStr">
        <is>
          <t>AA</t>
        </is>
      </c>
      <c r="C5760" s="9">
        <f>_xlfn.XLOOKUP(B5760,Carriers[Code],Carriers[Airline])</f>
        <v/>
      </c>
      <c r="D5760" t="n">
        <v>1563</v>
      </c>
      <c r="E5760" t="inlineStr">
        <is>
          <t>ORD</t>
        </is>
      </c>
      <c r="F5760" s="10" t="n">
        <v>1519</v>
      </c>
      <c r="G5760" t="inlineStr">
        <is>
          <t>1500-1559</t>
        </is>
      </c>
      <c r="H5760" s="9">
        <f>INT(F5760/100)</f>
        <v/>
      </c>
      <c r="I5760" t="n">
        <v>20</v>
      </c>
      <c r="J5760" t="n">
        <v>1</v>
      </c>
      <c r="K5760" t="n">
        <v>5</v>
      </c>
      <c r="L5760" t="n">
        <v>0</v>
      </c>
      <c r="M5760" t="n">
        <v>0</v>
      </c>
      <c r="O5760" t="n">
        <v>0</v>
      </c>
    </row>
    <row r="5761">
      <c r="A5761" s="8" t="n">
        <v>46217</v>
      </c>
      <c r="B5761" t="inlineStr">
        <is>
          <t>YX</t>
        </is>
      </c>
      <c r="C5761" s="9">
        <f>_xlfn.XLOOKUP(B5761,Carriers[Code],Carriers[Airline])</f>
        <v/>
      </c>
      <c r="D5761" t="n">
        <v>4380</v>
      </c>
      <c r="E5761" t="inlineStr">
        <is>
          <t>DCA</t>
        </is>
      </c>
      <c r="F5761" s="10" t="n">
        <v>1519</v>
      </c>
      <c r="G5761" t="inlineStr">
        <is>
          <t>1500-1559</t>
        </is>
      </c>
      <c r="H5761" s="9">
        <f>INT(F5761/100)</f>
        <v/>
      </c>
      <c r="I5761" t="n">
        <v>79</v>
      </c>
      <c r="J5761" t="n">
        <v>1</v>
      </c>
      <c r="K5761" t="n">
        <v>92</v>
      </c>
      <c r="L5761" t="n">
        <v>1</v>
      </c>
      <c r="M5761" t="n">
        <v>0</v>
      </c>
      <c r="O5761" t="n">
        <v>0</v>
      </c>
      <c r="P5761" t="n">
        <v>0</v>
      </c>
      <c r="Q5761" t="n">
        <v>0</v>
      </c>
      <c r="R5761" t="n">
        <v>53</v>
      </c>
      <c r="S5761" t="n">
        <v>0</v>
      </c>
      <c r="T5761" t="n">
        <v>39</v>
      </c>
    </row>
    <row r="5762">
      <c r="A5762" s="8" t="n">
        <v>46217</v>
      </c>
      <c r="B5762" t="inlineStr">
        <is>
          <t>B6</t>
        </is>
      </c>
      <c r="C5762" s="9">
        <f>_xlfn.XLOOKUP(B5762,Carriers[Code],Carriers[Airline])</f>
        <v/>
      </c>
      <c r="D5762" t="n">
        <v>1813</v>
      </c>
      <c r="E5762" t="inlineStr">
        <is>
          <t>ORF</t>
        </is>
      </c>
      <c r="F5762" s="10" t="n">
        <v>1527</v>
      </c>
      <c r="G5762" t="inlineStr">
        <is>
          <t>1500-1559</t>
        </is>
      </c>
      <c r="H5762" s="9">
        <f>INT(F5762/100)</f>
        <v/>
      </c>
      <c r="I5762" t="n">
        <v>-3</v>
      </c>
      <c r="J5762" t="n">
        <v>0</v>
      </c>
      <c r="K5762" t="n">
        <v>-22</v>
      </c>
      <c r="L5762" t="n">
        <v>0</v>
      </c>
      <c r="M5762" t="n">
        <v>0</v>
      </c>
      <c r="O5762" t="n">
        <v>0</v>
      </c>
    </row>
    <row r="5763">
      <c r="A5763" s="8" t="n">
        <v>46217</v>
      </c>
      <c r="B5763" t="inlineStr">
        <is>
          <t>DL</t>
        </is>
      </c>
      <c r="C5763" s="9">
        <f>_xlfn.XLOOKUP(B5763,Carriers[Code],Carriers[Airline])</f>
        <v/>
      </c>
      <c r="D5763" t="n">
        <v>2887</v>
      </c>
      <c r="E5763" t="inlineStr">
        <is>
          <t>MCO</t>
        </is>
      </c>
      <c r="F5763" s="10" t="n">
        <v>1527</v>
      </c>
      <c r="G5763" t="inlineStr">
        <is>
          <t>1500-1559</t>
        </is>
      </c>
      <c r="H5763" s="9">
        <f>INT(F5763/100)</f>
        <v/>
      </c>
      <c r="I5763" t="n">
        <v>10</v>
      </c>
      <c r="J5763" t="n">
        <v>0</v>
      </c>
      <c r="K5763" t="n">
        <v>17</v>
      </c>
      <c r="L5763" t="n">
        <v>1</v>
      </c>
      <c r="M5763" t="n">
        <v>0</v>
      </c>
      <c r="O5763" t="n">
        <v>0</v>
      </c>
      <c r="P5763" t="n">
        <v>7</v>
      </c>
      <c r="Q5763" t="n">
        <v>0</v>
      </c>
      <c r="R5763" t="n">
        <v>7</v>
      </c>
      <c r="S5763" t="n">
        <v>0</v>
      </c>
      <c r="T5763" t="n">
        <v>3</v>
      </c>
    </row>
    <row r="5764">
      <c r="A5764" s="8" t="n">
        <v>46217</v>
      </c>
      <c r="B5764" t="inlineStr">
        <is>
          <t>DL</t>
        </is>
      </c>
      <c r="C5764" s="9">
        <f>_xlfn.XLOOKUP(B5764,Carriers[Code],Carriers[Airline])</f>
        <v/>
      </c>
      <c r="D5764" t="n">
        <v>2196</v>
      </c>
      <c r="E5764" t="inlineStr">
        <is>
          <t>FLL</t>
        </is>
      </c>
      <c r="F5764" s="10" t="n">
        <v>1532</v>
      </c>
      <c r="G5764" t="inlineStr">
        <is>
          <t>1500-1559</t>
        </is>
      </c>
      <c r="H5764" s="9">
        <f>INT(F5764/100)</f>
        <v/>
      </c>
      <c r="I5764" t="n">
        <v>-2</v>
      </c>
      <c r="J5764" t="n">
        <v>0</v>
      </c>
      <c r="K5764" t="n">
        <v>-29</v>
      </c>
      <c r="L5764" t="n">
        <v>0</v>
      </c>
      <c r="M5764" t="n">
        <v>0</v>
      </c>
      <c r="O5764" t="n">
        <v>0</v>
      </c>
    </row>
    <row r="5765">
      <c r="A5765" s="8" t="n">
        <v>46217</v>
      </c>
      <c r="B5765" t="inlineStr">
        <is>
          <t>YX</t>
        </is>
      </c>
      <c r="C5765" s="9">
        <f>_xlfn.XLOOKUP(B5765,Carriers[Code],Carriers[Airline])</f>
        <v/>
      </c>
      <c r="D5765" t="n">
        <v>5657</v>
      </c>
      <c r="E5765" t="inlineStr">
        <is>
          <t>JAX</t>
        </is>
      </c>
      <c r="F5765" s="10" t="n">
        <v>1535</v>
      </c>
      <c r="G5765" t="inlineStr">
        <is>
          <t>1500-1559</t>
        </is>
      </c>
      <c r="H5765" s="9">
        <f>INT(F5765/100)</f>
        <v/>
      </c>
      <c r="I5765" t="n">
        <v>-4</v>
      </c>
      <c r="J5765" t="n">
        <v>0</v>
      </c>
      <c r="K5765" t="n">
        <v>-18</v>
      </c>
      <c r="L5765" t="n">
        <v>0</v>
      </c>
      <c r="M5765" t="n">
        <v>0</v>
      </c>
      <c r="O5765" t="n">
        <v>0</v>
      </c>
    </row>
    <row r="5766">
      <c r="A5766" s="8" t="n">
        <v>46217</v>
      </c>
      <c r="B5766" t="inlineStr">
        <is>
          <t>B6</t>
        </is>
      </c>
      <c r="C5766" s="9">
        <f>_xlfn.XLOOKUP(B5766,Carriers[Code],Carriers[Airline])</f>
        <v/>
      </c>
      <c r="D5766" t="n">
        <v>2321</v>
      </c>
      <c r="E5766" t="inlineStr">
        <is>
          <t>PBI</t>
        </is>
      </c>
      <c r="F5766" s="10" t="n">
        <v>1539</v>
      </c>
      <c r="G5766" t="inlineStr">
        <is>
          <t>1500-1559</t>
        </is>
      </c>
      <c r="H5766" s="9">
        <f>INT(F5766/100)</f>
        <v/>
      </c>
      <c r="I5766" t="n">
        <v>4</v>
      </c>
      <c r="J5766" t="n">
        <v>0</v>
      </c>
      <c r="K5766" t="n">
        <v>-17</v>
      </c>
      <c r="L5766" t="n">
        <v>0</v>
      </c>
      <c r="M5766" t="n">
        <v>0</v>
      </c>
      <c r="O5766" t="n">
        <v>0</v>
      </c>
    </row>
    <row r="5767">
      <c r="A5767" s="8" t="n">
        <v>46217</v>
      </c>
      <c r="B5767" t="inlineStr">
        <is>
          <t>B6</t>
        </is>
      </c>
      <c r="C5767" s="9">
        <f>_xlfn.XLOOKUP(B5767,Carriers[Code],Carriers[Airline])</f>
        <v/>
      </c>
      <c r="D5767" t="n">
        <v>781</v>
      </c>
      <c r="E5767" t="inlineStr">
        <is>
          <t>RIC</t>
        </is>
      </c>
      <c r="F5767" s="10" t="n">
        <v>1540</v>
      </c>
      <c r="G5767" t="inlineStr">
        <is>
          <t>1500-1559</t>
        </is>
      </c>
      <c r="H5767" s="9">
        <f>INT(F5767/100)</f>
        <v/>
      </c>
      <c r="I5767" t="n">
        <v>-5</v>
      </c>
      <c r="J5767" t="n">
        <v>0</v>
      </c>
      <c r="K5767" t="n">
        <v>-15</v>
      </c>
      <c r="L5767" t="n">
        <v>0</v>
      </c>
      <c r="M5767" t="n">
        <v>0</v>
      </c>
      <c r="O5767" t="n">
        <v>0</v>
      </c>
    </row>
    <row r="5768">
      <c r="A5768" s="8" t="n">
        <v>46217</v>
      </c>
      <c r="B5768" t="inlineStr">
        <is>
          <t>DL</t>
        </is>
      </c>
      <c r="C5768" s="9">
        <f>_xlfn.XLOOKUP(B5768,Carriers[Code],Carriers[Airline])</f>
        <v/>
      </c>
      <c r="D5768" t="n">
        <v>2889</v>
      </c>
      <c r="E5768" t="inlineStr">
        <is>
          <t>SEA</t>
        </is>
      </c>
      <c r="F5768" s="10" t="n">
        <v>1540</v>
      </c>
      <c r="G5768" t="inlineStr">
        <is>
          <t>1500-1559</t>
        </is>
      </c>
      <c r="H5768" s="9">
        <f>INT(F5768/100)</f>
        <v/>
      </c>
      <c r="I5768" t="n">
        <v>-1</v>
      </c>
      <c r="J5768" t="n">
        <v>0</v>
      </c>
      <c r="K5768" t="n">
        <v>-12</v>
      </c>
      <c r="L5768" t="n">
        <v>0</v>
      </c>
      <c r="M5768" t="n">
        <v>0</v>
      </c>
      <c r="O5768" t="n">
        <v>0</v>
      </c>
    </row>
    <row r="5769">
      <c r="A5769" s="8" t="n">
        <v>46217</v>
      </c>
      <c r="B5769" t="inlineStr">
        <is>
          <t>B6</t>
        </is>
      </c>
      <c r="C5769" s="9">
        <f>_xlfn.XLOOKUP(B5769,Carriers[Code],Carriers[Airline])</f>
        <v/>
      </c>
      <c r="D5769" t="n">
        <v>1237</v>
      </c>
      <c r="E5769" t="inlineStr">
        <is>
          <t>DTW</t>
        </is>
      </c>
      <c r="F5769" s="10" t="n">
        <v>1543</v>
      </c>
      <c r="G5769" t="inlineStr">
        <is>
          <t>1500-1559</t>
        </is>
      </c>
      <c r="H5769" s="9">
        <f>INT(F5769/100)</f>
        <v/>
      </c>
      <c r="I5769" t="n">
        <v>10</v>
      </c>
      <c r="J5769" t="n">
        <v>0</v>
      </c>
      <c r="K5769" t="n">
        <v>3</v>
      </c>
      <c r="L5769" t="n">
        <v>0</v>
      </c>
      <c r="M5769" t="n">
        <v>0</v>
      </c>
      <c r="O5769" t="n">
        <v>0</v>
      </c>
    </row>
    <row r="5770">
      <c r="A5770" s="8" t="n">
        <v>46217</v>
      </c>
      <c r="B5770" t="inlineStr">
        <is>
          <t>WN</t>
        </is>
      </c>
      <c r="C5770" s="9">
        <f>_xlfn.XLOOKUP(B5770,Carriers[Code],Carriers[Airline])</f>
        <v/>
      </c>
      <c r="D5770" t="n">
        <v>696</v>
      </c>
      <c r="E5770" t="inlineStr">
        <is>
          <t>AUS</t>
        </is>
      </c>
      <c r="F5770" s="10" t="n">
        <v>1545</v>
      </c>
      <c r="G5770" t="inlineStr">
        <is>
          <t>1500-1559</t>
        </is>
      </c>
      <c r="H5770" s="9">
        <f>INT(F5770/100)</f>
        <v/>
      </c>
      <c r="I5770" t="n">
        <v>66</v>
      </c>
      <c r="J5770" t="n">
        <v>1</v>
      </c>
      <c r="K5770" t="n">
        <v>51</v>
      </c>
      <c r="L5770" t="n">
        <v>1</v>
      </c>
      <c r="M5770" t="n">
        <v>0</v>
      </c>
      <c r="O5770" t="n">
        <v>0</v>
      </c>
      <c r="P5770" t="n">
        <v>8</v>
      </c>
      <c r="Q5770" t="n">
        <v>0</v>
      </c>
      <c r="R5770" t="n">
        <v>0</v>
      </c>
      <c r="S5770" t="n">
        <v>0</v>
      </c>
      <c r="T5770" t="n">
        <v>43</v>
      </c>
    </row>
    <row r="5771">
      <c r="A5771" s="8" t="n">
        <v>46217</v>
      </c>
      <c r="B5771" t="inlineStr">
        <is>
          <t>WN</t>
        </is>
      </c>
      <c r="C5771" s="9">
        <f>_xlfn.XLOOKUP(B5771,Carriers[Code],Carriers[Airline])</f>
        <v/>
      </c>
      <c r="D5771" t="n">
        <v>4106</v>
      </c>
      <c r="E5771" t="inlineStr">
        <is>
          <t>MDW</t>
        </is>
      </c>
      <c r="F5771" s="10" t="n">
        <v>1545</v>
      </c>
      <c r="G5771" t="inlineStr">
        <is>
          <t>1500-1559</t>
        </is>
      </c>
      <c r="H5771" s="9">
        <f>INT(F5771/100)</f>
        <v/>
      </c>
      <c r="I5771" t="n">
        <v>42</v>
      </c>
      <c r="J5771" t="n">
        <v>1</v>
      </c>
      <c r="K5771" t="n">
        <v>16</v>
      </c>
      <c r="L5771" t="n">
        <v>1</v>
      </c>
      <c r="M5771" t="n">
        <v>0</v>
      </c>
      <c r="O5771" t="n">
        <v>0</v>
      </c>
      <c r="P5771" t="n">
        <v>3</v>
      </c>
      <c r="Q5771" t="n">
        <v>0</v>
      </c>
      <c r="R5771" t="n">
        <v>0</v>
      </c>
      <c r="S5771" t="n">
        <v>0</v>
      </c>
      <c r="T5771" t="n">
        <v>13</v>
      </c>
    </row>
    <row r="5772">
      <c r="A5772" s="8" t="n">
        <v>46217</v>
      </c>
      <c r="B5772" t="inlineStr">
        <is>
          <t>YX</t>
        </is>
      </c>
      <c r="C5772" s="9">
        <f>_xlfn.XLOOKUP(B5772,Carriers[Code],Carriers[Airline])</f>
        <v/>
      </c>
      <c r="D5772" t="n">
        <v>5689</v>
      </c>
      <c r="E5772" t="inlineStr">
        <is>
          <t>DCA</t>
        </is>
      </c>
      <c r="F5772" s="10" t="n">
        <v>1545</v>
      </c>
      <c r="G5772" t="inlineStr">
        <is>
          <t>1500-1559</t>
        </is>
      </c>
      <c r="H5772" s="9">
        <f>INT(F5772/100)</f>
        <v/>
      </c>
      <c r="M5772" t="n">
        <v>1</v>
      </c>
      <c r="N5772" t="inlineStr">
        <is>
          <t>C</t>
        </is>
      </c>
      <c r="O5772" t="n">
        <v>0</v>
      </c>
    </row>
    <row r="5773">
      <c r="A5773" s="8" t="n">
        <v>46217</v>
      </c>
      <c r="B5773" t="inlineStr">
        <is>
          <t>B6</t>
        </is>
      </c>
      <c r="C5773" s="9">
        <f>_xlfn.XLOOKUP(B5773,Carriers[Code],Carriers[Airline])</f>
        <v/>
      </c>
      <c r="D5773" t="n">
        <v>233</v>
      </c>
      <c r="E5773" t="inlineStr">
        <is>
          <t>SFO</t>
        </is>
      </c>
      <c r="F5773" s="10" t="n">
        <v>1550</v>
      </c>
      <c r="G5773" t="inlineStr">
        <is>
          <t>1500-1559</t>
        </is>
      </c>
      <c r="H5773" s="9">
        <f>INT(F5773/100)</f>
        <v/>
      </c>
      <c r="I5773" t="n">
        <v>33</v>
      </c>
      <c r="J5773" t="n">
        <v>1</v>
      </c>
      <c r="K5773" t="n">
        <v>1</v>
      </c>
      <c r="L5773" t="n">
        <v>0</v>
      </c>
      <c r="M5773" t="n">
        <v>0</v>
      </c>
      <c r="O5773" t="n">
        <v>0</v>
      </c>
    </row>
    <row r="5774">
      <c r="A5774" s="8" t="n">
        <v>46217</v>
      </c>
      <c r="B5774" t="inlineStr">
        <is>
          <t>YX</t>
        </is>
      </c>
      <c r="C5774" s="9">
        <f>_xlfn.XLOOKUP(B5774,Carriers[Code],Carriers[Airline])</f>
        <v/>
      </c>
      <c r="D5774" t="n">
        <v>5644</v>
      </c>
      <c r="E5774" t="inlineStr">
        <is>
          <t>BWI</t>
        </is>
      </c>
      <c r="F5774" s="10" t="n">
        <v>1550</v>
      </c>
      <c r="G5774" t="inlineStr">
        <is>
          <t>1500-1559</t>
        </is>
      </c>
      <c r="H5774" s="9">
        <f>INT(F5774/100)</f>
        <v/>
      </c>
      <c r="I5774" t="n">
        <v>-5</v>
      </c>
      <c r="J5774" t="n">
        <v>0</v>
      </c>
      <c r="K5774" t="n">
        <v>-8</v>
      </c>
      <c r="L5774" t="n">
        <v>0</v>
      </c>
      <c r="M5774" t="n">
        <v>0</v>
      </c>
      <c r="O5774" t="n">
        <v>0</v>
      </c>
    </row>
    <row r="5775">
      <c r="A5775" s="8" t="n">
        <v>46217</v>
      </c>
      <c r="B5775" t="inlineStr">
        <is>
          <t>UA</t>
        </is>
      </c>
      <c r="C5775" s="9">
        <f>_xlfn.XLOOKUP(B5775,Carriers[Code],Carriers[Airline])</f>
        <v/>
      </c>
      <c r="D5775" t="n">
        <v>1183</v>
      </c>
      <c r="E5775" t="inlineStr">
        <is>
          <t>IAH</t>
        </is>
      </c>
      <c r="F5775" s="10" t="n">
        <v>1554</v>
      </c>
      <c r="G5775" t="inlineStr">
        <is>
          <t>1500-1559</t>
        </is>
      </c>
      <c r="H5775" s="9">
        <f>INT(F5775/100)</f>
        <v/>
      </c>
      <c r="I5775" t="n">
        <v>0</v>
      </c>
      <c r="J5775" t="n">
        <v>0</v>
      </c>
      <c r="K5775" t="n">
        <v>-4</v>
      </c>
      <c r="L5775" t="n">
        <v>0</v>
      </c>
      <c r="M5775" t="n">
        <v>0</v>
      </c>
      <c r="O5775" t="n">
        <v>0</v>
      </c>
    </row>
    <row r="5776">
      <c r="A5776" s="8" t="n">
        <v>46217</v>
      </c>
      <c r="B5776" t="inlineStr">
        <is>
          <t>B6</t>
        </is>
      </c>
      <c r="C5776" s="9">
        <f>_xlfn.XLOOKUP(B5776,Carriers[Code],Carriers[Airline])</f>
        <v/>
      </c>
      <c r="D5776" t="n">
        <v>487</v>
      </c>
      <c r="E5776" t="inlineStr">
        <is>
          <t>LAX</t>
        </is>
      </c>
      <c r="F5776" s="10" t="n">
        <v>1555</v>
      </c>
      <c r="G5776" t="inlineStr">
        <is>
          <t>1500-1559</t>
        </is>
      </c>
      <c r="H5776" s="9">
        <f>INT(F5776/100)</f>
        <v/>
      </c>
      <c r="I5776" t="n">
        <v>29</v>
      </c>
      <c r="J5776" t="n">
        <v>1</v>
      </c>
      <c r="K5776" t="n">
        <v>-1</v>
      </c>
      <c r="L5776" t="n">
        <v>0</v>
      </c>
      <c r="M5776" t="n">
        <v>0</v>
      </c>
      <c r="O5776" t="n">
        <v>0</v>
      </c>
    </row>
    <row r="5777">
      <c r="A5777" s="8" t="n">
        <v>46217</v>
      </c>
      <c r="B5777" t="inlineStr">
        <is>
          <t>YX</t>
        </is>
      </c>
      <c r="C5777" s="9">
        <f>_xlfn.XLOOKUP(B5777,Carriers[Code],Carriers[Airline])</f>
        <v/>
      </c>
      <c r="D5777" t="n">
        <v>5726</v>
      </c>
      <c r="E5777" t="inlineStr">
        <is>
          <t>LGA</t>
        </is>
      </c>
      <c r="F5777" s="10" t="n">
        <v>1600</v>
      </c>
      <c r="G5777" t="inlineStr">
        <is>
          <t>1600-1659</t>
        </is>
      </c>
      <c r="H5777" s="9">
        <f>INT(F5777/100)</f>
        <v/>
      </c>
      <c r="I5777" t="n">
        <v>-2</v>
      </c>
      <c r="J5777" t="n">
        <v>0</v>
      </c>
      <c r="K5777" t="n">
        <v>-11</v>
      </c>
      <c r="L5777" t="n">
        <v>0</v>
      </c>
      <c r="M5777" t="n">
        <v>0</v>
      </c>
      <c r="O5777" t="n">
        <v>0</v>
      </c>
    </row>
    <row r="5778">
      <c r="A5778" s="8" t="n">
        <v>46217</v>
      </c>
      <c r="B5778" t="inlineStr">
        <is>
          <t>DL</t>
        </is>
      </c>
      <c r="C5778" s="9">
        <f>_xlfn.XLOOKUP(B5778,Carriers[Code],Carriers[Airline])</f>
        <v/>
      </c>
      <c r="D5778" t="n">
        <v>1439</v>
      </c>
      <c r="E5778" t="inlineStr">
        <is>
          <t>TPA</t>
        </is>
      </c>
      <c r="F5778" s="10" t="n">
        <v>1605</v>
      </c>
      <c r="G5778" t="inlineStr">
        <is>
          <t>1600-1659</t>
        </is>
      </c>
      <c r="H5778" s="9">
        <f>INT(F5778/100)</f>
        <v/>
      </c>
      <c r="I5778" t="n">
        <v>-3</v>
      </c>
      <c r="J5778" t="n">
        <v>0</v>
      </c>
      <c r="K5778" t="n">
        <v>-25</v>
      </c>
      <c r="L5778" t="n">
        <v>0</v>
      </c>
      <c r="M5778" t="n">
        <v>0</v>
      </c>
      <c r="O5778" t="n">
        <v>0</v>
      </c>
    </row>
    <row r="5779">
      <c r="A5779" s="8" t="n">
        <v>46217</v>
      </c>
      <c r="B5779" t="inlineStr">
        <is>
          <t>AA</t>
        </is>
      </c>
      <c r="C5779" s="9">
        <f>_xlfn.XLOOKUP(B5779,Carriers[Code],Carriers[Airline])</f>
        <v/>
      </c>
      <c r="D5779" t="n">
        <v>1595</v>
      </c>
      <c r="E5779" t="inlineStr">
        <is>
          <t>DFW</t>
        </is>
      </c>
      <c r="F5779" s="10" t="n">
        <v>1606</v>
      </c>
      <c r="G5779" t="inlineStr">
        <is>
          <t>1600-1659</t>
        </is>
      </c>
      <c r="H5779" s="9">
        <f>INT(F5779/100)</f>
        <v/>
      </c>
      <c r="I5779" t="n">
        <v>22</v>
      </c>
      <c r="J5779" t="n">
        <v>1</v>
      </c>
      <c r="K5779" t="n">
        <v>-19</v>
      </c>
      <c r="L5779" t="n">
        <v>0</v>
      </c>
      <c r="M5779" t="n">
        <v>0</v>
      </c>
      <c r="O5779" t="n">
        <v>0</v>
      </c>
    </row>
    <row r="5780">
      <c r="A5780" s="8" t="n">
        <v>46217</v>
      </c>
      <c r="B5780" t="inlineStr">
        <is>
          <t>B6</t>
        </is>
      </c>
      <c r="C5780" s="9">
        <f>_xlfn.XLOOKUP(B5780,Carriers[Code],Carriers[Airline])</f>
        <v/>
      </c>
      <c r="D5780" t="n">
        <v>1355</v>
      </c>
      <c r="E5780" t="inlineStr">
        <is>
          <t>DCA</t>
        </is>
      </c>
      <c r="F5780" s="10" t="n">
        <v>1610</v>
      </c>
      <c r="G5780" t="inlineStr">
        <is>
          <t>1600-1659</t>
        </is>
      </c>
      <c r="H5780" s="9">
        <f>INT(F5780/100)</f>
        <v/>
      </c>
      <c r="M5780" t="n">
        <v>1</v>
      </c>
      <c r="N5780" t="inlineStr">
        <is>
          <t>C</t>
        </is>
      </c>
      <c r="O5780" t="n">
        <v>0</v>
      </c>
    </row>
    <row r="5781">
      <c r="A5781" s="8" t="n">
        <v>46217</v>
      </c>
      <c r="B5781" t="inlineStr">
        <is>
          <t>DL</t>
        </is>
      </c>
      <c r="C5781" s="9">
        <f>_xlfn.XLOOKUP(B5781,Carriers[Code],Carriers[Airline])</f>
        <v/>
      </c>
      <c r="D5781" t="n">
        <v>314</v>
      </c>
      <c r="E5781" t="inlineStr">
        <is>
          <t>MCI</t>
        </is>
      </c>
      <c r="F5781" s="10" t="n">
        <v>1610</v>
      </c>
      <c r="G5781" t="inlineStr">
        <is>
          <t>1600-1659</t>
        </is>
      </c>
      <c r="H5781" s="9">
        <f>INT(F5781/100)</f>
        <v/>
      </c>
      <c r="I5781" t="n">
        <v>-9</v>
      </c>
      <c r="J5781" t="n">
        <v>0</v>
      </c>
      <c r="K5781" t="n">
        <v>-30</v>
      </c>
      <c r="L5781" t="n">
        <v>0</v>
      </c>
      <c r="M5781" t="n">
        <v>0</v>
      </c>
      <c r="O5781" t="n">
        <v>0</v>
      </c>
    </row>
    <row r="5782">
      <c r="A5782" s="8" t="n">
        <v>46217</v>
      </c>
      <c r="B5782" t="inlineStr">
        <is>
          <t>YX</t>
        </is>
      </c>
      <c r="C5782" s="9">
        <f>_xlfn.XLOOKUP(B5782,Carriers[Code],Carriers[Airline])</f>
        <v/>
      </c>
      <c r="D5782" t="n">
        <v>5665</v>
      </c>
      <c r="E5782" t="inlineStr">
        <is>
          <t>RIC</t>
        </is>
      </c>
      <c r="F5782" s="10" t="n">
        <v>1610</v>
      </c>
      <c r="G5782" t="inlineStr">
        <is>
          <t>1600-1659</t>
        </is>
      </c>
      <c r="H5782" s="9">
        <f>INT(F5782/100)</f>
        <v/>
      </c>
      <c r="I5782" t="n">
        <v>-9</v>
      </c>
      <c r="J5782" t="n">
        <v>0</v>
      </c>
      <c r="K5782" t="n">
        <v>-31</v>
      </c>
      <c r="L5782" t="n">
        <v>0</v>
      </c>
      <c r="M5782" t="n">
        <v>0</v>
      </c>
      <c r="O5782" t="n">
        <v>0</v>
      </c>
    </row>
    <row r="5783">
      <c r="A5783" s="8" t="n">
        <v>46217</v>
      </c>
      <c r="B5783" t="inlineStr">
        <is>
          <t>DL</t>
        </is>
      </c>
      <c r="C5783" s="9">
        <f>_xlfn.XLOOKUP(B5783,Carriers[Code],Carriers[Airline])</f>
        <v/>
      </c>
      <c r="D5783" t="n">
        <v>2646</v>
      </c>
      <c r="E5783" t="inlineStr">
        <is>
          <t>ORD</t>
        </is>
      </c>
      <c r="F5783" s="10" t="n">
        <v>1615</v>
      </c>
      <c r="G5783" t="inlineStr">
        <is>
          <t>1600-1659</t>
        </is>
      </c>
      <c r="H5783" s="9">
        <f>INT(F5783/100)</f>
        <v/>
      </c>
      <c r="I5783" t="n">
        <v>-2</v>
      </c>
      <c r="J5783" t="n">
        <v>0</v>
      </c>
      <c r="K5783" t="n">
        <v>-20</v>
      </c>
      <c r="L5783" t="n">
        <v>0</v>
      </c>
      <c r="M5783" t="n">
        <v>0</v>
      </c>
      <c r="O5783" t="n">
        <v>0</v>
      </c>
    </row>
    <row r="5784">
      <c r="A5784" s="8" t="n">
        <v>46217</v>
      </c>
      <c r="B5784" t="inlineStr">
        <is>
          <t>UA</t>
        </is>
      </c>
      <c r="C5784" s="9">
        <f>_xlfn.XLOOKUP(B5784,Carriers[Code],Carriers[Airline])</f>
        <v/>
      </c>
      <c r="D5784" t="n">
        <v>512</v>
      </c>
      <c r="E5784" t="inlineStr">
        <is>
          <t>SFO</t>
        </is>
      </c>
      <c r="F5784" s="10" t="n">
        <v>1615</v>
      </c>
      <c r="G5784" t="inlineStr">
        <is>
          <t>1600-1659</t>
        </is>
      </c>
      <c r="H5784" s="9">
        <f>INT(F5784/100)</f>
        <v/>
      </c>
      <c r="I5784" t="n">
        <v>-2</v>
      </c>
      <c r="J5784" t="n">
        <v>0</v>
      </c>
      <c r="K5784" t="n">
        <v>-42</v>
      </c>
      <c r="L5784" t="n">
        <v>0</v>
      </c>
      <c r="M5784" t="n">
        <v>0</v>
      </c>
      <c r="O5784" t="n">
        <v>0</v>
      </c>
    </row>
    <row r="5785">
      <c r="A5785" s="8" t="n">
        <v>46217</v>
      </c>
      <c r="B5785" t="inlineStr">
        <is>
          <t>YX</t>
        </is>
      </c>
      <c r="C5785" s="9">
        <f>_xlfn.XLOOKUP(B5785,Carriers[Code],Carriers[Airline])</f>
        <v/>
      </c>
      <c r="D5785" t="n">
        <v>5680</v>
      </c>
      <c r="E5785" t="inlineStr">
        <is>
          <t>PIT</t>
        </is>
      </c>
      <c r="F5785" s="10" t="n">
        <v>1615</v>
      </c>
      <c r="G5785" t="inlineStr">
        <is>
          <t>1600-1659</t>
        </is>
      </c>
      <c r="H5785" s="9">
        <f>INT(F5785/100)</f>
        <v/>
      </c>
      <c r="I5785" t="n">
        <v>72</v>
      </c>
      <c r="J5785" t="n">
        <v>1</v>
      </c>
      <c r="K5785" t="n">
        <v>64</v>
      </c>
      <c r="L5785" t="n">
        <v>1</v>
      </c>
      <c r="M5785" t="n">
        <v>0</v>
      </c>
      <c r="O5785" t="n">
        <v>0</v>
      </c>
      <c r="P5785" t="n">
        <v>0</v>
      </c>
      <c r="Q5785" t="n">
        <v>0</v>
      </c>
      <c r="R5785" t="n">
        <v>0</v>
      </c>
      <c r="S5785" t="n">
        <v>0</v>
      </c>
      <c r="T5785" t="n">
        <v>64</v>
      </c>
    </row>
    <row r="5786">
      <c r="A5786" s="8" t="n">
        <v>46217</v>
      </c>
      <c r="B5786" t="inlineStr">
        <is>
          <t>B6</t>
        </is>
      </c>
      <c r="C5786" s="9">
        <f>_xlfn.XLOOKUP(B5786,Carriers[Code],Carriers[Airline])</f>
        <v/>
      </c>
      <c r="D5786" t="n">
        <v>391</v>
      </c>
      <c r="E5786" t="inlineStr">
        <is>
          <t>TPA</t>
        </is>
      </c>
      <c r="F5786" s="10" t="n">
        <v>1619</v>
      </c>
      <c r="G5786" t="inlineStr">
        <is>
          <t>1600-1659</t>
        </is>
      </c>
      <c r="H5786" s="9">
        <f>INT(F5786/100)</f>
        <v/>
      </c>
      <c r="I5786" t="n">
        <v>26</v>
      </c>
      <c r="J5786" t="n">
        <v>1</v>
      </c>
      <c r="K5786" t="n">
        <v>13</v>
      </c>
      <c r="L5786" t="n">
        <v>0</v>
      </c>
      <c r="M5786" t="n">
        <v>0</v>
      </c>
      <c r="O5786" t="n">
        <v>0</v>
      </c>
    </row>
    <row r="5787">
      <c r="A5787" s="8" t="n">
        <v>46217</v>
      </c>
      <c r="B5787" t="inlineStr">
        <is>
          <t>YX</t>
        </is>
      </c>
      <c r="C5787" s="9">
        <f>_xlfn.XLOOKUP(B5787,Carriers[Code],Carriers[Airline])</f>
        <v/>
      </c>
      <c r="D5787" t="n">
        <v>4709</v>
      </c>
      <c r="E5787" t="inlineStr">
        <is>
          <t>ROC</t>
        </is>
      </c>
      <c r="F5787" s="10" t="n">
        <v>1619</v>
      </c>
      <c r="G5787" t="inlineStr">
        <is>
          <t>1600-1659</t>
        </is>
      </c>
      <c r="H5787" s="9">
        <f>INT(F5787/100)</f>
        <v/>
      </c>
      <c r="I5787" t="n">
        <v>159</v>
      </c>
      <c r="J5787" t="n">
        <v>1</v>
      </c>
      <c r="K5787" t="n">
        <v>155</v>
      </c>
      <c r="L5787" t="n">
        <v>1</v>
      </c>
      <c r="M5787" t="n">
        <v>0</v>
      </c>
      <c r="O5787" t="n">
        <v>0</v>
      </c>
      <c r="P5787" t="n">
        <v>15</v>
      </c>
      <c r="Q5787" t="n">
        <v>0</v>
      </c>
      <c r="R5787" t="n">
        <v>0</v>
      </c>
      <c r="S5787" t="n">
        <v>0</v>
      </c>
      <c r="T5787" t="n">
        <v>140</v>
      </c>
    </row>
    <row r="5788">
      <c r="A5788" s="8" t="n">
        <v>46217</v>
      </c>
      <c r="B5788" t="inlineStr">
        <is>
          <t>B6</t>
        </is>
      </c>
      <c r="C5788" s="9">
        <f>_xlfn.XLOOKUP(B5788,Carriers[Code],Carriers[Airline])</f>
        <v/>
      </c>
      <c r="D5788" t="n">
        <v>319</v>
      </c>
      <c r="E5788" t="inlineStr">
        <is>
          <t>SAN</t>
        </is>
      </c>
      <c r="F5788" s="10" t="n">
        <v>1620</v>
      </c>
      <c r="G5788" t="inlineStr">
        <is>
          <t>1600-1659</t>
        </is>
      </c>
      <c r="H5788" s="9">
        <f>INT(F5788/100)</f>
        <v/>
      </c>
      <c r="I5788" t="n">
        <v>24</v>
      </c>
      <c r="J5788" t="n">
        <v>1</v>
      </c>
      <c r="K5788" t="n">
        <v>-17</v>
      </c>
      <c r="L5788" t="n">
        <v>0</v>
      </c>
      <c r="M5788" t="n">
        <v>0</v>
      </c>
      <c r="O5788" t="n">
        <v>0</v>
      </c>
    </row>
    <row r="5789">
      <c r="A5789" s="8" t="n">
        <v>46217</v>
      </c>
      <c r="B5789" t="inlineStr">
        <is>
          <t>B6</t>
        </is>
      </c>
      <c r="C5789" s="9">
        <f>_xlfn.XLOOKUP(B5789,Carriers[Code],Carriers[Airline])</f>
        <v/>
      </c>
      <c r="D5789" t="n">
        <v>2065</v>
      </c>
      <c r="E5789" t="inlineStr">
        <is>
          <t>RSW</t>
        </is>
      </c>
      <c r="F5789" s="10" t="n">
        <v>1622</v>
      </c>
      <c r="G5789" t="inlineStr">
        <is>
          <t>1600-1659</t>
        </is>
      </c>
      <c r="H5789" s="9">
        <f>INT(F5789/100)</f>
        <v/>
      </c>
      <c r="I5789" t="n">
        <v>49</v>
      </c>
      <c r="J5789" t="n">
        <v>1</v>
      </c>
      <c r="K5789" t="n">
        <v>31</v>
      </c>
      <c r="L5789" t="n">
        <v>1</v>
      </c>
      <c r="M5789" t="n">
        <v>0</v>
      </c>
      <c r="O5789" t="n">
        <v>0</v>
      </c>
      <c r="P5789" t="n">
        <v>31</v>
      </c>
      <c r="Q5789" t="n">
        <v>0</v>
      </c>
      <c r="R5789" t="n">
        <v>0</v>
      </c>
      <c r="S5789" t="n">
        <v>0</v>
      </c>
      <c r="T5789" t="n">
        <v>0</v>
      </c>
    </row>
    <row r="5790">
      <c r="A5790" s="8" t="n">
        <v>46217</v>
      </c>
      <c r="B5790" t="inlineStr">
        <is>
          <t>DL</t>
        </is>
      </c>
      <c r="C5790" s="9">
        <f>_xlfn.XLOOKUP(B5790,Carriers[Code],Carriers[Airline])</f>
        <v/>
      </c>
      <c r="D5790" t="n">
        <v>318</v>
      </c>
      <c r="E5790" t="inlineStr">
        <is>
          <t>LAX</t>
        </is>
      </c>
      <c r="F5790" s="10" t="n">
        <v>1625</v>
      </c>
      <c r="G5790" t="inlineStr">
        <is>
          <t>1600-1659</t>
        </is>
      </c>
      <c r="H5790" s="9">
        <f>INT(F5790/100)</f>
        <v/>
      </c>
      <c r="I5790" t="n">
        <v>204</v>
      </c>
      <c r="J5790" t="n">
        <v>1</v>
      </c>
      <c r="K5790" t="n">
        <v>159</v>
      </c>
      <c r="L5790" t="n">
        <v>1</v>
      </c>
      <c r="M5790" t="n">
        <v>0</v>
      </c>
      <c r="O5790" t="n">
        <v>0</v>
      </c>
      <c r="P5790" t="n">
        <v>159</v>
      </c>
      <c r="Q5790" t="n">
        <v>0</v>
      </c>
      <c r="R5790" t="n">
        <v>0</v>
      </c>
      <c r="S5790" t="n">
        <v>0</v>
      </c>
      <c r="T5790" t="n">
        <v>0</v>
      </c>
    </row>
    <row r="5791">
      <c r="A5791" s="8" t="n">
        <v>46217</v>
      </c>
      <c r="B5791" t="inlineStr">
        <is>
          <t>WN</t>
        </is>
      </c>
      <c r="C5791" s="9">
        <f>_xlfn.XLOOKUP(B5791,Carriers[Code],Carriers[Airline])</f>
        <v/>
      </c>
      <c r="D5791" t="n">
        <v>211</v>
      </c>
      <c r="E5791" t="inlineStr">
        <is>
          <t>SAN</t>
        </is>
      </c>
      <c r="F5791" s="10" t="n">
        <v>1625</v>
      </c>
      <c r="G5791" t="inlineStr">
        <is>
          <t>1600-1659</t>
        </is>
      </c>
      <c r="H5791" s="9">
        <f>INT(F5791/100)</f>
        <v/>
      </c>
      <c r="I5791" t="n">
        <v>-4</v>
      </c>
      <c r="J5791" t="n">
        <v>0</v>
      </c>
      <c r="K5791" t="n">
        <v>-48</v>
      </c>
      <c r="L5791" t="n">
        <v>0</v>
      </c>
      <c r="M5791" t="n">
        <v>0</v>
      </c>
      <c r="O5791" t="n">
        <v>0</v>
      </c>
    </row>
    <row r="5792">
      <c r="A5792" s="8" t="n">
        <v>46217</v>
      </c>
      <c r="B5792" t="inlineStr">
        <is>
          <t>YX</t>
        </is>
      </c>
      <c r="C5792" s="9">
        <f>_xlfn.XLOOKUP(B5792,Carriers[Code],Carriers[Airline])</f>
        <v/>
      </c>
      <c r="D5792" t="n">
        <v>5619</v>
      </c>
      <c r="E5792" t="inlineStr">
        <is>
          <t>MKE</t>
        </is>
      </c>
      <c r="F5792" s="10" t="n">
        <v>1625</v>
      </c>
      <c r="G5792" t="inlineStr">
        <is>
          <t>1600-1659</t>
        </is>
      </c>
      <c r="H5792" s="9">
        <f>INT(F5792/100)</f>
        <v/>
      </c>
      <c r="I5792" t="n">
        <v>-2</v>
      </c>
      <c r="J5792" t="n">
        <v>0</v>
      </c>
      <c r="K5792" t="n">
        <v>-24</v>
      </c>
      <c r="L5792" t="n">
        <v>0</v>
      </c>
      <c r="M5792" t="n">
        <v>0</v>
      </c>
      <c r="O5792" t="n">
        <v>0</v>
      </c>
    </row>
    <row r="5793">
      <c r="A5793" s="8" t="n">
        <v>46217</v>
      </c>
      <c r="B5793" t="inlineStr">
        <is>
          <t>DL</t>
        </is>
      </c>
      <c r="C5793" s="9">
        <f>_xlfn.XLOOKUP(B5793,Carriers[Code],Carriers[Airline])</f>
        <v/>
      </c>
      <c r="D5793" t="n">
        <v>399</v>
      </c>
      <c r="E5793" t="inlineStr">
        <is>
          <t>ATL</t>
        </is>
      </c>
      <c r="F5793" s="10" t="n">
        <v>1630</v>
      </c>
      <c r="G5793" t="inlineStr">
        <is>
          <t>1600-1659</t>
        </is>
      </c>
      <c r="H5793" s="9">
        <f>INT(F5793/100)</f>
        <v/>
      </c>
      <c r="I5793" t="n">
        <v>-7</v>
      </c>
      <c r="J5793" t="n">
        <v>0</v>
      </c>
      <c r="K5793" t="n">
        <v>-30</v>
      </c>
      <c r="L5793" t="n">
        <v>0</v>
      </c>
      <c r="M5793" t="n">
        <v>0</v>
      </c>
      <c r="O5793" t="n">
        <v>0</v>
      </c>
    </row>
    <row r="5794">
      <c r="A5794" s="8" t="n">
        <v>46217</v>
      </c>
      <c r="B5794" t="inlineStr">
        <is>
          <t>AS</t>
        </is>
      </c>
      <c r="C5794" s="9">
        <f>_xlfn.XLOOKUP(B5794,Carriers[Code],Carriers[Airline])</f>
        <v/>
      </c>
      <c r="D5794" t="n">
        <v>389</v>
      </c>
      <c r="E5794" t="inlineStr">
        <is>
          <t>SAN</t>
        </is>
      </c>
      <c r="F5794" s="10" t="n">
        <v>1633</v>
      </c>
      <c r="G5794" t="inlineStr">
        <is>
          <t>1600-1659</t>
        </is>
      </c>
      <c r="H5794" s="9">
        <f>INT(F5794/100)</f>
        <v/>
      </c>
      <c r="I5794" t="n">
        <v>-4</v>
      </c>
      <c r="J5794" t="n">
        <v>0</v>
      </c>
      <c r="K5794" t="n">
        <v>-56</v>
      </c>
      <c r="L5794" t="n">
        <v>0</v>
      </c>
      <c r="M5794" t="n">
        <v>0</v>
      </c>
      <c r="O5794" t="n">
        <v>0</v>
      </c>
    </row>
    <row r="5795">
      <c r="A5795" s="8" t="n">
        <v>46217</v>
      </c>
      <c r="B5795" t="inlineStr">
        <is>
          <t>WN</t>
        </is>
      </c>
      <c r="C5795" s="9">
        <f>_xlfn.XLOOKUP(B5795,Carriers[Code],Carriers[Airline])</f>
        <v/>
      </c>
      <c r="D5795" t="n">
        <v>888</v>
      </c>
      <c r="E5795" t="inlineStr">
        <is>
          <t>DEN</t>
        </is>
      </c>
      <c r="F5795" s="10" t="n">
        <v>1645</v>
      </c>
      <c r="G5795" t="inlineStr">
        <is>
          <t>1600-1659</t>
        </is>
      </c>
      <c r="H5795" s="9">
        <f>INT(F5795/100)</f>
        <v/>
      </c>
      <c r="I5795" t="n">
        <v>11</v>
      </c>
      <c r="J5795" t="n">
        <v>0</v>
      </c>
      <c r="K5795" t="n">
        <v>-15</v>
      </c>
      <c r="L5795" t="n">
        <v>0</v>
      </c>
      <c r="M5795" t="n">
        <v>0</v>
      </c>
      <c r="O5795" t="n">
        <v>0</v>
      </c>
    </row>
    <row r="5796">
      <c r="A5796" s="8" t="n">
        <v>46217</v>
      </c>
      <c r="B5796" t="inlineStr">
        <is>
          <t>AA</t>
        </is>
      </c>
      <c r="C5796" s="9">
        <f>_xlfn.XLOOKUP(B5796,Carriers[Code],Carriers[Airline])</f>
        <v/>
      </c>
      <c r="D5796" t="n">
        <v>1573</v>
      </c>
      <c r="E5796" t="inlineStr">
        <is>
          <t>CLT</t>
        </is>
      </c>
      <c r="F5796" s="10" t="n">
        <v>1646</v>
      </c>
      <c r="G5796" t="inlineStr">
        <is>
          <t>1600-1659</t>
        </is>
      </c>
      <c r="H5796" s="9">
        <f>INT(F5796/100)</f>
        <v/>
      </c>
      <c r="I5796" t="n">
        <v>8</v>
      </c>
      <c r="J5796" t="n">
        <v>0</v>
      </c>
      <c r="K5796" t="n">
        <v>-21</v>
      </c>
      <c r="L5796" t="n">
        <v>0</v>
      </c>
      <c r="M5796" t="n">
        <v>0</v>
      </c>
      <c r="O5796" t="n">
        <v>0</v>
      </c>
    </row>
    <row r="5797">
      <c r="A5797" s="8" t="n">
        <v>46217</v>
      </c>
      <c r="B5797" t="inlineStr">
        <is>
          <t>B6</t>
        </is>
      </c>
      <c r="C5797" s="9">
        <f>_xlfn.XLOOKUP(B5797,Carriers[Code],Carriers[Airline])</f>
        <v/>
      </c>
      <c r="D5797" t="n">
        <v>509</v>
      </c>
      <c r="E5797" t="inlineStr">
        <is>
          <t>JAX</t>
        </is>
      </c>
      <c r="F5797" s="10" t="n">
        <v>1650</v>
      </c>
      <c r="G5797" t="inlineStr">
        <is>
          <t>1600-1659</t>
        </is>
      </c>
      <c r="H5797" s="9">
        <f>INT(F5797/100)</f>
        <v/>
      </c>
      <c r="I5797" t="n">
        <v>7</v>
      </c>
      <c r="J5797" t="n">
        <v>0</v>
      </c>
      <c r="K5797" t="n">
        <v>5</v>
      </c>
      <c r="L5797" t="n">
        <v>0</v>
      </c>
      <c r="M5797" t="n">
        <v>0</v>
      </c>
      <c r="O5797" t="n">
        <v>0</v>
      </c>
    </row>
    <row r="5798">
      <c r="A5798" s="8" t="n">
        <v>46217</v>
      </c>
      <c r="B5798" t="inlineStr">
        <is>
          <t>AS</t>
        </is>
      </c>
      <c r="C5798" s="9">
        <f>_xlfn.XLOOKUP(B5798,Carriers[Code],Carriers[Airline])</f>
        <v/>
      </c>
      <c r="D5798" t="n">
        <v>1319</v>
      </c>
      <c r="E5798" t="inlineStr">
        <is>
          <t>PDX</t>
        </is>
      </c>
      <c r="F5798" s="10" t="n">
        <v>1654</v>
      </c>
      <c r="G5798" t="inlineStr">
        <is>
          <t>1600-1659</t>
        </is>
      </c>
      <c r="H5798" s="9">
        <f>INT(F5798/100)</f>
        <v/>
      </c>
      <c r="I5798" t="n">
        <v>17</v>
      </c>
      <c r="J5798" t="n">
        <v>1</v>
      </c>
      <c r="K5798" t="n">
        <v>0</v>
      </c>
      <c r="L5798" t="n">
        <v>0</v>
      </c>
      <c r="M5798" t="n">
        <v>0</v>
      </c>
      <c r="O5798" t="n">
        <v>0</v>
      </c>
    </row>
    <row r="5799">
      <c r="A5799" s="8" t="n">
        <v>46217</v>
      </c>
      <c r="B5799" t="inlineStr">
        <is>
          <t>B6</t>
        </is>
      </c>
      <c r="C5799" s="9">
        <f>_xlfn.XLOOKUP(B5799,Carriers[Code],Carriers[Airline])</f>
        <v/>
      </c>
      <c r="D5799" t="n">
        <v>507</v>
      </c>
      <c r="E5799" t="inlineStr">
        <is>
          <t>BNA</t>
        </is>
      </c>
      <c r="F5799" s="10" t="n">
        <v>1655</v>
      </c>
      <c r="G5799" t="inlineStr">
        <is>
          <t>1600-1659</t>
        </is>
      </c>
      <c r="H5799" s="9">
        <f>INT(F5799/100)</f>
        <v/>
      </c>
      <c r="I5799" t="n">
        <v>26</v>
      </c>
      <c r="J5799" t="n">
        <v>1</v>
      </c>
      <c r="K5799" t="n">
        <v>16</v>
      </c>
      <c r="L5799" t="n">
        <v>1</v>
      </c>
      <c r="M5799" t="n">
        <v>0</v>
      </c>
      <c r="O5799" t="n">
        <v>0</v>
      </c>
      <c r="P5799" t="n">
        <v>16</v>
      </c>
      <c r="Q5799" t="n">
        <v>0</v>
      </c>
      <c r="R5799" t="n">
        <v>0</v>
      </c>
      <c r="S5799" t="n">
        <v>0</v>
      </c>
      <c r="T5799" t="n">
        <v>0</v>
      </c>
    </row>
    <row r="5800">
      <c r="A5800" s="8" t="n">
        <v>46217</v>
      </c>
      <c r="B5800" t="inlineStr">
        <is>
          <t>UA</t>
        </is>
      </c>
      <c r="C5800" s="9">
        <f>_xlfn.XLOOKUP(B5800,Carriers[Code],Carriers[Airline])</f>
        <v/>
      </c>
      <c r="D5800" t="n">
        <v>800</v>
      </c>
      <c r="E5800" t="inlineStr">
        <is>
          <t>DEN</t>
        </is>
      </c>
      <c r="F5800" s="10" t="n">
        <v>1657</v>
      </c>
      <c r="G5800" t="inlineStr">
        <is>
          <t>1600-1659</t>
        </is>
      </c>
      <c r="H5800" s="9">
        <f>INT(F5800/100)</f>
        <v/>
      </c>
      <c r="I5800" t="n">
        <v>-5</v>
      </c>
      <c r="J5800" t="n">
        <v>0</v>
      </c>
      <c r="K5800" t="n">
        <v>-29</v>
      </c>
      <c r="L5800" t="n">
        <v>0</v>
      </c>
      <c r="M5800" t="n">
        <v>0</v>
      </c>
      <c r="O5800" t="n">
        <v>0</v>
      </c>
    </row>
    <row r="5801">
      <c r="A5801" s="8" t="n">
        <v>46217</v>
      </c>
      <c r="B5801" t="inlineStr">
        <is>
          <t>B6</t>
        </is>
      </c>
      <c r="C5801" s="9">
        <f>_xlfn.XLOOKUP(B5801,Carriers[Code],Carriers[Airline])</f>
        <v/>
      </c>
      <c r="D5801" t="n">
        <v>733</v>
      </c>
      <c r="E5801" t="inlineStr">
        <is>
          <t>SFO</t>
        </is>
      </c>
      <c r="F5801" s="10" t="n">
        <v>1700</v>
      </c>
      <c r="G5801" t="inlineStr">
        <is>
          <t>1700-1759</t>
        </is>
      </c>
      <c r="H5801" s="9">
        <f>INT(F5801/100)</f>
        <v/>
      </c>
      <c r="I5801" t="n">
        <v>46</v>
      </c>
      <c r="J5801" t="n">
        <v>1</v>
      </c>
      <c r="K5801" t="n">
        <v>35</v>
      </c>
      <c r="L5801" t="n">
        <v>1</v>
      </c>
      <c r="M5801" t="n">
        <v>0</v>
      </c>
      <c r="O5801" t="n">
        <v>0</v>
      </c>
      <c r="P5801" t="n">
        <v>18</v>
      </c>
      <c r="Q5801" t="n">
        <v>0</v>
      </c>
      <c r="R5801" t="n">
        <v>0</v>
      </c>
      <c r="S5801" t="n">
        <v>0</v>
      </c>
      <c r="T5801" t="n">
        <v>17</v>
      </c>
    </row>
    <row r="5802">
      <c r="A5802" s="8" t="n">
        <v>46217</v>
      </c>
      <c r="B5802" t="inlineStr">
        <is>
          <t>UA</t>
        </is>
      </c>
      <c r="C5802" s="9">
        <f>_xlfn.XLOOKUP(B5802,Carriers[Code],Carriers[Airline])</f>
        <v/>
      </c>
      <c r="D5802" t="n">
        <v>2040</v>
      </c>
      <c r="E5802" t="inlineStr">
        <is>
          <t>ORD</t>
        </is>
      </c>
      <c r="F5802" s="10" t="n">
        <v>1700</v>
      </c>
      <c r="G5802" t="inlineStr">
        <is>
          <t>1700-1759</t>
        </is>
      </c>
      <c r="H5802" s="9">
        <f>INT(F5802/100)</f>
        <v/>
      </c>
      <c r="I5802" t="n">
        <v>-8</v>
      </c>
      <c r="J5802" t="n">
        <v>0</v>
      </c>
      <c r="K5802" t="n">
        <v>-25</v>
      </c>
      <c r="L5802" t="n">
        <v>0</v>
      </c>
      <c r="M5802" t="n">
        <v>0</v>
      </c>
      <c r="O5802" t="n">
        <v>0</v>
      </c>
    </row>
    <row r="5803">
      <c r="A5803" s="8" t="n">
        <v>46217</v>
      </c>
      <c r="B5803" t="inlineStr">
        <is>
          <t>WN</t>
        </is>
      </c>
      <c r="C5803" s="9">
        <f>_xlfn.XLOOKUP(B5803,Carriers[Code],Carriers[Airline])</f>
        <v/>
      </c>
      <c r="D5803" t="n">
        <v>1898</v>
      </c>
      <c r="E5803" t="inlineStr">
        <is>
          <t>BWI</t>
        </is>
      </c>
      <c r="F5803" s="10" t="n">
        <v>1700</v>
      </c>
      <c r="G5803" t="inlineStr">
        <is>
          <t>1700-1759</t>
        </is>
      </c>
      <c r="H5803" s="9">
        <f>INT(F5803/100)</f>
        <v/>
      </c>
      <c r="I5803" t="n">
        <v>17</v>
      </c>
      <c r="J5803" t="n">
        <v>1</v>
      </c>
      <c r="K5803" t="n">
        <v>-1</v>
      </c>
      <c r="L5803" t="n">
        <v>0</v>
      </c>
      <c r="M5803" t="n">
        <v>0</v>
      </c>
      <c r="O5803" t="n">
        <v>0</v>
      </c>
    </row>
    <row r="5804">
      <c r="A5804" s="8" t="n">
        <v>46217</v>
      </c>
      <c r="B5804" t="inlineStr">
        <is>
          <t>YX</t>
        </is>
      </c>
      <c r="C5804" s="9">
        <f>_xlfn.XLOOKUP(B5804,Carriers[Code],Carriers[Airline])</f>
        <v/>
      </c>
      <c r="D5804" t="n">
        <v>5620</v>
      </c>
      <c r="E5804" t="inlineStr">
        <is>
          <t>CVG</t>
        </is>
      </c>
      <c r="F5804" s="10" t="n">
        <v>1700</v>
      </c>
      <c r="G5804" t="inlineStr">
        <is>
          <t>1700-1759</t>
        </is>
      </c>
      <c r="H5804" s="9">
        <f>INT(F5804/100)</f>
        <v/>
      </c>
      <c r="I5804" t="n">
        <v>17</v>
      </c>
      <c r="J5804" t="n">
        <v>1</v>
      </c>
      <c r="K5804" t="n">
        <v>1</v>
      </c>
      <c r="L5804" t="n">
        <v>0</v>
      </c>
      <c r="M5804" t="n">
        <v>0</v>
      </c>
      <c r="O5804" t="n">
        <v>0</v>
      </c>
    </row>
    <row r="5805">
      <c r="A5805" s="8" t="n">
        <v>46217</v>
      </c>
      <c r="B5805" t="inlineStr">
        <is>
          <t>YX</t>
        </is>
      </c>
      <c r="C5805" s="9">
        <f>_xlfn.XLOOKUP(B5805,Carriers[Code],Carriers[Airline])</f>
        <v/>
      </c>
      <c r="D5805" t="n">
        <v>5721</v>
      </c>
      <c r="E5805" t="inlineStr">
        <is>
          <t>LGA</t>
        </is>
      </c>
      <c r="F5805" s="10" t="n">
        <v>1700</v>
      </c>
      <c r="G5805" t="inlineStr">
        <is>
          <t>1700-1759</t>
        </is>
      </c>
      <c r="H5805" s="9">
        <f>INT(F5805/100)</f>
        <v/>
      </c>
      <c r="I5805" t="n">
        <v>74</v>
      </c>
      <c r="J5805" t="n">
        <v>1</v>
      </c>
      <c r="K5805" t="n">
        <v>75</v>
      </c>
      <c r="L5805" t="n">
        <v>1</v>
      </c>
      <c r="M5805" t="n">
        <v>0</v>
      </c>
      <c r="O5805" t="n">
        <v>0</v>
      </c>
      <c r="P5805" t="n">
        <v>57</v>
      </c>
      <c r="Q5805" t="n">
        <v>0</v>
      </c>
      <c r="R5805" t="n">
        <v>1</v>
      </c>
      <c r="S5805" t="n">
        <v>0</v>
      </c>
      <c r="T5805" t="n">
        <v>17</v>
      </c>
    </row>
    <row r="5806">
      <c r="A5806" s="8" t="n">
        <v>46217</v>
      </c>
      <c r="B5806" t="inlineStr">
        <is>
          <t>AA</t>
        </is>
      </c>
      <c r="C5806" s="9">
        <f>_xlfn.XLOOKUP(B5806,Carriers[Code],Carriers[Airline])</f>
        <v/>
      </c>
      <c r="D5806" t="n">
        <v>3309</v>
      </c>
      <c r="E5806" t="inlineStr">
        <is>
          <t>PHL</t>
        </is>
      </c>
      <c r="F5806" s="10" t="n">
        <v>1705</v>
      </c>
      <c r="G5806" t="inlineStr">
        <is>
          <t>1700-1759</t>
        </is>
      </c>
      <c r="H5806" s="9">
        <f>INT(F5806/100)</f>
        <v/>
      </c>
      <c r="I5806" t="n">
        <v>54</v>
      </c>
      <c r="J5806" t="n">
        <v>1</v>
      </c>
      <c r="K5806" t="n">
        <v>54</v>
      </c>
      <c r="L5806" t="n">
        <v>1</v>
      </c>
      <c r="M5806" t="n">
        <v>0</v>
      </c>
      <c r="O5806" t="n">
        <v>0</v>
      </c>
      <c r="P5806" t="n">
        <v>5</v>
      </c>
      <c r="Q5806" t="n">
        <v>0</v>
      </c>
      <c r="R5806" t="n">
        <v>0</v>
      </c>
      <c r="S5806" t="n">
        <v>0</v>
      </c>
      <c r="T5806" t="n">
        <v>49</v>
      </c>
    </row>
    <row r="5807">
      <c r="A5807" s="8" t="n">
        <v>46217</v>
      </c>
      <c r="B5807" t="inlineStr">
        <is>
          <t>DL</t>
        </is>
      </c>
      <c r="C5807" s="9">
        <f>_xlfn.XLOOKUP(B5807,Carriers[Code],Carriers[Airline])</f>
        <v/>
      </c>
      <c r="D5807" t="n">
        <v>1655</v>
      </c>
      <c r="E5807" t="inlineStr">
        <is>
          <t>SFO</t>
        </is>
      </c>
      <c r="F5807" s="10" t="n">
        <v>1705</v>
      </c>
      <c r="G5807" t="inlineStr">
        <is>
          <t>1700-1759</t>
        </is>
      </c>
      <c r="H5807" s="9">
        <f>INT(F5807/100)</f>
        <v/>
      </c>
      <c r="I5807" t="n">
        <v>1</v>
      </c>
      <c r="J5807" t="n">
        <v>0</v>
      </c>
      <c r="K5807" t="n">
        <v>-35</v>
      </c>
      <c r="L5807" t="n">
        <v>0</v>
      </c>
      <c r="M5807" t="n">
        <v>0</v>
      </c>
      <c r="O5807" t="n">
        <v>0</v>
      </c>
    </row>
    <row r="5808">
      <c r="A5808" s="8" t="n">
        <v>46217</v>
      </c>
      <c r="B5808" t="inlineStr">
        <is>
          <t>YX</t>
        </is>
      </c>
      <c r="C5808" s="9">
        <f>_xlfn.XLOOKUP(B5808,Carriers[Code],Carriers[Airline])</f>
        <v/>
      </c>
      <c r="D5808" t="n">
        <v>5814</v>
      </c>
      <c r="E5808" t="inlineStr">
        <is>
          <t>JFK</t>
        </is>
      </c>
      <c r="F5808" s="10" t="n">
        <v>1705</v>
      </c>
      <c r="G5808" t="inlineStr">
        <is>
          <t>1700-1759</t>
        </is>
      </c>
      <c r="H5808" s="9">
        <f>INT(F5808/100)</f>
        <v/>
      </c>
      <c r="I5808" t="n">
        <v>-1</v>
      </c>
      <c r="J5808" t="n">
        <v>0</v>
      </c>
      <c r="K5808" t="n">
        <v>-22</v>
      </c>
      <c r="L5808" t="n">
        <v>0</v>
      </c>
      <c r="M5808" t="n">
        <v>0</v>
      </c>
      <c r="O5808" t="n">
        <v>0</v>
      </c>
    </row>
    <row r="5809">
      <c r="A5809" s="8" t="n">
        <v>46217</v>
      </c>
      <c r="B5809" t="inlineStr">
        <is>
          <t>AA</t>
        </is>
      </c>
      <c r="C5809" s="9">
        <f>_xlfn.XLOOKUP(B5809,Carriers[Code],Carriers[Airline])</f>
        <v/>
      </c>
      <c r="D5809" t="n">
        <v>3313</v>
      </c>
      <c r="E5809" t="inlineStr">
        <is>
          <t>PHX</t>
        </is>
      </c>
      <c r="F5809" s="10" t="n">
        <v>1707</v>
      </c>
      <c r="G5809" t="inlineStr">
        <is>
          <t>1700-1759</t>
        </is>
      </c>
      <c r="H5809" s="9">
        <f>INT(F5809/100)</f>
        <v/>
      </c>
      <c r="I5809" t="n">
        <v>20</v>
      </c>
      <c r="J5809" t="n">
        <v>1</v>
      </c>
      <c r="K5809" t="n">
        <v>-16</v>
      </c>
      <c r="L5809" t="n">
        <v>0</v>
      </c>
      <c r="M5809" t="n">
        <v>0</v>
      </c>
      <c r="O5809" t="n">
        <v>0</v>
      </c>
    </row>
    <row r="5810">
      <c r="A5810" s="8" t="n">
        <v>46217</v>
      </c>
      <c r="B5810" t="inlineStr">
        <is>
          <t>B6</t>
        </is>
      </c>
      <c r="C5810" s="9">
        <f>_xlfn.XLOOKUP(B5810,Carriers[Code],Carriers[Airline])</f>
        <v/>
      </c>
      <c r="D5810" t="n">
        <v>811</v>
      </c>
      <c r="E5810" t="inlineStr">
        <is>
          <t>ORD</t>
        </is>
      </c>
      <c r="F5810" s="10" t="n">
        <v>1710</v>
      </c>
      <c r="G5810" t="inlineStr">
        <is>
          <t>1700-1759</t>
        </is>
      </c>
      <c r="H5810" s="9">
        <f>INT(F5810/100)</f>
        <v/>
      </c>
      <c r="I5810" t="n">
        <v>3</v>
      </c>
      <c r="J5810" t="n">
        <v>0</v>
      </c>
      <c r="K5810" t="n">
        <v>25</v>
      </c>
      <c r="L5810" t="n">
        <v>1</v>
      </c>
      <c r="M5810" t="n">
        <v>0</v>
      </c>
      <c r="O5810" t="n">
        <v>0</v>
      </c>
      <c r="P5810" t="n">
        <v>3</v>
      </c>
      <c r="Q5810" t="n">
        <v>0</v>
      </c>
      <c r="R5810" t="n">
        <v>22</v>
      </c>
      <c r="S5810" t="n">
        <v>0</v>
      </c>
      <c r="T5810" t="n">
        <v>0</v>
      </c>
    </row>
    <row r="5811">
      <c r="A5811" s="8" t="n">
        <v>46217</v>
      </c>
      <c r="B5811" t="inlineStr">
        <is>
          <t>DL</t>
        </is>
      </c>
      <c r="C5811" s="9">
        <f>_xlfn.XLOOKUP(B5811,Carriers[Code],Carriers[Airline])</f>
        <v/>
      </c>
      <c r="D5811" t="n">
        <v>571</v>
      </c>
      <c r="E5811" t="inlineStr">
        <is>
          <t>SAN</t>
        </is>
      </c>
      <c r="F5811" s="10" t="n">
        <v>1710</v>
      </c>
      <c r="G5811" t="inlineStr">
        <is>
          <t>1700-1759</t>
        </is>
      </c>
      <c r="H5811" s="9">
        <f>INT(F5811/100)</f>
        <v/>
      </c>
      <c r="I5811" t="n">
        <v>-9</v>
      </c>
      <c r="J5811" t="n">
        <v>0</v>
      </c>
      <c r="K5811" t="n">
        <v>-47</v>
      </c>
      <c r="L5811" t="n">
        <v>0</v>
      </c>
      <c r="M5811" t="n">
        <v>0</v>
      </c>
      <c r="O5811" t="n">
        <v>0</v>
      </c>
    </row>
    <row r="5812">
      <c r="A5812" s="8" t="n">
        <v>46217</v>
      </c>
      <c r="B5812" t="inlineStr">
        <is>
          <t>YX</t>
        </is>
      </c>
      <c r="C5812" s="9">
        <f>_xlfn.XLOOKUP(B5812,Carriers[Code],Carriers[Airline])</f>
        <v/>
      </c>
      <c r="D5812" t="n">
        <v>4678</v>
      </c>
      <c r="E5812" t="inlineStr">
        <is>
          <t>STL</t>
        </is>
      </c>
      <c r="F5812" s="10" t="n">
        <v>1712</v>
      </c>
      <c r="G5812" t="inlineStr">
        <is>
          <t>1700-1759</t>
        </is>
      </c>
      <c r="H5812" s="9">
        <f>INT(F5812/100)</f>
        <v/>
      </c>
      <c r="I5812" t="n">
        <v>-8</v>
      </c>
      <c r="J5812" t="n">
        <v>0</v>
      </c>
      <c r="K5812" t="n">
        <v>-27</v>
      </c>
      <c r="L5812" t="n">
        <v>0</v>
      </c>
      <c r="M5812" t="n">
        <v>0</v>
      </c>
      <c r="O5812" t="n">
        <v>0</v>
      </c>
    </row>
    <row r="5813">
      <c r="A5813" s="8" t="n">
        <v>46217</v>
      </c>
      <c r="B5813" t="inlineStr">
        <is>
          <t>DL</t>
        </is>
      </c>
      <c r="C5813" s="9">
        <f>_xlfn.XLOOKUP(B5813,Carriers[Code],Carriers[Airline])</f>
        <v/>
      </c>
      <c r="D5813" t="n">
        <v>1432</v>
      </c>
      <c r="E5813" t="inlineStr">
        <is>
          <t>DTW</t>
        </is>
      </c>
      <c r="F5813" s="10" t="n">
        <v>1715</v>
      </c>
      <c r="G5813" t="inlineStr">
        <is>
          <t>1700-1759</t>
        </is>
      </c>
      <c r="H5813" s="9">
        <f>INT(F5813/100)</f>
        <v/>
      </c>
      <c r="I5813" t="n">
        <v>3</v>
      </c>
      <c r="J5813" t="n">
        <v>0</v>
      </c>
      <c r="K5813" t="n">
        <v>-7</v>
      </c>
      <c r="L5813" t="n">
        <v>0</v>
      </c>
      <c r="M5813" t="n">
        <v>0</v>
      </c>
      <c r="O5813" t="n">
        <v>0</v>
      </c>
    </row>
    <row r="5814">
      <c r="A5814" s="8" t="n">
        <v>46217</v>
      </c>
      <c r="B5814" t="inlineStr">
        <is>
          <t>DL</t>
        </is>
      </c>
      <c r="C5814" s="9">
        <f>_xlfn.XLOOKUP(B5814,Carriers[Code],Carriers[Airline])</f>
        <v/>
      </c>
      <c r="D5814" t="n">
        <v>2782</v>
      </c>
      <c r="E5814" t="inlineStr">
        <is>
          <t>RDU</t>
        </is>
      </c>
      <c r="F5814" s="10" t="n">
        <v>1715</v>
      </c>
      <c r="G5814" t="inlineStr">
        <is>
          <t>1700-1759</t>
        </is>
      </c>
      <c r="H5814" s="9">
        <f>INT(F5814/100)</f>
        <v/>
      </c>
      <c r="I5814" t="n">
        <v>-3</v>
      </c>
      <c r="J5814" t="n">
        <v>0</v>
      </c>
      <c r="K5814" t="n">
        <v>-18</v>
      </c>
      <c r="L5814" t="n">
        <v>0</v>
      </c>
      <c r="M5814" t="n">
        <v>0</v>
      </c>
      <c r="O5814" t="n">
        <v>0</v>
      </c>
    </row>
    <row r="5815">
      <c r="A5815" s="8" t="n">
        <v>46217</v>
      </c>
      <c r="B5815" t="inlineStr">
        <is>
          <t>B6</t>
        </is>
      </c>
      <c r="C5815" s="9">
        <f>_xlfn.XLOOKUP(B5815,Carriers[Code],Carriers[Airline])</f>
        <v/>
      </c>
      <c r="D5815" t="n">
        <v>1955</v>
      </c>
      <c r="E5815" t="inlineStr">
        <is>
          <t>DCA</t>
        </is>
      </c>
      <c r="F5815" s="10" t="n">
        <v>1716</v>
      </c>
      <c r="G5815" t="inlineStr">
        <is>
          <t>1700-1759</t>
        </is>
      </c>
      <c r="H5815" s="9">
        <f>INT(F5815/100)</f>
        <v/>
      </c>
      <c r="I5815" t="n">
        <v>107</v>
      </c>
      <c r="J5815" t="n">
        <v>1</v>
      </c>
      <c r="K5815" t="n">
        <v>90</v>
      </c>
      <c r="L5815" t="n">
        <v>1</v>
      </c>
      <c r="M5815" t="n">
        <v>0</v>
      </c>
      <c r="O5815" t="n">
        <v>0</v>
      </c>
      <c r="P5815" t="n">
        <v>0</v>
      </c>
      <c r="Q5815" t="n">
        <v>0</v>
      </c>
      <c r="R5815" t="n">
        <v>90</v>
      </c>
      <c r="S5815" t="n">
        <v>0</v>
      </c>
      <c r="T5815" t="n">
        <v>0</v>
      </c>
    </row>
    <row r="5816">
      <c r="A5816" s="8" t="n">
        <v>46217</v>
      </c>
      <c r="B5816" t="inlineStr">
        <is>
          <t>YX</t>
        </is>
      </c>
      <c r="C5816" s="9">
        <f>_xlfn.XLOOKUP(B5816,Carriers[Code],Carriers[Airline])</f>
        <v/>
      </c>
      <c r="D5816" t="n">
        <v>4585</v>
      </c>
      <c r="E5816" t="inlineStr">
        <is>
          <t>IND</t>
        </is>
      </c>
      <c r="F5816" s="10" t="n">
        <v>1718</v>
      </c>
      <c r="G5816" t="inlineStr">
        <is>
          <t>1700-1759</t>
        </is>
      </c>
      <c r="H5816" s="9">
        <f>INT(F5816/100)</f>
        <v/>
      </c>
      <c r="I5816" t="n">
        <v>-6</v>
      </c>
      <c r="J5816" t="n">
        <v>0</v>
      </c>
      <c r="K5816" t="n">
        <v>-24</v>
      </c>
      <c r="L5816" t="n">
        <v>0</v>
      </c>
      <c r="M5816" t="n">
        <v>0</v>
      </c>
      <c r="O5816" t="n">
        <v>0</v>
      </c>
    </row>
    <row r="5817">
      <c r="A5817" s="8" t="n">
        <v>46217</v>
      </c>
      <c r="B5817" t="inlineStr">
        <is>
          <t>YX</t>
        </is>
      </c>
      <c r="C5817" s="9">
        <f>_xlfn.XLOOKUP(B5817,Carriers[Code],Carriers[Airline])</f>
        <v/>
      </c>
      <c r="D5817" t="n">
        <v>5714</v>
      </c>
      <c r="E5817" t="inlineStr">
        <is>
          <t>PHL</t>
        </is>
      </c>
      <c r="F5817" s="10" t="n">
        <v>1720</v>
      </c>
      <c r="G5817" t="inlineStr">
        <is>
          <t>1700-1759</t>
        </is>
      </c>
      <c r="H5817" s="9">
        <f>INT(F5817/100)</f>
        <v/>
      </c>
      <c r="I5817" t="n">
        <v>-5</v>
      </c>
      <c r="J5817" t="n">
        <v>0</v>
      </c>
      <c r="K5817" t="n">
        <v>0</v>
      </c>
      <c r="L5817" t="n">
        <v>0</v>
      </c>
      <c r="M5817" t="n">
        <v>0</v>
      </c>
      <c r="O5817" t="n">
        <v>0</v>
      </c>
    </row>
    <row r="5818">
      <c r="A5818" s="8" t="n">
        <v>46217</v>
      </c>
      <c r="B5818" t="inlineStr">
        <is>
          <t>AA</t>
        </is>
      </c>
      <c r="C5818" s="9">
        <f>_xlfn.XLOOKUP(B5818,Carriers[Code],Carriers[Airline])</f>
        <v/>
      </c>
      <c r="D5818" t="n">
        <v>1557</v>
      </c>
      <c r="E5818" t="inlineStr">
        <is>
          <t>DCA</t>
        </is>
      </c>
      <c r="F5818" s="10" t="n">
        <v>1723</v>
      </c>
      <c r="G5818" t="inlineStr">
        <is>
          <t>1700-1759</t>
        </is>
      </c>
      <c r="H5818" s="9">
        <f>INT(F5818/100)</f>
        <v/>
      </c>
      <c r="M5818" t="n">
        <v>1</v>
      </c>
      <c r="N5818" t="inlineStr">
        <is>
          <t>C</t>
        </is>
      </c>
      <c r="O5818" t="n">
        <v>0</v>
      </c>
    </row>
    <row r="5819">
      <c r="A5819" s="8" t="n">
        <v>46217</v>
      </c>
      <c r="B5819" t="inlineStr">
        <is>
          <t>WN</t>
        </is>
      </c>
      <c r="C5819" s="9">
        <f>_xlfn.XLOOKUP(B5819,Carriers[Code],Carriers[Airline])</f>
        <v/>
      </c>
      <c r="D5819" t="n">
        <v>3911</v>
      </c>
      <c r="E5819" t="inlineStr">
        <is>
          <t>MDW</t>
        </is>
      </c>
      <c r="F5819" s="10" t="n">
        <v>1730</v>
      </c>
      <c r="G5819" t="inlineStr">
        <is>
          <t>1700-1759</t>
        </is>
      </c>
      <c r="H5819" s="9">
        <f>INT(F5819/100)</f>
        <v/>
      </c>
      <c r="I5819" t="n">
        <v>60</v>
      </c>
      <c r="J5819" t="n">
        <v>1</v>
      </c>
      <c r="K5819" t="n">
        <v>50</v>
      </c>
      <c r="L5819" t="n">
        <v>1</v>
      </c>
      <c r="M5819" t="n">
        <v>0</v>
      </c>
      <c r="O5819" t="n">
        <v>0</v>
      </c>
      <c r="P5819" t="n">
        <v>1</v>
      </c>
      <c r="Q5819" t="n">
        <v>0</v>
      </c>
      <c r="R5819" t="n">
        <v>0</v>
      </c>
      <c r="S5819" t="n">
        <v>0</v>
      </c>
      <c r="T5819" t="n">
        <v>49</v>
      </c>
    </row>
    <row r="5820">
      <c r="A5820" s="8" t="n">
        <v>46217</v>
      </c>
      <c r="B5820" t="inlineStr">
        <is>
          <t>AA</t>
        </is>
      </c>
      <c r="C5820" s="9">
        <f>_xlfn.XLOOKUP(B5820,Carriers[Code],Carriers[Airline])</f>
        <v/>
      </c>
      <c r="D5820" t="n">
        <v>1578</v>
      </c>
      <c r="E5820" t="inlineStr">
        <is>
          <t>LAX</t>
        </is>
      </c>
      <c r="F5820" s="10" t="n">
        <v>1733</v>
      </c>
      <c r="G5820" t="inlineStr">
        <is>
          <t>1700-1759</t>
        </is>
      </c>
      <c r="H5820" s="9">
        <f>INT(F5820/100)</f>
        <v/>
      </c>
      <c r="I5820" t="n">
        <v>142</v>
      </c>
      <c r="J5820" t="n">
        <v>1</v>
      </c>
      <c r="K5820" t="n">
        <v>101</v>
      </c>
      <c r="L5820" t="n">
        <v>1</v>
      </c>
      <c r="M5820" t="n">
        <v>0</v>
      </c>
      <c r="O5820" t="n">
        <v>0</v>
      </c>
      <c r="P5820" t="n">
        <v>101</v>
      </c>
      <c r="Q5820" t="n">
        <v>0</v>
      </c>
      <c r="R5820" t="n">
        <v>0</v>
      </c>
      <c r="S5820" t="n">
        <v>0</v>
      </c>
      <c r="T5820" t="n">
        <v>0</v>
      </c>
    </row>
    <row r="5821">
      <c r="A5821" s="8" t="n">
        <v>46217</v>
      </c>
      <c r="B5821" t="inlineStr">
        <is>
          <t>UA</t>
        </is>
      </c>
      <c r="C5821" s="9">
        <f>_xlfn.XLOOKUP(B5821,Carriers[Code],Carriers[Airline])</f>
        <v/>
      </c>
      <c r="D5821" t="n">
        <v>1392</v>
      </c>
      <c r="E5821" t="inlineStr">
        <is>
          <t>IAH</t>
        </is>
      </c>
      <c r="F5821" s="10" t="n">
        <v>1735</v>
      </c>
      <c r="G5821" t="inlineStr">
        <is>
          <t>1700-1759</t>
        </is>
      </c>
      <c r="H5821" s="9">
        <f>INT(F5821/100)</f>
        <v/>
      </c>
      <c r="I5821" t="n">
        <v>-3</v>
      </c>
      <c r="J5821" t="n">
        <v>0</v>
      </c>
      <c r="K5821" t="n">
        <v>-12</v>
      </c>
      <c r="L5821" t="n">
        <v>0</v>
      </c>
      <c r="M5821" t="n">
        <v>0</v>
      </c>
      <c r="O5821" t="n">
        <v>0</v>
      </c>
    </row>
    <row r="5822">
      <c r="A5822" s="8" t="n">
        <v>46217</v>
      </c>
      <c r="B5822" t="inlineStr">
        <is>
          <t>AA</t>
        </is>
      </c>
      <c r="C5822" s="9">
        <f>_xlfn.XLOOKUP(B5822,Carriers[Code],Carriers[Airline])</f>
        <v/>
      </c>
      <c r="D5822" t="n">
        <v>1592</v>
      </c>
      <c r="E5822" t="inlineStr">
        <is>
          <t>ORD</t>
        </is>
      </c>
      <c r="F5822" s="10" t="n">
        <v>1738</v>
      </c>
      <c r="G5822" t="inlineStr">
        <is>
          <t>1700-1759</t>
        </is>
      </c>
      <c r="H5822" s="9">
        <f>INT(F5822/100)</f>
        <v/>
      </c>
      <c r="I5822" t="n">
        <v>10</v>
      </c>
      <c r="J5822" t="n">
        <v>0</v>
      </c>
      <c r="K5822" t="n">
        <v>-22</v>
      </c>
      <c r="L5822" t="n">
        <v>0</v>
      </c>
      <c r="M5822" t="n">
        <v>0</v>
      </c>
      <c r="O5822" t="n">
        <v>0</v>
      </c>
    </row>
    <row r="5823">
      <c r="A5823" s="8" t="n">
        <v>46217</v>
      </c>
      <c r="B5823" t="inlineStr">
        <is>
          <t>B6</t>
        </is>
      </c>
      <c r="C5823" s="9">
        <f>_xlfn.XLOOKUP(B5823,Carriers[Code],Carriers[Airline])</f>
        <v/>
      </c>
      <c r="D5823" t="n">
        <v>1115</v>
      </c>
      <c r="E5823" t="inlineStr">
        <is>
          <t>BUF</t>
        </is>
      </c>
      <c r="F5823" s="10" t="n">
        <v>1740</v>
      </c>
      <c r="G5823" t="inlineStr">
        <is>
          <t>1700-1759</t>
        </is>
      </c>
      <c r="H5823" s="9">
        <f>INT(F5823/100)</f>
        <v/>
      </c>
      <c r="I5823" t="n">
        <v>-4</v>
      </c>
      <c r="J5823" t="n">
        <v>0</v>
      </c>
      <c r="K5823" t="n">
        <v>-7</v>
      </c>
      <c r="L5823" t="n">
        <v>0</v>
      </c>
      <c r="M5823" t="n">
        <v>0</v>
      </c>
      <c r="O5823" t="n">
        <v>0</v>
      </c>
    </row>
    <row r="5824">
      <c r="A5824" s="8" t="n">
        <v>46217</v>
      </c>
      <c r="B5824" t="inlineStr">
        <is>
          <t>B6</t>
        </is>
      </c>
      <c r="C5824" s="9">
        <f>_xlfn.XLOOKUP(B5824,Carriers[Code],Carriers[Airline])</f>
        <v/>
      </c>
      <c r="D5824" t="n">
        <v>1387</v>
      </c>
      <c r="E5824" t="inlineStr">
        <is>
          <t>LAX</t>
        </is>
      </c>
      <c r="F5824" s="10" t="n">
        <v>1742</v>
      </c>
      <c r="G5824" t="inlineStr">
        <is>
          <t>1700-1759</t>
        </is>
      </c>
      <c r="H5824" s="9">
        <f>INT(F5824/100)</f>
        <v/>
      </c>
      <c r="I5824" t="n">
        <v>0</v>
      </c>
      <c r="J5824" t="n">
        <v>0</v>
      </c>
      <c r="K5824" t="n">
        <v>-26</v>
      </c>
      <c r="L5824" t="n">
        <v>0</v>
      </c>
      <c r="M5824" t="n">
        <v>0</v>
      </c>
      <c r="O5824" t="n">
        <v>0</v>
      </c>
    </row>
    <row r="5825">
      <c r="A5825" s="8" t="n">
        <v>46217</v>
      </c>
      <c r="B5825" t="inlineStr">
        <is>
          <t>UA</t>
        </is>
      </c>
      <c r="C5825" s="9">
        <f>_xlfn.XLOOKUP(B5825,Carriers[Code],Carriers[Airline])</f>
        <v/>
      </c>
      <c r="D5825" t="n">
        <v>1647</v>
      </c>
      <c r="E5825" t="inlineStr">
        <is>
          <t>EWR</t>
        </is>
      </c>
      <c r="F5825" s="10" t="n">
        <v>1744</v>
      </c>
      <c r="G5825" t="inlineStr">
        <is>
          <t>1700-1759</t>
        </is>
      </c>
      <c r="H5825" s="9">
        <f>INT(F5825/100)</f>
        <v/>
      </c>
      <c r="I5825" t="n">
        <v>-1</v>
      </c>
      <c r="J5825" t="n">
        <v>0</v>
      </c>
      <c r="K5825" t="n">
        <v>-7</v>
      </c>
      <c r="L5825" t="n">
        <v>0</v>
      </c>
      <c r="M5825" t="n">
        <v>0</v>
      </c>
      <c r="O5825" t="n">
        <v>0</v>
      </c>
    </row>
    <row r="5826">
      <c r="A5826" s="8" t="n">
        <v>46217</v>
      </c>
      <c r="B5826" t="inlineStr">
        <is>
          <t>WN</t>
        </is>
      </c>
      <c r="C5826" s="9">
        <f>_xlfn.XLOOKUP(B5826,Carriers[Code],Carriers[Airline])</f>
        <v/>
      </c>
      <c r="D5826" t="n">
        <v>737</v>
      </c>
      <c r="E5826" t="inlineStr">
        <is>
          <t>DAL</t>
        </is>
      </c>
      <c r="F5826" s="10" t="n">
        <v>1745</v>
      </c>
      <c r="G5826" t="inlineStr">
        <is>
          <t>1700-1759</t>
        </is>
      </c>
      <c r="H5826" s="9">
        <f>INT(F5826/100)</f>
        <v/>
      </c>
      <c r="I5826" t="n">
        <v>23</v>
      </c>
      <c r="J5826" t="n">
        <v>1</v>
      </c>
      <c r="K5826" t="n">
        <v>12</v>
      </c>
      <c r="L5826" t="n">
        <v>0</v>
      </c>
      <c r="M5826" t="n">
        <v>0</v>
      </c>
      <c r="O5826" t="n">
        <v>0</v>
      </c>
    </row>
    <row r="5827">
      <c r="A5827" s="8" t="n">
        <v>46217</v>
      </c>
      <c r="B5827" t="inlineStr">
        <is>
          <t>YX</t>
        </is>
      </c>
      <c r="C5827" s="9">
        <f>_xlfn.XLOOKUP(B5827,Carriers[Code],Carriers[Airline])</f>
        <v/>
      </c>
      <c r="D5827" t="n">
        <v>5616</v>
      </c>
      <c r="E5827" t="inlineStr">
        <is>
          <t>IND</t>
        </is>
      </c>
      <c r="F5827" s="10" t="n">
        <v>1745</v>
      </c>
      <c r="G5827" t="inlineStr">
        <is>
          <t>1700-1759</t>
        </is>
      </c>
      <c r="H5827" s="9">
        <f>INT(F5827/100)</f>
        <v/>
      </c>
      <c r="I5827" t="n">
        <v>-8</v>
      </c>
      <c r="J5827" t="n">
        <v>0</v>
      </c>
      <c r="K5827" t="n">
        <v>-15</v>
      </c>
      <c r="L5827" t="n">
        <v>0</v>
      </c>
      <c r="M5827" t="n">
        <v>0</v>
      </c>
      <c r="O5827" t="n">
        <v>0</v>
      </c>
    </row>
    <row r="5828">
      <c r="A5828" s="8" t="n">
        <v>46217</v>
      </c>
      <c r="B5828" t="inlineStr">
        <is>
          <t>YX</t>
        </is>
      </c>
      <c r="C5828" s="9">
        <f>_xlfn.XLOOKUP(B5828,Carriers[Code],Carriers[Airline])</f>
        <v/>
      </c>
      <c r="D5828" t="n">
        <v>4390</v>
      </c>
      <c r="E5828" t="inlineStr">
        <is>
          <t>JFK</t>
        </is>
      </c>
      <c r="F5828" s="10" t="n">
        <v>1746</v>
      </c>
      <c r="G5828" t="inlineStr">
        <is>
          <t>1700-1759</t>
        </is>
      </c>
      <c r="H5828" s="9">
        <f>INT(F5828/100)</f>
        <v/>
      </c>
      <c r="I5828" t="n">
        <v>-5</v>
      </c>
      <c r="J5828" t="n">
        <v>0</v>
      </c>
      <c r="K5828" t="n">
        <v>5</v>
      </c>
      <c r="L5828" t="n">
        <v>0</v>
      </c>
      <c r="M5828" t="n">
        <v>0</v>
      </c>
      <c r="O5828" t="n">
        <v>0</v>
      </c>
    </row>
    <row r="5829">
      <c r="A5829" s="8" t="n">
        <v>46217</v>
      </c>
      <c r="B5829" t="inlineStr">
        <is>
          <t>DL</t>
        </is>
      </c>
      <c r="C5829" s="9">
        <f>_xlfn.XLOOKUP(B5829,Carriers[Code],Carriers[Airline])</f>
        <v/>
      </c>
      <c r="D5829" t="n">
        <v>514</v>
      </c>
      <c r="E5829" t="inlineStr">
        <is>
          <t>PHX</t>
        </is>
      </c>
      <c r="F5829" s="10" t="n">
        <v>1750</v>
      </c>
      <c r="G5829" t="inlineStr">
        <is>
          <t>1700-1759</t>
        </is>
      </c>
      <c r="H5829" s="9">
        <f>INT(F5829/100)</f>
        <v/>
      </c>
      <c r="I5829" t="n">
        <v>-6</v>
      </c>
      <c r="J5829" t="n">
        <v>0</v>
      </c>
      <c r="K5829" t="n">
        <v>-16</v>
      </c>
      <c r="L5829" t="n">
        <v>0</v>
      </c>
      <c r="M5829" t="n">
        <v>0</v>
      </c>
      <c r="O5829" t="n">
        <v>0</v>
      </c>
    </row>
    <row r="5830">
      <c r="A5830" s="8" t="n">
        <v>46217</v>
      </c>
      <c r="B5830" t="inlineStr">
        <is>
          <t>YX</t>
        </is>
      </c>
      <c r="C5830" s="9">
        <f>_xlfn.XLOOKUP(B5830,Carriers[Code],Carriers[Airline])</f>
        <v/>
      </c>
      <c r="D5830" t="n">
        <v>5667</v>
      </c>
      <c r="E5830" t="inlineStr">
        <is>
          <t>DCA</t>
        </is>
      </c>
      <c r="F5830" s="10" t="n">
        <v>1750</v>
      </c>
      <c r="G5830" t="inlineStr">
        <is>
          <t>1700-1759</t>
        </is>
      </c>
      <c r="H5830" s="9">
        <f>INT(F5830/100)</f>
        <v/>
      </c>
      <c r="I5830" t="n">
        <v>63</v>
      </c>
      <c r="J5830" t="n">
        <v>1</v>
      </c>
      <c r="K5830" t="n">
        <v>52</v>
      </c>
      <c r="L5830" t="n">
        <v>1</v>
      </c>
      <c r="M5830" t="n">
        <v>0</v>
      </c>
      <c r="O5830" t="n">
        <v>0</v>
      </c>
      <c r="P5830" t="n">
        <v>0</v>
      </c>
      <c r="Q5830" t="n">
        <v>0</v>
      </c>
      <c r="R5830" t="n">
        <v>52</v>
      </c>
      <c r="S5830" t="n">
        <v>0</v>
      </c>
      <c r="T5830" t="n">
        <v>0</v>
      </c>
    </row>
    <row r="5831">
      <c r="A5831" s="8" t="n">
        <v>46217</v>
      </c>
      <c r="B5831" t="inlineStr">
        <is>
          <t>YX</t>
        </is>
      </c>
      <c r="C5831" s="9">
        <f>_xlfn.XLOOKUP(B5831,Carriers[Code],Carriers[Airline])</f>
        <v/>
      </c>
      <c r="D5831" t="n">
        <v>4632</v>
      </c>
      <c r="E5831" t="inlineStr">
        <is>
          <t>LGA</t>
        </is>
      </c>
      <c r="F5831" s="10" t="n">
        <v>1751</v>
      </c>
      <c r="G5831" t="inlineStr">
        <is>
          <t>1700-1759</t>
        </is>
      </c>
      <c r="H5831" s="9">
        <f>INT(F5831/100)</f>
        <v/>
      </c>
      <c r="I5831" t="n">
        <v>-5</v>
      </c>
      <c r="J5831" t="n">
        <v>0</v>
      </c>
      <c r="K5831" t="n">
        <v>-8</v>
      </c>
      <c r="L5831" t="n">
        <v>0</v>
      </c>
      <c r="M5831" t="n">
        <v>0</v>
      </c>
      <c r="O5831" t="n">
        <v>0</v>
      </c>
    </row>
    <row r="5832">
      <c r="A5832" s="8" t="n">
        <v>46217</v>
      </c>
      <c r="B5832" t="inlineStr">
        <is>
          <t>AA</t>
        </is>
      </c>
      <c r="C5832" s="9">
        <f>_xlfn.XLOOKUP(B5832,Carriers[Code],Carriers[Airline])</f>
        <v/>
      </c>
      <c r="D5832" t="n">
        <v>1577</v>
      </c>
      <c r="E5832" t="inlineStr">
        <is>
          <t>DFW</t>
        </is>
      </c>
      <c r="F5832" s="10" t="n">
        <v>1752</v>
      </c>
      <c r="G5832" t="inlineStr">
        <is>
          <t>1700-1759</t>
        </is>
      </c>
      <c r="H5832" s="9">
        <f>INT(F5832/100)</f>
        <v/>
      </c>
      <c r="I5832" t="n">
        <v>2</v>
      </c>
      <c r="J5832" t="n">
        <v>0</v>
      </c>
      <c r="K5832" t="n">
        <v>-20</v>
      </c>
      <c r="L5832" t="n">
        <v>0</v>
      </c>
      <c r="M5832" t="n">
        <v>0</v>
      </c>
      <c r="O5832" t="n">
        <v>0</v>
      </c>
    </row>
    <row r="5833">
      <c r="A5833" s="8" t="n">
        <v>46217</v>
      </c>
      <c r="B5833" t="inlineStr">
        <is>
          <t>B6</t>
        </is>
      </c>
      <c r="C5833" s="9">
        <f>_xlfn.XLOOKUP(B5833,Carriers[Code],Carriers[Airline])</f>
        <v/>
      </c>
      <c r="D5833" t="n">
        <v>2185</v>
      </c>
      <c r="E5833" t="inlineStr">
        <is>
          <t>PIT</t>
        </is>
      </c>
      <c r="F5833" s="10" t="n">
        <v>1753</v>
      </c>
      <c r="G5833" t="inlineStr">
        <is>
          <t>1700-1759</t>
        </is>
      </c>
      <c r="H5833" s="9">
        <f>INT(F5833/100)</f>
        <v/>
      </c>
      <c r="I5833" t="n">
        <v>-1</v>
      </c>
      <c r="J5833" t="n">
        <v>0</v>
      </c>
      <c r="K5833" t="n">
        <v>-2</v>
      </c>
      <c r="L5833" t="n">
        <v>0</v>
      </c>
      <c r="M5833" t="n">
        <v>0</v>
      </c>
      <c r="O5833" t="n">
        <v>0</v>
      </c>
    </row>
    <row r="5834">
      <c r="A5834" s="8" t="n">
        <v>46217</v>
      </c>
      <c r="B5834" t="inlineStr">
        <is>
          <t>AA</t>
        </is>
      </c>
      <c r="C5834" s="9">
        <f>_xlfn.XLOOKUP(B5834,Carriers[Code],Carriers[Airline])</f>
        <v/>
      </c>
      <c r="D5834" t="n">
        <v>1562</v>
      </c>
      <c r="E5834" t="inlineStr">
        <is>
          <t>MIA</t>
        </is>
      </c>
      <c r="F5834" s="10" t="n">
        <v>1755</v>
      </c>
      <c r="G5834" t="inlineStr">
        <is>
          <t>1700-1759</t>
        </is>
      </c>
      <c r="H5834" s="9">
        <f>INT(F5834/100)</f>
        <v/>
      </c>
      <c r="I5834" t="n">
        <v>11</v>
      </c>
      <c r="J5834" t="n">
        <v>0</v>
      </c>
      <c r="K5834" t="n">
        <v>-1</v>
      </c>
      <c r="L5834" t="n">
        <v>0</v>
      </c>
      <c r="M5834" t="n">
        <v>0</v>
      </c>
      <c r="O5834" t="n">
        <v>0</v>
      </c>
    </row>
    <row r="5835">
      <c r="A5835" s="8" t="n">
        <v>46217</v>
      </c>
      <c r="B5835" t="inlineStr">
        <is>
          <t>B6</t>
        </is>
      </c>
      <c r="C5835" s="9">
        <f>_xlfn.XLOOKUP(B5835,Carriers[Code],Carriers[Airline])</f>
        <v/>
      </c>
      <c r="D5835" t="n">
        <v>451</v>
      </c>
      <c r="E5835" t="inlineStr">
        <is>
          <t>MCO</t>
        </is>
      </c>
      <c r="F5835" s="10" t="n">
        <v>1755</v>
      </c>
      <c r="G5835" t="inlineStr">
        <is>
          <t>1700-1759</t>
        </is>
      </c>
      <c r="H5835" s="9">
        <f>INT(F5835/100)</f>
        <v/>
      </c>
      <c r="I5835" t="n">
        <v>287</v>
      </c>
      <c r="J5835" t="n">
        <v>1</v>
      </c>
      <c r="K5835" t="n">
        <v>254</v>
      </c>
      <c r="L5835" t="n">
        <v>1</v>
      </c>
      <c r="M5835" t="n">
        <v>0</v>
      </c>
      <c r="O5835" t="n">
        <v>0</v>
      </c>
      <c r="P5835" t="n">
        <v>21</v>
      </c>
      <c r="Q5835" t="n">
        <v>0</v>
      </c>
      <c r="R5835" t="n">
        <v>0</v>
      </c>
      <c r="S5835" t="n">
        <v>0</v>
      </c>
      <c r="T5835" t="n">
        <v>233</v>
      </c>
    </row>
    <row r="5836">
      <c r="A5836" s="8" t="n">
        <v>46217</v>
      </c>
      <c r="B5836" t="inlineStr">
        <is>
          <t>B6</t>
        </is>
      </c>
      <c r="C5836" s="9">
        <f>_xlfn.XLOOKUP(B5836,Carriers[Code],Carriers[Airline])</f>
        <v/>
      </c>
      <c r="D5836" t="n">
        <v>561</v>
      </c>
      <c r="E5836" t="inlineStr">
        <is>
          <t>SJU</t>
        </is>
      </c>
      <c r="F5836" s="10" t="n">
        <v>1755</v>
      </c>
      <c r="G5836" t="inlineStr">
        <is>
          <t>1700-1759</t>
        </is>
      </c>
      <c r="H5836" s="9">
        <f>INT(F5836/100)</f>
        <v/>
      </c>
      <c r="I5836" t="n">
        <v>13</v>
      </c>
      <c r="J5836" t="n">
        <v>0</v>
      </c>
      <c r="K5836" t="n">
        <v>0</v>
      </c>
      <c r="L5836" t="n">
        <v>0</v>
      </c>
      <c r="M5836" t="n">
        <v>0</v>
      </c>
      <c r="O5836" t="n">
        <v>0</v>
      </c>
    </row>
    <row r="5837">
      <c r="A5837" s="8" t="n">
        <v>46217</v>
      </c>
      <c r="B5837" t="inlineStr">
        <is>
          <t>DL</t>
        </is>
      </c>
      <c r="C5837" s="9">
        <f>_xlfn.XLOOKUP(B5837,Carriers[Code],Carriers[Airline])</f>
        <v/>
      </c>
      <c r="D5837" t="n">
        <v>1098</v>
      </c>
      <c r="E5837" t="inlineStr">
        <is>
          <t>MSP</t>
        </is>
      </c>
      <c r="F5837" s="10" t="n">
        <v>1755</v>
      </c>
      <c r="G5837" t="inlineStr">
        <is>
          <t>1700-1759</t>
        </is>
      </c>
      <c r="H5837" s="9">
        <f>INT(F5837/100)</f>
        <v/>
      </c>
      <c r="I5837" t="n">
        <v>-7</v>
      </c>
      <c r="J5837" t="n">
        <v>0</v>
      </c>
      <c r="K5837" t="n">
        <v>-9</v>
      </c>
      <c r="L5837" t="n">
        <v>0</v>
      </c>
      <c r="M5837" t="n">
        <v>0</v>
      </c>
      <c r="O5837" t="n">
        <v>0</v>
      </c>
    </row>
    <row r="5838">
      <c r="A5838" s="8" t="n">
        <v>46217</v>
      </c>
      <c r="B5838" t="inlineStr">
        <is>
          <t>DL</t>
        </is>
      </c>
      <c r="C5838" s="9">
        <f>_xlfn.XLOOKUP(B5838,Carriers[Code],Carriers[Airline])</f>
        <v/>
      </c>
      <c r="D5838" t="n">
        <v>2464</v>
      </c>
      <c r="E5838" t="inlineStr">
        <is>
          <t>ATL</t>
        </is>
      </c>
      <c r="F5838" s="10" t="n">
        <v>1755</v>
      </c>
      <c r="G5838" t="inlineStr">
        <is>
          <t>1700-1759</t>
        </is>
      </c>
      <c r="H5838" s="9">
        <f>INT(F5838/100)</f>
        <v/>
      </c>
      <c r="I5838" t="n">
        <v>-3</v>
      </c>
      <c r="J5838" t="n">
        <v>0</v>
      </c>
      <c r="K5838" t="n">
        <v>-14</v>
      </c>
      <c r="L5838" t="n">
        <v>0</v>
      </c>
      <c r="M5838" t="n">
        <v>0</v>
      </c>
      <c r="O5838" t="n">
        <v>0</v>
      </c>
    </row>
    <row r="5839">
      <c r="A5839" s="8" t="n">
        <v>46217</v>
      </c>
      <c r="B5839" t="inlineStr">
        <is>
          <t>AS</t>
        </is>
      </c>
      <c r="C5839" s="9">
        <f>_xlfn.XLOOKUP(B5839,Carriers[Code],Carriers[Airline])</f>
        <v/>
      </c>
      <c r="D5839" t="n">
        <v>304</v>
      </c>
      <c r="E5839" t="inlineStr">
        <is>
          <t>SEA</t>
        </is>
      </c>
      <c r="F5839" s="10" t="n">
        <v>1756</v>
      </c>
      <c r="G5839" t="inlineStr">
        <is>
          <t>1700-1759</t>
        </is>
      </c>
      <c r="H5839" s="9">
        <f>INT(F5839/100)</f>
        <v/>
      </c>
      <c r="I5839" t="n">
        <v>-7</v>
      </c>
      <c r="J5839" t="n">
        <v>0</v>
      </c>
      <c r="K5839" t="n">
        <v>-15</v>
      </c>
      <c r="L5839" t="n">
        <v>0</v>
      </c>
      <c r="M5839" t="n">
        <v>0</v>
      </c>
      <c r="O5839" t="n">
        <v>0</v>
      </c>
    </row>
    <row r="5840">
      <c r="A5840" s="8" t="n">
        <v>46217</v>
      </c>
      <c r="B5840" t="inlineStr">
        <is>
          <t>YX</t>
        </is>
      </c>
      <c r="C5840" s="9">
        <f>_xlfn.XLOOKUP(B5840,Carriers[Code],Carriers[Airline])</f>
        <v/>
      </c>
      <c r="D5840" t="n">
        <v>5831</v>
      </c>
      <c r="E5840" t="inlineStr">
        <is>
          <t>LGA</t>
        </is>
      </c>
      <c r="F5840" s="10" t="n">
        <v>1800</v>
      </c>
      <c r="G5840" t="inlineStr">
        <is>
          <t>1800-1859</t>
        </is>
      </c>
      <c r="H5840" s="9">
        <f>INT(F5840/100)</f>
        <v/>
      </c>
      <c r="I5840" t="n">
        <v>-4</v>
      </c>
      <c r="J5840" t="n">
        <v>0</v>
      </c>
      <c r="K5840" t="n">
        <v>-3</v>
      </c>
      <c r="L5840" t="n">
        <v>0</v>
      </c>
      <c r="M5840" t="n">
        <v>0</v>
      </c>
      <c r="O5840" t="n">
        <v>0</v>
      </c>
    </row>
    <row r="5841">
      <c r="A5841" s="8" t="n">
        <v>46217</v>
      </c>
      <c r="B5841" t="inlineStr">
        <is>
          <t>YX</t>
        </is>
      </c>
      <c r="C5841" s="9">
        <f>_xlfn.XLOOKUP(B5841,Carriers[Code],Carriers[Airline])</f>
        <v/>
      </c>
      <c r="D5841" t="n">
        <v>3543</v>
      </c>
      <c r="E5841" t="inlineStr">
        <is>
          <t>IAD</t>
        </is>
      </c>
      <c r="F5841" s="10" t="n">
        <v>1805</v>
      </c>
      <c r="G5841" t="inlineStr">
        <is>
          <t>1800-1859</t>
        </is>
      </c>
      <c r="H5841" s="9">
        <f>INT(F5841/100)</f>
        <v/>
      </c>
      <c r="I5841" t="n">
        <v>2</v>
      </c>
      <c r="J5841" t="n">
        <v>0</v>
      </c>
      <c r="K5841" t="n">
        <v>-26</v>
      </c>
      <c r="L5841" t="n">
        <v>0</v>
      </c>
      <c r="M5841" t="n">
        <v>0</v>
      </c>
      <c r="O5841" t="n">
        <v>0</v>
      </c>
    </row>
    <row r="5842">
      <c r="A5842" s="8" t="n">
        <v>46217</v>
      </c>
      <c r="B5842" t="inlineStr">
        <is>
          <t>UA</t>
        </is>
      </c>
      <c r="C5842" s="9">
        <f>_xlfn.XLOOKUP(B5842,Carriers[Code],Carriers[Airline])</f>
        <v/>
      </c>
      <c r="D5842" t="n">
        <v>2400</v>
      </c>
      <c r="E5842" t="inlineStr">
        <is>
          <t>SFO</t>
        </is>
      </c>
      <c r="F5842" s="10" t="n">
        <v>1810</v>
      </c>
      <c r="G5842" t="inlineStr">
        <is>
          <t>1800-1859</t>
        </is>
      </c>
      <c r="H5842" s="9">
        <f>INT(F5842/100)</f>
        <v/>
      </c>
      <c r="I5842" t="n">
        <v>-6</v>
      </c>
      <c r="J5842" t="n">
        <v>0</v>
      </c>
      <c r="K5842" t="n">
        <v>-31</v>
      </c>
      <c r="L5842" t="n">
        <v>0</v>
      </c>
      <c r="M5842" t="n">
        <v>0</v>
      </c>
      <c r="O5842" t="n">
        <v>0</v>
      </c>
    </row>
    <row r="5843">
      <c r="A5843" s="8" t="n">
        <v>46217</v>
      </c>
      <c r="B5843" t="inlineStr">
        <is>
          <t>YX</t>
        </is>
      </c>
      <c r="C5843" s="9">
        <f>_xlfn.XLOOKUP(B5843,Carriers[Code],Carriers[Airline])</f>
        <v/>
      </c>
      <c r="D5843" t="n">
        <v>5718</v>
      </c>
      <c r="E5843" t="inlineStr">
        <is>
          <t>EWR</t>
        </is>
      </c>
      <c r="F5843" s="10" t="n">
        <v>1815</v>
      </c>
      <c r="G5843" t="inlineStr">
        <is>
          <t>1800-1859</t>
        </is>
      </c>
      <c r="H5843" s="9">
        <f>INT(F5843/100)</f>
        <v/>
      </c>
      <c r="I5843" t="n">
        <v>-5</v>
      </c>
      <c r="J5843" t="n">
        <v>0</v>
      </c>
      <c r="K5843" t="n">
        <v>-11</v>
      </c>
      <c r="L5843" t="n">
        <v>0</v>
      </c>
      <c r="M5843" t="n">
        <v>0</v>
      </c>
      <c r="O5843" t="n">
        <v>0</v>
      </c>
    </row>
    <row r="5844">
      <c r="A5844" s="8" t="n">
        <v>46217</v>
      </c>
      <c r="B5844" t="inlineStr">
        <is>
          <t>MQ</t>
        </is>
      </c>
      <c r="C5844" s="9">
        <f>_xlfn.XLOOKUP(B5844,Carriers[Code],Carriers[Airline])</f>
        <v/>
      </c>
      <c r="D5844" t="n">
        <v>3408</v>
      </c>
      <c r="E5844" t="inlineStr">
        <is>
          <t>CVG</t>
        </is>
      </c>
      <c r="F5844" s="10" t="n">
        <v>1820</v>
      </c>
      <c r="G5844" t="inlineStr">
        <is>
          <t>1800-1859</t>
        </is>
      </c>
      <c r="H5844" s="9">
        <f>INT(F5844/100)</f>
        <v/>
      </c>
      <c r="I5844" t="n">
        <v>-6</v>
      </c>
      <c r="J5844" t="n">
        <v>0</v>
      </c>
      <c r="K5844" t="n">
        <v>-16</v>
      </c>
      <c r="L5844" t="n">
        <v>0</v>
      </c>
      <c r="M5844" t="n">
        <v>0</v>
      </c>
      <c r="O5844" t="n">
        <v>0</v>
      </c>
    </row>
    <row r="5845">
      <c r="A5845" s="8" t="n">
        <v>46217</v>
      </c>
      <c r="B5845" t="inlineStr">
        <is>
          <t>B6</t>
        </is>
      </c>
      <c r="C5845" s="9">
        <f>_xlfn.XLOOKUP(B5845,Carriers[Code],Carriers[Airline])</f>
        <v/>
      </c>
      <c r="D5845" t="n">
        <v>2459</v>
      </c>
      <c r="E5845" t="inlineStr">
        <is>
          <t>PHL</t>
        </is>
      </c>
      <c r="F5845" s="10" t="n">
        <v>1821</v>
      </c>
      <c r="G5845" t="inlineStr">
        <is>
          <t>1800-1859</t>
        </is>
      </c>
      <c r="H5845" s="9">
        <f>INT(F5845/100)</f>
        <v/>
      </c>
      <c r="I5845" t="n">
        <v>5</v>
      </c>
      <c r="J5845" t="n">
        <v>0</v>
      </c>
      <c r="K5845" t="n">
        <v>-7</v>
      </c>
      <c r="L5845" t="n">
        <v>0</v>
      </c>
      <c r="M5845" t="n">
        <v>0</v>
      </c>
      <c r="O5845" t="n">
        <v>0</v>
      </c>
    </row>
    <row r="5846">
      <c r="A5846" s="8" t="n">
        <v>46217</v>
      </c>
      <c r="B5846" t="inlineStr">
        <is>
          <t>WN</t>
        </is>
      </c>
      <c r="C5846" s="9">
        <f>_xlfn.XLOOKUP(B5846,Carriers[Code],Carriers[Airline])</f>
        <v/>
      </c>
      <c r="D5846" t="n">
        <v>754</v>
      </c>
      <c r="E5846" t="inlineStr">
        <is>
          <t>STL</t>
        </is>
      </c>
      <c r="F5846" s="10" t="n">
        <v>1825</v>
      </c>
      <c r="G5846" t="inlineStr">
        <is>
          <t>1800-1859</t>
        </is>
      </c>
      <c r="H5846" s="9">
        <f>INT(F5846/100)</f>
        <v/>
      </c>
      <c r="I5846" t="n">
        <v>16</v>
      </c>
      <c r="J5846" t="n">
        <v>1</v>
      </c>
      <c r="K5846" t="n">
        <v>6</v>
      </c>
      <c r="L5846" t="n">
        <v>0</v>
      </c>
      <c r="M5846" t="n">
        <v>0</v>
      </c>
      <c r="O5846" t="n">
        <v>0</v>
      </c>
    </row>
    <row r="5847">
      <c r="A5847" s="8" t="n">
        <v>46217</v>
      </c>
      <c r="B5847" t="inlineStr">
        <is>
          <t>UA</t>
        </is>
      </c>
      <c r="C5847" s="9">
        <f>_xlfn.XLOOKUP(B5847,Carriers[Code],Carriers[Airline])</f>
        <v/>
      </c>
      <c r="D5847" t="n">
        <v>639</v>
      </c>
      <c r="E5847" t="inlineStr">
        <is>
          <t>LAX</t>
        </is>
      </c>
      <c r="F5847" s="10" t="n">
        <v>1826</v>
      </c>
      <c r="G5847" t="inlineStr">
        <is>
          <t>1800-1859</t>
        </is>
      </c>
      <c r="H5847" s="9">
        <f>INT(F5847/100)</f>
        <v/>
      </c>
      <c r="I5847" t="n">
        <v>2</v>
      </c>
      <c r="J5847" t="n">
        <v>0</v>
      </c>
      <c r="K5847" t="n">
        <v>-25</v>
      </c>
      <c r="L5847" t="n">
        <v>0</v>
      </c>
      <c r="M5847" t="n">
        <v>0</v>
      </c>
      <c r="O5847" t="n">
        <v>0</v>
      </c>
    </row>
    <row r="5848">
      <c r="A5848" s="8" t="n">
        <v>46217</v>
      </c>
      <c r="B5848" t="inlineStr">
        <is>
          <t>AA</t>
        </is>
      </c>
      <c r="C5848" s="9">
        <f>_xlfn.XLOOKUP(B5848,Carriers[Code],Carriers[Airline])</f>
        <v/>
      </c>
      <c r="D5848" t="n">
        <v>1554</v>
      </c>
      <c r="E5848" t="inlineStr">
        <is>
          <t>ORD</t>
        </is>
      </c>
      <c r="F5848" s="10" t="n">
        <v>1830</v>
      </c>
      <c r="G5848" t="inlineStr">
        <is>
          <t>1800-1859</t>
        </is>
      </c>
      <c r="H5848" s="9">
        <f>INT(F5848/100)</f>
        <v/>
      </c>
      <c r="I5848" t="n">
        <v>0</v>
      </c>
      <c r="J5848" t="n">
        <v>0</v>
      </c>
      <c r="K5848" t="n">
        <v>14</v>
      </c>
      <c r="L5848" t="n">
        <v>0</v>
      </c>
      <c r="M5848" t="n">
        <v>0</v>
      </c>
      <c r="O5848" t="n">
        <v>0</v>
      </c>
    </row>
    <row r="5849">
      <c r="A5849" s="8" t="n">
        <v>46217</v>
      </c>
      <c r="B5849" t="inlineStr">
        <is>
          <t>WN</t>
        </is>
      </c>
      <c r="C5849" s="9">
        <f>_xlfn.XLOOKUP(B5849,Carriers[Code],Carriers[Airline])</f>
        <v/>
      </c>
      <c r="D5849" t="n">
        <v>3543</v>
      </c>
      <c r="E5849" t="inlineStr">
        <is>
          <t>BWI</t>
        </is>
      </c>
      <c r="F5849" s="10" t="n">
        <v>1840</v>
      </c>
      <c r="G5849" t="inlineStr">
        <is>
          <t>1800-1859</t>
        </is>
      </c>
      <c r="H5849" s="9">
        <f>INT(F5849/100)</f>
        <v/>
      </c>
      <c r="I5849" t="n">
        <v>22</v>
      </c>
      <c r="J5849" t="n">
        <v>1</v>
      </c>
      <c r="K5849" t="n">
        <v>3</v>
      </c>
      <c r="L5849" t="n">
        <v>0</v>
      </c>
      <c r="M5849" t="n">
        <v>0</v>
      </c>
      <c r="O5849" t="n">
        <v>0</v>
      </c>
    </row>
    <row r="5850">
      <c r="A5850" s="8" t="n">
        <v>46217</v>
      </c>
      <c r="B5850" t="inlineStr">
        <is>
          <t>UA</t>
        </is>
      </c>
      <c r="C5850" s="9">
        <f>_xlfn.XLOOKUP(B5850,Carriers[Code],Carriers[Airline])</f>
        <v/>
      </c>
      <c r="D5850" t="n">
        <v>1015</v>
      </c>
      <c r="E5850" t="inlineStr">
        <is>
          <t>ORD</t>
        </is>
      </c>
      <c r="F5850" s="10" t="n">
        <v>1843</v>
      </c>
      <c r="G5850" t="inlineStr">
        <is>
          <t>1800-1859</t>
        </is>
      </c>
      <c r="H5850" s="9">
        <f>INT(F5850/100)</f>
        <v/>
      </c>
      <c r="I5850" t="n">
        <v>-6</v>
      </c>
      <c r="J5850" t="n">
        <v>0</v>
      </c>
      <c r="K5850" t="n">
        <v>-2</v>
      </c>
      <c r="L5850" t="n">
        <v>0</v>
      </c>
      <c r="M5850" t="n">
        <v>0</v>
      </c>
      <c r="O5850" t="n">
        <v>0</v>
      </c>
    </row>
    <row r="5851">
      <c r="A5851" s="8" t="n">
        <v>46217</v>
      </c>
      <c r="B5851" t="inlineStr">
        <is>
          <t>DL</t>
        </is>
      </c>
      <c r="C5851" s="9">
        <f>_xlfn.XLOOKUP(B5851,Carriers[Code],Carriers[Airline])</f>
        <v/>
      </c>
      <c r="D5851" t="n">
        <v>445</v>
      </c>
      <c r="E5851" t="inlineStr">
        <is>
          <t>SLC</t>
        </is>
      </c>
      <c r="F5851" s="10" t="n">
        <v>1845</v>
      </c>
      <c r="G5851" t="inlineStr">
        <is>
          <t>1800-1859</t>
        </is>
      </c>
      <c r="H5851" s="9">
        <f>INT(F5851/100)</f>
        <v/>
      </c>
      <c r="I5851" t="n">
        <v>13</v>
      </c>
      <c r="J5851" t="n">
        <v>0</v>
      </c>
      <c r="K5851" t="n">
        <v>-10</v>
      </c>
      <c r="L5851" t="n">
        <v>0</v>
      </c>
      <c r="M5851" t="n">
        <v>0</v>
      </c>
      <c r="O5851" t="n">
        <v>0</v>
      </c>
    </row>
    <row r="5852">
      <c r="A5852" s="8" t="n">
        <v>46217</v>
      </c>
      <c r="B5852" t="inlineStr">
        <is>
          <t>WN</t>
        </is>
      </c>
      <c r="C5852" s="9">
        <f>_xlfn.XLOOKUP(B5852,Carriers[Code],Carriers[Airline])</f>
        <v/>
      </c>
      <c r="D5852" t="n">
        <v>2338</v>
      </c>
      <c r="E5852" t="inlineStr">
        <is>
          <t>BNA</t>
        </is>
      </c>
      <c r="F5852" s="10" t="n">
        <v>1850</v>
      </c>
      <c r="G5852" t="inlineStr">
        <is>
          <t>1800-1859</t>
        </is>
      </c>
      <c r="H5852" s="9">
        <f>INT(F5852/100)</f>
        <v/>
      </c>
      <c r="I5852" t="n">
        <v>28</v>
      </c>
      <c r="J5852" t="n">
        <v>1</v>
      </c>
      <c r="K5852" t="n">
        <v>17</v>
      </c>
      <c r="L5852" t="n">
        <v>1</v>
      </c>
      <c r="M5852" t="n">
        <v>0</v>
      </c>
      <c r="O5852" t="n">
        <v>0</v>
      </c>
      <c r="P5852" t="n">
        <v>15</v>
      </c>
      <c r="Q5852" t="n">
        <v>0</v>
      </c>
      <c r="R5852" t="n">
        <v>0</v>
      </c>
      <c r="S5852" t="n">
        <v>0</v>
      </c>
      <c r="T5852" t="n">
        <v>2</v>
      </c>
    </row>
    <row r="5853">
      <c r="A5853" s="8" t="n">
        <v>46217</v>
      </c>
      <c r="B5853" t="inlineStr">
        <is>
          <t>B6</t>
        </is>
      </c>
      <c r="C5853" s="9">
        <f>_xlfn.XLOOKUP(B5853,Carriers[Code],Carriers[Airline])</f>
        <v/>
      </c>
      <c r="D5853" t="n">
        <v>2269</v>
      </c>
      <c r="E5853" t="inlineStr">
        <is>
          <t>FLL</t>
        </is>
      </c>
      <c r="F5853" s="10" t="n">
        <v>1851</v>
      </c>
      <c r="G5853" t="inlineStr">
        <is>
          <t>1800-1859</t>
        </is>
      </c>
      <c r="H5853" s="9">
        <f>INT(F5853/100)</f>
        <v/>
      </c>
      <c r="I5853" t="n">
        <v>-6</v>
      </c>
      <c r="J5853" t="n">
        <v>0</v>
      </c>
      <c r="K5853" t="n">
        <v>-23</v>
      </c>
      <c r="L5853" t="n">
        <v>0</v>
      </c>
      <c r="M5853" t="n">
        <v>0</v>
      </c>
      <c r="O5853" t="n">
        <v>0</v>
      </c>
    </row>
    <row r="5854">
      <c r="A5854" s="8" t="n">
        <v>46217</v>
      </c>
      <c r="B5854" t="inlineStr">
        <is>
          <t>AA</t>
        </is>
      </c>
      <c r="C5854" s="9">
        <f>_xlfn.XLOOKUP(B5854,Carriers[Code],Carriers[Airline])</f>
        <v/>
      </c>
      <c r="D5854" t="n">
        <v>1552</v>
      </c>
      <c r="E5854" t="inlineStr">
        <is>
          <t>CLT</t>
        </is>
      </c>
      <c r="F5854" s="10" t="n">
        <v>1855</v>
      </c>
      <c r="G5854" t="inlineStr">
        <is>
          <t>1800-1859</t>
        </is>
      </c>
      <c r="H5854" s="9">
        <f>INT(F5854/100)</f>
        <v/>
      </c>
      <c r="I5854" t="n">
        <v>0</v>
      </c>
      <c r="J5854" t="n">
        <v>0</v>
      </c>
      <c r="K5854" t="n">
        <v>-33</v>
      </c>
      <c r="L5854" t="n">
        <v>0</v>
      </c>
      <c r="M5854" t="n">
        <v>0</v>
      </c>
      <c r="O5854" t="n">
        <v>0</v>
      </c>
    </row>
    <row r="5855">
      <c r="A5855" s="8" t="n">
        <v>46217</v>
      </c>
      <c r="B5855" t="inlineStr">
        <is>
          <t>YX</t>
        </is>
      </c>
      <c r="C5855" s="9">
        <f>_xlfn.XLOOKUP(B5855,Carriers[Code],Carriers[Airline])</f>
        <v/>
      </c>
      <c r="D5855" t="n">
        <v>4641</v>
      </c>
      <c r="E5855" t="inlineStr">
        <is>
          <t>CMH</t>
        </is>
      </c>
      <c r="F5855" s="10" t="n">
        <v>1855</v>
      </c>
      <c r="G5855" t="inlineStr">
        <is>
          <t>1800-1859</t>
        </is>
      </c>
      <c r="H5855" s="9">
        <f>INT(F5855/100)</f>
        <v/>
      </c>
      <c r="I5855" t="n">
        <v>36</v>
      </c>
      <c r="J5855" t="n">
        <v>1</v>
      </c>
      <c r="K5855" t="n">
        <v>9</v>
      </c>
      <c r="L5855" t="n">
        <v>0</v>
      </c>
      <c r="M5855" t="n">
        <v>0</v>
      </c>
      <c r="O5855" t="n">
        <v>0</v>
      </c>
    </row>
    <row r="5856">
      <c r="A5856" s="8" t="n">
        <v>46217</v>
      </c>
      <c r="B5856" t="inlineStr">
        <is>
          <t>YX</t>
        </is>
      </c>
      <c r="C5856" s="9">
        <f>_xlfn.XLOOKUP(B5856,Carriers[Code],Carriers[Airline])</f>
        <v/>
      </c>
      <c r="D5856" t="n">
        <v>5716</v>
      </c>
      <c r="E5856" t="inlineStr">
        <is>
          <t>LGA</t>
        </is>
      </c>
      <c r="F5856" s="10" t="n">
        <v>1859</v>
      </c>
      <c r="G5856" t="inlineStr">
        <is>
          <t>1800-1859</t>
        </is>
      </c>
      <c r="H5856" s="9">
        <f>INT(F5856/100)</f>
        <v/>
      </c>
      <c r="I5856" t="n">
        <v>-2</v>
      </c>
      <c r="J5856" t="n">
        <v>0</v>
      </c>
      <c r="K5856" t="n">
        <v>-12</v>
      </c>
      <c r="L5856" t="n">
        <v>0</v>
      </c>
      <c r="M5856" t="n">
        <v>0</v>
      </c>
      <c r="O5856" t="n">
        <v>0</v>
      </c>
    </row>
    <row r="5857">
      <c r="A5857" s="8" t="n">
        <v>46217</v>
      </c>
      <c r="B5857" t="inlineStr">
        <is>
          <t>UA</t>
        </is>
      </c>
      <c r="C5857" s="9">
        <f>_xlfn.XLOOKUP(B5857,Carriers[Code],Carriers[Airline])</f>
        <v/>
      </c>
      <c r="D5857" t="n">
        <v>1693</v>
      </c>
      <c r="E5857" t="inlineStr">
        <is>
          <t>EWR</t>
        </is>
      </c>
      <c r="F5857" s="10" t="n">
        <v>1900</v>
      </c>
      <c r="G5857" t="inlineStr">
        <is>
          <t>1900-1959</t>
        </is>
      </c>
      <c r="H5857" s="9">
        <f>INT(F5857/100)</f>
        <v/>
      </c>
      <c r="I5857" t="n">
        <v>77</v>
      </c>
      <c r="J5857" t="n">
        <v>1</v>
      </c>
      <c r="K5857" t="n">
        <v>65</v>
      </c>
      <c r="L5857" t="n">
        <v>1</v>
      </c>
      <c r="M5857" t="n">
        <v>0</v>
      </c>
      <c r="O5857" t="n">
        <v>0</v>
      </c>
      <c r="P5857" t="n">
        <v>0</v>
      </c>
      <c r="Q5857" t="n">
        <v>0</v>
      </c>
      <c r="R5857" t="n">
        <v>0</v>
      </c>
      <c r="S5857" t="n">
        <v>0</v>
      </c>
      <c r="T5857" t="n">
        <v>65</v>
      </c>
    </row>
    <row r="5858">
      <c r="A5858" s="8" t="n">
        <v>46217</v>
      </c>
      <c r="B5858" t="inlineStr">
        <is>
          <t>B6</t>
        </is>
      </c>
      <c r="C5858" s="9">
        <f>_xlfn.XLOOKUP(B5858,Carriers[Code],Carriers[Airline])</f>
        <v/>
      </c>
      <c r="D5858" t="n">
        <v>1633</v>
      </c>
      <c r="E5858" t="inlineStr">
        <is>
          <t>SFO</t>
        </is>
      </c>
      <c r="F5858" s="10" t="n">
        <v>1905</v>
      </c>
      <c r="G5858" t="inlineStr">
        <is>
          <t>1900-1959</t>
        </is>
      </c>
      <c r="H5858" s="9">
        <f>INT(F5858/100)</f>
        <v/>
      </c>
      <c r="I5858" t="n">
        <v>82</v>
      </c>
      <c r="J5858" t="n">
        <v>1</v>
      </c>
      <c r="K5858" t="n">
        <v>55</v>
      </c>
      <c r="L5858" t="n">
        <v>1</v>
      </c>
      <c r="M5858" t="n">
        <v>0</v>
      </c>
      <c r="O5858" t="n">
        <v>0</v>
      </c>
      <c r="P5858" t="n">
        <v>0</v>
      </c>
      <c r="Q5858" t="n">
        <v>0</v>
      </c>
      <c r="R5858" t="n">
        <v>3</v>
      </c>
      <c r="S5858" t="n">
        <v>0</v>
      </c>
      <c r="T5858" t="n">
        <v>52</v>
      </c>
    </row>
    <row r="5859">
      <c r="A5859" s="8" t="n">
        <v>46217</v>
      </c>
      <c r="B5859" t="inlineStr">
        <is>
          <t>DL</t>
        </is>
      </c>
      <c r="C5859" s="9">
        <f>_xlfn.XLOOKUP(B5859,Carriers[Code],Carriers[Airline])</f>
        <v/>
      </c>
      <c r="D5859" t="n">
        <v>973</v>
      </c>
      <c r="E5859" t="inlineStr">
        <is>
          <t>ATL</t>
        </is>
      </c>
      <c r="F5859" s="10" t="n">
        <v>1910</v>
      </c>
      <c r="G5859" t="inlineStr">
        <is>
          <t>1900-1959</t>
        </is>
      </c>
      <c r="H5859" s="9">
        <f>INT(F5859/100)</f>
        <v/>
      </c>
      <c r="I5859" t="n">
        <v>-4</v>
      </c>
      <c r="J5859" t="n">
        <v>0</v>
      </c>
      <c r="K5859" t="n">
        <v>-27</v>
      </c>
      <c r="L5859" t="n">
        <v>0</v>
      </c>
      <c r="M5859" t="n">
        <v>0</v>
      </c>
      <c r="O5859" t="n">
        <v>0</v>
      </c>
    </row>
    <row r="5860">
      <c r="A5860" s="8" t="n">
        <v>46217</v>
      </c>
      <c r="B5860" t="inlineStr">
        <is>
          <t>DL</t>
        </is>
      </c>
      <c r="C5860" s="9">
        <f>_xlfn.XLOOKUP(B5860,Carriers[Code],Carriers[Airline])</f>
        <v/>
      </c>
      <c r="D5860" t="n">
        <v>2305</v>
      </c>
      <c r="E5860" t="inlineStr">
        <is>
          <t>DFW</t>
        </is>
      </c>
      <c r="F5860" s="10" t="n">
        <v>1920</v>
      </c>
      <c r="G5860" t="inlineStr">
        <is>
          <t>1900-1959</t>
        </is>
      </c>
      <c r="H5860" s="9">
        <f>INT(F5860/100)</f>
        <v/>
      </c>
      <c r="I5860" t="n">
        <v>-10</v>
      </c>
      <c r="J5860" t="n">
        <v>0</v>
      </c>
      <c r="K5860" t="n">
        <v>-8</v>
      </c>
      <c r="L5860" t="n">
        <v>0</v>
      </c>
      <c r="M5860" t="n">
        <v>0</v>
      </c>
      <c r="O5860" t="n">
        <v>0</v>
      </c>
    </row>
    <row r="5861">
      <c r="A5861" s="8" t="n">
        <v>46217</v>
      </c>
      <c r="B5861" t="inlineStr">
        <is>
          <t>YX</t>
        </is>
      </c>
      <c r="C5861" s="9">
        <f>_xlfn.XLOOKUP(B5861,Carriers[Code],Carriers[Airline])</f>
        <v/>
      </c>
      <c r="D5861" t="n">
        <v>5629</v>
      </c>
      <c r="E5861" t="inlineStr">
        <is>
          <t>CMH</t>
        </is>
      </c>
      <c r="F5861" s="10" t="n">
        <v>1925</v>
      </c>
      <c r="G5861" t="inlineStr">
        <is>
          <t>1900-1959</t>
        </is>
      </c>
      <c r="H5861" s="9">
        <f>INT(F5861/100)</f>
        <v/>
      </c>
      <c r="I5861" t="n">
        <v>103</v>
      </c>
      <c r="J5861" t="n">
        <v>1</v>
      </c>
      <c r="K5861" t="n">
        <v>74</v>
      </c>
      <c r="L5861" t="n">
        <v>1</v>
      </c>
      <c r="M5861" t="n">
        <v>0</v>
      </c>
      <c r="O5861" t="n">
        <v>0</v>
      </c>
      <c r="P5861" t="n">
        <v>13</v>
      </c>
      <c r="Q5861" t="n">
        <v>0</v>
      </c>
      <c r="R5861" t="n">
        <v>0</v>
      </c>
      <c r="S5861" t="n">
        <v>0</v>
      </c>
      <c r="T5861" t="n">
        <v>61</v>
      </c>
    </row>
    <row r="5862">
      <c r="A5862" s="8" t="n">
        <v>46217</v>
      </c>
      <c r="B5862" t="inlineStr">
        <is>
          <t>AA</t>
        </is>
      </c>
      <c r="C5862" s="9">
        <f>_xlfn.XLOOKUP(B5862,Carriers[Code],Carriers[Airline])</f>
        <v/>
      </c>
      <c r="D5862" t="n">
        <v>852</v>
      </c>
      <c r="E5862" t="inlineStr">
        <is>
          <t>DCA</t>
        </is>
      </c>
      <c r="F5862" s="10" t="n">
        <v>1927</v>
      </c>
      <c r="G5862" t="inlineStr">
        <is>
          <t>1900-1959</t>
        </is>
      </c>
      <c r="H5862" s="9">
        <f>INT(F5862/100)</f>
        <v/>
      </c>
      <c r="M5862" t="n">
        <v>1</v>
      </c>
      <c r="N5862" t="inlineStr">
        <is>
          <t>C</t>
        </is>
      </c>
      <c r="O5862" t="n">
        <v>0</v>
      </c>
    </row>
    <row r="5863">
      <c r="A5863" s="8" t="n">
        <v>46217</v>
      </c>
      <c r="B5863" t="inlineStr">
        <is>
          <t>UA</t>
        </is>
      </c>
      <c r="C5863" s="9">
        <f>_xlfn.XLOOKUP(B5863,Carriers[Code],Carriers[Airline])</f>
        <v/>
      </c>
      <c r="D5863" t="n">
        <v>2136</v>
      </c>
      <c r="E5863" t="inlineStr">
        <is>
          <t>IAD</t>
        </is>
      </c>
      <c r="F5863" s="10" t="n">
        <v>1927</v>
      </c>
      <c r="G5863" t="inlineStr">
        <is>
          <t>1900-1959</t>
        </is>
      </c>
      <c r="H5863" s="9">
        <f>INT(F5863/100)</f>
        <v/>
      </c>
      <c r="I5863" t="n">
        <v>18</v>
      </c>
      <c r="J5863" t="n">
        <v>1</v>
      </c>
      <c r="K5863" t="n">
        <v>1</v>
      </c>
      <c r="L5863" t="n">
        <v>0</v>
      </c>
      <c r="M5863" t="n">
        <v>0</v>
      </c>
      <c r="O5863" t="n">
        <v>0</v>
      </c>
    </row>
    <row r="5864">
      <c r="A5864" s="8" t="n">
        <v>46217</v>
      </c>
      <c r="B5864" t="inlineStr">
        <is>
          <t>B6</t>
        </is>
      </c>
      <c r="C5864" s="9">
        <f>_xlfn.XLOOKUP(B5864,Carriers[Code],Carriers[Airline])</f>
        <v/>
      </c>
      <c r="D5864" t="n">
        <v>197</v>
      </c>
      <c r="E5864" t="inlineStr">
        <is>
          <t>SEA</t>
        </is>
      </c>
      <c r="F5864" s="10" t="n">
        <v>1929</v>
      </c>
      <c r="G5864" t="inlineStr">
        <is>
          <t>1900-1959</t>
        </is>
      </c>
      <c r="H5864" s="9">
        <f>INT(F5864/100)</f>
        <v/>
      </c>
      <c r="I5864" t="n">
        <v>-4</v>
      </c>
      <c r="J5864" t="n">
        <v>0</v>
      </c>
      <c r="K5864" t="n">
        <v>-16</v>
      </c>
      <c r="L5864" t="n">
        <v>0</v>
      </c>
      <c r="M5864" t="n">
        <v>0</v>
      </c>
      <c r="O5864" t="n">
        <v>0</v>
      </c>
    </row>
    <row r="5865">
      <c r="A5865" s="8" t="n">
        <v>46217</v>
      </c>
      <c r="B5865" t="inlineStr">
        <is>
          <t>DL</t>
        </is>
      </c>
      <c r="C5865" s="9">
        <f>_xlfn.XLOOKUP(B5865,Carriers[Code],Carriers[Airline])</f>
        <v/>
      </c>
      <c r="D5865" t="n">
        <v>324</v>
      </c>
      <c r="E5865" t="inlineStr">
        <is>
          <t>SEA</t>
        </is>
      </c>
      <c r="F5865" s="10" t="n">
        <v>1929</v>
      </c>
      <c r="G5865" t="inlineStr">
        <is>
          <t>1900-1959</t>
        </is>
      </c>
      <c r="H5865" s="9">
        <f>INT(F5865/100)</f>
        <v/>
      </c>
      <c r="I5865" t="n">
        <v>4</v>
      </c>
      <c r="J5865" t="n">
        <v>0</v>
      </c>
      <c r="K5865" t="n">
        <v>-17</v>
      </c>
      <c r="L5865" t="n">
        <v>0</v>
      </c>
      <c r="M5865" t="n">
        <v>0</v>
      </c>
      <c r="O5865" t="n">
        <v>0</v>
      </c>
    </row>
    <row r="5866">
      <c r="A5866" s="8" t="n">
        <v>46217</v>
      </c>
      <c r="B5866" t="inlineStr">
        <is>
          <t>B6</t>
        </is>
      </c>
      <c r="C5866" s="9">
        <f>_xlfn.XLOOKUP(B5866,Carriers[Code],Carriers[Airline])</f>
        <v/>
      </c>
      <c r="D5866" t="n">
        <v>247</v>
      </c>
      <c r="E5866" t="inlineStr">
        <is>
          <t>SLC</t>
        </is>
      </c>
      <c r="F5866" s="10" t="n">
        <v>1932</v>
      </c>
      <c r="G5866" t="inlineStr">
        <is>
          <t>1900-1959</t>
        </is>
      </c>
      <c r="H5866" s="9">
        <f>INT(F5866/100)</f>
        <v/>
      </c>
      <c r="I5866" t="n">
        <v>46</v>
      </c>
      <c r="J5866" t="n">
        <v>1</v>
      </c>
      <c r="K5866" t="n">
        <v>26</v>
      </c>
      <c r="L5866" t="n">
        <v>1</v>
      </c>
      <c r="M5866" t="n">
        <v>0</v>
      </c>
      <c r="O5866" t="n">
        <v>0</v>
      </c>
      <c r="P5866" t="n">
        <v>6</v>
      </c>
      <c r="Q5866" t="n">
        <v>0</v>
      </c>
      <c r="R5866" t="n">
        <v>0</v>
      </c>
      <c r="S5866" t="n">
        <v>0</v>
      </c>
      <c r="T5866" t="n">
        <v>20</v>
      </c>
    </row>
    <row r="5867">
      <c r="A5867" s="8" t="n">
        <v>46217</v>
      </c>
      <c r="B5867" t="inlineStr">
        <is>
          <t>AA</t>
        </is>
      </c>
      <c r="C5867" s="9">
        <f>_xlfn.XLOOKUP(B5867,Carriers[Code],Carriers[Airline])</f>
        <v/>
      </c>
      <c r="D5867" t="n">
        <v>1691</v>
      </c>
      <c r="E5867" t="inlineStr">
        <is>
          <t>LAX</t>
        </is>
      </c>
      <c r="F5867" s="10" t="n">
        <v>1935</v>
      </c>
      <c r="G5867" t="inlineStr">
        <is>
          <t>1900-1959</t>
        </is>
      </c>
      <c r="H5867" s="9">
        <f>INT(F5867/100)</f>
        <v/>
      </c>
      <c r="I5867" t="n">
        <v>-1</v>
      </c>
      <c r="J5867" t="n">
        <v>0</v>
      </c>
      <c r="K5867" t="n">
        <v>-24</v>
      </c>
      <c r="L5867" t="n">
        <v>0</v>
      </c>
      <c r="M5867" t="n">
        <v>0</v>
      </c>
      <c r="O5867" t="n">
        <v>0</v>
      </c>
    </row>
    <row r="5868">
      <c r="A5868" s="8" t="n">
        <v>46217</v>
      </c>
      <c r="B5868" t="inlineStr">
        <is>
          <t>AA</t>
        </is>
      </c>
      <c r="C5868" s="9">
        <f>_xlfn.XLOOKUP(B5868,Carriers[Code],Carriers[Airline])</f>
        <v/>
      </c>
      <c r="D5868" t="n">
        <v>1147</v>
      </c>
      <c r="E5868" t="inlineStr">
        <is>
          <t>PHL</t>
        </is>
      </c>
      <c r="F5868" s="10" t="n">
        <v>1937</v>
      </c>
      <c r="G5868" t="inlineStr">
        <is>
          <t>1900-1959</t>
        </is>
      </c>
      <c r="H5868" s="9">
        <f>INT(F5868/100)</f>
        <v/>
      </c>
      <c r="I5868" t="n">
        <v>2</v>
      </c>
      <c r="J5868" t="n">
        <v>0</v>
      </c>
      <c r="K5868" t="n">
        <v>12</v>
      </c>
      <c r="L5868" t="n">
        <v>0</v>
      </c>
      <c r="M5868" t="n">
        <v>0</v>
      </c>
      <c r="O5868" t="n">
        <v>0</v>
      </c>
    </row>
    <row r="5869">
      <c r="A5869" s="8" t="n">
        <v>46217</v>
      </c>
      <c r="B5869" t="inlineStr">
        <is>
          <t>B6</t>
        </is>
      </c>
      <c r="C5869" s="9">
        <f>_xlfn.XLOOKUP(B5869,Carriers[Code],Carriers[Airline])</f>
        <v/>
      </c>
      <c r="D5869" t="n">
        <v>817</v>
      </c>
      <c r="E5869" t="inlineStr">
        <is>
          <t>JFK</t>
        </is>
      </c>
      <c r="F5869" s="10" t="n">
        <v>1939</v>
      </c>
      <c r="G5869" t="inlineStr">
        <is>
          <t>1900-1959</t>
        </is>
      </c>
      <c r="H5869" s="9">
        <f>INT(F5869/100)</f>
        <v/>
      </c>
      <c r="M5869" t="n">
        <v>1</v>
      </c>
      <c r="N5869" t="inlineStr">
        <is>
          <t>A</t>
        </is>
      </c>
      <c r="O5869" t="n">
        <v>0</v>
      </c>
    </row>
    <row r="5870">
      <c r="A5870" s="8" t="n">
        <v>46217</v>
      </c>
      <c r="B5870" t="inlineStr">
        <is>
          <t>YX</t>
        </is>
      </c>
      <c r="C5870" s="9">
        <f>_xlfn.XLOOKUP(B5870,Carriers[Code],Carriers[Airline])</f>
        <v/>
      </c>
      <c r="D5870" t="n">
        <v>5807</v>
      </c>
      <c r="E5870" t="inlineStr">
        <is>
          <t>CLT</t>
        </is>
      </c>
      <c r="F5870" s="10" t="n">
        <v>1940</v>
      </c>
      <c r="G5870" t="inlineStr">
        <is>
          <t>1900-1959</t>
        </is>
      </c>
      <c r="H5870" s="9">
        <f>INT(F5870/100)</f>
        <v/>
      </c>
      <c r="I5870" t="n">
        <v>31</v>
      </c>
      <c r="J5870" t="n">
        <v>1</v>
      </c>
      <c r="K5870" t="n">
        <v>7</v>
      </c>
      <c r="L5870" t="n">
        <v>0</v>
      </c>
      <c r="M5870" t="n">
        <v>0</v>
      </c>
      <c r="O5870" t="n">
        <v>0</v>
      </c>
    </row>
    <row r="5871">
      <c r="A5871" s="8" t="n">
        <v>46217</v>
      </c>
      <c r="B5871" t="inlineStr">
        <is>
          <t>AS</t>
        </is>
      </c>
      <c r="C5871" s="9">
        <f>_xlfn.XLOOKUP(B5871,Carriers[Code],Carriers[Airline])</f>
        <v/>
      </c>
      <c r="D5871" t="n">
        <v>1337</v>
      </c>
      <c r="E5871" t="inlineStr">
        <is>
          <t>SEA</t>
        </is>
      </c>
      <c r="F5871" s="10" t="n">
        <v>1944</v>
      </c>
      <c r="G5871" t="inlineStr">
        <is>
          <t>1900-1959</t>
        </is>
      </c>
      <c r="H5871" s="9">
        <f>INT(F5871/100)</f>
        <v/>
      </c>
      <c r="I5871" t="n">
        <v>-3</v>
      </c>
      <c r="J5871" t="n">
        <v>0</v>
      </c>
      <c r="K5871" t="n">
        <v>-27</v>
      </c>
      <c r="L5871" t="n">
        <v>0</v>
      </c>
      <c r="M5871" t="n">
        <v>0</v>
      </c>
      <c r="O5871" t="n">
        <v>0</v>
      </c>
    </row>
    <row r="5872">
      <c r="A5872" s="8" t="n">
        <v>46217</v>
      </c>
      <c r="B5872" t="inlineStr">
        <is>
          <t>B6</t>
        </is>
      </c>
      <c r="C5872" s="9">
        <f>_xlfn.XLOOKUP(B5872,Carriers[Code],Carriers[Airline])</f>
        <v/>
      </c>
      <c r="D5872" t="n">
        <v>1897</v>
      </c>
      <c r="E5872" t="inlineStr">
        <is>
          <t>ATL</t>
        </is>
      </c>
      <c r="F5872" s="10" t="n">
        <v>1945</v>
      </c>
      <c r="G5872" t="inlineStr">
        <is>
          <t>1900-1959</t>
        </is>
      </c>
      <c r="H5872" s="9">
        <f>INT(F5872/100)</f>
        <v/>
      </c>
      <c r="I5872" t="n">
        <v>126</v>
      </c>
      <c r="J5872" t="n">
        <v>1</v>
      </c>
      <c r="K5872" t="n">
        <v>106</v>
      </c>
      <c r="L5872" t="n">
        <v>1</v>
      </c>
      <c r="M5872" t="n">
        <v>0</v>
      </c>
      <c r="O5872" t="n">
        <v>0</v>
      </c>
      <c r="P5872" t="n">
        <v>106</v>
      </c>
      <c r="Q5872" t="n">
        <v>0</v>
      </c>
      <c r="R5872" t="n">
        <v>0</v>
      </c>
      <c r="S5872" t="n">
        <v>0</v>
      </c>
      <c r="T5872" t="n">
        <v>0</v>
      </c>
    </row>
    <row r="5873">
      <c r="A5873" s="8" t="n">
        <v>46217</v>
      </c>
      <c r="B5873" t="inlineStr">
        <is>
          <t>DL</t>
        </is>
      </c>
      <c r="C5873" s="9">
        <f>_xlfn.XLOOKUP(B5873,Carriers[Code],Carriers[Airline])</f>
        <v/>
      </c>
      <c r="D5873" t="n">
        <v>1677</v>
      </c>
      <c r="E5873" t="inlineStr">
        <is>
          <t>AUS</t>
        </is>
      </c>
      <c r="F5873" s="10" t="n">
        <v>1945</v>
      </c>
      <c r="G5873" t="inlineStr">
        <is>
          <t>1900-1959</t>
        </is>
      </c>
      <c r="H5873" s="9">
        <f>INT(F5873/100)</f>
        <v/>
      </c>
      <c r="I5873" t="n">
        <v>-8</v>
      </c>
      <c r="J5873" t="n">
        <v>0</v>
      </c>
      <c r="K5873" t="n">
        <v>-9</v>
      </c>
      <c r="L5873" t="n">
        <v>0</v>
      </c>
      <c r="M5873" t="n">
        <v>0</v>
      </c>
      <c r="O5873" t="n">
        <v>0</v>
      </c>
    </row>
    <row r="5874">
      <c r="A5874" s="8" t="n">
        <v>46217</v>
      </c>
      <c r="B5874" t="inlineStr">
        <is>
          <t>B6</t>
        </is>
      </c>
      <c r="C5874" s="9">
        <f>_xlfn.XLOOKUP(B5874,Carriers[Code],Carriers[Airline])</f>
        <v/>
      </c>
      <c r="D5874" t="n">
        <v>777</v>
      </c>
      <c r="E5874" t="inlineStr">
        <is>
          <t>LAS</t>
        </is>
      </c>
      <c r="F5874" s="10" t="n">
        <v>1959</v>
      </c>
      <c r="G5874" t="inlineStr">
        <is>
          <t>1900-1959</t>
        </is>
      </c>
      <c r="H5874" s="9">
        <f>INT(F5874/100)</f>
        <v/>
      </c>
      <c r="I5874" t="n">
        <v>-8</v>
      </c>
      <c r="J5874" t="n">
        <v>0</v>
      </c>
      <c r="K5874" t="n">
        <v>-42</v>
      </c>
      <c r="L5874" t="n">
        <v>0</v>
      </c>
      <c r="M5874" t="n">
        <v>0</v>
      </c>
      <c r="O5874" t="n">
        <v>0</v>
      </c>
    </row>
    <row r="5875">
      <c r="A5875" s="8" t="n">
        <v>46217</v>
      </c>
      <c r="B5875" t="inlineStr">
        <is>
          <t>B6</t>
        </is>
      </c>
      <c r="C5875" s="9">
        <f>_xlfn.XLOOKUP(B5875,Carriers[Code],Carriers[Airline])</f>
        <v/>
      </c>
      <c r="D5875" t="n">
        <v>993</v>
      </c>
      <c r="E5875" t="inlineStr">
        <is>
          <t>DEN</t>
        </is>
      </c>
      <c r="F5875" s="10" t="n">
        <v>1959</v>
      </c>
      <c r="G5875" t="inlineStr">
        <is>
          <t>1900-1959</t>
        </is>
      </c>
      <c r="H5875" s="9">
        <f>INT(F5875/100)</f>
        <v/>
      </c>
      <c r="I5875" t="n">
        <v>-6</v>
      </c>
      <c r="J5875" t="n">
        <v>0</v>
      </c>
      <c r="K5875" t="n">
        <v>-40</v>
      </c>
      <c r="L5875" t="n">
        <v>0</v>
      </c>
      <c r="M5875" t="n">
        <v>0</v>
      </c>
      <c r="O5875" t="n">
        <v>0</v>
      </c>
    </row>
    <row r="5876">
      <c r="A5876" s="8" t="n">
        <v>46217</v>
      </c>
      <c r="B5876" t="inlineStr">
        <is>
          <t>DL</t>
        </is>
      </c>
      <c r="C5876" s="9">
        <f>_xlfn.XLOOKUP(B5876,Carriers[Code],Carriers[Airline])</f>
        <v/>
      </c>
      <c r="D5876" t="n">
        <v>2586</v>
      </c>
      <c r="E5876" t="inlineStr">
        <is>
          <t>BNA</t>
        </is>
      </c>
      <c r="F5876" s="10" t="n">
        <v>1959</v>
      </c>
      <c r="G5876" t="inlineStr">
        <is>
          <t>1900-1959</t>
        </is>
      </c>
      <c r="H5876" s="9">
        <f>INT(F5876/100)</f>
        <v/>
      </c>
      <c r="I5876" t="n">
        <v>-11</v>
      </c>
      <c r="J5876" t="n">
        <v>0</v>
      </c>
      <c r="K5876" t="n">
        <v>-31</v>
      </c>
      <c r="L5876" t="n">
        <v>0</v>
      </c>
      <c r="M5876" t="n">
        <v>0</v>
      </c>
      <c r="O5876" t="n">
        <v>0</v>
      </c>
    </row>
    <row r="5877">
      <c r="A5877" s="8" t="n">
        <v>46217</v>
      </c>
      <c r="B5877" t="inlineStr">
        <is>
          <t>YX</t>
        </is>
      </c>
      <c r="C5877" s="9">
        <f>_xlfn.XLOOKUP(B5877,Carriers[Code],Carriers[Airline])</f>
        <v/>
      </c>
      <c r="D5877" t="n">
        <v>4397</v>
      </c>
      <c r="E5877" t="inlineStr">
        <is>
          <t>LGA</t>
        </is>
      </c>
      <c r="F5877" s="10" t="n">
        <v>2000</v>
      </c>
      <c r="G5877" t="inlineStr">
        <is>
          <t>2000-2059</t>
        </is>
      </c>
      <c r="H5877" s="9">
        <f>INT(F5877/100)</f>
        <v/>
      </c>
      <c r="I5877" t="n">
        <v>94</v>
      </c>
      <c r="J5877" t="n">
        <v>1</v>
      </c>
      <c r="K5877" t="n">
        <v>70</v>
      </c>
      <c r="L5877" t="n">
        <v>1</v>
      </c>
      <c r="M5877" t="n">
        <v>0</v>
      </c>
      <c r="O5877" t="n">
        <v>0</v>
      </c>
      <c r="P5877" t="n">
        <v>0</v>
      </c>
      <c r="Q5877" t="n">
        <v>0</v>
      </c>
      <c r="R5877" t="n">
        <v>0</v>
      </c>
      <c r="S5877" t="n">
        <v>0</v>
      </c>
      <c r="T5877" t="n">
        <v>70</v>
      </c>
    </row>
    <row r="5878">
      <c r="A5878" s="8" t="n">
        <v>46217</v>
      </c>
      <c r="B5878" t="inlineStr">
        <is>
          <t>YX</t>
        </is>
      </c>
      <c r="C5878" s="9">
        <f>_xlfn.XLOOKUP(B5878,Carriers[Code],Carriers[Airline])</f>
        <v/>
      </c>
      <c r="D5878" t="n">
        <v>5849</v>
      </c>
      <c r="E5878" t="inlineStr">
        <is>
          <t>LGA</t>
        </is>
      </c>
      <c r="F5878" s="10" t="n">
        <v>2000</v>
      </c>
      <c r="G5878" t="inlineStr">
        <is>
          <t>2000-2059</t>
        </is>
      </c>
      <c r="H5878" s="9">
        <f>INT(F5878/100)</f>
        <v/>
      </c>
      <c r="I5878" t="n">
        <v>18</v>
      </c>
      <c r="J5878" t="n">
        <v>1</v>
      </c>
      <c r="K5878" t="n">
        <v>3</v>
      </c>
      <c r="L5878" t="n">
        <v>0</v>
      </c>
      <c r="M5878" t="n">
        <v>0</v>
      </c>
      <c r="O5878" t="n">
        <v>0</v>
      </c>
    </row>
    <row r="5879">
      <c r="A5879" s="8" t="n">
        <v>46217</v>
      </c>
      <c r="B5879" t="inlineStr">
        <is>
          <t>DL</t>
        </is>
      </c>
      <c r="C5879" s="9">
        <f>_xlfn.XLOOKUP(B5879,Carriers[Code],Carriers[Airline])</f>
        <v/>
      </c>
      <c r="D5879" t="n">
        <v>817</v>
      </c>
      <c r="E5879" t="inlineStr">
        <is>
          <t>RDU</t>
        </is>
      </c>
      <c r="F5879" s="10" t="n">
        <v>2005</v>
      </c>
      <c r="G5879" t="inlineStr">
        <is>
          <t>2000-2059</t>
        </is>
      </c>
      <c r="H5879" s="9">
        <f>INT(F5879/100)</f>
        <v/>
      </c>
      <c r="I5879" t="n">
        <v>-10</v>
      </c>
      <c r="J5879" t="n">
        <v>0</v>
      </c>
      <c r="K5879" t="n">
        <v>-25</v>
      </c>
      <c r="L5879" t="n">
        <v>0</v>
      </c>
      <c r="M5879" t="n">
        <v>0</v>
      </c>
      <c r="O5879" t="n">
        <v>0</v>
      </c>
    </row>
    <row r="5880">
      <c r="A5880" s="8" t="n">
        <v>46217</v>
      </c>
      <c r="B5880" t="inlineStr">
        <is>
          <t>YX</t>
        </is>
      </c>
      <c r="C5880" s="9">
        <f>_xlfn.XLOOKUP(B5880,Carriers[Code],Carriers[Airline])</f>
        <v/>
      </c>
      <c r="D5880" t="n">
        <v>4616</v>
      </c>
      <c r="E5880" t="inlineStr">
        <is>
          <t>BUF</t>
        </is>
      </c>
      <c r="F5880" s="10" t="n">
        <v>2005</v>
      </c>
      <c r="G5880" t="inlineStr">
        <is>
          <t>2000-2059</t>
        </is>
      </c>
      <c r="H5880" s="9">
        <f>INT(F5880/100)</f>
        <v/>
      </c>
      <c r="I5880" t="n">
        <v>-6</v>
      </c>
      <c r="J5880" t="n">
        <v>0</v>
      </c>
      <c r="K5880" t="n">
        <v>-4</v>
      </c>
      <c r="L5880" t="n">
        <v>0</v>
      </c>
      <c r="M5880" t="n">
        <v>0</v>
      </c>
      <c r="O5880" t="n">
        <v>0</v>
      </c>
    </row>
    <row r="5881">
      <c r="A5881" s="8" t="n">
        <v>46217</v>
      </c>
      <c r="B5881" t="inlineStr">
        <is>
          <t>YX</t>
        </is>
      </c>
      <c r="C5881" s="9">
        <f>_xlfn.XLOOKUP(B5881,Carriers[Code],Carriers[Airline])</f>
        <v/>
      </c>
      <c r="D5881" t="n">
        <v>5666</v>
      </c>
      <c r="E5881" t="inlineStr">
        <is>
          <t>DCA</t>
        </is>
      </c>
      <c r="F5881" s="10" t="n">
        <v>2005</v>
      </c>
      <c r="G5881" t="inlineStr">
        <is>
          <t>2000-2059</t>
        </is>
      </c>
      <c r="H5881" s="9">
        <f>INT(F5881/100)</f>
        <v/>
      </c>
      <c r="I5881" t="n">
        <v>-6</v>
      </c>
      <c r="J5881" t="n">
        <v>0</v>
      </c>
      <c r="K5881" t="n">
        <v>-21</v>
      </c>
      <c r="L5881" t="n">
        <v>0</v>
      </c>
      <c r="M5881" t="n">
        <v>0</v>
      </c>
      <c r="O5881" t="n">
        <v>0</v>
      </c>
    </row>
    <row r="5882">
      <c r="A5882" s="8" t="n">
        <v>46217</v>
      </c>
      <c r="B5882" t="inlineStr">
        <is>
          <t>B6</t>
        </is>
      </c>
      <c r="C5882" s="9">
        <f>_xlfn.XLOOKUP(B5882,Carriers[Code],Carriers[Airline])</f>
        <v/>
      </c>
      <c r="D5882" t="n">
        <v>455</v>
      </c>
      <c r="E5882" t="inlineStr">
        <is>
          <t>DCA</t>
        </is>
      </c>
      <c r="F5882" s="10" t="n">
        <v>2006</v>
      </c>
      <c r="G5882" t="inlineStr">
        <is>
          <t>2000-2059</t>
        </is>
      </c>
      <c r="H5882" s="9">
        <f>INT(F5882/100)</f>
        <v/>
      </c>
      <c r="I5882" t="n">
        <v>0</v>
      </c>
      <c r="J5882" t="n">
        <v>0</v>
      </c>
      <c r="K5882" t="n">
        <v>-3</v>
      </c>
      <c r="L5882" t="n">
        <v>0</v>
      </c>
      <c r="M5882" t="n">
        <v>0</v>
      </c>
      <c r="O5882" t="n">
        <v>0</v>
      </c>
    </row>
    <row r="5883">
      <c r="A5883" s="8" t="n">
        <v>46217</v>
      </c>
      <c r="B5883" t="inlineStr">
        <is>
          <t>YX</t>
        </is>
      </c>
      <c r="C5883" s="9">
        <f>_xlfn.XLOOKUP(B5883,Carriers[Code],Carriers[Airline])</f>
        <v/>
      </c>
      <c r="D5883" t="n">
        <v>5679</v>
      </c>
      <c r="E5883" t="inlineStr">
        <is>
          <t>PIT</t>
        </is>
      </c>
      <c r="F5883" s="10" t="n">
        <v>2010</v>
      </c>
      <c r="G5883" t="inlineStr">
        <is>
          <t>2000-2059</t>
        </is>
      </c>
      <c r="H5883" s="9">
        <f>INT(F5883/100)</f>
        <v/>
      </c>
      <c r="I5883" t="n">
        <v>-10</v>
      </c>
      <c r="J5883" t="n">
        <v>0</v>
      </c>
      <c r="K5883" t="n">
        <v>-26</v>
      </c>
      <c r="L5883" t="n">
        <v>0</v>
      </c>
      <c r="M5883" t="n">
        <v>0</v>
      </c>
      <c r="O5883" t="n">
        <v>0</v>
      </c>
    </row>
    <row r="5884">
      <c r="A5884" s="8" t="n">
        <v>46217</v>
      </c>
      <c r="B5884" t="inlineStr">
        <is>
          <t>DL</t>
        </is>
      </c>
      <c r="C5884" s="9">
        <f>_xlfn.XLOOKUP(B5884,Carriers[Code],Carriers[Airline])</f>
        <v/>
      </c>
      <c r="D5884" t="n">
        <v>2234</v>
      </c>
      <c r="E5884" t="inlineStr">
        <is>
          <t>TPA</t>
        </is>
      </c>
      <c r="F5884" s="10" t="n">
        <v>2015</v>
      </c>
      <c r="G5884" t="inlineStr">
        <is>
          <t>2000-2059</t>
        </is>
      </c>
      <c r="H5884" s="9">
        <f>INT(F5884/100)</f>
        <v/>
      </c>
      <c r="I5884" t="n">
        <v>-6</v>
      </c>
      <c r="J5884" t="n">
        <v>0</v>
      </c>
      <c r="K5884" t="n">
        <v>-13</v>
      </c>
      <c r="L5884" t="n">
        <v>0</v>
      </c>
      <c r="M5884" t="n">
        <v>0</v>
      </c>
      <c r="O5884" t="n">
        <v>0</v>
      </c>
    </row>
    <row r="5885">
      <c r="A5885" s="8" t="n">
        <v>46217</v>
      </c>
      <c r="B5885" t="inlineStr">
        <is>
          <t>UA</t>
        </is>
      </c>
      <c r="C5885" s="9">
        <f>_xlfn.XLOOKUP(B5885,Carriers[Code],Carriers[Airline])</f>
        <v/>
      </c>
      <c r="D5885" t="n">
        <v>2229</v>
      </c>
      <c r="E5885" t="inlineStr">
        <is>
          <t>ORD</t>
        </is>
      </c>
      <c r="F5885" s="10" t="n">
        <v>2015</v>
      </c>
      <c r="G5885" t="inlineStr">
        <is>
          <t>2000-2059</t>
        </is>
      </c>
      <c r="H5885" s="9">
        <f>INT(F5885/100)</f>
        <v/>
      </c>
      <c r="I5885" t="n">
        <v>-9</v>
      </c>
      <c r="J5885" t="n">
        <v>0</v>
      </c>
      <c r="K5885" t="n">
        <v>-16</v>
      </c>
      <c r="L5885" t="n">
        <v>0</v>
      </c>
      <c r="M5885" t="n">
        <v>0</v>
      </c>
      <c r="O5885" t="n">
        <v>0</v>
      </c>
    </row>
    <row r="5886">
      <c r="A5886" s="8" t="n">
        <v>46217</v>
      </c>
      <c r="B5886" t="inlineStr">
        <is>
          <t>DL</t>
        </is>
      </c>
      <c r="C5886" s="9">
        <f>_xlfn.XLOOKUP(B5886,Carriers[Code],Carriers[Airline])</f>
        <v/>
      </c>
      <c r="D5886" t="n">
        <v>1513</v>
      </c>
      <c r="E5886" t="inlineStr">
        <is>
          <t>MCO</t>
        </is>
      </c>
      <c r="F5886" s="10" t="n">
        <v>2016</v>
      </c>
      <c r="G5886" t="inlineStr">
        <is>
          <t>2000-2059</t>
        </is>
      </c>
      <c r="H5886" s="9">
        <f>INT(F5886/100)</f>
        <v/>
      </c>
      <c r="I5886" t="n">
        <v>131</v>
      </c>
      <c r="J5886" t="n">
        <v>1</v>
      </c>
      <c r="K5886" t="n">
        <v>111</v>
      </c>
      <c r="L5886" t="n">
        <v>1</v>
      </c>
      <c r="M5886" t="n">
        <v>0</v>
      </c>
      <c r="O5886" t="n">
        <v>0</v>
      </c>
      <c r="P5886" t="n">
        <v>111</v>
      </c>
      <c r="Q5886" t="n">
        <v>0</v>
      </c>
      <c r="R5886" t="n">
        <v>0</v>
      </c>
      <c r="S5886" t="n">
        <v>0</v>
      </c>
      <c r="T5886" t="n">
        <v>0</v>
      </c>
    </row>
    <row r="5887">
      <c r="A5887" s="8" t="n">
        <v>46217</v>
      </c>
      <c r="B5887" t="inlineStr">
        <is>
          <t>MQ</t>
        </is>
      </c>
      <c r="C5887" s="9">
        <f>_xlfn.XLOOKUP(B5887,Carriers[Code],Carriers[Airline])</f>
        <v/>
      </c>
      <c r="D5887" t="n">
        <v>4047</v>
      </c>
      <c r="E5887" t="inlineStr">
        <is>
          <t>DCA</t>
        </is>
      </c>
      <c r="F5887" s="10" t="n">
        <v>2022</v>
      </c>
      <c r="G5887" t="inlineStr">
        <is>
          <t>2000-2059</t>
        </is>
      </c>
      <c r="H5887" s="9">
        <f>INT(F5887/100)</f>
        <v/>
      </c>
      <c r="I5887" t="n">
        <v>3</v>
      </c>
      <c r="J5887" t="n">
        <v>0</v>
      </c>
      <c r="K5887" t="n">
        <v>-19</v>
      </c>
      <c r="L5887" t="n">
        <v>0</v>
      </c>
      <c r="M5887" t="n">
        <v>0</v>
      </c>
      <c r="O5887" t="n">
        <v>0</v>
      </c>
    </row>
    <row r="5888">
      <c r="A5888" s="8" t="n">
        <v>46217</v>
      </c>
      <c r="B5888" t="inlineStr">
        <is>
          <t>YX</t>
        </is>
      </c>
      <c r="C5888" s="9">
        <f>_xlfn.XLOOKUP(B5888,Carriers[Code],Carriers[Airline])</f>
        <v/>
      </c>
      <c r="D5888" t="n">
        <v>4692</v>
      </c>
      <c r="E5888" t="inlineStr">
        <is>
          <t>MSN</t>
        </is>
      </c>
      <c r="F5888" s="10" t="n">
        <v>2023</v>
      </c>
      <c r="G5888" t="inlineStr">
        <is>
          <t>2000-2059</t>
        </is>
      </c>
      <c r="H5888" s="9">
        <f>INT(F5888/100)</f>
        <v/>
      </c>
      <c r="I5888" t="n">
        <v>-10</v>
      </c>
      <c r="J5888" t="n">
        <v>0</v>
      </c>
      <c r="K5888" t="n">
        <v>8</v>
      </c>
      <c r="L5888" t="n">
        <v>0</v>
      </c>
      <c r="M5888" t="n">
        <v>0</v>
      </c>
      <c r="O5888" t="n">
        <v>0</v>
      </c>
    </row>
    <row r="5889">
      <c r="A5889" s="8" t="n">
        <v>46217</v>
      </c>
      <c r="B5889" t="inlineStr">
        <is>
          <t>B6</t>
        </is>
      </c>
      <c r="C5889" s="9">
        <f>_xlfn.XLOOKUP(B5889,Carriers[Code],Carriers[Airline])</f>
        <v/>
      </c>
      <c r="D5889" t="n">
        <v>387</v>
      </c>
      <c r="E5889" t="inlineStr">
        <is>
          <t>LAX</t>
        </is>
      </c>
      <c r="F5889" s="10" t="n">
        <v>2025</v>
      </c>
      <c r="G5889" t="inlineStr">
        <is>
          <t>2000-2059</t>
        </is>
      </c>
      <c r="H5889" s="9">
        <f>INT(F5889/100)</f>
        <v/>
      </c>
      <c r="I5889" t="n">
        <v>-3</v>
      </c>
      <c r="J5889" t="n">
        <v>0</v>
      </c>
      <c r="K5889" t="n">
        <v>-35</v>
      </c>
      <c r="L5889" t="n">
        <v>0</v>
      </c>
      <c r="M5889" t="n">
        <v>0</v>
      </c>
      <c r="O5889" t="n">
        <v>0</v>
      </c>
    </row>
    <row r="5890">
      <c r="A5890" s="8" t="n">
        <v>46217</v>
      </c>
      <c r="B5890" t="inlineStr">
        <is>
          <t>YX</t>
        </is>
      </c>
      <c r="C5890" s="9">
        <f>_xlfn.XLOOKUP(B5890,Carriers[Code],Carriers[Airline])</f>
        <v/>
      </c>
      <c r="D5890" t="n">
        <v>5610</v>
      </c>
      <c r="E5890" t="inlineStr">
        <is>
          <t>PHL</t>
        </is>
      </c>
      <c r="F5890" s="10" t="n">
        <v>2025</v>
      </c>
      <c r="G5890" t="inlineStr">
        <is>
          <t>2000-2059</t>
        </is>
      </c>
      <c r="H5890" s="9">
        <f>INT(F5890/100)</f>
        <v/>
      </c>
      <c r="I5890" t="n">
        <v>-9</v>
      </c>
      <c r="J5890" t="n">
        <v>0</v>
      </c>
      <c r="K5890" t="n">
        <v>-16</v>
      </c>
      <c r="L5890" t="n">
        <v>0</v>
      </c>
      <c r="M5890" t="n">
        <v>0</v>
      </c>
      <c r="O5890" t="n">
        <v>0</v>
      </c>
    </row>
    <row r="5891">
      <c r="A5891" s="8" t="n">
        <v>46217</v>
      </c>
      <c r="B5891" t="inlineStr">
        <is>
          <t>UA</t>
        </is>
      </c>
      <c r="C5891" s="9">
        <f>_xlfn.XLOOKUP(B5891,Carriers[Code],Carriers[Airline])</f>
        <v/>
      </c>
      <c r="D5891" t="n">
        <v>2060</v>
      </c>
      <c r="E5891" t="inlineStr">
        <is>
          <t>EWR</t>
        </is>
      </c>
      <c r="F5891" s="10" t="n">
        <v>2027</v>
      </c>
      <c r="G5891" t="inlineStr">
        <is>
          <t>2000-2059</t>
        </is>
      </c>
      <c r="H5891" s="9">
        <f>INT(F5891/100)</f>
        <v/>
      </c>
      <c r="I5891" t="n">
        <v>-13</v>
      </c>
      <c r="J5891" t="n">
        <v>0</v>
      </c>
      <c r="K5891" t="n">
        <v>-27</v>
      </c>
      <c r="L5891" t="n">
        <v>0</v>
      </c>
      <c r="M5891" t="n">
        <v>0</v>
      </c>
      <c r="O5891" t="n">
        <v>0</v>
      </c>
    </row>
    <row r="5892">
      <c r="A5892" s="8" t="n">
        <v>46217</v>
      </c>
      <c r="B5892" t="inlineStr">
        <is>
          <t>DL</t>
        </is>
      </c>
      <c r="C5892" s="9">
        <f>_xlfn.XLOOKUP(B5892,Carriers[Code],Carriers[Airline])</f>
        <v/>
      </c>
      <c r="D5892" t="n">
        <v>321</v>
      </c>
      <c r="E5892" t="inlineStr">
        <is>
          <t>LAX</t>
        </is>
      </c>
      <c r="F5892" s="10" t="n">
        <v>2030</v>
      </c>
      <c r="G5892" t="inlineStr">
        <is>
          <t>2000-2059</t>
        </is>
      </c>
      <c r="H5892" s="9">
        <f>INT(F5892/100)</f>
        <v/>
      </c>
      <c r="I5892" t="n">
        <v>0</v>
      </c>
      <c r="J5892" t="n">
        <v>0</v>
      </c>
      <c r="K5892" t="n">
        <v>-41</v>
      </c>
      <c r="L5892" t="n">
        <v>0</v>
      </c>
      <c r="M5892" t="n">
        <v>0</v>
      </c>
      <c r="O5892" t="n">
        <v>0</v>
      </c>
    </row>
    <row r="5893">
      <c r="A5893" s="8" t="n">
        <v>46217</v>
      </c>
      <c r="B5893" t="inlineStr">
        <is>
          <t>YX</t>
        </is>
      </c>
      <c r="C5893" s="9">
        <f>_xlfn.XLOOKUP(B5893,Carriers[Code],Carriers[Airline])</f>
        <v/>
      </c>
      <c r="D5893" t="n">
        <v>4715</v>
      </c>
      <c r="E5893" t="inlineStr">
        <is>
          <t>MDT</t>
        </is>
      </c>
      <c r="F5893" s="10" t="n">
        <v>2030</v>
      </c>
      <c r="G5893" t="inlineStr">
        <is>
          <t>2000-2059</t>
        </is>
      </c>
      <c r="H5893" s="9">
        <f>INT(F5893/100)</f>
        <v/>
      </c>
      <c r="I5893" t="n">
        <v>147</v>
      </c>
      <c r="J5893" t="n">
        <v>1</v>
      </c>
      <c r="K5893" t="n">
        <v>141</v>
      </c>
      <c r="L5893" t="n">
        <v>1</v>
      </c>
      <c r="M5893" t="n">
        <v>0</v>
      </c>
      <c r="O5893" t="n">
        <v>0</v>
      </c>
      <c r="P5893" t="n">
        <v>0</v>
      </c>
      <c r="Q5893" t="n">
        <v>0</v>
      </c>
      <c r="R5893" t="n">
        <v>0</v>
      </c>
      <c r="S5893" t="n">
        <v>0</v>
      </c>
      <c r="T5893" t="n">
        <v>141</v>
      </c>
    </row>
    <row r="5894">
      <c r="A5894" s="8" t="n">
        <v>46217</v>
      </c>
      <c r="B5894" t="inlineStr">
        <is>
          <t>B6</t>
        </is>
      </c>
      <c r="C5894" s="9">
        <f>_xlfn.XLOOKUP(B5894,Carriers[Code],Carriers[Airline])</f>
        <v/>
      </c>
      <c r="D5894" t="n">
        <v>1337</v>
      </c>
      <c r="E5894" t="inlineStr">
        <is>
          <t>DTW</t>
        </is>
      </c>
      <c r="F5894" s="10" t="n">
        <v>2033</v>
      </c>
      <c r="G5894" t="inlineStr">
        <is>
          <t>2000-2059</t>
        </is>
      </c>
      <c r="H5894" s="9">
        <f>INT(F5894/100)</f>
        <v/>
      </c>
      <c r="I5894" t="n">
        <v>-1</v>
      </c>
      <c r="J5894" t="n">
        <v>0</v>
      </c>
      <c r="K5894" t="n">
        <v>-9</v>
      </c>
      <c r="L5894" t="n">
        <v>0</v>
      </c>
      <c r="M5894" t="n">
        <v>0</v>
      </c>
      <c r="O5894" t="n">
        <v>0</v>
      </c>
    </row>
    <row r="5895">
      <c r="A5895" s="8" t="n">
        <v>46217</v>
      </c>
      <c r="B5895" t="inlineStr">
        <is>
          <t>YX</t>
        </is>
      </c>
      <c r="C5895" s="9">
        <f>_xlfn.XLOOKUP(B5895,Carriers[Code],Carriers[Airline])</f>
        <v/>
      </c>
      <c r="D5895" t="n">
        <v>5593</v>
      </c>
      <c r="E5895" t="inlineStr">
        <is>
          <t>JAX</t>
        </is>
      </c>
      <c r="F5895" s="10" t="n">
        <v>2035</v>
      </c>
      <c r="G5895" t="inlineStr">
        <is>
          <t>2000-2059</t>
        </is>
      </c>
      <c r="H5895" s="9">
        <f>INT(F5895/100)</f>
        <v/>
      </c>
      <c r="I5895" t="n">
        <v>-9</v>
      </c>
      <c r="J5895" t="n">
        <v>0</v>
      </c>
      <c r="K5895" t="n">
        <v>-21</v>
      </c>
      <c r="L5895" t="n">
        <v>0</v>
      </c>
      <c r="M5895" t="n">
        <v>0</v>
      </c>
      <c r="O5895" t="n">
        <v>0</v>
      </c>
    </row>
    <row r="5896">
      <c r="A5896" s="8" t="n">
        <v>46217</v>
      </c>
      <c r="B5896" t="inlineStr">
        <is>
          <t>YX</t>
        </is>
      </c>
      <c r="C5896" s="9">
        <f>_xlfn.XLOOKUP(B5896,Carriers[Code],Carriers[Airline])</f>
        <v/>
      </c>
      <c r="D5896" t="n">
        <v>5851</v>
      </c>
      <c r="E5896" t="inlineStr">
        <is>
          <t>BWI</t>
        </is>
      </c>
      <c r="F5896" s="10" t="n">
        <v>2035</v>
      </c>
      <c r="G5896" t="inlineStr">
        <is>
          <t>2000-2059</t>
        </is>
      </c>
      <c r="H5896" s="9">
        <f>INT(F5896/100)</f>
        <v/>
      </c>
      <c r="I5896" t="n">
        <v>-5</v>
      </c>
      <c r="J5896" t="n">
        <v>0</v>
      </c>
      <c r="K5896" t="n">
        <v>-29</v>
      </c>
      <c r="L5896" t="n">
        <v>0</v>
      </c>
      <c r="M5896" t="n">
        <v>0</v>
      </c>
      <c r="O5896" t="n">
        <v>0</v>
      </c>
    </row>
    <row r="5897">
      <c r="A5897" s="8" t="n">
        <v>46217</v>
      </c>
      <c r="B5897" t="inlineStr">
        <is>
          <t>B6</t>
        </is>
      </c>
      <c r="C5897" s="9">
        <f>_xlfn.XLOOKUP(B5897,Carriers[Code],Carriers[Airline])</f>
        <v/>
      </c>
      <c r="D5897" t="n">
        <v>1117</v>
      </c>
      <c r="E5897" t="inlineStr">
        <is>
          <t>JFK</t>
        </is>
      </c>
      <c r="F5897" s="10" t="n">
        <v>2038</v>
      </c>
      <c r="G5897" t="inlineStr">
        <is>
          <t>2000-2059</t>
        </is>
      </c>
      <c r="H5897" s="9">
        <f>INT(F5897/100)</f>
        <v/>
      </c>
      <c r="I5897" t="n">
        <v>-8</v>
      </c>
      <c r="J5897" t="n">
        <v>0</v>
      </c>
      <c r="K5897" t="n">
        <v>-3</v>
      </c>
      <c r="L5897" t="n">
        <v>0</v>
      </c>
      <c r="M5897" t="n">
        <v>0</v>
      </c>
      <c r="O5897" t="n">
        <v>0</v>
      </c>
    </row>
    <row r="5898">
      <c r="A5898" s="8" t="n">
        <v>46217</v>
      </c>
      <c r="B5898" t="inlineStr">
        <is>
          <t>B6</t>
        </is>
      </c>
      <c r="C5898" s="9">
        <f>_xlfn.XLOOKUP(B5898,Carriers[Code],Carriers[Airline])</f>
        <v/>
      </c>
      <c r="D5898" t="n">
        <v>1785</v>
      </c>
      <c r="E5898" t="inlineStr">
        <is>
          <t>PIT</t>
        </is>
      </c>
      <c r="F5898" s="10" t="n">
        <v>2038</v>
      </c>
      <c r="G5898" t="inlineStr">
        <is>
          <t>2000-2059</t>
        </is>
      </c>
      <c r="H5898" s="9">
        <f>INT(F5898/100)</f>
        <v/>
      </c>
      <c r="I5898" t="n">
        <v>-4</v>
      </c>
      <c r="J5898" t="n">
        <v>0</v>
      </c>
      <c r="K5898" t="n">
        <v>-5</v>
      </c>
      <c r="L5898" t="n">
        <v>0</v>
      </c>
      <c r="M5898" t="n">
        <v>0</v>
      </c>
      <c r="O5898" t="n">
        <v>0</v>
      </c>
    </row>
    <row r="5899">
      <c r="A5899" s="8" t="n">
        <v>46217</v>
      </c>
      <c r="B5899" t="inlineStr">
        <is>
          <t>UA</t>
        </is>
      </c>
      <c r="C5899" s="9">
        <f>_xlfn.XLOOKUP(B5899,Carriers[Code],Carriers[Airline])</f>
        <v/>
      </c>
      <c r="D5899" t="n">
        <v>2433</v>
      </c>
      <c r="E5899" t="inlineStr">
        <is>
          <t>DEN</t>
        </is>
      </c>
      <c r="F5899" s="10" t="n">
        <v>2039</v>
      </c>
      <c r="G5899" t="inlineStr">
        <is>
          <t>2000-2059</t>
        </is>
      </c>
      <c r="H5899" s="9">
        <f>INT(F5899/100)</f>
        <v/>
      </c>
      <c r="I5899" t="n">
        <v>-11</v>
      </c>
      <c r="J5899" t="n">
        <v>0</v>
      </c>
      <c r="K5899" t="n">
        <v>-54</v>
      </c>
      <c r="L5899" t="n">
        <v>0</v>
      </c>
      <c r="M5899" t="n">
        <v>0</v>
      </c>
      <c r="O5899" t="n">
        <v>0</v>
      </c>
    </row>
    <row r="5900">
      <c r="A5900" s="8" t="n">
        <v>46217</v>
      </c>
      <c r="B5900" t="inlineStr">
        <is>
          <t>DL</t>
        </is>
      </c>
      <c r="C5900" s="9">
        <f>_xlfn.XLOOKUP(B5900,Carriers[Code],Carriers[Airline])</f>
        <v/>
      </c>
      <c r="D5900" t="n">
        <v>2804</v>
      </c>
      <c r="E5900" t="inlineStr">
        <is>
          <t>ORD</t>
        </is>
      </c>
      <c r="F5900" s="10" t="n">
        <v>2045</v>
      </c>
      <c r="G5900" t="inlineStr">
        <is>
          <t>2000-2059</t>
        </is>
      </c>
      <c r="H5900" s="9">
        <f>INT(F5900/100)</f>
        <v/>
      </c>
      <c r="I5900" t="n">
        <v>-7</v>
      </c>
      <c r="J5900" t="n">
        <v>0</v>
      </c>
      <c r="K5900" t="n">
        <v>-10</v>
      </c>
      <c r="L5900" t="n">
        <v>0</v>
      </c>
      <c r="M5900" t="n">
        <v>0</v>
      </c>
      <c r="O5900" t="n">
        <v>0</v>
      </c>
    </row>
    <row r="5901">
      <c r="A5901" s="8" t="n">
        <v>46217</v>
      </c>
      <c r="B5901" t="inlineStr">
        <is>
          <t>YX</t>
        </is>
      </c>
      <c r="C5901" s="9">
        <f>_xlfn.XLOOKUP(B5901,Carriers[Code],Carriers[Airline])</f>
        <v/>
      </c>
      <c r="D5901" t="n">
        <v>5801</v>
      </c>
      <c r="E5901" t="inlineStr">
        <is>
          <t>CVG</t>
        </is>
      </c>
      <c r="F5901" s="10" t="n">
        <v>2045</v>
      </c>
      <c r="G5901" t="inlineStr">
        <is>
          <t>2000-2059</t>
        </is>
      </c>
      <c r="H5901" s="9">
        <f>INT(F5901/100)</f>
        <v/>
      </c>
      <c r="I5901" t="n">
        <v>-12</v>
      </c>
      <c r="J5901" t="n">
        <v>0</v>
      </c>
      <c r="K5901" t="n">
        <v>-27</v>
      </c>
      <c r="L5901" t="n">
        <v>0</v>
      </c>
      <c r="M5901" t="n">
        <v>0</v>
      </c>
      <c r="O5901" t="n">
        <v>0</v>
      </c>
    </row>
    <row r="5902">
      <c r="A5902" s="8" t="n">
        <v>46217</v>
      </c>
      <c r="B5902" t="inlineStr">
        <is>
          <t>B6</t>
        </is>
      </c>
      <c r="C5902" s="9">
        <f>_xlfn.XLOOKUP(B5902,Carriers[Code],Carriers[Airline])</f>
        <v/>
      </c>
      <c r="D5902" t="n">
        <v>2783</v>
      </c>
      <c r="E5902" t="inlineStr">
        <is>
          <t>RDU</t>
        </is>
      </c>
      <c r="F5902" s="10" t="n">
        <v>2054</v>
      </c>
      <c r="G5902" t="inlineStr">
        <is>
          <t>2000-2059</t>
        </is>
      </c>
      <c r="H5902" s="9">
        <f>INT(F5902/100)</f>
        <v/>
      </c>
      <c r="I5902" t="n">
        <v>-6</v>
      </c>
      <c r="J5902" t="n">
        <v>0</v>
      </c>
      <c r="K5902" t="n">
        <v>-28</v>
      </c>
      <c r="L5902" t="n">
        <v>0</v>
      </c>
      <c r="M5902" t="n">
        <v>0</v>
      </c>
      <c r="O5902" t="n">
        <v>0</v>
      </c>
    </row>
    <row r="5903">
      <c r="A5903" s="8" t="n">
        <v>46217</v>
      </c>
      <c r="B5903" t="inlineStr">
        <is>
          <t>B6</t>
        </is>
      </c>
      <c r="C5903" s="9">
        <f>_xlfn.XLOOKUP(B5903,Carriers[Code],Carriers[Airline])</f>
        <v/>
      </c>
      <c r="D5903" t="n">
        <v>206</v>
      </c>
      <c r="E5903" t="inlineStr">
        <is>
          <t>PQI</t>
        </is>
      </c>
      <c r="F5903" s="10" t="n">
        <v>2055</v>
      </c>
      <c r="G5903" t="inlineStr">
        <is>
          <t>2000-2059</t>
        </is>
      </c>
      <c r="H5903" s="9">
        <f>INT(F5903/100)</f>
        <v/>
      </c>
      <c r="I5903" t="n">
        <v>69</v>
      </c>
      <c r="J5903" t="n">
        <v>1</v>
      </c>
      <c r="K5903" t="n">
        <v>72</v>
      </c>
      <c r="L5903" t="n">
        <v>1</v>
      </c>
      <c r="M5903" t="n">
        <v>0</v>
      </c>
      <c r="O5903" t="n">
        <v>0</v>
      </c>
      <c r="P5903" t="n">
        <v>0</v>
      </c>
      <c r="Q5903" t="n">
        <v>0</v>
      </c>
      <c r="R5903" t="n">
        <v>3</v>
      </c>
      <c r="S5903" t="n">
        <v>0</v>
      </c>
      <c r="T5903" t="n">
        <v>69</v>
      </c>
    </row>
    <row r="5904">
      <c r="A5904" s="8" t="n">
        <v>46217</v>
      </c>
      <c r="B5904" t="inlineStr">
        <is>
          <t>B6</t>
        </is>
      </c>
      <c r="C5904" s="9">
        <f>_xlfn.XLOOKUP(B5904,Carriers[Code],Carriers[Airline])</f>
        <v/>
      </c>
      <c r="D5904" t="n">
        <v>413</v>
      </c>
      <c r="E5904" t="inlineStr">
        <is>
          <t>SFO</t>
        </is>
      </c>
      <c r="F5904" s="10" t="n">
        <v>2055</v>
      </c>
      <c r="G5904" t="inlineStr">
        <is>
          <t>2000-2059</t>
        </is>
      </c>
      <c r="H5904" s="9">
        <f>INT(F5904/100)</f>
        <v/>
      </c>
      <c r="I5904" t="n">
        <v>32</v>
      </c>
      <c r="J5904" t="n">
        <v>1</v>
      </c>
      <c r="K5904" t="n">
        <v>-10</v>
      </c>
      <c r="L5904" t="n">
        <v>0</v>
      </c>
      <c r="M5904" t="n">
        <v>0</v>
      </c>
      <c r="O5904" t="n">
        <v>0</v>
      </c>
    </row>
    <row r="5905">
      <c r="A5905" s="8" t="n">
        <v>46217</v>
      </c>
      <c r="B5905" t="inlineStr">
        <is>
          <t>YX</t>
        </is>
      </c>
      <c r="C5905" s="9">
        <f>_xlfn.XLOOKUP(B5905,Carriers[Code],Carriers[Airline])</f>
        <v/>
      </c>
      <c r="D5905" t="n">
        <v>5655</v>
      </c>
      <c r="E5905" t="inlineStr">
        <is>
          <t>CLE</t>
        </is>
      </c>
      <c r="F5905" s="10" t="n">
        <v>2055</v>
      </c>
      <c r="G5905" t="inlineStr">
        <is>
          <t>2000-2059</t>
        </is>
      </c>
      <c r="H5905" s="9">
        <f>INT(F5905/100)</f>
        <v/>
      </c>
      <c r="I5905" t="n">
        <v>38</v>
      </c>
      <c r="J5905" t="n">
        <v>1</v>
      </c>
      <c r="K5905" t="n">
        <v>21</v>
      </c>
      <c r="L5905" t="n">
        <v>1</v>
      </c>
      <c r="M5905" t="n">
        <v>0</v>
      </c>
      <c r="O5905" t="n">
        <v>0</v>
      </c>
      <c r="P5905" t="n">
        <v>21</v>
      </c>
      <c r="Q5905" t="n">
        <v>0</v>
      </c>
      <c r="R5905" t="n">
        <v>0</v>
      </c>
      <c r="S5905" t="n">
        <v>0</v>
      </c>
      <c r="T5905" t="n">
        <v>0</v>
      </c>
    </row>
    <row r="5906">
      <c r="A5906" s="8" t="n">
        <v>46217</v>
      </c>
      <c r="B5906" t="inlineStr">
        <is>
          <t>YX</t>
        </is>
      </c>
      <c r="C5906" s="9">
        <f>_xlfn.XLOOKUP(B5906,Carriers[Code],Carriers[Airline])</f>
        <v/>
      </c>
      <c r="D5906" t="n">
        <v>5609</v>
      </c>
      <c r="E5906" t="inlineStr">
        <is>
          <t>LGA</t>
        </is>
      </c>
      <c r="F5906" s="10" t="n">
        <v>2100</v>
      </c>
      <c r="G5906" t="inlineStr">
        <is>
          <t>2100-2159</t>
        </is>
      </c>
      <c r="H5906" s="9">
        <f>INT(F5906/100)</f>
        <v/>
      </c>
      <c r="I5906" t="n">
        <v>-9</v>
      </c>
      <c r="J5906" t="n">
        <v>0</v>
      </c>
      <c r="K5906" t="n">
        <v>-23</v>
      </c>
      <c r="L5906" t="n">
        <v>0</v>
      </c>
      <c r="M5906" t="n">
        <v>0</v>
      </c>
      <c r="O5906" t="n">
        <v>0</v>
      </c>
    </row>
    <row r="5907">
      <c r="A5907" s="8" t="n">
        <v>46217</v>
      </c>
      <c r="B5907" t="inlineStr">
        <is>
          <t>B6</t>
        </is>
      </c>
      <c r="C5907" s="9">
        <f>_xlfn.XLOOKUP(B5907,Carriers[Code],Carriers[Airline])</f>
        <v/>
      </c>
      <c r="D5907" t="n">
        <v>591</v>
      </c>
      <c r="E5907" t="inlineStr">
        <is>
          <t>TPA</t>
        </is>
      </c>
      <c r="F5907" s="10" t="n">
        <v>2103</v>
      </c>
      <c r="G5907" t="inlineStr">
        <is>
          <t>2100-2159</t>
        </is>
      </c>
      <c r="H5907" s="9">
        <f>INT(F5907/100)</f>
        <v/>
      </c>
      <c r="I5907" t="n">
        <v>-3</v>
      </c>
      <c r="J5907" t="n">
        <v>0</v>
      </c>
      <c r="K5907" t="n">
        <v>-19</v>
      </c>
      <c r="L5907" t="n">
        <v>0</v>
      </c>
      <c r="M5907" t="n">
        <v>0</v>
      </c>
      <c r="O5907" t="n">
        <v>0</v>
      </c>
    </row>
    <row r="5908">
      <c r="A5908" s="8" t="n">
        <v>46217</v>
      </c>
      <c r="B5908" t="inlineStr">
        <is>
          <t>DL</t>
        </is>
      </c>
      <c r="C5908" s="9">
        <f>_xlfn.XLOOKUP(B5908,Carriers[Code],Carriers[Airline])</f>
        <v/>
      </c>
      <c r="D5908" t="n">
        <v>2896</v>
      </c>
      <c r="E5908" t="inlineStr">
        <is>
          <t>DTW</t>
        </is>
      </c>
      <c r="F5908" s="10" t="n">
        <v>2105</v>
      </c>
      <c r="G5908" t="inlineStr">
        <is>
          <t>2100-2159</t>
        </is>
      </c>
      <c r="H5908" s="9">
        <f>INT(F5908/100)</f>
        <v/>
      </c>
      <c r="I5908" t="n">
        <v>145</v>
      </c>
      <c r="J5908" t="n">
        <v>1</v>
      </c>
      <c r="K5908" t="n">
        <v>128</v>
      </c>
      <c r="L5908" t="n">
        <v>1</v>
      </c>
      <c r="M5908" t="n">
        <v>0</v>
      </c>
      <c r="O5908" t="n">
        <v>0</v>
      </c>
      <c r="P5908" t="n">
        <v>0</v>
      </c>
      <c r="Q5908" t="n">
        <v>0</v>
      </c>
      <c r="R5908" t="n">
        <v>0</v>
      </c>
      <c r="S5908" t="n">
        <v>0</v>
      </c>
      <c r="T5908" t="n">
        <v>128</v>
      </c>
    </row>
    <row r="5909">
      <c r="A5909" s="8" t="n">
        <v>46217</v>
      </c>
      <c r="B5909" t="inlineStr">
        <is>
          <t>YX</t>
        </is>
      </c>
      <c r="C5909" s="9">
        <f>_xlfn.XLOOKUP(B5909,Carriers[Code],Carriers[Airline])</f>
        <v/>
      </c>
      <c r="D5909" t="n">
        <v>5594</v>
      </c>
      <c r="E5909" t="inlineStr">
        <is>
          <t>MEM</t>
        </is>
      </c>
      <c r="F5909" s="10" t="n">
        <v>2115</v>
      </c>
      <c r="G5909" t="inlineStr">
        <is>
          <t>2100-2159</t>
        </is>
      </c>
      <c r="H5909" s="9">
        <f>INT(F5909/100)</f>
        <v/>
      </c>
      <c r="I5909" t="n">
        <v>-2</v>
      </c>
      <c r="J5909" t="n">
        <v>0</v>
      </c>
      <c r="K5909" t="n">
        <v>-26</v>
      </c>
      <c r="L5909" t="n">
        <v>0</v>
      </c>
      <c r="M5909" t="n">
        <v>0</v>
      </c>
      <c r="O5909" t="n">
        <v>0</v>
      </c>
    </row>
    <row r="5910">
      <c r="A5910" s="8" t="n">
        <v>46217</v>
      </c>
      <c r="B5910" t="inlineStr">
        <is>
          <t>YX</t>
        </is>
      </c>
      <c r="C5910" s="9">
        <f>_xlfn.XLOOKUP(B5910,Carriers[Code],Carriers[Airline])</f>
        <v/>
      </c>
      <c r="D5910" t="n">
        <v>5702</v>
      </c>
      <c r="E5910" t="inlineStr">
        <is>
          <t>JFK</t>
        </is>
      </c>
      <c r="F5910" s="10" t="n">
        <v>2120</v>
      </c>
      <c r="G5910" t="inlineStr">
        <is>
          <t>2100-2159</t>
        </is>
      </c>
      <c r="H5910" s="9">
        <f>INT(F5910/100)</f>
        <v/>
      </c>
      <c r="I5910" t="n">
        <v>-4</v>
      </c>
      <c r="J5910" t="n">
        <v>0</v>
      </c>
      <c r="K5910" t="n">
        <v>-16</v>
      </c>
      <c r="L5910" t="n">
        <v>0</v>
      </c>
      <c r="M5910" t="n">
        <v>0</v>
      </c>
      <c r="O5910" t="n">
        <v>0</v>
      </c>
    </row>
    <row r="5911">
      <c r="A5911" s="8" t="n">
        <v>46217</v>
      </c>
      <c r="B5911" t="inlineStr">
        <is>
          <t>YX</t>
        </is>
      </c>
      <c r="C5911" s="9">
        <f>_xlfn.XLOOKUP(B5911,Carriers[Code],Carriers[Airline])</f>
        <v/>
      </c>
      <c r="D5911" t="n">
        <v>4662</v>
      </c>
      <c r="E5911" t="inlineStr">
        <is>
          <t>ROC</t>
        </is>
      </c>
      <c r="F5911" s="10" t="n">
        <v>2129</v>
      </c>
      <c r="G5911" t="inlineStr">
        <is>
          <t>2100-2159</t>
        </is>
      </c>
      <c r="H5911" s="9">
        <f>INT(F5911/100)</f>
        <v/>
      </c>
      <c r="I5911" t="n">
        <v>-1</v>
      </c>
      <c r="J5911" t="n">
        <v>0</v>
      </c>
      <c r="K5911" t="n">
        <v>-14</v>
      </c>
      <c r="L5911" t="n">
        <v>0</v>
      </c>
      <c r="M5911" t="n">
        <v>0</v>
      </c>
      <c r="O5911" t="n">
        <v>0</v>
      </c>
    </row>
    <row r="5912">
      <c r="A5912" s="8" t="n">
        <v>46217</v>
      </c>
      <c r="B5912" t="inlineStr">
        <is>
          <t>B6</t>
        </is>
      </c>
      <c r="C5912" s="9">
        <f>_xlfn.XLOOKUP(B5912,Carriers[Code],Carriers[Airline])</f>
        <v/>
      </c>
      <c r="D5912" t="n">
        <v>251</v>
      </c>
      <c r="E5912" t="inlineStr">
        <is>
          <t>MCO</t>
        </is>
      </c>
      <c r="F5912" s="10" t="n">
        <v>2130</v>
      </c>
      <c r="G5912" t="inlineStr">
        <is>
          <t>2100-2159</t>
        </is>
      </c>
      <c r="H5912" s="9">
        <f>INT(F5912/100)</f>
        <v/>
      </c>
      <c r="I5912" t="n">
        <v>246</v>
      </c>
      <c r="J5912" t="n">
        <v>1</v>
      </c>
      <c r="K5912" t="n">
        <v>221</v>
      </c>
      <c r="L5912" t="n">
        <v>1</v>
      </c>
      <c r="M5912" t="n">
        <v>0</v>
      </c>
      <c r="O5912" t="n">
        <v>0</v>
      </c>
      <c r="P5912" t="n">
        <v>221</v>
      </c>
      <c r="Q5912" t="n">
        <v>0</v>
      </c>
      <c r="R5912" t="n">
        <v>0</v>
      </c>
      <c r="S5912" t="n">
        <v>0</v>
      </c>
      <c r="T5912" t="n">
        <v>0</v>
      </c>
    </row>
    <row r="5913">
      <c r="A5913" s="8" t="n">
        <v>46217</v>
      </c>
      <c r="B5913" t="inlineStr">
        <is>
          <t>YX</t>
        </is>
      </c>
      <c r="C5913" s="9">
        <f>_xlfn.XLOOKUP(B5913,Carriers[Code],Carriers[Airline])</f>
        <v/>
      </c>
      <c r="D5913" t="n">
        <v>5676</v>
      </c>
      <c r="E5913" t="inlineStr">
        <is>
          <t>RIC</t>
        </is>
      </c>
      <c r="F5913" s="10" t="n">
        <v>2130</v>
      </c>
      <c r="G5913" t="inlineStr">
        <is>
          <t>2100-2159</t>
        </is>
      </c>
      <c r="H5913" s="9">
        <f>INT(F5913/100)</f>
        <v/>
      </c>
      <c r="I5913" t="n">
        <v>-6</v>
      </c>
      <c r="J5913" t="n">
        <v>0</v>
      </c>
      <c r="K5913" t="n">
        <v>-35</v>
      </c>
      <c r="L5913" t="n">
        <v>0</v>
      </c>
      <c r="M5913" t="n">
        <v>0</v>
      </c>
      <c r="O5913" t="n">
        <v>0</v>
      </c>
    </row>
    <row r="5914">
      <c r="A5914" s="8" t="n">
        <v>46217</v>
      </c>
      <c r="B5914" t="inlineStr">
        <is>
          <t>B6</t>
        </is>
      </c>
      <c r="C5914" s="9">
        <f>_xlfn.XLOOKUP(B5914,Carriers[Code],Carriers[Airline])</f>
        <v/>
      </c>
      <c r="D5914" t="n">
        <v>845</v>
      </c>
      <c r="E5914" t="inlineStr">
        <is>
          <t>SYR</t>
        </is>
      </c>
      <c r="F5914" s="10" t="n">
        <v>2135</v>
      </c>
      <c r="G5914" t="inlineStr">
        <is>
          <t>2100-2159</t>
        </is>
      </c>
      <c r="H5914" s="9">
        <f>INT(F5914/100)</f>
        <v/>
      </c>
      <c r="I5914" t="n">
        <v>0</v>
      </c>
      <c r="J5914" t="n">
        <v>0</v>
      </c>
      <c r="K5914" t="n">
        <v>-8</v>
      </c>
      <c r="L5914" t="n">
        <v>0</v>
      </c>
      <c r="M5914" t="n">
        <v>0</v>
      </c>
      <c r="O5914" t="n">
        <v>0</v>
      </c>
    </row>
    <row r="5915">
      <c r="A5915" s="8" t="n">
        <v>46217</v>
      </c>
      <c r="B5915" t="inlineStr">
        <is>
          <t>B6</t>
        </is>
      </c>
      <c r="C5915" s="9">
        <f>_xlfn.XLOOKUP(B5915,Carriers[Code],Carriers[Airline])</f>
        <v/>
      </c>
      <c r="D5915" t="n">
        <v>2421</v>
      </c>
      <c r="E5915" t="inlineStr">
        <is>
          <t>PBI</t>
        </is>
      </c>
      <c r="F5915" s="10" t="n">
        <v>2135</v>
      </c>
      <c r="G5915" t="inlineStr">
        <is>
          <t>2100-2159</t>
        </is>
      </c>
      <c r="H5915" s="9">
        <f>INT(F5915/100)</f>
        <v/>
      </c>
      <c r="I5915" t="n">
        <v>-10</v>
      </c>
      <c r="J5915" t="n">
        <v>0</v>
      </c>
      <c r="K5915" t="n">
        <v>-38</v>
      </c>
      <c r="L5915" t="n">
        <v>0</v>
      </c>
      <c r="M5915" t="n">
        <v>0</v>
      </c>
      <c r="O5915" t="n">
        <v>0</v>
      </c>
    </row>
    <row r="5916">
      <c r="A5916" s="8" t="n">
        <v>46217</v>
      </c>
      <c r="B5916" t="inlineStr">
        <is>
          <t>YX</t>
        </is>
      </c>
      <c r="C5916" s="9">
        <f>_xlfn.XLOOKUP(B5916,Carriers[Code],Carriers[Airline])</f>
        <v/>
      </c>
      <c r="D5916" t="n">
        <v>5704</v>
      </c>
      <c r="E5916" t="inlineStr">
        <is>
          <t>DCA</t>
        </is>
      </c>
      <c r="F5916" s="10" t="n">
        <v>2148</v>
      </c>
      <c r="G5916" t="inlineStr">
        <is>
          <t>2100-2159</t>
        </is>
      </c>
      <c r="H5916" s="9">
        <f>INT(F5916/100)</f>
        <v/>
      </c>
      <c r="I5916" t="n">
        <v>2</v>
      </c>
      <c r="J5916" t="n">
        <v>0</v>
      </c>
      <c r="K5916" t="n">
        <v>-2</v>
      </c>
      <c r="L5916" t="n">
        <v>0</v>
      </c>
      <c r="M5916" t="n">
        <v>0</v>
      </c>
      <c r="O5916" t="n">
        <v>0</v>
      </c>
    </row>
    <row r="5917">
      <c r="A5917" s="8" t="n">
        <v>46217</v>
      </c>
      <c r="B5917" t="inlineStr">
        <is>
          <t>YX</t>
        </is>
      </c>
      <c r="C5917" s="9">
        <f>_xlfn.XLOOKUP(B5917,Carriers[Code],Carriers[Airline])</f>
        <v/>
      </c>
      <c r="D5917" t="n">
        <v>5840</v>
      </c>
      <c r="E5917" t="inlineStr">
        <is>
          <t>LGA</t>
        </is>
      </c>
      <c r="F5917" s="10" t="n">
        <v>2200</v>
      </c>
      <c r="G5917" t="inlineStr">
        <is>
          <t>2200-2259</t>
        </is>
      </c>
      <c r="H5917" s="9">
        <f>INT(F5917/100)</f>
        <v/>
      </c>
      <c r="I5917" t="n">
        <v>-4</v>
      </c>
      <c r="J5917" t="n">
        <v>0</v>
      </c>
      <c r="K5917" t="n">
        <v>-6</v>
      </c>
      <c r="L5917" t="n">
        <v>0</v>
      </c>
      <c r="M5917" t="n">
        <v>0</v>
      </c>
      <c r="O5917" t="n">
        <v>0</v>
      </c>
    </row>
    <row r="5918">
      <c r="A5918" s="8" t="n">
        <v>46217</v>
      </c>
      <c r="B5918" t="inlineStr">
        <is>
          <t>B6</t>
        </is>
      </c>
      <c r="C5918" s="9">
        <f>_xlfn.XLOOKUP(B5918,Carriers[Code],Carriers[Airline])</f>
        <v/>
      </c>
      <c r="D5918" t="n">
        <v>715</v>
      </c>
      <c r="E5918" t="inlineStr">
        <is>
          <t>BUF</t>
        </is>
      </c>
      <c r="F5918" s="10" t="n">
        <v>2210</v>
      </c>
      <c r="G5918" t="inlineStr">
        <is>
          <t>2200-2259</t>
        </is>
      </c>
      <c r="H5918" s="9">
        <f>INT(F5918/100)</f>
        <v/>
      </c>
      <c r="I5918" t="n">
        <v>-9</v>
      </c>
      <c r="J5918" t="n">
        <v>0</v>
      </c>
      <c r="K5918" t="n">
        <v>-13</v>
      </c>
      <c r="L5918" t="n">
        <v>0</v>
      </c>
      <c r="M5918" t="n">
        <v>0</v>
      </c>
      <c r="O5918" t="n">
        <v>0</v>
      </c>
    </row>
    <row r="5919">
      <c r="A5919" s="8" t="n">
        <v>46218</v>
      </c>
      <c r="B5919" t="inlineStr">
        <is>
          <t>WN</t>
        </is>
      </c>
      <c r="C5919" s="9">
        <f>_xlfn.XLOOKUP(B5919,Carriers[Code],Carriers[Airline])</f>
        <v/>
      </c>
      <c r="D5919" t="n">
        <v>4156</v>
      </c>
      <c r="E5919" t="inlineStr">
        <is>
          <t>DEN</t>
        </is>
      </c>
      <c r="F5919" s="10" t="n">
        <v>500</v>
      </c>
      <c r="G5919" t="inlineStr">
        <is>
          <t>0001-0559</t>
        </is>
      </c>
      <c r="H5919" s="9">
        <f>INT(F5919/100)</f>
        <v/>
      </c>
      <c r="I5919" t="n">
        <v>-3</v>
      </c>
      <c r="J5919" t="n">
        <v>0</v>
      </c>
      <c r="K5919" t="n">
        <v>-20</v>
      </c>
      <c r="L5919" t="n">
        <v>0</v>
      </c>
      <c r="M5919" t="n">
        <v>0</v>
      </c>
      <c r="O5919" t="n">
        <v>0</v>
      </c>
    </row>
    <row r="5920">
      <c r="A5920" s="8" t="n">
        <v>46218</v>
      </c>
      <c r="B5920" t="inlineStr">
        <is>
          <t>B6</t>
        </is>
      </c>
      <c r="C5920" s="9">
        <f>_xlfn.XLOOKUP(B5920,Carriers[Code],Carriers[Airline])</f>
        <v/>
      </c>
      <c r="D5920" t="n">
        <v>917</v>
      </c>
      <c r="E5920" t="inlineStr">
        <is>
          <t>JFK</t>
        </is>
      </c>
      <c r="F5920" s="10" t="n">
        <v>501</v>
      </c>
      <c r="G5920" t="inlineStr">
        <is>
          <t>0001-0559</t>
        </is>
      </c>
      <c r="H5920" s="9">
        <f>INT(F5920/100)</f>
        <v/>
      </c>
      <c r="I5920" t="n">
        <v>3</v>
      </c>
      <c r="J5920" t="n">
        <v>0</v>
      </c>
      <c r="K5920" t="n">
        <v>-7</v>
      </c>
      <c r="L5920" t="n">
        <v>0</v>
      </c>
      <c r="M5920" t="n">
        <v>0</v>
      </c>
      <c r="O5920" t="n">
        <v>0</v>
      </c>
    </row>
    <row r="5921">
      <c r="A5921" s="8" t="n">
        <v>46218</v>
      </c>
      <c r="B5921" t="inlineStr">
        <is>
          <t>AA</t>
        </is>
      </c>
      <c r="C5921" s="9">
        <f>_xlfn.XLOOKUP(B5921,Carriers[Code],Carriers[Airline])</f>
        <v/>
      </c>
      <c r="D5921" t="n">
        <v>1418</v>
      </c>
      <c r="E5921" t="inlineStr">
        <is>
          <t>MIA</t>
        </is>
      </c>
      <c r="F5921" s="10" t="n">
        <v>510</v>
      </c>
      <c r="G5921" t="inlineStr">
        <is>
          <t>0001-0559</t>
        </is>
      </c>
      <c r="H5921" s="9">
        <f>INT(F5921/100)</f>
        <v/>
      </c>
      <c r="I5921" t="n">
        <v>-10</v>
      </c>
      <c r="J5921" t="n">
        <v>0</v>
      </c>
      <c r="K5921" t="n">
        <v>-31</v>
      </c>
      <c r="L5921" t="n">
        <v>0</v>
      </c>
      <c r="M5921" t="n">
        <v>0</v>
      </c>
      <c r="O5921" t="n">
        <v>0</v>
      </c>
    </row>
    <row r="5922">
      <c r="A5922" s="8" t="n">
        <v>46218</v>
      </c>
      <c r="B5922" t="inlineStr">
        <is>
          <t>AA</t>
        </is>
      </c>
      <c r="C5922" s="9">
        <f>_xlfn.XLOOKUP(B5922,Carriers[Code],Carriers[Airline])</f>
        <v/>
      </c>
      <c r="D5922" t="n">
        <v>3324</v>
      </c>
      <c r="E5922" t="inlineStr">
        <is>
          <t>ORD</t>
        </is>
      </c>
      <c r="F5922" s="10" t="n">
        <v>510</v>
      </c>
      <c r="G5922" t="inlineStr">
        <is>
          <t>0001-0559</t>
        </is>
      </c>
      <c r="H5922" s="9">
        <f>INT(F5922/100)</f>
        <v/>
      </c>
      <c r="I5922" t="n">
        <v>-7</v>
      </c>
      <c r="J5922" t="n">
        <v>0</v>
      </c>
      <c r="K5922" t="n">
        <v>-10</v>
      </c>
      <c r="L5922" t="n">
        <v>0</v>
      </c>
      <c r="M5922" t="n">
        <v>0</v>
      </c>
      <c r="O5922" t="n">
        <v>0</v>
      </c>
    </row>
    <row r="5923">
      <c r="A5923" s="8" t="n">
        <v>46218</v>
      </c>
      <c r="B5923" t="inlineStr">
        <is>
          <t>B6</t>
        </is>
      </c>
      <c r="C5923" s="9">
        <f>_xlfn.XLOOKUP(B5923,Carriers[Code],Carriers[Airline])</f>
        <v/>
      </c>
      <c r="D5923" t="n">
        <v>569</v>
      </c>
      <c r="E5923" t="inlineStr">
        <is>
          <t>FLL</t>
        </is>
      </c>
      <c r="F5923" s="10" t="n">
        <v>510</v>
      </c>
      <c r="G5923" t="inlineStr">
        <is>
          <t>0001-0559</t>
        </is>
      </c>
      <c r="H5923" s="9">
        <f>INT(F5923/100)</f>
        <v/>
      </c>
      <c r="I5923" t="n">
        <v>-3</v>
      </c>
      <c r="J5923" t="n">
        <v>0</v>
      </c>
      <c r="K5923" t="n">
        <v>-22</v>
      </c>
      <c r="L5923" t="n">
        <v>0</v>
      </c>
      <c r="M5923" t="n">
        <v>0</v>
      </c>
      <c r="O5923" t="n">
        <v>0</v>
      </c>
    </row>
    <row r="5924">
      <c r="A5924" s="8" t="n">
        <v>46218</v>
      </c>
      <c r="B5924" t="inlineStr">
        <is>
          <t>WN</t>
        </is>
      </c>
      <c r="C5924" s="9">
        <f>_xlfn.XLOOKUP(B5924,Carriers[Code],Carriers[Airline])</f>
        <v/>
      </c>
      <c r="D5924" t="n">
        <v>727</v>
      </c>
      <c r="E5924" t="inlineStr">
        <is>
          <t>BWI</t>
        </is>
      </c>
      <c r="F5924" s="10" t="n">
        <v>525</v>
      </c>
      <c r="G5924" t="inlineStr">
        <is>
          <t>0001-0559</t>
        </is>
      </c>
      <c r="H5924" s="9">
        <f>INT(F5924/100)</f>
        <v/>
      </c>
      <c r="I5924" t="n">
        <v>-6</v>
      </c>
      <c r="J5924" t="n">
        <v>0</v>
      </c>
      <c r="K5924" t="n">
        <v>-32</v>
      </c>
      <c r="L5924" t="n">
        <v>0</v>
      </c>
      <c r="M5924" t="n">
        <v>0</v>
      </c>
      <c r="O5924" t="n">
        <v>0</v>
      </c>
    </row>
    <row r="5925">
      <c r="A5925" s="8" t="n">
        <v>46218</v>
      </c>
      <c r="B5925" t="inlineStr">
        <is>
          <t>DL</t>
        </is>
      </c>
      <c r="C5925" s="9">
        <f>_xlfn.XLOOKUP(B5925,Carriers[Code],Carriers[Airline])</f>
        <v/>
      </c>
      <c r="D5925" t="n">
        <v>1019</v>
      </c>
      <c r="E5925" t="inlineStr">
        <is>
          <t>DTW</t>
        </is>
      </c>
      <c r="F5925" s="10" t="n">
        <v>530</v>
      </c>
      <c r="G5925" t="inlineStr">
        <is>
          <t>0001-0559</t>
        </is>
      </c>
      <c r="H5925" s="9">
        <f>INT(F5925/100)</f>
        <v/>
      </c>
      <c r="I5925" t="n">
        <v>-9</v>
      </c>
      <c r="J5925" t="n">
        <v>0</v>
      </c>
      <c r="K5925" t="n">
        <v>-24</v>
      </c>
      <c r="L5925" t="n">
        <v>0</v>
      </c>
      <c r="M5925" t="n">
        <v>0</v>
      </c>
      <c r="O5925" t="n">
        <v>0</v>
      </c>
    </row>
    <row r="5926">
      <c r="A5926" s="8" t="n">
        <v>46218</v>
      </c>
      <c r="B5926" t="inlineStr">
        <is>
          <t>DL</t>
        </is>
      </c>
      <c r="C5926" s="9">
        <f>_xlfn.XLOOKUP(B5926,Carriers[Code],Carriers[Airline])</f>
        <v/>
      </c>
      <c r="D5926" t="n">
        <v>2242</v>
      </c>
      <c r="E5926" t="inlineStr">
        <is>
          <t>ATL</t>
        </is>
      </c>
      <c r="F5926" s="10" t="n">
        <v>530</v>
      </c>
      <c r="G5926" t="inlineStr">
        <is>
          <t>0001-0559</t>
        </is>
      </c>
      <c r="H5926" s="9">
        <f>INT(F5926/100)</f>
        <v/>
      </c>
      <c r="I5926" t="n">
        <v>2</v>
      </c>
      <c r="J5926" t="n">
        <v>0</v>
      </c>
      <c r="K5926" t="n">
        <v>-17</v>
      </c>
      <c r="L5926" t="n">
        <v>0</v>
      </c>
      <c r="M5926" t="n">
        <v>0</v>
      </c>
      <c r="O5926" t="n">
        <v>0</v>
      </c>
    </row>
    <row r="5927">
      <c r="A5927" s="8" t="n">
        <v>46218</v>
      </c>
      <c r="B5927" t="inlineStr">
        <is>
          <t>WN</t>
        </is>
      </c>
      <c r="C5927" s="9">
        <f>_xlfn.XLOOKUP(B5927,Carriers[Code],Carriers[Airline])</f>
        <v/>
      </c>
      <c r="D5927" t="n">
        <v>3054</v>
      </c>
      <c r="E5927" t="inlineStr">
        <is>
          <t>MDW</t>
        </is>
      </c>
      <c r="F5927" s="10" t="n">
        <v>535</v>
      </c>
      <c r="G5927" t="inlineStr">
        <is>
          <t>0001-0559</t>
        </is>
      </c>
      <c r="H5927" s="9">
        <f>INT(F5927/100)</f>
        <v/>
      </c>
      <c r="I5927" t="n">
        <v>-4</v>
      </c>
      <c r="J5927" t="n">
        <v>0</v>
      </c>
      <c r="K5927" t="n">
        <v>-18</v>
      </c>
      <c r="L5927" t="n">
        <v>0</v>
      </c>
      <c r="M5927" t="n">
        <v>0</v>
      </c>
      <c r="O5927" t="n">
        <v>0</v>
      </c>
    </row>
    <row r="5928">
      <c r="A5928" s="8" t="n">
        <v>46218</v>
      </c>
      <c r="B5928" t="inlineStr">
        <is>
          <t>UA</t>
        </is>
      </c>
      <c r="C5928" s="9">
        <f>_xlfn.XLOOKUP(B5928,Carriers[Code],Carriers[Airline])</f>
        <v/>
      </c>
      <c r="D5928" t="n">
        <v>1734</v>
      </c>
      <c r="E5928" t="inlineStr">
        <is>
          <t>IAD</t>
        </is>
      </c>
      <c r="F5928" s="10" t="n">
        <v>545</v>
      </c>
      <c r="G5928" t="inlineStr">
        <is>
          <t>0001-0559</t>
        </is>
      </c>
      <c r="H5928" s="9">
        <f>INT(F5928/100)</f>
        <v/>
      </c>
      <c r="I5928" t="n">
        <v>-8</v>
      </c>
      <c r="J5928" t="n">
        <v>0</v>
      </c>
      <c r="K5928" t="n">
        <v>-20</v>
      </c>
      <c r="L5928" t="n">
        <v>0</v>
      </c>
      <c r="M5928" t="n">
        <v>0</v>
      </c>
      <c r="O5928" t="n">
        <v>0</v>
      </c>
    </row>
    <row r="5929">
      <c r="A5929" s="8" t="n">
        <v>46218</v>
      </c>
      <c r="B5929" t="inlineStr">
        <is>
          <t>UA</t>
        </is>
      </c>
      <c r="C5929" s="9">
        <f>_xlfn.XLOOKUP(B5929,Carriers[Code],Carriers[Airline])</f>
        <v/>
      </c>
      <c r="D5929" t="n">
        <v>1409</v>
      </c>
      <c r="E5929" t="inlineStr">
        <is>
          <t>IAH</t>
        </is>
      </c>
      <c r="F5929" s="10" t="n">
        <v>547</v>
      </c>
      <c r="G5929" t="inlineStr">
        <is>
          <t>0001-0559</t>
        </is>
      </c>
      <c r="H5929" s="9">
        <f>INT(F5929/100)</f>
        <v/>
      </c>
      <c r="I5929" t="n">
        <v>2</v>
      </c>
      <c r="J5929" t="n">
        <v>0</v>
      </c>
      <c r="K5929" t="n">
        <v>-8</v>
      </c>
      <c r="L5929" t="n">
        <v>0</v>
      </c>
      <c r="M5929" t="n">
        <v>0</v>
      </c>
      <c r="O5929" t="n">
        <v>0</v>
      </c>
    </row>
    <row r="5930">
      <c r="A5930" s="8" t="n">
        <v>46218</v>
      </c>
      <c r="B5930" t="inlineStr">
        <is>
          <t>WN</t>
        </is>
      </c>
      <c r="C5930" s="9">
        <f>_xlfn.XLOOKUP(B5930,Carriers[Code],Carriers[Airline])</f>
        <v/>
      </c>
      <c r="D5930" t="n">
        <v>752</v>
      </c>
      <c r="E5930" t="inlineStr">
        <is>
          <t>STL</t>
        </is>
      </c>
      <c r="F5930" s="10" t="n">
        <v>550</v>
      </c>
      <c r="G5930" t="inlineStr">
        <is>
          <t>0001-0559</t>
        </is>
      </c>
      <c r="H5930" s="9">
        <f>INT(F5930/100)</f>
        <v/>
      </c>
      <c r="I5930" t="n">
        <v>-6</v>
      </c>
      <c r="J5930" t="n">
        <v>0</v>
      </c>
      <c r="K5930" t="n">
        <v>-31</v>
      </c>
      <c r="L5930" t="n">
        <v>0</v>
      </c>
      <c r="M5930" t="n">
        <v>0</v>
      </c>
      <c r="O5930" t="n">
        <v>0</v>
      </c>
    </row>
    <row r="5931">
      <c r="A5931" s="8" t="n">
        <v>46218</v>
      </c>
      <c r="B5931" t="inlineStr">
        <is>
          <t>DL</t>
        </is>
      </c>
      <c r="C5931" s="9">
        <f>_xlfn.XLOOKUP(B5931,Carriers[Code],Carriers[Airline])</f>
        <v/>
      </c>
      <c r="D5931" t="n">
        <v>2303</v>
      </c>
      <c r="E5931" t="inlineStr">
        <is>
          <t>MSP</t>
        </is>
      </c>
      <c r="F5931" s="10" t="n">
        <v>555</v>
      </c>
      <c r="G5931" t="inlineStr">
        <is>
          <t>0001-0559</t>
        </is>
      </c>
      <c r="H5931" s="9">
        <f>INT(F5931/100)</f>
        <v/>
      </c>
      <c r="I5931" t="n">
        <v>-10</v>
      </c>
      <c r="J5931" t="n">
        <v>0</v>
      </c>
      <c r="K5931" t="n">
        <v>-20</v>
      </c>
      <c r="L5931" t="n">
        <v>0</v>
      </c>
      <c r="M5931" t="n">
        <v>0</v>
      </c>
      <c r="O5931" t="n">
        <v>0</v>
      </c>
    </row>
    <row r="5932">
      <c r="A5932" s="8" t="n">
        <v>46218</v>
      </c>
      <c r="B5932" t="inlineStr">
        <is>
          <t>AA</t>
        </is>
      </c>
      <c r="C5932" s="9">
        <f>_xlfn.XLOOKUP(B5932,Carriers[Code],Carriers[Airline])</f>
        <v/>
      </c>
      <c r="D5932" t="n">
        <v>873</v>
      </c>
      <c r="E5932" t="inlineStr">
        <is>
          <t>MIA</t>
        </is>
      </c>
      <c r="F5932" s="10" t="n">
        <v>600</v>
      </c>
      <c r="G5932" t="inlineStr">
        <is>
          <t>0600-0659</t>
        </is>
      </c>
      <c r="H5932" s="9">
        <f>INT(F5932/100)</f>
        <v/>
      </c>
      <c r="I5932" t="n">
        <v>-6</v>
      </c>
      <c r="J5932" t="n">
        <v>0</v>
      </c>
      <c r="K5932" t="n">
        <v>-25</v>
      </c>
      <c r="L5932" t="n">
        <v>0</v>
      </c>
      <c r="M5932" t="n">
        <v>0</v>
      </c>
      <c r="O5932" t="n">
        <v>0</v>
      </c>
    </row>
    <row r="5933">
      <c r="A5933" s="8" t="n">
        <v>46218</v>
      </c>
      <c r="B5933" t="inlineStr">
        <is>
          <t>AA</t>
        </is>
      </c>
      <c r="C5933" s="9">
        <f>_xlfn.XLOOKUP(B5933,Carriers[Code],Carriers[Airline])</f>
        <v/>
      </c>
      <c r="D5933" t="n">
        <v>2159</v>
      </c>
      <c r="E5933" t="inlineStr">
        <is>
          <t>DCA</t>
        </is>
      </c>
      <c r="F5933" s="10" t="n">
        <v>600</v>
      </c>
      <c r="G5933" t="inlineStr">
        <is>
          <t>0600-0659</t>
        </is>
      </c>
      <c r="H5933" s="9">
        <f>INT(F5933/100)</f>
        <v/>
      </c>
      <c r="I5933" t="n">
        <v>-8</v>
      </c>
      <c r="J5933" t="n">
        <v>0</v>
      </c>
      <c r="K5933" t="n">
        <v>-14</v>
      </c>
      <c r="L5933" t="n">
        <v>0</v>
      </c>
      <c r="M5933" t="n">
        <v>0</v>
      </c>
      <c r="O5933" t="n">
        <v>0</v>
      </c>
    </row>
    <row r="5934">
      <c r="A5934" s="8" t="n">
        <v>46218</v>
      </c>
      <c r="B5934" t="inlineStr">
        <is>
          <t>AA</t>
        </is>
      </c>
      <c r="C5934" s="9">
        <f>_xlfn.XLOOKUP(B5934,Carriers[Code],Carriers[Airline])</f>
        <v/>
      </c>
      <c r="D5934" t="n">
        <v>2527</v>
      </c>
      <c r="E5934" t="inlineStr">
        <is>
          <t>DFW</t>
        </is>
      </c>
      <c r="F5934" s="10" t="n">
        <v>600</v>
      </c>
      <c r="G5934" t="inlineStr">
        <is>
          <t>0600-0659</t>
        </is>
      </c>
      <c r="H5934" s="9">
        <f>INT(F5934/100)</f>
        <v/>
      </c>
      <c r="I5934" t="n">
        <v>-10</v>
      </c>
      <c r="J5934" t="n">
        <v>0</v>
      </c>
      <c r="K5934" t="n">
        <v>-57</v>
      </c>
      <c r="L5934" t="n">
        <v>0</v>
      </c>
      <c r="M5934" t="n">
        <v>0</v>
      </c>
      <c r="O5934" t="n">
        <v>0</v>
      </c>
    </row>
    <row r="5935">
      <c r="A5935" s="8" t="n">
        <v>46218</v>
      </c>
      <c r="B5935" t="inlineStr">
        <is>
          <t>B6</t>
        </is>
      </c>
      <c r="C5935" s="9">
        <f>_xlfn.XLOOKUP(B5935,Carriers[Code],Carriers[Airline])</f>
        <v/>
      </c>
      <c r="D5935" t="n">
        <v>287</v>
      </c>
      <c r="E5935" t="inlineStr">
        <is>
          <t>LAX</t>
        </is>
      </c>
      <c r="F5935" s="10" t="n">
        <v>600</v>
      </c>
      <c r="G5935" t="inlineStr">
        <is>
          <t>0600-0659</t>
        </is>
      </c>
      <c r="H5935" s="9">
        <f>INT(F5935/100)</f>
        <v/>
      </c>
      <c r="I5935" t="n">
        <v>1</v>
      </c>
      <c r="J5935" t="n">
        <v>0</v>
      </c>
      <c r="K5935" t="n">
        <v>-14</v>
      </c>
      <c r="L5935" t="n">
        <v>0</v>
      </c>
      <c r="M5935" t="n">
        <v>0</v>
      </c>
      <c r="O5935" t="n">
        <v>0</v>
      </c>
    </row>
    <row r="5936">
      <c r="A5936" s="8" t="n">
        <v>46218</v>
      </c>
      <c r="B5936" t="inlineStr">
        <is>
          <t>B6</t>
        </is>
      </c>
      <c r="C5936" s="9">
        <f>_xlfn.XLOOKUP(B5936,Carriers[Code],Carriers[Airline])</f>
        <v/>
      </c>
      <c r="D5936" t="n">
        <v>761</v>
      </c>
      <c r="E5936" t="inlineStr">
        <is>
          <t>SJU</t>
        </is>
      </c>
      <c r="F5936" s="10" t="n">
        <v>600</v>
      </c>
      <c r="G5936" t="inlineStr">
        <is>
          <t>0600-0659</t>
        </is>
      </c>
      <c r="H5936" s="9">
        <f>INT(F5936/100)</f>
        <v/>
      </c>
      <c r="I5936" t="n">
        <v>-4</v>
      </c>
      <c r="J5936" t="n">
        <v>0</v>
      </c>
      <c r="K5936" t="n">
        <v>-6</v>
      </c>
      <c r="L5936" t="n">
        <v>0</v>
      </c>
      <c r="M5936" t="n">
        <v>0</v>
      </c>
      <c r="O5936" t="n">
        <v>0</v>
      </c>
    </row>
    <row r="5937">
      <c r="A5937" s="8" t="n">
        <v>46218</v>
      </c>
      <c r="B5937" t="inlineStr">
        <is>
          <t>B6</t>
        </is>
      </c>
      <c r="C5937" s="9">
        <f>_xlfn.XLOOKUP(B5937,Carriers[Code],Carriers[Airline])</f>
        <v/>
      </c>
      <c r="D5937" t="n">
        <v>1439</v>
      </c>
      <c r="E5937" t="inlineStr">
        <is>
          <t>AUS</t>
        </is>
      </c>
      <c r="F5937" s="10" t="n">
        <v>600</v>
      </c>
      <c r="G5937" t="inlineStr">
        <is>
          <t>0600-0659</t>
        </is>
      </c>
      <c r="H5937" s="9">
        <f>INT(F5937/100)</f>
        <v/>
      </c>
      <c r="I5937" t="n">
        <v>24</v>
      </c>
      <c r="J5937" t="n">
        <v>1</v>
      </c>
      <c r="K5937" t="n">
        <v>42</v>
      </c>
      <c r="L5937" t="n">
        <v>1</v>
      </c>
      <c r="M5937" t="n">
        <v>0</v>
      </c>
      <c r="O5937" t="n">
        <v>0</v>
      </c>
      <c r="P5937" t="n">
        <v>24</v>
      </c>
      <c r="Q5937" t="n">
        <v>0</v>
      </c>
      <c r="R5937" t="n">
        <v>18</v>
      </c>
      <c r="S5937" t="n">
        <v>0</v>
      </c>
      <c r="T5937" t="n">
        <v>0</v>
      </c>
    </row>
    <row r="5938">
      <c r="A5938" s="8" t="n">
        <v>46218</v>
      </c>
      <c r="B5938" t="inlineStr">
        <is>
          <t>UA</t>
        </is>
      </c>
      <c r="C5938" s="9">
        <f>_xlfn.XLOOKUP(B5938,Carriers[Code],Carriers[Airline])</f>
        <v/>
      </c>
      <c r="D5938" t="n">
        <v>1414</v>
      </c>
      <c r="E5938" t="inlineStr">
        <is>
          <t>ORD</t>
        </is>
      </c>
      <c r="F5938" s="10" t="n">
        <v>600</v>
      </c>
      <c r="G5938" t="inlineStr">
        <is>
          <t>0600-0659</t>
        </is>
      </c>
      <c r="H5938" s="9">
        <f>INT(F5938/100)</f>
        <v/>
      </c>
      <c r="I5938" t="n">
        <v>-8</v>
      </c>
      <c r="J5938" t="n">
        <v>0</v>
      </c>
      <c r="K5938" t="n">
        <v>-13</v>
      </c>
      <c r="L5938" t="n">
        <v>0</v>
      </c>
      <c r="M5938" t="n">
        <v>0</v>
      </c>
      <c r="O5938" t="n">
        <v>0</v>
      </c>
    </row>
    <row r="5939">
      <c r="A5939" s="8" t="n">
        <v>46218</v>
      </c>
      <c r="B5939" t="inlineStr">
        <is>
          <t>UA</t>
        </is>
      </c>
      <c r="C5939" s="9">
        <f>_xlfn.XLOOKUP(B5939,Carriers[Code],Carriers[Airline])</f>
        <v/>
      </c>
      <c r="D5939" t="n">
        <v>2441</v>
      </c>
      <c r="E5939" t="inlineStr">
        <is>
          <t>SFO</t>
        </is>
      </c>
      <c r="F5939" s="10" t="n">
        <v>600</v>
      </c>
      <c r="G5939" t="inlineStr">
        <is>
          <t>0600-0659</t>
        </is>
      </c>
      <c r="H5939" s="9">
        <f>INT(F5939/100)</f>
        <v/>
      </c>
      <c r="I5939" t="n">
        <v>-4</v>
      </c>
      <c r="J5939" t="n">
        <v>0</v>
      </c>
      <c r="K5939" t="n">
        <v>0</v>
      </c>
      <c r="L5939" t="n">
        <v>0</v>
      </c>
      <c r="M5939" t="n">
        <v>0</v>
      </c>
      <c r="O5939" t="n">
        <v>0</v>
      </c>
    </row>
    <row r="5940">
      <c r="A5940" s="8" t="n">
        <v>46218</v>
      </c>
      <c r="B5940" t="inlineStr">
        <is>
          <t>YX</t>
        </is>
      </c>
      <c r="C5940" s="9">
        <f>_xlfn.XLOOKUP(B5940,Carriers[Code],Carriers[Airline])</f>
        <v/>
      </c>
      <c r="D5940" t="n">
        <v>4424</v>
      </c>
      <c r="E5940" t="inlineStr">
        <is>
          <t>LGA</t>
        </is>
      </c>
      <c r="F5940" s="10" t="n">
        <v>600</v>
      </c>
      <c r="G5940" t="inlineStr">
        <is>
          <t>0600-0659</t>
        </is>
      </c>
      <c r="H5940" s="9">
        <f>INT(F5940/100)</f>
        <v/>
      </c>
      <c r="I5940" t="n">
        <v>-9</v>
      </c>
      <c r="J5940" t="n">
        <v>0</v>
      </c>
      <c r="K5940" t="n">
        <v>-16</v>
      </c>
      <c r="L5940" t="n">
        <v>0</v>
      </c>
      <c r="M5940" t="n">
        <v>0</v>
      </c>
      <c r="O5940" t="n">
        <v>0</v>
      </c>
    </row>
    <row r="5941">
      <c r="A5941" s="8" t="n">
        <v>46218</v>
      </c>
      <c r="B5941" t="inlineStr">
        <is>
          <t>YX</t>
        </is>
      </c>
      <c r="C5941" s="9">
        <f>_xlfn.XLOOKUP(B5941,Carriers[Code],Carriers[Airline])</f>
        <v/>
      </c>
      <c r="D5941" t="n">
        <v>5687</v>
      </c>
      <c r="E5941" t="inlineStr">
        <is>
          <t>DCA</t>
        </is>
      </c>
      <c r="F5941" s="10" t="n">
        <v>600</v>
      </c>
      <c r="G5941" t="inlineStr">
        <is>
          <t>0600-0659</t>
        </is>
      </c>
      <c r="H5941" s="9">
        <f>INT(F5941/100)</f>
        <v/>
      </c>
      <c r="I5941" t="n">
        <v>-12</v>
      </c>
      <c r="J5941" t="n">
        <v>0</v>
      </c>
      <c r="K5941" t="n">
        <v>-2</v>
      </c>
      <c r="L5941" t="n">
        <v>0</v>
      </c>
      <c r="M5941" t="n">
        <v>0</v>
      </c>
      <c r="O5941" t="n">
        <v>0</v>
      </c>
    </row>
    <row r="5942">
      <c r="A5942" s="8" t="n">
        <v>46218</v>
      </c>
      <c r="B5942" t="inlineStr">
        <is>
          <t>YX</t>
        </is>
      </c>
      <c r="C5942" s="9">
        <f>_xlfn.XLOOKUP(B5942,Carriers[Code],Carriers[Airline])</f>
        <v/>
      </c>
      <c r="D5942" t="n">
        <v>5836</v>
      </c>
      <c r="E5942" t="inlineStr">
        <is>
          <t>LGA</t>
        </is>
      </c>
      <c r="F5942" s="10" t="n">
        <v>600</v>
      </c>
      <c r="G5942" t="inlineStr">
        <is>
          <t>0600-0659</t>
        </is>
      </c>
      <c r="H5942" s="9">
        <f>INT(F5942/100)</f>
        <v/>
      </c>
      <c r="I5942" t="n">
        <v>-9</v>
      </c>
      <c r="J5942" t="n">
        <v>0</v>
      </c>
      <c r="K5942" t="n">
        <v>-15</v>
      </c>
      <c r="L5942" t="n">
        <v>0</v>
      </c>
      <c r="M5942" t="n">
        <v>0</v>
      </c>
      <c r="O5942" t="n">
        <v>0</v>
      </c>
    </row>
    <row r="5943">
      <c r="A5943" s="8" t="n">
        <v>46218</v>
      </c>
      <c r="B5943" t="inlineStr">
        <is>
          <t>AA</t>
        </is>
      </c>
      <c r="C5943" s="9">
        <f>_xlfn.XLOOKUP(B5943,Carriers[Code],Carriers[Airline])</f>
        <v/>
      </c>
      <c r="D5943" t="n">
        <v>1146</v>
      </c>
      <c r="E5943" t="inlineStr">
        <is>
          <t>PHL</t>
        </is>
      </c>
      <c r="F5943" s="10" t="n">
        <v>601</v>
      </c>
      <c r="G5943" t="inlineStr">
        <is>
          <t>0600-0659</t>
        </is>
      </c>
      <c r="H5943" s="9">
        <f>INT(F5943/100)</f>
        <v/>
      </c>
      <c r="I5943" t="n">
        <v>-8</v>
      </c>
      <c r="J5943" t="n">
        <v>0</v>
      </c>
      <c r="K5943" t="n">
        <v>-23</v>
      </c>
      <c r="L5943" t="n">
        <v>0</v>
      </c>
      <c r="M5943" t="n">
        <v>0</v>
      </c>
      <c r="O5943" t="n">
        <v>0</v>
      </c>
    </row>
    <row r="5944">
      <c r="A5944" s="8" t="n">
        <v>46218</v>
      </c>
      <c r="B5944" t="inlineStr">
        <is>
          <t>YX</t>
        </is>
      </c>
      <c r="C5944" s="9">
        <f>_xlfn.XLOOKUP(B5944,Carriers[Code],Carriers[Airline])</f>
        <v/>
      </c>
      <c r="D5944" t="n">
        <v>4401</v>
      </c>
      <c r="E5944" t="inlineStr">
        <is>
          <t>JFK</t>
        </is>
      </c>
      <c r="F5944" s="10" t="n">
        <v>601</v>
      </c>
      <c r="G5944" t="inlineStr">
        <is>
          <t>0600-0659</t>
        </is>
      </c>
      <c r="H5944" s="9">
        <f>INT(F5944/100)</f>
        <v/>
      </c>
      <c r="I5944" t="n">
        <v>-7</v>
      </c>
      <c r="J5944" t="n">
        <v>0</v>
      </c>
      <c r="K5944" t="n">
        <v>-7</v>
      </c>
      <c r="L5944" t="n">
        <v>0</v>
      </c>
      <c r="M5944" t="n">
        <v>0</v>
      </c>
      <c r="O5944" t="n">
        <v>0</v>
      </c>
    </row>
    <row r="5945">
      <c r="A5945" s="8" t="n">
        <v>46218</v>
      </c>
      <c r="B5945" t="inlineStr">
        <is>
          <t>AS</t>
        </is>
      </c>
      <c r="C5945" s="9">
        <f>_xlfn.XLOOKUP(B5945,Carriers[Code],Carriers[Airline])</f>
        <v/>
      </c>
      <c r="D5945" t="n">
        <v>311</v>
      </c>
      <c r="E5945" t="inlineStr">
        <is>
          <t>PDX</t>
        </is>
      </c>
      <c r="F5945" s="10" t="n">
        <v>603</v>
      </c>
      <c r="G5945" t="inlineStr">
        <is>
          <t>0600-0659</t>
        </is>
      </c>
      <c r="H5945" s="9">
        <f>INT(F5945/100)</f>
        <v/>
      </c>
      <c r="I5945" t="n">
        <v>7</v>
      </c>
      <c r="J5945" t="n">
        <v>0</v>
      </c>
      <c r="K5945" t="n">
        <v>-10</v>
      </c>
      <c r="L5945" t="n">
        <v>0</v>
      </c>
      <c r="M5945" t="n">
        <v>0</v>
      </c>
      <c r="O5945" t="n">
        <v>0</v>
      </c>
    </row>
    <row r="5946">
      <c r="A5946" s="8" t="n">
        <v>46218</v>
      </c>
      <c r="B5946" t="inlineStr">
        <is>
          <t>AA</t>
        </is>
      </c>
      <c r="C5946" s="9">
        <f>_xlfn.XLOOKUP(B5946,Carriers[Code],Carriers[Airline])</f>
        <v/>
      </c>
      <c r="D5946" t="n">
        <v>418</v>
      </c>
      <c r="E5946" t="inlineStr">
        <is>
          <t>CLT</t>
        </is>
      </c>
      <c r="F5946" s="10" t="n">
        <v>605</v>
      </c>
      <c r="G5946" t="inlineStr">
        <is>
          <t>0600-0659</t>
        </is>
      </c>
      <c r="H5946" s="9">
        <f>INT(F5946/100)</f>
        <v/>
      </c>
      <c r="I5946" t="n">
        <v>-12</v>
      </c>
      <c r="J5946" t="n">
        <v>0</v>
      </c>
      <c r="K5946" t="n">
        <v>-18</v>
      </c>
      <c r="L5946" t="n">
        <v>0</v>
      </c>
      <c r="M5946" t="n">
        <v>0</v>
      </c>
      <c r="O5946" t="n">
        <v>0</v>
      </c>
    </row>
    <row r="5947">
      <c r="A5947" s="8" t="n">
        <v>46218</v>
      </c>
      <c r="B5947" t="inlineStr">
        <is>
          <t>B6</t>
        </is>
      </c>
      <c r="C5947" s="9">
        <f>_xlfn.XLOOKUP(B5947,Carriers[Code],Carriers[Airline])</f>
        <v/>
      </c>
      <c r="D5947" t="n">
        <v>619</v>
      </c>
      <c r="E5947" t="inlineStr">
        <is>
          <t>SAN</t>
        </is>
      </c>
      <c r="F5947" s="10" t="n">
        <v>605</v>
      </c>
      <c r="G5947" t="inlineStr">
        <is>
          <t>0600-0659</t>
        </is>
      </c>
      <c r="H5947" s="9">
        <f>INT(F5947/100)</f>
        <v/>
      </c>
      <c r="I5947" t="n">
        <v>-11</v>
      </c>
      <c r="J5947" t="n">
        <v>0</v>
      </c>
      <c r="K5947" t="n">
        <v>-42</v>
      </c>
      <c r="L5947" t="n">
        <v>0</v>
      </c>
      <c r="M5947" t="n">
        <v>0</v>
      </c>
      <c r="O5947" t="n">
        <v>0</v>
      </c>
    </row>
    <row r="5948">
      <c r="A5948" s="8" t="n">
        <v>46218</v>
      </c>
      <c r="B5948" t="inlineStr">
        <is>
          <t>B6</t>
        </is>
      </c>
      <c r="C5948" s="9">
        <f>_xlfn.XLOOKUP(B5948,Carriers[Code],Carriers[Airline])</f>
        <v/>
      </c>
      <c r="D5948" t="n">
        <v>2255</v>
      </c>
      <c r="E5948" t="inlineStr">
        <is>
          <t>DCA</t>
        </is>
      </c>
      <c r="F5948" s="10" t="n">
        <v>605</v>
      </c>
      <c r="G5948" t="inlineStr">
        <is>
          <t>0600-0659</t>
        </is>
      </c>
      <c r="H5948" s="9">
        <f>INT(F5948/100)</f>
        <v/>
      </c>
      <c r="I5948" t="n">
        <v>37</v>
      </c>
      <c r="J5948" t="n">
        <v>1</v>
      </c>
      <c r="K5948" t="n">
        <v>30</v>
      </c>
      <c r="L5948" t="n">
        <v>1</v>
      </c>
      <c r="M5948" t="n">
        <v>0</v>
      </c>
      <c r="O5948" t="n">
        <v>0</v>
      </c>
      <c r="P5948" t="n">
        <v>30</v>
      </c>
      <c r="Q5948" t="n">
        <v>0</v>
      </c>
      <c r="R5948" t="n">
        <v>0</v>
      </c>
      <c r="S5948" t="n">
        <v>0</v>
      </c>
      <c r="T5948" t="n">
        <v>0</v>
      </c>
    </row>
    <row r="5949">
      <c r="A5949" s="8" t="n">
        <v>46218</v>
      </c>
      <c r="B5949" t="inlineStr">
        <is>
          <t>DL</t>
        </is>
      </c>
      <c r="C5949" s="9">
        <f>_xlfn.XLOOKUP(B5949,Carriers[Code],Carriers[Airline])</f>
        <v/>
      </c>
      <c r="D5949" t="n">
        <v>859</v>
      </c>
      <c r="E5949" t="inlineStr">
        <is>
          <t>SLC</t>
        </is>
      </c>
      <c r="F5949" s="10" t="n">
        <v>605</v>
      </c>
      <c r="G5949" t="inlineStr">
        <is>
          <t>0600-0659</t>
        </is>
      </c>
      <c r="H5949" s="9">
        <f>INT(F5949/100)</f>
        <v/>
      </c>
      <c r="I5949" t="n">
        <v>23</v>
      </c>
      <c r="J5949" t="n">
        <v>1</v>
      </c>
      <c r="K5949" t="n">
        <v>8</v>
      </c>
      <c r="L5949" t="n">
        <v>0</v>
      </c>
      <c r="M5949" t="n">
        <v>0</v>
      </c>
      <c r="O5949" t="n">
        <v>0</v>
      </c>
    </row>
    <row r="5950">
      <c r="A5950" s="8" t="n">
        <v>46218</v>
      </c>
      <c r="B5950" t="inlineStr">
        <is>
          <t>DL</t>
        </is>
      </c>
      <c r="C5950" s="9">
        <f>_xlfn.XLOOKUP(B5950,Carriers[Code],Carriers[Airline])</f>
        <v/>
      </c>
      <c r="D5950" t="n">
        <v>2611</v>
      </c>
      <c r="E5950" t="inlineStr">
        <is>
          <t>JFK</t>
        </is>
      </c>
      <c r="F5950" s="10" t="n">
        <v>605</v>
      </c>
      <c r="G5950" t="inlineStr">
        <is>
          <t>0600-0659</t>
        </is>
      </c>
      <c r="H5950" s="9">
        <f>INT(F5950/100)</f>
        <v/>
      </c>
      <c r="I5950" t="n">
        <v>-5</v>
      </c>
      <c r="J5950" t="n">
        <v>0</v>
      </c>
      <c r="K5950" t="n">
        <v>-21</v>
      </c>
      <c r="L5950" t="n">
        <v>0</v>
      </c>
      <c r="M5950" t="n">
        <v>0</v>
      </c>
      <c r="O5950" t="n">
        <v>0</v>
      </c>
    </row>
    <row r="5951">
      <c r="A5951" s="8" t="n">
        <v>46218</v>
      </c>
      <c r="B5951" t="inlineStr">
        <is>
          <t>UA</t>
        </is>
      </c>
      <c r="C5951" s="9">
        <f>_xlfn.XLOOKUP(B5951,Carriers[Code],Carriers[Airline])</f>
        <v/>
      </c>
      <c r="D5951" t="n">
        <v>1833</v>
      </c>
      <c r="E5951" t="inlineStr">
        <is>
          <t>EWR</t>
        </is>
      </c>
      <c r="F5951" s="10" t="n">
        <v>605</v>
      </c>
      <c r="G5951" t="inlineStr">
        <is>
          <t>0600-0659</t>
        </is>
      </c>
      <c r="H5951" s="9">
        <f>INT(F5951/100)</f>
        <v/>
      </c>
      <c r="I5951" t="n">
        <v>-10</v>
      </c>
      <c r="J5951" t="n">
        <v>0</v>
      </c>
      <c r="K5951" t="n">
        <v>-23</v>
      </c>
      <c r="L5951" t="n">
        <v>0</v>
      </c>
      <c r="M5951" t="n">
        <v>0</v>
      </c>
      <c r="O5951" t="n">
        <v>0</v>
      </c>
    </row>
    <row r="5952">
      <c r="A5952" s="8" t="n">
        <v>46218</v>
      </c>
      <c r="B5952" t="inlineStr">
        <is>
          <t>DL</t>
        </is>
      </c>
      <c r="C5952" s="9">
        <f>_xlfn.XLOOKUP(B5952,Carriers[Code],Carriers[Airline])</f>
        <v/>
      </c>
      <c r="D5952" t="n">
        <v>675</v>
      </c>
      <c r="E5952" t="inlineStr">
        <is>
          <t>MCI</t>
        </is>
      </c>
      <c r="F5952" s="10" t="n">
        <v>610</v>
      </c>
      <c r="G5952" t="inlineStr">
        <is>
          <t>0600-0659</t>
        </is>
      </c>
      <c r="H5952" s="9">
        <f>INT(F5952/100)</f>
        <v/>
      </c>
      <c r="I5952" t="n">
        <v>-7</v>
      </c>
      <c r="J5952" t="n">
        <v>0</v>
      </c>
      <c r="K5952" t="n">
        <v>-18</v>
      </c>
      <c r="L5952" t="n">
        <v>0</v>
      </c>
      <c r="M5952" t="n">
        <v>0</v>
      </c>
      <c r="O5952" t="n">
        <v>0</v>
      </c>
    </row>
    <row r="5953">
      <c r="A5953" s="8" t="n">
        <v>46218</v>
      </c>
      <c r="B5953" t="inlineStr">
        <is>
          <t>B6</t>
        </is>
      </c>
      <c r="C5953" s="9">
        <f>_xlfn.XLOOKUP(B5953,Carriers[Code],Carriers[Airline])</f>
        <v/>
      </c>
      <c r="D5953" t="n">
        <v>1207</v>
      </c>
      <c r="E5953" t="inlineStr">
        <is>
          <t>BNA</t>
        </is>
      </c>
      <c r="F5953" s="10" t="n">
        <v>619</v>
      </c>
      <c r="G5953" t="inlineStr">
        <is>
          <t>0600-0659</t>
        </is>
      </c>
      <c r="H5953" s="9">
        <f>INT(F5953/100)</f>
        <v/>
      </c>
      <c r="I5953" t="n">
        <v>-6</v>
      </c>
      <c r="J5953" t="n">
        <v>0</v>
      </c>
      <c r="K5953" t="n">
        <v>-18</v>
      </c>
      <c r="L5953" t="n">
        <v>0</v>
      </c>
      <c r="M5953" t="n">
        <v>0</v>
      </c>
      <c r="O5953" t="n">
        <v>0</v>
      </c>
    </row>
    <row r="5954">
      <c r="A5954" s="8" t="n">
        <v>46218</v>
      </c>
      <c r="B5954" t="inlineStr">
        <is>
          <t>DL</t>
        </is>
      </c>
      <c r="C5954" s="9">
        <f>_xlfn.XLOOKUP(B5954,Carriers[Code],Carriers[Airline])</f>
        <v/>
      </c>
      <c r="D5954" t="n">
        <v>479</v>
      </c>
      <c r="E5954" t="inlineStr">
        <is>
          <t>LAX</t>
        </is>
      </c>
      <c r="F5954" s="10" t="n">
        <v>620</v>
      </c>
      <c r="G5954" t="inlineStr">
        <is>
          <t>0600-0659</t>
        </is>
      </c>
      <c r="H5954" s="9">
        <f>INT(F5954/100)</f>
        <v/>
      </c>
      <c r="I5954" t="n">
        <v>50</v>
      </c>
      <c r="J5954" t="n">
        <v>1</v>
      </c>
      <c r="K5954" t="n">
        <v>12</v>
      </c>
      <c r="L5954" t="n">
        <v>0</v>
      </c>
      <c r="M5954" t="n">
        <v>0</v>
      </c>
      <c r="O5954" t="n">
        <v>0</v>
      </c>
    </row>
    <row r="5955">
      <c r="A5955" s="8" t="n">
        <v>46218</v>
      </c>
      <c r="B5955" t="inlineStr">
        <is>
          <t>DL</t>
        </is>
      </c>
      <c r="C5955" s="9">
        <f>_xlfn.XLOOKUP(B5955,Carriers[Code],Carriers[Airline])</f>
        <v/>
      </c>
      <c r="D5955" t="n">
        <v>2066</v>
      </c>
      <c r="E5955" t="inlineStr">
        <is>
          <t>RDU</t>
        </is>
      </c>
      <c r="F5955" s="10" t="n">
        <v>620</v>
      </c>
      <c r="G5955" t="inlineStr">
        <is>
          <t>0600-0659</t>
        </is>
      </c>
      <c r="H5955" s="9">
        <f>INT(F5955/100)</f>
        <v/>
      </c>
      <c r="I5955" t="n">
        <v>-13</v>
      </c>
      <c r="J5955" t="n">
        <v>0</v>
      </c>
      <c r="K5955" t="n">
        <v>-27</v>
      </c>
      <c r="L5955" t="n">
        <v>0</v>
      </c>
      <c r="M5955" t="n">
        <v>0</v>
      </c>
      <c r="O5955" t="n">
        <v>0</v>
      </c>
    </row>
    <row r="5956">
      <c r="A5956" s="8" t="n">
        <v>46218</v>
      </c>
      <c r="B5956" t="inlineStr">
        <is>
          <t>UA</t>
        </is>
      </c>
      <c r="C5956" s="9">
        <f>_xlfn.XLOOKUP(B5956,Carriers[Code],Carriers[Airline])</f>
        <v/>
      </c>
      <c r="D5956" t="n">
        <v>360</v>
      </c>
      <c r="E5956" t="inlineStr">
        <is>
          <t>LAX</t>
        </is>
      </c>
      <c r="F5956" s="10" t="n">
        <v>621</v>
      </c>
      <c r="G5956" t="inlineStr">
        <is>
          <t>0600-0659</t>
        </is>
      </c>
      <c r="H5956" s="9">
        <f>INT(F5956/100)</f>
        <v/>
      </c>
      <c r="I5956" t="n">
        <v>-1</v>
      </c>
      <c r="J5956" t="n">
        <v>0</v>
      </c>
      <c r="K5956" t="n">
        <v>-35</v>
      </c>
      <c r="L5956" t="n">
        <v>0</v>
      </c>
      <c r="M5956" t="n">
        <v>0</v>
      </c>
      <c r="O5956" t="n">
        <v>0</v>
      </c>
    </row>
    <row r="5957">
      <c r="A5957" s="8" t="n">
        <v>46218</v>
      </c>
      <c r="B5957" t="inlineStr">
        <is>
          <t>B6</t>
        </is>
      </c>
      <c r="C5957" s="9">
        <f>_xlfn.XLOOKUP(B5957,Carriers[Code],Carriers[Airline])</f>
        <v/>
      </c>
      <c r="D5957" t="n">
        <v>891</v>
      </c>
      <c r="E5957" t="inlineStr">
        <is>
          <t>TPA</t>
        </is>
      </c>
      <c r="F5957" s="10" t="n">
        <v>625</v>
      </c>
      <c r="G5957" t="inlineStr">
        <is>
          <t>0600-0659</t>
        </is>
      </c>
      <c r="H5957" s="9">
        <f>INT(F5957/100)</f>
        <v/>
      </c>
      <c r="I5957" t="n">
        <v>-11</v>
      </c>
      <c r="J5957" t="n">
        <v>0</v>
      </c>
      <c r="K5957" t="n">
        <v>-25</v>
      </c>
      <c r="L5957" t="n">
        <v>0</v>
      </c>
      <c r="M5957" t="n">
        <v>0</v>
      </c>
      <c r="O5957" t="n">
        <v>0</v>
      </c>
    </row>
    <row r="5958">
      <c r="A5958" s="8" t="n">
        <v>46218</v>
      </c>
      <c r="B5958" t="inlineStr">
        <is>
          <t>YX</t>
        </is>
      </c>
      <c r="C5958" s="9">
        <f>_xlfn.XLOOKUP(B5958,Carriers[Code],Carriers[Airline])</f>
        <v/>
      </c>
      <c r="D5958" t="n">
        <v>5626</v>
      </c>
      <c r="E5958" t="inlineStr">
        <is>
          <t>CLT</t>
        </is>
      </c>
      <c r="F5958" s="10" t="n">
        <v>625</v>
      </c>
      <c r="G5958" t="inlineStr">
        <is>
          <t>0600-0659</t>
        </is>
      </c>
      <c r="H5958" s="9">
        <f>INT(F5958/100)</f>
        <v/>
      </c>
      <c r="I5958" t="n">
        <v>-8</v>
      </c>
      <c r="J5958" t="n">
        <v>0</v>
      </c>
      <c r="K5958" t="n">
        <v>-26</v>
      </c>
      <c r="L5958" t="n">
        <v>0</v>
      </c>
      <c r="M5958" t="n">
        <v>0</v>
      </c>
      <c r="O5958" t="n">
        <v>0</v>
      </c>
    </row>
    <row r="5959">
      <c r="A5959" s="8" t="n">
        <v>46218</v>
      </c>
      <c r="B5959" t="inlineStr">
        <is>
          <t>YX</t>
        </is>
      </c>
      <c r="C5959" s="9">
        <f>_xlfn.XLOOKUP(B5959,Carriers[Code],Carriers[Airline])</f>
        <v/>
      </c>
      <c r="D5959" t="n">
        <v>5764</v>
      </c>
      <c r="E5959" t="inlineStr">
        <is>
          <t>EWR</t>
        </is>
      </c>
      <c r="F5959" s="10" t="n">
        <v>625</v>
      </c>
      <c r="G5959" t="inlineStr">
        <is>
          <t>0600-0659</t>
        </is>
      </c>
      <c r="H5959" s="9">
        <f>INT(F5959/100)</f>
        <v/>
      </c>
      <c r="I5959" t="n">
        <v>-11</v>
      </c>
      <c r="J5959" t="n">
        <v>0</v>
      </c>
      <c r="K5959" t="n">
        <v>-24</v>
      </c>
      <c r="L5959" t="n">
        <v>0</v>
      </c>
      <c r="M5959" t="n">
        <v>0</v>
      </c>
      <c r="O5959" t="n">
        <v>0</v>
      </c>
    </row>
    <row r="5960">
      <c r="A5960" s="8" t="n">
        <v>46218</v>
      </c>
      <c r="B5960" t="inlineStr">
        <is>
          <t>B6</t>
        </is>
      </c>
      <c r="C5960" s="9">
        <f>_xlfn.XLOOKUP(B5960,Carriers[Code],Carriers[Airline])</f>
        <v/>
      </c>
      <c r="D5960" t="n">
        <v>493</v>
      </c>
      <c r="E5960" t="inlineStr">
        <is>
          <t>DEN</t>
        </is>
      </c>
      <c r="F5960" s="10" t="n">
        <v>630</v>
      </c>
      <c r="G5960" t="inlineStr">
        <is>
          <t>0600-0659</t>
        </is>
      </c>
      <c r="H5960" s="9">
        <f>INT(F5960/100)</f>
        <v/>
      </c>
      <c r="I5960" t="n">
        <v>-11</v>
      </c>
      <c r="J5960" t="n">
        <v>0</v>
      </c>
      <c r="K5960" t="n">
        <v>-43</v>
      </c>
      <c r="L5960" t="n">
        <v>0</v>
      </c>
      <c r="M5960" t="n">
        <v>0</v>
      </c>
      <c r="O5960" t="n">
        <v>0</v>
      </c>
    </row>
    <row r="5961">
      <c r="A5961" s="8" t="n">
        <v>46218</v>
      </c>
      <c r="B5961" t="inlineStr">
        <is>
          <t>B6</t>
        </is>
      </c>
      <c r="C5961" s="9">
        <f>_xlfn.XLOOKUP(B5961,Carriers[Code],Carriers[Airline])</f>
        <v/>
      </c>
      <c r="D5961" t="n">
        <v>1883</v>
      </c>
      <c r="E5961" t="inlineStr">
        <is>
          <t>RDU</t>
        </is>
      </c>
      <c r="F5961" s="10" t="n">
        <v>630</v>
      </c>
      <c r="G5961" t="inlineStr">
        <is>
          <t>0600-0659</t>
        </is>
      </c>
      <c r="H5961" s="9">
        <f>INT(F5961/100)</f>
        <v/>
      </c>
      <c r="I5961" t="n">
        <v>-11</v>
      </c>
      <c r="J5961" t="n">
        <v>0</v>
      </c>
      <c r="K5961" t="n">
        <v>-22</v>
      </c>
      <c r="L5961" t="n">
        <v>0</v>
      </c>
      <c r="M5961" t="n">
        <v>0</v>
      </c>
      <c r="O5961" t="n">
        <v>0</v>
      </c>
    </row>
    <row r="5962">
      <c r="A5962" s="8" t="n">
        <v>46218</v>
      </c>
      <c r="B5962" t="inlineStr">
        <is>
          <t>DL</t>
        </is>
      </c>
      <c r="C5962" s="9">
        <f>_xlfn.XLOOKUP(B5962,Carriers[Code],Carriers[Airline])</f>
        <v/>
      </c>
      <c r="D5962" t="n">
        <v>1410</v>
      </c>
      <c r="E5962" t="inlineStr">
        <is>
          <t>AUS</t>
        </is>
      </c>
      <c r="F5962" s="10" t="n">
        <v>630</v>
      </c>
      <c r="G5962" t="inlineStr">
        <is>
          <t>0600-0659</t>
        </is>
      </c>
      <c r="H5962" s="9">
        <f>INT(F5962/100)</f>
        <v/>
      </c>
      <c r="I5962" t="n">
        <v>-8</v>
      </c>
      <c r="J5962" t="n">
        <v>0</v>
      </c>
      <c r="K5962" t="n">
        <v>-12</v>
      </c>
      <c r="L5962" t="n">
        <v>0</v>
      </c>
      <c r="M5962" t="n">
        <v>0</v>
      </c>
      <c r="O5962" t="n">
        <v>0</v>
      </c>
    </row>
    <row r="5963">
      <c r="A5963" s="8" t="n">
        <v>46218</v>
      </c>
      <c r="B5963" t="inlineStr">
        <is>
          <t>B6</t>
        </is>
      </c>
      <c r="C5963" s="9">
        <f>_xlfn.XLOOKUP(B5963,Carriers[Code],Carriers[Airline])</f>
        <v/>
      </c>
      <c r="D5963" t="n">
        <v>1333</v>
      </c>
      <c r="E5963" t="inlineStr">
        <is>
          <t>SFO</t>
        </is>
      </c>
      <c r="F5963" s="10" t="n">
        <v>635</v>
      </c>
      <c r="G5963" t="inlineStr">
        <is>
          <t>0600-0659</t>
        </is>
      </c>
      <c r="H5963" s="9">
        <f>INT(F5963/100)</f>
        <v/>
      </c>
      <c r="I5963" t="n">
        <v>-9</v>
      </c>
      <c r="J5963" t="n">
        <v>0</v>
      </c>
      <c r="K5963" t="n">
        <v>-18</v>
      </c>
      <c r="L5963" t="n">
        <v>0</v>
      </c>
      <c r="M5963" t="n">
        <v>0</v>
      </c>
      <c r="O5963" t="n">
        <v>0</v>
      </c>
    </row>
    <row r="5964">
      <c r="A5964" s="8" t="n">
        <v>46218</v>
      </c>
      <c r="B5964" t="inlineStr">
        <is>
          <t>YX</t>
        </is>
      </c>
      <c r="C5964" s="9">
        <f>_xlfn.XLOOKUP(B5964,Carriers[Code],Carriers[Airline])</f>
        <v/>
      </c>
      <c r="D5964" t="n">
        <v>5703</v>
      </c>
      <c r="E5964" t="inlineStr">
        <is>
          <t>BWI</t>
        </is>
      </c>
      <c r="F5964" s="10" t="n">
        <v>635</v>
      </c>
      <c r="G5964" t="inlineStr">
        <is>
          <t>0600-0659</t>
        </is>
      </c>
      <c r="H5964" s="9">
        <f>INT(F5964/100)</f>
        <v/>
      </c>
      <c r="I5964" t="n">
        <v>-10</v>
      </c>
      <c r="J5964" t="n">
        <v>0</v>
      </c>
      <c r="K5964" t="n">
        <v>-24</v>
      </c>
      <c r="L5964" t="n">
        <v>0</v>
      </c>
      <c r="M5964" t="n">
        <v>0</v>
      </c>
      <c r="O5964" t="n">
        <v>0</v>
      </c>
    </row>
    <row r="5965">
      <c r="A5965" s="8" t="n">
        <v>46218</v>
      </c>
      <c r="B5965" t="inlineStr">
        <is>
          <t>B6</t>
        </is>
      </c>
      <c r="C5965" s="9">
        <f>_xlfn.XLOOKUP(B5965,Carriers[Code],Carriers[Airline])</f>
        <v/>
      </c>
      <c r="D5965" t="n">
        <v>165</v>
      </c>
      <c r="E5965" t="inlineStr">
        <is>
          <t>RSW</t>
        </is>
      </c>
      <c r="F5965" s="10" t="n">
        <v>645</v>
      </c>
      <c r="G5965" t="inlineStr">
        <is>
          <t>0600-0659</t>
        </is>
      </c>
      <c r="H5965" s="9">
        <f>INT(F5965/100)</f>
        <v/>
      </c>
      <c r="I5965" t="n">
        <v>-6</v>
      </c>
      <c r="J5965" t="n">
        <v>0</v>
      </c>
      <c r="K5965" t="n">
        <v>-23</v>
      </c>
      <c r="L5965" t="n">
        <v>0</v>
      </c>
      <c r="M5965" t="n">
        <v>0</v>
      </c>
      <c r="O5965" t="n">
        <v>0</v>
      </c>
    </row>
    <row r="5966">
      <c r="A5966" s="8" t="n">
        <v>46218</v>
      </c>
      <c r="B5966" t="inlineStr">
        <is>
          <t>DL</t>
        </is>
      </c>
      <c r="C5966" s="9">
        <f>_xlfn.XLOOKUP(B5966,Carriers[Code],Carriers[Airline])</f>
        <v/>
      </c>
      <c r="D5966" t="n">
        <v>695</v>
      </c>
      <c r="E5966" t="inlineStr">
        <is>
          <t>ATL</t>
        </is>
      </c>
      <c r="F5966" s="10" t="n">
        <v>645</v>
      </c>
      <c r="G5966" t="inlineStr">
        <is>
          <t>0600-0659</t>
        </is>
      </c>
      <c r="H5966" s="9">
        <f>INT(F5966/100)</f>
        <v/>
      </c>
      <c r="I5966" t="n">
        <v>200</v>
      </c>
      <c r="J5966" t="n">
        <v>1</v>
      </c>
      <c r="K5966" t="n">
        <v>193</v>
      </c>
      <c r="L5966" t="n">
        <v>1</v>
      </c>
      <c r="M5966" t="n">
        <v>0</v>
      </c>
      <c r="O5966" t="n">
        <v>0</v>
      </c>
      <c r="P5966" t="n">
        <v>55</v>
      </c>
      <c r="Q5966" t="n">
        <v>0</v>
      </c>
      <c r="R5966" t="n">
        <v>0</v>
      </c>
      <c r="S5966" t="n">
        <v>0</v>
      </c>
      <c r="T5966" t="n">
        <v>138</v>
      </c>
    </row>
    <row r="5967">
      <c r="A5967" s="8" t="n">
        <v>46218</v>
      </c>
      <c r="B5967" t="inlineStr">
        <is>
          <t>YX</t>
        </is>
      </c>
      <c r="C5967" s="9">
        <f>_xlfn.XLOOKUP(B5967,Carriers[Code],Carriers[Airline])</f>
        <v/>
      </c>
      <c r="D5967" t="n">
        <v>5845</v>
      </c>
      <c r="E5967" t="inlineStr">
        <is>
          <t>PHL</t>
        </is>
      </c>
      <c r="F5967" s="10" t="n">
        <v>650</v>
      </c>
      <c r="G5967" t="inlineStr">
        <is>
          <t>0600-0659</t>
        </is>
      </c>
      <c r="H5967" s="9">
        <f>INT(F5967/100)</f>
        <v/>
      </c>
      <c r="I5967" t="n">
        <v>-9</v>
      </c>
      <c r="J5967" t="n">
        <v>0</v>
      </c>
      <c r="K5967" t="n">
        <v>-30</v>
      </c>
      <c r="L5967" t="n">
        <v>0</v>
      </c>
      <c r="M5967" t="n">
        <v>0</v>
      </c>
      <c r="O5967" t="n">
        <v>0</v>
      </c>
    </row>
    <row r="5968">
      <c r="A5968" s="8" t="n">
        <v>46218</v>
      </c>
      <c r="B5968" t="inlineStr">
        <is>
          <t>AA</t>
        </is>
      </c>
      <c r="C5968" s="9">
        <f>_xlfn.XLOOKUP(B5968,Carriers[Code],Carriers[Airline])</f>
        <v/>
      </c>
      <c r="D5968" t="n">
        <v>1462</v>
      </c>
      <c r="E5968" t="inlineStr">
        <is>
          <t>CLT</t>
        </is>
      </c>
      <c r="F5968" s="10" t="n">
        <v>700</v>
      </c>
      <c r="G5968" t="inlineStr">
        <is>
          <t>0700-0759</t>
        </is>
      </c>
      <c r="H5968" s="9">
        <f>INT(F5968/100)</f>
        <v/>
      </c>
      <c r="I5968" t="n">
        <v>-8</v>
      </c>
      <c r="J5968" t="n">
        <v>0</v>
      </c>
      <c r="K5968" t="n">
        <v>-28</v>
      </c>
      <c r="L5968" t="n">
        <v>0</v>
      </c>
      <c r="M5968" t="n">
        <v>0</v>
      </c>
      <c r="O5968" t="n">
        <v>0</v>
      </c>
    </row>
    <row r="5969">
      <c r="A5969" s="8" t="n">
        <v>46218</v>
      </c>
      <c r="B5969" t="inlineStr">
        <is>
          <t>AA</t>
        </is>
      </c>
      <c r="C5969" s="9">
        <f>_xlfn.XLOOKUP(B5969,Carriers[Code],Carriers[Airline])</f>
        <v/>
      </c>
      <c r="D5969" t="n">
        <v>1509</v>
      </c>
      <c r="E5969" t="inlineStr">
        <is>
          <t>ORD</t>
        </is>
      </c>
      <c r="F5969" s="10" t="n">
        <v>700</v>
      </c>
      <c r="G5969" t="inlineStr">
        <is>
          <t>0700-0759</t>
        </is>
      </c>
      <c r="H5969" s="9">
        <f>INT(F5969/100)</f>
        <v/>
      </c>
      <c r="I5969" t="n">
        <v>-14</v>
      </c>
      <c r="J5969" t="n">
        <v>0</v>
      </c>
      <c r="K5969" t="n">
        <v>-26</v>
      </c>
      <c r="L5969" t="n">
        <v>0</v>
      </c>
      <c r="M5969" t="n">
        <v>0</v>
      </c>
      <c r="O5969" t="n">
        <v>0</v>
      </c>
    </row>
    <row r="5970">
      <c r="A5970" s="8" t="n">
        <v>46218</v>
      </c>
      <c r="B5970" t="inlineStr">
        <is>
          <t>AA</t>
        </is>
      </c>
      <c r="C5970" s="9">
        <f>_xlfn.XLOOKUP(B5970,Carriers[Code],Carriers[Airline])</f>
        <v/>
      </c>
      <c r="D5970" t="n">
        <v>2315</v>
      </c>
      <c r="E5970" t="inlineStr">
        <is>
          <t>PHX</t>
        </is>
      </c>
      <c r="F5970" s="10" t="n">
        <v>700</v>
      </c>
      <c r="G5970" t="inlineStr">
        <is>
          <t>0700-0759</t>
        </is>
      </c>
      <c r="H5970" s="9">
        <f>INT(F5970/100)</f>
        <v/>
      </c>
      <c r="I5970" t="n">
        <v>13</v>
      </c>
      <c r="J5970" t="n">
        <v>0</v>
      </c>
      <c r="K5970" t="n">
        <v>-8</v>
      </c>
      <c r="L5970" t="n">
        <v>0</v>
      </c>
      <c r="M5970" t="n">
        <v>0</v>
      </c>
      <c r="O5970" t="n">
        <v>0</v>
      </c>
    </row>
    <row r="5971">
      <c r="A5971" s="8" t="n">
        <v>46218</v>
      </c>
      <c r="B5971" t="inlineStr">
        <is>
          <t>AA</t>
        </is>
      </c>
      <c r="C5971" s="9">
        <f>_xlfn.XLOOKUP(B5971,Carriers[Code],Carriers[Airline])</f>
        <v/>
      </c>
      <c r="D5971" t="n">
        <v>2455</v>
      </c>
      <c r="E5971" t="inlineStr">
        <is>
          <t>LAX</t>
        </is>
      </c>
      <c r="F5971" s="10" t="n">
        <v>700</v>
      </c>
      <c r="G5971" t="inlineStr">
        <is>
          <t>0700-0759</t>
        </is>
      </c>
      <c r="H5971" s="9">
        <f>INT(F5971/100)</f>
        <v/>
      </c>
      <c r="I5971" t="n">
        <v>-7</v>
      </c>
      <c r="J5971" t="n">
        <v>0</v>
      </c>
      <c r="K5971" t="n">
        <v>-44</v>
      </c>
      <c r="L5971" t="n">
        <v>0</v>
      </c>
      <c r="M5971" t="n">
        <v>0</v>
      </c>
      <c r="O5971" t="n">
        <v>0</v>
      </c>
    </row>
    <row r="5972">
      <c r="A5972" s="8" t="n">
        <v>46218</v>
      </c>
      <c r="B5972" t="inlineStr">
        <is>
          <t>AA</t>
        </is>
      </c>
      <c r="C5972" s="9">
        <f>_xlfn.XLOOKUP(B5972,Carriers[Code],Carriers[Airline])</f>
        <v/>
      </c>
      <c r="D5972" t="n">
        <v>2555</v>
      </c>
      <c r="E5972" t="inlineStr">
        <is>
          <t>DFW</t>
        </is>
      </c>
      <c r="F5972" s="10" t="n">
        <v>700</v>
      </c>
      <c r="G5972" t="inlineStr">
        <is>
          <t>0700-0759</t>
        </is>
      </c>
      <c r="H5972" s="9">
        <f>INT(F5972/100)</f>
        <v/>
      </c>
      <c r="I5972" t="n">
        <v>-9</v>
      </c>
      <c r="J5972" t="n">
        <v>0</v>
      </c>
      <c r="K5972" t="n">
        <v>-34</v>
      </c>
      <c r="L5972" t="n">
        <v>0</v>
      </c>
      <c r="M5972" t="n">
        <v>0</v>
      </c>
      <c r="O5972" t="n">
        <v>0</v>
      </c>
    </row>
    <row r="5973">
      <c r="A5973" s="8" t="n">
        <v>46218</v>
      </c>
      <c r="B5973" t="inlineStr">
        <is>
          <t>B6</t>
        </is>
      </c>
      <c r="C5973" s="9">
        <f>_xlfn.XLOOKUP(B5973,Carriers[Code],Carriers[Airline])</f>
        <v/>
      </c>
      <c r="D5973" t="n">
        <v>1159</v>
      </c>
      <c r="E5973" t="inlineStr">
        <is>
          <t>PHL</t>
        </is>
      </c>
      <c r="F5973" s="10" t="n">
        <v>700</v>
      </c>
      <c r="G5973" t="inlineStr">
        <is>
          <t>0700-0759</t>
        </is>
      </c>
      <c r="H5973" s="9">
        <f>INT(F5973/100)</f>
        <v/>
      </c>
      <c r="I5973" t="n">
        <v>-11</v>
      </c>
      <c r="J5973" t="n">
        <v>0</v>
      </c>
      <c r="K5973" t="n">
        <v>-18</v>
      </c>
      <c r="L5973" t="n">
        <v>0</v>
      </c>
      <c r="M5973" t="n">
        <v>0</v>
      </c>
      <c r="O5973" t="n">
        <v>0</v>
      </c>
    </row>
    <row r="5974">
      <c r="A5974" s="8" t="n">
        <v>46218</v>
      </c>
      <c r="B5974" t="inlineStr">
        <is>
          <t>B6</t>
        </is>
      </c>
      <c r="C5974" s="9">
        <f>_xlfn.XLOOKUP(B5974,Carriers[Code],Carriers[Airline])</f>
        <v/>
      </c>
      <c r="D5974" t="n">
        <v>1281</v>
      </c>
      <c r="E5974" t="inlineStr">
        <is>
          <t>RIC</t>
        </is>
      </c>
      <c r="F5974" s="10" t="n">
        <v>700</v>
      </c>
      <c r="G5974" t="inlineStr">
        <is>
          <t>0700-0759</t>
        </is>
      </c>
      <c r="H5974" s="9">
        <f>INT(F5974/100)</f>
        <v/>
      </c>
      <c r="I5974" t="n">
        <v>-4</v>
      </c>
      <c r="J5974" t="n">
        <v>0</v>
      </c>
      <c r="K5974" t="n">
        <v>-13</v>
      </c>
      <c r="L5974" t="n">
        <v>0</v>
      </c>
      <c r="M5974" t="n">
        <v>0</v>
      </c>
      <c r="O5974" t="n">
        <v>0</v>
      </c>
    </row>
    <row r="5975">
      <c r="A5975" s="8" t="n">
        <v>46218</v>
      </c>
      <c r="B5975" t="inlineStr">
        <is>
          <t>DL</t>
        </is>
      </c>
      <c r="C5975" s="9">
        <f>_xlfn.XLOOKUP(B5975,Carriers[Code],Carriers[Airline])</f>
        <v/>
      </c>
      <c r="D5975" t="n">
        <v>2706</v>
      </c>
      <c r="E5975" t="inlineStr">
        <is>
          <t>TPA</t>
        </is>
      </c>
      <c r="F5975" s="10" t="n">
        <v>700</v>
      </c>
      <c r="G5975" t="inlineStr">
        <is>
          <t>0700-0759</t>
        </is>
      </c>
      <c r="H5975" s="9">
        <f>INT(F5975/100)</f>
        <v/>
      </c>
      <c r="I5975" t="n">
        <v>-2</v>
      </c>
      <c r="J5975" t="n">
        <v>0</v>
      </c>
      <c r="K5975" t="n">
        <v>-16</v>
      </c>
      <c r="L5975" t="n">
        <v>0</v>
      </c>
      <c r="M5975" t="n">
        <v>0</v>
      </c>
      <c r="O5975" t="n">
        <v>0</v>
      </c>
    </row>
    <row r="5976">
      <c r="A5976" s="8" t="n">
        <v>46218</v>
      </c>
      <c r="B5976" t="inlineStr">
        <is>
          <t>DL</t>
        </is>
      </c>
      <c r="C5976" s="9">
        <f>_xlfn.XLOOKUP(B5976,Carriers[Code],Carriers[Airline])</f>
        <v/>
      </c>
      <c r="D5976" t="n">
        <v>2770</v>
      </c>
      <c r="E5976" t="inlineStr">
        <is>
          <t>LGA</t>
        </is>
      </c>
      <c r="F5976" s="10" t="n">
        <v>700</v>
      </c>
      <c r="G5976" t="inlineStr">
        <is>
          <t>0700-0759</t>
        </is>
      </c>
      <c r="H5976" s="9">
        <f>INT(F5976/100)</f>
        <v/>
      </c>
      <c r="I5976" t="n">
        <v>-7</v>
      </c>
      <c r="J5976" t="n">
        <v>0</v>
      </c>
      <c r="K5976" t="n">
        <v>-31</v>
      </c>
      <c r="L5976" t="n">
        <v>0</v>
      </c>
      <c r="M5976" t="n">
        <v>0</v>
      </c>
      <c r="O5976" t="n">
        <v>0</v>
      </c>
    </row>
    <row r="5977">
      <c r="A5977" s="8" t="n">
        <v>46218</v>
      </c>
      <c r="B5977" t="inlineStr">
        <is>
          <t>MQ</t>
        </is>
      </c>
      <c r="C5977" s="9">
        <f>_xlfn.XLOOKUP(B5977,Carriers[Code],Carriers[Airline])</f>
        <v/>
      </c>
      <c r="D5977" t="n">
        <v>3814</v>
      </c>
      <c r="E5977" t="inlineStr">
        <is>
          <t>STL</t>
        </is>
      </c>
      <c r="F5977" s="10" t="n">
        <v>700</v>
      </c>
      <c r="G5977" t="inlineStr">
        <is>
          <t>0700-0759</t>
        </is>
      </c>
      <c r="H5977" s="9">
        <f>INT(F5977/100)</f>
        <v/>
      </c>
      <c r="I5977" t="n">
        <v>62</v>
      </c>
      <c r="J5977" t="n">
        <v>1</v>
      </c>
      <c r="K5977" t="n">
        <v>44</v>
      </c>
      <c r="L5977" t="n">
        <v>1</v>
      </c>
      <c r="M5977" t="n">
        <v>0</v>
      </c>
      <c r="O5977" t="n">
        <v>0</v>
      </c>
      <c r="P5977" t="n">
        <v>44</v>
      </c>
      <c r="Q5977" t="n">
        <v>0</v>
      </c>
      <c r="R5977" t="n">
        <v>0</v>
      </c>
      <c r="S5977" t="n">
        <v>0</v>
      </c>
      <c r="T5977" t="n">
        <v>0</v>
      </c>
    </row>
    <row r="5978">
      <c r="A5978" s="8" t="n">
        <v>46218</v>
      </c>
      <c r="B5978" t="inlineStr">
        <is>
          <t>YX</t>
        </is>
      </c>
      <c r="C5978" s="9">
        <f>_xlfn.XLOOKUP(B5978,Carriers[Code],Carriers[Airline])</f>
        <v/>
      </c>
      <c r="D5978" t="n">
        <v>4435</v>
      </c>
      <c r="E5978" t="inlineStr">
        <is>
          <t>IND</t>
        </is>
      </c>
      <c r="F5978" s="10" t="n">
        <v>700</v>
      </c>
      <c r="G5978" t="inlineStr">
        <is>
          <t>0700-0759</t>
        </is>
      </c>
      <c r="H5978" s="9">
        <f>INT(F5978/100)</f>
        <v/>
      </c>
      <c r="I5978" t="n">
        <v>-13</v>
      </c>
      <c r="J5978" t="n">
        <v>0</v>
      </c>
      <c r="K5978" t="n">
        <v>-27</v>
      </c>
      <c r="L5978" t="n">
        <v>0</v>
      </c>
      <c r="M5978" t="n">
        <v>0</v>
      </c>
      <c r="O5978" t="n">
        <v>0</v>
      </c>
    </row>
    <row r="5979">
      <c r="A5979" s="8" t="n">
        <v>46218</v>
      </c>
      <c r="B5979" t="inlineStr">
        <is>
          <t>YX</t>
        </is>
      </c>
      <c r="C5979" s="9">
        <f>_xlfn.XLOOKUP(B5979,Carriers[Code],Carriers[Airline])</f>
        <v/>
      </c>
      <c r="D5979" t="n">
        <v>4505</v>
      </c>
      <c r="E5979" t="inlineStr">
        <is>
          <t>DCA</t>
        </is>
      </c>
      <c r="F5979" s="10" t="n">
        <v>700</v>
      </c>
      <c r="G5979" t="inlineStr">
        <is>
          <t>0700-0759</t>
        </is>
      </c>
      <c r="H5979" s="9">
        <f>INT(F5979/100)</f>
        <v/>
      </c>
      <c r="I5979" t="n">
        <v>-7</v>
      </c>
      <c r="J5979" t="n">
        <v>0</v>
      </c>
      <c r="K5979" t="n">
        <v>-17</v>
      </c>
      <c r="L5979" t="n">
        <v>0</v>
      </c>
      <c r="M5979" t="n">
        <v>0</v>
      </c>
      <c r="O5979" t="n">
        <v>0</v>
      </c>
    </row>
    <row r="5980">
      <c r="A5980" s="8" t="n">
        <v>46218</v>
      </c>
      <c r="B5980" t="inlineStr">
        <is>
          <t>AS</t>
        </is>
      </c>
      <c r="C5980" s="9">
        <f>_xlfn.XLOOKUP(B5980,Carriers[Code],Carriers[Airline])</f>
        <v/>
      </c>
      <c r="D5980" t="n">
        <v>459</v>
      </c>
      <c r="E5980" t="inlineStr">
        <is>
          <t>SEA</t>
        </is>
      </c>
      <c r="F5980" s="10" t="n">
        <v>703</v>
      </c>
      <c r="G5980" t="inlineStr">
        <is>
          <t>0700-0759</t>
        </is>
      </c>
      <c r="H5980" s="9">
        <f>INT(F5980/100)</f>
        <v/>
      </c>
      <c r="I5980" t="n">
        <v>0</v>
      </c>
      <c r="J5980" t="n">
        <v>0</v>
      </c>
      <c r="K5980" t="n">
        <v>-16</v>
      </c>
      <c r="L5980" t="n">
        <v>0</v>
      </c>
      <c r="M5980" t="n">
        <v>0</v>
      </c>
      <c r="O5980" t="n">
        <v>0</v>
      </c>
    </row>
    <row r="5981">
      <c r="A5981" s="8" t="n">
        <v>46218</v>
      </c>
      <c r="B5981" t="inlineStr">
        <is>
          <t>YX</t>
        </is>
      </c>
      <c r="C5981" s="9">
        <f>_xlfn.XLOOKUP(B5981,Carriers[Code],Carriers[Airline])</f>
        <v/>
      </c>
      <c r="D5981" t="n">
        <v>4396</v>
      </c>
      <c r="E5981" t="inlineStr">
        <is>
          <t>LGA</t>
        </is>
      </c>
      <c r="F5981" s="10" t="n">
        <v>704</v>
      </c>
      <c r="G5981" t="inlineStr">
        <is>
          <t>0700-0759</t>
        </is>
      </c>
      <c r="H5981" s="9">
        <f>INT(F5981/100)</f>
        <v/>
      </c>
      <c r="I5981" t="n">
        <v>-8</v>
      </c>
      <c r="J5981" t="n">
        <v>0</v>
      </c>
      <c r="K5981" t="n">
        <v>-29</v>
      </c>
      <c r="L5981" t="n">
        <v>0</v>
      </c>
      <c r="M5981" t="n">
        <v>0</v>
      </c>
      <c r="O5981" t="n">
        <v>0</v>
      </c>
    </row>
    <row r="5982">
      <c r="A5982" s="8" t="n">
        <v>46218</v>
      </c>
      <c r="B5982" t="inlineStr">
        <is>
          <t>B6</t>
        </is>
      </c>
      <c r="C5982" s="9">
        <f>_xlfn.XLOOKUP(B5982,Carriers[Code],Carriers[Airline])</f>
        <v/>
      </c>
      <c r="D5982" t="n">
        <v>109</v>
      </c>
      <c r="E5982" t="inlineStr">
        <is>
          <t>JAX</t>
        </is>
      </c>
      <c r="F5982" s="10" t="n">
        <v>705</v>
      </c>
      <c r="G5982" t="inlineStr">
        <is>
          <t>0700-0759</t>
        </is>
      </c>
      <c r="H5982" s="9">
        <f>INT(F5982/100)</f>
        <v/>
      </c>
      <c r="I5982" t="n">
        <v>-8</v>
      </c>
      <c r="J5982" t="n">
        <v>0</v>
      </c>
      <c r="K5982" t="n">
        <v>-27</v>
      </c>
      <c r="L5982" t="n">
        <v>0</v>
      </c>
      <c r="M5982" t="n">
        <v>0</v>
      </c>
      <c r="O5982" t="n">
        <v>0</v>
      </c>
    </row>
    <row r="5983">
      <c r="A5983" s="8" t="n">
        <v>46218</v>
      </c>
      <c r="B5983" t="inlineStr">
        <is>
          <t>DL</t>
        </is>
      </c>
      <c r="C5983" s="9">
        <f>_xlfn.XLOOKUP(B5983,Carriers[Code],Carriers[Airline])</f>
        <v/>
      </c>
      <c r="D5983" t="n">
        <v>1399</v>
      </c>
      <c r="E5983" t="inlineStr">
        <is>
          <t>MIA</t>
        </is>
      </c>
      <c r="F5983" s="10" t="n">
        <v>705</v>
      </c>
      <c r="G5983" t="inlineStr">
        <is>
          <t>0700-0759</t>
        </is>
      </c>
      <c r="H5983" s="9">
        <f>INT(F5983/100)</f>
        <v/>
      </c>
      <c r="I5983" t="n">
        <v>-5</v>
      </c>
      <c r="J5983" t="n">
        <v>0</v>
      </c>
      <c r="K5983" t="n">
        <v>-26</v>
      </c>
      <c r="L5983" t="n">
        <v>0</v>
      </c>
      <c r="M5983" t="n">
        <v>0</v>
      </c>
      <c r="O5983" t="n">
        <v>0</v>
      </c>
    </row>
    <row r="5984">
      <c r="A5984" s="8" t="n">
        <v>46218</v>
      </c>
      <c r="B5984" t="inlineStr">
        <is>
          <t>DL</t>
        </is>
      </c>
      <c r="C5984" s="9">
        <f>_xlfn.XLOOKUP(B5984,Carriers[Code],Carriers[Airline])</f>
        <v/>
      </c>
      <c r="D5984" t="n">
        <v>1580</v>
      </c>
      <c r="E5984" t="inlineStr">
        <is>
          <t>MCO</t>
        </is>
      </c>
      <c r="F5984" s="10" t="n">
        <v>705</v>
      </c>
      <c r="G5984" t="inlineStr">
        <is>
          <t>0700-0759</t>
        </is>
      </c>
      <c r="H5984" s="9">
        <f>INT(F5984/100)</f>
        <v/>
      </c>
      <c r="I5984" t="n">
        <v>-5</v>
      </c>
      <c r="J5984" t="n">
        <v>0</v>
      </c>
      <c r="K5984" t="n">
        <v>-11</v>
      </c>
      <c r="L5984" t="n">
        <v>0</v>
      </c>
      <c r="M5984" t="n">
        <v>0</v>
      </c>
      <c r="O5984" t="n">
        <v>0</v>
      </c>
    </row>
    <row r="5985">
      <c r="A5985" s="8" t="n">
        <v>46218</v>
      </c>
      <c r="B5985" t="inlineStr">
        <is>
          <t>B6</t>
        </is>
      </c>
      <c r="C5985" s="9">
        <f>_xlfn.XLOOKUP(B5985,Carriers[Code],Carriers[Airline])</f>
        <v/>
      </c>
      <c r="D5985" t="n">
        <v>397</v>
      </c>
      <c r="E5985" t="inlineStr">
        <is>
          <t>SEA</t>
        </is>
      </c>
      <c r="F5985" s="10" t="n">
        <v>710</v>
      </c>
      <c r="G5985" t="inlineStr">
        <is>
          <t>0700-0759</t>
        </is>
      </c>
      <c r="H5985" s="9">
        <f>INT(F5985/100)</f>
        <v/>
      </c>
      <c r="I5985" t="n">
        <v>-11</v>
      </c>
      <c r="J5985" t="n">
        <v>0</v>
      </c>
      <c r="K5985" t="n">
        <v>-18</v>
      </c>
      <c r="L5985" t="n">
        <v>0</v>
      </c>
      <c r="M5985" t="n">
        <v>0</v>
      </c>
      <c r="O5985" t="n">
        <v>0</v>
      </c>
    </row>
    <row r="5986">
      <c r="A5986" s="8" t="n">
        <v>46218</v>
      </c>
      <c r="B5986" t="inlineStr">
        <is>
          <t>B6</t>
        </is>
      </c>
      <c r="C5986" s="9">
        <f>_xlfn.XLOOKUP(B5986,Carriers[Code],Carriers[Airline])</f>
        <v/>
      </c>
      <c r="D5986" t="n">
        <v>2229</v>
      </c>
      <c r="E5986" t="inlineStr">
        <is>
          <t>MKE</t>
        </is>
      </c>
      <c r="F5986" s="10" t="n">
        <v>710</v>
      </c>
      <c r="G5986" t="inlineStr">
        <is>
          <t>0700-0759</t>
        </is>
      </c>
      <c r="H5986" s="9">
        <f>INT(F5986/100)</f>
        <v/>
      </c>
      <c r="I5986" t="n">
        <v>-10</v>
      </c>
      <c r="J5986" t="n">
        <v>0</v>
      </c>
      <c r="K5986" t="n">
        <v>-17</v>
      </c>
      <c r="L5986" t="n">
        <v>0</v>
      </c>
      <c r="M5986" t="n">
        <v>0</v>
      </c>
      <c r="O5986" t="n">
        <v>0</v>
      </c>
    </row>
    <row r="5987">
      <c r="A5987" s="8" t="n">
        <v>46218</v>
      </c>
      <c r="B5987" t="inlineStr">
        <is>
          <t>DL</t>
        </is>
      </c>
      <c r="C5987" s="9">
        <f>_xlfn.XLOOKUP(B5987,Carriers[Code],Carriers[Airline])</f>
        <v/>
      </c>
      <c r="D5987" t="n">
        <v>1138</v>
      </c>
      <c r="E5987" t="inlineStr">
        <is>
          <t>MSP</t>
        </is>
      </c>
      <c r="F5987" s="10" t="n">
        <v>710</v>
      </c>
      <c r="G5987" t="inlineStr">
        <is>
          <t>0700-0759</t>
        </is>
      </c>
      <c r="H5987" s="9">
        <f>INT(F5987/100)</f>
        <v/>
      </c>
      <c r="I5987" t="n">
        <v>14</v>
      </c>
      <c r="J5987" t="n">
        <v>0</v>
      </c>
      <c r="K5987" t="n">
        <v>4</v>
      </c>
      <c r="L5987" t="n">
        <v>0</v>
      </c>
      <c r="M5987" t="n">
        <v>0</v>
      </c>
      <c r="O5987" t="n">
        <v>0</v>
      </c>
    </row>
    <row r="5988">
      <c r="A5988" s="8" t="n">
        <v>46218</v>
      </c>
      <c r="B5988" t="inlineStr">
        <is>
          <t>B6</t>
        </is>
      </c>
      <c r="C5988" s="9">
        <f>_xlfn.XLOOKUP(B5988,Carriers[Code],Carriers[Airline])</f>
        <v/>
      </c>
      <c r="D5988" t="n">
        <v>2041</v>
      </c>
      <c r="E5988" t="inlineStr">
        <is>
          <t>CLE</t>
        </is>
      </c>
      <c r="F5988" s="10" t="n">
        <v>715</v>
      </c>
      <c r="G5988" t="inlineStr">
        <is>
          <t>0700-0759</t>
        </is>
      </c>
      <c r="H5988" s="9">
        <f>INT(F5988/100)</f>
        <v/>
      </c>
      <c r="I5988" t="n">
        <v>76</v>
      </c>
      <c r="J5988" t="n">
        <v>1</v>
      </c>
      <c r="K5988" t="n">
        <v>74</v>
      </c>
      <c r="L5988" t="n">
        <v>1</v>
      </c>
      <c r="M5988" t="n">
        <v>0</v>
      </c>
      <c r="O5988" t="n">
        <v>0</v>
      </c>
      <c r="P5988" t="n">
        <v>41</v>
      </c>
      <c r="Q5988" t="n">
        <v>0</v>
      </c>
      <c r="R5988" t="n">
        <v>33</v>
      </c>
      <c r="S5988" t="n">
        <v>0</v>
      </c>
      <c r="T5988" t="n">
        <v>0</v>
      </c>
    </row>
    <row r="5989">
      <c r="A5989" s="8" t="n">
        <v>46218</v>
      </c>
      <c r="B5989" t="inlineStr">
        <is>
          <t>DL</t>
        </is>
      </c>
      <c r="C5989" s="9">
        <f>_xlfn.XLOOKUP(B5989,Carriers[Code],Carriers[Airline])</f>
        <v/>
      </c>
      <c r="D5989" t="n">
        <v>760</v>
      </c>
      <c r="E5989" t="inlineStr">
        <is>
          <t>DFW</t>
        </is>
      </c>
      <c r="F5989" s="10" t="n">
        <v>715</v>
      </c>
      <c r="G5989" t="inlineStr">
        <is>
          <t>0700-0759</t>
        </is>
      </c>
      <c r="H5989" s="9">
        <f>INT(F5989/100)</f>
        <v/>
      </c>
      <c r="I5989" t="n">
        <v>-7</v>
      </c>
      <c r="J5989" t="n">
        <v>0</v>
      </c>
      <c r="K5989" t="n">
        <v>-30</v>
      </c>
      <c r="L5989" t="n">
        <v>0</v>
      </c>
      <c r="M5989" t="n">
        <v>0</v>
      </c>
      <c r="O5989" t="n">
        <v>0</v>
      </c>
    </row>
    <row r="5990">
      <c r="A5990" s="8" t="n">
        <v>46218</v>
      </c>
      <c r="B5990" t="inlineStr">
        <is>
          <t>UA</t>
        </is>
      </c>
      <c r="C5990" s="9">
        <f>_xlfn.XLOOKUP(B5990,Carriers[Code],Carriers[Airline])</f>
        <v/>
      </c>
      <c r="D5990" t="n">
        <v>2631</v>
      </c>
      <c r="E5990" t="inlineStr">
        <is>
          <t>ORD</t>
        </is>
      </c>
      <c r="F5990" s="10" t="n">
        <v>719</v>
      </c>
      <c r="G5990" t="inlineStr">
        <is>
          <t>0700-0759</t>
        </is>
      </c>
      <c r="H5990" s="9">
        <f>INT(F5990/100)</f>
        <v/>
      </c>
      <c r="I5990" t="n">
        <v>-9</v>
      </c>
      <c r="J5990" t="n">
        <v>0</v>
      </c>
      <c r="K5990" t="n">
        <v>-15</v>
      </c>
      <c r="L5990" t="n">
        <v>0</v>
      </c>
      <c r="M5990" t="n">
        <v>0</v>
      </c>
      <c r="O5990" t="n">
        <v>0</v>
      </c>
    </row>
    <row r="5991">
      <c r="A5991" s="8" t="n">
        <v>46218</v>
      </c>
      <c r="B5991" t="inlineStr">
        <is>
          <t>DL</t>
        </is>
      </c>
      <c r="C5991" s="9">
        <f>_xlfn.XLOOKUP(B5991,Carriers[Code],Carriers[Airline])</f>
        <v/>
      </c>
      <c r="D5991" t="n">
        <v>977</v>
      </c>
      <c r="E5991" t="inlineStr">
        <is>
          <t>SFO</t>
        </is>
      </c>
      <c r="F5991" s="10" t="n">
        <v>720</v>
      </c>
      <c r="G5991" t="inlineStr">
        <is>
          <t>0700-0759</t>
        </is>
      </c>
      <c r="H5991" s="9">
        <f>INT(F5991/100)</f>
        <v/>
      </c>
      <c r="I5991" t="n">
        <v>-8</v>
      </c>
      <c r="J5991" t="n">
        <v>0</v>
      </c>
      <c r="K5991" t="n">
        <v>-29</v>
      </c>
      <c r="L5991" t="n">
        <v>0</v>
      </c>
      <c r="M5991" t="n">
        <v>0</v>
      </c>
      <c r="O5991" t="n">
        <v>0</v>
      </c>
    </row>
    <row r="5992">
      <c r="A5992" s="8" t="n">
        <v>46218</v>
      </c>
      <c r="B5992" t="inlineStr">
        <is>
          <t>B6</t>
        </is>
      </c>
      <c r="C5992" s="9">
        <f>_xlfn.XLOOKUP(B5992,Carriers[Code],Carriers[Airline])</f>
        <v/>
      </c>
      <c r="D5992" t="n">
        <v>249</v>
      </c>
      <c r="E5992" t="inlineStr">
        <is>
          <t>SAV</t>
        </is>
      </c>
      <c r="F5992" s="10" t="n">
        <v>725</v>
      </c>
      <c r="G5992" t="inlineStr">
        <is>
          <t>0700-0759</t>
        </is>
      </c>
      <c r="H5992" s="9">
        <f>INT(F5992/100)</f>
        <v/>
      </c>
      <c r="I5992" t="n">
        <v>-8</v>
      </c>
      <c r="J5992" t="n">
        <v>0</v>
      </c>
      <c r="K5992" t="n">
        <v>-7</v>
      </c>
      <c r="L5992" t="n">
        <v>0</v>
      </c>
      <c r="M5992" t="n">
        <v>0</v>
      </c>
      <c r="O5992" t="n">
        <v>0</v>
      </c>
    </row>
    <row r="5993">
      <c r="A5993" s="8" t="n">
        <v>46218</v>
      </c>
      <c r="B5993" t="inlineStr">
        <is>
          <t>UA</t>
        </is>
      </c>
      <c r="C5993" s="9">
        <f>_xlfn.XLOOKUP(B5993,Carriers[Code],Carriers[Airline])</f>
        <v/>
      </c>
      <c r="D5993" t="n">
        <v>226</v>
      </c>
      <c r="E5993" t="inlineStr">
        <is>
          <t>IAH</t>
        </is>
      </c>
      <c r="F5993" s="10" t="n">
        <v>725</v>
      </c>
      <c r="G5993" t="inlineStr">
        <is>
          <t>0700-0759</t>
        </is>
      </c>
      <c r="H5993" s="9">
        <f>INT(F5993/100)</f>
        <v/>
      </c>
      <c r="I5993" t="n">
        <v>-10</v>
      </c>
      <c r="J5993" t="n">
        <v>0</v>
      </c>
      <c r="K5993" t="n">
        <v>-32</v>
      </c>
      <c r="L5993" t="n">
        <v>0</v>
      </c>
      <c r="M5993" t="n">
        <v>0</v>
      </c>
      <c r="O5993" t="n">
        <v>0</v>
      </c>
    </row>
    <row r="5994">
      <c r="A5994" s="8" t="n">
        <v>46218</v>
      </c>
      <c r="B5994" t="inlineStr">
        <is>
          <t>YX</t>
        </is>
      </c>
      <c r="C5994" s="9">
        <f>_xlfn.XLOOKUP(B5994,Carriers[Code],Carriers[Airline])</f>
        <v/>
      </c>
      <c r="D5994" t="n">
        <v>5692</v>
      </c>
      <c r="E5994" t="inlineStr">
        <is>
          <t>DCA</t>
        </is>
      </c>
      <c r="F5994" s="10" t="n">
        <v>725</v>
      </c>
      <c r="G5994" t="inlineStr">
        <is>
          <t>0700-0759</t>
        </is>
      </c>
      <c r="H5994" s="9">
        <f>INT(F5994/100)</f>
        <v/>
      </c>
      <c r="I5994" t="n">
        <v>-3</v>
      </c>
      <c r="J5994" t="n">
        <v>0</v>
      </c>
      <c r="K5994" t="n">
        <v>-18</v>
      </c>
      <c r="L5994" t="n">
        <v>0</v>
      </c>
      <c r="M5994" t="n">
        <v>0</v>
      </c>
      <c r="O5994" t="n">
        <v>0</v>
      </c>
    </row>
    <row r="5995">
      <c r="A5995" s="8" t="n">
        <v>46218</v>
      </c>
      <c r="B5995" t="inlineStr">
        <is>
          <t>UA</t>
        </is>
      </c>
      <c r="C5995" s="9">
        <f>_xlfn.XLOOKUP(B5995,Carriers[Code],Carriers[Airline])</f>
        <v/>
      </c>
      <c r="D5995" t="n">
        <v>323</v>
      </c>
      <c r="E5995" t="inlineStr">
        <is>
          <t>SFO</t>
        </is>
      </c>
      <c r="F5995" s="10" t="n">
        <v>728</v>
      </c>
      <c r="G5995" t="inlineStr">
        <is>
          <t>0700-0759</t>
        </is>
      </c>
      <c r="H5995" s="9">
        <f>INT(F5995/100)</f>
        <v/>
      </c>
      <c r="I5995" t="n">
        <v>-5</v>
      </c>
      <c r="J5995" t="n">
        <v>0</v>
      </c>
      <c r="K5995" t="n">
        <v>-38</v>
      </c>
      <c r="L5995" t="n">
        <v>0</v>
      </c>
      <c r="M5995" t="n">
        <v>0</v>
      </c>
      <c r="O5995" t="n">
        <v>0</v>
      </c>
    </row>
    <row r="5996">
      <c r="A5996" s="8" t="n">
        <v>46218</v>
      </c>
      <c r="B5996" t="inlineStr">
        <is>
          <t>DL</t>
        </is>
      </c>
      <c r="C5996" s="9">
        <f>_xlfn.XLOOKUP(B5996,Carriers[Code],Carriers[Airline])</f>
        <v/>
      </c>
      <c r="D5996" t="n">
        <v>2474</v>
      </c>
      <c r="E5996" t="inlineStr">
        <is>
          <t>RSW</t>
        </is>
      </c>
      <c r="F5996" s="10" t="n">
        <v>730</v>
      </c>
      <c r="G5996" t="inlineStr">
        <is>
          <t>0700-0759</t>
        </is>
      </c>
      <c r="H5996" s="9">
        <f>INT(F5996/100)</f>
        <v/>
      </c>
      <c r="I5996" t="n">
        <v>-4</v>
      </c>
      <c r="J5996" t="n">
        <v>0</v>
      </c>
      <c r="K5996" t="n">
        <v>-8</v>
      </c>
      <c r="L5996" t="n">
        <v>0</v>
      </c>
      <c r="M5996" t="n">
        <v>0</v>
      </c>
      <c r="O5996" t="n">
        <v>0</v>
      </c>
    </row>
    <row r="5997">
      <c r="A5997" s="8" t="n">
        <v>46218</v>
      </c>
      <c r="B5997" t="inlineStr">
        <is>
          <t>DL</t>
        </is>
      </c>
      <c r="C5997" s="9">
        <f>_xlfn.XLOOKUP(B5997,Carriers[Code],Carriers[Airline])</f>
        <v/>
      </c>
      <c r="D5997" t="n">
        <v>2570</v>
      </c>
      <c r="E5997" t="inlineStr">
        <is>
          <t>ORD</t>
        </is>
      </c>
      <c r="F5997" s="10" t="n">
        <v>730</v>
      </c>
      <c r="G5997" t="inlineStr">
        <is>
          <t>0700-0759</t>
        </is>
      </c>
      <c r="H5997" s="9">
        <f>INT(F5997/100)</f>
        <v/>
      </c>
      <c r="I5997" t="n">
        <v>-7</v>
      </c>
      <c r="J5997" t="n">
        <v>0</v>
      </c>
      <c r="K5997" t="n">
        <v>-22</v>
      </c>
      <c r="L5997" t="n">
        <v>0</v>
      </c>
      <c r="M5997" t="n">
        <v>0</v>
      </c>
      <c r="O5997" t="n">
        <v>0</v>
      </c>
    </row>
    <row r="5998">
      <c r="A5998" s="8" t="n">
        <v>46218</v>
      </c>
      <c r="B5998" t="inlineStr">
        <is>
          <t>WN</t>
        </is>
      </c>
      <c r="C5998" s="9">
        <f>_xlfn.XLOOKUP(B5998,Carriers[Code],Carriers[Airline])</f>
        <v/>
      </c>
      <c r="D5998" t="n">
        <v>745</v>
      </c>
      <c r="E5998" t="inlineStr">
        <is>
          <t>MDW</t>
        </is>
      </c>
      <c r="F5998" s="10" t="n">
        <v>730</v>
      </c>
      <c r="G5998" t="inlineStr">
        <is>
          <t>0700-0759</t>
        </is>
      </c>
      <c r="H5998" s="9">
        <f>INT(F5998/100)</f>
        <v/>
      </c>
      <c r="I5998" t="n">
        <v>-3</v>
      </c>
      <c r="J5998" t="n">
        <v>0</v>
      </c>
      <c r="K5998" t="n">
        <v>-15</v>
      </c>
      <c r="L5998" t="n">
        <v>0</v>
      </c>
      <c r="M5998" t="n">
        <v>0</v>
      </c>
      <c r="O5998" t="n">
        <v>0</v>
      </c>
    </row>
    <row r="5999">
      <c r="A5999" s="8" t="n">
        <v>46218</v>
      </c>
      <c r="B5999" t="inlineStr">
        <is>
          <t>YX</t>
        </is>
      </c>
      <c r="C5999" s="9">
        <f>_xlfn.XLOOKUP(B5999,Carriers[Code],Carriers[Airline])</f>
        <v/>
      </c>
      <c r="D5999" t="n">
        <v>5628</v>
      </c>
      <c r="E5999" t="inlineStr">
        <is>
          <t>IND</t>
        </is>
      </c>
      <c r="F5999" s="10" t="n">
        <v>735</v>
      </c>
      <c r="G5999" t="inlineStr">
        <is>
          <t>0700-0759</t>
        </is>
      </c>
      <c r="H5999" s="9">
        <f>INT(F5999/100)</f>
        <v/>
      </c>
      <c r="I5999" t="n">
        <v>-7</v>
      </c>
      <c r="J5999" t="n">
        <v>0</v>
      </c>
      <c r="K5999" t="n">
        <v>-27</v>
      </c>
      <c r="L5999" t="n">
        <v>0</v>
      </c>
      <c r="M5999" t="n">
        <v>0</v>
      </c>
      <c r="O5999" t="n">
        <v>0</v>
      </c>
    </row>
    <row r="6000">
      <c r="A6000" s="8" t="n">
        <v>46218</v>
      </c>
      <c r="B6000" t="inlineStr">
        <is>
          <t>B6</t>
        </is>
      </c>
      <c r="C6000" s="9">
        <f>_xlfn.XLOOKUP(B6000,Carriers[Code],Carriers[Airline])</f>
        <v/>
      </c>
      <c r="D6000" t="n">
        <v>687</v>
      </c>
      <c r="E6000" t="inlineStr">
        <is>
          <t>LAX</t>
        </is>
      </c>
      <c r="F6000" s="10" t="n">
        <v>740</v>
      </c>
      <c r="G6000" t="inlineStr">
        <is>
          <t>0700-0759</t>
        </is>
      </c>
      <c r="H6000" s="9">
        <f>INT(F6000/100)</f>
        <v/>
      </c>
      <c r="I6000" t="n">
        <v>-10</v>
      </c>
      <c r="J6000" t="n">
        <v>0</v>
      </c>
      <c r="K6000" t="n">
        <v>-35</v>
      </c>
      <c r="L6000" t="n">
        <v>0</v>
      </c>
      <c r="M6000" t="n">
        <v>0</v>
      </c>
      <c r="O6000" t="n">
        <v>0</v>
      </c>
    </row>
    <row r="6001">
      <c r="A6001" s="8" t="n">
        <v>46218</v>
      </c>
      <c r="B6001" t="inlineStr">
        <is>
          <t>DL</t>
        </is>
      </c>
      <c r="C6001" s="9">
        <f>_xlfn.XLOOKUP(B6001,Carriers[Code],Carriers[Airline])</f>
        <v/>
      </c>
      <c r="D6001" t="n">
        <v>499</v>
      </c>
      <c r="E6001" t="inlineStr">
        <is>
          <t>DEN</t>
        </is>
      </c>
      <c r="F6001" s="10" t="n">
        <v>745</v>
      </c>
      <c r="G6001" t="inlineStr">
        <is>
          <t>0700-0759</t>
        </is>
      </c>
      <c r="H6001" s="9">
        <f>INT(F6001/100)</f>
        <v/>
      </c>
      <c r="I6001" t="n">
        <v>3</v>
      </c>
      <c r="J6001" t="n">
        <v>0</v>
      </c>
      <c r="K6001" t="n">
        <v>-15</v>
      </c>
      <c r="L6001" t="n">
        <v>0</v>
      </c>
      <c r="M6001" t="n">
        <v>0</v>
      </c>
      <c r="O6001" t="n">
        <v>0</v>
      </c>
    </row>
    <row r="6002">
      <c r="A6002" s="8" t="n">
        <v>46218</v>
      </c>
      <c r="B6002" t="inlineStr">
        <is>
          <t>UA</t>
        </is>
      </c>
      <c r="C6002" s="9">
        <f>_xlfn.XLOOKUP(B6002,Carriers[Code],Carriers[Airline])</f>
        <v/>
      </c>
      <c r="D6002" t="n">
        <v>647</v>
      </c>
      <c r="E6002" t="inlineStr">
        <is>
          <t>DEN</t>
        </is>
      </c>
      <c r="F6002" s="10" t="n">
        <v>745</v>
      </c>
      <c r="G6002" t="inlineStr">
        <is>
          <t>0700-0759</t>
        </is>
      </c>
      <c r="H6002" s="9">
        <f>INT(F6002/100)</f>
        <v/>
      </c>
      <c r="I6002" t="n">
        <v>-3</v>
      </c>
      <c r="J6002" t="n">
        <v>0</v>
      </c>
      <c r="K6002" t="n">
        <v>-24</v>
      </c>
      <c r="L6002" t="n">
        <v>0</v>
      </c>
      <c r="M6002" t="n">
        <v>0</v>
      </c>
      <c r="O6002" t="n">
        <v>0</v>
      </c>
    </row>
    <row r="6003">
      <c r="A6003" s="8" t="n">
        <v>46218</v>
      </c>
      <c r="B6003" t="inlineStr">
        <is>
          <t>DL</t>
        </is>
      </c>
      <c r="C6003" s="9">
        <f>_xlfn.XLOOKUP(B6003,Carriers[Code],Carriers[Airline])</f>
        <v/>
      </c>
      <c r="D6003" t="n">
        <v>497</v>
      </c>
      <c r="E6003" t="inlineStr">
        <is>
          <t>LAS</t>
        </is>
      </c>
      <c r="F6003" s="10" t="n">
        <v>750</v>
      </c>
      <c r="G6003" t="inlineStr">
        <is>
          <t>0700-0759</t>
        </is>
      </c>
      <c r="H6003" s="9">
        <f>INT(F6003/100)</f>
        <v/>
      </c>
      <c r="I6003" t="n">
        <v>-5</v>
      </c>
      <c r="J6003" t="n">
        <v>0</v>
      </c>
      <c r="K6003" t="n">
        <v>-34</v>
      </c>
      <c r="L6003" t="n">
        <v>0</v>
      </c>
      <c r="M6003" t="n">
        <v>0</v>
      </c>
      <c r="O6003" t="n">
        <v>0</v>
      </c>
    </row>
    <row r="6004">
      <c r="A6004" s="8" t="n">
        <v>46218</v>
      </c>
      <c r="B6004" t="inlineStr">
        <is>
          <t>DL</t>
        </is>
      </c>
      <c r="C6004" s="9">
        <f>_xlfn.XLOOKUP(B6004,Carriers[Code],Carriers[Airline])</f>
        <v/>
      </c>
      <c r="D6004" t="n">
        <v>384</v>
      </c>
      <c r="E6004" t="inlineStr">
        <is>
          <t>SEA</t>
        </is>
      </c>
      <c r="F6004" s="10" t="n">
        <v>753</v>
      </c>
      <c r="G6004" t="inlineStr">
        <is>
          <t>0700-0759</t>
        </is>
      </c>
      <c r="H6004" s="9">
        <f>INT(F6004/100)</f>
        <v/>
      </c>
      <c r="I6004" t="n">
        <v>-3</v>
      </c>
      <c r="J6004" t="n">
        <v>0</v>
      </c>
      <c r="K6004" t="n">
        <v>-22</v>
      </c>
      <c r="L6004" t="n">
        <v>0</v>
      </c>
      <c r="M6004" t="n">
        <v>0</v>
      </c>
      <c r="O6004" t="n">
        <v>0</v>
      </c>
    </row>
    <row r="6005">
      <c r="A6005" s="8" t="n">
        <v>46218</v>
      </c>
      <c r="B6005" t="inlineStr">
        <is>
          <t>B6</t>
        </is>
      </c>
      <c r="C6005" s="9">
        <f>_xlfn.XLOOKUP(B6005,Carriers[Code],Carriers[Airline])</f>
        <v/>
      </c>
      <c r="D6005" t="n">
        <v>669</v>
      </c>
      <c r="E6005" t="inlineStr">
        <is>
          <t>FLL</t>
        </is>
      </c>
      <c r="F6005" s="10" t="n">
        <v>754</v>
      </c>
      <c r="G6005" t="inlineStr">
        <is>
          <t>0700-0759</t>
        </is>
      </c>
      <c r="H6005" s="9">
        <f>INT(F6005/100)</f>
        <v/>
      </c>
      <c r="I6005" t="n">
        <v>-3</v>
      </c>
      <c r="J6005" t="n">
        <v>0</v>
      </c>
      <c r="K6005" t="n">
        <v>-21</v>
      </c>
      <c r="L6005" t="n">
        <v>0</v>
      </c>
      <c r="M6005" t="n">
        <v>0</v>
      </c>
      <c r="O6005" t="n">
        <v>0</v>
      </c>
    </row>
    <row r="6006">
      <c r="A6006" s="8" t="n">
        <v>46218</v>
      </c>
      <c r="B6006" t="inlineStr">
        <is>
          <t>DL</t>
        </is>
      </c>
      <c r="C6006" s="9">
        <f>_xlfn.XLOOKUP(B6006,Carriers[Code],Carriers[Airline])</f>
        <v/>
      </c>
      <c r="D6006" t="n">
        <v>1401</v>
      </c>
      <c r="E6006" t="inlineStr">
        <is>
          <t>FLL</t>
        </is>
      </c>
      <c r="F6006" s="10" t="n">
        <v>755</v>
      </c>
      <c r="G6006" t="inlineStr">
        <is>
          <t>0700-0759</t>
        </is>
      </c>
      <c r="H6006" s="9">
        <f>INT(F6006/100)</f>
        <v/>
      </c>
      <c r="I6006" t="n">
        <v>-3</v>
      </c>
      <c r="J6006" t="n">
        <v>0</v>
      </c>
      <c r="K6006" t="n">
        <v>-19</v>
      </c>
      <c r="L6006" t="n">
        <v>0</v>
      </c>
      <c r="M6006" t="n">
        <v>0</v>
      </c>
      <c r="O6006" t="n">
        <v>0</v>
      </c>
    </row>
    <row r="6007">
      <c r="A6007" s="8" t="n">
        <v>46218</v>
      </c>
      <c r="B6007" t="inlineStr">
        <is>
          <t>AA</t>
        </is>
      </c>
      <c r="C6007" s="9">
        <f>_xlfn.XLOOKUP(B6007,Carriers[Code],Carriers[Airline])</f>
        <v/>
      </c>
      <c r="D6007" t="n">
        <v>1259</v>
      </c>
      <c r="E6007" t="inlineStr">
        <is>
          <t>MIA</t>
        </is>
      </c>
      <c r="F6007" s="10" t="n">
        <v>800</v>
      </c>
      <c r="G6007" t="inlineStr">
        <is>
          <t>0800-0859</t>
        </is>
      </c>
      <c r="H6007" s="9">
        <f>INT(F6007/100)</f>
        <v/>
      </c>
      <c r="I6007" t="n">
        <v>-1</v>
      </c>
      <c r="J6007" t="n">
        <v>0</v>
      </c>
      <c r="K6007" t="n">
        <v>-20</v>
      </c>
      <c r="L6007" t="n">
        <v>0</v>
      </c>
      <c r="M6007" t="n">
        <v>0</v>
      </c>
      <c r="O6007" t="n">
        <v>0</v>
      </c>
    </row>
    <row r="6008">
      <c r="A6008" s="8" t="n">
        <v>46218</v>
      </c>
      <c r="B6008" t="inlineStr">
        <is>
          <t>B6</t>
        </is>
      </c>
      <c r="C6008" s="9">
        <f>_xlfn.XLOOKUP(B6008,Carriers[Code],Carriers[Airline])</f>
        <v/>
      </c>
      <c r="D6008" t="n">
        <v>351</v>
      </c>
      <c r="E6008" t="inlineStr">
        <is>
          <t>MCO</t>
        </is>
      </c>
      <c r="F6008" s="10" t="n">
        <v>800</v>
      </c>
      <c r="G6008" t="inlineStr">
        <is>
          <t>0800-0859</t>
        </is>
      </c>
      <c r="H6008" s="9">
        <f>INT(F6008/100)</f>
        <v/>
      </c>
      <c r="I6008" t="n">
        <v>-2</v>
      </c>
      <c r="J6008" t="n">
        <v>0</v>
      </c>
      <c r="K6008" t="n">
        <v>-11</v>
      </c>
      <c r="L6008" t="n">
        <v>0</v>
      </c>
      <c r="M6008" t="n">
        <v>0</v>
      </c>
      <c r="O6008" t="n">
        <v>0</v>
      </c>
    </row>
    <row r="6009">
      <c r="A6009" s="8" t="n">
        <v>46218</v>
      </c>
      <c r="B6009" t="inlineStr">
        <is>
          <t>DL</t>
        </is>
      </c>
      <c r="C6009" s="9">
        <f>_xlfn.XLOOKUP(B6009,Carriers[Code],Carriers[Airline])</f>
        <v/>
      </c>
      <c r="D6009" t="n">
        <v>923</v>
      </c>
      <c r="E6009" t="inlineStr">
        <is>
          <t>ATL</t>
        </is>
      </c>
      <c r="F6009" s="10" t="n">
        <v>800</v>
      </c>
      <c r="G6009" t="inlineStr">
        <is>
          <t>0800-0859</t>
        </is>
      </c>
      <c r="H6009" s="9">
        <f>INT(F6009/100)</f>
        <v/>
      </c>
      <c r="I6009" t="n">
        <v>41</v>
      </c>
      <c r="J6009" t="n">
        <v>1</v>
      </c>
      <c r="K6009" t="n">
        <v>20</v>
      </c>
      <c r="L6009" t="n">
        <v>1</v>
      </c>
      <c r="M6009" t="n">
        <v>0</v>
      </c>
      <c r="O6009" t="n">
        <v>0</v>
      </c>
      <c r="P6009" t="n">
        <v>19</v>
      </c>
      <c r="Q6009" t="n">
        <v>0</v>
      </c>
      <c r="R6009" t="n">
        <v>0</v>
      </c>
      <c r="S6009" t="n">
        <v>0</v>
      </c>
      <c r="T6009" t="n">
        <v>1</v>
      </c>
    </row>
    <row r="6010">
      <c r="A6010" s="8" t="n">
        <v>46218</v>
      </c>
      <c r="B6010" t="inlineStr">
        <is>
          <t>UA</t>
        </is>
      </c>
      <c r="C6010" s="9">
        <f>_xlfn.XLOOKUP(B6010,Carriers[Code],Carriers[Airline])</f>
        <v/>
      </c>
      <c r="D6010" t="n">
        <v>570</v>
      </c>
      <c r="E6010" t="inlineStr">
        <is>
          <t>EWR</t>
        </is>
      </c>
      <c r="F6010" s="10" t="n">
        <v>800</v>
      </c>
      <c r="G6010" t="inlineStr">
        <is>
          <t>0800-0859</t>
        </is>
      </c>
      <c r="H6010" s="9">
        <f>INT(F6010/100)</f>
        <v/>
      </c>
      <c r="I6010" t="n">
        <v>-9</v>
      </c>
      <c r="J6010" t="n">
        <v>0</v>
      </c>
      <c r="K6010" t="n">
        <v>-21</v>
      </c>
      <c r="L6010" t="n">
        <v>0</v>
      </c>
      <c r="M6010" t="n">
        <v>0</v>
      </c>
      <c r="O6010" t="n">
        <v>0</v>
      </c>
    </row>
    <row r="6011">
      <c r="A6011" s="8" t="n">
        <v>46218</v>
      </c>
      <c r="B6011" t="inlineStr">
        <is>
          <t>YX</t>
        </is>
      </c>
      <c r="C6011" s="9">
        <f>_xlfn.XLOOKUP(B6011,Carriers[Code],Carriers[Airline])</f>
        <v/>
      </c>
      <c r="D6011" t="n">
        <v>5735</v>
      </c>
      <c r="E6011" t="inlineStr">
        <is>
          <t>LGA</t>
        </is>
      </c>
      <c r="F6011" s="10" t="n">
        <v>800</v>
      </c>
      <c r="G6011" t="inlineStr">
        <is>
          <t>0800-0859</t>
        </is>
      </c>
      <c r="H6011" s="9">
        <f>INT(F6011/100)</f>
        <v/>
      </c>
      <c r="I6011" t="n">
        <v>-5</v>
      </c>
      <c r="J6011" t="n">
        <v>0</v>
      </c>
      <c r="K6011" t="n">
        <v>-13</v>
      </c>
      <c r="L6011" t="n">
        <v>0</v>
      </c>
      <c r="M6011" t="n">
        <v>0</v>
      </c>
      <c r="O6011" t="n">
        <v>0</v>
      </c>
    </row>
    <row r="6012">
      <c r="A6012" s="8" t="n">
        <v>46218</v>
      </c>
      <c r="B6012" t="inlineStr">
        <is>
          <t>AA</t>
        </is>
      </c>
      <c r="C6012" s="9">
        <f>_xlfn.XLOOKUP(B6012,Carriers[Code],Carriers[Airline])</f>
        <v/>
      </c>
      <c r="D6012" t="n">
        <v>701</v>
      </c>
      <c r="E6012" t="inlineStr">
        <is>
          <t>DFW</t>
        </is>
      </c>
      <c r="F6012" s="10" t="n">
        <v>801</v>
      </c>
      <c r="G6012" t="inlineStr">
        <is>
          <t>0800-0859</t>
        </is>
      </c>
      <c r="H6012" s="9">
        <f>INT(F6012/100)</f>
        <v/>
      </c>
      <c r="I6012" t="n">
        <v>14</v>
      </c>
      <c r="J6012" t="n">
        <v>0</v>
      </c>
      <c r="K6012" t="n">
        <v>-8</v>
      </c>
      <c r="L6012" t="n">
        <v>0</v>
      </c>
      <c r="M6012" t="n">
        <v>0</v>
      </c>
      <c r="O6012" t="n">
        <v>0</v>
      </c>
    </row>
    <row r="6013">
      <c r="A6013" s="8" t="n">
        <v>46218</v>
      </c>
      <c r="B6013" t="inlineStr">
        <is>
          <t>B6</t>
        </is>
      </c>
      <c r="C6013" s="9">
        <f>_xlfn.XLOOKUP(B6013,Carriers[Code],Carriers[Airline])</f>
        <v/>
      </c>
      <c r="D6013" t="n">
        <v>2115</v>
      </c>
      <c r="E6013" t="inlineStr">
        <is>
          <t>BUF</t>
        </is>
      </c>
      <c r="F6013" s="10" t="n">
        <v>802</v>
      </c>
      <c r="G6013" t="inlineStr">
        <is>
          <t>0800-0859</t>
        </is>
      </c>
      <c r="H6013" s="9">
        <f>INT(F6013/100)</f>
        <v/>
      </c>
      <c r="I6013" t="n">
        <v>-6</v>
      </c>
      <c r="J6013" t="n">
        <v>0</v>
      </c>
      <c r="K6013" t="n">
        <v>-8</v>
      </c>
      <c r="L6013" t="n">
        <v>0</v>
      </c>
      <c r="M6013" t="n">
        <v>0</v>
      </c>
      <c r="O6013" t="n">
        <v>0</v>
      </c>
    </row>
    <row r="6014">
      <c r="A6014" s="8" t="n">
        <v>46218</v>
      </c>
      <c r="B6014" t="inlineStr">
        <is>
          <t>AA</t>
        </is>
      </c>
      <c r="C6014" s="9">
        <f>_xlfn.XLOOKUP(B6014,Carriers[Code],Carriers[Airline])</f>
        <v/>
      </c>
      <c r="D6014" t="n">
        <v>2764</v>
      </c>
      <c r="E6014" t="inlineStr">
        <is>
          <t>PHL</t>
        </is>
      </c>
      <c r="F6014" s="10" t="n">
        <v>803</v>
      </c>
      <c r="G6014" t="inlineStr">
        <is>
          <t>0800-0859</t>
        </is>
      </c>
      <c r="H6014" s="9">
        <f>INT(F6014/100)</f>
        <v/>
      </c>
      <c r="I6014" t="n">
        <v>-10</v>
      </c>
      <c r="J6014" t="n">
        <v>0</v>
      </c>
      <c r="K6014" t="n">
        <v>-27</v>
      </c>
      <c r="L6014" t="n">
        <v>0</v>
      </c>
      <c r="M6014" t="n">
        <v>0</v>
      </c>
      <c r="O6014" t="n">
        <v>0</v>
      </c>
    </row>
    <row r="6015">
      <c r="A6015" s="8" t="n">
        <v>46218</v>
      </c>
      <c r="B6015" t="inlineStr">
        <is>
          <t>AA</t>
        </is>
      </c>
      <c r="C6015" s="9">
        <f>_xlfn.XLOOKUP(B6015,Carriers[Code],Carriers[Airline])</f>
        <v/>
      </c>
      <c r="D6015" t="n">
        <v>2715</v>
      </c>
      <c r="E6015" t="inlineStr">
        <is>
          <t>CLT</t>
        </is>
      </c>
      <c r="F6015" s="10" t="n">
        <v>805</v>
      </c>
      <c r="G6015" t="inlineStr">
        <is>
          <t>0800-0859</t>
        </is>
      </c>
      <c r="H6015" s="9">
        <f>INT(F6015/100)</f>
        <v/>
      </c>
      <c r="I6015" t="n">
        <v>-10</v>
      </c>
      <c r="J6015" t="n">
        <v>0</v>
      </c>
      <c r="K6015" t="n">
        <v>-26</v>
      </c>
      <c r="L6015" t="n">
        <v>0</v>
      </c>
      <c r="M6015" t="n">
        <v>0</v>
      </c>
      <c r="O6015" t="n">
        <v>0</v>
      </c>
    </row>
    <row r="6016">
      <c r="A6016" s="8" t="n">
        <v>46218</v>
      </c>
      <c r="B6016" t="inlineStr">
        <is>
          <t>YX</t>
        </is>
      </c>
      <c r="C6016" s="9">
        <f>_xlfn.XLOOKUP(B6016,Carriers[Code],Carriers[Airline])</f>
        <v/>
      </c>
      <c r="D6016" t="n">
        <v>4377</v>
      </c>
      <c r="E6016" t="inlineStr">
        <is>
          <t>LGA</t>
        </is>
      </c>
      <c r="F6016" s="10" t="n">
        <v>806</v>
      </c>
      <c r="G6016" t="inlineStr">
        <is>
          <t>0800-0859</t>
        </is>
      </c>
      <c r="H6016" s="9">
        <f>INT(F6016/100)</f>
        <v/>
      </c>
      <c r="I6016" t="n">
        <v>-8</v>
      </c>
      <c r="J6016" t="n">
        <v>0</v>
      </c>
      <c r="K6016" t="n">
        <v>-18</v>
      </c>
      <c r="L6016" t="n">
        <v>0</v>
      </c>
      <c r="M6016" t="n">
        <v>0</v>
      </c>
      <c r="O6016" t="n">
        <v>0</v>
      </c>
    </row>
    <row r="6017">
      <c r="A6017" s="8" t="n">
        <v>46218</v>
      </c>
      <c r="B6017" t="inlineStr">
        <is>
          <t>YX</t>
        </is>
      </c>
      <c r="C6017" s="9">
        <f>_xlfn.XLOOKUP(B6017,Carriers[Code],Carriers[Airline])</f>
        <v/>
      </c>
      <c r="D6017" t="n">
        <v>4399</v>
      </c>
      <c r="E6017" t="inlineStr">
        <is>
          <t>CMH</t>
        </is>
      </c>
      <c r="F6017" s="10" t="n">
        <v>809</v>
      </c>
      <c r="G6017" t="inlineStr">
        <is>
          <t>0800-0859</t>
        </is>
      </c>
      <c r="H6017" s="9">
        <f>INT(F6017/100)</f>
        <v/>
      </c>
      <c r="I6017" t="n">
        <v>-7</v>
      </c>
      <c r="J6017" t="n">
        <v>0</v>
      </c>
      <c r="K6017" t="n">
        <v>-30</v>
      </c>
      <c r="L6017" t="n">
        <v>0</v>
      </c>
      <c r="M6017" t="n">
        <v>0</v>
      </c>
      <c r="O6017" t="n">
        <v>0</v>
      </c>
    </row>
    <row r="6018">
      <c r="A6018" s="8" t="n">
        <v>46218</v>
      </c>
      <c r="B6018" t="inlineStr">
        <is>
          <t>B6</t>
        </is>
      </c>
      <c r="C6018" s="9">
        <f>_xlfn.XLOOKUP(B6018,Carriers[Code],Carriers[Airline])</f>
        <v/>
      </c>
      <c r="D6018" t="n">
        <v>311</v>
      </c>
      <c r="E6018" t="inlineStr">
        <is>
          <t>ORD</t>
        </is>
      </c>
      <c r="F6018" s="10" t="n">
        <v>810</v>
      </c>
      <c r="G6018" t="inlineStr">
        <is>
          <t>0800-0859</t>
        </is>
      </c>
      <c r="H6018" s="9">
        <f>INT(F6018/100)</f>
        <v/>
      </c>
      <c r="I6018" t="n">
        <v>19</v>
      </c>
      <c r="J6018" t="n">
        <v>1</v>
      </c>
      <c r="K6018" t="n">
        <v>13</v>
      </c>
      <c r="L6018" t="n">
        <v>0</v>
      </c>
      <c r="M6018" t="n">
        <v>0</v>
      </c>
      <c r="O6018" t="n">
        <v>0</v>
      </c>
    </row>
    <row r="6019">
      <c r="A6019" s="8" t="n">
        <v>46218</v>
      </c>
      <c r="B6019" t="inlineStr">
        <is>
          <t>YX</t>
        </is>
      </c>
      <c r="C6019" s="9">
        <f>_xlfn.XLOOKUP(B6019,Carriers[Code],Carriers[Airline])</f>
        <v/>
      </c>
      <c r="D6019" t="n">
        <v>5654</v>
      </c>
      <c r="E6019" t="inlineStr">
        <is>
          <t>CMH</t>
        </is>
      </c>
      <c r="F6019" s="10" t="n">
        <v>811</v>
      </c>
      <c r="G6019" t="inlineStr">
        <is>
          <t>0800-0859</t>
        </is>
      </c>
      <c r="H6019" s="9">
        <f>INT(F6019/100)</f>
        <v/>
      </c>
      <c r="I6019" t="n">
        <v>-6</v>
      </c>
      <c r="J6019" t="n">
        <v>0</v>
      </c>
      <c r="K6019" t="n">
        <v>-18</v>
      </c>
      <c r="L6019" t="n">
        <v>0</v>
      </c>
      <c r="M6019" t="n">
        <v>0</v>
      </c>
      <c r="O6019" t="n">
        <v>0</v>
      </c>
    </row>
    <row r="6020">
      <c r="A6020" s="8" t="n">
        <v>46218</v>
      </c>
      <c r="B6020" t="inlineStr">
        <is>
          <t>B6</t>
        </is>
      </c>
      <c r="C6020" s="9">
        <f>_xlfn.XLOOKUP(B6020,Carriers[Code],Carriers[Airline])</f>
        <v/>
      </c>
      <c r="D6020" t="n">
        <v>791</v>
      </c>
      <c r="E6020" t="inlineStr">
        <is>
          <t>TPA</t>
        </is>
      </c>
      <c r="F6020" s="10" t="n">
        <v>815</v>
      </c>
      <c r="G6020" t="inlineStr">
        <is>
          <t>0800-0859</t>
        </is>
      </c>
      <c r="H6020" s="9">
        <f>INT(F6020/100)</f>
        <v/>
      </c>
      <c r="I6020" t="n">
        <v>-11</v>
      </c>
      <c r="J6020" t="n">
        <v>0</v>
      </c>
      <c r="K6020" t="n">
        <v>-22</v>
      </c>
      <c r="L6020" t="n">
        <v>0</v>
      </c>
      <c r="M6020" t="n">
        <v>0</v>
      </c>
      <c r="O6020" t="n">
        <v>0</v>
      </c>
    </row>
    <row r="6021">
      <c r="A6021" s="8" t="n">
        <v>46218</v>
      </c>
      <c r="B6021" t="inlineStr">
        <is>
          <t>B6</t>
        </is>
      </c>
      <c r="C6021" s="9">
        <f>_xlfn.XLOOKUP(B6021,Carriers[Code],Carriers[Airline])</f>
        <v/>
      </c>
      <c r="D6021" t="n">
        <v>1177</v>
      </c>
      <c r="E6021" t="inlineStr">
        <is>
          <t>LAS</t>
        </is>
      </c>
      <c r="F6021" s="10" t="n">
        <v>815</v>
      </c>
      <c r="G6021" t="inlineStr">
        <is>
          <t>0800-0859</t>
        </is>
      </c>
      <c r="H6021" s="9">
        <f>INT(F6021/100)</f>
        <v/>
      </c>
      <c r="I6021" t="n">
        <v>4</v>
      </c>
      <c r="J6021" t="n">
        <v>0</v>
      </c>
      <c r="K6021" t="n">
        <v>-25</v>
      </c>
      <c r="L6021" t="n">
        <v>0</v>
      </c>
      <c r="M6021" t="n">
        <v>0</v>
      </c>
      <c r="O6021" t="n">
        <v>0</v>
      </c>
    </row>
    <row r="6022">
      <c r="A6022" s="8" t="n">
        <v>46218</v>
      </c>
      <c r="B6022" t="inlineStr">
        <is>
          <t>UA</t>
        </is>
      </c>
      <c r="C6022" s="9">
        <f>_xlfn.XLOOKUP(B6022,Carriers[Code],Carriers[Airline])</f>
        <v/>
      </c>
      <c r="D6022" t="n">
        <v>1834</v>
      </c>
      <c r="E6022" t="inlineStr">
        <is>
          <t>ORD</t>
        </is>
      </c>
      <c r="F6022" s="10" t="n">
        <v>815</v>
      </c>
      <c r="G6022" t="inlineStr">
        <is>
          <t>0800-0859</t>
        </is>
      </c>
      <c r="H6022" s="9">
        <f>INT(F6022/100)</f>
        <v/>
      </c>
      <c r="I6022" t="n">
        <v>-4</v>
      </c>
      <c r="J6022" t="n">
        <v>0</v>
      </c>
      <c r="K6022" t="n">
        <v>-22</v>
      </c>
      <c r="L6022" t="n">
        <v>0</v>
      </c>
      <c r="M6022" t="n">
        <v>0</v>
      </c>
      <c r="O6022" t="n">
        <v>0</v>
      </c>
    </row>
    <row r="6023">
      <c r="A6023" s="8" t="n">
        <v>46218</v>
      </c>
      <c r="B6023" t="inlineStr">
        <is>
          <t>YX</t>
        </is>
      </c>
      <c r="C6023" s="9">
        <f>_xlfn.XLOOKUP(B6023,Carriers[Code],Carriers[Airline])</f>
        <v/>
      </c>
      <c r="D6023" t="n">
        <v>5678</v>
      </c>
      <c r="E6023" t="inlineStr">
        <is>
          <t>PIT</t>
        </is>
      </c>
      <c r="F6023" s="10" t="n">
        <v>815</v>
      </c>
      <c r="G6023" t="inlineStr">
        <is>
          <t>0800-0859</t>
        </is>
      </c>
      <c r="H6023" s="9">
        <f>INT(F6023/100)</f>
        <v/>
      </c>
      <c r="I6023" t="n">
        <v>-4</v>
      </c>
      <c r="J6023" t="n">
        <v>0</v>
      </c>
      <c r="K6023" t="n">
        <v>-6</v>
      </c>
      <c r="L6023" t="n">
        <v>0</v>
      </c>
      <c r="M6023" t="n">
        <v>0</v>
      </c>
      <c r="O6023" t="n">
        <v>0</v>
      </c>
    </row>
    <row r="6024">
      <c r="A6024" s="8" t="n">
        <v>46218</v>
      </c>
      <c r="B6024" t="inlineStr">
        <is>
          <t>DL</t>
        </is>
      </c>
      <c r="C6024" s="9">
        <f>_xlfn.XLOOKUP(B6024,Carriers[Code],Carriers[Airline])</f>
        <v/>
      </c>
      <c r="D6024" t="n">
        <v>1308</v>
      </c>
      <c r="E6024" t="inlineStr">
        <is>
          <t>MSP</t>
        </is>
      </c>
      <c r="F6024" s="10" t="n">
        <v>816</v>
      </c>
      <c r="G6024" t="inlineStr">
        <is>
          <t>0800-0859</t>
        </is>
      </c>
      <c r="H6024" s="9">
        <f>INT(F6024/100)</f>
        <v/>
      </c>
      <c r="I6024" t="n">
        <v>278</v>
      </c>
      <c r="J6024" t="n">
        <v>1</v>
      </c>
      <c r="K6024" t="n">
        <v>283</v>
      </c>
      <c r="L6024" t="n">
        <v>1</v>
      </c>
      <c r="M6024" t="n">
        <v>0</v>
      </c>
      <c r="O6024" t="n">
        <v>0</v>
      </c>
      <c r="P6024" t="n">
        <v>278</v>
      </c>
      <c r="Q6024" t="n">
        <v>0</v>
      </c>
      <c r="R6024" t="n">
        <v>5</v>
      </c>
      <c r="S6024" t="n">
        <v>0</v>
      </c>
      <c r="T6024" t="n">
        <v>0</v>
      </c>
    </row>
    <row r="6025">
      <c r="A6025" s="8" t="n">
        <v>46218</v>
      </c>
      <c r="B6025" t="inlineStr">
        <is>
          <t>AA</t>
        </is>
      </c>
      <c r="C6025" s="9">
        <f>_xlfn.XLOOKUP(B6025,Carriers[Code],Carriers[Airline])</f>
        <v/>
      </c>
      <c r="D6025" t="n">
        <v>1550</v>
      </c>
      <c r="E6025" t="inlineStr">
        <is>
          <t>DCA</t>
        </is>
      </c>
      <c r="F6025" s="10" t="n">
        <v>819</v>
      </c>
      <c r="G6025" t="inlineStr">
        <is>
          <t>0800-0859</t>
        </is>
      </c>
      <c r="H6025" s="9">
        <f>INT(F6025/100)</f>
        <v/>
      </c>
      <c r="I6025" t="n">
        <v>-4</v>
      </c>
      <c r="J6025" t="n">
        <v>0</v>
      </c>
      <c r="K6025" t="n">
        <v>-9</v>
      </c>
      <c r="L6025" t="n">
        <v>0</v>
      </c>
      <c r="M6025" t="n">
        <v>0</v>
      </c>
      <c r="O6025" t="n">
        <v>0</v>
      </c>
    </row>
    <row r="6026">
      <c r="A6026" s="8" t="n">
        <v>46218</v>
      </c>
      <c r="B6026" t="inlineStr">
        <is>
          <t>B6</t>
        </is>
      </c>
      <c r="C6026" s="9">
        <f>_xlfn.XLOOKUP(B6026,Carriers[Code],Carriers[Airline])</f>
        <v/>
      </c>
      <c r="D6026" t="n">
        <v>833</v>
      </c>
      <c r="E6026" t="inlineStr">
        <is>
          <t>SFO</t>
        </is>
      </c>
      <c r="F6026" s="10" t="n">
        <v>820</v>
      </c>
      <c r="G6026" t="inlineStr">
        <is>
          <t>0800-0859</t>
        </is>
      </c>
      <c r="H6026" s="9">
        <f>INT(F6026/100)</f>
        <v/>
      </c>
      <c r="I6026" t="n">
        <v>-9</v>
      </c>
      <c r="J6026" t="n">
        <v>0</v>
      </c>
      <c r="K6026" t="n">
        <v>-28</v>
      </c>
      <c r="L6026" t="n">
        <v>0</v>
      </c>
      <c r="M6026" t="n">
        <v>0</v>
      </c>
      <c r="O6026" t="n">
        <v>0</v>
      </c>
    </row>
    <row r="6027">
      <c r="A6027" s="8" t="n">
        <v>46218</v>
      </c>
      <c r="B6027" t="inlineStr">
        <is>
          <t>DL</t>
        </is>
      </c>
      <c r="C6027" s="9">
        <f>_xlfn.XLOOKUP(B6027,Carriers[Code],Carriers[Airline])</f>
        <v/>
      </c>
      <c r="D6027" t="n">
        <v>2141</v>
      </c>
      <c r="E6027" t="inlineStr">
        <is>
          <t>BNA</t>
        </is>
      </c>
      <c r="F6027" s="10" t="n">
        <v>820</v>
      </c>
      <c r="G6027" t="inlineStr">
        <is>
          <t>0800-0859</t>
        </is>
      </c>
      <c r="H6027" s="9">
        <f>INT(F6027/100)</f>
        <v/>
      </c>
      <c r="I6027" t="n">
        <v>-12</v>
      </c>
      <c r="J6027" t="n">
        <v>0</v>
      </c>
      <c r="K6027" t="n">
        <v>-25</v>
      </c>
      <c r="L6027" t="n">
        <v>0</v>
      </c>
      <c r="M6027" t="n">
        <v>0</v>
      </c>
      <c r="O6027" t="n">
        <v>0</v>
      </c>
    </row>
    <row r="6028">
      <c r="A6028" s="8" t="n">
        <v>46218</v>
      </c>
      <c r="B6028" t="inlineStr">
        <is>
          <t>AS</t>
        </is>
      </c>
      <c r="C6028" s="9">
        <f>_xlfn.XLOOKUP(B6028,Carriers[Code],Carriers[Airline])</f>
        <v/>
      </c>
      <c r="D6028" t="n">
        <v>256</v>
      </c>
      <c r="E6028" t="inlineStr">
        <is>
          <t>SAN</t>
        </is>
      </c>
      <c r="F6028" s="10" t="n">
        <v>828</v>
      </c>
      <c r="G6028" t="inlineStr">
        <is>
          <t>0800-0859</t>
        </is>
      </c>
      <c r="H6028" s="9">
        <f>INT(F6028/100)</f>
        <v/>
      </c>
      <c r="I6028" t="n">
        <v>-5</v>
      </c>
      <c r="J6028" t="n">
        <v>0</v>
      </c>
      <c r="K6028" t="n">
        <v>-30</v>
      </c>
      <c r="L6028" t="n">
        <v>0</v>
      </c>
      <c r="M6028" t="n">
        <v>0</v>
      </c>
      <c r="O6028" t="n">
        <v>0</v>
      </c>
    </row>
    <row r="6029">
      <c r="A6029" s="8" t="n">
        <v>46218</v>
      </c>
      <c r="B6029" t="inlineStr">
        <is>
          <t>B6</t>
        </is>
      </c>
      <c r="C6029" s="9">
        <f>_xlfn.XLOOKUP(B6029,Carriers[Code],Carriers[Airline])</f>
        <v/>
      </c>
      <c r="D6029" t="n">
        <v>2355</v>
      </c>
      <c r="E6029" t="inlineStr">
        <is>
          <t>DCA</t>
        </is>
      </c>
      <c r="F6029" s="10" t="n">
        <v>829</v>
      </c>
      <c r="G6029" t="inlineStr">
        <is>
          <t>0800-0859</t>
        </is>
      </c>
      <c r="H6029" s="9">
        <f>INT(F6029/100)</f>
        <v/>
      </c>
      <c r="I6029" t="n">
        <v>-7</v>
      </c>
      <c r="J6029" t="n">
        <v>0</v>
      </c>
      <c r="K6029" t="n">
        <v>-12</v>
      </c>
      <c r="L6029" t="n">
        <v>0</v>
      </c>
      <c r="M6029" t="n">
        <v>0</v>
      </c>
      <c r="O6029" t="n">
        <v>0</v>
      </c>
    </row>
    <row r="6030">
      <c r="A6030" s="8" t="n">
        <v>46218</v>
      </c>
      <c r="B6030" t="inlineStr">
        <is>
          <t>B6</t>
        </is>
      </c>
      <c r="C6030" s="9">
        <f>_xlfn.XLOOKUP(B6030,Carriers[Code],Carriers[Airline])</f>
        <v/>
      </c>
      <c r="D6030" t="n">
        <v>1097</v>
      </c>
      <c r="E6030" t="inlineStr">
        <is>
          <t>ATL</t>
        </is>
      </c>
      <c r="F6030" s="10" t="n">
        <v>830</v>
      </c>
      <c r="G6030" t="inlineStr">
        <is>
          <t>0800-0859</t>
        </is>
      </c>
      <c r="H6030" s="9">
        <f>INT(F6030/100)</f>
        <v/>
      </c>
      <c r="I6030" t="n">
        <v>-8</v>
      </c>
      <c r="J6030" t="n">
        <v>0</v>
      </c>
      <c r="K6030" t="n">
        <v>-15</v>
      </c>
      <c r="L6030" t="n">
        <v>0</v>
      </c>
      <c r="M6030" t="n">
        <v>0</v>
      </c>
      <c r="O6030" t="n">
        <v>0</v>
      </c>
    </row>
    <row r="6031">
      <c r="A6031" s="8" t="n">
        <v>46218</v>
      </c>
      <c r="B6031" t="inlineStr">
        <is>
          <t>YX</t>
        </is>
      </c>
      <c r="C6031" s="9">
        <f>_xlfn.XLOOKUP(B6031,Carriers[Code],Carriers[Airline])</f>
        <v/>
      </c>
      <c r="D6031" t="n">
        <v>5674</v>
      </c>
      <c r="E6031" t="inlineStr">
        <is>
          <t>CLE</t>
        </is>
      </c>
      <c r="F6031" s="10" t="n">
        <v>830</v>
      </c>
      <c r="G6031" t="inlineStr">
        <is>
          <t>0800-0859</t>
        </is>
      </c>
      <c r="H6031" s="9">
        <f>INT(F6031/100)</f>
        <v/>
      </c>
      <c r="I6031" t="n">
        <v>-7</v>
      </c>
      <c r="J6031" t="n">
        <v>0</v>
      </c>
      <c r="K6031" t="n">
        <v>-7</v>
      </c>
      <c r="L6031" t="n">
        <v>0</v>
      </c>
      <c r="M6031" t="n">
        <v>0</v>
      </c>
      <c r="O6031" t="n">
        <v>0</v>
      </c>
    </row>
    <row r="6032">
      <c r="A6032" s="8" t="n">
        <v>46218</v>
      </c>
      <c r="B6032" t="inlineStr">
        <is>
          <t>YX</t>
        </is>
      </c>
      <c r="C6032" s="9">
        <f>_xlfn.XLOOKUP(B6032,Carriers[Code],Carriers[Airline])</f>
        <v/>
      </c>
      <c r="D6032" t="n">
        <v>4635</v>
      </c>
      <c r="E6032" t="inlineStr">
        <is>
          <t>SYR</t>
        </is>
      </c>
      <c r="F6032" s="10" t="n">
        <v>836</v>
      </c>
      <c r="G6032" t="inlineStr">
        <is>
          <t>0800-0859</t>
        </is>
      </c>
      <c r="H6032" s="9">
        <f>INT(F6032/100)</f>
        <v/>
      </c>
      <c r="I6032" t="n">
        <v>-7</v>
      </c>
      <c r="J6032" t="n">
        <v>0</v>
      </c>
      <c r="K6032" t="n">
        <v>-21</v>
      </c>
      <c r="L6032" t="n">
        <v>0</v>
      </c>
      <c r="M6032" t="n">
        <v>0</v>
      </c>
      <c r="O6032" t="n">
        <v>0</v>
      </c>
    </row>
    <row r="6033">
      <c r="A6033" s="8" t="n">
        <v>46218</v>
      </c>
      <c r="B6033" t="inlineStr">
        <is>
          <t>B6</t>
        </is>
      </c>
      <c r="C6033" s="9">
        <f>_xlfn.XLOOKUP(B6033,Carriers[Code],Carriers[Airline])</f>
        <v/>
      </c>
      <c r="D6033" t="n">
        <v>1017</v>
      </c>
      <c r="E6033" t="inlineStr">
        <is>
          <t>JFK</t>
        </is>
      </c>
      <c r="F6033" s="10" t="n">
        <v>841</v>
      </c>
      <c r="G6033" t="inlineStr">
        <is>
          <t>0800-0859</t>
        </is>
      </c>
      <c r="H6033" s="9">
        <f>INT(F6033/100)</f>
        <v/>
      </c>
      <c r="I6033" t="n">
        <v>4</v>
      </c>
      <c r="J6033" t="n">
        <v>0</v>
      </c>
      <c r="K6033" t="n">
        <v>0</v>
      </c>
      <c r="L6033" t="n">
        <v>0</v>
      </c>
      <c r="M6033" t="n">
        <v>0</v>
      </c>
      <c r="O6033" t="n">
        <v>0</v>
      </c>
    </row>
    <row r="6034">
      <c r="A6034" s="8" t="n">
        <v>46218</v>
      </c>
      <c r="B6034" t="inlineStr">
        <is>
          <t>F9</t>
        </is>
      </c>
      <c r="C6034" s="9">
        <f>_xlfn.XLOOKUP(B6034,Carriers[Code],Carriers[Airline])</f>
        <v/>
      </c>
      <c r="D6034" t="n">
        <v>3057</v>
      </c>
      <c r="E6034" t="inlineStr">
        <is>
          <t>RDU</t>
        </is>
      </c>
      <c r="F6034" s="10" t="n">
        <v>841</v>
      </c>
      <c r="G6034" t="inlineStr">
        <is>
          <t>0800-0859</t>
        </is>
      </c>
      <c r="H6034" s="9">
        <f>INT(F6034/100)</f>
        <v/>
      </c>
      <c r="I6034" t="n">
        <v>38</v>
      </c>
      <c r="J6034" t="n">
        <v>1</v>
      </c>
      <c r="K6034" t="n">
        <v>47</v>
      </c>
      <c r="L6034" t="n">
        <v>1</v>
      </c>
      <c r="M6034" t="n">
        <v>0</v>
      </c>
      <c r="O6034" t="n">
        <v>0</v>
      </c>
      <c r="P6034" t="n">
        <v>29</v>
      </c>
      <c r="Q6034" t="n">
        <v>0</v>
      </c>
      <c r="R6034" t="n">
        <v>9</v>
      </c>
      <c r="S6034" t="n">
        <v>0</v>
      </c>
      <c r="T6034" t="n">
        <v>9</v>
      </c>
    </row>
    <row r="6035">
      <c r="A6035" s="8" t="n">
        <v>46218</v>
      </c>
      <c r="B6035" t="inlineStr">
        <is>
          <t>B6</t>
        </is>
      </c>
      <c r="C6035" s="9">
        <f>_xlfn.XLOOKUP(B6035,Carriers[Code],Carriers[Airline])</f>
        <v/>
      </c>
      <c r="D6035" t="n">
        <v>257</v>
      </c>
      <c r="E6035" t="inlineStr">
        <is>
          <t>BZN</t>
        </is>
      </c>
      <c r="F6035" s="10" t="n">
        <v>843</v>
      </c>
      <c r="G6035" t="inlineStr">
        <is>
          <t>0800-0859</t>
        </is>
      </c>
      <c r="H6035" s="9">
        <f>INT(F6035/100)</f>
        <v/>
      </c>
      <c r="I6035" t="n">
        <v>-6</v>
      </c>
      <c r="J6035" t="n">
        <v>0</v>
      </c>
      <c r="K6035" t="n">
        <v>-14</v>
      </c>
      <c r="L6035" t="n">
        <v>0</v>
      </c>
      <c r="M6035" t="n">
        <v>0</v>
      </c>
      <c r="O6035" t="n">
        <v>0</v>
      </c>
    </row>
    <row r="6036">
      <c r="A6036" s="8" t="n">
        <v>46218</v>
      </c>
      <c r="B6036" t="inlineStr">
        <is>
          <t>WN</t>
        </is>
      </c>
      <c r="C6036" s="9">
        <f>_xlfn.XLOOKUP(B6036,Carriers[Code],Carriers[Airline])</f>
        <v/>
      </c>
      <c r="D6036" t="n">
        <v>724</v>
      </c>
      <c r="E6036" t="inlineStr">
        <is>
          <t>BNA</t>
        </is>
      </c>
      <c r="F6036" s="10" t="n">
        <v>845</v>
      </c>
      <c r="G6036" t="inlineStr">
        <is>
          <t>0800-0859</t>
        </is>
      </c>
      <c r="H6036" s="9">
        <f>INT(F6036/100)</f>
        <v/>
      </c>
      <c r="I6036" t="n">
        <v>-1</v>
      </c>
      <c r="J6036" t="n">
        <v>0</v>
      </c>
      <c r="K6036" t="n">
        <v>-4</v>
      </c>
      <c r="L6036" t="n">
        <v>0</v>
      </c>
      <c r="M6036" t="n">
        <v>0</v>
      </c>
      <c r="O6036" t="n">
        <v>0</v>
      </c>
    </row>
    <row r="6037">
      <c r="A6037" s="8" t="n">
        <v>46218</v>
      </c>
      <c r="B6037" t="inlineStr">
        <is>
          <t>YX</t>
        </is>
      </c>
      <c r="C6037" s="9">
        <f>_xlfn.XLOOKUP(B6037,Carriers[Code],Carriers[Airline])</f>
        <v/>
      </c>
      <c r="D6037" t="n">
        <v>5601</v>
      </c>
      <c r="E6037" t="inlineStr">
        <is>
          <t>CVG</t>
        </is>
      </c>
      <c r="F6037" s="10" t="n">
        <v>845</v>
      </c>
      <c r="G6037" t="inlineStr">
        <is>
          <t>0800-0859</t>
        </is>
      </c>
      <c r="H6037" s="9">
        <f>INT(F6037/100)</f>
        <v/>
      </c>
      <c r="I6037" t="n">
        <v>-14</v>
      </c>
      <c r="J6037" t="n">
        <v>0</v>
      </c>
      <c r="K6037" t="n">
        <v>-25</v>
      </c>
      <c r="L6037" t="n">
        <v>0</v>
      </c>
      <c r="M6037" t="n">
        <v>0</v>
      </c>
      <c r="O6037" t="n">
        <v>0</v>
      </c>
    </row>
    <row r="6038">
      <c r="A6038" s="8" t="n">
        <v>46218</v>
      </c>
      <c r="B6038" t="inlineStr">
        <is>
          <t>B6</t>
        </is>
      </c>
      <c r="C6038" s="9">
        <f>_xlfn.XLOOKUP(B6038,Carriers[Code],Carriers[Airline])</f>
        <v/>
      </c>
      <c r="D6038" t="n">
        <v>219</v>
      </c>
      <c r="E6038" t="inlineStr">
        <is>
          <t>SAN</t>
        </is>
      </c>
      <c r="F6038" s="10" t="n">
        <v>850</v>
      </c>
      <c r="G6038" t="inlineStr">
        <is>
          <t>0800-0859</t>
        </is>
      </c>
      <c r="H6038" s="9">
        <f>INT(F6038/100)</f>
        <v/>
      </c>
      <c r="I6038" t="n">
        <v>-8</v>
      </c>
      <c r="J6038" t="n">
        <v>0</v>
      </c>
      <c r="K6038" t="n">
        <v>-41</v>
      </c>
      <c r="L6038" t="n">
        <v>0</v>
      </c>
      <c r="M6038" t="n">
        <v>0</v>
      </c>
      <c r="O6038" t="n">
        <v>0</v>
      </c>
    </row>
    <row r="6039">
      <c r="A6039" s="8" t="n">
        <v>46218</v>
      </c>
      <c r="B6039" t="inlineStr">
        <is>
          <t>YX</t>
        </is>
      </c>
      <c r="C6039" s="9">
        <f>_xlfn.XLOOKUP(B6039,Carriers[Code],Carriers[Airline])</f>
        <v/>
      </c>
      <c r="D6039" t="n">
        <v>5597</v>
      </c>
      <c r="E6039" t="inlineStr">
        <is>
          <t>JAX</t>
        </is>
      </c>
      <c r="F6039" s="10" t="n">
        <v>850</v>
      </c>
      <c r="G6039" t="inlineStr">
        <is>
          <t>0800-0859</t>
        </is>
      </c>
      <c r="H6039" s="9">
        <f>INT(F6039/100)</f>
        <v/>
      </c>
      <c r="I6039" t="n">
        <v>-8</v>
      </c>
      <c r="J6039" t="n">
        <v>0</v>
      </c>
      <c r="K6039" t="n">
        <v>-13</v>
      </c>
      <c r="L6039" t="n">
        <v>0</v>
      </c>
      <c r="M6039" t="n">
        <v>0</v>
      </c>
      <c r="O6039" t="n">
        <v>0</v>
      </c>
    </row>
    <row r="6040">
      <c r="A6040" s="8" t="n">
        <v>46218</v>
      </c>
      <c r="B6040" t="inlineStr">
        <is>
          <t>DL</t>
        </is>
      </c>
      <c r="C6040" s="9">
        <f>_xlfn.XLOOKUP(B6040,Carriers[Code],Carriers[Airline])</f>
        <v/>
      </c>
      <c r="D6040" t="n">
        <v>1780</v>
      </c>
      <c r="E6040" t="inlineStr">
        <is>
          <t>SJU</t>
        </is>
      </c>
      <c r="F6040" s="10" t="n">
        <v>851</v>
      </c>
      <c r="G6040" t="inlineStr">
        <is>
          <t>0800-0859</t>
        </is>
      </c>
      <c r="H6040" s="9">
        <f>INT(F6040/100)</f>
        <v/>
      </c>
      <c r="I6040" t="n">
        <v>1</v>
      </c>
      <c r="J6040" t="n">
        <v>0</v>
      </c>
      <c r="K6040" t="n">
        <v>9</v>
      </c>
      <c r="L6040" t="n">
        <v>0</v>
      </c>
      <c r="M6040" t="n">
        <v>0</v>
      </c>
      <c r="O6040" t="n">
        <v>0</v>
      </c>
    </row>
    <row r="6041">
      <c r="A6041" s="8" t="n">
        <v>46218</v>
      </c>
      <c r="B6041" t="inlineStr">
        <is>
          <t>B6</t>
        </is>
      </c>
      <c r="C6041" s="9">
        <f>_xlfn.XLOOKUP(B6041,Carriers[Code],Carriers[Airline])</f>
        <v/>
      </c>
      <c r="D6041" t="n">
        <v>1231</v>
      </c>
      <c r="E6041" t="inlineStr">
        <is>
          <t>VRB</t>
        </is>
      </c>
      <c r="F6041" s="10" t="n">
        <v>855</v>
      </c>
      <c r="G6041" t="inlineStr">
        <is>
          <t>0800-0859</t>
        </is>
      </c>
      <c r="H6041" s="9">
        <f>INT(F6041/100)</f>
        <v/>
      </c>
      <c r="I6041" t="n">
        <v>-8</v>
      </c>
      <c r="J6041" t="n">
        <v>0</v>
      </c>
      <c r="K6041" t="n">
        <v>-31</v>
      </c>
      <c r="L6041" t="n">
        <v>0</v>
      </c>
      <c r="M6041" t="n">
        <v>0</v>
      </c>
      <c r="O6041" t="n">
        <v>0</v>
      </c>
    </row>
    <row r="6042">
      <c r="A6042" s="8" t="n">
        <v>46218</v>
      </c>
      <c r="B6042" t="inlineStr">
        <is>
          <t>WN</t>
        </is>
      </c>
      <c r="C6042" s="9">
        <f>_xlfn.XLOOKUP(B6042,Carriers[Code],Carriers[Airline])</f>
        <v/>
      </c>
      <c r="D6042" t="n">
        <v>732</v>
      </c>
      <c r="E6042" t="inlineStr">
        <is>
          <t>BWI</t>
        </is>
      </c>
      <c r="F6042" s="10" t="n">
        <v>855</v>
      </c>
      <c r="G6042" t="inlineStr">
        <is>
          <t>0800-0859</t>
        </is>
      </c>
      <c r="H6042" s="9">
        <f>INT(F6042/100)</f>
        <v/>
      </c>
      <c r="I6042" t="n">
        <v>-10</v>
      </c>
      <c r="J6042" t="n">
        <v>0</v>
      </c>
      <c r="K6042" t="n">
        <v>-26</v>
      </c>
      <c r="L6042" t="n">
        <v>0</v>
      </c>
      <c r="M6042" t="n">
        <v>0</v>
      </c>
      <c r="O6042" t="n">
        <v>0</v>
      </c>
    </row>
    <row r="6043">
      <c r="A6043" s="8" t="n">
        <v>46218</v>
      </c>
      <c r="B6043" t="inlineStr">
        <is>
          <t>YX</t>
        </is>
      </c>
      <c r="C6043" s="9">
        <f>_xlfn.XLOOKUP(B6043,Carriers[Code],Carriers[Airline])</f>
        <v/>
      </c>
      <c r="D6043" t="n">
        <v>5622</v>
      </c>
      <c r="E6043" t="inlineStr">
        <is>
          <t>RIC</t>
        </is>
      </c>
      <c r="F6043" s="10" t="n">
        <v>855</v>
      </c>
      <c r="G6043" t="inlineStr">
        <is>
          <t>0800-0859</t>
        </is>
      </c>
      <c r="H6043" s="9">
        <f>INT(F6043/100)</f>
        <v/>
      </c>
      <c r="I6043" t="n">
        <v>-8</v>
      </c>
      <c r="J6043" t="n">
        <v>0</v>
      </c>
      <c r="K6043" t="n">
        <v>-16</v>
      </c>
      <c r="L6043" t="n">
        <v>0</v>
      </c>
      <c r="M6043" t="n">
        <v>0</v>
      </c>
      <c r="O6043" t="n">
        <v>0</v>
      </c>
    </row>
    <row r="6044">
      <c r="A6044" s="8" t="n">
        <v>46218</v>
      </c>
      <c r="B6044" t="inlineStr">
        <is>
          <t>AA</t>
        </is>
      </c>
      <c r="C6044" s="9">
        <f>_xlfn.XLOOKUP(B6044,Carriers[Code],Carriers[Airline])</f>
        <v/>
      </c>
      <c r="D6044" t="n">
        <v>1239</v>
      </c>
      <c r="E6044" t="inlineStr">
        <is>
          <t>ORD</t>
        </is>
      </c>
      <c r="F6044" s="10" t="n">
        <v>858</v>
      </c>
      <c r="G6044" t="inlineStr">
        <is>
          <t>0800-0859</t>
        </is>
      </c>
      <c r="H6044" s="9">
        <f>INT(F6044/100)</f>
        <v/>
      </c>
      <c r="I6044" t="n">
        <v>-11</v>
      </c>
      <c r="J6044" t="n">
        <v>0</v>
      </c>
      <c r="K6044" t="n">
        <v>-27</v>
      </c>
      <c r="L6044" t="n">
        <v>0</v>
      </c>
      <c r="M6044" t="n">
        <v>0</v>
      </c>
      <c r="O6044" t="n">
        <v>0</v>
      </c>
    </row>
    <row r="6045">
      <c r="A6045" s="8" t="n">
        <v>46218</v>
      </c>
      <c r="B6045" t="inlineStr">
        <is>
          <t>AA</t>
        </is>
      </c>
      <c r="C6045" s="9">
        <f>_xlfn.XLOOKUP(B6045,Carriers[Code],Carriers[Airline])</f>
        <v/>
      </c>
      <c r="D6045" t="n">
        <v>2735</v>
      </c>
      <c r="E6045" t="inlineStr">
        <is>
          <t>MCO</t>
        </is>
      </c>
      <c r="F6045" s="10" t="n">
        <v>900</v>
      </c>
      <c r="G6045" t="inlineStr">
        <is>
          <t>0900-0959</t>
        </is>
      </c>
      <c r="H6045" s="9">
        <f>INT(F6045/100)</f>
        <v/>
      </c>
      <c r="I6045" t="n">
        <v>-7</v>
      </c>
      <c r="J6045" t="n">
        <v>0</v>
      </c>
      <c r="K6045" t="n">
        <v>-12</v>
      </c>
      <c r="L6045" t="n">
        <v>0</v>
      </c>
      <c r="M6045" t="n">
        <v>0</v>
      </c>
      <c r="O6045" t="n">
        <v>0</v>
      </c>
    </row>
    <row r="6046">
      <c r="A6046" s="8" t="n">
        <v>46218</v>
      </c>
      <c r="B6046" t="inlineStr">
        <is>
          <t>AS</t>
        </is>
      </c>
      <c r="C6046" s="9">
        <f>_xlfn.XLOOKUP(B6046,Carriers[Code],Carriers[Airline])</f>
        <v/>
      </c>
      <c r="D6046" t="n">
        <v>338</v>
      </c>
      <c r="E6046" t="inlineStr">
        <is>
          <t>SEA</t>
        </is>
      </c>
      <c r="F6046" s="10" t="n">
        <v>900</v>
      </c>
      <c r="G6046" t="inlineStr">
        <is>
          <t>0900-0959</t>
        </is>
      </c>
      <c r="H6046" s="9">
        <f>INT(F6046/100)</f>
        <v/>
      </c>
      <c r="I6046" t="n">
        <v>-3</v>
      </c>
      <c r="J6046" t="n">
        <v>0</v>
      </c>
      <c r="K6046" t="n">
        <v>6</v>
      </c>
      <c r="L6046" t="n">
        <v>0</v>
      </c>
      <c r="M6046" t="n">
        <v>0</v>
      </c>
      <c r="O6046" t="n">
        <v>0</v>
      </c>
    </row>
    <row r="6047">
      <c r="A6047" s="8" t="n">
        <v>46218</v>
      </c>
      <c r="B6047" t="inlineStr">
        <is>
          <t>DL</t>
        </is>
      </c>
      <c r="C6047" s="9">
        <f>_xlfn.XLOOKUP(B6047,Carriers[Code],Carriers[Airline])</f>
        <v/>
      </c>
      <c r="D6047" t="n">
        <v>816</v>
      </c>
      <c r="E6047" t="inlineStr">
        <is>
          <t>SAT</t>
        </is>
      </c>
      <c r="F6047" s="10" t="n">
        <v>900</v>
      </c>
      <c r="G6047" t="inlineStr">
        <is>
          <t>0900-0959</t>
        </is>
      </c>
      <c r="H6047" s="9">
        <f>INT(F6047/100)</f>
        <v/>
      </c>
      <c r="I6047" t="n">
        <v>-5</v>
      </c>
      <c r="J6047" t="n">
        <v>0</v>
      </c>
      <c r="K6047" t="n">
        <v>2</v>
      </c>
      <c r="L6047" t="n">
        <v>0</v>
      </c>
      <c r="M6047" t="n">
        <v>0</v>
      </c>
      <c r="O6047" t="n">
        <v>0</v>
      </c>
    </row>
    <row r="6048">
      <c r="A6048" s="8" t="n">
        <v>46218</v>
      </c>
      <c r="B6048" t="inlineStr">
        <is>
          <t>YX</t>
        </is>
      </c>
      <c r="C6048" s="9">
        <f>_xlfn.XLOOKUP(B6048,Carriers[Code],Carriers[Airline])</f>
        <v/>
      </c>
      <c r="D6048" t="n">
        <v>5732</v>
      </c>
      <c r="E6048" t="inlineStr">
        <is>
          <t>LGA</t>
        </is>
      </c>
      <c r="F6048" s="10" t="n">
        <v>900</v>
      </c>
      <c r="G6048" t="inlineStr">
        <is>
          <t>0900-0959</t>
        </is>
      </c>
      <c r="H6048" s="9">
        <f>INT(F6048/100)</f>
        <v/>
      </c>
      <c r="I6048" t="n">
        <v>-3</v>
      </c>
      <c r="J6048" t="n">
        <v>0</v>
      </c>
      <c r="K6048" t="n">
        <v>-9</v>
      </c>
      <c r="L6048" t="n">
        <v>0</v>
      </c>
      <c r="M6048" t="n">
        <v>0</v>
      </c>
      <c r="O6048" t="n">
        <v>0</v>
      </c>
    </row>
    <row r="6049">
      <c r="A6049" s="8" t="n">
        <v>46218</v>
      </c>
      <c r="B6049" t="inlineStr">
        <is>
          <t>AA</t>
        </is>
      </c>
      <c r="C6049" s="9">
        <f>_xlfn.XLOOKUP(B6049,Carriers[Code],Carriers[Airline])</f>
        <v/>
      </c>
      <c r="D6049" t="n">
        <v>479</v>
      </c>
      <c r="E6049" t="inlineStr">
        <is>
          <t>DFW</t>
        </is>
      </c>
      <c r="F6049" s="10" t="n">
        <v>901</v>
      </c>
      <c r="G6049" t="inlineStr">
        <is>
          <t>0900-0959</t>
        </is>
      </c>
      <c r="H6049" s="9">
        <f>INT(F6049/100)</f>
        <v/>
      </c>
      <c r="I6049" t="n">
        <v>-5</v>
      </c>
      <c r="J6049" t="n">
        <v>0</v>
      </c>
      <c r="K6049" t="n">
        <v>-34</v>
      </c>
      <c r="L6049" t="n">
        <v>0</v>
      </c>
      <c r="M6049" t="n">
        <v>0</v>
      </c>
      <c r="O6049" t="n">
        <v>0</v>
      </c>
    </row>
    <row r="6050">
      <c r="A6050" s="8" t="n">
        <v>46218</v>
      </c>
      <c r="B6050" t="inlineStr">
        <is>
          <t>B6</t>
        </is>
      </c>
      <c r="C6050" s="9">
        <f>_xlfn.XLOOKUP(B6050,Carriers[Code],Carriers[Airline])</f>
        <v/>
      </c>
      <c r="D6050" t="n">
        <v>21</v>
      </c>
      <c r="E6050" t="inlineStr">
        <is>
          <t>PBI</t>
        </is>
      </c>
      <c r="F6050" s="10" t="n">
        <v>902</v>
      </c>
      <c r="G6050" t="inlineStr">
        <is>
          <t>0900-0959</t>
        </is>
      </c>
      <c r="H6050" s="9">
        <f>INT(F6050/100)</f>
        <v/>
      </c>
      <c r="I6050" t="n">
        <v>-2</v>
      </c>
      <c r="J6050" t="n">
        <v>0</v>
      </c>
      <c r="K6050" t="n">
        <v>-16</v>
      </c>
      <c r="L6050" t="n">
        <v>0</v>
      </c>
      <c r="M6050" t="n">
        <v>0</v>
      </c>
      <c r="O6050" t="n">
        <v>0</v>
      </c>
    </row>
    <row r="6051">
      <c r="A6051" s="8" t="n">
        <v>46218</v>
      </c>
      <c r="B6051" t="inlineStr">
        <is>
          <t>DL</t>
        </is>
      </c>
      <c r="C6051" s="9">
        <f>_xlfn.XLOOKUP(B6051,Carriers[Code],Carriers[Airline])</f>
        <v/>
      </c>
      <c r="D6051" t="n">
        <v>456</v>
      </c>
      <c r="E6051" t="inlineStr">
        <is>
          <t>ATL</t>
        </is>
      </c>
      <c r="F6051" s="10" t="n">
        <v>905</v>
      </c>
      <c r="G6051" t="inlineStr">
        <is>
          <t>0900-0959</t>
        </is>
      </c>
      <c r="H6051" s="9">
        <f>INT(F6051/100)</f>
        <v/>
      </c>
      <c r="I6051" t="n">
        <v>20</v>
      </c>
      <c r="J6051" t="n">
        <v>1</v>
      </c>
      <c r="K6051" t="n">
        <v>-1</v>
      </c>
      <c r="L6051" t="n">
        <v>0</v>
      </c>
      <c r="M6051" t="n">
        <v>0</v>
      </c>
      <c r="O6051" t="n">
        <v>0</v>
      </c>
    </row>
    <row r="6052">
      <c r="A6052" s="8" t="n">
        <v>46218</v>
      </c>
      <c r="B6052" t="inlineStr">
        <is>
          <t>YX</t>
        </is>
      </c>
      <c r="C6052" s="9">
        <f>_xlfn.XLOOKUP(B6052,Carriers[Code],Carriers[Airline])</f>
        <v/>
      </c>
      <c r="D6052" t="n">
        <v>5720</v>
      </c>
      <c r="E6052" t="inlineStr">
        <is>
          <t>JFK</t>
        </is>
      </c>
      <c r="F6052" s="10" t="n">
        <v>905</v>
      </c>
      <c r="G6052" t="inlineStr">
        <is>
          <t>0900-0959</t>
        </is>
      </c>
      <c r="H6052" s="9">
        <f>INT(F6052/100)</f>
        <v/>
      </c>
      <c r="I6052" t="n">
        <v>0</v>
      </c>
      <c r="J6052" t="n">
        <v>0</v>
      </c>
      <c r="K6052" t="n">
        <v>3</v>
      </c>
      <c r="L6052" t="n">
        <v>0</v>
      </c>
      <c r="M6052" t="n">
        <v>0</v>
      </c>
      <c r="O6052" t="n">
        <v>0</v>
      </c>
    </row>
    <row r="6053">
      <c r="A6053" s="8" t="n">
        <v>46218</v>
      </c>
      <c r="B6053" t="inlineStr">
        <is>
          <t>UA</t>
        </is>
      </c>
      <c r="C6053" s="9">
        <f>_xlfn.XLOOKUP(B6053,Carriers[Code],Carriers[Airline])</f>
        <v/>
      </c>
      <c r="D6053" t="n">
        <v>2002</v>
      </c>
      <c r="E6053" t="inlineStr">
        <is>
          <t>SFO</t>
        </is>
      </c>
      <c r="F6053" s="10" t="n">
        <v>907</v>
      </c>
      <c r="G6053" t="inlineStr">
        <is>
          <t>0900-0959</t>
        </is>
      </c>
      <c r="H6053" s="9">
        <f>INT(F6053/100)</f>
        <v/>
      </c>
      <c r="I6053" t="n">
        <v>17</v>
      </c>
      <c r="J6053" t="n">
        <v>1</v>
      </c>
      <c r="K6053" t="n">
        <v>0</v>
      </c>
      <c r="L6053" t="n">
        <v>0</v>
      </c>
      <c r="M6053" t="n">
        <v>0</v>
      </c>
      <c r="O6053" t="n">
        <v>0</v>
      </c>
    </row>
    <row r="6054">
      <c r="A6054" s="8" t="n">
        <v>46218</v>
      </c>
      <c r="B6054" t="inlineStr">
        <is>
          <t>YX</t>
        </is>
      </c>
      <c r="C6054" s="9">
        <f>_xlfn.XLOOKUP(B6054,Carriers[Code],Carriers[Airline])</f>
        <v/>
      </c>
      <c r="D6054" t="n">
        <v>5614</v>
      </c>
      <c r="E6054" t="inlineStr">
        <is>
          <t>MKE</t>
        </is>
      </c>
      <c r="F6054" s="10" t="n">
        <v>910</v>
      </c>
      <c r="G6054" t="inlineStr">
        <is>
          <t>0900-0959</t>
        </is>
      </c>
      <c r="H6054" s="9">
        <f>INT(F6054/100)</f>
        <v/>
      </c>
      <c r="I6054" t="n">
        <v>-5</v>
      </c>
      <c r="J6054" t="n">
        <v>0</v>
      </c>
      <c r="K6054" t="n">
        <v>-11</v>
      </c>
      <c r="L6054" t="n">
        <v>0</v>
      </c>
      <c r="M6054" t="n">
        <v>0</v>
      </c>
      <c r="O6054" t="n">
        <v>0</v>
      </c>
    </row>
    <row r="6055">
      <c r="A6055" s="8" t="n">
        <v>46218</v>
      </c>
      <c r="B6055" t="inlineStr">
        <is>
          <t>B6</t>
        </is>
      </c>
      <c r="C6055" s="9">
        <f>_xlfn.XLOOKUP(B6055,Carriers[Code],Carriers[Airline])</f>
        <v/>
      </c>
      <c r="D6055" t="n">
        <v>2033</v>
      </c>
      <c r="E6055" t="inlineStr">
        <is>
          <t>IAH</t>
        </is>
      </c>
      <c r="F6055" s="10" t="n">
        <v>915</v>
      </c>
      <c r="G6055" t="inlineStr">
        <is>
          <t>0900-0959</t>
        </is>
      </c>
      <c r="H6055" s="9">
        <f>INT(F6055/100)</f>
        <v/>
      </c>
      <c r="I6055" t="n">
        <v>-2</v>
      </c>
      <c r="J6055" t="n">
        <v>0</v>
      </c>
      <c r="K6055" t="n">
        <v>-9</v>
      </c>
      <c r="L6055" t="n">
        <v>0</v>
      </c>
      <c r="M6055" t="n">
        <v>0</v>
      </c>
      <c r="O6055" t="n">
        <v>0</v>
      </c>
    </row>
    <row r="6056">
      <c r="A6056" s="8" t="n">
        <v>46218</v>
      </c>
      <c r="B6056" t="inlineStr">
        <is>
          <t>DL</t>
        </is>
      </c>
      <c r="C6056" s="9">
        <f>_xlfn.XLOOKUP(B6056,Carriers[Code],Carriers[Airline])</f>
        <v/>
      </c>
      <c r="D6056" t="n">
        <v>1748</v>
      </c>
      <c r="E6056" t="inlineStr">
        <is>
          <t>DTW</t>
        </is>
      </c>
      <c r="F6056" s="10" t="n">
        <v>915</v>
      </c>
      <c r="G6056" t="inlineStr">
        <is>
          <t>0900-0959</t>
        </is>
      </c>
      <c r="H6056" s="9">
        <f>INT(F6056/100)</f>
        <v/>
      </c>
      <c r="I6056" t="n">
        <v>-1</v>
      </c>
      <c r="J6056" t="n">
        <v>0</v>
      </c>
      <c r="K6056" t="n">
        <v>6</v>
      </c>
      <c r="L6056" t="n">
        <v>0</v>
      </c>
      <c r="M6056" t="n">
        <v>0</v>
      </c>
      <c r="O6056" t="n">
        <v>0</v>
      </c>
    </row>
    <row r="6057">
      <c r="A6057" s="8" t="n">
        <v>46218</v>
      </c>
      <c r="B6057" t="inlineStr">
        <is>
          <t>YX</t>
        </is>
      </c>
      <c r="C6057" s="9">
        <f>_xlfn.XLOOKUP(B6057,Carriers[Code],Carriers[Airline])</f>
        <v/>
      </c>
      <c r="D6057" t="n">
        <v>5693</v>
      </c>
      <c r="E6057" t="inlineStr">
        <is>
          <t>DCA</t>
        </is>
      </c>
      <c r="F6057" s="10" t="n">
        <v>915</v>
      </c>
      <c r="G6057" t="inlineStr">
        <is>
          <t>0900-0959</t>
        </is>
      </c>
      <c r="H6057" s="9">
        <f>INT(F6057/100)</f>
        <v/>
      </c>
      <c r="I6057" t="n">
        <v>-9</v>
      </c>
      <c r="J6057" t="n">
        <v>0</v>
      </c>
      <c r="K6057" t="n">
        <v>3</v>
      </c>
      <c r="L6057" t="n">
        <v>0</v>
      </c>
      <c r="M6057" t="n">
        <v>0</v>
      </c>
      <c r="O6057" t="n">
        <v>0</v>
      </c>
    </row>
    <row r="6058">
      <c r="A6058" s="8" t="n">
        <v>46218</v>
      </c>
      <c r="B6058" t="inlineStr">
        <is>
          <t>B6</t>
        </is>
      </c>
      <c r="C6058" s="9">
        <f>_xlfn.XLOOKUP(B6058,Carriers[Code],Carriers[Airline])</f>
        <v/>
      </c>
      <c r="D6058" t="n">
        <v>385</v>
      </c>
      <c r="E6058" t="inlineStr">
        <is>
          <t>PIT</t>
        </is>
      </c>
      <c r="F6058" s="10" t="n">
        <v>916</v>
      </c>
      <c r="G6058" t="inlineStr">
        <is>
          <t>0900-0959</t>
        </is>
      </c>
      <c r="H6058" s="9">
        <f>INT(F6058/100)</f>
        <v/>
      </c>
      <c r="I6058" t="n">
        <v>-8</v>
      </c>
      <c r="J6058" t="n">
        <v>0</v>
      </c>
      <c r="K6058" t="n">
        <v>-16</v>
      </c>
      <c r="L6058" t="n">
        <v>0</v>
      </c>
      <c r="M6058" t="n">
        <v>0</v>
      </c>
      <c r="O6058" t="n">
        <v>0</v>
      </c>
    </row>
    <row r="6059">
      <c r="A6059" s="8" t="n">
        <v>46218</v>
      </c>
      <c r="B6059" t="inlineStr">
        <is>
          <t>AA</t>
        </is>
      </c>
      <c r="C6059" s="9">
        <f>_xlfn.XLOOKUP(B6059,Carriers[Code],Carriers[Airline])</f>
        <v/>
      </c>
      <c r="D6059" t="n">
        <v>1605</v>
      </c>
      <c r="E6059" t="inlineStr">
        <is>
          <t>DCA</t>
        </is>
      </c>
      <c r="F6059" s="10" t="n">
        <v>918</v>
      </c>
      <c r="G6059" t="inlineStr">
        <is>
          <t>0900-0959</t>
        </is>
      </c>
      <c r="H6059" s="9">
        <f>INT(F6059/100)</f>
        <v/>
      </c>
      <c r="I6059" t="n">
        <v>-5</v>
      </c>
      <c r="J6059" t="n">
        <v>0</v>
      </c>
      <c r="K6059" t="n">
        <v>0</v>
      </c>
      <c r="L6059" t="n">
        <v>0</v>
      </c>
      <c r="M6059" t="n">
        <v>0</v>
      </c>
      <c r="O6059" t="n">
        <v>0</v>
      </c>
    </row>
    <row r="6060">
      <c r="A6060" s="8" t="n">
        <v>46218</v>
      </c>
      <c r="B6060" t="inlineStr">
        <is>
          <t>DL</t>
        </is>
      </c>
      <c r="C6060" s="9">
        <f>_xlfn.XLOOKUP(B6060,Carriers[Code],Carriers[Airline])</f>
        <v/>
      </c>
      <c r="D6060" t="n">
        <v>1245</v>
      </c>
      <c r="E6060" t="inlineStr">
        <is>
          <t>PBI</t>
        </is>
      </c>
      <c r="F6060" s="10" t="n">
        <v>920</v>
      </c>
      <c r="G6060" t="inlineStr">
        <is>
          <t>0900-0959</t>
        </is>
      </c>
      <c r="H6060" s="9">
        <f>INT(F6060/100)</f>
        <v/>
      </c>
      <c r="I6060" t="n">
        <v>-13</v>
      </c>
      <c r="J6060" t="n">
        <v>0</v>
      </c>
      <c r="K6060" t="n">
        <v>-21</v>
      </c>
      <c r="L6060" t="n">
        <v>0</v>
      </c>
      <c r="M6060" t="n">
        <v>0</v>
      </c>
      <c r="O6060" t="n">
        <v>0</v>
      </c>
    </row>
    <row r="6061">
      <c r="A6061" s="8" t="n">
        <v>46218</v>
      </c>
      <c r="B6061" t="inlineStr">
        <is>
          <t>YX</t>
        </is>
      </c>
      <c r="C6061" s="9">
        <f>_xlfn.XLOOKUP(B6061,Carriers[Code],Carriers[Airline])</f>
        <v/>
      </c>
      <c r="D6061" t="n">
        <v>5809</v>
      </c>
      <c r="E6061" t="inlineStr">
        <is>
          <t>ORF</t>
        </is>
      </c>
      <c r="F6061" s="10" t="n">
        <v>920</v>
      </c>
      <c r="G6061" t="inlineStr">
        <is>
          <t>0900-0959</t>
        </is>
      </c>
      <c r="H6061" s="9">
        <f>INT(F6061/100)</f>
        <v/>
      </c>
      <c r="I6061" t="n">
        <v>-4</v>
      </c>
      <c r="J6061" t="n">
        <v>0</v>
      </c>
      <c r="K6061" t="n">
        <v>-5</v>
      </c>
      <c r="L6061" t="n">
        <v>0</v>
      </c>
      <c r="M6061" t="n">
        <v>0</v>
      </c>
      <c r="O6061" t="n">
        <v>0</v>
      </c>
    </row>
    <row r="6062">
      <c r="A6062" s="8" t="n">
        <v>46218</v>
      </c>
      <c r="B6062" t="inlineStr">
        <is>
          <t>YX</t>
        </is>
      </c>
      <c r="C6062" s="9">
        <f>_xlfn.XLOOKUP(B6062,Carriers[Code],Carriers[Airline])</f>
        <v/>
      </c>
      <c r="D6062" t="n">
        <v>4666</v>
      </c>
      <c r="E6062" t="inlineStr">
        <is>
          <t>BUF</t>
        </is>
      </c>
      <c r="F6062" s="10" t="n">
        <v>921</v>
      </c>
      <c r="G6062" t="inlineStr">
        <is>
          <t>0900-0959</t>
        </is>
      </c>
      <c r="H6062" s="9">
        <f>INT(F6062/100)</f>
        <v/>
      </c>
      <c r="I6062" t="n">
        <v>-9</v>
      </c>
      <c r="J6062" t="n">
        <v>0</v>
      </c>
      <c r="K6062" t="n">
        <v>-24</v>
      </c>
      <c r="L6062" t="n">
        <v>0</v>
      </c>
      <c r="M6062" t="n">
        <v>0</v>
      </c>
      <c r="O6062" t="n">
        <v>0</v>
      </c>
    </row>
    <row r="6063">
      <c r="A6063" s="8" t="n">
        <v>46218</v>
      </c>
      <c r="B6063" t="inlineStr">
        <is>
          <t>UA</t>
        </is>
      </c>
      <c r="C6063" s="9">
        <f>_xlfn.XLOOKUP(B6063,Carriers[Code],Carriers[Airline])</f>
        <v/>
      </c>
      <c r="D6063" t="n">
        <v>2098</v>
      </c>
      <c r="E6063" t="inlineStr">
        <is>
          <t>IAD</t>
        </is>
      </c>
      <c r="F6063" s="10" t="n">
        <v>925</v>
      </c>
      <c r="G6063" t="inlineStr">
        <is>
          <t>0900-0959</t>
        </is>
      </c>
      <c r="H6063" s="9">
        <f>INT(F6063/100)</f>
        <v/>
      </c>
      <c r="I6063" t="n">
        <v>-8</v>
      </c>
      <c r="J6063" t="n">
        <v>0</v>
      </c>
      <c r="K6063" t="n">
        <v>-13</v>
      </c>
      <c r="L6063" t="n">
        <v>0</v>
      </c>
      <c r="M6063" t="n">
        <v>0</v>
      </c>
      <c r="O6063" t="n">
        <v>0</v>
      </c>
    </row>
    <row r="6064">
      <c r="A6064" s="8" t="n">
        <v>46218</v>
      </c>
      <c r="B6064" t="inlineStr">
        <is>
          <t>YX</t>
        </is>
      </c>
      <c r="C6064" s="9">
        <f>_xlfn.XLOOKUP(B6064,Carriers[Code],Carriers[Airline])</f>
        <v/>
      </c>
      <c r="D6064" t="n">
        <v>5615</v>
      </c>
      <c r="E6064" t="inlineStr">
        <is>
          <t>SDF</t>
        </is>
      </c>
      <c r="F6064" s="10" t="n">
        <v>926</v>
      </c>
      <c r="G6064" t="inlineStr">
        <is>
          <t>0900-0959</t>
        </is>
      </c>
      <c r="H6064" s="9">
        <f>INT(F6064/100)</f>
        <v/>
      </c>
      <c r="I6064" t="n">
        <v>-6</v>
      </c>
      <c r="J6064" t="n">
        <v>0</v>
      </c>
      <c r="K6064" t="n">
        <v>-15</v>
      </c>
      <c r="L6064" t="n">
        <v>0</v>
      </c>
      <c r="M6064" t="n">
        <v>0</v>
      </c>
      <c r="O6064" t="n">
        <v>0</v>
      </c>
    </row>
    <row r="6065">
      <c r="A6065" s="8" t="n">
        <v>46218</v>
      </c>
      <c r="B6065" t="inlineStr">
        <is>
          <t>B6</t>
        </is>
      </c>
      <c r="C6065" s="9">
        <f>_xlfn.XLOOKUP(B6065,Carriers[Code],Carriers[Airline])</f>
        <v/>
      </c>
      <c r="D6065" t="n">
        <v>2352</v>
      </c>
      <c r="E6065" t="inlineStr">
        <is>
          <t>ACK</t>
        </is>
      </c>
      <c r="F6065" s="10" t="n">
        <v>930</v>
      </c>
      <c r="G6065" t="inlineStr">
        <is>
          <t>0900-0959</t>
        </is>
      </c>
      <c r="H6065" s="9">
        <f>INT(F6065/100)</f>
        <v/>
      </c>
      <c r="I6065" t="n">
        <v>-10</v>
      </c>
      <c r="J6065" t="n">
        <v>0</v>
      </c>
      <c r="K6065" t="n">
        <v>-2</v>
      </c>
      <c r="L6065" t="n">
        <v>0</v>
      </c>
      <c r="M6065" t="n">
        <v>0</v>
      </c>
      <c r="O6065" t="n">
        <v>0</v>
      </c>
    </row>
    <row r="6066">
      <c r="A6066" s="8" t="n">
        <v>46218</v>
      </c>
      <c r="B6066" t="inlineStr">
        <is>
          <t>UA</t>
        </is>
      </c>
      <c r="C6066" s="9">
        <f>_xlfn.XLOOKUP(B6066,Carriers[Code],Carriers[Airline])</f>
        <v/>
      </c>
      <c r="D6066" t="n">
        <v>1307</v>
      </c>
      <c r="E6066" t="inlineStr">
        <is>
          <t>EWR</t>
        </is>
      </c>
      <c r="F6066" s="10" t="n">
        <v>930</v>
      </c>
      <c r="G6066" t="inlineStr">
        <is>
          <t>0900-0959</t>
        </is>
      </c>
      <c r="H6066" s="9">
        <f>INT(F6066/100)</f>
        <v/>
      </c>
      <c r="I6066" t="n">
        <v>3</v>
      </c>
      <c r="J6066" t="n">
        <v>0</v>
      </c>
      <c r="K6066" t="n">
        <v>-8</v>
      </c>
      <c r="L6066" t="n">
        <v>0</v>
      </c>
      <c r="M6066" t="n">
        <v>0</v>
      </c>
      <c r="O6066" t="n">
        <v>0</v>
      </c>
    </row>
    <row r="6067">
      <c r="A6067" s="8" t="n">
        <v>46218</v>
      </c>
      <c r="B6067" t="inlineStr">
        <is>
          <t>YX</t>
        </is>
      </c>
      <c r="C6067" s="9">
        <f>_xlfn.XLOOKUP(B6067,Carriers[Code],Carriers[Airline])</f>
        <v/>
      </c>
      <c r="D6067" t="n">
        <v>4708</v>
      </c>
      <c r="E6067" t="inlineStr">
        <is>
          <t>ACK</t>
        </is>
      </c>
      <c r="F6067" s="10" t="n">
        <v>935</v>
      </c>
      <c r="G6067" t="inlineStr">
        <is>
          <t>0900-0959</t>
        </is>
      </c>
      <c r="H6067" s="9">
        <f>INT(F6067/100)</f>
        <v/>
      </c>
      <c r="I6067" t="n">
        <v>-10</v>
      </c>
      <c r="J6067" t="n">
        <v>0</v>
      </c>
      <c r="K6067" t="n">
        <v>-3</v>
      </c>
      <c r="L6067" t="n">
        <v>0</v>
      </c>
      <c r="M6067" t="n">
        <v>0</v>
      </c>
      <c r="O6067" t="n">
        <v>0</v>
      </c>
    </row>
    <row r="6068">
      <c r="A6068" s="8" t="n">
        <v>46218</v>
      </c>
      <c r="B6068" t="inlineStr">
        <is>
          <t>AA</t>
        </is>
      </c>
      <c r="C6068" s="9">
        <f>_xlfn.XLOOKUP(B6068,Carriers[Code],Carriers[Airline])</f>
        <v/>
      </c>
      <c r="D6068" t="n">
        <v>3225</v>
      </c>
      <c r="E6068" t="inlineStr">
        <is>
          <t>PHL</t>
        </is>
      </c>
      <c r="F6068" s="10" t="n">
        <v>938</v>
      </c>
      <c r="G6068" t="inlineStr">
        <is>
          <t>0900-0959</t>
        </is>
      </c>
      <c r="H6068" s="9">
        <f>INT(F6068/100)</f>
        <v/>
      </c>
      <c r="I6068" t="n">
        <v>-7</v>
      </c>
      <c r="J6068" t="n">
        <v>0</v>
      </c>
      <c r="K6068" t="n">
        <v>-8</v>
      </c>
      <c r="L6068" t="n">
        <v>0</v>
      </c>
      <c r="M6068" t="n">
        <v>0</v>
      </c>
      <c r="O6068" t="n">
        <v>0</v>
      </c>
    </row>
    <row r="6069">
      <c r="A6069" s="8" t="n">
        <v>46218</v>
      </c>
      <c r="B6069" t="inlineStr">
        <is>
          <t>UA</t>
        </is>
      </c>
      <c r="C6069" s="9">
        <f>_xlfn.XLOOKUP(B6069,Carriers[Code],Carriers[Airline])</f>
        <v/>
      </c>
      <c r="D6069" t="n">
        <v>662</v>
      </c>
      <c r="E6069" t="inlineStr">
        <is>
          <t>DEN</t>
        </is>
      </c>
      <c r="F6069" s="10" t="n">
        <v>940</v>
      </c>
      <c r="G6069" t="inlineStr">
        <is>
          <t>0900-0959</t>
        </is>
      </c>
      <c r="H6069" s="9">
        <f>INT(F6069/100)</f>
        <v/>
      </c>
      <c r="I6069" t="n">
        <v>-7</v>
      </c>
      <c r="J6069" t="n">
        <v>0</v>
      </c>
      <c r="K6069" t="n">
        <v>-18</v>
      </c>
      <c r="L6069" t="n">
        <v>0</v>
      </c>
      <c r="M6069" t="n">
        <v>0</v>
      </c>
      <c r="O6069" t="n">
        <v>0</v>
      </c>
    </row>
    <row r="6070">
      <c r="A6070" s="8" t="n">
        <v>46218</v>
      </c>
      <c r="B6070" t="inlineStr">
        <is>
          <t>B6</t>
        </is>
      </c>
      <c r="C6070" s="9">
        <f>_xlfn.XLOOKUP(B6070,Carriers[Code],Carriers[Airline])</f>
        <v/>
      </c>
      <c r="D6070" t="n">
        <v>267</v>
      </c>
      <c r="E6070" t="inlineStr">
        <is>
          <t>CHS</t>
        </is>
      </c>
      <c r="F6070" s="10" t="n">
        <v>945</v>
      </c>
      <c r="G6070" t="inlineStr">
        <is>
          <t>0900-0959</t>
        </is>
      </c>
      <c r="H6070" s="9">
        <f>INT(F6070/100)</f>
        <v/>
      </c>
      <c r="I6070" t="n">
        <v>-9</v>
      </c>
      <c r="J6070" t="n">
        <v>0</v>
      </c>
      <c r="K6070" t="n">
        <v>-9</v>
      </c>
      <c r="L6070" t="n">
        <v>0</v>
      </c>
      <c r="M6070" t="n">
        <v>0</v>
      </c>
      <c r="O6070" t="n">
        <v>0</v>
      </c>
    </row>
    <row r="6071">
      <c r="A6071" s="8" t="n">
        <v>46218</v>
      </c>
      <c r="B6071" t="inlineStr">
        <is>
          <t>B6</t>
        </is>
      </c>
      <c r="C6071" s="9">
        <f>_xlfn.XLOOKUP(B6071,Carriers[Code],Carriers[Airline])</f>
        <v/>
      </c>
      <c r="D6071" t="n">
        <v>1833</v>
      </c>
      <c r="E6071" t="inlineStr">
        <is>
          <t>SFO</t>
        </is>
      </c>
      <c r="F6071" s="10" t="n">
        <v>950</v>
      </c>
      <c r="G6071" t="inlineStr">
        <is>
          <t>0900-0959</t>
        </is>
      </c>
      <c r="H6071" s="9">
        <f>INT(F6071/100)</f>
        <v/>
      </c>
      <c r="I6071" t="n">
        <v>-1</v>
      </c>
      <c r="J6071" t="n">
        <v>0</v>
      </c>
      <c r="K6071" t="n">
        <v>14</v>
      </c>
      <c r="L6071" t="n">
        <v>0</v>
      </c>
      <c r="M6071" t="n">
        <v>0</v>
      </c>
      <c r="O6071" t="n">
        <v>0</v>
      </c>
    </row>
    <row r="6072">
      <c r="A6072" s="8" t="n">
        <v>46218</v>
      </c>
      <c r="B6072" t="inlineStr">
        <is>
          <t>UA</t>
        </is>
      </c>
      <c r="C6072" s="9">
        <f>_xlfn.XLOOKUP(B6072,Carriers[Code],Carriers[Airline])</f>
        <v/>
      </c>
      <c r="D6072" t="n">
        <v>1349</v>
      </c>
      <c r="E6072" t="inlineStr">
        <is>
          <t>ORD</t>
        </is>
      </c>
      <c r="F6072" s="10" t="n">
        <v>950</v>
      </c>
      <c r="G6072" t="inlineStr">
        <is>
          <t>0900-0959</t>
        </is>
      </c>
      <c r="H6072" s="9">
        <f>INT(F6072/100)</f>
        <v/>
      </c>
      <c r="I6072" t="n">
        <v>-10</v>
      </c>
      <c r="J6072" t="n">
        <v>0</v>
      </c>
      <c r="K6072" t="n">
        <v>-20</v>
      </c>
      <c r="L6072" t="n">
        <v>0</v>
      </c>
      <c r="M6072" t="n">
        <v>0</v>
      </c>
      <c r="O6072" t="n">
        <v>0</v>
      </c>
    </row>
    <row r="6073">
      <c r="A6073" s="8" t="n">
        <v>46218</v>
      </c>
      <c r="B6073" t="inlineStr">
        <is>
          <t>B6</t>
        </is>
      </c>
      <c r="C6073" s="9">
        <f>_xlfn.XLOOKUP(B6073,Carriers[Code],Carriers[Airline])</f>
        <v/>
      </c>
      <c r="D6073" t="n">
        <v>395</v>
      </c>
      <c r="E6073" t="inlineStr">
        <is>
          <t>PDX</t>
        </is>
      </c>
      <c r="F6073" s="10" t="n">
        <v>955</v>
      </c>
      <c r="G6073" t="inlineStr">
        <is>
          <t>0900-0959</t>
        </is>
      </c>
      <c r="H6073" s="9">
        <f>INT(F6073/100)</f>
        <v/>
      </c>
      <c r="I6073" t="n">
        <v>-4</v>
      </c>
      <c r="J6073" t="n">
        <v>0</v>
      </c>
      <c r="K6073" t="n">
        <v>-18</v>
      </c>
      <c r="L6073" t="n">
        <v>0</v>
      </c>
      <c r="M6073" t="n">
        <v>0</v>
      </c>
      <c r="O6073" t="n">
        <v>0</v>
      </c>
    </row>
    <row r="6074">
      <c r="A6074" s="8" t="n">
        <v>46218</v>
      </c>
      <c r="B6074" t="inlineStr">
        <is>
          <t>MQ</t>
        </is>
      </c>
      <c r="C6074" s="9">
        <f>_xlfn.XLOOKUP(B6074,Carriers[Code],Carriers[Airline])</f>
        <v/>
      </c>
      <c r="D6074" t="n">
        <v>4171</v>
      </c>
      <c r="E6074" t="inlineStr">
        <is>
          <t>ROC</t>
        </is>
      </c>
      <c r="F6074" s="10" t="n">
        <v>955</v>
      </c>
      <c r="G6074" t="inlineStr">
        <is>
          <t>0900-0959</t>
        </is>
      </c>
      <c r="H6074" s="9">
        <f>INT(F6074/100)</f>
        <v/>
      </c>
      <c r="I6074" t="n">
        <v>-4</v>
      </c>
      <c r="J6074" t="n">
        <v>0</v>
      </c>
      <c r="K6074" t="n">
        <v>-2</v>
      </c>
      <c r="L6074" t="n">
        <v>0</v>
      </c>
      <c r="M6074" t="n">
        <v>0</v>
      </c>
      <c r="O6074" t="n">
        <v>0</v>
      </c>
    </row>
    <row r="6075">
      <c r="A6075" s="8" t="n">
        <v>46218</v>
      </c>
      <c r="B6075" t="inlineStr">
        <is>
          <t>DL</t>
        </is>
      </c>
      <c r="C6075" s="9">
        <f>_xlfn.XLOOKUP(B6075,Carriers[Code],Carriers[Airline])</f>
        <v/>
      </c>
      <c r="D6075" t="n">
        <v>2118</v>
      </c>
      <c r="E6075" t="inlineStr">
        <is>
          <t>RDU</t>
        </is>
      </c>
      <c r="F6075" s="10" t="n">
        <v>1000</v>
      </c>
      <c r="G6075" t="inlineStr">
        <is>
          <t>1000-1059</t>
        </is>
      </c>
      <c r="H6075" s="9">
        <f>INT(F6075/100)</f>
        <v/>
      </c>
      <c r="I6075" t="n">
        <v>-4</v>
      </c>
      <c r="J6075" t="n">
        <v>0</v>
      </c>
      <c r="K6075" t="n">
        <v>-17</v>
      </c>
      <c r="L6075" t="n">
        <v>0</v>
      </c>
      <c r="M6075" t="n">
        <v>0</v>
      </c>
      <c r="O6075" t="n">
        <v>0</v>
      </c>
    </row>
    <row r="6076">
      <c r="A6076" s="8" t="n">
        <v>46218</v>
      </c>
      <c r="B6076" t="inlineStr">
        <is>
          <t>YX</t>
        </is>
      </c>
      <c r="C6076" s="9">
        <f>_xlfn.XLOOKUP(B6076,Carriers[Code],Carriers[Airline])</f>
        <v/>
      </c>
      <c r="D6076" t="n">
        <v>5744</v>
      </c>
      <c r="E6076" t="inlineStr">
        <is>
          <t>LGA</t>
        </is>
      </c>
      <c r="F6076" s="10" t="n">
        <v>1000</v>
      </c>
      <c r="G6076" t="inlineStr">
        <is>
          <t>1000-1059</t>
        </is>
      </c>
      <c r="H6076" s="9">
        <f>INT(F6076/100)</f>
        <v/>
      </c>
      <c r="I6076" t="n">
        <v>-8</v>
      </c>
      <c r="J6076" t="n">
        <v>0</v>
      </c>
      <c r="K6076" t="n">
        <v>-2</v>
      </c>
      <c r="L6076" t="n">
        <v>0</v>
      </c>
      <c r="M6076" t="n">
        <v>0</v>
      </c>
      <c r="O6076" t="n">
        <v>0</v>
      </c>
    </row>
    <row r="6077">
      <c r="A6077" s="8" t="n">
        <v>46218</v>
      </c>
      <c r="B6077" t="inlineStr">
        <is>
          <t>AA</t>
        </is>
      </c>
      <c r="C6077" s="9">
        <f>_xlfn.XLOOKUP(B6077,Carriers[Code],Carriers[Airline])</f>
        <v/>
      </c>
      <c r="D6077" t="n">
        <v>377</v>
      </c>
      <c r="E6077" t="inlineStr">
        <is>
          <t>PHX</t>
        </is>
      </c>
      <c r="F6077" s="10" t="n">
        <v>1004</v>
      </c>
      <c r="G6077" t="inlineStr">
        <is>
          <t>1000-1059</t>
        </is>
      </c>
      <c r="H6077" s="9">
        <f>INT(F6077/100)</f>
        <v/>
      </c>
      <c r="I6077" t="n">
        <v>43</v>
      </c>
      <c r="J6077" t="n">
        <v>1</v>
      </c>
      <c r="K6077" t="n">
        <v>17</v>
      </c>
      <c r="L6077" t="n">
        <v>1</v>
      </c>
      <c r="M6077" t="n">
        <v>0</v>
      </c>
      <c r="O6077" t="n">
        <v>0</v>
      </c>
      <c r="P6077" t="n">
        <v>17</v>
      </c>
      <c r="Q6077" t="n">
        <v>0</v>
      </c>
      <c r="R6077" t="n">
        <v>0</v>
      </c>
      <c r="S6077" t="n">
        <v>0</v>
      </c>
      <c r="T6077" t="n">
        <v>0</v>
      </c>
    </row>
    <row r="6078">
      <c r="A6078" s="8" t="n">
        <v>46218</v>
      </c>
      <c r="B6078" t="inlineStr">
        <is>
          <t>F9</t>
        </is>
      </c>
      <c r="C6078" s="9">
        <f>_xlfn.XLOOKUP(B6078,Carriers[Code],Carriers[Airline])</f>
        <v/>
      </c>
      <c r="D6078" t="n">
        <v>1977</v>
      </c>
      <c r="E6078" t="inlineStr">
        <is>
          <t>MCO</t>
        </is>
      </c>
      <c r="F6078" s="10" t="n">
        <v>1004</v>
      </c>
      <c r="G6078" t="inlineStr">
        <is>
          <t>1000-1059</t>
        </is>
      </c>
      <c r="H6078" s="9">
        <f>INT(F6078/100)</f>
        <v/>
      </c>
      <c r="I6078" t="n">
        <v>0</v>
      </c>
      <c r="J6078" t="n">
        <v>0</v>
      </c>
      <c r="K6078" t="n">
        <v>-22</v>
      </c>
      <c r="L6078" t="n">
        <v>0</v>
      </c>
      <c r="M6078" t="n">
        <v>0</v>
      </c>
      <c r="O6078" t="n">
        <v>0</v>
      </c>
    </row>
    <row r="6079">
      <c r="A6079" s="8" t="n">
        <v>46218</v>
      </c>
      <c r="B6079" t="inlineStr">
        <is>
          <t>G4</t>
        </is>
      </c>
      <c r="C6079" s="9">
        <f>_xlfn.XLOOKUP(B6079,Carriers[Code],Carriers[Airline])</f>
        <v/>
      </c>
      <c r="D6079" t="n">
        <v>236</v>
      </c>
      <c r="E6079" t="inlineStr">
        <is>
          <t>AVL</t>
        </is>
      </c>
      <c r="F6079" s="10" t="n">
        <v>1004</v>
      </c>
      <c r="G6079" t="inlineStr">
        <is>
          <t>1000-1059</t>
        </is>
      </c>
      <c r="H6079" s="9">
        <f>INT(F6079/100)</f>
        <v/>
      </c>
      <c r="I6079" t="n">
        <v>6</v>
      </c>
      <c r="J6079" t="n">
        <v>0</v>
      </c>
      <c r="K6079" t="n">
        <v>4</v>
      </c>
      <c r="L6079" t="n">
        <v>0</v>
      </c>
      <c r="M6079" t="n">
        <v>0</v>
      </c>
      <c r="O6079" t="n">
        <v>0</v>
      </c>
    </row>
    <row r="6080">
      <c r="A6080" s="8" t="n">
        <v>46218</v>
      </c>
      <c r="B6080" t="inlineStr">
        <is>
          <t>YX</t>
        </is>
      </c>
      <c r="C6080" s="9">
        <f>_xlfn.XLOOKUP(B6080,Carriers[Code],Carriers[Airline])</f>
        <v/>
      </c>
      <c r="D6080" t="n">
        <v>5630</v>
      </c>
      <c r="E6080" t="inlineStr">
        <is>
          <t>CLT</t>
        </is>
      </c>
      <c r="F6080" s="10" t="n">
        <v>1005</v>
      </c>
      <c r="G6080" t="inlineStr">
        <is>
          <t>1000-1059</t>
        </is>
      </c>
      <c r="H6080" s="9">
        <f>INT(F6080/100)</f>
        <v/>
      </c>
      <c r="I6080" t="n">
        <v>-7</v>
      </c>
      <c r="J6080" t="n">
        <v>0</v>
      </c>
      <c r="K6080" t="n">
        <v>-29</v>
      </c>
      <c r="L6080" t="n">
        <v>0</v>
      </c>
      <c r="M6080" t="n">
        <v>0</v>
      </c>
      <c r="O6080" t="n">
        <v>0</v>
      </c>
    </row>
    <row r="6081">
      <c r="A6081" s="8" t="n">
        <v>46218</v>
      </c>
      <c r="B6081" t="inlineStr">
        <is>
          <t>B6</t>
        </is>
      </c>
      <c r="C6081" s="9">
        <f>_xlfn.XLOOKUP(B6081,Carriers[Code],Carriers[Airline])</f>
        <v/>
      </c>
      <c r="D6081" t="n">
        <v>861</v>
      </c>
      <c r="E6081" t="inlineStr">
        <is>
          <t>SJU</t>
        </is>
      </c>
      <c r="F6081" s="10" t="n">
        <v>1010</v>
      </c>
      <c r="G6081" t="inlineStr">
        <is>
          <t>1000-1059</t>
        </is>
      </c>
      <c r="H6081" s="9">
        <f>INT(F6081/100)</f>
        <v/>
      </c>
      <c r="I6081" t="n">
        <v>0</v>
      </c>
      <c r="J6081" t="n">
        <v>0</v>
      </c>
      <c r="K6081" t="n">
        <v>-16</v>
      </c>
      <c r="L6081" t="n">
        <v>0</v>
      </c>
      <c r="M6081" t="n">
        <v>0</v>
      </c>
      <c r="O6081" t="n">
        <v>0</v>
      </c>
    </row>
    <row r="6082">
      <c r="A6082" s="8" t="n">
        <v>46218</v>
      </c>
      <c r="B6082" t="inlineStr">
        <is>
          <t>YX</t>
        </is>
      </c>
      <c r="C6082" s="9">
        <f>_xlfn.XLOOKUP(B6082,Carriers[Code],Carriers[Airline])</f>
        <v/>
      </c>
      <c r="D6082" t="n">
        <v>4516</v>
      </c>
      <c r="E6082" t="inlineStr">
        <is>
          <t>TVC</t>
        </is>
      </c>
      <c r="F6082" s="10" t="n">
        <v>1010</v>
      </c>
      <c r="G6082" t="inlineStr">
        <is>
          <t>1000-1059</t>
        </is>
      </c>
      <c r="H6082" s="9">
        <f>INT(F6082/100)</f>
        <v/>
      </c>
      <c r="I6082" t="n">
        <v>-6</v>
      </c>
      <c r="J6082" t="n">
        <v>0</v>
      </c>
      <c r="K6082" t="n">
        <v>11</v>
      </c>
      <c r="L6082" t="n">
        <v>0</v>
      </c>
      <c r="M6082" t="n">
        <v>0</v>
      </c>
      <c r="O6082" t="n">
        <v>0</v>
      </c>
    </row>
    <row r="6083">
      <c r="A6083" s="8" t="n">
        <v>46218</v>
      </c>
      <c r="B6083" t="inlineStr">
        <is>
          <t>DL</t>
        </is>
      </c>
      <c r="C6083" s="9">
        <f>_xlfn.XLOOKUP(B6083,Carriers[Code],Carriers[Airline])</f>
        <v/>
      </c>
      <c r="D6083" t="n">
        <v>860</v>
      </c>
      <c r="E6083" t="inlineStr">
        <is>
          <t>SFO</t>
        </is>
      </c>
      <c r="F6083" s="10" t="n">
        <v>1011</v>
      </c>
      <c r="G6083" t="inlineStr">
        <is>
          <t>1000-1059</t>
        </is>
      </c>
      <c r="H6083" s="9">
        <f>INT(F6083/100)</f>
        <v/>
      </c>
      <c r="I6083" t="n">
        <v>24</v>
      </c>
      <c r="J6083" t="n">
        <v>1</v>
      </c>
      <c r="K6083" t="n">
        <v>13</v>
      </c>
      <c r="L6083" t="n">
        <v>0</v>
      </c>
      <c r="M6083" t="n">
        <v>0</v>
      </c>
      <c r="O6083" t="n">
        <v>0</v>
      </c>
    </row>
    <row r="6084">
      <c r="A6084" s="8" t="n">
        <v>46218</v>
      </c>
      <c r="B6084" t="inlineStr">
        <is>
          <t>AA</t>
        </is>
      </c>
      <c r="C6084" s="9">
        <f>_xlfn.XLOOKUP(B6084,Carriers[Code],Carriers[Airline])</f>
        <v/>
      </c>
      <c r="D6084" t="n">
        <v>1548</v>
      </c>
      <c r="E6084" t="inlineStr">
        <is>
          <t>CLT</t>
        </is>
      </c>
      <c r="F6084" s="10" t="n">
        <v>1013</v>
      </c>
      <c r="G6084" t="inlineStr">
        <is>
          <t>1000-1059</t>
        </is>
      </c>
      <c r="H6084" s="9">
        <f>INT(F6084/100)</f>
        <v/>
      </c>
      <c r="I6084" t="n">
        <v>-6</v>
      </c>
      <c r="J6084" t="n">
        <v>0</v>
      </c>
      <c r="K6084" t="n">
        <v>-27</v>
      </c>
      <c r="L6084" t="n">
        <v>0</v>
      </c>
      <c r="M6084" t="n">
        <v>0</v>
      </c>
      <c r="O6084" t="n">
        <v>0</v>
      </c>
    </row>
    <row r="6085">
      <c r="A6085" s="8" t="n">
        <v>46218</v>
      </c>
      <c r="B6085" t="inlineStr">
        <is>
          <t>DL</t>
        </is>
      </c>
      <c r="C6085" s="9">
        <f>_xlfn.XLOOKUP(B6085,Carriers[Code],Carriers[Airline])</f>
        <v/>
      </c>
      <c r="D6085" t="n">
        <v>385</v>
      </c>
      <c r="E6085" t="inlineStr">
        <is>
          <t>ATL</t>
        </is>
      </c>
      <c r="F6085" s="10" t="n">
        <v>1015</v>
      </c>
      <c r="G6085" t="inlineStr">
        <is>
          <t>1000-1059</t>
        </is>
      </c>
      <c r="H6085" s="9">
        <f>INT(F6085/100)</f>
        <v/>
      </c>
      <c r="I6085" t="n">
        <v>-1</v>
      </c>
      <c r="J6085" t="n">
        <v>0</v>
      </c>
      <c r="K6085" t="n">
        <v>-3</v>
      </c>
      <c r="L6085" t="n">
        <v>0</v>
      </c>
      <c r="M6085" t="n">
        <v>0</v>
      </c>
      <c r="O6085" t="n">
        <v>0</v>
      </c>
    </row>
    <row r="6086">
      <c r="A6086" s="8" t="n">
        <v>46218</v>
      </c>
      <c r="B6086" t="inlineStr">
        <is>
          <t>B6</t>
        </is>
      </c>
      <c r="C6086" s="9">
        <f>_xlfn.XLOOKUP(B6086,Carriers[Code],Carriers[Airline])</f>
        <v/>
      </c>
      <c r="D6086" t="n">
        <v>1055</v>
      </c>
      <c r="E6086" t="inlineStr">
        <is>
          <t>DCA</t>
        </is>
      </c>
      <c r="F6086" s="10" t="n">
        <v>1020</v>
      </c>
      <c r="G6086" t="inlineStr">
        <is>
          <t>1000-1059</t>
        </is>
      </c>
      <c r="H6086" s="9">
        <f>INT(F6086/100)</f>
        <v/>
      </c>
      <c r="I6086" t="n">
        <v>-4</v>
      </c>
      <c r="J6086" t="n">
        <v>0</v>
      </c>
      <c r="K6086" t="n">
        <v>-17</v>
      </c>
      <c r="L6086" t="n">
        <v>0</v>
      </c>
      <c r="M6086" t="n">
        <v>0</v>
      </c>
      <c r="O6086" t="n">
        <v>0</v>
      </c>
    </row>
    <row r="6087">
      <c r="A6087" s="8" t="n">
        <v>46218</v>
      </c>
      <c r="B6087" t="inlineStr">
        <is>
          <t>YX</t>
        </is>
      </c>
      <c r="C6087" s="9">
        <f>_xlfn.XLOOKUP(B6087,Carriers[Code],Carriers[Airline])</f>
        <v/>
      </c>
      <c r="D6087" t="n">
        <v>5592</v>
      </c>
      <c r="E6087" t="inlineStr">
        <is>
          <t>DCA</t>
        </is>
      </c>
      <c r="F6087" s="10" t="n">
        <v>1020</v>
      </c>
      <c r="G6087" t="inlineStr">
        <is>
          <t>1000-1059</t>
        </is>
      </c>
      <c r="H6087" s="9">
        <f>INT(F6087/100)</f>
        <v/>
      </c>
      <c r="I6087" t="n">
        <v>-8</v>
      </c>
      <c r="J6087" t="n">
        <v>0</v>
      </c>
      <c r="K6087" t="n">
        <v>-12</v>
      </c>
      <c r="L6087" t="n">
        <v>0</v>
      </c>
      <c r="M6087" t="n">
        <v>0</v>
      </c>
      <c r="O6087" t="n">
        <v>0</v>
      </c>
    </row>
    <row r="6088">
      <c r="A6088" s="8" t="n">
        <v>46218</v>
      </c>
      <c r="B6088" t="inlineStr">
        <is>
          <t>B6</t>
        </is>
      </c>
      <c r="C6088" s="9">
        <f>_xlfn.XLOOKUP(B6088,Carriers[Code],Carriers[Airline])</f>
        <v/>
      </c>
      <c r="D6088" t="n">
        <v>1531</v>
      </c>
      <c r="E6088" t="inlineStr">
        <is>
          <t>MCO</t>
        </is>
      </c>
      <c r="F6088" s="10" t="n">
        <v>1021</v>
      </c>
      <c r="G6088" t="inlineStr">
        <is>
          <t>1000-1059</t>
        </is>
      </c>
      <c r="H6088" s="9">
        <f>INT(F6088/100)</f>
        <v/>
      </c>
      <c r="I6088" t="n">
        <v>-11</v>
      </c>
      <c r="J6088" t="n">
        <v>0</v>
      </c>
      <c r="K6088" t="n">
        <v>-14</v>
      </c>
      <c r="L6088" t="n">
        <v>0</v>
      </c>
      <c r="M6088" t="n">
        <v>0</v>
      </c>
      <c r="O6088" t="n">
        <v>0</v>
      </c>
    </row>
    <row r="6089">
      <c r="A6089" s="8" t="n">
        <v>46218</v>
      </c>
      <c r="B6089" t="inlineStr">
        <is>
          <t>B6</t>
        </is>
      </c>
      <c r="C6089" s="9">
        <f>_xlfn.XLOOKUP(B6089,Carriers[Code],Carriers[Airline])</f>
        <v/>
      </c>
      <c r="D6089" t="n">
        <v>1807</v>
      </c>
      <c r="E6089" t="inlineStr">
        <is>
          <t>BNA</t>
        </is>
      </c>
      <c r="F6089" s="10" t="n">
        <v>1028</v>
      </c>
      <c r="G6089" t="inlineStr">
        <is>
          <t>1000-1059</t>
        </is>
      </c>
      <c r="H6089" s="9">
        <f>INT(F6089/100)</f>
        <v/>
      </c>
      <c r="I6089" t="n">
        <v>-6</v>
      </c>
      <c r="J6089" t="n">
        <v>0</v>
      </c>
      <c r="K6089" t="n">
        <v>-21</v>
      </c>
      <c r="L6089" t="n">
        <v>0</v>
      </c>
      <c r="M6089" t="n">
        <v>0</v>
      </c>
      <c r="O6089" t="n">
        <v>0</v>
      </c>
    </row>
    <row r="6090">
      <c r="A6090" s="8" t="n">
        <v>46218</v>
      </c>
      <c r="B6090" t="inlineStr">
        <is>
          <t>AA</t>
        </is>
      </c>
      <c r="C6090" s="9">
        <f>_xlfn.XLOOKUP(B6090,Carriers[Code],Carriers[Airline])</f>
        <v/>
      </c>
      <c r="D6090" t="n">
        <v>1277</v>
      </c>
      <c r="E6090" t="inlineStr">
        <is>
          <t>LAX</t>
        </is>
      </c>
      <c r="F6090" s="10" t="n">
        <v>1030</v>
      </c>
      <c r="G6090" t="inlineStr">
        <is>
          <t>1000-1059</t>
        </is>
      </c>
      <c r="H6090" s="9">
        <f>INT(F6090/100)</f>
        <v/>
      </c>
      <c r="I6090" t="n">
        <v>2</v>
      </c>
      <c r="J6090" t="n">
        <v>0</v>
      </c>
      <c r="K6090" t="n">
        <v>-41</v>
      </c>
      <c r="L6090" t="n">
        <v>0</v>
      </c>
      <c r="M6090" t="n">
        <v>0</v>
      </c>
      <c r="O6090" t="n">
        <v>0</v>
      </c>
    </row>
    <row r="6091">
      <c r="A6091" s="8" t="n">
        <v>46218</v>
      </c>
      <c r="B6091" t="inlineStr">
        <is>
          <t>AA</t>
        </is>
      </c>
      <c r="C6091" s="9">
        <f>_xlfn.XLOOKUP(B6091,Carriers[Code],Carriers[Airline])</f>
        <v/>
      </c>
      <c r="D6091" t="n">
        <v>3022</v>
      </c>
      <c r="E6091" t="inlineStr">
        <is>
          <t>ORD</t>
        </is>
      </c>
      <c r="F6091" s="10" t="n">
        <v>1030</v>
      </c>
      <c r="G6091" t="inlineStr">
        <is>
          <t>1000-1059</t>
        </is>
      </c>
      <c r="H6091" s="9">
        <f>INT(F6091/100)</f>
        <v/>
      </c>
      <c r="I6091" t="n">
        <v>6</v>
      </c>
      <c r="J6091" t="n">
        <v>0</v>
      </c>
      <c r="K6091" t="n">
        <v>-13</v>
      </c>
      <c r="L6091" t="n">
        <v>0</v>
      </c>
      <c r="M6091" t="n">
        <v>0</v>
      </c>
      <c r="O6091" t="n">
        <v>0</v>
      </c>
    </row>
    <row r="6092">
      <c r="A6092" s="8" t="n">
        <v>46218</v>
      </c>
      <c r="B6092" t="inlineStr">
        <is>
          <t>WN</t>
        </is>
      </c>
      <c r="C6092" s="9">
        <f>_xlfn.XLOOKUP(B6092,Carriers[Code],Carriers[Airline])</f>
        <v/>
      </c>
      <c r="D6092" t="n">
        <v>24</v>
      </c>
      <c r="E6092" t="inlineStr">
        <is>
          <t>BWI</t>
        </is>
      </c>
      <c r="F6092" s="10" t="n">
        <v>1030</v>
      </c>
      <c r="G6092" t="inlineStr">
        <is>
          <t>1000-1059</t>
        </is>
      </c>
      <c r="H6092" s="9">
        <f>INT(F6092/100)</f>
        <v/>
      </c>
      <c r="I6092" t="n">
        <v>-14</v>
      </c>
      <c r="J6092" t="n">
        <v>0</v>
      </c>
      <c r="K6092" t="n">
        <v>-36</v>
      </c>
      <c r="L6092" t="n">
        <v>0</v>
      </c>
      <c r="M6092" t="n">
        <v>0</v>
      </c>
      <c r="O6092" t="n">
        <v>0</v>
      </c>
    </row>
    <row r="6093">
      <c r="A6093" s="8" t="n">
        <v>46218</v>
      </c>
      <c r="B6093" t="inlineStr">
        <is>
          <t>UA</t>
        </is>
      </c>
      <c r="C6093" s="9">
        <f>_xlfn.XLOOKUP(B6093,Carriers[Code],Carriers[Airline])</f>
        <v/>
      </c>
      <c r="D6093" t="n">
        <v>503</v>
      </c>
      <c r="E6093" t="inlineStr">
        <is>
          <t>ORD</t>
        </is>
      </c>
      <c r="F6093" s="10" t="n">
        <v>1035</v>
      </c>
      <c r="G6093" t="inlineStr">
        <is>
          <t>1000-1059</t>
        </is>
      </c>
      <c r="H6093" s="9">
        <f>INT(F6093/100)</f>
        <v/>
      </c>
      <c r="I6093" t="n">
        <v>-9</v>
      </c>
      <c r="J6093" t="n">
        <v>0</v>
      </c>
      <c r="K6093" t="n">
        <v>29</v>
      </c>
      <c r="L6093" t="n">
        <v>1</v>
      </c>
      <c r="M6093" t="n">
        <v>0</v>
      </c>
      <c r="O6093" t="n">
        <v>0</v>
      </c>
      <c r="P6093" t="n">
        <v>0</v>
      </c>
      <c r="Q6093" t="n">
        <v>0</v>
      </c>
      <c r="R6093" t="n">
        <v>29</v>
      </c>
      <c r="S6093" t="n">
        <v>0</v>
      </c>
      <c r="T6093" t="n">
        <v>0</v>
      </c>
    </row>
    <row r="6094">
      <c r="A6094" s="8" t="n">
        <v>46218</v>
      </c>
      <c r="B6094" t="inlineStr">
        <is>
          <t>AA</t>
        </is>
      </c>
      <c r="C6094" s="9">
        <f>_xlfn.XLOOKUP(B6094,Carriers[Code],Carriers[Airline])</f>
        <v/>
      </c>
      <c r="D6094" t="n">
        <v>2783</v>
      </c>
      <c r="E6094" t="inlineStr">
        <is>
          <t>PHL</t>
        </is>
      </c>
      <c r="F6094" s="10" t="n">
        <v>1049</v>
      </c>
      <c r="G6094" t="inlineStr">
        <is>
          <t>1000-1059</t>
        </is>
      </c>
      <c r="H6094" s="9">
        <f>INT(F6094/100)</f>
        <v/>
      </c>
      <c r="I6094" t="n">
        <v>-7</v>
      </c>
      <c r="J6094" t="n">
        <v>0</v>
      </c>
      <c r="K6094" t="n">
        <v>-9</v>
      </c>
      <c r="L6094" t="n">
        <v>0</v>
      </c>
      <c r="M6094" t="n">
        <v>0</v>
      </c>
      <c r="O6094" t="n">
        <v>0</v>
      </c>
    </row>
    <row r="6095">
      <c r="A6095" s="8" t="n">
        <v>46218</v>
      </c>
      <c r="B6095" t="inlineStr">
        <is>
          <t>YX</t>
        </is>
      </c>
      <c r="C6095" s="9">
        <f>_xlfn.XLOOKUP(B6095,Carriers[Code],Carriers[Airline])</f>
        <v/>
      </c>
      <c r="D6095" t="n">
        <v>5805</v>
      </c>
      <c r="E6095" t="inlineStr">
        <is>
          <t>PHL</t>
        </is>
      </c>
      <c r="F6095" s="10" t="n">
        <v>1050</v>
      </c>
      <c r="G6095" t="inlineStr">
        <is>
          <t>1000-1059</t>
        </is>
      </c>
      <c r="H6095" s="9">
        <f>INT(F6095/100)</f>
        <v/>
      </c>
      <c r="I6095" t="n">
        <v>-8</v>
      </c>
      <c r="J6095" t="n">
        <v>0</v>
      </c>
      <c r="K6095" t="n">
        <v>-14</v>
      </c>
      <c r="L6095" t="n">
        <v>0</v>
      </c>
      <c r="M6095" t="n">
        <v>0</v>
      </c>
      <c r="O6095" t="n">
        <v>0</v>
      </c>
    </row>
    <row r="6096">
      <c r="A6096" s="8" t="n">
        <v>46218</v>
      </c>
      <c r="B6096" t="inlineStr">
        <is>
          <t>AA</t>
        </is>
      </c>
      <c r="C6096" s="9">
        <f>_xlfn.XLOOKUP(B6096,Carriers[Code],Carriers[Airline])</f>
        <v/>
      </c>
      <c r="D6096" t="n">
        <v>1556</v>
      </c>
      <c r="E6096" t="inlineStr">
        <is>
          <t>DCA</t>
        </is>
      </c>
      <c r="F6096" s="10" t="n">
        <v>1051</v>
      </c>
      <c r="G6096" t="inlineStr">
        <is>
          <t>1000-1059</t>
        </is>
      </c>
      <c r="H6096" s="9">
        <f>INT(F6096/100)</f>
        <v/>
      </c>
      <c r="I6096" t="n">
        <v>71</v>
      </c>
      <c r="J6096" t="n">
        <v>1</v>
      </c>
      <c r="K6096" t="n">
        <v>87</v>
      </c>
      <c r="L6096" t="n">
        <v>1</v>
      </c>
      <c r="M6096" t="n">
        <v>0</v>
      </c>
      <c r="O6096" t="n">
        <v>0</v>
      </c>
      <c r="P6096" t="n">
        <v>0</v>
      </c>
      <c r="Q6096" t="n">
        <v>0</v>
      </c>
      <c r="R6096" t="n">
        <v>16</v>
      </c>
      <c r="S6096" t="n">
        <v>0</v>
      </c>
      <c r="T6096" t="n">
        <v>71</v>
      </c>
    </row>
    <row r="6097">
      <c r="A6097" s="8" t="n">
        <v>46218</v>
      </c>
      <c r="B6097" t="inlineStr">
        <is>
          <t>DL</t>
        </is>
      </c>
      <c r="C6097" s="9">
        <f>_xlfn.XLOOKUP(B6097,Carriers[Code],Carriers[Airline])</f>
        <v/>
      </c>
      <c r="D6097" t="n">
        <v>2004</v>
      </c>
      <c r="E6097" t="inlineStr">
        <is>
          <t>LAX</t>
        </is>
      </c>
      <c r="F6097" s="10" t="n">
        <v>1055</v>
      </c>
      <c r="G6097" t="inlineStr">
        <is>
          <t>1000-1059</t>
        </is>
      </c>
      <c r="H6097" s="9">
        <f>INT(F6097/100)</f>
        <v/>
      </c>
      <c r="I6097" t="n">
        <v>-5</v>
      </c>
      <c r="J6097" t="n">
        <v>0</v>
      </c>
      <c r="K6097" t="n">
        <v>-18</v>
      </c>
      <c r="L6097" t="n">
        <v>0</v>
      </c>
      <c r="M6097" t="n">
        <v>0</v>
      </c>
      <c r="O6097" t="n">
        <v>0</v>
      </c>
    </row>
    <row r="6098">
      <c r="A6098" s="8" t="n">
        <v>46218</v>
      </c>
      <c r="B6098" t="inlineStr">
        <is>
          <t>YX</t>
        </is>
      </c>
      <c r="C6098" s="9">
        <f>_xlfn.XLOOKUP(B6098,Carriers[Code],Carriers[Airline])</f>
        <v/>
      </c>
      <c r="D6098" t="n">
        <v>4373</v>
      </c>
      <c r="E6098" t="inlineStr">
        <is>
          <t>LGA</t>
        </is>
      </c>
      <c r="F6098" s="10" t="n">
        <v>1055</v>
      </c>
      <c r="G6098" t="inlineStr">
        <is>
          <t>1000-1059</t>
        </is>
      </c>
      <c r="H6098" s="9">
        <f>INT(F6098/100)</f>
        <v/>
      </c>
      <c r="I6098" t="n">
        <v>-9</v>
      </c>
      <c r="J6098" t="n">
        <v>0</v>
      </c>
      <c r="K6098" t="n">
        <v>-31</v>
      </c>
      <c r="L6098" t="n">
        <v>0</v>
      </c>
      <c r="M6098" t="n">
        <v>0</v>
      </c>
      <c r="O6098" t="n">
        <v>0</v>
      </c>
    </row>
    <row r="6099">
      <c r="A6099" s="8" t="n">
        <v>46218</v>
      </c>
      <c r="B6099" t="inlineStr">
        <is>
          <t>UA</t>
        </is>
      </c>
      <c r="C6099" s="9">
        <f>_xlfn.XLOOKUP(B6099,Carriers[Code],Carriers[Airline])</f>
        <v/>
      </c>
      <c r="D6099" t="n">
        <v>2394</v>
      </c>
      <c r="E6099" t="inlineStr">
        <is>
          <t>EWR</t>
        </is>
      </c>
      <c r="F6099" s="10" t="n">
        <v>1058</v>
      </c>
      <c r="G6099" t="inlineStr">
        <is>
          <t>1000-1059</t>
        </is>
      </c>
      <c r="H6099" s="9">
        <f>INT(F6099/100)</f>
        <v/>
      </c>
      <c r="I6099" t="n">
        <v>-3</v>
      </c>
      <c r="J6099" t="n">
        <v>0</v>
      </c>
      <c r="K6099" t="n">
        <v>-20</v>
      </c>
      <c r="L6099" t="n">
        <v>0</v>
      </c>
      <c r="M6099" t="n">
        <v>0</v>
      </c>
      <c r="O6099" t="n">
        <v>0</v>
      </c>
    </row>
    <row r="6100">
      <c r="A6100" s="8" t="n">
        <v>46218</v>
      </c>
      <c r="B6100" t="inlineStr">
        <is>
          <t>B6</t>
        </is>
      </c>
      <c r="C6100" s="9">
        <f>_xlfn.XLOOKUP(B6100,Carriers[Code],Carriers[Airline])</f>
        <v/>
      </c>
      <c r="D6100" t="n">
        <v>1487</v>
      </c>
      <c r="E6100" t="inlineStr">
        <is>
          <t>LAX</t>
        </is>
      </c>
      <c r="F6100" s="10" t="n">
        <v>1100</v>
      </c>
      <c r="G6100" t="inlineStr">
        <is>
          <t>1100-1159</t>
        </is>
      </c>
      <c r="H6100" s="9">
        <f>INT(F6100/100)</f>
        <v/>
      </c>
      <c r="I6100" t="n">
        <v>-11</v>
      </c>
      <c r="J6100" t="n">
        <v>0</v>
      </c>
      <c r="K6100" t="n">
        <v>-47</v>
      </c>
      <c r="L6100" t="n">
        <v>0</v>
      </c>
      <c r="M6100" t="n">
        <v>0</v>
      </c>
      <c r="O6100" t="n">
        <v>0</v>
      </c>
    </row>
    <row r="6101">
      <c r="A6101" s="8" t="n">
        <v>46218</v>
      </c>
      <c r="B6101" t="inlineStr">
        <is>
          <t>YX</t>
        </is>
      </c>
      <c r="C6101" s="9">
        <f>_xlfn.XLOOKUP(B6101,Carriers[Code],Carriers[Airline])</f>
        <v/>
      </c>
      <c r="D6101" t="n">
        <v>5755</v>
      </c>
      <c r="E6101" t="inlineStr">
        <is>
          <t>LGA</t>
        </is>
      </c>
      <c r="F6101" s="10" t="n">
        <v>1100</v>
      </c>
      <c r="G6101" t="inlineStr">
        <is>
          <t>1100-1159</t>
        </is>
      </c>
      <c r="H6101" s="9">
        <f>INT(F6101/100)</f>
        <v/>
      </c>
      <c r="I6101" t="n">
        <v>-9</v>
      </c>
      <c r="J6101" t="n">
        <v>0</v>
      </c>
      <c r="K6101" t="n">
        <v>-15</v>
      </c>
      <c r="L6101" t="n">
        <v>0</v>
      </c>
      <c r="M6101" t="n">
        <v>0</v>
      </c>
      <c r="O6101" t="n">
        <v>0</v>
      </c>
    </row>
    <row r="6102">
      <c r="A6102" s="8" t="n">
        <v>46218</v>
      </c>
      <c r="B6102" t="inlineStr">
        <is>
          <t>YX</t>
        </is>
      </c>
      <c r="C6102" s="9">
        <f>_xlfn.XLOOKUP(B6102,Carriers[Code],Carriers[Airline])</f>
        <v/>
      </c>
      <c r="D6102" t="n">
        <v>5668</v>
      </c>
      <c r="E6102" t="inlineStr">
        <is>
          <t>BWI</t>
        </is>
      </c>
      <c r="F6102" s="10" t="n">
        <v>1110</v>
      </c>
      <c r="G6102" t="inlineStr">
        <is>
          <t>1100-1159</t>
        </is>
      </c>
      <c r="H6102" s="9">
        <f>INT(F6102/100)</f>
        <v/>
      </c>
      <c r="I6102" t="n">
        <v>35</v>
      </c>
      <c r="J6102" t="n">
        <v>1</v>
      </c>
      <c r="K6102" t="n">
        <v>22</v>
      </c>
      <c r="L6102" t="n">
        <v>1</v>
      </c>
      <c r="M6102" t="n">
        <v>0</v>
      </c>
      <c r="O6102" t="n">
        <v>0</v>
      </c>
      <c r="P6102" t="n">
        <v>22</v>
      </c>
      <c r="Q6102" t="n">
        <v>0</v>
      </c>
      <c r="R6102" t="n">
        <v>0</v>
      </c>
      <c r="S6102" t="n">
        <v>0</v>
      </c>
      <c r="T6102" t="n">
        <v>0</v>
      </c>
    </row>
    <row r="6103">
      <c r="A6103" s="8" t="n">
        <v>46218</v>
      </c>
      <c r="B6103" t="inlineStr">
        <is>
          <t>B6</t>
        </is>
      </c>
      <c r="C6103" s="9">
        <f>_xlfn.XLOOKUP(B6103,Carriers[Code],Carriers[Airline])</f>
        <v/>
      </c>
      <c r="D6103" t="n">
        <v>401</v>
      </c>
      <c r="E6103" t="inlineStr">
        <is>
          <t>MSY</t>
        </is>
      </c>
      <c r="F6103" s="10" t="n">
        <v>1115</v>
      </c>
      <c r="G6103" t="inlineStr">
        <is>
          <t>1100-1159</t>
        </is>
      </c>
      <c r="H6103" s="9">
        <f>INT(F6103/100)</f>
        <v/>
      </c>
      <c r="I6103" t="n">
        <v>-10</v>
      </c>
      <c r="J6103" t="n">
        <v>0</v>
      </c>
      <c r="K6103" t="n">
        <v>-25</v>
      </c>
      <c r="L6103" t="n">
        <v>0</v>
      </c>
      <c r="M6103" t="n">
        <v>0</v>
      </c>
      <c r="O6103" t="n">
        <v>0</v>
      </c>
    </row>
    <row r="6104">
      <c r="A6104" s="8" t="n">
        <v>46218</v>
      </c>
      <c r="B6104" t="inlineStr">
        <is>
          <t>B6</t>
        </is>
      </c>
      <c r="C6104" s="9">
        <f>_xlfn.XLOOKUP(B6104,Carriers[Code],Carriers[Airline])</f>
        <v/>
      </c>
      <c r="D6104" t="n">
        <v>551</v>
      </c>
      <c r="E6104" t="inlineStr">
        <is>
          <t>MCO</t>
        </is>
      </c>
      <c r="F6104" s="10" t="n">
        <v>1115</v>
      </c>
      <c r="G6104" t="inlineStr">
        <is>
          <t>1100-1159</t>
        </is>
      </c>
      <c r="H6104" s="9">
        <f>INT(F6104/100)</f>
        <v/>
      </c>
      <c r="I6104" t="n">
        <v>-1</v>
      </c>
      <c r="J6104" t="n">
        <v>0</v>
      </c>
      <c r="K6104" t="n">
        <v>-10</v>
      </c>
      <c r="L6104" t="n">
        <v>0</v>
      </c>
      <c r="M6104" t="n">
        <v>0</v>
      </c>
      <c r="O6104" t="n">
        <v>0</v>
      </c>
    </row>
    <row r="6105">
      <c r="A6105" s="8" t="n">
        <v>46218</v>
      </c>
      <c r="B6105" t="inlineStr">
        <is>
          <t>DL</t>
        </is>
      </c>
      <c r="C6105" s="9">
        <f>_xlfn.XLOOKUP(B6105,Carriers[Code],Carriers[Airline])</f>
        <v/>
      </c>
      <c r="D6105" t="n">
        <v>464</v>
      </c>
      <c r="E6105" t="inlineStr">
        <is>
          <t>SLC</t>
        </is>
      </c>
      <c r="F6105" s="10" t="n">
        <v>1115</v>
      </c>
      <c r="G6105" t="inlineStr">
        <is>
          <t>1100-1159</t>
        </is>
      </c>
      <c r="H6105" s="9">
        <f>INT(F6105/100)</f>
        <v/>
      </c>
      <c r="I6105" t="n">
        <v>18</v>
      </c>
      <c r="J6105" t="n">
        <v>1</v>
      </c>
      <c r="K6105" t="n">
        <v>5</v>
      </c>
      <c r="L6105" t="n">
        <v>0</v>
      </c>
      <c r="M6105" t="n">
        <v>0</v>
      </c>
      <c r="O6105" t="n">
        <v>0</v>
      </c>
    </row>
    <row r="6106">
      <c r="A6106" s="8" t="n">
        <v>46218</v>
      </c>
      <c r="B6106" t="inlineStr">
        <is>
          <t>B6</t>
        </is>
      </c>
      <c r="C6106" s="9">
        <f>_xlfn.XLOOKUP(B6106,Carriers[Code],Carriers[Airline])</f>
        <v/>
      </c>
      <c r="D6106" t="n">
        <v>2283</v>
      </c>
      <c r="E6106" t="inlineStr">
        <is>
          <t>RDU</t>
        </is>
      </c>
      <c r="F6106" s="10" t="n">
        <v>1119</v>
      </c>
      <c r="G6106" t="inlineStr">
        <is>
          <t>1100-1159</t>
        </is>
      </c>
      <c r="H6106" s="9">
        <f>INT(F6106/100)</f>
        <v/>
      </c>
      <c r="I6106" t="n">
        <v>-5</v>
      </c>
      <c r="J6106" t="n">
        <v>0</v>
      </c>
      <c r="K6106" t="n">
        <v>-11</v>
      </c>
      <c r="L6106" t="n">
        <v>0</v>
      </c>
      <c r="M6106" t="n">
        <v>0</v>
      </c>
      <c r="O6106" t="n">
        <v>0</v>
      </c>
    </row>
    <row r="6107">
      <c r="A6107" s="8" t="n">
        <v>46218</v>
      </c>
      <c r="B6107" t="inlineStr">
        <is>
          <t>AA</t>
        </is>
      </c>
      <c r="C6107" s="9">
        <f>_xlfn.XLOOKUP(B6107,Carriers[Code],Carriers[Airline])</f>
        <v/>
      </c>
      <c r="D6107" t="n">
        <v>3161</v>
      </c>
      <c r="E6107" t="inlineStr">
        <is>
          <t>CLT</t>
        </is>
      </c>
      <c r="F6107" s="10" t="n">
        <v>1120</v>
      </c>
      <c r="G6107" t="inlineStr">
        <is>
          <t>1100-1159</t>
        </is>
      </c>
      <c r="H6107" s="9">
        <f>INT(F6107/100)</f>
        <v/>
      </c>
      <c r="I6107" t="n">
        <v>-8</v>
      </c>
      <c r="J6107" t="n">
        <v>0</v>
      </c>
      <c r="K6107" t="n">
        <v>-29</v>
      </c>
      <c r="L6107" t="n">
        <v>0</v>
      </c>
      <c r="M6107" t="n">
        <v>0</v>
      </c>
      <c r="O6107" t="n">
        <v>0</v>
      </c>
    </row>
    <row r="6108">
      <c r="A6108" s="8" t="n">
        <v>46218</v>
      </c>
      <c r="B6108" t="inlineStr">
        <is>
          <t>B6</t>
        </is>
      </c>
      <c r="C6108" s="9">
        <f>_xlfn.XLOOKUP(B6108,Carriers[Code],Carriers[Airline])</f>
        <v/>
      </c>
      <c r="D6108" t="n">
        <v>793</v>
      </c>
      <c r="E6108" t="inlineStr">
        <is>
          <t>DEN</t>
        </is>
      </c>
      <c r="F6108" s="10" t="n">
        <v>1120</v>
      </c>
      <c r="G6108" t="inlineStr">
        <is>
          <t>1100-1159</t>
        </is>
      </c>
      <c r="H6108" s="9">
        <f>INT(F6108/100)</f>
        <v/>
      </c>
      <c r="I6108" t="n">
        <v>17</v>
      </c>
      <c r="J6108" t="n">
        <v>1</v>
      </c>
      <c r="K6108" t="n">
        <v>-9</v>
      </c>
      <c r="L6108" t="n">
        <v>0</v>
      </c>
      <c r="M6108" t="n">
        <v>0</v>
      </c>
      <c r="O6108" t="n">
        <v>0</v>
      </c>
    </row>
    <row r="6109">
      <c r="A6109" s="8" t="n">
        <v>46218</v>
      </c>
      <c r="B6109" t="inlineStr">
        <is>
          <t>DL</t>
        </is>
      </c>
      <c r="C6109" s="9">
        <f>_xlfn.XLOOKUP(B6109,Carriers[Code],Carriers[Airline])</f>
        <v/>
      </c>
      <c r="D6109" t="n">
        <v>1398</v>
      </c>
      <c r="E6109" t="inlineStr">
        <is>
          <t>MSY</t>
        </is>
      </c>
      <c r="F6109" s="10" t="n">
        <v>1120</v>
      </c>
      <c r="G6109" t="inlineStr">
        <is>
          <t>1100-1159</t>
        </is>
      </c>
      <c r="H6109" s="9">
        <f>INT(F6109/100)</f>
        <v/>
      </c>
      <c r="I6109" t="n">
        <v>8</v>
      </c>
      <c r="J6109" t="n">
        <v>0</v>
      </c>
      <c r="K6109" t="n">
        <v>-7</v>
      </c>
      <c r="L6109" t="n">
        <v>0</v>
      </c>
      <c r="M6109" t="n">
        <v>0</v>
      </c>
      <c r="O6109" t="n">
        <v>0</v>
      </c>
    </row>
    <row r="6110">
      <c r="A6110" s="8" t="n">
        <v>46218</v>
      </c>
      <c r="B6110" t="inlineStr">
        <is>
          <t>YX</t>
        </is>
      </c>
      <c r="C6110" s="9">
        <f>_xlfn.XLOOKUP(B6110,Carriers[Code],Carriers[Airline])</f>
        <v/>
      </c>
      <c r="D6110" t="n">
        <v>5803</v>
      </c>
      <c r="E6110" t="inlineStr">
        <is>
          <t>SAV</t>
        </is>
      </c>
      <c r="F6110" s="10" t="n">
        <v>1125</v>
      </c>
      <c r="G6110" t="inlineStr">
        <is>
          <t>1100-1159</t>
        </is>
      </c>
      <c r="H6110" s="9">
        <f>INT(F6110/100)</f>
        <v/>
      </c>
      <c r="I6110" t="n">
        <v>-5</v>
      </c>
      <c r="J6110" t="n">
        <v>0</v>
      </c>
      <c r="K6110" t="n">
        <v>-27</v>
      </c>
      <c r="L6110" t="n">
        <v>0</v>
      </c>
      <c r="M6110" t="n">
        <v>0</v>
      </c>
      <c r="O6110" t="n">
        <v>0</v>
      </c>
    </row>
    <row r="6111">
      <c r="A6111" s="8" t="n">
        <v>46218</v>
      </c>
      <c r="B6111" t="inlineStr">
        <is>
          <t>DL</t>
        </is>
      </c>
      <c r="C6111" s="9">
        <f>_xlfn.XLOOKUP(B6111,Carriers[Code],Carriers[Airline])</f>
        <v/>
      </c>
      <c r="D6111" t="n">
        <v>332</v>
      </c>
      <c r="E6111" t="inlineStr">
        <is>
          <t>SEA</t>
        </is>
      </c>
      <c r="F6111" s="10" t="n">
        <v>1129</v>
      </c>
      <c r="G6111" t="inlineStr">
        <is>
          <t>1100-1159</t>
        </is>
      </c>
      <c r="H6111" s="9">
        <f>INT(F6111/100)</f>
        <v/>
      </c>
      <c r="I6111" t="n">
        <v>-5</v>
      </c>
      <c r="J6111" t="n">
        <v>0</v>
      </c>
      <c r="K6111" t="n">
        <v>-23</v>
      </c>
      <c r="L6111" t="n">
        <v>0</v>
      </c>
      <c r="M6111" t="n">
        <v>0</v>
      </c>
      <c r="O6111" t="n">
        <v>0</v>
      </c>
    </row>
    <row r="6112">
      <c r="A6112" s="8" t="n">
        <v>46218</v>
      </c>
      <c r="B6112" t="inlineStr">
        <is>
          <t>YX</t>
        </is>
      </c>
      <c r="C6112" s="9">
        <f>_xlfn.XLOOKUP(B6112,Carriers[Code],Carriers[Airline])</f>
        <v/>
      </c>
      <c r="D6112" t="n">
        <v>4349</v>
      </c>
      <c r="E6112" t="inlineStr">
        <is>
          <t>DCA</t>
        </is>
      </c>
      <c r="F6112" s="10" t="n">
        <v>1133</v>
      </c>
      <c r="G6112" t="inlineStr">
        <is>
          <t>1100-1159</t>
        </is>
      </c>
      <c r="H6112" s="9">
        <f>INT(F6112/100)</f>
        <v/>
      </c>
      <c r="I6112" t="n">
        <v>10</v>
      </c>
      <c r="J6112" t="n">
        <v>0</v>
      </c>
      <c r="K6112" t="n">
        <v>9</v>
      </c>
      <c r="L6112" t="n">
        <v>0</v>
      </c>
      <c r="M6112" t="n">
        <v>0</v>
      </c>
      <c r="O6112" t="n">
        <v>0</v>
      </c>
    </row>
    <row r="6113">
      <c r="A6113" s="8" t="n">
        <v>46218</v>
      </c>
      <c r="B6113" t="inlineStr">
        <is>
          <t>WN</t>
        </is>
      </c>
      <c r="C6113" s="9">
        <f>_xlfn.XLOOKUP(B6113,Carriers[Code],Carriers[Airline])</f>
        <v/>
      </c>
      <c r="D6113" t="n">
        <v>3038</v>
      </c>
      <c r="E6113" t="inlineStr">
        <is>
          <t>BWI</t>
        </is>
      </c>
      <c r="F6113" s="10" t="n">
        <v>1135</v>
      </c>
      <c r="G6113" t="inlineStr">
        <is>
          <t>1100-1159</t>
        </is>
      </c>
      <c r="H6113" s="9">
        <f>INT(F6113/100)</f>
        <v/>
      </c>
      <c r="I6113" t="n">
        <v>14</v>
      </c>
      <c r="J6113" t="n">
        <v>0</v>
      </c>
      <c r="K6113" t="n">
        <v>-5</v>
      </c>
      <c r="L6113" t="n">
        <v>0</v>
      </c>
      <c r="M6113" t="n">
        <v>0</v>
      </c>
      <c r="O6113" t="n">
        <v>0</v>
      </c>
    </row>
    <row r="6114">
      <c r="A6114" s="8" t="n">
        <v>46218</v>
      </c>
      <c r="B6114" t="inlineStr">
        <is>
          <t>YX</t>
        </is>
      </c>
      <c r="C6114" s="9">
        <f>_xlfn.XLOOKUP(B6114,Carriers[Code],Carriers[Airline])</f>
        <v/>
      </c>
      <c r="D6114" t="n">
        <v>5598</v>
      </c>
      <c r="E6114" t="inlineStr">
        <is>
          <t>CVG</t>
        </is>
      </c>
      <c r="F6114" s="10" t="n">
        <v>1140</v>
      </c>
      <c r="G6114" t="inlineStr">
        <is>
          <t>1100-1159</t>
        </is>
      </c>
      <c r="H6114" s="9">
        <f>INT(F6114/100)</f>
        <v/>
      </c>
      <c r="I6114" t="n">
        <v>-6</v>
      </c>
      <c r="J6114" t="n">
        <v>0</v>
      </c>
      <c r="K6114" t="n">
        <v>-25</v>
      </c>
      <c r="L6114" t="n">
        <v>0</v>
      </c>
      <c r="M6114" t="n">
        <v>0</v>
      </c>
      <c r="O6114" t="n">
        <v>0</v>
      </c>
    </row>
    <row r="6115">
      <c r="A6115" s="8" t="n">
        <v>46218</v>
      </c>
      <c r="B6115" t="inlineStr">
        <is>
          <t>B6</t>
        </is>
      </c>
      <c r="C6115" s="9">
        <f>_xlfn.XLOOKUP(B6115,Carriers[Code],Carriers[Airline])</f>
        <v/>
      </c>
      <c r="D6115" t="n">
        <v>837</v>
      </c>
      <c r="E6115" t="inlineStr">
        <is>
          <t>DTW</t>
        </is>
      </c>
      <c r="F6115" s="10" t="n">
        <v>1143</v>
      </c>
      <c r="G6115" t="inlineStr">
        <is>
          <t>1100-1159</t>
        </is>
      </c>
      <c r="H6115" s="9">
        <f>INT(F6115/100)</f>
        <v/>
      </c>
      <c r="I6115" t="n">
        <v>6</v>
      </c>
      <c r="J6115" t="n">
        <v>0</v>
      </c>
      <c r="K6115" t="n">
        <v>-4</v>
      </c>
      <c r="L6115" t="n">
        <v>0</v>
      </c>
      <c r="M6115" t="n">
        <v>0</v>
      </c>
      <c r="O6115" t="n">
        <v>0</v>
      </c>
    </row>
    <row r="6116">
      <c r="A6116" s="8" t="n">
        <v>46218</v>
      </c>
      <c r="B6116" t="inlineStr">
        <is>
          <t>YX</t>
        </is>
      </c>
      <c r="C6116" s="9">
        <f>_xlfn.XLOOKUP(B6116,Carriers[Code],Carriers[Airline])</f>
        <v/>
      </c>
      <c r="D6116" t="n">
        <v>5731</v>
      </c>
      <c r="E6116" t="inlineStr">
        <is>
          <t>PIT</t>
        </is>
      </c>
      <c r="F6116" s="10" t="n">
        <v>1145</v>
      </c>
      <c r="G6116" t="inlineStr">
        <is>
          <t>1100-1159</t>
        </is>
      </c>
      <c r="H6116" s="9">
        <f>INT(F6116/100)</f>
        <v/>
      </c>
      <c r="I6116" t="n">
        <v>-11</v>
      </c>
      <c r="J6116" t="n">
        <v>0</v>
      </c>
      <c r="K6116" t="n">
        <v>-13</v>
      </c>
      <c r="L6116" t="n">
        <v>0</v>
      </c>
      <c r="M6116" t="n">
        <v>0</v>
      </c>
      <c r="O6116" t="n">
        <v>0</v>
      </c>
    </row>
    <row r="6117">
      <c r="A6117" s="8" t="n">
        <v>46218</v>
      </c>
      <c r="B6117" t="inlineStr">
        <is>
          <t>DL</t>
        </is>
      </c>
      <c r="C6117" s="9">
        <f>_xlfn.XLOOKUP(B6117,Carriers[Code],Carriers[Airline])</f>
        <v/>
      </c>
      <c r="D6117" t="n">
        <v>1103</v>
      </c>
      <c r="E6117" t="inlineStr">
        <is>
          <t>MSP</t>
        </is>
      </c>
      <c r="F6117" s="10" t="n">
        <v>1150</v>
      </c>
      <c r="G6117" t="inlineStr">
        <is>
          <t>1100-1159</t>
        </is>
      </c>
      <c r="H6117" s="9">
        <f>INT(F6117/100)</f>
        <v/>
      </c>
      <c r="I6117" t="n">
        <v>-5</v>
      </c>
      <c r="J6117" t="n">
        <v>0</v>
      </c>
      <c r="K6117" t="n">
        <v>-10</v>
      </c>
      <c r="L6117" t="n">
        <v>0</v>
      </c>
      <c r="M6117" t="n">
        <v>0</v>
      </c>
      <c r="O6117" t="n">
        <v>0</v>
      </c>
    </row>
    <row r="6118">
      <c r="A6118" s="8" t="n">
        <v>46218</v>
      </c>
      <c r="B6118" t="inlineStr">
        <is>
          <t>YX</t>
        </is>
      </c>
      <c r="C6118" s="9">
        <f>_xlfn.XLOOKUP(B6118,Carriers[Code],Carriers[Airline])</f>
        <v/>
      </c>
      <c r="D6118" t="n">
        <v>4760</v>
      </c>
      <c r="E6118" t="inlineStr">
        <is>
          <t>CVG</t>
        </is>
      </c>
      <c r="F6118" s="10" t="n">
        <v>1155</v>
      </c>
      <c r="G6118" t="inlineStr">
        <is>
          <t>1100-1159</t>
        </is>
      </c>
      <c r="H6118" s="9">
        <f>INT(F6118/100)</f>
        <v/>
      </c>
      <c r="I6118" t="n">
        <v>-3</v>
      </c>
      <c r="J6118" t="n">
        <v>0</v>
      </c>
      <c r="K6118" t="n">
        <v>-6</v>
      </c>
      <c r="L6118" t="n">
        <v>0</v>
      </c>
      <c r="M6118" t="n">
        <v>0</v>
      </c>
      <c r="O6118" t="n">
        <v>0</v>
      </c>
    </row>
    <row r="6119">
      <c r="A6119" s="8" t="n">
        <v>46218</v>
      </c>
      <c r="B6119" t="inlineStr">
        <is>
          <t>F9</t>
        </is>
      </c>
      <c r="C6119" s="9">
        <f>_xlfn.XLOOKUP(B6119,Carriers[Code],Carriers[Airline])</f>
        <v/>
      </c>
      <c r="D6119" t="n">
        <v>3511</v>
      </c>
      <c r="E6119" t="inlineStr">
        <is>
          <t>ATL</t>
        </is>
      </c>
      <c r="F6119" s="10" t="n">
        <v>1159</v>
      </c>
      <c r="G6119" t="inlineStr">
        <is>
          <t>1100-1159</t>
        </is>
      </c>
      <c r="H6119" s="9">
        <f>INT(F6119/100)</f>
        <v/>
      </c>
      <c r="I6119" t="n">
        <v>-5</v>
      </c>
      <c r="J6119" t="n">
        <v>0</v>
      </c>
      <c r="K6119" t="n">
        <v>-18</v>
      </c>
      <c r="L6119" t="n">
        <v>0</v>
      </c>
      <c r="M6119" t="n">
        <v>0</v>
      </c>
      <c r="O6119" t="n">
        <v>0</v>
      </c>
    </row>
    <row r="6120">
      <c r="A6120" s="8" t="n">
        <v>46218</v>
      </c>
      <c r="B6120" t="inlineStr">
        <is>
          <t>YX</t>
        </is>
      </c>
      <c r="C6120" s="9">
        <f>_xlfn.XLOOKUP(B6120,Carriers[Code],Carriers[Airline])</f>
        <v/>
      </c>
      <c r="D6120" t="n">
        <v>5854</v>
      </c>
      <c r="E6120" t="inlineStr">
        <is>
          <t>LGA</t>
        </is>
      </c>
      <c r="F6120" s="10" t="n">
        <v>1200</v>
      </c>
      <c r="G6120" t="inlineStr">
        <is>
          <t>1200-1259</t>
        </is>
      </c>
      <c r="H6120" s="9">
        <f>INT(F6120/100)</f>
        <v/>
      </c>
      <c r="I6120" t="n">
        <v>-10</v>
      </c>
      <c r="J6120" t="n">
        <v>0</v>
      </c>
      <c r="K6120" t="n">
        <v>-12</v>
      </c>
      <c r="L6120" t="n">
        <v>0</v>
      </c>
      <c r="M6120" t="n">
        <v>0</v>
      </c>
      <c r="O6120" t="n">
        <v>0</v>
      </c>
    </row>
    <row r="6121">
      <c r="A6121" s="8" t="n">
        <v>46218</v>
      </c>
      <c r="B6121" t="inlineStr">
        <is>
          <t>AA</t>
        </is>
      </c>
      <c r="C6121" s="9">
        <f>_xlfn.XLOOKUP(B6121,Carriers[Code],Carriers[Airline])</f>
        <v/>
      </c>
      <c r="D6121" t="n">
        <v>1610</v>
      </c>
      <c r="E6121" t="inlineStr">
        <is>
          <t>ORD</t>
        </is>
      </c>
      <c r="F6121" s="10" t="n">
        <v>1201</v>
      </c>
      <c r="G6121" t="inlineStr">
        <is>
          <t>1200-1259</t>
        </is>
      </c>
      <c r="H6121" s="9">
        <f>INT(F6121/100)</f>
        <v/>
      </c>
      <c r="I6121" t="n">
        <v>-8</v>
      </c>
      <c r="J6121" t="n">
        <v>0</v>
      </c>
      <c r="K6121" t="n">
        <v>-14</v>
      </c>
      <c r="L6121" t="n">
        <v>0</v>
      </c>
      <c r="M6121" t="n">
        <v>0</v>
      </c>
      <c r="O6121" t="n">
        <v>0</v>
      </c>
    </row>
    <row r="6122">
      <c r="A6122" s="8" t="n">
        <v>46218</v>
      </c>
      <c r="B6122" t="inlineStr">
        <is>
          <t>DL</t>
        </is>
      </c>
      <c r="C6122" s="9">
        <f>_xlfn.XLOOKUP(B6122,Carriers[Code],Carriers[Airline])</f>
        <v/>
      </c>
      <c r="D6122" t="n">
        <v>303</v>
      </c>
      <c r="E6122" t="inlineStr">
        <is>
          <t>DFW</t>
        </is>
      </c>
      <c r="F6122" s="10" t="n">
        <v>1205</v>
      </c>
      <c r="G6122" t="inlineStr">
        <is>
          <t>1200-1259</t>
        </is>
      </c>
      <c r="H6122" s="9">
        <f>INT(F6122/100)</f>
        <v/>
      </c>
      <c r="I6122" t="n">
        <v>2</v>
      </c>
      <c r="J6122" t="n">
        <v>0</v>
      </c>
      <c r="K6122" t="n">
        <v>33</v>
      </c>
      <c r="L6122" t="n">
        <v>1</v>
      </c>
      <c r="M6122" t="n">
        <v>0</v>
      </c>
      <c r="O6122" t="n">
        <v>0</v>
      </c>
      <c r="P6122" t="n">
        <v>0</v>
      </c>
      <c r="Q6122" t="n">
        <v>0</v>
      </c>
      <c r="R6122" t="n">
        <v>33</v>
      </c>
      <c r="S6122" t="n">
        <v>0</v>
      </c>
      <c r="T6122" t="n">
        <v>0</v>
      </c>
    </row>
    <row r="6123">
      <c r="A6123" s="8" t="n">
        <v>46218</v>
      </c>
      <c r="B6123" t="inlineStr">
        <is>
          <t>DL</t>
        </is>
      </c>
      <c r="C6123" s="9">
        <f>_xlfn.XLOOKUP(B6123,Carriers[Code],Carriers[Airline])</f>
        <v/>
      </c>
      <c r="D6123" t="n">
        <v>2785</v>
      </c>
      <c r="E6123" t="inlineStr">
        <is>
          <t>CHS</t>
        </is>
      </c>
      <c r="F6123" s="10" t="n">
        <v>1205</v>
      </c>
      <c r="G6123" t="inlineStr">
        <is>
          <t>1200-1259</t>
        </is>
      </c>
      <c r="H6123" s="9">
        <f>INT(F6123/100)</f>
        <v/>
      </c>
      <c r="I6123" t="n">
        <v>15</v>
      </c>
      <c r="J6123" t="n">
        <v>1</v>
      </c>
      <c r="K6123" t="n">
        <v>11</v>
      </c>
      <c r="L6123" t="n">
        <v>0</v>
      </c>
      <c r="M6123" t="n">
        <v>0</v>
      </c>
      <c r="O6123" t="n">
        <v>0</v>
      </c>
    </row>
    <row r="6124">
      <c r="A6124" s="8" t="n">
        <v>46218</v>
      </c>
      <c r="B6124" t="inlineStr">
        <is>
          <t>B6</t>
        </is>
      </c>
      <c r="C6124" s="9">
        <f>_xlfn.XLOOKUP(B6124,Carriers[Code],Carriers[Airline])</f>
        <v/>
      </c>
      <c r="D6124" t="n">
        <v>1499</v>
      </c>
      <c r="E6124" t="inlineStr">
        <is>
          <t>DAB</t>
        </is>
      </c>
      <c r="F6124" s="10" t="n">
        <v>1207</v>
      </c>
      <c r="G6124" t="inlineStr">
        <is>
          <t>1200-1259</t>
        </is>
      </c>
      <c r="H6124" s="9">
        <f>INT(F6124/100)</f>
        <v/>
      </c>
      <c r="I6124" t="n">
        <v>-2</v>
      </c>
      <c r="J6124" t="n">
        <v>0</v>
      </c>
      <c r="K6124" t="n">
        <v>-8</v>
      </c>
      <c r="L6124" t="n">
        <v>0</v>
      </c>
      <c r="M6124" t="n">
        <v>0</v>
      </c>
      <c r="O6124" t="n">
        <v>0</v>
      </c>
    </row>
    <row r="6125">
      <c r="A6125" s="8" t="n">
        <v>46218</v>
      </c>
      <c r="B6125" t="inlineStr">
        <is>
          <t>B6</t>
        </is>
      </c>
      <c r="C6125" s="9">
        <f>_xlfn.XLOOKUP(B6125,Carriers[Code],Carriers[Airline])</f>
        <v/>
      </c>
      <c r="D6125" t="n">
        <v>1352</v>
      </c>
      <c r="E6125" t="inlineStr">
        <is>
          <t>ACK</t>
        </is>
      </c>
      <c r="F6125" s="10" t="n">
        <v>1212</v>
      </c>
      <c r="G6125" t="inlineStr">
        <is>
          <t>1200-1259</t>
        </is>
      </c>
      <c r="H6125" s="9">
        <f>INT(F6125/100)</f>
        <v/>
      </c>
      <c r="I6125" t="n">
        <v>-2</v>
      </c>
      <c r="J6125" t="n">
        <v>0</v>
      </c>
      <c r="K6125" t="n">
        <v>-3</v>
      </c>
      <c r="L6125" t="n">
        <v>0</v>
      </c>
      <c r="M6125" t="n">
        <v>0</v>
      </c>
      <c r="O6125" t="n">
        <v>0</v>
      </c>
    </row>
    <row r="6126">
      <c r="A6126" s="8" t="n">
        <v>46218</v>
      </c>
      <c r="B6126" t="inlineStr">
        <is>
          <t>UA</t>
        </is>
      </c>
      <c r="C6126" s="9">
        <f>_xlfn.XLOOKUP(B6126,Carriers[Code],Carriers[Airline])</f>
        <v/>
      </c>
      <c r="D6126" t="n">
        <v>414</v>
      </c>
      <c r="E6126" t="inlineStr">
        <is>
          <t>DEN</t>
        </is>
      </c>
      <c r="F6126" s="10" t="n">
        <v>1222</v>
      </c>
      <c r="G6126" t="inlineStr">
        <is>
          <t>1200-1259</t>
        </is>
      </c>
      <c r="H6126" s="9">
        <f>INT(F6126/100)</f>
        <v/>
      </c>
      <c r="I6126" t="n">
        <v>-5</v>
      </c>
      <c r="J6126" t="n">
        <v>0</v>
      </c>
      <c r="K6126" t="n">
        <v>-26</v>
      </c>
      <c r="L6126" t="n">
        <v>0</v>
      </c>
      <c r="M6126" t="n">
        <v>0</v>
      </c>
      <c r="O6126" t="n">
        <v>0</v>
      </c>
    </row>
    <row r="6127">
      <c r="A6127" s="8" t="n">
        <v>46218</v>
      </c>
      <c r="B6127" t="inlineStr">
        <is>
          <t>YX</t>
        </is>
      </c>
      <c r="C6127" s="9">
        <f>_xlfn.XLOOKUP(B6127,Carriers[Code],Carriers[Airline])</f>
        <v/>
      </c>
      <c r="D6127" t="n">
        <v>4367</v>
      </c>
      <c r="E6127" t="inlineStr">
        <is>
          <t>LGA</t>
        </is>
      </c>
      <c r="F6127" s="10" t="n">
        <v>1223</v>
      </c>
      <c r="G6127" t="inlineStr">
        <is>
          <t>1200-1259</t>
        </is>
      </c>
      <c r="H6127" s="9">
        <f>INT(F6127/100)</f>
        <v/>
      </c>
      <c r="I6127" t="n">
        <v>-6</v>
      </c>
      <c r="J6127" t="n">
        <v>0</v>
      </c>
      <c r="K6127" t="n">
        <v>-13</v>
      </c>
      <c r="L6127" t="n">
        <v>0</v>
      </c>
      <c r="M6127" t="n">
        <v>0</v>
      </c>
      <c r="O6127" t="n">
        <v>0</v>
      </c>
    </row>
    <row r="6128">
      <c r="A6128" s="8" t="n">
        <v>46218</v>
      </c>
      <c r="B6128" t="inlineStr">
        <is>
          <t>DL</t>
        </is>
      </c>
      <c r="C6128" s="9">
        <f>_xlfn.XLOOKUP(B6128,Carriers[Code],Carriers[Airline])</f>
        <v/>
      </c>
      <c r="D6128" t="n">
        <v>2816</v>
      </c>
      <c r="E6128" t="inlineStr">
        <is>
          <t>ORD</t>
        </is>
      </c>
      <c r="F6128" s="10" t="n">
        <v>1225</v>
      </c>
      <c r="G6128" t="inlineStr">
        <is>
          <t>1200-1259</t>
        </is>
      </c>
      <c r="H6128" s="9">
        <f>INT(F6128/100)</f>
        <v/>
      </c>
      <c r="I6128" t="n">
        <v>-6</v>
      </c>
      <c r="J6128" t="n">
        <v>0</v>
      </c>
      <c r="K6128" t="n">
        <v>1</v>
      </c>
      <c r="L6128" t="n">
        <v>0</v>
      </c>
      <c r="M6128" t="n">
        <v>0</v>
      </c>
      <c r="O6128" t="n">
        <v>0</v>
      </c>
    </row>
    <row r="6129">
      <c r="A6129" s="8" t="n">
        <v>46218</v>
      </c>
      <c r="B6129" t="inlineStr">
        <is>
          <t>YX</t>
        </is>
      </c>
      <c r="C6129" s="9">
        <f>_xlfn.XLOOKUP(B6129,Carriers[Code],Carriers[Airline])</f>
        <v/>
      </c>
      <c r="D6129" t="n">
        <v>4366</v>
      </c>
      <c r="E6129" t="inlineStr">
        <is>
          <t>JFK</t>
        </is>
      </c>
      <c r="F6129" s="10" t="n">
        <v>1225</v>
      </c>
      <c r="G6129" t="inlineStr">
        <is>
          <t>1200-1259</t>
        </is>
      </c>
      <c r="H6129" s="9">
        <f>INT(F6129/100)</f>
        <v/>
      </c>
      <c r="I6129" t="n">
        <v>-7</v>
      </c>
      <c r="J6129" t="n">
        <v>0</v>
      </c>
      <c r="K6129" t="n">
        <v>-13</v>
      </c>
      <c r="L6129" t="n">
        <v>0</v>
      </c>
      <c r="M6129" t="n">
        <v>0</v>
      </c>
      <c r="O6129" t="n">
        <v>0</v>
      </c>
    </row>
    <row r="6130">
      <c r="A6130" s="8" t="n">
        <v>46218</v>
      </c>
      <c r="B6130" t="inlineStr">
        <is>
          <t>YX</t>
        </is>
      </c>
      <c r="C6130" s="9">
        <f>_xlfn.XLOOKUP(B6130,Carriers[Code],Carriers[Airline])</f>
        <v/>
      </c>
      <c r="D6130" t="n">
        <v>4738</v>
      </c>
      <c r="E6130" t="inlineStr">
        <is>
          <t>ILM</t>
        </is>
      </c>
      <c r="F6130" s="10" t="n">
        <v>1225</v>
      </c>
      <c r="G6130" t="inlineStr">
        <is>
          <t>1200-1259</t>
        </is>
      </c>
      <c r="H6130" s="9">
        <f>INT(F6130/100)</f>
        <v/>
      </c>
      <c r="I6130" t="n">
        <v>-9</v>
      </c>
      <c r="J6130" t="n">
        <v>0</v>
      </c>
      <c r="K6130" t="n">
        <v>-18</v>
      </c>
      <c r="L6130" t="n">
        <v>0</v>
      </c>
      <c r="M6130" t="n">
        <v>0</v>
      </c>
      <c r="O6130" t="n">
        <v>0</v>
      </c>
    </row>
    <row r="6131">
      <c r="A6131" s="8" t="n">
        <v>46218</v>
      </c>
      <c r="B6131" t="inlineStr">
        <is>
          <t>B6</t>
        </is>
      </c>
      <c r="C6131" s="9">
        <f>_xlfn.XLOOKUP(B6131,Carriers[Code],Carriers[Airline])</f>
        <v/>
      </c>
      <c r="D6131" t="n">
        <v>269</v>
      </c>
      <c r="E6131" t="inlineStr">
        <is>
          <t>FLL</t>
        </is>
      </c>
      <c r="F6131" s="10" t="n">
        <v>1230</v>
      </c>
      <c r="G6131" t="inlineStr">
        <is>
          <t>1200-1259</t>
        </is>
      </c>
      <c r="H6131" s="9">
        <f>INT(F6131/100)</f>
        <v/>
      </c>
      <c r="I6131" t="n">
        <v>-1</v>
      </c>
      <c r="J6131" t="n">
        <v>0</v>
      </c>
      <c r="K6131" t="n">
        <v>-12</v>
      </c>
      <c r="L6131" t="n">
        <v>0</v>
      </c>
      <c r="M6131" t="n">
        <v>0</v>
      </c>
      <c r="O6131" t="n">
        <v>0</v>
      </c>
    </row>
    <row r="6132">
      <c r="A6132" s="8" t="n">
        <v>46218</v>
      </c>
      <c r="B6132" t="inlineStr">
        <is>
          <t>DL</t>
        </is>
      </c>
      <c r="C6132" s="9">
        <f>_xlfn.XLOOKUP(B6132,Carriers[Code],Carriers[Airline])</f>
        <v/>
      </c>
      <c r="D6132" t="n">
        <v>2779</v>
      </c>
      <c r="E6132" t="inlineStr">
        <is>
          <t>ATL</t>
        </is>
      </c>
      <c r="F6132" s="10" t="n">
        <v>1230</v>
      </c>
      <c r="G6132" t="inlineStr">
        <is>
          <t>1200-1259</t>
        </is>
      </c>
      <c r="H6132" s="9">
        <f>INT(F6132/100)</f>
        <v/>
      </c>
      <c r="I6132" t="n">
        <v>0</v>
      </c>
      <c r="J6132" t="n">
        <v>0</v>
      </c>
      <c r="K6132" t="n">
        <v>-17</v>
      </c>
      <c r="L6132" t="n">
        <v>0</v>
      </c>
      <c r="M6132" t="n">
        <v>0</v>
      </c>
      <c r="O6132" t="n">
        <v>0</v>
      </c>
    </row>
    <row r="6133">
      <c r="A6133" s="8" t="n">
        <v>46218</v>
      </c>
      <c r="B6133" t="inlineStr">
        <is>
          <t>UA</t>
        </is>
      </c>
      <c r="C6133" s="9">
        <f>_xlfn.XLOOKUP(B6133,Carriers[Code],Carriers[Airline])</f>
        <v/>
      </c>
      <c r="D6133" t="n">
        <v>1732</v>
      </c>
      <c r="E6133" t="inlineStr">
        <is>
          <t>ORD</t>
        </is>
      </c>
      <c r="F6133" s="10" t="n">
        <v>1230</v>
      </c>
      <c r="G6133" t="inlineStr">
        <is>
          <t>1200-1259</t>
        </is>
      </c>
      <c r="H6133" s="9">
        <f>INT(F6133/100)</f>
        <v/>
      </c>
      <c r="I6133" t="n">
        <v>-9</v>
      </c>
      <c r="J6133" t="n">
        <v>0</v>
      </c>
      <c r="K6133" t="n">
        <v>-28</v>
      </c>
      <c r="L6133" t="n">
        <v>0</v>
      </c>
      <c r="M6133" t="n">
        <v>0</v>
      </c>
      <c r="O6133" t="n">
        <v>0</v>
      </c>
    </row>
    <row r="6134">
      <c r="A6134" s="8" t="n">
        <v>46218</v>
      </c>
      <c r="B6134" t="inlineStr">
        <is>
          <t>YX</t>
        </is>
      </c>
      <c r="C6134" s="9">
        <f>_xlfn.XLOOKUP(B6134,Carriers[Code],Carriers[Airline])</f>
        <v/>
      </c>
      <c r="D6134" t="n">
        <v>3413</v>
      </c>
      <c r="E6134" t="inlineStr">
        <is>
          <t>IAD</t>
        </is>
      </c>
      <c r="F6134" s="10" t="n">
        <v>1235</v>
      </c>
      <c r="G6134" t="inlineStr">
        <is>
          <t>1200-1259</t>
        </is>
      </c>
      <c r="H6134" s="9">
        <f>INT(F6134/100)</f>
        <v/>
      </c>
      <c r="I6134" t="n">
        <v>-8</v>
      </c>
      <c r="J6134" t="n">
        <v>0</v>
      </c>
      <c r="K6134" t="n">
        <v>-32</v>
      </c>
      <c r="L6134" t="n">
        <v>0</v>
      </c>
      <c r="M6134" t="n">
        <v>0</v>
      </c>
      <c r="O6134" t="n">
        <v>0</v>
      </c>
    </row>
    <row r="6135">
      <c r="A6135" s="8" t="n">
        <v>46218</v>
      </c>
      <c r="B6135" t="inlineStr">
        <is>
          <t>YX</t>
        </is>
      </c>
      <c r="C6135" s="9">
        <f>_xlfn.XLOOKUP(B6135,Carriers[Code],Carriers[Airline])</f>
        <v/>
      </c>
      <c r="D6135" t="n">
        <v>5857</v>
      </c>
      <c r="E6135" t="inlineStr">
        <is>
          <t>DCA</t>
        </is>
      </c>
      <c r="F6135" s="10" t="n">
        <v>1235</v>
      </c>
      <c r="G6135" t="inlineStr">
        <is>
          <t>1200-1259</t>
        </is>
      </c>
      <c r="H6135" s="9">
        <f>INT(F6135/100)</f>
        <v/>
      </c>
      <c r="I6135" t="n">
        <v>-7</v>
      </c>
      <c r="J6135" t="n">
        <v>0</v>
      </c>
      <c r="K6135" t="n">
        <v>14</v>
      </c>
      <c r="L6135" t="n">
        <v>0</v>
      </c>
      <c r="M6135" t="n">
        <v>0</v>
      </c>
      <c r="O6135" t="n">
        <v>0</v>
      </c>
    </row>
    <row r="6136">
      <c r="A6136" s="8" t="n">
        <v>46218</v>
      </c>
      <c r="B6136" t="inlineStr">
        <is>
          <t>AA</t>
        </is>
      </c>
      <c r="C6136" s="9">
        <f>_xlfn.XLOOKUP(B6136,Carriers[Code],Carriers[Airline])</f>
        <v/>
      </c>
      <c r="D6136" t="n">
        <v>1583</v>
      </c>
      <c r="E6136" t="inlineStr">
        <is>
          <t>DFW</t>
        </is>
      </c>
      <c r="F6136" s="10" t="n">
        <v>1238</v>
      </c>
      <c r="G6136" t="inlineStr">
        <is>
          <t>1200-1259</t>
        </is>
      </c>
      <c r="H6136" s="9">
        <f>INT(F6136/100)</f>
        <v/>
      </c>
      <c r="I6136" t="n">
        <v>15</v>
      </c>
      <c r="J6136" t="n">
        <v>1</v>
      </c>
      <c r="K6136" t="n">
        <v>15</v>
      </c>
      <c r="L6136" t="n">
        <v>1</v>
      </c>
      <c r="M6136" t="n">
        <v>0</v>
      </c>
      <c r="O6136" t="n">
        <v>0</v>
      </c>
      <c r="P6136" t="n">
        <v>7</v>
      </c>
      <c r="Q6136" t="n">
        <v>0</v>
      </c>
      <c r="R6136" t="n">
        <v>0</v>
      </c>
      <c r="S6136" t="n">
        <v>0</v>
      </c>
      <c r="T6136" t="n">
        <v>8</v>
      </c>
    </row>
    <row r="6137">
      <c r="A6137" s="8" t="n">
        <v>46218</v>
      </c>
      <c r="B6137" t="inlineStr">
        <is>
          <t>AA</t>
        </is>
      </c>
      <c r="C6137" s="9">
        <f>_xlfn.XLOOKUP(B6137,Carriers[Code],Carriers[Airline])</f>
        <v/>
      </c>
      <c r="D6137" t="n">
        <v>3043</v>
      </c>
      <c r="E6137" t="inlineStr">
        <is>
          <t>PHL</t>
        </is>
      </c>
      <c r="F6137" s="10" t="n">
        <v>1238</v>
      </c>
      <c r="G6137" t="inlineStr">
        <is>
          <t>1200-1259</t>
        </is>
      </c>
      <c r="H6137" s="9">
        <f>INT(F6137/100)</f>
        <v/>
      </c>
      <c r="I6137" t="n">
        <v>38</v>
      </c>
      <c r="J6137" t="n">
        <v>1</v>
      </c>
      <c r="K6137" t="n">
        <v>23</v>
      </c>
      <c r="L6137" t="n">
        <v>1</v>
      </c>
      <c r="M6137" t="n">
        <v>0</v>
      </c>
      <c r="O6137" t="n">
        <v>0</v>
      </c>
      <c r="P6137" t="n">
        <v>2</v>
      </c>
      <c r="Q6137" t="n">
        <v>0</v>
      </c>
      <c r="R6137" t="n">
        <v>0</v>
      </c>
      <c r="S6137" t="n">
        <v>0</v>
      </c>
      <c r="T6137" t="n">
        <v>21</v>
      </c>
    </row>
    <row r="6138">
      <c r="A6138" s="8" t="n">
        <v>46218</v>
      </c>
      <c r="B6138" t="inlineStr">
        <is>
          <t>MQ</t>
        </is>
      </c>
      <c r="C6138" s="9">
        <f>_xlfn.XLOOKUP(B6138,Carriers[Code],Carriers[Airline])</f>
        <v/>
      </c>
      <c r="D6138" t="n">
        <v>3470</v>
      </c>
      <c r="E6138" t="inlineStr">
        <is>
          <t>CMH</t>
        </is>
      </c>
      <c r="F6138" s="10" t="n">
        <v>1240</v>
      </c>
      <c r="G6138" t="inlineStr">
        <is>
          <t>1200-1259</t>
        </is>
      </c>
      <c r="H6138" s="9">
        <f>INT(F6138/100)</f>
        <v/>
      </c>
      <c r="I6138" t="n">
        <v>6</v>
      </c>
      <c r="J6138" t="n">
        <v>0</v>
      </c>
      <c r="K6138" t="n">
        <v>-16</v>
      </c>
      <c r="L6138" t="n">
        <v>0</v>
      </c>
      <c r="M6138" t="n">
        <v>0</v>
      </c>
      <c r="O6138" t="n">
        <v>0</v>
      </c>
    </row>
    <row r="6139">
      <c r="A6139" s="8" t="n">
        <v>46218</v>
      </c>
      <c r="B6139" t="inlineStr">
        <is>
          <t>AA</t>
        </is>
      </c>
      <c r="C6139" s="9">
        <f>_xlfn.XLOOKUP(B6139,Carriers[Code],Carriers[Airline])</f>
        <v/>
      </c>
      <c r="D6139" t="n">
        <v>1589</v>
      </c>
      <c r="E6139" t="inlineStr">
        <is>
          <t>MIA</t>
        </is>
      </c>
      <c r="F6139" s="10" t="n">
        <v>1241</v>
      </c>
      <c r="G6139" t="inlineStr">
        <is>
          <t>1200-1259</t>
        </is>
      </c>
      <c r="H6139" s="9">
        <f>INT(F6139/100)</f>
        <v/>
      </c>
      <c r="I6139" t="n">
        <v>3</v>
      </c>
      <c r="J6139" t="n">
        <v>0</v>
      </c>
      <c r="K6139" t="n">
        <v>-25</v>
      </c>
      <c r="L6139" t="n">
        <v>0</v>
      </c>
      <c r="M6139" t="n">
        <v>0</v>
      </c>
      <c r="O6139" t="n">
        <v>0</v>
      </c>
    </row>
    <row r="6140">
      <c r="A6140" s="8" t="n">
        <v>46218</v>
      </c>
      <c r="B6140" t="inlineStr">
        <is>
          <t>B6</t>
        </is>
      </c>
      <c r="C6140" s="9">
        <f>_xlfn.XLOOKUP(B6140,Carriers[Code],Carriers[Airline])</f>
        <v/>
      </c>
      <c r="D6140" t="n">
        <v>717</v>
      </c>
      <c r="E6140" t="inlineStr">
        <is>
          <t>JFK</t>
        </is>
      </c>
      <c r="F6140" s="10" t="n">
        <v>1245</v>
      </c>
      <c r="G6140" t="inlineStr">
        <is>
          <t>1200-1259</t>
        </is>
      </c>
      <c r="H6140" s="9">
        <f>INT(F6140/100)</f>
        <v/>
      </c>
      <c r="I6140" t="n">
        <v>-7</v>
      </c>
      <c r="J6140" t="n">
        <v>0</v>
      </c>
      <c r="K6140" t="n">
        <v>16</v>
      </c>
      <c r="L6140" t="n">
        <v>1</v>
      </c>
      <c r="M6140" t="n">
        <v>0</v>
      </c>
      <c r="O6140" t="n">
        <v>0</v>
      </c>
      <c r="P6140" t="n">
        <v>0</v>
      </c>
      <c r="Q6140" t="n">
        <v>0</v>
      </c>
      <c r="R6140" t="n">
        <v>16</v>
      </c>
      <c r="S6140" t="n">
        <v>0</v>
      </c>
      <c r="T6140" t="n">
        <v>0</v>
      </c>
    </row>
    <row r="6141">
      <c r="A6141" s="8" t="n">
        <v>46218</v>
      </c>
      <c r="B6141" t="inlineStr">
        <is>
          <t>WN</t>
        </is>
      </c>
      <c r="C6141" s="9">
        <f>_xlfn.XLOOKUP(B6141,Carriers[Code],Carriers[Airline])</f>
        <v/>
      </c>
      <c r="D6141" t="n">
        <v>887</v>
      </c>
      <c r="E6141" t="inlineStr">
        <is>
          <t>DEN</t>
        </is>
      </c>
      <c r="F6141" s="10" t="n">
        <v>1250</v>
      </c>
      <c r="G6141" t="inlineStr">
        <is>
          <t>1200-1259</t>
        </is>
      </c>
      <c r="H6141" s="9">
        <f>INT(F6141/100)</f>
        <v/>
      </c>
      <c r="I6141" t="n">
        <v>33</v>
      </c>
      <c r="J6141" t="n">
        <v>1</v>
      </c>
      <c r="K6141" t="n">
        <v>14</v>
      </c>
      <c r="L6141" t="n">
        <v>0</v>
      </c>
      <c r="M6141" t="n">
        <v>0</v>
      </c>
      <c r="O6141" t="n">
        <v>0</v>
      </c>
    </row>
    <row r="6142">
      <c r="A6142" s="8" t="n">
        <v>46218</v>
      </c>
      <c r="B6142" t="inlineStr">
        <is>
          <t>WN</t>
        </is>
      </c>
      <c r="C6142" s="9">
        <f>_xlfn.XLOOKUP(B6142,Carriers[Code],Carriers[Airline])</f>
        <v/>
      </c>
      <c r="D6142" t="n">
        <v>4917</v>
      </c>
      <c r="E6142" t="inlineStr">
        <is>
          <t>STL</t>
        </is>
      </c>
      <c r="F6142" s="10" t="n">
        <v>1250</v>
      </c>
      <c r="G6142" t="inlineStr">
        <is>
          <t>1200-1259</t>
        </is>
      </c>
      <c r="H6142" s="9">
        <f>INT(F6142/100)</f>
        <v/>
      </c>
      <c r="I6142" t="n">
        <v>4</v>
      </c>
      <c r="J6142" t="n">
        <v>0</v>
      </c>
      <c r="K6142" t="n">
        <v>-11</v>
      </c>
      <c r="L6142" t="n">
        <v>0</v>
      </c>
      <c r="M6142" t="n">
        <v>0</v>
      </c>
      <c r="O6142" t="n">
        <v>0</v>
      </c>
    </row>
    <row r="6143">
      <c r="A6143" s="8" t="n">
        <v>46218</v>
      </c>
      <c r="B6143" t="inlineStr">
        <is>
          <t>B6</t>
        </is>
      </c>
      <c r="C6143" s="9">
        <f>_xlfn.XLOOKUP(B6143,Carriers[Code],Carriers[Airline])</f>
        <v/>
      </c>
      <c r="D6143" t="n">
        <v>855</v>
      </c>
      <c r="E6143" t="inlineStr">
        <is>
          <t>DCA</t>
        </is>
      </c>
      <c r="F6143" s="10" t="n">
        <v>1253</v>
      </c>
      <c r="G6143" t="inlineStr">
        <is>
          <t>1200-1259</t>
        </is>
      </c>
      <c r="H6143" s="9">
        <f>INT(F6143/100)</f>
        <v/>
      </c>
      <c r="I6143" t="n">
        <v>73</v>
      </c>
      <c r="J6143" t="n">
        <v>1</v>
      </c>
      <c r="K6143" t="n">
        <v>66</v>
      </c>
      <c r="L6143" t="n">
        <v>1</v>
      </c>
      <c r="M6143" t="n">
        <v>0</v>
      </c>
      <c r="O6143" t="n">
        <v>0</v>
      </c>
      <c r="P6143" t="n">
        <v>24</v>
      </c>
      <c r="Q6143" t="n">
        <v>0</v>
      </c>
      <c r="R6143" t="n">
        <v>0</v>
      </c>
      <c r="S6143" t="n">
        <v>0</v>
      </c>
      <c r="T6143" t="n">
        <v>42</v>
      </c>
    </row>
    <row r="6144">
      <c r="A6144" s="8" t="n">
        <v>46218</v>
      </c>
      <c r="B6144" t="inlineStr">
        <is>
          <t>YX</t>
        </is>
      </c>
      <c r="C6144" s="9">
        <f>_xlfn.XLOOKUP(B6144,Carriers[Code],Carriers[Airline])</f>
        <v/>
      </c>
      <c r="D6144" t="n">
        <v>5829</v>
      </c>
      <c r="E6144" t="inlineStr">
        <is>
          <t>EWR</t>
        </is>
      </c>
      <c r="F6144" s="10" t="n">
        <v>1255</v>
      </c>
      <c r="G6144" t="inlineStr">
        <is>
          <t>1200-1259</t>
        </is>
      </c>
      <c r="H6144" s="9">
        <f>INT(F6144/100)</f>
        <v/>
      </c>
      <c r="I6144" t="n">
        <v>-4</v>
      </c>
      <c r="J6144" t="n">
        <v>0</v>
      </c>
      <c r="K6144" t="n">
        <v>19</v>
      </c>
      <c r="L6144" t="n">
        <v>1</v>
      </c>
      <c r="M6144" t="n">
        <v>0</v>
      </c>
      <c r="O6144" t="n">
        <v>0</v>
      </c>
      <c r="P6144" t="n">
        <v>0</v>
      </c>
      <c r="Q6144" t="n">
        <v>0</v>
      </c>
      <c r="R6144" t="n">
        <v>19</v>
      </c>
      <c r="S6144" t="n">
        <v>0</v>
      </c>
      <c r="T6144" t="n">
        <v>0</v>
      </c>
    </row>
    <row r="6145">
      <c r="A6145" s="8" t="n">
        <v>46218</v>
      </c>
      <c r="B6145" t="inlineStr">
        <is>
          <t>AA</t>
        </is>
      </c>
      <c r="C6145" s="9">
        <f>_xlfn.XLOOKUP(B6145,Carriers[Code],Carriers[Airline])</f>
        <v/>
      </c>
      <c r="D6145" t="n">
        <v>1057</v>
      </c>
      <c r="E6145" t="inlineStr">
        <is>
          <t>PHX</t>
        </is>
      </c>
      <c r="F6145" s="10" t="n">
        <v>1300</v>
      </c>
      <c r="G6145" t="inlineStr">
        <is>
          <t>1300-1359</t>
        </is>
      </c>
      <c r="H6145" s="9">
        <f>INT(F6145/100)</f>
        <v/>
      </c>
      <c r="I6145" t="n">
        <v>3</v>
      </c>
      <c r="J6145" t="n">
        <v>0</v>
      </c>
      <c r="K6145" t="n">
        <v>-37</v>
      </c>
      <c r="L6145" t="n">
        <v>0</v>
      </c>
      <c r="M6145" t="n">
        <v>0</v>
      </c>
      <c r="O6145" t="n">
        <v>0</v>
      </c>
    </row>
    <row r="6146">
      <c r="A6146" s="8" t="n">
        <v>46218</v>
      </c>
      <c r="B6146" t="inlineStr">
        <is>
          <t>YX</t>
        </is>
      </c>
      <c r="C6146" s="9">
        <f>_xlfn.XLOOKUP(B6146,Carriers[Code],Carriers[Airline])</f>
        <v/>
      </c>
      <c r="D6146" t="n">
        <v>5748</v>
      </c>
      <c r="E6146" t="inlineStr">
        <is>
          <t>LGA</t>
        </is>
      </c>
      <c r="F6146" s="10" t="n">
        <v>1300</v>
      </c>
      <c r="G6146" t="inlineStr">
        <is>
          <t>1300-1359</t>
        </is>
      </c>
      <c r="H6146" s="9">
        <f>INT(F6146/100)</f>
        <v/>
      </c>
      <c r="I6146" t="n">
        <v>-4</v>
      </c>
      <c r="J6146" t="n">
        <v>0</v>
      </c>
      <c r="K6146" t="n">
        <v>-15</v>
      </c>
      <c r="L6146" t="n">
        <v>0</v>
      </c>
      <c r="M6146" t="n">
        <v>0</v>
      </c>
      <c r="O6146" t="n">
        <v>0</v>
      </c>
    </row>
    <row r="6147">
      <c r="A6147" s="8" t="n">
        <v>46218</v>
      </c>
      <c r="B6147" t="inlineStr">
        <is>
          <t>YX</t>
        </is>
      </c>
      <c r="C6147" s="9">
        <f>_xlfn.XLOOKUP(B6147,Carriers[Code],Carriers[Airline])</f>
        <v/>
      </c>
      <c r="D6147" t="n">
        <v>4386</v>
      </c>
      <c r="E6147" t="inlineStr">
        <is>
          <t>ORD</t>
        </is>
      </c>
      <c r="F6147" s="10" t="n">
        <v>1301</v>
      </c>
      <c r="G6147" t="inlineStr">
        <is>
          <t>1300-1359</t>
        </is>
      </c>
      <c r="H6147" s="9">
        <f>INT(F6147/100)</f>
        <v/>
      </c>
      <c r="I6147" t="n">
        <v>-9</v>
      </c>
      <c r="J6147" t="n">
        <v>0</v>
      </c>
      <c r="K6147" t="n">
        <v>-26</v>
      </c>
      <c r="L6147" t="n">
        <v>0</v>
      </c>
      <c r="M6147" t="n">
        <v>0</v>
      </c>
      <c r="O6147" t="n">
        <v>0</v>
      </c>
    </row>
    <row r="6148">
      <c r="A6148" s="8" t="n">
        <v>46218</v>
      </c>
      <c r="B6148" t="inlineStr">
        <is>
          <t>DL</t>
        </is>
      </c>
      <c r="C6148" s="9">
        <f>_xlfn.XLOOKUP(B6148,Carriers[Code],Carriers[Airline])</f>
        <v/>
      </c>
      <c r="D6148" t="n">
        <v>2283</v>
      </c>
      <c r="E6148" t="inlineStr">
        <is>
          <t>RDU</t>
        </is>
      </c>
      <c r="F6148" s="10" t="n">
        <v>1303</v>
      </c>
      <c r="G6148" t="inlineStr">
        <is>
          <t>1300-1359</t>
        </is>
      </c>
      <c r="H6148" s="9">
        <f>INT(F6148/100)</f>
        <v/>
      </c>
      <c r="I6148" t="n">
        <v>-6</v>
      </c>
      <c r="J6148" t="n">
        <v>0</v>
      </c>
      <c r="K6148" t="n">
        <v>-13</v>
      </c>
      <c r="L6148" t="n">
        <v>0</v>
      </c>
      <c r="M6148" t="n">
        <v>0</v>
      </c>
      <c r="O6148" t="n">
        <v>0</v>
      </c>
    </row>
    <row r="6149">
      <c r="A6149" s="8" t="n">
        <v>46218</v>
      </c>
      <c r="B6149" t="inlineStr">
        <is>
          <t>B6</t>
        </is>
      </c>
      <c r="C6149" s="9">
        <f>_xlfn.XLOOKUP(B6149,Carriers[Code],Carriers[Airline])</f>
        <v/>
      </c>
      <c r="D6149" t="n">
        <v>51</v>
      </c>
      <c r="E6149" t="inlineStr">
        <is>
          <t>MCO</t>
        </is>
      </c>
      <c r="F6149" s="10" t="n">
        <v>1307</v>
      </c>
      <c r="G6149" t="inlineStr">
        <is>
          <t>1300-1359</t>
        </is>
      </c>
      <c r="H6149" s="9">
        <f>INT(F6149/100)</f>
        <v/>
      </c>
      <c r="I6149" t="n">
        <v>23</v>
      </c>
      <c r="J6149" t="n">
        <v>1</v>
      </c>
      <c r="K6149" t="n">
        <v>16</v>
      </c>
      <c r="L6149" t="n">
        <v>1</v>
      </c>
      <c r="M6149" t="n">
        <v>0</v>
      </c>
      <c r="O6149" t="n">
        <v>0</v>
      </c>
      <c r="P6149" t="n">
        <v>16</v>
      </c>
      <c r="Q6149" t="n">
        <v>0</v>
      </c>
      <c r="R6149" t="n">
        <v>0</v>
      </c>
      <c r="S6149" t="n">
        <v>0</v>
      </c>
      <c r="T6149" t="n">
        <v>0</v>
      </c>
    </row>
    <row r="6150">
      <c r="A6150" s="8" t="n">
        <v>46218</v>
      </c>
      <c r="B6150" t="inlineStr">
        <is>
          <t>YX</t>
        </is>
      </c>
      <c r="C6150" s="9">
        <f>_xlfn.XLOOKUP(B6150,Carriers[Code],Carriers[Airline])</f>
        <v/>
      </c>
      <c r="D6150" t="n">
        <v>5603</v>
      </c>
      <c r="E6150" t="inlineStr">
        <is>
          <t>MSN</t>
        </is>
      </c>
      <c r="F6150" s="10" t="n">
        <v>1308</v>
      </c>
      <c r="G6150" t="inlineStr">
        <is>
          <t>1300-1359</t>
        </is>
      </c>
      <c r="H6150" s="9">
        <f>INT(F6150/100)</f>
        <v/>
      </c>
      <c r="I6150" t="n">
        <v>-7</v>
      </c>
      <c r="J6150" t="n">
        <v>0</v>
      </c>
      <c r="K6150" t="n">
        <v>-21</v>
      </c>
      <c r="L6150" t="n">
        <v>0</v>
      </c>
      <c r="M6150" t="n">
        <v>0</v>
      </c>
      <c r="O6150" t="n">
        <v>0</v>
      </c>
    </row>
    <row r="6151">
      <c r="A6151" s="8" t="n">
        <v>46218</v>
      </c>
      <c r="B6151" t="inlineStr">
        <is>
          <t>DL</t>
        </is>
      </c>
      <c r="C6151" s="9">
        <f>_xlfn.XLOOKUP(B6151,Carriers[Code],Carriers[Airline])</f>
        <v/>
      </c>
      <c r="D6151" t="n">
        <v>2222</v>
      </c>
      <c r="E6151" t="inlineStr">
        <is>
          <t>DTW</t>
        </is>
      </c>
      <c r="F6151" s="10" t="n">
        <v>1310</v>
      </c>
      <c r="G6151" t="inlineStr">
        <is>
          <t>1300-1359</t>
        </is>
      </c>
      <c r="H6151" s="9">
        <f>INT(F6151/100)</f>
        <v/>
      </c>
      <c r="I6151" t="n">
        <v>-1</v>
      </c>
      <c r="J6151" t="n">
        <v>0</v>
      </c>
      <c r="K6151" t="n">
        <v>10</v>
      </c>
      <c r="L6151" t="n">
        <v>0</v>
      </c>
      <c r="M6151" t="n">
        <v>0</v>
      </c>
      <c r="O6151" t="n">
        <v>0</v>
      </c>
    </row>
    <row r="6152">
      <c r="A6152" s="8" t="n">
        <v>46218</v>
      </c>
      <c r="B6152" t="inlineStr">
        <is>
          <t>DL</t>
        </is>
      </c>
      <c r="C6152" s="9">
        <f>_xlfn.XLOOKUP(B6152,Carriers[Code],Carriers[Airline])</f>
        <v/>
      </c>
      <c r="D6152" t="n">
        <v>1297</v>
      </c>
      <c r="E6152" t="inlineStr">
        <is>
          <t>AUS</t>
        </is>
      </c>
      <c r="F6152" s="10" t="n">
        <v>1325</v>
      </c>
      <c r="G6152" t="inlineStr">
        <is>
          <t>1300-1359</t>
        </is>
      </c>
      <c r="H6152" s="9">
        <f>INT(F6152/100)</f>
        <v/>
      </c>
      <c r="I6152" t="n">
        <v>-4</v>
      </c>
      <c r="J6152" t="n">
        <v>0</v>
      </c>
      <c r="K6152" t="n">
        <v>-9</v>
      </c>
      <c r="L6152" t="n">
        <v>0</v>
      </c>
      <c r="M6152" t="n">
        <v>0</v>
      </c>
      <c r="O6152" t="n">
        <v>0</v>
      </c>
    </row>
    <row r="6153">
      <c r="A6153" s="8" t="n">
        <v>46218</v>
      </c>
      <c r="B6153" t="inlineStr">
        <is>
          <t>WN</t>
        </is>
      </c>
      <c r="C6153" s="9">
        <f>_xlfn.XLOOKUP(B6153,Carriers[Code],Carriers[Airline])</f>
        <v/>
      </c>
      <c r="D6153" t="n">
        <v>320</v>
      </c>
      <c r="E6153" t="inlineStr">
        <is>
          <t>MDW</t>
        </is>
      </c>
      <c r="F6153" s="10" t="n">
        <v>1325</v>
      </c>
      <c r="G6153" t="inlineStr">
        <is>
          <t>1300-1359</t>
        </is>
      </c>
      <c r="H6153" s="9">
        <f>INT(F6153/100)</f>
        <v/>
      </c>
      <c r="I6153" t="n">
        <v>-1</v>
      </c>
      <c r="J6153" t="n">
        <v>0</v>
      </c>
      <c r="K6153" t="n">
        <v>-8</v>
      </c>
      <c r="L6153" t="n">
        <v>0</v>
      </c>
      <c r="M6153" t="n">
        <v>0</v>
      </c>
      <c r="O6153" t="n">
        <v>0</v>
      </c>
    </row>
    <row r="6154">
      <c r="A6154" s="8" t="n">
        <v>46218</v>
      </c>
      <c r="B6154" t="inlineStr">
        <is>
          <t>B6</t>
        </is>
      </c>
      <c r="C6154" s="9">
        <f>_xlfn.XLOOKUP(B6154,Carriers[Code],Carriers[Airline])</f>
        <v/>
      </c>
      <c r="D6154" t="n">
        <v>1293</v>
      </c>
      <c r="E6154" t="inlineStr">
        <is>
          <t>ILM</t>
        </is>
      </c>
      <c r="F6154" s="10" t="n">
        <v>1330</v>
      </c>
      <c r="G6154" t="inlineStr">
        <is>
          <t>1300-1359</t>
        </is>
      </c>
      <c r="H6154" s="9">
        <f>INT(F6154/100)</f>
        <v/>
      </c>
      <c r="I6154" t="n">
        <v>-7</v>
      </c>
      <c r="J6154" t="n">
        <v>0</v>
      </c>
      <c r="K6154" t="n">
        <v>-16</v>
      </c>
      <c r="L6154" t="n">
        <v>0</v>
      </c>
      <c r="M6154" t="n">
        <v>0</v>
      </c>
      <c r="O6154" t="n">
        <v>0</v>
      </c>
    </row>
    <row r="6155">
      <c r="A6155" s="8" t="n">
        <v>46218</v>
      </c>
      <c r="B6155" t="inlineStr">
        <is>
          <t>YX</t>
        </is>
      </c>
      <c r="C6155" s="9">
        <f>_xlfn.XLOOKUP(B6155,Carriers[Code],Carriers[Airline])</f>
        <v/>
      </c>
      <c r="D6155" t="n">
        <v>5808</v>
      </c>
      <c r="E6155" t="inlineStr">
        <is>
          <t>JFK</t>
        </is>
      </c>
      <c r="F6155" s="10" t="n">
        <v>1335</v>
      </c>
      <c r="G6155" t="inlineStr">
        <is>
          <t>1300-1359</t>
        </is>
      </c>
      <c r="H6155" s="9">
        <f>INT(F6155/100)</f>
        <v/>
      </c>
      <c r="I6155" t="n">
        <v>-4</v>
      </c>
      <c r="J6155" t="n">
        <v>0</v>
      </c>
      <c r="K6155" t="n">
        <v>8</v>
      </c>
      <c r="L6155" t="n">
        <v>0</v>
      </c>
      <c r="M6155" t="n">
        <v>0</v>
      </c>
      <c r="O6155" t="n">
        <v>0</v>
      </c>
    </row>
    <row r="6156">
      <c r="A6156" s="8" t="n">
        <v>46218</v>
      </c>
      <c r="B6156" t="inlineStr">
        <is>
          <t>UA</t>
        </is>
      </c>
      <c r="C6156" s="9">
        <f>_xlfn.XLOOKUP(B6156,Carriers[Code],Carriers[Airline])</f>
        <v/>
      </c>
      <c r="D6156" t="n">
        <v>1976</v>
      </c>
      <c r="E6156" t="inlineStr">
        <is>
          <t>IAH</t>
        </is>
      </c>
      <c r="F6156" s="10" t="n">
        <v>1337</v>
      </c>
      <c r="G6156" t="inlineStr">
        <is>
          <t>1300-1359</t>
        </is>
      </c>
      <c r="H6156" s="9">
        <f>INT(F6156/100)</f>
        <v/>
      </c>
      <c r="I6156" t="n">
        <v>-1</v>
      </c>
      <c r="J6156" t="n">
        <v>0</v>
      </c>
      <c r="K6156" t="n">
        <v>0</v>
      </c>
      <c r="L6156" t="n">
        <v>0</v>
      </c>
      <c r="M6156" t="n">
        <v>0</v>
      </c>
      <c r="O6156" t="n">
        <v>0</v>
      </c>
    </row>
    <row r="6157">
      <c r="A6157" s="8" t="n">
        <v>46218</v>
      </c>
      <c r="B6157" t="inlineStr">
        <is>
          <t>B6</t>
        </is>
      </c>
      <c r="C6157" s="9">
        <f>_xlfn.XLOOKUP(B6157,Carriers[Code],Carriers[Airline])</f>
        <v/>
      </c>
      <c r="D6157" t="n">
        <v>641</v>
      </c>
      <c r="E6157" t="inlineStr">
        <is>
          <t>CLE</t>
        </is>
      </c>
      <c r="F6157" s="10" t="n">
        <v>1346</v>
      </c>
      <c r="G6157" t="inlineStr">
        <is>
          <t>1300-1359</t>
        </is>
      </c>
      <c r="H6157" s="9">
        <f>INT(F6157/100)</f>
        <v/>
      </c>
      <c r="I6157" t="n">
        <v>0</v>
      </c>
      <c r="J6157" t="n">
        <v>0</v>
      </c>
      <c r="K6157" t="n">
        <v>-14</v>
      </c>
      <c r="L6157" t="n">
        <v>0</v>
      </c>
      <c r="M6157" t="n">
        <v>0</v>
      </c>
      <c r="O6157" t="n">
        <v>0</v>
      </c>
    </row>
    <row r="6158">
      <c r="A6158" s="8" t="n">
        <v>46218</v>
      </c>
      <c r="B6158" t="inlineStr">
        <is>
          <t>YX</t>
        </is>
      </c>
      <c r="C6158" s="9">
        <f>_xlfn.XLOOKUP(B6158,Carriers[Code],Carriers[Airline])</f>
        <v/>
      </c>
      <c r="D6158" t="n">
        <v>4636</v>
      </c>
      <c r="E6158" t="inlineStr">
        <is>
          <t>IND</t>
        </is>
      </c>
      <c r="F6158" s="10" t="n">
        <v>1346</v>
      </c>
      <c r="G6158" t="inlineStr">
        <is>
          <t>1300-1359</t>
        </is>
      </c>
      <c r="H6158" s="9">
        <f>INT(F6158/100)</f>
        <v/>
      </c>
      <c r="I6158" t="n">
        <v>-10</v>
      </c>
      <c r="J6158" t="n">
        <v>0</v>
      </c>
      <c r="K6158" t="n">
        <v>-33</v>
      </c>
      <c r="L6158" t="n">
        <v>0</v>
      </c>
      <c r="M6158" t="n">
        <v>0</v>
      </c>
      <c r="O6158" t="n">
        <v>0</v>
      </c>
    </row>
    <row r="6159">
      <c r="A6159" s="8" t="n">
        <v>46218</v>
      </c>
      <c r="B6159" t="inlineStr">
        <is>
          <t>B6</t>
        </is>
      </c>
      <c r="C6159" s="9">
        <f>_xlfn.XLOOKUP(B6159,Carriers[Code],Carriers[Airline])</f>
        <v/>
      </c>
      <c r="D6159" t="n">
        <v>2467</v>
      </c>
      <c r="E6159" t="inlineStr">
        <is>
          <t>CHS</t>
        </is>
      </c>
      <c r="F6159" s="10" t="n">
        <v>1352</v>
      </c>
      <c r="G6159" t="inlineStr">
        <is>
          <t>1300-1359</t>
        </is>
      </c>
      <c r="H6159" s="9">
        <f>INT(F6159/100)</f>
        <v/>
      </c>
      <c r="I6159" t="n">
        <v>-11</v>
      </c>
      <c r="J6159" t="n">
        <v>0</v>
      </c>
      <c r="K6159" t="n">
        <v>-27</v>
      </c>
      <c r="L6159" t="n">
        <v>0</v>
      </c>
      <c r="M6159" t="n">
        <v>0</v>
      </c>
      <c r="O6159" t="n">
        <v>0</v>
      </c>
    </row>
    <row r="6160">
      <c r="A6160" s="8" t="n">
        <v>46218</v>
      </c>
      <c r="B6160" t="inlineStr">
        <is>
          <t>DL</t>
        </is>
      </c>
      <c r="C6160" s="9">
        <f>_xlfn.XLOOKUP(B6160,Carriers[Code],Carriers[Airline])</f>
        <v/>
      </c>
      <c r="D6160" t="n">
        <v>322</v>
      </c>
      <c r="E6160" t="inlineStr">
        <is>
          <t>ATL</t>
        </is>
      </c>
      <c r="F6160" s="10" t="n">
        <v>1355</v>
      </c>
      <c r="G6160" t="inlineStr">
        <is>
          <t>1300-1359</t>
        </is>
      </c>
      <c r="H6160" s="9">
        <f>INT(F6160/100)</f>
        <v/>
      </c>
      <c r="I6160" t="n">
        <v>55</v>
      </c>
      <c r="J6160" t="n">
        <v>1</v>
      </c>
      <c r="K6160" t="n">
        <v>30</v>
      </c>
      <c r="L6160" t="n">
        <v>1</v>
      </c>
      <c r="M6160" t="n">
        <v>0</v>
      </c>
      <c r="O6160" t="n">
        <v>0</v>
      </c>
      <c r="P6160" t="n">
        <v>0</v>
      </c>
      <c r="Q6160" t="n">
        <v>0</v>
      </c>
      <c r="R6160" t="n">
        <v>0</v>
      </c>
      <c r="S6160" t="n">
        <v>0</v>
      </c>
      <c r="T6160" t="n">
        <v>30</v>
      </c>
    </row>
    <row r="6161">
      <c r="A6161" s="8" t="n">
        <v>46218</v>
      </c>
      <c r="B6161" t="inlineStr">
        <is>
          <t>YX</t>
        </is>
      </c>
      <c r="C6161" s="9">
        <f>_xlfn.XLOOKUP(B6161,Carriers[Code],Carriers[Airline])</f>
        <v/>
      </c>
      <c r="D6161" t="n">
        <v>4440</v>
      </c>
      <c r="E6161" t="inlineStr">
        <is>
          <t>BUF</t>
        </is>
      </c>
      <c r="F6161" s="10" t="n">
        <v>1355</v>
      </c>
      <c r="G6161" t="inlineStr">
        <is>
          <t>1300-1359</t>
        </is>
      </c>
      <c r="H6161" s="9">
        <f>INT(F6161/100)</f>
        <v/>
      </c>
      <c r="I6161" t="n">
        <v>-10</v>
      </c>
      <c r="J6161" t="n">
        <v>0</v>
      </c>
      <c r="K6161" t="n">
        <v>-30</v>
      </c>
      <c r="L6161" t="n">
        <v>0</v>
      </c>
      <c r="M6161" t="n">
        <v>0</v>
      </c>
      <c r="O6161" t="n">
        <v>0</v>
      </c>
    </row>
    <row r="6162">
      <c r="A6162" s="8" t="n">
        <v>46218</v>
      </c>
      <c r="B6162" t="inlineStr">
        <is>
          <t>MQ</t>
        </is>
      </c>
      <c r="C6162" s="9">
        <f>_xlfn.XLOOKUP(B6162,Carriers[Code],Carriers[Airline])</f>
        <v/>
      </c>
      <c r="D6162" t="n">
        <v>3711</v>
      </c>
      <c r="E6162" t="inlineStr">
        <is>
          <t>ORD</t>
        </is>
      </c>
      <c r="F6162" s="10" t="n">
        <v>1356</v>
      </c>
      <c r="G6162" t="inlineStr">
        <is>
          <t>1300-1359</t>
        </is>
      </c>
      <c r="H6162" s="9">
        <f>INT(F6162/100)</f>
        <v/>
      </c>
      <c r="I6162" t="n">
        <v>-2</v>
      </c>
      <c r="J6162" t="n">
        <v>0</v>
      </c>
      <c r="K6162" t="n">
        <v>-21</v>
      </c>
      <c r="L6162" t="n">
        <v>0</v>
      </c>
      <c r="M6162" t="n">
        <v>0</v>
      </c>
      <c r="O6162" t="n">
        <v>0</v>
      </c>
    </row>
    <row r="6163">
      <c r="A6163" s="8" t="n">
        <v>46218</v>
      </c>
      <c r="B6163" t="inlineStr">
        <is>
          <t>MQ</t>
        </is>
      </c>
      <c r="C6163" s="9">
        <f>_xlfn.XLOOKUP(B6163,Carriers[Code],Carriers[Airline])</f>
        <v/>
      </c>
      <c r="D6163" t="n">
        <v>3438</v>
      </c>
      <c r="E6163" t="inlineStr">
        <is>
          <t>SDF</t>
        </is>
      </c>
      <c r="F6163" s="10" t="n">
        <v>1359</v>
      </c>
      <c r="G6163" t="inlineStr">
        <is>
          <t>1300-1359</t>
        </is>
      </c>
      <c r="H6163" s="9">
        <f>INT(F6163/100)</f>
        <v/>
      </c>
      <c r="I6163" t="n">
        <v>351</v>
      </c>
      <c r="J6163" t="n">
        <v>1</v>
      </c>
      <c r="K6163" t="n">
        <v>334</v>
      </c>
      <c r="L6163" t="n">
        <v>1</v>
      </c>
      <c r="M6163" t="n">
        <v>0</v>
      </c>
      <c r="O6163" t="n">
        <v>0</v>
      </c>
      <c r="P6163" t="n">
        <v>2</v>
      </c>
      <c r="Q6163" t="n">
        <v>0</v>
      </c>
      <c r="R6163" t="n">
        <v>0</v>
      </c>
      <c r="S6163" t="n">
        <v>0</v>
      </c>
      <c r="T6163" t="n">
        <v>332</v>
      </c>
    </row>
    <row r="6164">
      <c r="A6164" s="8" t="n">
        <v>46218</v>
      </c>
      <c r="B6164" t="inlineStr">
        <is>
          <t>YX</t>
        </is>
      </c>
      <c r="C6164" s="9">
        <f>_xlfn.XLOOKUP(B6164,Carriers[Code],Carriers[Airline])</f>
        <v/>
      </c>
      <c r="D6164" t="n">
        <v>5627</v>
      </c>
      <c r="E6164" t="inlineStr">
        <is>
          <t>IND</t>
        </is>
      </c>
      <c r="F6164" s="10" t="n">
        <v>1359</v>
      </c>
      <c r="G6164" t="inlineStr">
        <is>
          <t>1300-1359</t>
        </is>
      </c>
      <c r="H6164" s="9">
        <f>INT(F6164/100)</f>
        <v/>
      </c>
      <c r="I6164" t="n">
        <v>42</v>
      </c>
      <c r="J6164" t="n">
        <v>1</v>
      </c>
      <c r="K6164" t="n">
        <v>30</v>
      </c>
      <c r="L6164" t="n">
        <v>1</v>
      </c>
      <c r="M6164" t="n">
        <v>0</v>
      </c>
      <c r="O6164" t="n">
        <v>0</v>
      </c>
      <c r="P6164" t="n">
        <v>30</v>
      </c>
      <c r="Q6164" t="n">
        <v>0</v>
      </c>
      <c r="R6164" t="n">
        <v>0</v>
      </c>
      <c r="S6164" t="n">
        <v>0</v>
      </c>
      <c r="T6164" t="n">
        <v>0</v>
      </c>
    </row>
    <row r="6165">
      <c r="A6165" s="8" t="n">
        <v>46218</v>
      </c>
      <c r="B6165" t="inlineStr">
        <is>
          <t>B6</t>
        </is>
      </c>
      <c r="C6165" s="9">
        <f>_xlfn.XLOOKUP(B6165,Carriers[Code],Carriers[Airline])</f>
        <v/>
      </c>
      <c r="D6165" t="n">
        <v>2251</v>
      </c>
      <c r="E6165" t="inlineStr">
        <is>
          <t>MCO</t>
        </is>
      </c>
      <c r="F6165" s="10" t="n">
        <v>1400</v>
      </c>
      <c r="G6165" t="inlineStr">
        <is>
          <t>1400-1459</t>
        </is>
      </c>
      <c r="H6165" s="9">
        <f>INT(F6165/100)</f>
        <v/>
      </c>
      <c r="I6165" t="n">
        <v>3</v>
      </c>
      <c r="J6165" t="n">
        <v>0</v>
      </c>
      <c r="K6165" t="n">
        <v>-3</v>
      </c>
      <c r="L6165" t="n">
        <v>0</v>
      </c>
      <c r="M6165" t="n">
        <v>0</v>
      </c>
      <c r="O6165" t="n">
        <v>0</v>
      </c>
    </row>
    <row r="6166">
      <c r="A6166" s="8" t="n">
        <v>46218</v>
      </c>
      <c r="B6166" t="inlineStr">
        <is>
          <t>YX</t>
        </is>
      </c>
      <c r="C6166" s="9">
        <f>_xlfn.XLOOKUP(B6166,Carriers[Code],Carriers[Airline])</f>
        <v/>
      </c>
      <c r="D6166" t="n">
        <v>5730</v>
      </c>
      <c r="E6166" t="inlineStr">
        <is>
          <t>LGA</t>
        </is>
      </c>
      <c r="F6166" s="10" t="n">
        <v>1400</v>
      </c>
      <c r="G6166" t="inlineStr">
        <is>
          <t>1400-1459</t>
        </is>
      </c>
      <c r="H6166" s="9">
        <f>INT(F6166/100)</f>
        <v/>
      </c>
      <c r="I6166" t="n">
        <v>18</v>
      </c>
      <c r="J6166" t="n">
        <v>1</v>
      </c>
      <c r="K6166" t="n">
        <v>33</v>
      </c>
      <c r="L6166" t="n">
        <v>1</v>
      </c>
      <c r="M6166" t="n">
        <v>0</v>
      </c>
      <c r="O6166" t="n">
        <v>0</v>
      </c>
      <c r="P6166" t="n">
        <v>12</v>
      </c>
      <c r="Q6166" t="n">
        <v>0</v>
      </c>
      <c r="R6166" t="n">
        <v>15</v>
      </c>
      <c r="S6166" t="n">
        <v>0</v>
      </c>
      <c r="T6166" t="n">
        <v>6</v>
      </c>
    </row>
    <row r="6167">
      <c r="A6167" s="8" t="n">
        <v>46218</v>
      </c>
      <c r="B6167" t="inlineStr">
        <is>
          <t>YX</t>
        </is>
      </c>
      <c r="C6167" s="9">
        <f>_xlfn.XLOOKUP(B6167,Carriers[Code],Carriers[Airline])</f>
        <v/>
      </c>
      <c r="D6167" t="n">
        <v>4375</v>
      </c>
      <c r="E6167" t="inlineStr">
        <is>
          <t>LGA</t>
        </is>
      </c>
      <c r="F6167" s="10" t="n">
        <v>1404</v>
      </c>
      <c r="G6167" t="inlineStr">
        <is>
          <t>1400-1459</t>
        </is>
      </c>
      <c r="H6167" s="9">
        <f>INT(F6167/100)</f>
        <v/>
      </c>
      <c r="I6167" t="n">
        <v>-3</v>
      </c>
      <c r="J6167" t="n">
        <v>0</v>
      </c>
      <c r="K6167" t="n">
        <v>2</v>
      </c>
      <c r="L6167" t="n">
        <v>0</v>
      </c>
      <c r="M6167" t="n">
        <v>0</v>
      </c>
      <c r="O6167" t="n">
        <v>0</v>
      </c>
    </row>
    <row r="6168">
      <c r="A6168" s="8" t="n">
        <v>46218</v>
      </c>
      <c r="B6168" t="inlineStr">
        <is>
          <t>YX</t>
        </is>
      </c>
      <c r="C6168" s="9">
        <f>_xlfn.XLOOKUP(B6168,Carriers[Code],Carriers[Airline])</f>
        <v/>
      </c>
      <c r="D6168" t="n">
        <v>5821</v>
      </c>
      <c r="E6168" t="inlineStr">
        <is>
          <t>TVC</t>
        </is>
      </c>
      <c r="F6168" s="10" t="n">
        <v>1406</v>
      </c>
      <c r="G6168" t="inlineStr">
        <is>
          <t>1400-1459</t>
        </is>
      </c>
      <c r="H6168" s="9">
        <f>INT(F6168/100)</f>
        <v/>
      </c>
      <c r="I6168" t="n">
        <v>12</v>
      </c>
      <c r="J6168" t="n">
        <v>0</v>
      </c>
      <c r="K6168" t="n">
        <v>-6</v>
      </c>
      <c r="L6168" t="n">
        <v>0</v>
      </c>
      <c r="M6168" t="n">
        <v>0</v>
      </c>
      <c r="O6168" t="n">
        <v>0</v>
      </c>
    </row>
    <row r="6169">
      <c r="A6169" s="8" t="n">
        <v>46218</v>
      </c>
      <c r="B6169" t="inlineStr">
        <is>
          <t>YX</t>
        </is>
      </c>
      <c r="C6169" s="9">
        <f>_xlfn.XLOOKUP(B6169,Carriers[Code],Carriers[Airline])</f>
        <v/>
      </c>
      <c r="D6169" t="n">
        <v>5789</v>
      </c>
      <c r="E6169" t="inlineStr">
        <is>
          <t>CVG</t>
        </is>
      </c>
      <c r="F6169" s="10" t="n">
        <v>1412</v>
      </c>
      <c r="G6169" t="inlineStr">
        <is>
          <t>1400-1459</t>
        </is>
      </c>
      <c r="H6169" s="9">
        <f>INT(F6169/100)</f>
        <v/>
      </c>
      <c r="I6169" t="n">
        <v>-1</v>
      </c>
      <c r="J6169" t="n">
        <v>0</v>
      </c>
      <c r="K6169" t="n">
        <v>-19</v>
      </c>
      <c r="L6169" t="n">
        <v>0</v>
      </c>
      <c r="M6169" t="n">
        <v>0</v>
      </c>
      <c r="O6169" t="n">
        <v>0</v>
      </c>
    </row>
    <row r="6170">
      <c r="A6170" s="8" t="n">
        <v>46218</v>
      </c>
      <c r="B6170" t="inlineStr">
        <is>
          <t>YX</t>
        </is>
      </c>
      <c r="C6170" s="9">
        <f>_xlfn.XLOOKUP(B6170,Carriers[Code],Carriers[Airline])</f>
        <v/>
      </c>
      <c r="D6170" t="n">
        <v>5837</v>
      </c>
      <c r="E6170" t="inlineStr">
        <is>
          <t>CLT</t>
        </is>
      </c>
      <c r="F6170" s="10" t="n">
        <v>1413</v>
      </c>
      <c r="G6170" t="inlineStr">
        <is>
          <t>1400-1459</t>
        </is>
      </c>
      <c r="H6170" s="9">
        <f>INT(F6170/100)</f>
        <v/>
      </c>
      <c r="I6170" t="n">
        <v>-7</v>
      </c>
      <c r="J6170" t="n">
        <v>0</v>
      </c>
      <c r="K6170" t="n">
        <v>-33</v>
      </c>
      <c r="L6170" t="n">
        <v>0</v>
      </c>
      <c r="M6170" t="n">
        <v>0</v>
      </c>
      <c r="O6170" t="n">
        <v>0</v>
      </c>
    </row>
    <row r="6171">
      <c r="A6171" s="8" t="n">
        <v>46218</v>
      </c>
      <c r="B6171" t="inlineStr">
        <is>
          <t>UA</t>
        </is>
      </c>
      <c r="C6171" s="9">
        <f>_xlfn.XLOOKUP(B6171,Carriers[Code],Carriers[Airline])</f>
        <v/>
      </c>
      <c r="D6171" t="n">
        <v>721</v>
      </c>
      <c r="E6171" t="inlineStr">
        <is>
          <t>IAD</t>
        </is>
      </c>
      <c r="F6171" s="10" t="n">
        <v>1415</v>
      </c>
      <c r="G6171" t="inlineStr">
        <is>
          <t>1400-1459</t>
        </is>
      </c>
      <c r="H6171" s="9">
        <f>INT(F6171/100)</f>
        <v/>
      </c>
      <c r="I6171" t="n">
        <v>-4</v>
      </c>
      <c r="J6171" t="n">
        <v>0</v>
      </c>
      <c r="K6171" t="n">
        <v>-13</v>
      </c>
      <c r="L6171" t="n">
        <v>0</v>
      </c>
      <c r="M6171" t="n">
        <v>0</v>
      </c>
      <c r="O6171" t="n">
        <v>0</v>
      </c>
    </row>
    <row r="6172">
      <c r="A6172" s="8" t="n">
        <v>46218</v>
      </c>
      <c r="B6172" t="inlineStr">
        <is>
          <t>WN</t>
        </is>
      </c>
      <c r="C6172" s="9">
        <f>_xlfn.XLOOKUP(B6172,Carriers[Code],Carriers[Airline])</f>
        <v/>
      </c>
      <c r="D6172" t="n">
        <v>743</v>
      </c>
      <c r="E6172" t="inlineStr">
        <is>
          <t>MCI</t>
        </is>
      </c>
      <c r="F6172" s="10" t="n">
        <v>1415</v>
      </c>
      <c r="G6172" t="inlineStr">
        <is>
          <t>1400-1459</t>
        </is>
      </c>
      <c r="H6172" s="9">
        <f>INT(F6172/100)</f>
        <v/>
      </c>
      <c r="I6172" t="n">
        <v>26</v>
      </c>
      <c r="J6172" t="n">
        <v>1</v>
      </c>
      <c r="K6172" t="n">
        <v>15</v>
      </c>
      <c r="L6172" t="n">
        <v>1</v>
      </c>
      <c r="M6172" t="n">
        <v>0</v>
      </c>
      <c r="O6172" t="n">
        <v>0</v>
      </c>
      <c r="P6172" t="n">
        <v>12</v>
      </c>
      <c r="Q6172" t="n">
        <v>0</v>
      </c>
      <c r="R6172" t="n">
        <v>0</v>
      </c>
      <c r="S6172" t="n">
        <v>0</v>
      </c>
      <c r="T6172" t="n">
        <v>3</v>
      </c>
    </row>
    <row r="6173">
      <c r="A6173" s="8" t="n">
        <v>46218</v>
      </c>
      <c r="B6173" t="inlineStr">
        <is>
          <t>YX</t>
        </is>
      </c>
      <c r="C6173" s="9">
        <f>_xlfn.XLOOKUP(B6173,Carriers[Code],Carriers[Airline])</f>
        <v/>
      </c>
      <c r="D6173" t="n">
        <v>5682</v>
      </c>
      <c r="E6173" t="inlineStr">
        <is>
          <t>DCA</t>
        </is>
      </c>
      <c r="F6173" s="10" t="n">
        <v>1420</v>
      </c>
      <c r="G6173" t="inlineStr">
        <is>
          <t>1400-1459</t>
        </is>
      </c>
      <c r="H6173" s="9">
        <f>INT(F6173/100)</f>
        <v/>
      </c>
      <c r="I6173" t="n">
        <v>-2</v>
      </c>
      <c r="J6173" t="n">
        <v>0</v>
      </c>
      <c r="K6173" t="n">
        <v>-13</v>
      </c>
      <c r="L6173" t="n">
        <v>0</v>
      </c>
      <c r="M6173" t="n">
        <v>0</v>
      </c>
      <c r="O6173" t="n">
        <v>0</v>
      </c>
    </row>
    <row r="6174">
      <c r="A6174" s="8" t="n">
        <v>46218</v>
      </c>
      <c r="B6174" t="inlineStr">
        <is>
          <t>B6</t>
        </is>
      </c>
      <c r="C6174" s="9">
        <f>_xlfn.XLOOKUP(B6174,Carriers[Code],Carriers[Airline])</f>
        <v/>
      </c>
      <c r="D6174" t="n">
        <v>639</v>
      </c>
      <c r="E6174" t="inlineStr">
        <is>
          <t>AUS</t>
        </is>
      </c>
      <c r="F6174" s="10" t="n">
        <v>1421</v>
      </c>
      <c r="G6174" t="inlineStr">
        <is>
          <t>1400-1459</t>
        </is>
      </c>
      <c r="H6174" s="9">
        <f>INT(F6174/100)</f>
        <v/>
      </c>
      <c r="I6174" t="n">
        <v>-5</v>
      </c>
      <c r="J6174" t="n">
        <v>0</v>
      </c>
      <c r="K6174" t="n">
        <v>-13</v>
      </c>
      <c r="L6174" t="n">
        <v>0</v>
      </c>
      <c r="M6174" t="n">
        <v>0</v>
      </c>
      <c r="O6174" t="n">
        <v>0</v>
      </c>
    </row>
    <row r="6175">
      <c r="A6175" s="8" t="n">
        <v>46218</v>
      </c>
      <c r="B6175" t="inlineStr">
        <is>
          <t>WN</t>
        </is>
      </c>
      <c r="C6175" s="9">
        <f>_xlfn.XLOOKUP(B6175,Carriers[Code],Carriers[Airline])</f>
        <v/>
      </c>
      <c r="D6175" t="n">
        <v>2247</v>
      </c>
      <c r="E6175" t="inlineStr">
        <is>
          <t>BWI</t>
        </is>
      </c>
      <c r="F6175" s="10" t="n">
        <v>1425</v>
      </c>
      <c r="G6175" t="inlineStr">
        <is>
          <t>1400-1459</t>
        </is>
      </c>
      <c r="H6175" s="9">
        <f>INT(F6175/100)</f>
        <v/>
      </c>
      <c r="I6175" t="n">
        <v>13</v>
      </c>
      <c r="J6175" t="n">
        <v>0</v>
      </c>
      <c r="K6175" t="n">
        <v>3</v>
      </c>
      <c r="L6175" t="n">
        <v>0</v>
      </c>
      <c r="M6175" t="n">
        <v>0</v>
      </c>
      <c r="O6175" t="n">
        <v>0</v>
      </c>
    </row>
    <row r="6176">
      <c r="A6176" s="8" t="n">
        <v>46218</v>
      </c>
      <c r="B6176" t="inlineStr">
        <is>
          <t>AA</t>
        </is>
      </c>
      <c r="C6176" s="9">
        <f>_xlfn.XLOOKUP(B6176,Carriers[Code],Carriers[Airline])</f>
        <v/>
      </c>
      <c r="D6176" t="n">
        <v>1611</v>
      </c>
      <c r="E6176" t="inlineStr">
        <is>
          <t>CLT</t>
        </is>
      </c>
      <c r="F6176" s="10" t="n">
        <v>1426</v>
      </c>
      <c r="G6176" t="inlineStr">
        <is>
          <t>1400-1459</t>
        </is>
      </c>
      <c r="H6176" s="9">
        <f>INT(F6176/100)</f>
        <v/>
      </c>
      <c r="I6176" t="n">
        <v>-1</v>
      </c>
      <c r="J6176" t="n">
        <v>0</v>
      </c>
      <c r="K6176" t="n">
        <v>2</v>
      </c>
      <c r="L6176" t="n">
        <v>0</v>
      </c>
      <c r="M6176" t="n">
        <v>0</v>
      </c>
      <c r="O6176" t="n">
        <v>0</v>
      </c>
    </row>
    <row r="6177">
      <c r="A6177" s="8" t="n">
        <v>46218</v>
      </c>
      <c r="B6177" t="inlineStr">
        <is>
          <t>AA</t>
        </is>
      </c>
      <c r="C6177" s="9">
        <f>_xlfn.XLOOKUP(B6177,Carriers[Code],Carriers[Airline])</f>
        <v/>
      </c>
      <c r="D6177" t="n">
        <v>820</v>
      </c>
      <c r="E6177" t="inlineStr">
        <is>
          <t>DFW</t>
        </is>
      </c>
      <c r="F6177" s="10" t="n">
        <v>1427</v>
      </c>
      <c r="G6177" t="inlineStr">
        <is>
          <t>1400-1459</t>
        </is>
      </c>
      <c r="H6177" s="9">
        <f>INT(F6177/100)</f>
        <v/>
      </c>
      <c r="I6177" t="n">
        <v>7</v>
      </c>
      <c r="J6177" t="n">
        <v>0</v>
      </c>
      <c r="K6177" t="n">
        <v>31</v>
      </c>
      <c r="L6177" t="n">
        <v>1</v>
      </c>
      <c r="M6177" t="n">
        <v>0</v>
      </c>
      <c r="O6177" t="n">
        <v>0</v>
      </c>
      <c r="P6177" t="n">
        <v>7</v>
      </c>
      <c r="Q6177" t="n">
        <v>0</v>
      </c>
      <c r="R6177" t="n">
        <v>24</v>
      </c>
      <c r="S6177" t="n">
        <v>0</v>
      </c>
      <c r="T6177" t="n">
        <v>0</v>
      </c>
    </row>
    <row r="6178">
      <c r="A6178" s="8" t="n">
        <v>46218</v>
      </c>
      <c r="B6178" t="inlineStr">
        <is>
          <t>B6</t>
        </is>
      </c>
      <c r="C6178" s="9">
        <f>_xlfn.XLOOKUP(B6178,Carriers[Code],Carriers[Airline])</f>
        <v/>
      </c>
      <c r="D6178" t="n">
        <v>933</v>
      </c>
      <c r="E6178" t="inlineStr">
        <is>
          <t>IAH</t>
        </is>
      </c>
      <c r="F6178" s="10" t="n">
        <v>1429</v>
      </c>
      <c r="G6178" t="inlineStr">
        <is>
          <t>1400-1459</t>
        </is>
      </c>
      <c r="H6178" s="9">
        <f>INT(F6178/100)</f>
        <v/>
      </c>
      <c r="I6178" t="n">
        <v>-4</v>
      </c>
      <c r="J6178" t="n">
        <v>0</v>
      </c>
      <c r="K6178" t="n">
        <v>12</v>
      </c>
      <c r="L6178" t="n">
        <v>0</v>
      </c>
      <c r="M6178" t="n">
        <v>0</v>
      </c>
      <c r="O6178" t="n">
        <v>0</v>
      </c>
    </row>
    <row r="6179">
      <c r="A6179" s="8" t="n">
        <v>46218</v>
      </c>
      <c r="B6179" t="inlineStr">
        <is>
          <t>UA</t>
        </is>
      </c>
      <c r="C6179" s="9">
        <f>_xlfn.XLOOKUP(B6179,Carriers[Code],Carriers[Airline])</f>
        <v/>
      </c>
      <c r="D6179" t="n">
        <v>1076</v>
      </c>
      <c r="E6179" t="inlineStr">
        <is>
          <t>EWR</t>
        </is>
      </c>
      <c r="F6179" s="10" t="n">
        <v>1430</v>
      </c>
      <c r="G6179" t="inlineStr">
        <is>
          <t>1400-1459</t>
        </is>
      </c>
      <c r="H6179" s="9">
        <f>INT(F6179/100)</f>
        <v/>
      </c>
      <c r="I6179" t="n">
        <v>1</v>
      </c>
      <c r="J6179" t="n">
        <v>0</v>
      </c>
      <c r="K6179" t="n">
        <v>-6</v>
      </c>
      <c r="L6179" t="n">
        <v>0</v>
      </c>
      <c r="M6179" t="n">
        <v>0</v>
      </c>
      <c r="O6179" t="n">
        <v>0</v>
      </c>
    </row>
    <row r="6180">
      <c r="A6180" s="8" t="n">
        <v>46218</v>
      </c>
      <c r="B6180" t="inlineStr">
        <is>
          <t>WN</t>
        </is>
      </c>
      <c r="C6180" s="9">
        <f>_xlfn.XLOOKUP(B6180,Carriers[Code],Carriers[Airline])</f>
        <v/>
      </c>
      <c r="D6180" t="n">
        <v>725</v>
      </c>
      <c r="E6180" t="inlineStr">
        <is>
          <t>BNA</t>
        </is>
      </c>
      <c r="F6180" s="10" t="n">
        <v>1430</v>
      </c>
      <c r="G6180" t="inlineStr">
        <is>
          <t>1400-1459</t>
        </is>
      </c>
      <c r="H6180" s="9">
        <f>INT(F6180/100)</f>
        <v/>
      </c>
      <c r="I6180" t="n">
        <v>5</v>
      </c>
      <c r="J6180" t="n">
        <v>0</v>
      </c>
      <c r="K6180" t="n">
        <v>-6</v>
      </c>
      <c r="L6180" t="n">
        <v>0</v>
      </c>
      <c r="M6180" t="n">
        <v>0</v>
      </c>
      <c r="O6180" t="n">
        <v>0</v>
      </c>
    </row>
    <row r="6181">
      <c r="A6181" s="8" t="n">
        <v>46218</v>
      </c>
      <c r="B6181" t="inlineStr">
        <is>
          <t>YX</t>
        </is>
      </c>
      <c r="C6181" s="9">
        <f>_xlfn.XLOOKUP(B6181,Carriers[Code],Carriers[Airline])</f>
        <v/>
      </c>
      <c r="D6181" t="n">
        <v>5653</v>
      </c>
      <c r="E6181" t="inlineStr">
        <is>
          <t>CMH</t>
        </is>
      </c>
      <c r="F6181" s="10" t="n">
        <v>1438</v>
      </c>
      <c r="G6181" t="inlineStr">
        <is>
          <t>1400-1459</t>
        </is>
      </c>
      <c r="H6181" s="9">
        <f>INT(F6181/100)</f>
        <v/>
      </c>
      <c r="I6181" t="n">
        <v>-6</v>
      </c>
      <c r="J6181" t="n">
        <v>0</v>
      </c>
      <c r="K6181" t="n">
        <v>-27</v>
      </c>
      <c r="L6181" t="n">
        <v>0</v>
      </c>
      <c r="M6181" t="n">
        <v>0</v>
      </c>
      <c r="O6181" t="n">
        <v>0</v>
      </c>
    </row>
    <row r="6182">
      <c r="A6182" s="8" t="n">
        <v>46218</v>
      </c>
      <c r="B6182" t="inlineStr">
        <is>
          <t>DL</t>
        </is>
      </c>
      <c r="C6182" s="9">
        <f>_xlfn.XLOOKUP(B6182,Carriers[Code],Carriers[Airline])</f>
        <v/>
      </c>
      <c r="D6182" t="n">
        <v>2677</v>
      </c>
      <c r="E6182" t="inlineStr">
        <is>
          <t>BNA</t>
        </is>
      </c>
      <c r="F6182" s="10" t="n">
        <v>1440</v>
      </c>
      <c r="G6182" t="inlineStr">
        <is>
          <t>1400-1459</t>
        </is>
      </c>
      <c r="H6182" s="9">
        <f>INT(F6182/100)</f>
        <v/>
      </c>
      <c r="I6182" t="n">
        <v>-9</v>
      </c>
      <c r="J6182" t="n">
        <v>0</v>
      </c>
      <c r="K6182" t="n">
        <v>-24</v>
      </c>
      <c r="L6182" t="n">
        <v>0</v>
      </c>
      <c r="M6182" t="n">
        <v>0</v>
      </c>
      <c r="O6182" t="n">
        <v>0</v>
      </c>
    </row>
    <row r="6183">
      <c r="A6183" s="8" t="n">
        <v>46218</v>
      </c>
      <c r="B6183" t="inlineStr">
        <is>
          <t>DL</t>
        </is>
      </c>
      <c r="C6183" s="9">
        <f>_xlfn.XLOOKUP(B6183,Carriers[Code],Carriers[Airline])</f>
        <v/>
      </c>
      <c r="D6183" t="n">
        <v>1127</v>
      </c>
      <c r="E6183" t="inlineStr">
        <is>
          <t>MSP</t>
        </is>
      </c>
      <c r="F6183" s="10" t="n">
        <v>1452</v>
      </c>
      <c r="G6183" t="inlineStr">
        <is>
          <t>1400-1459</t>
        </is>
      </c>
      <c r="H6183" s="9">
        <f>INT(F6183/100)</f>
        <v/>
      </c>
      <c r="I6183" t="n">
        <v>-1</v>
      </c>
      <c r="J6183" t="n">
        <v>0</v>
      </c>
      <c r="K6183" t="n">
        <v>2</v>
      </c>
      <c r="L6183" t="n">
        <v>0</v>
      </c>
      <c r="M6183" t="n">
        <v>0</v>
      </c>
      <c r="O6183" t="n">
        <v>0</v>
      </c>
    </row>
    <row r="6184">
      <c r="A6184" s="8" t="n">
        <v>46218</v>
      </c>
      <c r="B6184" t="inlineStr">
        <is>
          <t>YX</t>
        </is>
      </c>
      <c r="C6184" s="9">
        <f>_xlfn.XLOOKUP(B6184,Carriers[Code],Carriers[Airline])</f>
        <v/>
      </c>
      <c r="D6184" t="n">
        <v>5641</v>
      </c>
      <c r="E6184" t="inlineStr">
        <is>
          <t>CLE</t>
        </is>
      </c>
      <c r="F6184" s="10" t="n">
        <v>1454</v>
      </c>
      <c r="G6184" t="inlineStr">
        <is>
          <t>1400-1459</t>
        </is>
      </c>
      <c r="H6184" s="9">
        <f>INT(F6184/100)</f>
        <v/>
      </c>
      <c r="I6184" t="n">
        <v>-5</v>
      </c>
      <c r="J6184" t="n">
        <v>0</v>
      </c>
      <c r="K6184" t="n">
        <v>-9</v>
      </c>
      <c r="L6184" t="n">
        <v>0</v>
      </c>
      <c r="M6184" t="n">
        <v>0</v>
      </c>
      <c r="O6184" t="n">
        <v>0</v>
      </c>
    </row>
    <row r="6185">
      <c r="A6185" s="8" t="n">
        <v>46218</v>
      </c>
      <c r="B6185" t="inlineStr">
        <is>
          <t>YX</t>
        </is>
      </c>
      <c r="C6185" s="9">
        <f>_xlfn.XLOOKUP(B6185,Carriers[Code],Carriers[Airline])</f>
        <v/>
      </c>
      <c r="D6185" t="n">
        <v>5736</v>
      </c>
      <c r="E6185" t="inlineStr">
        <is>
          <t>LGA</t>
        </is>
      </c>
      <c r="F6185" s="10" t="n">
        <v>1500</v>
      </c>
      <c r="G6185" t="inlineStr">
        <is>
          <t>1500-1559</t>
        </is>
      </c>
      <c r="H6185" s="9">
        <f>INT(F6185/100)</f>
        <v/>
      </c>
      <c r="I6185" t="n">
        <v>4</v>
      </c>
      <c r="J6185" t="n">
        <v>0</v>
      </c>
      <c r="K6185" t="n">
        <v>-6</v>
      </c>
      <c r="L6185" t="n">
        <v>0</v>
      </c>
      <c r="M6185" t="n">
        <v>0</v>
      </c>
      <c r="O6185" t="n">
        <v>0</v>
      </c>
    </row>
    <row r="6186">
      <c r="A6186" s="8" t="n">
        <v>46218</v>
      </c>
      <c r="B6186" t="inlineStr">
        <is>
          <t>AA</t>
        </is>
      </c>
      <c r="C6186" s="9">
        <f>_xlfn.XLOOKUP(B6186,Carriers[Code],Carriers[Airline])</f>
        <v/>
      </c>
      <c r="D6186" t="n">
        <v>2882</v>
      </c>
      <c r="E6186" t="inlineStr">
        <is>
          <t>PHL</t>
        </is>
      </c>
      <c r="F6186" s="10" t="n">
        <v>1503</v>
      </c>
      <c r="G6186" t="inlineStr">
        <is>
          <t>1500-1559</t>
        </is>
      </c>
      <c r="H6186" s="9">
        <f>INT(F6186/100)</f>
        <v/>
      </c>
      <c r="I6186" t="n">
        <v>-9</v>
      </c>
      <c r="J6186" t="n">
        <v>0</v>
      </c>
      <c r="K6186" t="n">
        <v>-5</v>
      </c>
      <c r="L6186" t="n">
        <v>0</v>
      </c>
      <c r="M6186" t="n">
        <v>0</v>
      </c>
      <c r="O6186" t="n">
        <v>0</v>
      </c>
    </row>
    <row r="6187">
      <c r="A6187" s="8" t="n">
        <v>46218</v>
      </c>
      <c r="B6187" t="inlineStr">
        <is>
          <t>DL</t>
        </is>
      </c>
      <c r="C6187" s="9">
        <f>_xlfn.XLOOKUP(B6187,Carriers[Code],Carriers[Airline])</f>
        <v/>
      </c>
      <c r="D6187" t="n">
        <v>638</v>
      </c>
      <c r="E6187" t="inlineStr">
        <is>
          <t>ATL</t>
        </is>
      </c>
      <c r="F6187" s="10" t="n">
        <v>1510</v>
      </c>
      <c r="G6187" t="inlineStr">
        <is>
          <t>1500-1559</t>
        </is>
      </c>
      <c r="H6187" s="9">
        <f>INT(F6187/100)</f>
        <v/>
      </c>
      <c r="I6187" t="n">
        <v>-1</v>
      </c>
      <c r="J6187" t="n">
        <v>0</v>
      </c>
      <c r="K6187" t="n">
        <v>-37</v>
      </c>
      <c r="L6187" t="n">
        <v>0</v>
      </c>
      <c r="M6187" t="n">
        <v>0</v>
      </c>
      <c r="O6187" t="n">
        <v>0</v>
      </c>
    </row>
    <row r="6188">
      <c r="A6188" s="8" t="n">
        <v>46218</v>
      </c>
      <c r="B6188" t="inlineStr">
        <is>
          <t>UA</t>
        </is>
      </c>
      <c r="C6188" s="9">
        <f>_xlfn.XLOOKUP(B6188,Carriers[Code],Carriers[Airline])</f>
        <v/>
      </c>
      <c r="D6188" t="n">
        <v>2297</v>
      </c>
      <c r="E6188" t="inlineStr">
        <is>
          <t>DEN</t>
        </is>
      </c>
      <c r="F6188" s="10" t="n">
        <v>1510</v>
      </c>
      <c r="G6188" t="inlineStr">
        <is>
          <t>1500-1559</t>
        </is>
      </c>
      <c r="H6188" s="9">
        <f>INT(F6188/100)</f>
        <v/>
      </c>
      <c r="I6188" t="n">
        <v>-10</v>
      </c>
      <c r="J6188" t="n">
        <v>0</v>
      </c>
      <c r="K6188" t="n">
        <v>-31</v>
      </c>
      <c r="L6188" t="n">
        <v>0</v>
      </c>
      <c r="M6188" t="n">
        <v>0</v>
      </c>
      <c r="O6188" t="n">
        <v>0</v>
      </c>
    </row>
    <row r="6189">
      <c r="A6189" s="8" t="n">
        <v>46218</v>
      </c>
      <c r="B6189" t="inlineStr">
        <is>
          <t>YX</t>
        </is>
      </c>
      <c r="C6189" s="9">
        <f>_xlfn.XLOOKUP(B6189,Carriers[Code],Carriers[Airline])</f>
        <v/>
      </c>
      <c r="D6189" t="n">
        <v>5706</v>
      </c>
      <c r="E6189" t="inlineStr">
        <is>
          <t>PHL</t>
        </is>
      </c>
      <c r="F6189" s="10" t="n">
        <v>1510</v>
      </c>
      <c r="G6189" t="inlineStr">
        <is>
          <t>1500-1559</t>
        </is>
      </c>
      <c r="H6189" s="9">
        <f>INT(F6189/100)</f>
        <v/>
      </c>
      <c r="I6189" t="n">
        <v>-6</v>
      </c>
      <c r="J6189" t="n">
        <v>0</v>
      </c>
      <c r="K6189" t="n">
        <v>-1</v>
      </c>
      <c r="L6189" t="n">
        <v>0</v>
      </c>
      <c r="M6189" t="n">
        <v>0</v>
      </c>
      <c r="O6189" t="n">
        <v>0</v>
      </c>
    </row>
    <row r="6190">
      <c r="A6190" s="8" t="n">
        <v>46218</v>
      </c>
      <c r="B6190" t="inlineStr">
        <is>
          <t>UA</t>
        </is>
      </c>
      <c r="C6190" s="9">
        <f>_xlfn.XLOOKUP(B6190,Carriers[Code],Carriers[Airline])</f>
        <v/>
      </c>
      <c r="D6190" t="n">
        <v>1475</v>
      </c>
      <c r="E6190" t="inlineStr">
        <is>
          <t>ORD</t>
        </is>
      </c>
      <c r="F6190" s="10" t="n">
        <v>1513</v>
      </c>
      <c r="G6190" t="inlineStr">
        <is>
          <t>1500-1559</t>
        </is>
      </c>
      <c r="H6190" s="9">
        <f>INT(F6190/100)</f>
        <v/>
      </c>
      <c r="I6190" t="n">
        <v>-5</v>
      </c>
      <c r="J6190" t="n">
        <v>0</v>
      </c>
      <c r="K6190" t="n">
        <v>13</v>
      </c>
      <c r="L6190" t="n">
        <v>0</v>
      </c>
      <c r="M6190" t="n">
        <v>0</v>
      </c>
      <c r="O6190" t="n">
        <v>0</v>
      </c>
    </row>
    <row r="6191">
      <c r="A6191" s="8" t="n">
        <v>46218</v>
      </c>
      <c r="B6191" t="inlineStr">
        <is>
          <t>AA</t>
        </is>
      </c>
      <c r="C6191" s="9">
        <f>_xlfn.XLOOKUP(B6191,Carriers[Code],Carriers[Airline])</f>
        <v/>
      </c>
      <c r="D6191" t="n">
        <v>1565</v>
      </c>
      <c r="E6191" t="inlineStr">
        <is>
          <t>MIA</t>
        </is>
      </c>
      <c r="F6191" s="10" t="n">
        <v>1515</v>
      </c>
      <c r="G6191" t="inlineStr">
        <is>
          <t>1500-1559</t>
        </is>
      </c>
      <c r="H6191" s="9">
        <f>INT(F6191/100)</f>
        <v/>
      </c>
      <c r="I6191" t="n">
        <v>-8</v>
      </c>
      <c r="J6191" t="n">
        <v>0</v>
      </c>
      <c r="K6191" t="n">
        <v>-44</v>
      </c>
      <c r="L6191" t="n">
        <v>0</v>
      </c>
      <c r="M6191" t="n">
        <v>0</v>
      </c>
      <c r="O6191" t="n">
        <v>0</v>
      </c>
    </row>
    <row r="6192">
      <c r="A6192" s="8" t="n">
        <v>46218</v>
      </c>
      <c r="B6192" t="inlineStr">
        <is>
          <t>B6</t>
        </is>
      </c>
      <c r="C6192" s="9">
        <f>_xlfn.XLOOKUP(B6192,Carriers[Code],Carriers[Airline])</f>
        <v/>
      </c>
      <c r="D6192" t="n">
        <v>897</v>
      </c>
      <c r="E6192" t="inlineStr">
        <is>
          <t>ATL</t>
        </is>
      </c>
      <c r="F6192" s="10" t="n">
        <v>1515</v>
      </c>
      <c r="G6192" t="inlineStr">
        <is>
          <t>1500-1559</t>
        </is>
      </c>
      <c r="H6192" s="9">
        <f>INT(F6192/100)</f>
        <v/>
      </c>
      <c r="I6192" t="n">
        <v>49</v>
      </c>
      <c r="J6192" t="n">
        <v>1</v>
      </c>
      <c r="K6192" t="n">
        <v>52</v>
      </c>
      <c r="L6192" t="n">
        <v>1</v>
      </c>
      <c r="M6192" t="n">
        <v>0</v>
      </c>
      <c r="O6192" t="n">
        <v>0</v>
      </c>
      <c r="P6192" t="n">
        <v>49</v>
      </c>
      <c r="Q6192" t="n">
        <v>0</v>
      </c>
      <c r="R6192" t="n">
        <v>3</v>
      </c>
      <c r="S6192" t="n">
        <v>0</v>
      </c>
      <c r="T6192" t="n">
        <v>0</v>
      </c>
    </row>
    <row r="6193">
      <c r="A6193" s="8" t="n">
        <v>46218</v>
      </c>
      <c r="B6193" t="inlineStr">
        <is>
          <t>DL</t>
        </is>
      </c>
      <c r="C6193" s="9">
        <f>_xlfn.XLOOKUP(B6193,Carriers[Code],Carriers[Airline])</f>
        <v/>
      </c>
      <c r="D6193" t="n">
        <v>776</v>
      </c>
      <c r="E6193" t="inlineStr">
        <is>
          <t>MIA</t>
        </is>
      </c>
      <c r="F6193" s="10" t="n">
        <v>1515</v>
      </c>
      <c r="G6193" t="inlineStr">
        <is>
          <t>1500-1559</t>
        </is>
      </c>
      <c r="H6193" s="9">
        <f>INT(F6193/100)</f>
        <v/>
      </c>
      <c r="I6193" t="n">
        <v>-6</v>
      </c>
      <c r="J6193" t="n">
        <v>0</v>
      </c>
      <c r="K6193" t="n">
        <v>-31</v>
      </c>
      <c r="L6193" t="n">
        <v>0</v>
      </c>
      <c r="M6193" t="n">
        <v>0</v>
      </c>
      <c r="O6193" t="n">
        <v>0</v>
      </c>
    </row>
    <row r="6194">
      <c r="A6194" s="8" t="n">
        <v>46218</v>
      </c>
      <c r="B6194" t="inlineStr">
        <is>
          <t>YX</t>
        </is>
      </c>
      <c r="C6194" s="9">
        <f>_xlfn.XLOOKUP(B6194,Carriers[Code],Carriers[Airline])</f>
        <v/>
      </c>
      <c r="D6194" t="n">
        <v>4380</v>
      </c>
      <c r="E6194" t="inlineStr">
        <is>
          <t>DCA</t>
        </is>
      </c>
      <c r="F6194" s="10" t="n">
        <v>1519</v>
      </c>
      <c r="G6194" t="inlineStr">
        <is>
          <t>1500-1559</t>
        </is>
      </c>
      <c r="H6194" s="9">
        <f>INT(F6194/100)</f>
        <v/>
      </c>
      <c r="I6194" t="n">
        <v>37</v>
      </c>
      <c r="J6194" t="n">
        <v>1</v>
      </c>
      <c r="K6194" t="n">
        <v>17</v>
      </c>
      <c r="L6194" t="n">
        <v>1</v>
      </c>
      <c r="M6194" t="n">
        <v>0</v>
      </c>
      <c r="O6194" t="n">
        <v>0</v>
      </c>
      <c r="P6194" t="n">
        <v>4</v>
      </c>
      <c r="Q6194" t="n">
        <v>0</v>
      </c>
      <c r="R6194" t="n">
        <v>0</v>
      </c>
      <c r="S6194" t="n">
        <v>0</v>
      </c>
      <c r="T6194" t="n">
        <v>13</v>
      </c>
    </row>
    <row r="6195">
      <c r="A6195" s="8" t="n">
        <v>46218</v>
      </c>
      <c r="B6195" t="inlineStr">
        <is>
          <t>B6</t>
        </is>
      </c>
      <c r="C6195" s="9">
        <f>_xlfn.XLOOKUP(B6195,Carriers[Code],Carriers[Airline])</f>
        <v/>
      </c>
      <c r="D6195" t="n">
        <v>1813</v>
      </c>
      <c r="E6195" t="inlineStr">
        <is>
          <t>ORF</t>
        </is>
      </c>
      <c r="F6195" s="10" t="n">
        <v>1527</v>
      </c>
      <c r="G6195" t="inlineStr">
        <is>
          <t>1500-1559</t>
        </is>
      </c>
      <c r="H6195" s="9">
        <f>INT(F6195/100)</f>
        <v/>
      </c>
      <c r="I6195" t="n">
        <v>-8</v>
      </c>
      <c r="J6195" t="n">
        <v>0</v>
      </c>
      <c r="K6195" t="n">
        <v>-21</v>
      </c>
      <c r="L6195" t="n">
        <v>0</v>
      </c>
      <c r="M6195" t="n">
        <v>0</v>
      </c>
      <c r="O6195" t="n">
        <v>0</v>
      </c>
    </row>
    <row r="6196">
      <c r="A6196" s="8" t="n">
        <v>46218</v>
      </c>
      <c r="B6196" t="inlineStr">
        <is>
          <t>DL</t>
        </is>
      </c>
      <c r="C6196" s="9">
        <f>_xlfn.XLOOKUP(B6196,Carriers[Code],Carriers[Airline])</f>
        <v/>
      </c>
      <c r="D6196" t="n">
        <v>2887</v>
      </c>
      <c r="E6196" t="inlineStr">
        <is>
          <t>MCO</t>
        </is>
      </c>
      <c r="F6196" s="10" t="n">
        <v>1527</v>
      </c>
      <c r="G6196" t="inlineStr">
        <is>
          <t>1500-1559</t>
        </is>
      </c>
      <c r="H6196" s="9">
        <f>INT(F6196/100)</f>
        <v/>
      </c>
      <c r="I6196" t="n">
        <v>-7</v>
      </c>
      <c r="J6196" t="n">
        <v>0</v>
      </c>
      <c r="K6196" t="n">
        <v>-35</v>
      </c>
      <c r="L6196" t="n">
        <v>0</v>
      </c>
      <c r="M6196" t="n">
        <v>0</v>
      </c>
      <c r="O6196" t="n">
        <v>0</v>
      </c>
    </row>
    <row r="6197">
      <c r="A6197" s="8" t="n">
        <v>46218</v>
      </c>
      <c r="B6197" t="inlineStr">
        <is>
          <t>AA</t>
        </is>
      </c>
      <c r="C6197" s="9">
        <f>_xlfn.XLOOKUP(B6197,Carriers[Code],Carriers[Airline])</f>
        <v/>
      </c>
      <c r="D6197" t="n">
        <v>1563</v>
      </c>
      <c r="E6197" t="inlineStr">
        <is>
          <t>ORD</t>
        </is>
      </c>
      <c r="F6197" s="10" t="n">
        <v>1528</v>
      </c>
      <c r="G6197" t="inlineStr">
        <is>
          <t>1500-1559</t>
        </is>
      </c>
      <c r="H6197" s="9">
        <f>INT(F6197/100)</f>
        <v/>
      </c>
      <c r="I6197" t="n">
        <v>222</v>
      </c>
      <c r="J6197" t="n">
        <v>1</v>
      </c>
      <c r="K6197" t="n">
        <v>217</v>
      </c>
      <c r="L6197" t="n">
        <v>1</v>
      </c>
      <c r="M6197" t="n">
        <v>0</v>
      </c>
      <c r="O6197" t="n">
        <v>0</v>
      </c>
      <c r="P6197" t="n">
        <v>0</v>
      </c>
      <c r="Q6197" t="n">
        <v>0</v>
      </c>
      <c r="R6197" t="n">
        <v>0</v>
      </c>
      <c r="S6197" t="n">
        <v>0</v>
      </c>
      <c r="T6197" t="n">
        <v>217</v>
      </c>
    </row>
    <row r="6198">
      <c r="A6198" s="8" t="n">
        <v>46218</v>
      </c>
      <c r="B6198" t="inlineStr">
        <is>
          <t>DL</t>
        </is>
      </c>
      <c r="C6198" s="9">
        <f>_xlfn.XLOOKUP(B6198,Carriers[Code],Carriers[Airline])</f>
        <v/>
      </c>
      <c r="D6198" t="n">
        <v>2196</v>
      </c>
      <c r="E6198" t="inlineStr">
        <is>
          <t>FLL</t>
        </is>
      </c>
      <c r="F6198" s="10" t="n">
        <v>1532</v>
      </c>
      <c r="G6198" t="inlineStr">
        <is>
          <t>1500-1559</t>
        </is>
      </c>
      <c r="H6198" s="9">
        <f>INT(F6198/100)</f>
        <v/>
      </c>
      <c r="I6198" t="n">
        <v>-5</v>
      </c>
      <c r="J6198" t="n">
        <v>0</v>
      </c>
      <c r="K6198" t="n">
        <v>-31</v>
      </c>
      <c r="L6198" t="n">
        <v>0</v>
      </c>
      <c r="M6198" t="n">
        <v>0</v>
      </c>
      <c r="O6198" t="n">
        <v>0</v>
      </c>
    </row>
    <row r="6199">
      <c r="A6199" s="8" t="n">
        <v>46218</v>
      </c>
      <c r="B6199" t="inlineStr">
        <is>
          <t>YX</t>
        </is>
      </c>
      <c r="C6199" s="9">
        <f>_xlfn.XLOOKUP(B6199,Carriers[Code],Carriers[Airline])</f>
        <v/>
      </c>
      <c r="D6199" t="n">
        <v>5657</v>
      </c>
      <c r="E6199" t="inlineStr">
        <is>
          <t>JAX</t>
        </is>
      </c>
      <c r="F6199" s="10" t="n">
        <v>1535</v>
      </c>
      <c r="G6199" t="inlineStr">
        <is>
          <t>1500-1559</t>
        </is>
      </c>
      <c r="H6199" s="9">
        <f>INT(F6199/100)</f>
        <v/>
      </c>
      <c r="I6199" t="n">
        <v>-4</v>
      </c>
      <c r="J6199" t="n">
        <v>0</v>
      </c>
      <c r="K6199" t="n">
        <v>-28</v>
      </c>
      <c r="L6199" t="n">
        <v>0</v>
      </c>
      <c r="M6199" t="n">
        <v>0</v>
      </c>
      <c r="O6199" t="n">
        <v>0</v>
      </c>
    </row>
    <row r="6200">
      <c r="A6200" s="8" t="n">
        <v>46218</v>
      </c>
      <c r="B6200" t="inlineStr">
        <is>
          <t>B6</t>
        </is>
      </c>
      <c r="C6200" s="9">
        <f>_xlfn.XLOOKUP(B6200,Carriers[Code],Carriers[Airline])</f>
        <v/>
      </c>
      <c r="D6200" t="n">
        <v>1237</v>
      </c>
      <c r="E6200" t="inlineStr">
        <is>
          <t>DTW</t>
        </is>
      </c>
      <c r="F6200" s="10" t="n">
        <v>1538</v>
      </c>
      <c r="G6200" t="inlineStr">
        <is>
          <t>1500-1559</t>
        </is>
      </c>
      <c r="H6200" s="9">
        <f>INT(F6200/100)</f>
        <v/>
      </c>
      <c r="I6200" t="n">
        <v>42</v>
      </c>
      <c r="J6200" t="n">
        <v>1</v>
      </c>
      <c r="K6200" t="n">
        <v>51</v>
      </c>
      <c r="L6200" t="n">
        <v>1</v>
      </c>
      <c r="M6200" t="n">
        <v>0</v>
      </c>
      <c r="O6200" t="n">
        <v>0</v>
      </c>
      <c r="P6200" t="n">
        <v>0</v>
      </c>
      <c r="Q6200" t="n">
        <v>0</v>
      </c>
      <c r="R6200" t="n">
        <v>9</v>
      </c>
      <c r="S6200" t="n">
        <v>0</v>
      </c>
      <c r="T6200" t="n">
        <v>42</v>
      </c>
    </row>
    <row r="6201">
      <c r="A6201" s="8" t="n">
        <v>46218</v>
      </c>
      <c r="B6201" t="inlineStr">
        <is>
          <t>B6</t>
        </is>
      </c>
      <c r="C6201" s="9">
        <f>_xlfn.XLOOKUP(B6201,Carriers[Code],Carriers[Airline])</f>
        <v/>
      </c>
      <c r="D6201" t="n">
        <v>2321</v>
      </c>
      <c r="E6201" t="inlineStr">
        <is>
          <t>PBI</t>
        </is>
      </c>
      <c r="F6201" s="10" t="n">
        <v>1539</v>
      </c>
      <c r="G6201" t="inlineStr">
        <is>
          <t>1500-1559</t>
        </is>
      </c>
      <c r="H6201" s="9">
        <f>INT(F6201/100)</f>
        <v/>
      </c>
      <c r="I6201" t="n">
        <v>6</v>
      </c>
      <c r="J6201" t="n">
        <v>0</v>
      </c>
      <c r="K6201" t="n">
        <v>-15</v>
      </c>
      <c r="L6201" t="n">
        <v>0</v>
      </c>
      <c r="M6201" t="n">
        <v>0</v>
      </c>
      <c r="O6201" t="n">
        <v>0</v>
      </c>
    </row>
    <row r="6202">
      <c r="A6202" s="8" t="n">
        <v>46218</v>
      </c>
      <c r="B6202" t="inlineStr">
        <is>
          <t>B6</t>
        </is>
      </c>
      <c r="C6202" s="9">
        <f>_xlfn.XLOOKUP(B6202,Carriers[Code],Carriers[Airline])</f>
        <v/>
      </c>
      <c r="D6202" t="n">
        <v>781</v>
      </c>
      <c r="E6202" t="inlineStr">
        <is>
          <t>RIC</t>
        </is>
      </c>
      <c r="F6202" s="10" t="n">
        <v>1540</v>
      </c>
      <c r="G6202" t="inlineStr">
        <is>
          <t>1500-1559</t>
        </is>
      </c>
      <c r="H6202" s="9">
        <f>INT(F6202/100)</f>
        <v/>
      </c>
      <c r="I6202" t="n">
        <v>-4</v>
      </c>
      <c r="J6202" t="n">
        <v>0</v>
      </c>
      <c r="K6202" t="n">
        <v>-4</v>
      </c>
      <c r="L6202" t="n">
        <v>0</v>
      </c>
      <c r="M6202" t="n">
        <v>0</v>
      </c>
      <c r="O6202" t="n">
        <v>0</v>
      </c>
    </row>
    <row r="6203">
      <c r="A6203" s="8" t="n">
        <v>46218</v>
      </c>
      <c r="B6203" t="inlineStr">
        <is>
          <t>DL</t>
        </is>
      </c>
      <c r="C6203" s="9">
        <f>_xlfn.XLOOKUP(B6203,Carriers[Code],Carriers[Airline])</f>
        <v/>
      </c>
      <c r="D6203" t="n">
        <v>2889</v>
      </c>
      <c r="E6203" t="inlineStr">
        <is>
          <t>SEA</t>
        </is>
      </c>
      <c r="F6203" s="10" t="n">
        <v>1540</v>
      </c>
      <c r="G6203" t="inlineStr">
        <is>
          <t>1500-1559</t>
        </is>
      </c>
      <c r="H6203" s="9">
        <f>INT(F6203/100)</f>
        <v/>
      </c>
      <c r="I6203" t="n">
        <v>1</v>
      </c>
      <c r="J6203" t="n">
        <v>0</v>
      </c>
      <c r="K6203" t="n">
        <v>-22</v>
      </c>
      <c r="L6203" t="n">
        <v>0</v>
      </c>
      <c r="M6203" t="n">
        <v>0</v>
      </c>
      <c r="O6203" t="n">
        <v>0</v>
      </c>
    </row>
    <row r="6204">
      <c r="A6204" s="8" t="n">
        <v>46218</v>
      </c>
      <c r="B6204" t="inlineStr">
        <is>
          <t>WN</t>
        </is>
      </c>
      <c r="C6204" s="9">
        <f>_xlfn.XLOOKUP(B6204,Carriers[Code],Carriers[Airline])</f>
        <v/>
      </c>
      <c r="D6204" t="n">
        <v>696</v>
      </c>
      <c r="E6204" t="inlineStr">
        <is>
          <t>AUS</t>
        </is>
      </c>
      <c r="F6204" s="10" t="n">
        <v>1545</v>
      </c>
      <c r="G6204" t="inlineStr">
        <is>
          <t>1500-1559</t>
        </is>
      </c>
      <c r="H6204" s="9">
        <f>INT(F6204/100)</f>
        <v/>
      </c>
      <c r="I6204" t="n">
        <v>-1</v>
      </c>
      <c r="J6204" t="n">
        <v>0</v>
      </c>
      <c r="K6204" t="n">
        <v>-20</v>
      </c>
      <c r="L6204" t="n">
        <v>0</v>
      </c>
      <c r="M6204" t="n">
        <v>0</v>
      </c>
      <c r="O6204" t="n">
        <v>0</v>
      </c>
    </row>
    <row r="6205">
      <c r="A6205" s="8" t="n">
        <v>46218</v>
      </c>
      <c r="B6205" t="inlineStr">
        <is>
          <t>WN</t>
        </is>
      </c>
      <c r="C6205" s="9">
        <f>_xlfn.XLOOKUP(B6205,Carriers[Code],Carriers[Airline])</f>
        <v/>
      </c>
      <c r="D6205" t="n">
        <v>4106</v>
      </c>
      <c r="E6205" t="inlineStr">
        <is>
          <t>MDW</t>
        </is>
      </c>
      <c r="F6205" s="10" t="n">
        <v>1545</v>
      </c>
      <c r="G6205" t="inlineStr">
        <is>
          <t>1500-1559</t>
        </is>
      </c>
      <c r="H6205" s="9">
        <f>INT(F6205/100)</f>
        <v/>
      </c>
      <c r="I6205" t="n">
        <v>-1</v>
      </c>
      <c r="J6205" t="n">
        <v>0</v>
      </c>
      <c r="K6205" t="n">
        <v>-16</v>
      </c>
      <c r="L6205" t="n">
        <v>0</v>
      </c>
      <c r="M6205" t="n">
        <v>0</v>
      </c>
      <c r="O6205" t="n">
        <v>0</v>
      </c>
    </row>
    <row r="6206">
      <c r="A6206" s="8" t="n">
        <v>46218</v>
      </c>
      <c r="B6206" t="inlineStr">
        <is>
          <t>YX</t>
        </is>
      </c>
      <c r="C6206" s="9">
        <f>_xlfn.XLOOKUP(B6206,Carriers[Code],Carriers[Airline])</f>
        <v/>
      </c>
      <c r="D6206" t="n">
        <v>5689</v>
      </c>
      <c r="E6206" t="inlineStr">
        <is>
          <t>DCA</t>
        </is>
      </c>
      <c r="F6206" s="10" t="n">
        <v>1545</v>
      </c>
      <c r="G6206" t="inlineStr">
        <is>
          <t>1500-1559</t>
        </is>
      </c>
      <c r="H6206" s="9">
        <f>INT(F6206/100)</f>
        <v/>
      </c>
      <c r="I6206" t="n">
        <v>-9</v>
      </c>
      <c r="J6206" t="n">
        <v>0</v>
      </c>
      <c r="K6206" t="n">
        <v>-34</v>
      </c>
      <c r="L6206" t="n">
        <v>0</v>
      </c>
      <c r="M6206" t="n">
        <v>0</v>
      </c>
      <c r="O6206" t="n">
        <v>0</v>
      </c>
    </row>
    <row r="6207">
      <c r="A6207" s="8" t="n">
        <v>46218</v>
      </c>
      <c r="B6207" t="inlineStr">
        <is>
          <t>B6</t>
        </is>
      </c>
      <c r="C6207" s="9">
        <f>_xlfn.XLOOKUP(B6207,Carriers[Code],Carriers[Airline])</f>
        <v/>
      </c>
      <c r="D6207" t="n">
        <v>233</v>
      </c>
      <c r="E6207" t="inlineStr">
        <is>
          <t>SFO</t>
        </is>
      </c>
      <c r="F6207" s="10" t="n">
        <v>1550</v>
      </c>
      <c r="G6207" t="inlineStr">
        <is>
          <t>1500-1559</t>
        </is>
      </c>
      <c r="H6207" s="9">
        <f>INT(F6207/100)</f>
        <v/>
      </c>
      <c r="I6207" t="n">
        <v>-2</v>
      </c>
      <c r="J6207" t="n">
        <v>0</v>
      </c>
      <c r="K6207" t="n">
        <v>-21</v>
      </c>
      <c r="L6207" t="n">
        <v>0</v>
      </c>
      <c r="M6207" t="n">
        <v>0</v>
      </c>
      <c r="O6207" t="n">
        <v>0</v>
      </c>
    </row>
    <row r="6208">
      <c r="A6208" s="8" t="n">
        <v>46218</v>
      </c>
      <c r="B6208" t="inlineStr">
        <is>
          <t>YX</t>
        </is>
      </c>
      <c r="C6208" s="9">
        <f>_xlfn.XLOOKUP(B6208,Carriers[Code],Carriers[Airline])</f>
        <v/>
      </c>
      <c r="D6208" t="n">
        <v>5644</v>
      </c>
      <c r="E6208" t="inlineStr">
        <is>
          <t>BWI</t>
        </is>
      </c>
      <c r="F6208" s="10" t="n">
        <v>1550</v>
      </c>
      <c r="G6208" t="inlineStr">
        <is>
          <t>1500-1559</t>
        </is>
      </c>
      <c r="H6208" s="9">
        <f>INT(F6208/100)</f>
        <v/>
      </c>
      <c r="I6208" t="n">
        <v>-4</v>
      </c>
      <c r="J6208" t="n">
        <v>0</v>
      </c>
      <c r="K6208" t="n">
        <v>-20</v>
      </c>
      <c r="L6208" t="n">
        <v>0</v>
      </c>
      <c r="M6208" t="n">
        <v>0</v>
      </c>
      <c r="O6208" t="n">
        <v>0</v>
      </c>
    </row>
    <row r="6209">
      <c r="A6209" s="8" t="n">
        <v>46218</v>
      </c>
      <c r="B6209" t="inlineStr">
        <is>
          <t>UA</t>
        </is>
      </c>
      <c r="C6209" s="9">
        <f>_xlfn.XLOOKUP(B6209,Carriers[Code],Carriers[Airline])</f>
        <v/>
      </c>
      <c r="D6209" t="n">
        <v>1183</v>
      </c>
      <c r="E6209" t="inlineStr">
        <is>
          <t>IAH</t>
        </is>
      </c>
      <c r="F6209" s="10" t="n">
        <v>1554</v>
      </c>
      <c r="G6209" t="inlineStr">
        <is>
          <t>1500-1559</t>
        </is>
      </c>
      <c r="H6209" s="9">
        <f>INT(F6209/100)</f>
        <v/>
      </c>
      <c r="I6209" t="n">
        <v>-10</v>
      </c>
      <c r="J6209" t="n">
        <v>0</v>
      </c>
      <c r="K6209" t="n">
        <v>5</v>
      </c>
      <c r="L6209" t="n">
        <v>0</v>
      </c>
      <c r="M6209" t="n">
        <v>0</v>
      </c>
      <c r="O6209" t="n">
        <v>0</v>
      </c>
    </row>
    <row r="6210">
      <c r="A6210" s="8" t="n">
        <v>46218</v>
      </c>
      <c r="B6210" t="inlineStr">
        <is>
          <t>B6</t>
        </is>
      </c>
      <c r="C6210" s="9">
        <f>_xlfn.XLOOKUP(B6210,Carriers[Code],Carriers[Airline])</f>
        <v/>
      </c>
      <c r="D6210" t="n">
        <v>487</v>
      </c>
      <c r="E6210" t="inlineStr">
        <is>
          <t>LAX</t>
        </is>
      </c>
      <c r="F6210" s="10" t="n">
        <v>1555</v>
      </c>
      <c r="G6210" t="inlineStr">
        <is>
          <t>1500-1559</t>
        </is>
      </c>
      <c r="H6210" s="9">
        <f>INT(F6210/100)</f>
        <v/>
      </c>
      <c r="I6210" t="n">
        <v>-7</v>
      </c>
      <c r="J6210" t="n">
        <v>0</v>
      </c>
      <c r="K6210" t="n">
        <v>-26</v>
      </c>
      <c r="L6210" t="n">
        <v>0</v>
      </c>
      <c r="M6210" t="n">
        <v>0</v>
      </c>
      <c r="O6210" t="n">
        <v>0</v>
      </c>
    </row>
    <row r="6211">
      <c r="A6211" s="8" t="n">
        <v>46218</v>
      </c>
      <c r="B6211" t="inlineStr">
        <is>
          <t>YX</t>
        </is>
      </c>
      <c r="C6211" s="9">
        <f>_xlfn.XLOOKUP(B6211,Carriers[Code],Carriers[Airline])</f>
        <v/>
      </c>
      <c r="D6211" t="n">
        <v>5726</v>
      </c>
      <c r="E6211" t="inlineStr">
        <is>
          <t>LGA</t>
        </is>
      </c>
      <c r="F6211" s="10" t="n">
        <v>1600</v>
      </c>
      <c r="G6211" t="inlineStr">
        <is>
          <t>1600-1659</t>
        </is>
      </c>
      <c r="H6211" s="9">
        <f>INT(F6211/100)</f>
        <v/>
      </c>
      <c r="I6211" t="n">
        <v>0</v>
      </c>
      <c r="J6211" t="n">
        <v>0</v>
      </c>
      <c r="K6211" t="n">
        <v>14</v>
      </c>
      <c r="L6211" t="n">
        <v>0</v>
      </c>
      <c r="M6211" t="n">
        <v>0</v>
      </c>
      <c r="O6211" t="n">
        <v>0</v>
      </c>
    </row>
    <row r="6212">
      <c r="A6212" s="8" t="n">
        <v>46218</v>
      </c>
      <c r="B6212" t="inlineStr">
        <is>
          <t>DL</t>
        </is>
      </c>
      <c r="C6212" s="9">
        <f>_xlfn.XLOOKUP(B6212,Carriers[Code],Carriers[Airline])</f>
        <v/>
      </c>
      <c r="D6212" t="n">
        <v>1439</v>
      </c>
      <c r="E6212" t="inlineStr">
        <is>
          <t>TPA</t>
        </is>
      </c>
      <c r="F6212" s="10" t="n">
        <v>1605</v>
      </c>
      <c r="G6212" t="inlineStr">
        <is>
          <t>1600-1659</t>
        </is>
      </c>
      <c r="H6212" s="9">
        <f>INT(F6212/100)</f>
        <v/>
      </c>
      <c r="I6212" t="n">
        <v>-4</v>
      </c>
      <c r="J6212" t="n">
        <v>0</v>
      </c>
      <c r="K6212" t="n">
        <v>-10</v>
      </c>
      <c r="L6212" t="n">
        <v>0</v>
      </c>
      <c r="M6212" t="n">
        <v>0</v>
      </c>
      <c r="O6212" t="n">
        <v>0</v>
      </c>
    </row>
    <row r="6213">
      <c r="A6213" s="8" t="n">
        <v>46218</v>
      </c>
      <c r="B6213" t="inlineStr">
        <is>
          <t>AA</t>
        </is>
      </c>
      <c r="C6213" s="9">
        <f>_xlfn.XLOOKUP(B6213,Carriers[Code],Carriers[Airline])</f>
        <v/>
      </c>
      <c r="D6213" t="n">
        <v>1595</v>
      </c>
      <c r="E6213" t="inlineStr">
        <is>
          <t>DFW</t>
        </is>
      </c>
      <c r="F6213" s="10" t="n">
        <v>1606</v>
      </c>
      <c r="G6213" t="inlineStr">
        <is>
          <t>1600-1659</t>
        </is>
      </c>
      <c r="H6213" s="9">
        <f>INT(F6213/100)</f>
        <v/>
      </c>
      <c r="I6213" t="n">
        <v>-3</v>
      </c>
      <c r="J6213" t="n">
        <v>0</v>
      </c>
      <c r="K6213" t="n">
        <v>-30</v>
      </c>
      <c r="L6213" t="n">
        <v>0</v>
      </c>
      <c r="M6213" t="n">
        <v>0</v>
      </c>
      <c r="O6213" t="n">
        <v>0</v>
      </c>
    </row>
    <row r="6214">
      <c r="A6214" s="8" t="n">
        <v>46218</v>
      </c>
      <c r="B6214" t="inlineStr">
        <is>
          <t>B6</t>
        </is>
      </c>
      <c r="C6214" s="9">
        <f>_xlfn.XLOOKUP(B6214,Carriers[Code],Carriers[Airline])</f>
        <v/>
      </c>
      <c r="D6214" t="n">
        <v>1355</v>
      </c>
      <c r="E6214" t="inlineStr">
        <is>
          <t>DCA</t>
        </is>
      </c>
      <c r="F6214" s="10" t="n">
        <v>1610</v>
      </c>
      <c r="G6214" t="inlineStr">
        <is>
          <t>1600-1659</t>
        </is>
      </c>
      <c r="H6214" s="9">
        <f>INT(F6214/100)</f>
        <v/>
      </c>
      <c r="I6214" t="n">
        <v>-8</v>
      </c>
      <c r="J6214" t="n">
        <v>0</v>
      </c>
      <c r="K6214" t="n">
        <v>-15</v>
      </c>
      <c r="L6214" t="n">
        <v>0</v>
      </c>
      <c r="M6214" t="n">
        <v>0</v>
      </c>
      <c r="O6214" t="n">
        <v>0</v>
      </c>
    </row>
    <row r="6215">
      <c r="A6215" s="8" t="n">
        <v>46218</v>
      </c>
      <c r="B6215" t="inlineStr">
        <is>
          <t>DL</t>
        </is>
      </c>
      <c r="C6215" s="9">
        <f>_xlfn.XLOOKUP(B6215,Carriers[Code],Carriers[Airline])</f>
        <v/>
      </c>
      <c r="D6215" t="n">
        <v>314</v>
      </c>
      <c r="E6215" t="inlineStr">
        <is>
          <t>MCI</t>
        </is>
      </c>
      <c r="F6215" s="10" t="n">
        <v>1610</v>
      </c>
      <c r="G6215" t="inlineStr">
        <is>
          <t>1600-1659</t>
        </is>
      </c>
      <c r="H6215" s="9">
        <f>INT(F6215/100)</f>
        <v/>
      </c>
      <c r="I6215" t="n">
        <v>-11</v>
      </c>
      <c r="J6215" t="n">
        <v>0</v>
      </c>
      <c r="K6215" t="n">
        <v>-33</v>
      </c>
      <c r="L6215" t="n">
        <v>0</v>
      </c>
      <c r="M6215" t="n">
        <v>0</v>
      </c>
      <c r="O6215" t="n">
        <v>0</v>
      </c>
    </row>
    <row r="6216">
      <c r="A6216" s="8" t="n">
        <v>46218</v>
      </c>
      <c r="B6216" t="inlineStr">
        <is>
          <t>YX</t>
        </is>
      </c>
      <c r="C6216" s="9">
        <f>_xlfn.XLOOKUP(B6216,Carriers[Code],Carriers[Airline])</f>
        <v/>
      </c>
      <c r="D6216" t="n">
        <v>5665</v>
      </c>
      <c r="E6216" t="inlineStr">
        <is>
          <t>RIC</t>
        </is>
      </c>
      <c r="F6216" s="10" t="n">
        <v>1610</v>
      </c>
      <c r="G6216" t="inlineStr">
        <is>
          <t>1600-1659</t>
        </is>
      </c>
      <c r="H6216" s="9">
        <f>INT(F6216/100)</f>
        <v/>
      </c>
      <c r="I6216" t="n">
        <v>7</v>
      </c>
      <c r="J6216" t="n">
        <v>0</v>
      </c>
      <c r="K6216" t="n">
        <v>-1</v>
      </c>
      <c r="L6216" t="n">
        <v>0</v>
      </c>
      <c r="M6216" t="n">
        <v>0</v>
      </c>
      <c r="O6216" t="n">
        <v>0</v>
      </c>
    </row>
    <row r="6217">
      <c r="A6217" s="8" t="n">
        <v>46218</v>
      </c>
      <c r="B6217" t="inlineStr">
        <is>
          <t>DL</t>
        </is>
      </c>
      <c r="C6217" s="9">
        <f>_xlfn.XLOOKUP(B6217,Carriers[Code],Carriers[Airline])</f>
        <v/>
      </c>
      <c r="D6217" t="n">
        <v>2646</v>
      </c>
      <c r="E6217" t="inlineStr">
        <is>
          <t>ORD</t>
        </is>
      </c>
      <c r="F6217" s="10" t="n">
        <v>1615</v>
      </c>
      <c r="G6217" t="inlineStr">
        <is>
          <t>1600-1659</t>
        </is>
      </c>
      <c r="H6217" s="9">
        <f>INT(F6217/100)</f>
        <v/>
      </c>
      <c r="I6217" t="n">
        <v>-8</v>
      </c>
      <c r="J6217" t="n">
        <v>0</v>
      </c>
      <c r="K6217" t="n">
        <v>7</v>
      </c>
      <c r="L6217" t="n">
        <v>0</v>
      </c>
      <c r="M6217" t="n">
        <v>0</v>
      </c>
      <c r="O6217" t="n">
        <v>0</v>
      </c>
    </row>
    <row r="6218">
      <c r="A6218" s="8" t="n">
        <v>46218</v>
      </c>
      <c r="B6218" t="inlineStr">
        <is>
          <t>UA</t>
        </is>
      </c>
      <c r="C6218" s="9">
        <f>_xlfn.XLOOKUP(B6218,Carriers[Code],Carriers[Airline])</f>
        <v/>
      </c>
      <c r="D6218" t="n">
        <v>512</v>
      </c>
      <c r="E6218" t="inlineStr">
        <is>
          <t>SFO</t>
        </is>
      </c>
      <c r="F6218" s="10" t="n">
        <v>1615</v>
      </c>
      <c r="G6218" t="inlineStr">
        <is>
          <t>1600-1659</t>
        </is>
      </c>
      <c r="H6218" s="9">
        <f>INT(F6218/100)</f>
        <v/>
      </c>
      <c r="I6218" t="n">
        <v>-4</v>
      </c>
      <c r="J6218" t="n">
        <v>0</v>
      </c>
      <c r="K6218" t="n">
        <v>-19</v>
      </c>
      <c r="L6218" t="n">
        <v>0</v>
      </c>
      <c r="M6218" t="n">
        <v>0</v>
      </c>
      <c r="O6218" t="n">
        <v>0</v>
      </c>
    </row>
    <row r="6219">
      <c r="A6219" s="8" t="n">
        <v>46218</v>
      </c>
      <c r="B6219" t="inlineStr">
        <is>
          <t>YX</t>
        </is>
      </c>
      <c r="C6219" s="9">
        <f>_xlfn.XLOOKUP(B6219,Carriers[Code],Carriers[Airline])</f>
        <v/>
      </c>
      <c r="D6219" t="n">
        <v>5680</v>
      </c>
      <c r="E6219" t="inlineStr">
        <is>
          <t>PIT</t>
        </is>
      </c>
      <c r="F6219" s="10" t="n">
        <v>1615</v>
      </c>
      <c r="G6219" t="inlineStr">
        <is>
          <t>1600-1659</t>
        </is>
      </c>
      <c r="H6219" s="9">
        <f>INT(F6219/100)</f>
        <v/>
      </c>
      <c r="I6219" t="n">
        <v>-8</v>
      </c>
      <c r="J6219" t="n">
        <v>0</v>
      </c>
      <c r="K6219" t="n">
        <v>-1</v>
      </c>
      <c r="L6219" t="n">
        <v>0</v>
      </c>
      <c r="M6219" t="n">
        <v>0</v>
      </c>
      <c r="O6219" t="n">
        <v>0</v>
      </c>
    </row>
    <row r="6220">
      <c r="A6220" s="8" t="n">
        <v>46218</v>
      </c>
      <c r="B6220" t="inlineStr">
        <is>
          <t>B6</t>
        </is>
      </c>
      <c r="C6220" s="9">
        <f>_xlfn.XLOOKUP(B6220,Carriers[Code],Carriers[Airline])</f>
        <v/>
      </c>
      <c r="D6220" t="n">
        <v>391</v>
      </c>
      <c r="E6220" t="inlineStr">
        <is>
          <t>TPA</t>
        </is>
      </c>
      <c r="F6220" s="10" t="n">
        <v>1619</v>
      </c>
      <c r="G6220" t="inlineStr">
        <is>
          <t>1600-1659</t>
        </is>
      </c>
      <c r="H6220" s="9">
        <f>INT(F6220/100)</f>
        <v/>
      </c>
      <c r="I6220" t="n">
        <v>43</v>
      </c>
      <c r="J6220" t="n">
        <v>1</v>
      </c>
      <c r="K6220" t="n">
        <v>48</v>
      </c>
      <c r="L6220" t="n">
        <v>1</v>
      </c>
      <c r="M6220" t="n">
        <v>0</v>
      </c>
      <c r="O6220" t="n">
        <v>0</v>
      </c>
      <c r="P6220" t="n">
        <v>0</v>
      </c>
      <c r="Q6220" t="n">
        <v>0</v>
      </c>
      <c r="R6220" t="n">
        <v>18</v>
      </c>
      <c r="S6220" t="n">
        <v>0</v>
      </c>
      <c r="T6220" t="n">
        <v>30</v>
      </c>
    </row>
    <row r="6221">
      <c r="A6221" s="8" t="n">
        <v>46218</v>
      </c>
      <c r="B6221" t="inlineStr">
        <is>
          <t>YX</t>
        </is>
      </c>
      <c r="C6221" s="9">
        <f>_xlfn.XLOOKUP(B6221,Carriers[Code],Carriers[Airline])</f>
        <v/>
      </c>
      <c r="D6221" t="n">
        <v>4709</v>
      </c>
      <c r="E6221" t="inlineStr">
        <is>
          <t>ROC</t>
        </is>
      </c>
      <c r="F6221" s="10" t="n">
        <v>1619</v>
      </c>
      <c r="G6221" t="inlineStr">
        <is>
          <t>1600-1659</t>
        </is>
      </c>
      <c r="H6221" s="9">
        <f>INT(F6221/100)</f>
        <v/>
      </c>
      <c r="I6221" t="n">
        <v>-10</v>
      </c>
      <c r="J6221" t="n">
        <v>0</v>
      </c>
      <c r="K6221" t="n">
        <v>-17</v>
      </c>
      <c r="L6221" t="n">
        <v>0</v>
      </c>
      <c r="M6221" t="n">
        <v>0</v>
      </c>
      <c r="O6221" t="n">
        <v>0</v>
      </c>
    </row>
    <row r="6222">
      <c r="A6222" s="8" t="n">
        <v>46218</v>
      </c>
      <c r="B6222" t="inlineStr">
        <is>
          <t>B6</t>
        </is>
      </c>
      <c r="C6222" s="9">
        <f>_xlfn.XLOOKUP(B6222,Carriers[Code],Carriers[Airline])</f>
        <v/>
      </c>
      <c r="D6222" t="n">
        <v>319</v>
      </c>
      <c r="E6222" t="inlineStr">
        <is>
          <t>SAN</t>
        </is>
      </c>
      <c r="F6222" s="10" t="n">
        <v>1620</v>
      </c>
      <c r="G6222" t="inlineStr">
        <is>
          <t>1600-1659</t>
        </is>
      </c>
      <c r="H6222" s="9">
        <f>INT(F6222/100)</f>
        <v/>
      </c>
      <c r="I6222" t="n">
        <v>-5</v>
      </c>
      <c r="J6222" t="n">
        <v>0</v>
      </c>
      <c r="K6222" t="n">
        <v>-10</v>
      </c>
      <c r="L6222" t="n">
        <v>0</v>
      </c>
      <c r="M6222" t="n">
        <v>0</v>
      </c>
      <c r="O6222" t="n">
        <v>0</v>
      </c>
    </row>
    <row r="6223">
      <c r="A6223" s="8" t="n">
        <v>46218</v>
      </c>
      <c r="B6223" t="inlineStr">
        <is>
          <t>B6</t>
        </is>
      </c>
      <c r="C6223" s="9">
        <f>_xlfn.XLOOKUP(B6223,Carriers[Code],Carriers[Airline])</f>
        <v/>
      </c>
      <c r="D6223" t="n">
        <v>2065</v>
      </c>
      <c r="E6223" t="inlineStr">
        <is>
          <t>RSW</t>
        </is>
      </c>
      <c r="F6223" s="10" t="n">
        <v>1622</v>
      </c>
      <c r="G6223" t="inlineStr">
        <is>
          <t>1600-1659</t>
        </is>
      </c>
      <c r="H6223" s="9">
        <f>INT(F6223/100)</f>
        <v/>
      </c>
      <c r="I6223" t="n">
        <v>7</v>
      </c>
      <c r="J6223" t="n">
        <v>0</v>
      </c>
      <c r="K6223" t="n">
        <v>-4</v>
      </c>
      <c r="L6223" t="n">
        <v>0</v>
      </c>
      <c r="M6223" t="n">
        <v>0</v>
      </c>
      <c r="O6223" t="n">
        <v>0</v>
      </c>
    </row>
    <row r="6224">
      <c r="A6224" s="8" t="n">
        <v>46218</v>
      </c>
      <c r="B6224" t="inlineStr">
        <is>
          <t>DL</t>
        </is>
      </c>
      <c r="C6224" s="9">
        <f>_xlfn.XLOOKUP(B6224,Carriers[Code],Carriers[Airline])</f>
        <v/>
      </c>
      <c r="D6224" t="n">
        <v>318</v>
      </c>
      <c r="E6224" t="inlineStr">
        <is>
          <t>LAX</t>
        </is>
      </c>
      <c r="F6224" s="10" t="n">
        <v>1625</v>
      </c>
      <c r="G6224" t="inlineStr">
        <is>
          <t>1600-1659</t>
        </is>
      </c>
      <c r="H6224" s="9">
        <f>INT(F6224/100)</f>
        <v/>
      </c>
      <c r="I6224" t="n">
        <v>-1</v>
      </c>
      <c r="J6224" t="n">
        <v>0</v>
      </c>
      <c r="K6224" t="n">
        <v>-7</v>
      </c>
      <c r="L6224" t="n">
        <v>0</v>
      </c>
      <c r="M6224" t="n">
        <v>0</v>
      </c>
      <c r="O6224" t="n">
        <v>0</v>
      </c>
    </row>
    <row r="6225">
      <c r="A6225" s="8" t="n">
        <v>46218</v>
      </c>
      <c r="B6225" t="inlineStr">
        <is>
          <t>WN</t>
        </is>
      </c>
      <c r="C6225" s="9">
        <f>_xlfn.XLOOKUP(B6225,Carriers[Code],Carriers[Airline])</f>
        <v/>
      </c>
      <c r="D6225" t="n">
        <v>211</v>
      </c>
      <c r="E6225" t="inlineStr">
        <is>
          <t>SAN</t>
        </is>
      </c>
      <c r="F6225" s="10" t="n">
        <v>1625</v>
      </c>
      <c r="G6225" t="inlineStr">
        <is>
          <t>1600-1659</t>
        </is>
      </c>
      <c r="H6225" s="9">
        <f>INT(F6225/100)</f>
        <v/>
      </c>
      <c r="I6225" t="n">
        <v>0</v>
      </c>
      <c r="J6225" t="n">
        <v>0</v>
      </c>
      <c r="K6225" t="n">
        <v>-9</v>
      </c>
      <c r="L6225" t="n">
        <v>0</v>
      </c>
      <c r="M6225" t="n">
        <v>0</v>
      </c>
      <c r="O6225" t="n">
        <v>0</v>
      </c>
    </row>
    <row r="6226">
      <c r="A6226" s="8" t="n">
        <v>46218</v>
      </c>
      <c r="B6226" t="inlineStr">
        <is>
          <t>YX</t>
        </is>
      </c>
      <c r="C6226" s="9">
        <f>_xlfn.XLOOKUP(B6226,Carriers[Code],Carriers[Airline])</f>
        <v/>
      </c>
      <c r="D6226" t="n">
        <v>5619</v>
      </c>
      <c r="E6226" t="inlineStr">
        <is>
          <t>MKE</t>
        </is>
      </c>
      <c r="F6226" s="10" t="n">
        <v>1625</v>
      </c>
      <c r="G6226" t="inlineStr">
        <is>
          <t>1600-1659</t>
        </is>
      </c>
      <c r="H6226" s="9">
        <f>INT(F6226/100)</f>
        <v/>
      </c>
      <c r="I6226" t="n">
        <v>-5</v>
      </c>
      <c r="J6226" t="n">
        <v>0</v>
      </c>
      <c r="K6226" t="n">
        <v>-10</v>
      </c>
      <c r="L6226" t="n">
        <v>0</v>
      </c>
      <c r="M6226" t="n">
        <v>0</v>
      </c>
      <c r="O6226" t="n">
        <v>0</v>
      </c>
    </row>
    <row r="6227">
      <c r="A6227" s="8" t="n">
        <v>46218</v>
      </c>
      <c r="B6227" t="inlineStr">
        <is>
          <t>DL</t>
        </is>
      </c>
      <c r="C6227" s="9">
        <f>_xlfn.XLOOKUP(B6227,Carriers[Code],Carriers[Airline])</f>
        <v/>
      </c>
      <c r="D6227" t="n">
        <v>399</v>
      </c>
      <c r="E6227" t="inlineStr">
        <is>
          <t>ATL</t>
        </is>
      </c>
      <c r="F6227" s="10" t="n">
        <v>1630</v>
      </c>
      <c r="G6227" t="inlineStr">
        <is>
          <t>1600-1659</t>
        </is>
      </c>
      <c r="H6227" s="9">
        <f>INT(F6227/100)</f>
        <v/>
      </c>
      <c r="I6227" t="n">
        <v>-5</v>
      </c>
      <c r="J6227" t="n">
        <v>0</v>
      </c>
      <c r="K6227" t="n">
        <v>-22</v>
      </c>
      <c r="L6227" t="n">
        <v>0</v>
      </c>
      <c r="M6227" t="n">
        <v>0</v>
      </c>
      <c r="O6227" t="n">
        <v>0</v>
      </c>
    </row>
    <row r="6228">
      <c r="A6228" s="8" t="n">
        <v>46218</v>
      </c>
      <c r="B6228" t="inlineStr">
        <is>
          <t>B6</t>
        </is>
      </c>
      <c r="C6228" s="9">
        <f>_xlfn.XLOOKUP(B6228,Carriers[Code],Carriers[Airline])</f>
        <v/>
      </c>
      <c r="D6228" t="n">
        <v>317</v>
      </c>
      <c r="E6228" t="inlineStr">
        <is>
          <t>JFK</t>
        </is>
      </c>
      <c r="F6228" s="10" t="n">
        <v>1631</v>
      </c>
      <c r="G6228" t="inlineStr">
        <is>
          <t>1600-1659</t>
        </is>
      </c>
      <c r="H6228" s="9">
        <f>INT(F6228/100)</f>
        <v/>
      </c>
      <c r="I6228" t="n">
        <v>255</v>
      </c>
      <c r="J6228" t="n">
        <v>1</v>
      </c>
      <c r="K6228" t="n">
        <v>253</v>
      </c>
      <c r="L6228" t="n">
        <v>1</v>
      </c>
      <c r="M6228" t="n">
        <v>0</v>
      </c>
      <c r="O6228" t="n">
        <v>0</v>
      </c>
      <c r="P6228" t="n">
        <v>42</v>
      </c>
      <c r="Q6228" t="n">
        <v>0</v>
      </c>
      <c r="R6228" t="n">
        <v>211</v>
      </c>
      <c r="S6228" t="n">
        <v>0</v>
      </c>
      <c r="T6228" t="n">
        <v>0</v>
      </c>
    </row>
    <row r="6229">
      <c r="A6229" s="8" t="n">
        <v>46218</v>
      </c>
      <c r="B6229" t="inlineStr">
        <is>
          <t>AS</t>
        </is>
      </c>
      <c r="C6229" s="9">
        <f>_xlfn.XLOOKUP(B6229,Carriers[Code],Carriers[Airline])</f>
        <v/>
      </c>
      <c r="D6229" t="n">
        <v>389</v>
      </c>
      <c r="E6229" t="inlineStr">
        <is>
          <t>SAN</t>
        </is>
      </c>
      <c r="F6229" s="10" t="n">
        <v>1633</v>
      </c>
      <c r="G6229" t="inlineStr">
        <is>
          <t>1600-1659</t>
        </is>
      </c>
      <c r="H6229" s="9">
        <f>INT(F6229/100)</f>
        <v/>
      </c>
      <c r="I6229" t="n">
        <v>-10</v>
      </c>
      <c r="J6229" t="n">
        <v>0</v>
      </c>
      <c r="K6229" t="n">
        <v>-31</v>
      </c>
      <c r="L6229" t="n">
        <v>0</v>
      </c>
      <c r="M6229" t="n">
        <v>0</v>
      </c>
      <c r="O6229" t="n">
        <v>0</v>
      </c>
    </row>
    <row r="6230">
      <c r="A6230" s="8" t="n">
        <v>46218</v>
      </c>
      <c r="B6230" t="inlineStr">
        <is>
          <t>WN</t>
        </is>
      </c>
      <c r="C6230" s="9">
        <f>_xlfn.XLOOKUP(B6230,Carriers[Code],Carriers[Airline])</f>
        <v/>
      </c>
      <c r="D6230" t="n">
        <v>888</v>
      </c>
      <c r="E6230" t="inlineStr">
        <is>
          <t>DEN</t>
        </is>
      </c>
      <c r="F6230" s="10" t="n">
        <v>1645</v>
      </c>
      <c r="G6230" t="inlineStr">
        <is>
          <t>1600-1659</t>
        </is>
      </c>
      <c r="H6230" s="9">
        <f>INT(F6230/100)</f>
        <v/>
      </c>
      <c r="I6230" t="n">
        <v>1</v>
      </c>
      <c r="J6230" t="n">
        <v>0</v>
      </c>
      <c r="K6230" t="n">
        <v>-18</v>
      </c>
      <c r="L6230" t="n">
        <v>0</v>
      </c>
      <c r="M6230" t="n">
        <v>0</v>
      </c>
      <c r="O6230" t="n">
        <v>0</v>
      </c>
    </row>
    <row r="6231">
      <c r="A6231" s="8" t="n">
        <v>46218</v>
      </c>
      <c r="B6231" t="inlineStr">
        <is>
          <t>AA</t>
        </is>
      </c>
      <c r="C6231" s="9">
        <f>_xlfn.XLOOKUP(B6231,Carriers[Code],Carriers[Airline])</f>
        <v/>
      </c>
      <c r="D6231" t="n">
        <v>1573</v>
      </c>
      <c r="E6231" t="inlineStr">
        <is>
          <t>CLT</t>
        </is>
      </c>
      <c r="F6231" s="10" t="n">
        <v>1646</v>
      </c>
      <c r="G6231" t="inlineStr">
        <is>
          <t>1600-1659</t>
        </is>
      </c>
      <c r="H6231" s="9">
        <f>INT(F6231/100)</f>
        <v/>
      </c>
      <c r="I6231" t="n">
        <v>57</v>
      </c>
      <c r="J6231" t="n">
        <v>1</v>
      </c>
      <c r="K6231" t="n">
        <v>81</v>
      </c>
      <c r="L6231" t="n">
        <v>1</v>
      </c>
      <c r="M6231" t="n">
        <v>0</v>
      </c>
      <c r="O6231" t="n">
        <v>0</v>
      </c>
      <c r="P6231" t="n">
        <v>57</v>
      </c>
      <c r="Q6231" t="n">
        <v>0</v>
      </c>
      <c r="R6231" t="n">
        <v>24</v>
      </c>
      <c r="S6231" t="n">
        <v>0</v>
      </c>
      <c r="T6231" t="n">
        <v>0</v>
      </c>
    </row>
    <row r="6232">
      <c r="A6232" s="8" t="n">
        <v>46218</v>
      </c>
      <c r="B6232" t="inlineStr">
        <is>
          <t>B6</t>
        </is>
      </c>
      <c r="C6232" s="9">
        <f>_xlfn.XLOOKUP(B6232,Carriers[Code],Carriers[Airline])</f>
        <v/>
      </c>
      <c r="D6232" t="n">
        <v>509</v>
      </c>
      <c r="E6232" t="inlineStr">
        <is>
          <t>JAX</t>
        </is>
      </c>
      <c r="F6232" s="10" t="n">
        <v>1650</v>
      </c>
      <c r="G6232" t="inlineStr">
        <is>
          <t>1600-1659</t>
        </is>
      </c>
      <c r="H6232" s="9">
        <f>INT(F6232/100)</f>
        <v/>
      </c>
      <c r="I6232" t="n">
        <v>0</v>
      </c>
      <c r="J6232" t="n">
        <v>0</v>
      </c>
      <c r="K6232" t="n">
        <v>-8</v>
      </c>
      <c r="L6232" t="n">
        <v>0</v>
      </c>
      <c r="M6232" t="n">
        <v>0</v>
      </c>
      <c r="O6232" t="n">
        <v>0</v>
      </c>
    </row>
    <row r="6233">
      <c r="A6233" s="8" t="n">
        <v>46218</v>
      </c>
      <c r="B6233" t="inlineStr">
        <is>
          <t>AS</t>
        </is>
      </c>
      <c r="C6233" s="9">
        <f>_xlfn.XLOOKUP(B6233,Carriers[Code],Carriers[Airline])</f>
        <v/>
      </c>
      <c r="D6233" t="n">
        <v>1319</v>
      </c>
      <c r="E6233" t="inlineStr">
        <is>
          <t>PDX</t>
        </is>
      </c>
      <c r="F6233" s="10" t="n">
        <v>1654</v>
      </c>
      <c r="G6233" t="inlineStr">
        <is>
          <t>1600-1659</t>
        </is>
      </c>
      <c r="H6233" s="9">
        <f>INT(F6233/100)</f>
        <v/>
      </c>
      <c r="I6233" t="n">
        <v>2</v>
      </c>
      <c r="J6233" t="n">
        <v>0</v>
      </c>
      <c r="K6233" t="n">
        <v>-6</v>
      </c>
      <c r="L6233" t="n">
        <v>0</v>
      </c>
      <c r="M6233" t="n">
        <v>0</v>
      </c>
      <c r="O6233" t="n">
        <v>0</v>
      </c>
    </row>
    <row r="6234">
      <c r="A6234" s="8" t="n">
        <v>46218</v>
      </c>
      <c r="B6234" t="inlineStr">
        <is>
          <t>B6</t>
        </is>
      </c>
      <c r="C6234" s="9">
        <f>_xlfn.XLOOKUP(B6234,Carriers[Code],Carriers[Airline])</f>
        <v/>
      </c>
      <c r="D6234" t="n">
        <v>507</v>
      </c>
      <c r="E6234" t="inlineStr">
        <is>
          <t>BNA</t>
        </is>
      </c>
      <c r="F6234" s="10" t="n">
        <v>1655</v>
      </c>
      <c r="G6234" t="inlineStr">
        <is>
          <t>1600-1659</t>
        </is>
      </c>
      <c r="H6234" s="9">
        <f>INT(F6234/100)</f>
        <v/>
      </c>
      <c r="I6234" t="n">
        <v>32</v>
      </c>
      <c r="J6234" t="n">
        <v>1</v>
      </c>
      <c r="K6234" t="n">
        <v>19</v>
      </c>
      <c r="L6234" t="n">
        <v>1</v>
      </c>
      <c r="M6234" t="n">
        <v>0</v>
      </c>
      <c r="O6234" t="n">
        <v>0</v>
      </c>
      <c r="P6234" t="n">
        <v>0</v>
      </c>
      <c r="Q6234" t="n">
        <v>0</v>
      </c>
      <c r="R6234" t="n">
        <v>19</v>
      </c>
      <c r="S6234" t="n">
        <v>0</v>
      </c>
      <c r="T6234" t="n">
        <v>0</v>
      </c>
    </row>
    <row r="6235">
      <c r="A6235" s="8" t="n">
        <v>46218</v>
      </c>
      <c r="B6235" t="inlineStr">
        <is>
          <t>UA</t>
        </is>
      </c>
      <c r="C6235" s="9">
        <f>_xlfn.XLOOKUP(B6235,Carriers[Code],Carriers[Airline])</f>
        <v/>
      </c>
      <c r="D6235" t="n">
        <v>800</v>
      </c>
      <c r="E6235" t="inlineStr">
        <is>
          <t>DEN</t>
        </is>
      </c>
      <c r="F6235" s="10" t="n">
        <v>1657</v>
      </c>
      <c r="G6235" t="inlineStr">
        <is>
          <t>1600-1659</t>
        </is>
      </c>
      <c r="H6235" s="9">
        <f>INT(F6235/100)</f>
        <v/>
      </c>
      <c r="I6235" t="n">
        <v>-6</v>
      </c>
      <c r="J6235" t="n">
        <v>0</v>
      </c>
      <c r="K6235" t="n">
        <v>-24</v>
      </c>
      <c r="L6235" t="n">
        <v>0</v>
      </c>
      <c r="M6235" t="n">
        <v>0</v>
      </c>
      <c r="O6235" t="n">
        <v>0</v>
      </c>
    </row>
    <row r="6236">
      <c r="A6236" s="8" t="n">
        <v>46218</v>
      </c>
      <c r="B6236" t="inlineStr">
        <is>
          <t>B6</t>
        </is>
      </c>
      <c r="C6236" s="9">
        <f>_xlfn.XLOOKUP(B6236,Carriers[Code],Carriers[Airline])</f>
        <v/>
      </c>
      <c r="D6236" t="n">
        <v>733</v>
      </c>
      <c r="E6236" t="inlineStr">
        <is>
          <t>SFO</t>
        </is>
      </c>
      <c r="F6236" s="10" t="n">
        <v>1700</v>
      </c>
      <c r="G6236" t="inlineStr">
        <is>
          <t>1700-1759</t>
        </is>
      </c>
      <c r="H6236" s="9">
        <f>INT(F6236/100)</f>
        <v/>
      </c>
      <c r="I6236" t="n">
        <v>-3</v>
      </c>
      <c r="J6236" t="n">
        <v>0</v>
      </c>
      <c r="K6236" t="n">
        <v>-19</v>
      </c>
      <c r="L6236" t="n">
        <v>0</v>
      </c>
      <c r="M6236" t="n">
        <v>0</v>
      </c>
      <c r="O6236" t="n">
        <v>0</v>
      </c>
    </row>
    <row r="6237">
      <c r="A6237" s="8" t="n">
        <v>46218</v>
      </c>
      <c r="B6237" t="inlineStr">
        <is>
          <t>UA</t>
        </is>
      </c>
      <c r="C6237" s="9">
        <f>_xlfn.XLOOKUP(B6237,Carriers[Code],Carriers[Airline])</f>
        <v/>
      </c>
      <c r="D6237" t="n">
        <v>2040</v>
      </c>
      <c r="E6237" t="inlineStr">
        <is>
          <t>ORD</t>
        </is>
      </c>
      <c r="F6237" s="10" t="n">
        <v>1700</v>
      </c>
      <c r="G6237" t="inlineStr">
        <is>
          <t>1700-1759</t>
        </is>
      </c>
      <c r="H6237" s="9">
        <f>INT(F6237/100)</f>
        <v/>
      </c>
      <c r="I6237" t="n">
        <v>2</v>
      </c>
      <c r="J6237" t="n">
        <v>0</v>
      </c>
      <c r="K6237" t="n">
        <v>3</v>
      </c>
      <c r="L6237" t="n">
        <v>0</v>
      </c>
      <c r="M6237" t="n">
        <v>0</v>
      </c>
      <c r="O6237" t="n">
        <v>0</v>
      </c>
    </row>
    <row r="6238">
      <c r="A6238" s="8" t="n">
        <v>46218</v>
      </c>
      <c r="B6238" t="inlineStr">
        <is>
          <t>WN</t>
        </is>
      </c>
      <c r="C6238" s="9">
        <f>_xlfn.XLOOKUP(B6238,Carriers[Code],Carriers[Airline])</f>
        <v/>
      </c>
      <c r="D6238" t="n">
        <v>1898</v>
      </c>
      <c r="E6238" t="inlineStr">
        <is>
          <t>BWI</t>
        </is>
      </c>
      <c r="F6238" s="10" t="n">
        <v>1700</v>
      </c>
      <c r="G6238" t="inlineStr">
        <is>
          <t>1700-1759</t>
        </is>
      </c>
      <c r="H6238" s="9">
        <f>INT(F6238/100)</f>
        <v/>
      </c>
      <c r="I6238" t="n">
        <v>18</v>
      </c>
      <c r="J6238" t="n">
        <v>1</v>
      </c>
      <c r="K6238" t="n">
        <v>26</v>
      </c>
      <c r="L6238" t="n">
        <v>1</v>
      </c>
      <c r="M6238" t="n">
        <v>0</v>
      </c>
      <c r="O6238" t="n">
        <v>0</v>
      </c>
      <c r="P6238" t="n">
        <v>6</v>
      </c>
      <c r="Q6238" t="n">
        <v>0</v>
      </c>
      <c r="R6238" t="n">
        <v>8</v>
      </c>
      <c r="S6238" t="n">
        <v>0</v>
      </c>
      <c r="T6238" t="n">
        <v>12</v>
      </c>
    </row>
    <row r="6239">
      <c r="A6239" s="8" t="n">
        <v>46218</v>
      </c>
      <c r="B6239" t="inlineStr">
        <is>
          <t>YX</t>
        </is>
      </c>
      <c r="C6239" s="9">
        <f>_xlfn.XLOOKUP(B6239,Carriers[Code],Carriers[Airline])</f>
        <v/>
      </c>
      <c r="D6239" t="n">
        <v>5620</v>
      </c>
      <c r="E6239" t="inlineStr">
        <is>
          <t>CVG</t>
        </is>
      </c>
      <c r="F6239" s="10" t="n">
        <v>1700</v>
      </c>
      <c r="G6239" t="inlineStr">
        <is>
          <t>1700-1759</t>
        </is>
      </c>
      <c r="H6239" s="9">
        <f>INT(F6239/100)</f>
        <v/>
      </c>
      <c r="I6239" t="n">
        <v>89</v>
      </c>
      <c r="J6239" t="n">
        <v>1</v>
      </c>
      <c r="K6239" t="n">
        <v>71</v>
      </c>
      <c r="L6239" t="n">
        <v>1</v>
      </c>
      <c r="M6239" t="n">
        <v>0</v>
      </c>
      <c r="O6239" t="n">
        <v>0</v>
      </c>
      <c r="P6239" t="n">
        <v>64</v>
      </c>
      <c r="Q6239" t="n">
        <v>0</v>
      </c>
      <c r="R6239" t="n">
        <v>0</v>
      </c>
      <c r="S6239" t="n">
        <v>0</v>
      </c>
      <c r="T6239" t="n">
        <v>7</v>
      </c>
    </row>
    <row r="6240">
      <c r="A6240" s="8" t="n">
        <v>46218</v>
      </c>
      <c r="B6240" t="inlineStr">
        <is>
          <t>YX</t>
        </is>
      </c>
      <c r="C6240" s="9">
        <f>_xlfn.XLOOKUP(B6240,Carriers[Code],Carriers[Airline])</f>
        <v/>
      </c>
      <c r="D6240" t="n">
        <v>5721</v>
      </c>
      <c r="E6240" t="inlineStr">
        <is>
          <t>LGA</t>
        </is>
      </c>
      <c r="F6240" s="10" t="n">
        <v>1700</v>
      </c>
      <c r="G6240" t="inlineStr">
        <is>
          <t>1700-1759</t>
        </is>
      </c>
      <c r="H6240" s="9">
        <f>INT(F6240/100)</f>
        <v/>
      </c>
      <c r="I6240" t="n">
        <v>186</v>
      </c>
      <c r="J6240" t="n">
        <v>1</v>
      </c>
      <c r="K6240" t="n">
        <v>170</v>
      </c>
      <c r="L6240" t="n">
        <v>1</v>
      </c>
      <c r="M6240" t="n">
        <v>0</v>
      </c>
      <c r="O6240" t="n">
        <v>0</v>
      </c>
      <c r="P6240" t="n">
        <v>0</v>
      </c>
      <c r="Q6240" t="n">
        <v>0</v>
      </c>
      <c r="R6240" t="n">
        <v>170</v>
      </c>
      <c r="S6240" t="n">
        <v>0</v>
      </c>
      <c r="T6240" t="n">
        <v>0</v>
      </c>
    </row>
    <row r="6241">
      <c r="A6241" s="8" t="n">
        <v>46218</v>
      </c>
      <c r="B6241" t="inlineStr">
        <is>
          <t>AA</t>
        </is>
      </c>
      <c r="C6241" s="9">
        <f>_xlfn.XLOOKUP(B6241,Carriers[Code],Carriers[Airline])</f>
        <v/>
      </c>
      <c r="D6241" t="n">
        <v>3309</v>
      </c>
      <c r="E6241" t="inlineStr">
        <is>
          <t>PHL</t>
        </is>
      </c>
      <c r="F6241" s="10" t="n">
        <v>1705</v>
      </c>
      <c r="G6241" t="inlineStr">
        <is>
          <t>1700-1759</t>
        </is>
      </c>
      <c r="H6241" s="9">
        <f>INT(F6241/100)</f>
        <v/>
      </c>
      <c r="I6241" t="n">
        <v>-4</v>
      </c>
      <c r="J6241" t="n">
        <v>0</v>
      </c>
      <c r="K6241" t="n">
        <v>-5</v>
      </c>
      <c r="L6241" t="n">
        <v>0</v>
      </c>
      <c r="M6241" t="n">
        <v>0</v>
      </c>
      <c r="O6241" t="n">
        <v>0</v>
      </c>
    </row>
    <row r="6242">
      <c r="A6242" s="8" t="n">
        <v>46218</v>
      </c>
      <c r="B6242" t="inlineStr">
        <is>
          <t>DL</t>
        </is>
      </c>
      <c r="C6242" s="9">
        <f>_xlfn.XLOOKUP(B6242,Carriers[Code],Carriers[Airline])</f>
        <v/>
      </c>
      <c r="D6242" t="n">
        <v>1655</v>
      </c>
      <c r="E6242" t="inlineStr">
        <is>
          <t>SFO</t>
        </is>
      </c>
      <c r="F6242" s="10" t="n">
        <v>1705</v>
      </c>
      <c r="G6242" t="inlineStr">
        <is>
          <t>1700-1759</t>
        </is>
      </c>
      <c r="H6242" s="9">
        <f>INT(F6242/100)</f>
        <v/>
      </c>
      <c r="I6242" t="n">
        <v>-7</v>
      </c>
      <c r="J6242" t="n">
        <v>0</v>
      </c>
      <c r="K6242" t="n">
        <v>-18</v>
      </c>
      <c r="L6242" t="n">
        <v>0</v>
      </c>
      <c r="M6242" t="n">
        <v>0</v>
      </c>
      <c r="O6242" t="n">
        <v>0</v>
      </c>
    </row>
    <row r="6243">
      <c r="A6243" s="8" t="n">
        <v>46218</v>
      </c>
      <c r="B6243" t="inlineStr">
        <is>
          <t>YX</t>
        </is>
      </c>
      <c r="C6243" s="9">
        <f>_xlfn.XLOOKUP(B6243,Carriers[Code],Carriers[Airline])</f>
        <v/>
      </c>
      <c r="D6243" t="n">
        <v>5814</v>
      </c>
      <c r="E6243" t="inlineStr">
        <is>
          <t>JFK</t>
        </is>
      </c>
      <c r="F6243" s="10" t="n">
        <v>1705</v>
      </c>
      <c r="G6243" t="inlineStr">
        <is>
          <t>1700-1759</t>
        </is>
      </c>
      <c r="H6243" s="9">
        <f>INT(F6243/100)</f>
        <v/>
      </c>
      <c r="I6243" t="n">
        <v>208</v>
      </c>
      <c r="J6243" t="n">
        <v>1</v>
      </c>
      <c r="K6243" t="n">
        <v>199</v>
      </c>
      <c r="L6243" t="n">
        <v>1</v>
      </c>
      <c r="M6243" t="n">
        <v>0</v>
      </c>
      <c r="O6243" t="n">
        <v>0</v>
      </c>
      <c r="P6243" t="n">
        <v>0</v>
      </c>
      <c r="Q6243" t="n">
        <v>0</v>
      </c>
      <c r="R6243" t="n">
        <v>199</v>
      </c>
      <c r="S6243" t="n">
        <v>0</v>
      </c>
      <c r="T6243" t="n">
        <v>0</v>
      </c>
    </row>
    <row r="6244">
      <c r="A6244" s="8" t="n">
        <v>46218</v>
      </c>
      <c r="B6244" t="inlineStr">
        <is>
          <t>AA</t>
        </is>
      </c>
      <c r="C6244" s="9">
        <f>_xlfn.XLOOKUP(B6244,Carriers[Code],Carriers[Airline])</f>
        <v/>
      </c>
      <c r="D6244" t="n">
        <v>3313</v>
      </c>
      <c r="E6244" t="inlineStr">
        <is>
          <t>PHX</t>
        </is>
      </c>
      <c r="F6244" s="10" t="n">
        <v>1707</v>
      </c>
      <c r="G6244" t="inlineStr">
        <is>
          <t>1700-1759</t>
        </is>
      </c>
      <c r="H6244" s="9">
        <f>INT(F6244/100)</f>
        <v/>
      </c>
      <c r="I6244" t="n">
        <v>18</v>
      </c>
      <c r="J6244" t="n">
        <v>1</v>
      </c>
      <c r="K6244" t="n">
        <v>37</v>
      </c>
      <c r="L6244" t="n">
        <v>1</v>
      </c>
      <c r="M6244" t="n">
        <v>0</v>
      </c>
      <c r="O6244" t="n">
        <v>0</v>
      </c>
      <c r="P6244" t="n">
        <v>18</v>
      </c>
      <c r="Q6244" t="n">
        <v>0</v>
      </c>
      <c r="R6244" t="n">
        <v>19</v>
      </c>
      <c r="S6244" t="n">
        <v>0</v>
      </c>
      <c r="T6244" t="n">
        <v>0</v>
      </c>
    </row>
    <row r="6245">
      <c r="A6245" s="8" t="n">
        <v>46218</v>
      </c>
      <c r="B6245" t="inlineStr">
        <is>
          <t>B6</t>
        </is>
      </c>
      <c r="C6245" s="9">
        <f>_xlfn.XLOOKUP(B6245,Carriers[Code],Carriers[Airline])</f>
        <v/>
      </c>
      <c r="D6245" t="n">
        <v>811</v>
      </c>
      <c r="E6245" t="inlineStr">
        <is>
          <t>ORD</t>
        </is>
      </c>
      <c r="F6245" s="10" t="n">
        <v>1710</v>
      </c>
      <c r="G6245" t="inlineStr">
        <is>
          <t>1700-1759</t>
        </is>
      </c>
      <c r="H6245" s="9">
        <f>INT(F6245/100)</f>
        <v/>
      </c>
      <c r="I6245" t="n">
        <v>281</v>
      </c>
      <c r="J6245" t="n">
        <v>1</v>
      </c>
      <c r="K6245" t="n">
        <v>264</v>
      </c>
      <c r="L6245" t="n">
        <v>1</v>
      </c>
      <c r="M6245" t="n">
        <v>0</v>
      </c>
      <c r="O6245" t="n">
        <v>0</v>
      </c>
      <c r="P6245" t="n">
        <v>0</v>
      </c>
      <c r="Q6245" t="n">
        <v>0</v>
      </c>
      <c r="R6245" t="n">
        <v>264</v>
      </c>
      <c r="S6245" t="n">
        <v>0</v>
      </c>
      <c r="T6245" t="n">
        <v>0</v>
      </c>
    </row>
    <row r="6246">
      <c r="A6246" s="8" t="n">
        <v>46218</v>
      </c>
      <c r="B6246" t="inlineStr">
        <is>
          <t>DL</t>
        </is>
      </c>
      <c r="C6246" s="9">
        <f>_xlfn.XLOOKUP(B6246,Carriers[Code],Carriers[Airline])</f>
        <v/>
      </c>
      <c r="D6246" t="n">
        <v>571</v>
      </c>
      <c r="E6246" t="inlineStr">
        <is>
          <t>SAN</t>
        </is>
      </c>
      <c r="F6246" s="10" t="n">
        <v>1710</v>
      </c>
      <c r="G6246" t="inlineStr">
        <is>
          <t>1700-1759</t>
        </is>
      </c>
      <c r="H6246" s="9">
        <f>INT(F6246/100)</f>
        <v/>
      </c>
      <c r="I6246" t="n">
        <v>12</v>
      </c>
      <c r="J6246" t="n">
        <v>0</v>
      </c>
      <c r="K6246" t="n">
        <v>16</v>
      </c>
      <c r="L6246" t="n">
        <v>1</v>
      </c>
      <c r="M6246" t="n">
        <v>0</v>
      </c>
      <c r="O6246" t="n">
        <v>0</v>
      </c>
      <c r="P6246" t="n">
        <v>11</v>
      </c>
      <c r="Q6246" t="n">
        <v>0</v>
      </c>
      <c r="R6246" t="n">
        <v>4</v>
      </c>
      <c r="S6246" t="n">
        <v>0</v>
      </c>
      <c r="T6246" t="n">
        <v>1</v>
      </c>
    </row>
    <row r="6247">
      <c r="A6247" s="8" t="n">
        <v>46218</v>
      </c>
      <c r="B6247" t="inlineStr">
        <is>
          <t>YX</t>
        </is>
      </c>
      <c r="C6247" s="9">
        <f>_xlfn.XLOOKUP(B6247,Carriers[Code],Carriers[Airline])</f>
        <v/>
      </c>
      <c r="D6247" t="n">
        <v>4678</v>
      </c>
      <c r="E6247" t="inlineStr">
        <is>
          <t>STL</t>
        </is>
      </c>
      <c r="F6247" s="10" t="n">
        <v>1712</v>
      </c>
      <c r="G6247" t="inlineStr">
        <is>
          <t>1700-1759</t>
        </is>
      </c>
      <c r="H6247" s="9">
        <f>INT(F6247/100)</f>
        <v/>
      </c>
      <c r="I6247" t="n">
        <v>-7</v>
      </c>
      <c r="J6247" t="n">
        <v>0</v>
      </c>
      <c r="K6247" t="n">
        <v>-11</v>
      </c>
      <c r="L6247" t="n">
        <v>0</v>
      </c>
      <c r="M6247" t="n">
        <v>0</v>
      </c>
      <c r="O6247" t="n">
        <v>0</v>
      </c>
    </row>
    <row r="6248">
      <c r="A6248" s="8" t="n">
        <v>46218</v>
      </c>
      <c r="B6248" t="inlineStr">
        <is>
          <t>DL</t>
        </is>
      </c>
      <c r="C6248" s="9">
        <f>_xlfn.XLOOKUP(B6248,Carriers[Code],Carriers[Airline])</f>
        <v/>
      </c>
      <c r="D6248" t="n">
        <v>1432</v>
      </c>
      <c r="E6248" t="inlineStr">
        <is>
          <t>DTW</t>
        </is>
      </c>
      <c r="F6248" s="10" t="n">
        <v>1715</v>
      </c>
      <c r="G6248" t="inlineStr">
        <is>
          <t>1700-1759</t>
        </is>
      </c>
      <c r="H6248" s="9">
        <f>INT(F6248/100)</f>
        <v/>
      </c>
      <c r="I6248" t="n">
        <v>29</v>
      </c>
      <c r="J6248" t="n">
        <v>1</v>
      </c>
      <c r="K6248" t="n">
        <v>37</v>
      </c>
      <c r="L6248" t="n">
        <v>1</v>
      </c>
      <c r="M6248" t="n">
        <v>0</v>
      </c>
      <c r="O6248" t="n">
        <v>0</v>
      </c>
      <c r="P6248" t="n">
        <v>9</v>
      </c>
      <c r="Q6248" t="n">
        <v>0</v>
      </c>
      <c r="R6248" t="n">
        <v>8</v>
      </c>
      <c r="S6248" t="n">
        <v>0</v>
      </c>
      <c r="T6248" t="n">
        <v>20</v>
      </c>
    </row>
    <row r="6249">
      <c r="A6249" s="8" t="n">
        <v>46218</v>
      </c>
      <c r="B6249" t="inlineStr">
        <is>
          <t>DL</t>
        </is>
      </c>
      <c r="C6249" s="9">
        <f>_xlfn.XLOOKUP(B6249,Carriers[Code],Carriers[Airline])</f>
        <v/>
      </c>
      <c r="D6249" t="n">
        <v>2782</v>
      </c>
      <c r="E6249" t="inlineStr">
        <is>
          <t>RDU</t>
        </is>
      </c>
      <c r="F6249" s="10" t="n">
        <v>1715</v>
      </c>
      <c r="G6249" t="inlineStr">
        <is>
          <t>1700-1759</t>
        </is>
      </c>
      <c r="H6249" s="9">
        <f>INT(F6249/100)</f>
        <v/>
      </c>
      <c r="I6249" t="n">
        <v>-6</v>
      </c>
      <c r="J6249" t="n">
        <v>0</v>
      </c>
      <c r="K6249" t="n">
        <v>-18</v>
      </c>
      <c r="L6249" t="n">
        <v>0</v>
      </c>
      <c r="M6249" t="n">
        <v>0</v>
      </c>
      <c r="O6249" t="n">
        <v>0</v>
      </c>
    </row>
    <row r="6250">
      <c r="A6250" s="8" t="n">
        <v>46218</v>
      </c>
      <c r="B6250" t="inlineStr">
        <is>
          <t>B6</t>
        </is>
      </c>
      <c r="C6250" s="9">
        <f>_xlfn.XLOOKUP(B6250,Carriers[Code],Carriers[Airline])</f>
        <v/>
      </c>
      <c r="D6250" t="n">
        <v>1955</v>
      </c>
      <c r="E6250" t="inlineStr">
        <is>
          <t>DCA</t>
        </is>
      </c>
      <c r="F6250" s="10" t="n">
        <v>1716</v>
      </c>
      <c r="G6250" t="inlineStr">
        <is>
          <t>1700-1759</t>
        </is>
      </c>
      <c r="H6250" s="9">
        <f>INT(F6250/100)</f>
        <v/>
      </c>
      <c r="I6250" t="n">
        <v>-1</v>
      </c>
      <c r="J6250" t="n">
        <v>0</v>
      </c>
      <c r="K6250" t="n">
        <v>5</v>
      </c>
      <c r="L6250" t="n">
        <v>0</v>
      </c>
      <c r="M6250" t="n">
        <v>0</v>
      </c>
      <c r="O6250" t="n">
        <v>0</v>
      </c>
    </row>
    <row r="6251">
      <c r="A6251" s="8" t="n">
        <v>46218</v>
      </c>
      <c r="B6251" t="inlineStr">
        <is>
          <t>YX</t>
        </is>
      </c>
      <c r="C6251" s="9">
        <f>_xlfn.XLOOKUP(B6251,Carriers[Code],Carriers[Airline])</f>
        <v/>
      </c>
      <c r="D6251" t="n">
        <v>5714</v>
      </c>
      <c r="E6251" t="inlineStr">
        <is>
          <t>PHL</t>
        </is>
      </c>
      <c r="F6251" s="10" t="n">
        <v>1720</v>
      </c>
      <c r="G6251" t="inlineStr">
        <is>
          <t>1700-1759</t>
        </is>
      </c>
      <c r="H6251" s="9">
        <f>INT(F6251/100)</f>
        <v/>
      </c>
      <c r="I6251" t="n">
        <v>-5</v>
      </c>
      <c r="J6251" t="n">
        <v>0</v>
      </c>
      <c r="K6251" t="n">
        <v>8</v>
      </c>
      <c r="L6251" t="n">
        <v>0</v>
      </c>
      <c r="M6251" t="n">
        <v>0</v>
      </c>
      <c r="O6251" t="n">
        <v>0</v>
      </c>
    </row>
    <row r="6252">
      <c r="A6252" s="8" t="n">
        <v>46218</v>
      </c>
      <c r="B6252" t="inlineStr">
        <is>
          <t>AA</t>
        </is>
      </c>
      <c r="C6252" s="9">
        <f>_xlfn.XLOOKUP(B6252,Carriers[Code],Carriers[Airline])</f>
        <v/>
      </c>
      <c r="D6252" t="n">
        <v>1557</v>
      </c>
      <c r="E6252" t="inlineStr">
        <is>
          <t>DCA</t>
        </is>
      </c>
      <c r="F6252" s="10" t="n">
        <v>1723</v>
      </c>
      <c r="G6252" t="inlineStr">
        <is>
          <t>1700-1759</t>
        </is>
      </c>
      <c r="H6252" s="9">
        <f>INT(F6252/100)</f>
        <v/>
      </c>
      <c r="I6252" t="n">
        <v>27</v>
      </c>
      <c r="J6252" t="n">
        <v>1</v>
      </c>
      <c r="K6252" t="n">
        <v>63</v>
      </c>
      <c r="L6252" t="n">
        <v>1</v>
      </c>
      <c r="M6252" t="n">
        <v>0</v>
      </c>
      <c r="O6252" t="n">
        <v>0</v>
      </c>
      <c r="P6252" t="n">
        <v>2</v>
      </c>
      <c r="Q6252" t="n">
        <v>0</v>
      </c>
      <c r="R6252" t="n">
        <v>36</v>
      </c>
      <c r="S6252" t="n">
        <v>0</v>
      </c>
      <c r="T6252" t="n">
        <v>25</v>
      </c>
    </row>
    <row r="6253">
      <c r="A6253" s="8" t="n">
        <v>46218</v>
      </c>
      <c r="B6253" t="inlineStr">
        <is>
          <t>WN</t>
        </is>
      </c>
      <c r="C6253" s="9">
        <f>_xlfn.XLOOKUP(B6253,Carriers[Code],Carriers[Airline])</f>
        <v/>
      </c>
      <c r="D6253" t="n">
        <v>3911</v>
      </c>
      <c r="E6253" t="inlineStr">
        <is>
          <t>MDW</t>
        </is>
      </c>
      <c r="F6253" s="10" t="n">
        <v>1730</v>
      </c>
      <c r="G6253" t="inlineStr">
        <is>
          <t>1700-1759</t>
        </is>
      </c>
      <c r="H6253" s="9">
        <f>INT(F6253/100)</f>
        <v/>
      </c>
      <c r="I6253" t="n">
        <v>5</v>
      </c>
      <c r="J6253" t="n">
        <v>0</v>
      </c>
      <c r="K6253" t="n">
        <v>-4</v>
      </c>
      <c r="L6253" t="n">
        <v>0</v>
      </c>
      <c r="M6253" t="n">
        <v>0</v>
      </c>
      <c r="O6253" t="n">
        <v>0</v>
      </c>
    </row>
    <row r="6254">
      <c r="A6254" s="8" t="n">
        <v>46218</v>
      </c>
      <c r="B6254" t="inlineStr">
        <is>
          <t>AA</t>
        </is>
      </c>
      <c r="C6254" s="9">
        <f>_xlfn.XLOOKUP(B6254,Carriers[Code],Carriers[Airline])</f>
        <v/>
      </c>
      <c r="D6254" t="n">
        <v>1578</v>
      </c>
      <c r="E6254" t="inlineStr">
        <is>
          <t>LAX</t>
        </is>
      </c>
      <c r="F6254" s="10" t="n">
        <v>1733</v>
      </c>
      <c r="G6254" t="inlineStr">
        <is>
          <t>1700-1759</t>
        </is>
      </c>
      <c r="H6254" s="9">
        <f>INT(F6254/100)</f>
        <v/>
      </c>
      <c r="I6254" t="n">
        <v>8</v>
      </c>
      <c r="J6254" t="n">
        <v>0</v>
      </c>
      <c r="K6254" t="n">
        <v>-10</v>
      </c>
      <c r="L6254" t="n">
        <v>0</v>
      </c>
      <c r="M6254" t="n">
        <v>0</v>
      </c>
      <c r="O6254" t="n">
        <v>0</v>
      </c>
    </row>
    <row r="6255">
      <c r="A6255" s="8" t="n">
        <v>46218</v>
      </c>
      <c r="B6255" t="inlineStr">
        <is>
          <t>UA</t>
        </is>
      </c>
      <c r="C6255" s="9">
        <f>_xlfn.XLOOKUP(B6255,Carriers[Code],Carriers[Airline])</f>
        <v/>
      </c>
      <c r="D6255" t="n">
        <v>1392</v>
      </c>
      <c r="E6255" t="inlineStr">
        <is>
          <t>IAH</t>
        </is>
      </c>
      <c r="F6255" s="10" t="n">
        <v>1735</v>
      </c>
      <c r="G6255" t="inlineStr">
        <is>
          <t>1700-1759</t>
        </is>
      </c>
      <c r="H6255" s="9">
        <f>INT(F6255/100)</f>
        <v/>
      </c>
      <c r="I6255" t="n">
        <v>-8</v>
      </c>
      <c r="J6255" t="n">
        <v>0</v>
      </c>
      <c r="K6255" t="n">
        <v>11</v>
      </c>
      <c r="L6255" t="n">
        <v>0</v>
      </c>
      <c r="M6255" t="n">
        <v>0</v>
      </c>
      <c r="O6255" t="n">
        <v>0</v>
      </c>
    </row>
    <row r="6256">
      <c r="A6256" s="8" t="n">
        <v>46218</v>
      </c>
      <c r="B6256" t="inlineStr">
        <is>
          <t>AA</t>
        </is>
      </c>
      <c r="C6256" s="9">
        <f>_xlfn.XLOOKUP(B6256,Carriers[Code],Carriers[Airline])</f>
        <v/>
      </c>
      <c r="D6256" t="n">
        <v>1592</v>
      </c>
      <c r="E6256" t="inlineStr">
        <is>
          <t>ORD</t>
        </is>
      </c>
      <c r="F6256" s="10" t="n">
        <v>1738</v>
      </c>
      <c r="G6256" t="inlineStr">
        <is>
          <t>1700-1759</t>
        </is>
      </c>
      <c r="H6256" s="9">
        <f>INT(F6256/100)</f>
        <v/>
      </c>
      <c r="I6256" t="n">
        <v>4</v>
      </c>
      <c r="J6256" t="n">
        <v>0</v>
      </c>
      <c r="K6256" t="n">
        <v>40</v>
      </c>
      <c r="L6256" t="n">
        <v>1</v>
      </c>
      <c r="M6256" t="n">
        <v>0</v>
      </c>
      <c r="O6256" t="n">
        <v>0</v>
      </c>
      <c r="P6256" t="n">
        <v>4</v>
      </c>
      <c r="Q6256" t="n">
        <v>0</v>
      </c>
      <c r="R6256" t="n">
        <v>36</v>
      </c>
      <c r="S6256" t="n">
        <v>0</v>
      </c>
      <c r="T6256" t="n">
        <v>0</v>
      </c>
    </row>
    <row r="6257">
      <c r="A6257" s="8" t="n">
        <v>46218</v>
      </c>
      <c r="B6257" t="inlineStr">
        <is>
          <t>B6</t>
        </is>
      </c>
      <c r="C6257" s="9">
        <f>_xlfn.XLOOKUP(B6257,Carriers[Code],Carriers[Airline])</f>
        <v/>
      </c>
      <c r="D6257" t="n">
        <v>1115</v>
      </c>
      <c r="E6257" t="inlineStr">
        <is>
          <t>BUF</t>
        </is>
      </c>
      <c r="F6257" s="10" t="n">
        <v>1740</v>
      </c>
      <c r="G6257" t="inlineStr">
        <is>
          <t>1700-1759</t>
        </is>
      </c>
      <c r="H6257" s="9">
        <f>INT(F6257/100)</f>
        <v/>
      </c>
      <c r="I6257" t="n">
        <v>5</v>
      </c>
      <c r="J6257" t="n">
        <v>0</v>
      </c>
      <c r="K6257" t="n">
        <v>12</v>
      </c>
      <c r="L6257" t="n">
        <v>0</v>
      </c>
      <c r="M6257" t="n">
        <v>0</v>
      </c>
      <c r="O6257" t="n">
        <v>0</v>
      </c>
    </row>
    <row r="6258">
      <c r="A6258" s="8" t="n">
        <v>46218</v>
      </c>
      <c r="B6258" t="inlineStr">
        <is>
          <t>B6</t>
        </is>
      </c>
      <c r="C6258" s="9">
        <f>_xlfn.XLOOKUP(B6258,Carriers[Code],Carriers[Airline])</f>
        <v/>
      </c>
      <c r="D6258" t="n">
        <v>1387</v>
      </c>
      <c r="E6258" t="inlineStr">
        <is>
          <t>LAX</t>
        </is>
      </c>
      <c r="F6258" s="10" t="n">
        <v>1742</v>
      </c>
      <c r="G6258" t="inlineStr">
        <is>
          <t>1700-1759</t>
        </is>
      </c>
      <c r="H6258" s="9">
        <f>INT(F6258/100)</f>
        <v/>
      </c>
      <c r="I6258" t="n">
        <v>-12</v>
      </c>
      <c r="J6258" t="n">
        <v>0</v>
      </c>
      <c r="K6258" t="n">
        <v>-9</v>
      </c>
      <c r="L6258" t="n">
        <v>0</v>
      </c>
      <c r="M6258" t="n">
        <v>0</v>
      </c>
      <c r="O6258" t="n">
        <v>0</v>
      </c>
    </row>
    <row r="6259">
      <c r="A6259" s="8" t="n">
        <v>46218</v>
      </c>
      <c r="B6259" t="inlineStr">
        <is>
          <t>AA</t>
        </is>
      </c>
      <c r="C6259" s="9">
        <f>_xlfn.XLOOKUP(B6259,Carriers[Code],Carriers[Airline])</f>
        <v/>
      </c>
      <c r="D6259" t="n">
        <v>1577</v>
      </c>
      <c r="E6259" t="inlineStr">
        <is>
          <t>DFW</t>
        </is>
      </c>
      <c r="F6259" s="10" t="n">
        <v>1744</v>
      </c>
      <c r="G6259" t="inlineStr">
        <is>
          <t>1700-1759</t>
        </is>
      </c>
      <c r="H6259" s="9">
        <f>INT(F6259/100)</f>
        <v/>
      </c>
      <c r="I6259" t="n">
        <v>0</v>
      </c>
      <c r="J6259" t="n">
        <v>0</v>
      </c>
      <c r="K6259" t="n">
        <v>-6</v>
      </c>
      <c r="L6259" t="n">
        <v>0</v>
      </c>
      <c r="M6259" t="n">
        <v>0</v>
      </c>
      <c r="O6259" t="n">
        <v>0</v>
      </c>
    </row>
    <row r="6260">
      <c r="A6260" s="8" t="n">
        <v>46218</v>
      </c>
      <c r="B6260" t="inlineStr">
        <is>
          <t>UA</t>
        </is>
      </c>
      <c r="C6260" s="9">
        <f>_xlfn.XLOOKUP(B6260,Carriers[Code],Carriers[Airline])</f>
        <v/>
      </c>
      <c r="D6260" t="n">
        <v>1647</v>
      </c>
      <c r="E6260" t="inlineStr">
        <is>
          <t>EWR</t>
        </is>
      </c>
      <c r="F6260" s="10" t="n">
        <v>1744</v>
      </c>
      <c r="G6260" t="inlineStr">
        <is>
          <t>1700-1759</t>
        </is>
      </c>
      <c r="H6260" s="9">
        <f>INT(F6260/100)</f>
        <v/>
      </c>
      <c r="I6260" t="n">
        <v>193</v>
      </c>
      <c r="J6260" t="n">
        <v>1</v>
      </c>
      <c r="K6260" t="n">
        <v>214</v>
      </c>
      <c r="L6260" t="n">
        <v>1</v>
      </c>
      <c r="M6260" t="n">
        <v>0</v>
      </c>
      <c r="O6260" t="n">
        <v>0</v>
      </c>
      <c r="P6260" t="n">
        <v>0</v>
      </c>
      <c r="Q6260" t="n">
        <v>0</v>
      </c>
      <c r="R6260" t="n">
        <v>214</v>
      </c>
      <c r="S6260" t="n">
        <v>0</v>
      </c>
      <c r="T6260" t="n">
        <v>0</v>
      </c>
    </row>
    <row r="6261">
      <c r="A6261" s="8" t="n">
        <v>46218</v>
      </c>
      <c r="B6261" t="inlineStr">
        <is>
          <t>WN</t>
        </is>
      </c>
      <c r="C6261" s="9">
        <f>_xlfn.XLOOKUP(B6261,Carriers[Code],Carriers[Airline])</f>
        <v/>
      </c>
      <c r="D6261" t="n">
        <v>737</v>
      </c>
      <c r="E6261" t="inlineStr">
        <is>
          <t>DAL</t>
        </is>
      </c>
      <c r="F6261" s="10" t="n">
        <v>1745</v>
      </c>
      <c r="G6261" t="inlineStr">
        <is>
          <t>1700-1759</t>
        </is>
      </c>
      <c r="H6261" s="9">
        <f>INT(F6261/100)</f>
        <v/>
      </c>
      <c r="I6261" t="n">
        <v>19</v>
      </c>
      <c r="J6261" t="n">
        <v>1</v>
      </c>
      <c r="K6261" t="n">
        <v>21</v>
      </c>
      <c r="L6261" t="n">
        <v>1</v>
      </c>
      <c r="M6261" t="n">
        <v>0</v>
      </c>
      <c r="O6261" t="n">
        <v>0</v>
      </c>
      <c r="P6261" t="n">
        <v>9</v>
      </c>
      <c r="Q6261" t="n">
        <v>0</v>
      </c>
      <c r="R6261" t="n">
        <v>2</v>
      </c>
      <c r="S6261" t="n">
        <v>0</v>
      </c>
      <c r="T6261" t="n">
        <v>10</v>
      </c>
    </row>
    <row r="6262">
      <c r="A6262" s="8" t="n">
        <v>46218</v>
      </c>
      <c r="B6262" t="inlineStr">
        <is>
          <t>YX</t>
        </is>
      </c>
      <c r="C6262" s="9">
        <f>_xlfn.XLOOKUP(B6262,Carriers[Code],Carriers[Airline])</f>
        <v/>
      </c>
      <c r="D6262" t="n">
        <v>5616</v>
      </c>
      <c r="E6262" t="inlineStr">
        <is>
          <t>IND</t>
        </is>
      </c>
      <c r="F6262" s="10" t="n">
        <v>1745</v>
      </c>
      <c r="G6262" t="inlineStr">
        <is>
          <t>1700-1759</t>
        </is>
      </c>
      <c r="H6262" s="9">
        <f>INT(F6262/100)</f>
        <v/>
      </c>
      <c r="I6262" t="n">
        <v>-2</v>
      </c>
      <c r="J6262" t="n">
        <v>0</v>
      </c>
      <c r="K6262" t="n">
        <v>8</v>
      </c>
      <c r="L6262" t="n">
        <v>0</v>
      </c>
      <c r="M6262" t="n">
        <v>0</v>
      </c>
      <c r="O6262" t="n">
        <v>0</v>
      </c>
    </row>
    <row r="6263">
      <c r="A6263" s="8" t="n">
        <v>46218</v>
      </c>
      <c r="B6263" t="inlineStr">
        <is>
          <t>YX</t>
        </is>
      </c>
      <c r="C6263" s="9">
        <f>_xlfn.XLOOKUP(B6263,Carriers[Code],Carriers[Airline])</f>
        <v/>
      </c>
      <c r="D6263" t="n">
        <v>4390</v>
      </c>
      <c r="E6263" t="inlineStr">
        <is>
          <t>JFK</t>
        </is>
      </c>
      <c r="F6263" s="10" t="n">
        <v>1746</v>
      </c>
      <c r="G6263" t="inlineStr">
        <is>
          <t>1700-1759</t>
        </is>
      </c>
      <c r="H6263" s="9">
        <f>INT(F6263/100)</f>
        <v/>
      </c>
      <c r="I6263" t="n">
        <v>261</v>
      </c>
      <c r="J6263" t="n">
        <v>1</v>
      </c>
      <c r="K6263" t="n">
        <v>225</v>
      </c>
      <c r="L6263" t="n">
        <v>1</v>
      </c>
      <c r="M6263" t="n">
        <v>0</v>
      </c>
      <c r="O6263" t="n">
        <v>0</v>
      </c>
      <c r="P6263" t="n">
        <v>0</v>
      </c>
      <c r="Q6263" t="n">
        <v>0</v>
      </c>
      <c r="R6263" t="n">
        <v>225</v>
      </c>
      <c r="S6263" t="n">
        <v>0</v>
      </c>
      <c r="T6263" t="n">
        <v>0</v>
      </c>
    </row>
    <row r="6264">
      <c r="A6264" s="8" t="n">
        <v>46218</v>
      </c>
      <c r="B6264" t="inlineStr">
        <is>
          <t>DL</t>
        </is>
      </c>
      <c r="C6264" s="9">
        <f>_xlfn.XLOOKUP(B6264,Carriers[Code],Carriers[Airline])</f>
        <v/>
      </c>
      <c r="D6264" t="n">
        <v>514</v>
      </c>
      <c r="E6264" t="inlineStr">
        <is>
          <t>PHX</t>
        </is>
      </c>
      <c r="F6264" s="10" t="n">
        <v>1750</v>
      </c>
      <c r="G6264" t="inlineStr">
        <is>
          <t>1700-1759</t>
        </is>
      </c>
      <c r="H6264" s="9">
        <f>INT(F6264/100)</f>
        <v/>
      </c>
      <c r="I6264" t="n">
        <v>-12</v>
      </c>
      <c r="J6264" t="n">
        <v>0</v>
      </c>
      <c r="K6264" t="n">
        <v>18</v>
      </c>
      <c r="L6264" t="n">
        <v>1</v>
      </c>
      <c r="M6264" t="n">
        <v>0</v>
      </c>
      <c r="O6264" t="n">
        <v>0</v>
      </c>
      <c r="P6264" t="n">
        <v>0</v>
      </c>
      <c r="Q6264" t="n">
        <v>0</v>
      </c>
      <c r="R6264" t="n">
        <v>18</v>
      </c>
      <c r="S6264" t="n">
        <v>0</v>
      </c>
      <c r="T6264" t="n">
        <v>0</v>
      </c>
    </row>
    <row r="6265">
      <c r="A6265" s="8" t="n">
        <v>46218</v>
      </c>
      <c r="B6265" t="inlineStr">
        <is>
          <t>YX</t>
        </is>
      </c>
      <c r="C6265" s="9">
        <f>_xlfn.XLOOKUP(B6265,Carriers[Code],Carriers[Airline])</f>
        <v/>
      </c>
      <c r="D6265" t="n">
        <v>5667</v>
      </c>
      <c r="E6265" t="inlineStr">
        <is>
          <t>DCA</t>
        </is>
      </c>
      <c r="F6265" s="10" t="n">
        <v>1750</v>
      </c>
      <c r="G6265" t="inlineStr">
        <is>
          <t>1700-1759</t>
        </is>
      </c>
      <c r="H6265" s="9">
        <f>INT(F6265/100)</f>
        <v/>
      </c>
      <c r="I6265" t="n">
        <v>-10</v>
      </c>
      <c r="J6265" t="n">
        <v>0</v>
      </c>
      <c r="K6265" t="n">
        <v>-8</v>
      </c>
      <c r="L6265" t="n">
        <v>0</v>
      </c>
      <c r="M6265" t="n">
        <v>0</v>
      </c>
      <c r="O6265" t="n">
        <v>0</v>
      </c>
    </row>
    <row r="6266">
      <c r="A6266" s="8" t="n">
        <v>46218</v>
      </c>
      <c r="B6266" t="inlineStr">
        <is>
          <t>YX</t>
        </is>
      </c>
      <c r="C6266" s="9">
        <f>_xlfn.XLOOKUP(B6266,Carriers[Code],Carriers[Airline])</f>
        <v/>
      </c>
      <c r="D6266" t="n">
        <v>4585</v>
      </c>
      <c r="E6266" t="inlineStr">
        <is>
          <t>IND</t>
        </is>
      </c>
      <c r="F6266" s="10" t="n">
        <v>1751</v>
      </c>
      <c r="G6266" t="inlineStr">
        <is>
          <t>1700-1759</t>
        </is>
      </c>
      <c r="H6266" s="9">
        <f>INT(F6266/100)</f>
        <v/>
      </c>
      <c r="I6266" t="n">
        <v>-9</v>
      </c>
      <c r="J6266" t="n">
        <v>0</v>
      </c>
      <c r="K6266" t="n">
        <v>11</v>
      </c>
      <c r="L6266" t="n">
        <v>0</v>
      </c>
      <c r="M6266" t="n">
        <v>0</v>
      </c>
      <c r="O6266" t="n">
        <v>0</v>
      </c>
    </row>
    <row r="6267">
      <c r="A6267" s="8" t="n">
        <v>46218</v>
      </c>
      <c r="B6267" t="inlineStr">
        <is>
          <t>YX</t>
        </is>
      </c>
      <c r="C6267" s="9">
        <f>_xlfn.XLOOKUP(B6267,Carriers[Code],Carriers[Airline])</f>
        <v/>
      </c>
      <c r="D6267" t="n">
        <v>4632</v>
      </c>
      <c r="E6267" t="inlineStr">
        <is>
          <t>LGA</t>
        </is>
      </c>
      <c r="F6267" s="10" t="n">
        <v>1751</v>
      </c>
      <c r="G6267" t="inlineStr">
        <is>
          <t>1700-1759</t>
        </is>
      </c>
      <c r="H6267" s="9">
        <f>INT(F6267/100)</f>
        <v/>
      </c>
      <c r="I6267" t="n">
        <v>175</v>
      </c>
      <c r="J6267" t="n">
        <v>1</v>
      </c>
      <c r="K6267" t="n">
        <v>220</v>
      </c>
      <c r="L6267" t="n">
        <v>1</v>
      </c>
      <c r="M6267" t="n">
        <v>0</v>
      </c>
      <c r="O6267" t="n">
        <v>0</v>
      </c>
      <c r="P6267" t="n">
        <v>0</v>
      </c>
      <c r="Q6267" t="n">
        <v>0</v>
      </c>
      <c r="R6267" t="n">
        <v>220</v>
      </c>
      <c r="S6267" t="n">
        <v>0</v>
      </c>
      <c r="T6267" t="n">
        <v>0</v>
      </c>
    </row>
    <row r="6268">
      <c r="A6268" s="8" t="n">
        <v>46218</v>
      </c>
      <c r="B6268" t="inlineStr">
        <is>
          <t>B6</t>
        </is>
      </c>
      <c r="C6268" s="9">
        <f>_xlfn.XLOOKUP(B6268,Carriers[Code],Carriers[Airline])</f>
        <v/>
      </c>
      <c r="D6268" t="n">
        <v>2185</v>
      </c>
      <c r="E6268" t="inlineStr">
        <is>
          <t>PIT</t>
        </is>
      </c>
      <c r="F6268" s="10" t="n">
        <v>1753</v>
      </c>
      <c r="G6268" t="inlineStr">
        <is>
          <t>1700-1759</t>
        </is>
      </c>
      <c r="H6268" s="9">
        <f>INT(F6268/100)</f>
        <v/>
      </c>
      <c r="I6268" t="n">
        <v>-8</v>
      </c>
      <c r="J6268" t="n">
        <v>0</v>
      </c>
      <c r="K6268" t="n">
        <v>-5</v>
      </c>
      <c r="L6268" t="n">
        <v>0</v>
      </c>
      <c r="M6268" t="n">
        <v>0</v>
      </c>
      <c r="O6268" t="n">
        <v>0</v>
      </c>
    </row>
    <row r="6269">
      <c r="A6269" s="8" t="n">
        <v>46218</v>
      </c>
      <c r="B6269" t="inlineStr">
        <is>
          <t>AA</t>
        </is>
      </c>
      <c r="C6269" s="9">
        <f>_xlfn.XLOOKUP(B6269,Carriers[Code],Carriers[Airline])</f>
        <v/>
      </c>
      <c r="D6269" t="n">
        <v>1562</v>
      </c>
      <c r="E6269" t="inlineStr">
        <is>
          <t>MIA</t>
        </is>
      </c>
      <c r="F6269" s="10" t="n">
        <v>1755</v>
      </c>
      <c r="G6269" t="inlineStr">
        <is>
          <t>1700-1759</t>
        </is>
      </c>
      <c r="H6269" s="9">
        <f>INT(F6269/100)</f>
        <v/>
      </c>
      <c r="I6269" t="n">
        <v>-2</v>
      </c>
      <c r="J6269" t="n">
        <v>0</v>
      </c>
      <c r="K6269" t="n">
        <v>0</v>
      </c>
      <c r="L6269" t="n">
        <v>0</v>
      </c>
      <c r="M6269" t="n">
        <v>0</v>
      </c>
      <c r="O6269" t="n">
        <v>0</v>
      </c>
    </row>
    <row r="6270">
      <c r="A6270" s="8" t="n">
        <v>46218</v>
      </c>
      <c r="B6270" t="inlineStr">
        <is>
          <t>B6</t>
        </is>
      </c>
      <c r="C6270" s="9">
        <f>_xlfn.XLOOKUP(B6270,Carriers[Code],Carriers[Airline])</f>
        <v/>
      </c>
      <c r="D6270" t="n">
        <v>451</v>
      </c>
      <c r="E6270" t="inlineStr">
        <is>
          <t>MCO</t>
        </is>
      </c>
      <c r="F6270" s="10" t="n">
        <v>1755</v>
      </c>
      <c r="G6270" t="inlineStr">
        <is>
          <t>1700-1759</t>
        </is>
      </c>
      <c r="H6270" s="9">
        <f>INT(F6270/100)</f>
        <v/>
      </c>
      <c r="I6270" t="n">
        <v>24</v>
      </c>
      <c r="J6270" t="n">
        <v>1</v>
      </c>
      <c r="K6270" t="n">
        <v>16</v>
      </c>
      <c r="L6270" t="n">
        <v>1</v>
      </c>
      <c r="M6270" t="n">
        <v>0</v>
      </c>
      <c r="O6270" t="n">
        <v>0</v>
      </c>
      <c r="P6270" t="n">
        <v>16</v>
      </c>
      <c r="Q6270" t="n">
        <v>0</v>
      </c>
      <c r="R6270" t="n">
        <v>0</v>
      </c>
      <c r="S6270" t="n">
        <v>0</v>
      </c>
      <c r="T6270" t="n">
        <v>0</v>
      </c>
    </row>
    <row r="6271">
      <c r="A6271" s="8" t="n">
        <v>46218</v>
      </c>
      <c r="B6271" t="inlineStr">
        <is>
          <t>B6</t>
        </is>
      </c>
      <c r="C6271" s="9">
        <f>_xlfn.XLOOKUP(B6271,Carriers[Code],Carriers[Airline])</f>
        <v/>
      </c>
      <c r="D6271" t="n">
        <v>561</v>
      </c>
      <c r="E6271" t="inlineStr">
        <is>
          <t>SJU</t>
        </is>
      </c>
      <c r="F6271" s="10" t="n">
        <v>1755</v>
      </c>
      <c r="G6271" t="inlineStr">
        <is>
          <t>1700-1759</t>
        </is>
      </c>
      <c r="H6271" s="9">
        <f>INT(F6271/100)</f>
        <v/>
      </c>
      <c r="I6271" t="n">
        <v>-5</v>
      </c>
      <c r="J6271" t="n">
        <v>0</v>
      </c>
      <c r="K6271" t="n">
        <v>-14</v>
      </c>
      <c r="L6271" t="n">
        <v>0</v>
      </c>
      <c r="M6271" t="n">
        <v>0</v>
      </c>
      <c r="O6271" t="n">
        <v>0</v>
      </c>
    </row>
    <row r="6272">
      <c r="A6272" s="8" t="n">
        <v>46218</v>
      </c>
      <c r="B6272" t="inlineStr">
        <is>
          <t>DL</t>
        </is>
      </c>
      <c r="C6272" s="9">
        <f>_xlfn.XLOOKUP(B6272,Carriers[Code],Carriers[Airline])</f>
        <v/>
      </c>
      <c r="D6272" t="n">
        <v>1098</v>
      </c>
      <c r="E6272" t="inlineStr">
        <is>
          <t>MSP</t>
        </is>
      </c>
      <c r="F6272" s="10" t="n">
        <v>1755</v>
      </c>
      <c r="G6272" t="inlineStr">
        <is>
          <t>1700-1759</t>
        </is>
      </c>
      <c r="H6272" s="9">
        <f>INT(F6272/100)</f>
        <v/>
      </c>
      <c r="I6272" t="n">
        <v>-4</v>
      </c>
      <c r="J6272" t="n">
        <v>0</v>
      </c>
      <c r="K6272" t="n">
        <v>14</v>
      </c>
      <c r="L6272" t="n">
        <v>0</v>
      </c>
      <c r="M6272" t="n">
        <v>0</v>
      </c>
      <c r="O6272" t="n">
        <v>0</v>
      </c>
    </row>
    <row r="6273">
      <c r="A6273" s="8" t="n">
        <v>46218</v>
      </c>
      <c r="B6273" t="inlineStr">
        <is>
          <t>DL</t>
        </is>
      </c>
      <c r="C6273" s="9">
        <f>_xlfn.XLOOKUP(B6273,Carriers[Code],Carriers[Airline])</f>
        <v/>
      </c>
      <c r="D6273" t="n">
        <v>2464</v>
      </c>
      <c r="E6273" t="inlineStr">
        <is>
          <t>ATL</t>
        </is>
      </c>
      <c r="F6273" s="10" t="n">
        <v>1755</v>
      </c>
      <c r="G6273" t="inlineStr">
        <is>
          <t>1700-1759</t>
        </is>
      </c>
      <c r="H6273" s="9">
        <f>INT(F6273/100)</f>
        <v/>
      </c>
      <c r="I6273" t="n">
        <v>-1</v>
      </c>
      <c r="J6273" t="n">
        <v>0</v>
      </c>
      <c r="K6273" t="n">
        <v>-15</v>
      </c>
      <c r="L6273" t="n">
        <v>0</v>
      </c>
      <c r="M6273" t="n">
        <v>0</v>
      </c>
      <c r="O6273" t="n">
        <v>0</v>
      </c>
    </row>
    <row r="6274">
      <c r="A6274" s="8" t="n">
        <v>46218</v>
      </c>
      <c r="B6274" t="inlineStr">
        <is>
          <t>AS</t>
        </is>
      </c>
      <c r="C6274" s="9">
        <f>_xlfn.XLOOKUP(B6274,Carriers[Code],Carriers[Airline])</f>
        <v/>
      </c>
      <c r="D6274" t="n">
        <v>304</v>
      </c>
      <c r="E6274" t="inlineStr">
        <is>
          <t>SEA</t>
        </is>
      </c>
      <c r="F6274" s="10" t="n">
        <v>1756</v>
      </c>
      <c r="G6274" t="inlineStr">
        <is>
          <t>1700-1759</t>
        </is>
      </c>
      <c r="H6274" s="9">
        <f>INT(F6274/100)</f>
        <v/>
      </c>
      <c r="I6274" t="n">
        <v>0</v>
      </c>
      <c r="J6274" t="n">
        <v>0</v>
      </c>
      <c r="K6274" t="n">
        <v>43</v>
      </c>
      <c r="L6274" t="n">
        <v>1</v>
      </c>
      <c r="M6274" t="n">
        <v>0</v>
      </c>
      <c r="O6274" t="n">
        <v>0</v>
      </c>
      <c r="P6274" t="n">
        <v>0</v>
      </c>
      <c r="Q6274" t="n">
        <v>0</v>
      </c>
      <c r="R6274" t="n">
        <v>43</v>
      </c>
      <c r="S6274" t="n">
        <v>0</v>
      </c>
      <c r="T6274" t="n">
        <v>0</v>
      </c>
    </row>
    <row r="6275">
      <c r="A6275" s="8" t="n">
        <v>46218</v>
      </c>
      <c r="B6275" t="inlineStr">
        <is>
          <t>YX</t>
        </is>
      </c>
      <c r="C6275" s="9">
        <f>_xlfn.XLOOKUP(B6275,Carriers[Code],Carriers[Airline])</f>
        <v/>
      </c>
      <c r="D6275" t="n">
        <v>5831</v>
      </c>
      <c r="E6275" t="inlineStr">
        <is>
          <t>LGA</t>
        </is>
      </c>
      <c r="F6275" s="10" t="n">
        <v>1800</v>
      </c>
      <c r="G6275" t="inlineStr">
        <is>
          <t>1800-1859</t>
        </is>
      </c>
      <c r="H6275" s="9">
        <f>INT(F6275/100)</f>
        <v/>
      </c>
      <c r="I6275" t="n">
        <v>160</v>
      </c>
      <c r="J6275" t="n">
        <v>1</v>
      </c>
      <c r="K6275" t="n">
        <v>160</v>
      </c>
      <c r="L6275" t="n">
        <v>1</v>
      </c>
      <c r="M6275" t="n">
        <v>0</v>
      </c>
      <c r="O6275" t="n">
        <v>0</v>
      </c>
      <c r="P6275" t="n">
        <v>0</v>
      </c>
      <c r="Q6275" t="n">
        <v>0</v>
      </c>
      <c r="R6275" t="n">
        <v>160</v>
      </c>
      <c r="S6275" t="n">
        <v>0</v>
      </c>
      <c r="T6275" t="n">
        <v>0</v>
      </c>
    </row>
    <row r="6276">
      <c r="A6276" s="8" t="n">
        <v>46218</v>
      </c>
      <c r="B6276" t="inlineStr">
        <is>
          <t>YX</t>
        </is>
      </c>
      <c r="C6276" s="9">
        <f>_xlfn.XLOOKUP(B6276,Carriers[Code],Carriers[Airline])</f>
        <v/>
      </c>
      <c r="D6276" t="n">
        <v>3543</v>
      </c>
      <c r="E6276" t="inlineStr">
        <is>
          <t>IAD</t>
        </is>
      </c>
      <c r="F6276" s="10" t="n">
        <v>1805</v>
      </c>
      <c r="G6276" t="inlineStr">
        <is>
          <t>1800-1859</t>
        </is>
      </c>
      <c r="H6276" s="9">
        <f>INT(F6276/100)</f>
        <v/>
      </c>
      <c r="I6276" t="n">
        <v>-4</v>
      </c>
      <c r="J6276" t="n">
        <v>0</v>
      </c>
      <c r="K6276" t="n">
        <v>-11</v>
      </c>
      <c r="L6276" t="n">
        <v>0</v>
      </c>
      <c r="M6276" t="n">
        <v>0</v>
      </c>
      <c r="O6276" t="n">
        <v>0</v>
      </c>
    </row>
    <row r="6277">
      <c r="A6277" s="8" t="n">
        <v>46218</v>
      </c>
      <c r="B6277" t="inlineStr">
        <is>
          <t>UA</t>
        </is>
      </c>
      <c r="C6277" s="9">
        <f>_xlfn.XLOOKUP(B6277,Carriers[Code],Carriers[Airline])</f>
        <v/>
      </c>
      <c r="D6277" t="n">
        <v>2400</v>
      </c>
      <c r="E6277" t="inlineStr">
        <is>
          <t>SFO</t>
        </is>
      </c>
      <c r="F6277" s="10" t="n">
        <v>1810</v>
      </c>
      <c r="G6277" t="inlineStr">
        <is>
          <t>1800-1859</t>
        </is>
      </c>
      <c r="H6277" s="9">
        <f>INT(F6277/100)</f>
        <v/>
      </c>
      <c r="I6277" t="n">
        <v>29</v>
      </c>
      <c r="J6277" t="n">
        <v>1</v>
      </c>
      <c r="K6277" t="n">
        <v>49</v>
      </c>
      <c r="L6277" t="n">
        <v>1</v>
      </c>
      <c r="M6277" t="n">
        <v>0</v>
      </c>
      <c r="O6277" t="n">
        <v>0</v>
      </c>
      <c r="P6277" t="n">
        <v>4</v>
      </c>
      <c r="Q6277" t="n">
        <v>0</v>
      </c>
      <c r="R6277" t="n">
        <v>20</v>
      </c>
      <c r="S6277" t="n">
        <v>0</v>
      </c>
      <c r="T6277" t="n">
        <v>25</v>
      </c>
    </row>
    <row r="6278">
      <c r="A6278" s="8" t="n">
        <v>46218</v>
      </c>
      <c r="B6278" t="inlineStr">
        <is>
          <t>YX</t>
        </is>
      </c>
      <c r="C6278" s="9">
        <f>_xlfn.XLOOKUP(B6278,Carriers[Code],Carriers[Airline])</f>
        <v/>
      </c>
      <c r="D6278" t="n">
        <v>5718</v>
      </c>
      <c r="E6278" t="inlineStr">
        <is>
          <t>EWR</t>
        </is>
      </c>
      <c r="F6278" s="10" t="n">
        <v>1815</v>
      </c>
      <c r="G6278" t="inlineStr">
        <is>
          <t>1800-1859</t>
        </is>
      </c>
      <c r="H6278" s="9">
        <f>INT(F6278/100)</f>
        <v/>
      </c>
      <c r="I6278" t="n">
        <v>113</v>
      </c>
      <c r="J6278" t="n">
        <v>1</v>
      </c>
      <c r="K6278" t="n">
        <v>117</v>
      </c>
      <c r="L6278" t="n">
        <v>1</v>
      </c>
      <c r="M6278" t="n">
        <v>0</v>
      </c>
      <c r="O6278" t="n">
        <v>0</v>
      </c>
      <c r="P6278" t="n">
        <v>0</v>
      </c>
      <c r="Q6278" t="n">
        <v>0</v>
      </c>
      <c r="R6278" t="n">
        <v>117</v>
      </c>
      <c r="S6278" t="n">
        <v>0</v>
      </c>
      <c r="T6278" t="n">
        <v>0</v>
      </c>
    </row>
    <row r="6279">
      <c r="A6279" s="8" t="n">
        <v>46218</v>
      </c>
      <c r="B6279" t="inlineStr">
        <is>
          <t>MQ</t>
        </is>
      </c>
      <c r="C6279" s="9">
        <f>_xlfn.XLOOKUP(B6279,Carriers[Code],Carriers[Airline])</f>
        <v/>
      </c>
      <c r="D6279" t="n">
        <v>3408</v>
      </c>
      <c r="E6279" t="inlineStr">
        <is>
          <t>CVG</t>
        </is>
      </c>
      <c r="F6279" s="10" t="n">
        <v>1820</v>
      </c>
      <c r="G6279" t="inlineStr">
        <is>
          <t>1800-1859</t>
        </is>
      </c>
      <c r="H6279" s="9">
        <f>INT(F6279/100)</f>
        <v/>
      </c>
      <c r="I6279" t="n">
        <v>-9</v>
      </c>
      <c r="J6279" t="n">
        <v>0</v>
      </c>
      <c r="K6279" t="n">
        <v>-18</v>
      </c>
      <c r="L6279" t="n">
        <v>0</v>
      </c>
      <c r="M6279" t="n">
        <v>0</v>
      </c>
      <c r="O6279" t="n">
        <v>0</v>
      </c>
    </row>
    <row r="6280">
      <c r="A6280" s="8" t="n">
        <v>46218</v>
      </c>
      <c r="B6280" t="inlineStr">
        <is>
          <t>WN</t>
        </is>
      </c>
      <c r="C6280" s="9">
        <f>_xlfn.XLOOKUP(B6280,Carriers[Code],Carriers[Airline])</f>
        <v/>
      </c>
      <c r="D6280" t="n">
        <v>754</v>
      </c>
      <c r="E6280" t="inlineStr">
        <is>
          <t>STL</t>
        </is>
      </c>
      <c r="F6280" s="10" t="n">
        <v>1825</v>
      </c>
      <c r="G6280" t="inlineStr">
        <is>
          <t>1800-1859</t>
        </is>
      </c>
      <c r="H6280" s="9">
        <f>INT(F6280/100)</f>
        <v/>
      </c>
      <c r="I6280" t="n">
        <v>5</v>
      </c>
      <c r="J6280" t="n">
        <v>0</v>
      </c>
      <c r="K6280" t="n">
        <v>-11</v>
      </c>
      <c r="L6280" t="n">
        <v>0</v>
      </c>
      <c r="M6280" t="n">
        <v>0</v>
      </c>
      <c r="O6280" t="n">
        <v>0</v>
      </c>
    </row>
    <row r="6281">
      <c r="A6281" s="8" t="n">
        <v>46218</v>
      </c>
      <c r="B6281" t="inlineStr">
        <is>
          <t>UA</t>
        </is>
      </c>
      <c r="C6281" s="9">
        <f>_xlfn.XLOOKUP(B6281,Carriers[Code],Carriers[Airline])</f>
        <v/>
      </c>
      <c r="D6281" t="n">
        <v>639</v>
      </c>
      <c r="E6281" t="inlineStr">
        <is>
          <t>LAX</t>
        </is>
      </c>
      <c r="F6281" s="10" t="n">
        <v>1826</v>
      </c>
      <c r="G6281" t="inlineStr">
        <is>
          <t>1800-1859</t>
        </is>
      </c>
      <c r="H6281" s="9">
        <f>INT(F6281/100)</f>
        <v/>
      </c>
      <c r="I6281" t="n">
        <v>4</v>
      </c>
      <c r="J6281" t="n">
        <v>0</v>
      </c>
      <c r="K6281" t="n">
        <v>-10</v>
      </c>
      <c r="L6281" t="n">
        <v>0</v>
      </c>
      <c r="M6281" t="n">
        <v>0</v>
      </c>
      <c r="O6281" t="n">
        <v>0</v>
      </c>
    </row>
    <row r="6282">
      <c r="A6282" s="8" t="n">
        <v>46218</v>
      </c>
      <c r="B6282" t="inlineStr">
        <is>
          <t>AA</t>
        </is>
      </c>
      <c r="C6282" s="9">
        <f>_xlfn.XLOOKUP(B6282,Carriers[Code],Carriers[Airline])</f>
        <v/>
      </c>
      <c r="D6282" t="n">
        <v>1554</v>
      </c>
      <c r="E6282" t="inlineStr">
        <is>
          <t>ORD</t>
        </is>
      </c>
      <c r="F6282" s="10" t="n">
        <v>1830</v>
      </c>
      <c r="G6282" t="inlineStr">
        <is>
          <t>1800-1859</t>
        </is>
      </c>
      <c r="H6282" s="9">
        <f>INT(F6282/100)</f>
        <v/>
      </c>
      <c r="I6282" t="n">
        <v>-7</v>
      </c>
      <c r="J6282" t="n">
        <v>0</v>
      </c>
      <c r="K6282" t="n">
        <v>-19</v>
      </c>
      <c r="L6282" t="n">
        <v>0</v>
      </c>
      <c r="M6282" t="n">
        <v>0</v>
      </c>
      <c r="O6282" t="n">
        <v>0</v>
      </c>
    </row>
    <row r="6283">
      <c r="A6283" s="8" t="n">
        <v>46218</v>
      </c>
      <c r="B6283" t="inlineStr">
        <is>
          <t>B6</t>
        </is>
      </c>
      <c r="C6283" s="9">
        <f>_xlfn.XLOOKUP(B6283,Carriers[Code],Carriers[Airline])</f>
        <v/>
      </c>
      <c r="D6283" t="n">
        <v>2459</v>
      </c>
      <c r="E6283" t="inlineStr">
        <is>
          <t>PHL</t>
        </is>
      </c>
      <c r="F6283" s="10" t="n">
        <v>1835</v>
      </c>
      <c r="G6283" t="inlineStr">
        <is>
          <t>1800-1859</t>
        </is>
      </c>
      <c r="H6283" s="9">
        <f>INT(F6283/100)</f>
        <v/>
      </c>
      <c r="I6283" t="n">
        <v>46</v>
      </c>
      <c r="J6283" t="n">
        <v>1</v>
      </c>
      <c r="K6283" t="n">
        <v>33</v>
      </c>
      <c r="L6283" t="n">
        <v>1</v>
      </c>
      <c r="M6283" t="n">
        <v>0</v>
      </c>
      <c r="O6283" t="n">
        <v>0</v>
      </c>
      <c r="P6283" t="n">
        <v>6</v>
      </c>
      <c r="Q6283" t="n">
        <v>0</v>
      </c>
      <c r="R6283" t="n">
        <v>0</v>
      </c>
      <c r="S6283" t="n">
        <v>0</v>
      </c>
      <c r="T6283" t="n">
        <v>27</v>
      </c>
    </row>
    <row r="6284">
      <c r="A6284" s="8" t="n">
        <v>46218</v>
      </c>
      <c r="B6284" t="inlineStr">
        <is>
          <t>WN</t>
        </is>
      </c>
      <c r="C6284" s="9">
        <f>_xlfn.XLOOKUP(B6284,Carriers[Code],Carriers[Airline])</f>
        <v/>
      </c>
      <c r="D6284" t="n">
        <v>3543</v>
      </c>
      <c r="E6284" t="inlineStr">
        <is>
          <t>BWI</t>
        </is>
      </c>
      <c r="F6284" s="10" t="n">
        <v>1840</v>
      </c>
      <c r="G6284" t="inlineStr">
        <is>
          <t>1800-1859</t>
        </is>
      </c>
      <c r="H6284" s="9">
        <f>INT(F6284/100)</f>
        <v/>
      </c>
      <c r="I6284" t="n">
        <v>29</v>
      </c>
      <c r="J6284" t="n">
        <v>1</v>
      </c>
      <c r="K6284" t="n">
        <v>16</v>
      </c>
      <c r="L6284" t="n">
        <v>1</v>
      </c>
      <c r="M6284" t="n">
        <v>0</v>
      </c>
      <c r="O6284" t="n">
        <v>0</v>
      </c>
      <c r="P6284" t="n">
        <v>4</v>
      </c>
      <c r="Q6284" t="n">
        <v>0</v>
      </c>
      <c r="R6284" t="n">
        <v>0</v>
      </c>
      <c r="S6284" t="n">
        <v>0</v>
      </c>
      <c r="T6284" t="n">
        <v>12</v>
      </c>
    </row>
    <row r="6285">
      <c r="A6285" s="8" t="n">
        <v>46218</v>
      </c>
      <c r="B6285" t="inlineStr">
        <is>
          <t>UA</t>
        </is>
      </c>
      <c r="C6285" s="9">
        <f>_xlfn.XLOOKUP(B6285,Carriers[Code],Carriers[Airline])</f>
        <v/>
      </c>
      <c r="D6285" t="n">
        <v>1015</v>
      </c>
      <c r="E6285" t="inlineStr">
        <is>
          <t>ORD</t>
        </is>
      </c>
      <c r="F6285" s="10" t="n">
        <v>1843</v>
      </c>
      <c r="G6285" t="inlineStr">
        <is>
          <t>1800-1859</t>
        </is>
      </c>
      <c r="H6285" s="9">
        <f>INT(F6285/100)</f>
        <v/>
      </c>
      <c r="I6285" t="n">
        <v>-1</v>
      </c>
      <c r="J6285" t="n">
        <v>0</v>
      </c>
      <c r="K6285" t="n">
        <v>3</v>
      </c>
      <c r="L6285" t="n">
        <v>0</v>
      </c>
      <c r="M6285" t="n">
        <v>0</v>
      </c>
      <c r="O6285" t="n">
        <v>0</v>
      </c>
    </row>
    <row r="6286">
      <c r="A6286" s="8" t="n">
        <v>46218</v>
      </c>
      <c r="B6286" t="inlineStr">
        <is>
          <t>DL</t>
        </is>
      </c>
      <c r="C6286" s="9">
        <f>_xlfn.XLOOKUP(B6286,Carriers[Code],Carriers[Airline])</f>
        <v/>
      </c>
      <c r="D6286" t="n">
        <v>445</v>
      </c>
      <c r="E6286" t="inlineStr">
        <is>
          <t>SLC</t>
        </is>
      </c>
      <c r="F6286" s="10" t="n">
        <v>1845</v>
      </c>
      <c r="G6286" t="inlineStr">
        <is>
          <t>1800-1859</t>
        </is>
      </c>
      <c r="H6286" s="9">
        <f>INT(F6286/100)</f>
        <v/>
      </c>
      <c r="I6286" t="n">
        <v>4</v>
      </c>
      <c r="J6286" t="n">
        <v>0</v>
      </c>
      <c r="K6286" t="n">
        <v>-32</v>
      </c>
      <c r="L6286" t="n">
        <v>0</v>
      </c>
      <c r="M6286" t="n">
        <v>0</v>
      </c>
      <c r="O6286" t="n">
        <v>0</v>
      </c>
    </row>
    <row r="6287">
      <c r="A6287" s="8" t="n">
        <v>46218</v>
      </c>
      <c r="B6287" t="inlineStr">
        <is>
          <t>WN</t>
        </is>
      </c>
      <c r="C6287" s="9">
        <f>_xlfn.XLOOKUP(B6287,Carriers[Code],Carriers[Airline])</f>
        <v/>
      </c>
      <c r="D6287" t="n">
        <v>2338</v>
      </c>
      <c r="E6287" t="inlineStr">
        <is>
          <t>BNA</t>
        </is>
      </c>
      <c r="F6287" s="10" t="n">
        <v>1850</v>
      </c>
      <c r="G6287" t="inlineStr">
        <is>
          <t>1800-1859</t>
        </is>
      </c>
      <c r="H6287" s="9">
        <f>INT(F6287/100)</f>
        <v/>
      </c>
      <c r="I6287" t="n">
        <v>19</v>
      </c>
      <c r="J6287" t="n">
        <v>1</v>
      </c>
      <c r="K6287" t="n">
        <v>-3</v>
      </c>
      <c r="L6287" t="n">
        <v>0</v>
      </c>
      <c r="M6287" t="n">
        <v>0</v>
      </c>
      <c r="O6287" t="n">
        <v>0</v>
      </c>
    </row>
    <row r="6288">
      <c r="A6288" s="8" t="n">
        <v>46218</v>
      </c>
      <c r="B6288" t="inlineStr">
        <is>
          <t>B6</t>
        </is>
      </c>
      <c r="C6288" s="9">
        <f>_xlfn.XLOOKUP(B6288,Carriers[Code],Carriers[Airline])</f>
        <v/>
      </c>
      <c r="D6288" t="n">
        <v>2269</v>
      </c>
      <c r="E6288" t="inlineStr">
        <is>
          <t>FLL</t>
        </is>
      </c>
      <c r="F6288" s="10" t="n">
        <v>1851</v>
      </c>
      <c r="G6288" t="inlineStr">
        <is>
          <t>1800-1859</t>
        </is>
      </c>
      <c r="H6288" s="9">
        <f>INT(F6288/100)</f>
        <v/>
      </c>
      <c r="I6288" t="n">
        <v>89</v>
      </c>
      <c r="J6288" t="n">
        <v>1</v>
      </c>
      <c r="K6288" t="n">
        <v>72</v>
      </c>
      <c r="L6288" t="n">
        <v>1</v>
      </c>
      <c r="M6288" t="n">
        <v>0</v>
      </c>
      <c r="O6288" t="n">
        <v>0</v>
      </c>
      <c r="P6288" t="n">
        <v>72</v>
      </c>
      <c r="Q6288" t="n">
        <v>0</v>
      </c>
      <c r="R6288" t="n">
        <v>0</v>
      </c>
      <c r="S6288" t="n">
        <v>0</v>
      </c>
      <c r="T6288" t="n">
        <v>0</v>
      </c>
    </row>
    <row r="6289">
      <c r="A6289" s="8" t="n">
        <v>46218</v>
      </c>
      <c r="B6289" t="inlineStr">
        <is>
          <t>AA</t>
        </is>
      </c>
      <c r="C6289" s="9">
        <f>_xlfn.XLOOKUP(B6289,Carriers[Code],Carriers[Airline])</f>
        <v/>
      </c>
      <c r="D6289" t="n">
        <v>1552</v>
      </c>
      <c r="E6289" t="inlineStr">
        <is>
          <t>CLT</t>
        </is>
      </c>
      <c r="F6289" s="10" t="n">
        <v>1855</v>
      </c>
      <c r="G6289" t="inlineStr">
        <is>
          <t>1800-1859</t>
        </is>
      </c>
      <c r="H6289" s="9">
        <f>INT(F6289/100)</f>
        <v/>
      </c>
      <c r="I6289" t="n">
        <v>31</v>
      </c>
      <c r="J6289" t="n">
        <v>1</v>
      </c>
      <c r="K6289" t="n">
        <v>25</v>
      </c>
      <c r="L6289" t="n">
        <v>1</v>
      </c>
      <c r="M6289" t="n">
        <v>0</v>
      </c>
      <c r="O6289" t="n">
        <v>0</v>
      </c>
      <c r="P6289" t="n">
        <v>5</v>
      </c>
      <c r="Q6289" t="n">
        <v>0</v>
      </c>
      <c r="R6289" t="n">
        <v>0</v>
      </c>
      <c r="S6289" t="n">
        <v>0</v>
      </c>
      <c r="T6289" t="n">
        <v>20</v>
      </c>
    </row>
    <row r="6290">
      <c r="A6290" s="8" t="n">
        <v>46218</v>
      </c>
      <c r="B6290" t="inlineStr">
        <is>
          <t>YX</t>
        </is>
      </c>
      <c r="C6290" s="9">
        <f>_xlfn.XLOOKUP(B6290,Carriers[Code],Carriers[Airline])</f>
        <v/>
      </c>
      <c r="D6290" t="n">
        <v>4641</v>
      </c>
      <c r="E6290" t="inlineStr">
        <is>
          <t>CMH</t>
        </is>
      </c>
      <c r="F6290" s="10" t="n">
        <v>1855</v>
      </c>
      <c r="G6290" t="inlineStr">
        <is>
          <t>1800-1859</t>
        </is>
      </c>
      <c r="H6290" s="9">
        <f>INT(F6290/100)</f>
        <v/>
      </c>
      <c r="I6290" t="n">
        <v>-6</v>
      </c>
      <c r="J6290" t="n">
        <v>0</v>
      </c>
      <c r="K6290" t="n">
        <v>-22</v>
      </c>
      <c r="L6290" t="n">
        <v>0</v>
      </c>
      <c r="M6290" t="n">
        <v>0</v>
      </c>
      <c r="O6290" t="n">
        <v>0</v>
      </c>
    </row>
    <row r="6291">
      <c r="A6291" s="8" t="n">
        <v>46218</v>
      </c>
      <c r="B6291" t="inlineStr">
        <is>
          <t>YX</t>
        </is>
      </c>
      <c r="C6291" s="9">
        <f>_xlfn.XLOOKUP(B6291,Carriers[Code],Carriers[Airline])</f>
        <v/>
      </c>
      <c r="D6291" t="n">
        <v>5716</v>
      </c>
      <c r="E6291" t="inlineStr">
        <is>
          <t>LGA</t>
        </is>
      </c>
      <c r="F6291" s="10" t="n">
        <v>1859</v>
      </c>
      <c r="G6291" t="inlineStr">
        <is>
          <t>1800-1859</t>
        </is>
      </c>
      <c r="H6291" s="9">
        <f>INT(F6291/100)</f>
        <v/>
      </c>
      <c r="I6291" t="n">
        <v>114</v>
      </c>
      <c r="J6291" t="n">
        <v>1</v>
      </c>
      <c r="K6291" t="n">
        <v>128</v>
      </c>
      <c r="L6291" t="n">
        <v>1</v>
      </c>
      <c r="M6291" t="n">
        <v>0</v>
      </c>
      <c r="O6291" t="n">
        <v>0</v>
      </c>
      <c r="P6291" t="n">
        <v>0</v>
      </c>
      <c r="Q6291" t="n">
        <v>0</v>
      </c>
      <c r="R6291" t="n">
        <v>128</v>
      </c>
      <c r="S6291" t="n">
        <v>0</v>
      </c>
      <c r="T6291" t="n">
        <v>0</v>
      </c>
    </row>
    <row r="6292">
      <c r="A6292" s="8" t="n">
        <v>46218</v>
      </c>
      <c r="B6292" t="inlineStr">
        <is>
          <t>B6</t>
        </is>
      </c>
      <c r="C6292" s="9">
        <f>_xlfn.XLOOKUP(B6292,Carriers[Code],Carriers[Airline])</f>
        <v/>
      </c>
      <c r="D6292" t="n">
        <v>1633</v>
      </c>
      <c r="E6292" t="inlineStr">
        <is>
          <t>SFO</t>
        </is>
      </c>
      <c r="F6292" s="10" t="n">
        <v>1905</v>
      </c>
      <c r="G6292" t="inlineStr">
        <is>
          <t>1900-1959</t>
        </is>
      </c>
      <c r="H6292" s="9">
        <f>INT(F6292/100)</f>
        <v/>
      </c>
      <c r="I6292" t="n">
        <v>1</v>
      </c>
      <c r="J6292" t="n">
        <v>0</v>
      </c>
      <c r="K6292" t="n">
        <v>6</v>
      </c>
      <c r="L6292" t="n">
        <v>0</v>
      </c>
      <c r="M6292" t="n">
        <v>0</v>
      </c>
      <c r="O6292" t="n">
        <v>0</v>
      </c>
    </row>
    <row r="6293">
      <c r="A6293" s="8" t="n">
        <v>46218</v>
      </c>
      <c r="B6293" t="inlineStr">
        <is>
          <t>DL</t>
        </is>
      </c>
      <c r="C6293" s="9">
        <f>_xlfn.XLOOKUP(B6293,Carriers[Code],Carriers[Airline])</f>
        <v/>
      </c>
      <c r="D6293" t="n">
        <v>973</v>
      </c>
      <c r="E6293" t="inlineStr">
        <is>
          <t>ATL</t>
        </is>
      </c>
      <c r="F6293" s="10" t="n">
        <v>1910</v>
      </c>
      <c r="G6293" t="inlineStr">
        <is>
          <t>1900-1959</t>
        </is>
      </c>
      <c r="H6293" s="9">
        <f>INT(F6293/100)</f>
        <v/>
      </c>
      <c r="I6293" t="n">
        <v>-5</v>
      </c>
      <c r="J6293" t="n">
        <v>0</v>
      </c>
      <c r="K6293" t="n">
        <v>-52</v>
      </c>
      <c r="L6293" t="n">
        <v>0</v>
      </c>
      <c r="M6293" t="n">
        <v>0</v>
      </c>
      <c r="O6293" t="n">
        <v>0</v>
      </c>
    </row>
    <row r="6294">
      <c r="A6294" s="8" t="n">
        <v>46218</v>
      </c>
      <c r="B6294" t="inlineStr">
        <is>
          <t>DL</t>
        </is>
      </c>
      <c r="C6294" s="9">
        <f>_xlfn.XLOOKUP(B6294,Carriers[Code],Carriers[Airline])</f>
        <v/>
      </c>
      <c r="D6294" t="n">
        <v>2305</v>
      </c>
      <c r="E6294" t="inlineStr">
        <is>
          <t>DFW</t>
        </is>
      </c>
      <c r="F6294" s="10" t="n">
        <v>1920</v>
      </c>
      <c r="G6294" t="inlineStr">
        <is>
          <t>1900-1959</t>
        </is>
      </c>
      <c r="H6294" s="9">
        <f>INT(F6294/100)</f>
        <v/>
      </c>
      <c r="I6294" t="n">
        <v>-4</v>
      </c>
      <c r="J6294" t="n">
        <v>0</v>
      </c>
      <c r="K6294" t="n">
        <v>-35</v>
      </c>
      <c r="L6294" t="n">
        <v>0</v>
      </c>
      <c r="M6294" t="n">
        <v>0</v>
      </c>
      <c r="O6294" t="n">
        <v>0</v>
      </c>
    </row>
    <row r="6295">
      <c r="A6295" s="8" t="n">
        <v>46218</v>
      </c>
      <c r="B6295" t="inlineStr">
        <is>
          <t>YX</t>
        </is>
      </c>
      <c r="C6295" s="9">
        <f>_xlfn.XLOOKUP(B6295,Carriers[Code],Carriers[Airline])</f>
        <v/>
      </c>
      <c r="D6295" t="n">
        <v>5629</v>
      </c>
      <c r="E6295" t="inlineStr">
        <is>
          <t>CMH</t>
        </is>
      </c>
      <c r="F6295" s="10" t="n">
        <v>1925</v>
      </c>
      <c r="G6295" t="inlineStr">
        <is>
          <t>1900-1959</t>
        </is>
      </c>
      <c r="H6295" s="9">
        <f>INT(F6295/100)</f>
        <v/>
      </c>
      <c r="I6295" t="n">
        <v>52</v>
      </c>
      <c r="J6295" t="n">
        <v>1</v>
      </c>
      <c r="K6295" t="n">
        <v>34</v>
      </c>
      <c r="L6295" t="n">
        <v>1</v>
      </c>
      <c r="M6295" t="n">
        <v>0</v>
      </c>
      <c r="O6295" t="n">
        <v>0</v>
      </c>
      <c r="P6295" t="n">
        <v>0</v>
      </c>
      <c r="Q6295" t="n">
        <v>0</v>
      </c>
      <c r="R6295" t="n">
        <v>0</v>
      </c>
      <c r="S6295" t="n">
        <v>0</v>
      </c>
      <c r="T6295" t="n">
        <v>34</v>
      </c>
    </row>
    <row r="6296">
      <c r="A6296" s="8" t="n">
        <v>46218</v>
      </c>
      <c r="B6296" t="inlineStr">
        <is>
          <t>AA</t>
        </is>
      </c>
      <c r="C6296" s="9">
        <f>_xlfn.XLOOKUP(B6296,Carriers[Code],Carriers[Airline])</f>
        <v/>
      </c>
      <c r="D6296" t="n">
        <v>852</v>
      </c>
      <c r="E6296" t="inlineStr">
        <is>
          <t>DCA</t>
        </is>
      </c>
      <c r="F6296" s="10" t="n">
        <v>1927</v>
      </c>
      <c r="G6296" t="inlineStr">
        <is>
          <t>1900-1959</t>
        </is>
      </c>
      <c r="H6296" s="9">
        <f>INT(F6296/100)</f>
        <v/>
      </c>
      <c r="I6296" t="n">
        <v>151</v>
      </c>
      <c r="J6296" t="n">
        <v>1</v>
      </c>
      <c r="K6296" t="n">
        <v>126</v>
      </c>
      <c r="L6296" t="n">
        <v>1</v>
      </c>
      <c r="M6296" t="n">
        <v>0</v>
      </c>
      <c r="O6296" t="n">
        <v>0</v>
      </c>
      <c r="P6296" t="n">
        <v>16</v>
      </c>
      <c r="Q6296" t="n">
        <v>0</v>
      </c>
      <c r="R6296" t="n">
        <v>0</v>
      </c>
      <c r="S6296" t="n">
        <v>0</v>
      </c>
      <c r="T6296" t="n">
        <v>110</v>
      </c>
    </row>
    <row r="6297">
      <c r="A6297" s="8" t="n">
        <v>46218</v>
      </c>
      <c r="B6297" t="inlineStr">
        <is>
          <t>UA</t>
        </is>
      </c>
      <c r="C6297" s="9">
        <f>_xlfn.XLOOKUP(B6297,Carriers[Code],Carriers[Airline])</f>
        <v/>
      </c>
      <c r="D6297" t="n">
        <v>2136</v>
      </c>
      <c r="E6297" t="inlineStr">
        <is>
          <t>IAD</t>
        </is>
      </c>
      <c r="F6297" s="10" t="n">
        <v>1927</v>
      </c>
      <c r="G6297" t="inlineStr">
        <is>
          <t>1900-1959</t>
        </is>
      </c>
      <c r="H6297" s="9">
        <f>INT(F6297/100)</f>
        <v/>
      </c>
      <c r="I6297" t="n">
        <v>-10</v>
      </c>
      <c r="J6297" t="n">
        <v>0</v>
      </c>
      <c r="K6297" t="n">
        <v>-33</v>
      </c>
      <c r="L6297" t="n">
        <v>0</v>
      </c>
      <c r="M6297" t="n">
        <v>0</v>
      </c>
      <c r="O6297" t="n">
        <v>0</v>
      </c>
    </row>
    <row r="6298">
      <c r="A6298" s="8" t="n">
        <v>46218</v>
      </c>
      <c r="B6298" t="inlineStr">
        <is>
          <t>B6</t>
        </is>
      </c>
      <c r="C6298" s="9">
        <f>_xlfn.XLOOKUP(B6298,Carriers[Code],Carriers[Airline])</f>
        <v/>
      </c>
      <c r="D6298" t="n">
        <v>197</v>
      </c>
      <c r="E6298" t="inlineStr">
        <is>
          <t>SEA</t>
        </is>
      </c>
      <c r="F6298" s="10" t="n">
        <v>1929</v>
      </c>
      <c r="G6298" t="inlineStr">
        <is>
          <t>1900-1959</t>
        </is>
      </c>
      <c r="H6298" s="9">
        <f>INT(F6298/100)</f>
        <v/>
      </c>
      <c r="I6298" t="n">
        <v>34</v>
      </c>
      <c r="J6298" t="n">
        <v>1</v>
      </c>
      <c r="K6298" t="n">
        <v>16</v>
      </c>
      <c r="L6298" t="n">
        <v>1</v>
      </c>
      <c r="M6298" t="n">
        <v>0</v>
      </c>
      <c r="O6298" t="n">
        <v>0</v>
      </c>
      <c r="P6298" t="n">
        <v>16</v>
      </c>
      <c r="Q6298" t="n">
        <v>0</v>
      </c>
      <c r="R6298" t="n">
        <v>0</v>
      </c>
      <c r="S6298" t="n">
        <v>0</v>
      </c>
      <c r="T6298" t="n">
        <v>0</v>
      </c>
    </row>
    <row r="6299">
      <c r="A6299" s="8" t="n">
        <v>46218</v>
      </c>
      <c r="B6299" t="inlineStr">
        <is>
          <t>DL</t>
        </is>
      </c>
      <c r="C6299" s="9">
        <f>_xlfn.XLOOKUP(B6299,Carriers[Code],Carriers[Airline])</f>
        <v/>
      </c>
      <c r="D6299" t="n">
        <v>324</v>
      </c>
      <c r="E6299" t="inlineStr">
        <is>
          <t>SEA</t>
        </is>
      </c>
      <c r="F6299" s="10" t="n">
        <v>1929</v>
      </c>
      <c r="G6299" t="inlineStr">
        <is>
          <t>1900-1959</t>
        </is>
      </c>
      <c r="H6299" s="9">
        <f>INT(F6299/100)</f>
        <v/>
      </c>
      <c r="I6299" t="n">
        <v>-9</v>
      </c>
      <c r="J6299" t="n">
        <v>0</v>
      </c>
      <c r="K6299" t="n">
        <v>-30</v>
      </c>
      <c r="L6299" t="n">
        <v>0</v>
      </c>
      <c r="M6299" t="n">
        <v>0</v>
      </c>
      <c r="O6299" t="n">
        <v>0</v>
      </c>
    </row>
    <row r="6300">
      <c r="A6300" s="8" t="n">
        <v>46218</v>
      </c>
      <c r="B6300" t="inlineStr">
        <is>
          <t>B6</t>
        </is>
      </c>
      <c r="C6300" s="9">
        <f>_xlfn.XLOOKUP(B6300,Carriers[Code],Carriers[Airline])</f>
        <v/>
      </c>
      <c r="D6300" t="n">
        <v>247</v>
      </c>
      <c r="E6300" t="inlineStr">
        <is>
          <t>SLC</t>
        </is>
      </c>
      <c r="F6300" s="10" t="n">
        <v>1932</v>
      </c>
      <c r="G6300" t="inlineStr">
        <is>
          <t>1900-1959</t>
        </is>
      </c>
      <c r="H6300" s="9">
        <f>INT(F6300/100)</f>
        <v/>
      </c>
      <c r="I6300" t="n">
        <v>1</v>
      </c>
      <c r="J6300" t="n">
        <v>0</v>
      </c>
      <c r="K6300" t="n">
        <v>49</v>
      </c>
      <c r="L6300" t="n">
        <v>1</v>
      </c>
      <c r="M6300" t="n">
        <v>0</v>
      </c>
      <c r="O6300" t="n">
        <v>0</v>
      </c>
      <c r="P6300" t="n">
        <v>0</v>
      </c>
      <c r="Q6300" t="n">
        <v>0</v>
      </c>
      <c r="R6300" t="n">
        <v>49</v>
      </c>
      <c r="S6300" t="n">
        <v>0</v>
      </c>
      <c r="T6300" t="n">
        <v>0</v>
      </c>
    </row>
    <row r="6301">
      <c r="A6301" s="8" t="n">
        <v>46218</v>
      </c>
      <c r="B6301" t="inlineStr">
        <is>
          <t>AA</t>
        </is>
      </c>
      <c r="C6301" s="9">
        <f>_xlfn.XLOOKUP(B6301,Carriers[Code],Carriers[Airline])</f>
        <v/>
      </c>
      <c r="D6301" t="n">
        <v>1691</v>
      </c>
      <c r="E6301" t="inlineStr">
        <is>
          <t>LAX</t>
        </is>
      </c>
      <c r="F6301" s="10" t="n">
        <v>1935</v>
      </c>
      <c r="G6301" t="inlineStr">
        <is>
          <t>1900-1959</t>
        </is>
      </c>
      <c r="H6301" s="9">
        <f>INT(F6301/100)</f>
        <v/>
      </c>
      <c r="I6301" t="n">
        <v>18</v>
      </c>
      <c r="J6301" t="n">
        <v>1</v>
      </c>
      <c r="K6301" t="n">
        <v>-9</v>
      </c>
      <c r="L6301" t="n">
        <v>0</v>
      </c>
      <c r="M6301" t="n">
        <v>0</v>
      </c>
      <c r="O6301" t="n">
        <v>0</v>
      </c>
    </row>
    <row r="6302">
      <c r="A6302" s="8" t="n">
        <v>46218</v>
      </c>
      <c r="B6302" t="inlineStr">
        <is>
          <t>B6</t>
        </is>
      </c>
      <c r="C6302" s="9">
        <f>_xlfn.XLOOKUP(B6302,Carriers[Code],Carriers[Airline])</f>
        <v/>
      </c>
      <c r="D6302" t="n">
        <v>2421</v>
      </c>
      <c r="E6302" t="inlineStr">
        <is>
          <t>PBI</t>
        </is>
      </c>
      <c r="F6302" s="10" t="n">
        <v>1935</v>
      </c>
      <c r="G6302" t="inlineStr">
        <is>
          <t>1900-1959</t>
        </is>
      </c>
      <c r="H6302" s="9">
        <f>INT(F6302/100)</f>
        <v/>
      </c>
      <c r="I6302" t="n">
        <v>64</v>
      </c>
      <c r="J6302" t="n">
        <v>1</v>
      </c>
      <c r="K6302" t="n">
        <v>58</v>
      </c>
      <c r="L6302" t="n">
        <v>1</v>
      </c>
      <c r="M6302" t="n">
        <v>0</v>
      </c>
      <c r="O6302" t="n">
        <v>0</v>
      </c>
      <c r="P6302" t="n">
        <v>9</v>
      </c>
      <c r="Q6302" t="n">
        <v>0</v>
      </c>
      <c r="R6302" t="n">
        <v>49</v>
      </c>
      <c r="S6302" t="n">
        <v>0</v>
      </c>
      <c r="T6302" t="n">
        <v>0</v>
      </c>
    </row>
    <row r="6303">
      <c r="A6303" s="8" t="n">
        <v>46218</v>
      </c>
      <c r="B6303" t="inlineStr">
        <is>
          <t>AA</t>
        </is>
      </c>
      <c r="C6303" s="9">
        <f>_xlfn.XLOOKUP(B6303,Carriers[Code],Carriers[Airline])</f>
        <v/>
      </c>
      <c r="D6303" t="n">
        <v>1147</v>
      </c>
      <c r="E6303" t="inlineStr">
        <is>
          <t>PHL</t>
        </is>
      </c>
      <c r="F6303" s="10" t="n">
        <v>1937</v>
      </c>
      <c r="G6303" t="inlineStr">
        <is>
          <t>1900-1959</t>
        </is>
      </c>
      <c r="H6303" s="9">
        <f>INT(F6303/100)</f>
        <v/>
      </c>
      <c r="I6303" t="n">
        <v>25</v>
      </c>
      <c r="J6303" t="n">
        <v>1</v>
      </c>
      <c r="K6303" t="n">
        <v>18</v>
      </c>
      <c r="L6303" t="n">
        <v>1</v>
      </c>
      <c r="M6303" t="n">
        <v>0</v>
      </c>
      <c r="O6303" t="n">
        <v>0</v>
      </c>
      <c r="P6303" t="n">
        <v>9</v>
      </c>
      <c r="Q6303" t="n">
        <v>0</v>
      </c>
      <c r="R6303" t="n">
        <v>0</v>
      </c>
      <c r="S6303" t="n">
        <v>0</v>
      </c>
      <c r="T6303" t="n">
        <v>9</v>
      </c>
    </row>
    <row r="6304">
      <c r="A6304" s="8" t="n">
        <v>46218</v>
      </c>
      <c r="B6304" t="inlineStr">
        <is>
          <t>B6</t>
        </is>
      </c>
      <c r="C6304" s="9">
        <f>_xlfn.XLOOKUP(B6304,Carriers[Code],Carriers[Airline])</f>
        <v/>
      </c>
      <c r="D6304" t="n">
        <v>817</v>
      </c>
      <c r="E6304" t="inlineStr">
        <is>
          <t>JFK</t>
        </is>
      </c>
      <c r="F6304" s="10" t="n">
        <v>1939</v>
      </c>
      <c r="G6304" t="inlineStr">
        <is>
          <t>1900-1959</t>
        </is>
      </c>
      <c r="H6304" s="9">
        <f>INT(F6304/100)</f>
        <v/>
      </c>
      <c r="I6304" t="n">
        <v>101</v>
      </c>
      <c r="J6304" t="n">
        <v>1</v>
      </c>
      <c r="K6304" t="n">
        <v>99</v>
      </c>
      <c r="L6304" t="n">
        <v>1</v>
      </c>
      <c r="M6304" t="n">
        <v>0</v>
      </c>
      <c r="O6304" t="n">
        <v>0</v>
      </c>
      <c r="P6304" t="n">
        <v>0</v>
      </c>
      <c r="Q6304" t="n">
        <v>0</v>
      </c>
      <c r="R6304" t="n">
        <v>99</v>
      </c>
      <c r="S6304" t="n">
        <v>0</v>
      </c>
      <c r="T6304" t="n">
        <v>0</v>
      </c>
    </row>
    <row r="6305">
      <c r="A6305" s="8" t="n">
        <v>46218</v>
      </c>
      <c r="B6305" t="inlineStr">
        <is>
          <t>YX</t>
        </is>
      </c>
      <c r="C6305" s="9">
        <f>_xlfn.XLOOKUP(B6305,Carriers[Code],Carriers[Airline])</f>
        <v/>
      </c>
      <c r="D6305" t="n">
        <v>5807</v>
      </c>
      <c r="E6305" t="inlineStr">
        <is>
          <t>CLT</t>
        </is>
      </c>
      <c r="F6305" s="10" t="n">
        <v>1940</v>
      </c>
      <c r="G6305" t="inlineStr">
        <is>
          <t>1900-1959</t>
        </is>
      </c>
      <c r="H6305" s="9">
        <f>INT(F6305/100)</f>
        <v/>
      </c>
      <c r="I6305" t="n">
        <v>-9</v>
      </c>
      <c r="J6305" t="n">
        <v>0</v>
      </c>
      <c r="K6305" t="n">
        <v>-17</v>
      </c>
      <c r="L6305" t="n">
        <v>0</v>
      </c>
      <c r="M6305" t="n">
        <v>0</v>
      </c>
      <c r="O6305" t="n">
        <v>0</v>
      </c>
    </row>
    <row r="6306">
      <c r="A6306" s="8" t="n">
        <v>46218</v>
      </c>
      <c r="B6306" t="inlineStr">
        <is>
          <t>AS</t>
        </is>
      </c>
      <c r="C6306" s="9">
        <f>_xlfn.XLOOKUP(B6306,Carriers[Code],Carriers[Airline])</f>
        <v/>
      </c>
      <c r="D6306" t="n">
        <v>1337</v>
      </c>
      <c r="E6306" t="inlineStr">
        <is>
          <t>SEA</t>
        </is>
      </c>
      <c r="F6306" s="10" t="n">
        <v>1944</v>
      </c>
      <c r="G6306" t="inlineStr">
        <is>
          <t>1900-1959</t>
        </is>
      </c>
      <c r="H6306" s="9">
        <f>INT(F6306/100)</f>
        <v/>
      </c>
      <c r="I6306" t="n">
        <v>1</v>
      </c>
      <c r="J6306" t="n">
        <v>0</v>
      </c>
      <c r="K6306" t="n">
        <v>-13</v>
      </c>
      <c r="L6306" t="n">
        <v>0</v>
      </c>
      <c r="M6306" t="n">
        <v>0</v>
      </c>
      <c r="O6306" t="n">
        <v>0</v>
      </c>
    </row>
    <row r="6307">
      <c r="A6307" s="8" t="n">
        <v>46218</v>
      </c>
      <c r="B6307" t="inlineStr">
        <is>
          <t>DL</t>
        </is>
      </c>
      <c r="C6307" s="9">
        <f>_xlfn.XLOOKUP(B6307,Carriers[Code],Carriers[Airline])</f>
        <v/>
      </c>
      <c r="D6307" t="n">
        <v>1677</v>
      </c>
      <c r="E6307" t="inlineStr">
        <is>
          <t>AUS</t>
        </is>
      </c>
      <c r="F6307" s="10" t="n">
        <v>1945</v>
      </c>
      <c r="G6307" t="inlineStr">
        <is>
          <t>1900-1959</t>
        </is>
      </c>
      <c r="H6307" s="9">
        <f>INT(F6307/100)</f>
        <v/>
      </c>
      <c r="I6307" t="n">
        <v>-5</v>
      </c>
      <c r="J6307" t="n">
        <v>0</v>
      </c>
      <c r="K6307" t="n">
        <v>-17</v>
      </c>
      <c r="L6307" t="n">
        <v>0</v>
      </c>
      <c r="M6307" t="n">
        <v>0</v>
      </c>
      <c r="O6307" t="n">
        <v>0</v>
      </c>
    </row>
    <row r="6308">
      <c r="A6308" s="8" t="n">
        <v>46218</v>
      </c>
      <c r="B6308" t="inlineStr">
        <is>
          <t>B6</t>
        </is>
      </c>
      <c r="C6308" s="9">
        <f>_xlfn.XLOOKUP(B6308,Carriers[Code],Carriers[Airline])</f>
        <v/>
      </c>
      <c r="D6308" t="n">
        <v>1897</v>
      </c>
      <c r="E6308" t="inlineStr">
        <is>
          <t>ATL</t>
        </is>
      </c>
      <c r="F6308" s="10" t="n">
        <v>1951</v>
      </c>
      <c r="G6308" t="inlineStr">
        <is>
          <t>1900-1959</t>
        </is>
      </c>
      <c r="H6308" s="9">
        <f>INT(F6308/100)</f>
        <v/>
      </c>
      <c r="I6308" t="n">
        <v>-7</v>
      </c>
      <c r="J6308" t="n">
        <v>0</v>
      </c>
      <c r="K6308" t="n">
        <v>-31</v>
      </c>
      <c r="L6308" t="n">
        <v>0</v>
      </c>
      <c r="M6308" t="n">
        <v>0</v>
      </c>
      <c r="O6308" t="n">
        <v>0</v>
      </c>
    </row>
    <row r="6309">
      <c r="A6309" s="8" t="n">
        <v>46218</v>
      </c>
      <c r="B6309" t="inlineStr">
        <is>
          <t>B6</t>
        </is>
      </c>
      <c r="C6309" s="9">
        <f>_xlfn.XLOOKUP(B6309,Carriers[Code],Carriers[Airline])</f>
        <v/>
      </c>
      <c r="D6309" t="n">
        <v>251</v>
      </c>
      <c r="E6309" t="inlineStr">
        <is>
          <t>MCO</t>
        </is>
      </c>
      <c r="F6309" s="10" t="n">
        <v>1955</v>
      </c>
      <c r="G6309" t="inlineStr">
        <is>
          <t>1900-1959</t>
        </is>
      </c>
      <c r="H6309" s="9">
        <f>INT(F6309/100)</f>
        <v/>
      </c>
      <c r="I6309" t="n">
        <v>15</v>
      </c>
      <c r="J6309" t="n">
        <v>1</v>
      </c>
      <c r="K6309" t="n">
        <v>-4</v>
      </c>
      <c r="L6309" t="n">
        <v>0</v>
      </c>
      <c r="M6309" t="n">
        <v>0</v>
      </c>
      <c r="O6309" t="n">
        <v>0</v>
      </c>
    </row>
    <row r="6310">
      <c r="A6310" s="8" t="n">
        <v>46218</v>
      </c>
      <c r="B6310" t="inlineStr">
        <is>
          <t>B6</t>
        </is>
      </c>
      <c r="C6310" s="9">
        <f>_xlfn.XLOOKUP(B6310,Carriers[Code],Carriers[Airline])</f>
        <v/>
      </c>
      <c r="D6310" t="n">
        <v>777</v>
      </c>
      <c r="E6310" t="inlineStr">
        <is>
          <t>LAS</t>
        </is>
      </c>
      <c r="F6310" s="10" t="n">
        <v>1959</v>
      </c>
      <c r="G6310" t="inlineStr">
        <is>
          <t>1900-1959</t>
        </is>
      </c>
      <c r="H6310" s="9">
        <f>INT(F6310/100)</f>
        <v/>
      </c>
      <c r="I6310" t="n">
        <v>-5</v>
      </c>
      <c r="J6310" t="n">
        <v>0</v>
      </c>
      <c r="K6310" t="n">
        <v>-28</v>
      </c>
      <c r="L6310" t="n">
        <v>0</v>
      </c>
      <c r="M6310" t="n">
        <v>0</v>
      </c>
      <c r="O6310" t="n">
        <v>0</v>
      </c>
    </row>
    <row r="6311">
      <c r="A6311" s="8" t="n">
        <v>46218</v>
      </c>
      <c r="B6311" t="inlineStr">
        <is>
          <t>B6</t>
        </is>
      </c>
      <c r="C6311" s="9">
        <f>_xlfn.XLOOKUP(B6311,Carriers[Code],Carriers[Airline])</f>
        <v/>
      </c>
      <c r="D6311" t="n">
        <v>993</v>
      </c>
      <c r="E6311" t="inlineStr">
        <is>
          <t>DEN</t>
        </is>
      </c>
      <c r="F6311" s="10" t="n">
        <v>1959</v>
      </c>
      <c r="G6311" t="inlineStr">
        <is>
          <t>1900-1959</t>
        </is>
      </c>
      <c r="H6311" s="9">
        <f>INT(F6311/100)</f>
        <v/>
      </c>
      <c r="I6311" t="n">
        <v>60</v>
      </c>
      <c r="J6311" t="n">
        <v>1</v>
      </c>
      <c r="K6311" t="n">
        <v>32</v>
      </c>
      <c r="L6311" t="n">
        <v>1</v>
      </c>
      <c r="M6311" t="n">
        <v>0</v>
      </c>
      <c r="O6311" t="n">
        <v>0</v>
      </c>
      <c r="P6311" t="n">
        <v>5</v>
      </c>
      <c r="Q6311" t="n">
        <v>0</v>
      </c>
      <c r="R6311" t="n">
        <v>0</v>
      </c>
      <c r="S6311" t="n">
        <v>0</v>
      </c>
      <c r="T6311" t="n">
        <v>27</v>
      </c>
    </row>
    <row r="6312">
      <c r="A6312" s="8" t="n">
        <v>46218</v>
      </c>
      <c r="B6312" t="inlineStr">
        <is>
          <t>DL</t>
        </is>
      </c>
      <c r="C6312" s="9">
        <f>_xlfn.XLOOKUP(B6312,Carriers[Code],Carriers[Airline])</f>
        <v/>
      </c>
      <c r="D6312" t="n">
        <v>2586</v>
      </c>
      <c r="E6312" t="inlineStr">
        <is>
          <t>BNA</t>
        </is>
      </c>
      <c r="F6312" s="10" t="n">
        <v>1959</v>
      </c>
      <c r="G6312" t="inlineStr">
        <is>
          <t>1900-1959</t>
        </is>
      </c>
      <c r="H6312" s="9">
        <f>INT(F6312/100)</f>
        <v/>
      </c>
      <c r="I6312" t="n">
        <v>-16</v>
      </c>
      <c r="J6312" t="n">
        <v>0</v>
      </c>
      <c r="K6312" t="n">
        <v>-47</v>
      </c>
      <c r="L6312" t="n">
        <v>0</v>
      </c>
      <c r="M6312" t="n">
        <v>0</v>
      </c>
      <c r="O6312" t="n">
        <v>0</v>
      </c>
    </row>
    <row r="6313">
      <c r="A6313" s="8" t="n">
        <v>46218</v>
      </c>
      <c r="B6313" t="inlineStr">
        <is>
          <t>YX</t>
        </is>
      </c>
      <c r="C6313" s="9">
        <f>_xlfn.XLOOKUP(B6313,Carriers[Code],Carriers[Airline])</f>
        <v/>
      </c>
      <c r="D6313" t="n">
        <v>4397</v>
      </c>
      <c r="E6313" t="inlineStr">
        <is>
          <t>LGA</t>
        </is>
      </c>
      <c r="F6313" s="10" t="n">
        <v>2000</v>
      </c>
      <c r="G6313" t="inlineStr">
        <is>
          <t>2000-2059</t>
        </is>
      </c>
      <c r="H6313" s="9">
        <f>INT(F6313/100)</f>
        <v/>
      </c>
      <c r="I6313" t="n">
        <v>32</v>
      </c>
      <c r="J6313" t="n">
        <v>1</v>
      </c>
      <c r="K6313" t="n">
        <v>54</v>
      </c>
      <c r="L6313" t="n">
        <v>1</v>
      </c>
      <c r="M6313" t="n">
        <v>0</v>
      </c>
      <c r="O6313" t="n">
        <v>0</v>
      </c>
      <c r="P6313" t="n">
        <v>0</v>
      </c>
      <c r="Q6313" t="n">
        <v>0</v>
      </c>
      <c r="R6313" t="n">
        <v>54</v>
      </c>
      <c r="S6313" t="n">
        <v>0</v>
      </c>
      <c r="T6313" t="n">
        <v>0</v>
      </c>
    </row>
    <row r="6314">
      <c r="A6314" s="8" t="n">
        <v>46218</v>
      </c>
      <c r="B6314" t="inlineStr">
        <is>
          <t>YX</t>
        </is>
      </c>
      <c r="C6314" s="9">
        <f>_xlfn.XLOOKUP(B6314,Carriers[Code],Carriers[Airline])</f>
        <v/>
      </c>
      <c r="D6314" t="n">
        <v>5849</v>
      </c>
      <c r="E6314" t="inlineStr">
        <is>
          <t>LGA</t>
        </is>
      </c>
      <c r="F6314" s="10" t="n">
        <v>2000</v>
      </c>
      <c r="G6314" t="inlineStr">
        <is>
          <t>2000-2059</t>
        </is>
      </c>
      <c r="H6314" s="9">
        <f>INT(F6314/100)</f>
        <v/>
      </c>
      <c r="I6314" t="n">
        <v>62</v>
      </c>
      <c r="J6314" t="n">
        <v>1</v>
      </c>
      <c r="K6314" t="n">
        <v>80</v>
      </c>
      <c r="L6314" t="n">
        <v>1</v>
      </c>
      <c r="M6314" t="n">
        <v>0</v>
      </c>
      <c r="O6314" t="n">
        <v>0</v>
      </c>
      <c r="P6314" t="n">
        <v>0</v>
      </c>
      <c r="Q6314" t="n">
        <v>0</v>
      </c>
      <c r="R6314" t="n">
        <v>45</v>
      </c>
      <c r="S6314" t="n">
        <v>0</v>
      </c>
      <c r="T6314" t="n">
        <v>35</v>
      </c>
    </row>
    <row r="6315">
      <c r="A6315" s="8" t="n">
        <v>46218</v>
      </c>
      <c r="B6315" t="inlineStr">
        <is>
          <t>DL</t>
        </is>
      </c>
      <c r="C6315" s="9">
        <f>_xlfn.XLOOKUP(B6315,Carriers[Code],Carriers[Airline])</f>
        <v/>
      </c>
      <c r="D6315" t="n">
        <v>817</v>
      </c>
      <c r="E6315" t="inlineStr">
        <is>
          <t>RDU</t>
        </is>
      </c>
      <c r="F6315" s="10" t="n">
        <v>2005</v>
      </c>
      <c r="G6315" t="inlineStr">
        <is>
          <t>2000-2059</t>
        </is>
      </c>
      <c r="H6315" s="9">
        <f>INT(F6315/100)</f>
        <v/>
      </c>
      <c r="I6315" t="n">
        <v>-15</v>
      </c>
      <c r="J6315" t="n">
        <v>0</v>
      </c>
      <c r="K6315" t="n">
        <v>-24</v>
      </c>
      <c r="L6315" t="n">
        <v>0</v>
      </c>
      <c r="M6315" t="n">
        <v>0</v>
      </c>
      <c r="O6315" t="n">
        <v>0</v>
      </c>
    </row>
    <row r="6316">
      <c r="A6316" s="8" t="n">
        <v>46218</v>
      </c>
      <c r="B6316" t="inlineStr">
        <is>
          <t>YX</t>
        </is>
      </c>
      <c r="C6316" s="9">
        <f>_xlfn.XLOOKUP(B6316,Carriers[Code],Carriers[Airline])</f>
        <v/>
      </c>
      <c r="D6316" t="n">
        <v>4616</v>
      </c>
      <c r="E6316" t="inlineStr">
        <is>
          <t>BUF</t>
        </is>
      </c>
      <c r="F6316" s="10" t="n">
        <v>2005</v>
      </c>
      <c r="G6316" t="inlineStr">
        <is>
          <t>2000-2059</t>
        </is>
      </c>
      <c r="H6316" s="9">
        <f>INT(F6316/100)</f>
        <v/>
      </c>
      <c r="I6316" t="n">
        <v>-5</v>
      </c>
      <c r="J6316" t="n">
        <v>0</v>
      </c>
      <c r="K6316" t="n">
        <v>-11</v>
      </c>
      <c r="L6316" t="n">
        <v>0</v>
      </c>
      <c r="M6316" t="n">
        <v>0</v>
      </c>
      <c r="O6316" t="n">
        <v>0</v>
      </c>
    </row>
    <row r="6317">
      <c r="A6317" s="8" t="n">
        <v>46218</v>
      </c>
      <c r="B6317" t="inlineStr">
        <is>
          <t>YX</t>
        </is>
      </c>
      <c r="C6317" s="9">
        <f>_xlfn.XLOOKUP(B6317,Carriers[Code],Carriers[Airline])</f>
        <v/>
      </c>
      <c r="D6317" t="n">
        <v>5666</v>
      </c>
      <c r="E6317" t="inlineStr">
        <is>
          <t>DCA</t>
        </is>
      </c>
      <c r="F6317" s="10" t="n">
        <v>2005</v>
      </c>
      <c r="G6317" t="inlineStr">
        <is>
          <t>2000-2059</t>
        </is>
      </c>
      <c r="H6317" s="9">
        <f>INT(F6317/100)</f>
        <v/>
      </c>
      <c r="I6317" t="n">
        <v>11</v>
      </c>
      <c r="J6317" t="n">
        <v>0</v>
      </c>
      <c r="K6317" t="n">
        <v>-5</v>
      </c>
      <c r="L6317" t="n">
        <v>0</v>
      </c>
      <c r="M6317" t="n">
        <v>0</v>
      </c>
      <c r="O6317" t="n">
        <v>0</v>
      </c>
    </row>
    <row r="6318">
      <c r="A6318" s="8" t="n">
        <v>46218</v>
      </c>
      <c r="B6318" t="inlineStr">
        <is>
          <t>B6</t>
        </is>
      </c>
      <c r="C6318" s="9">
        <f>_xlfn.XLOOKUP(B6318,Carriers[Code],Carriers[Airline])</f>
        <v/>
      </c>
      <c r="D6318" t="n">
        <v>455</v>
      </c>
      <c r="E6318" t="inlineStr">
        <is>
          <t>DCA</t>
        </is>
      </c>
      <c r="F6318" s="10" t="n">
        <v>2006</v>
      </c>
      <c r="G6318" t="inlineStr">
        <is>
          <t>2000-2059</t>
        </is>
      </c>
      <c r="H6318" s="9">
        <f>INT(F6318/100)</f>
        <v/>
      </c>
      <c r="I6318" t="n">
        <v>-4</v>
      </c>
      <c r="J6318" t="n">
        <v>0</v>
      </c>
      <c r="K6318" t="n">
        <v>-2</v>
      </c>
      <c r="L6318" t="n">
        <v>0</v>
      </c>
      <c r="M6318" t="n">
        <v>0</v>
      </c>
      <c r="O6318" t="n">
        <v>0</v>
      </c>
    </row>
    <row r="6319">
      <c r="A6319" s="8" t="n">
        <v>46218</v>
      </c>
      <c r="B6319" t="inlineStr">
        <is>
          <t>YX</t>
        </is>
      </c>
      <c r="C6319" s="9">
        <f>_xlfn.XLOOKUP(B6319,Carriers[Code],Carriers[Airline])</f>
        <v/>
      </c>
      <c r="D6319" t="n">
        <v>5679</v>
      </c>
      <c r="E6319" t="inlineStr">
        <is>
          <t>PIT</t>
        </is>
      </c>
      <c r="F6319" s="10" t="n">
        <v>2010</v>
      </c>
      <c r="G6319" t="inlineStr">
        <is>
          <t>2000-2059</t>
        </is>
      </c>
      <c r="H6319" s="9">
        <f>INT(F6319/100)</f>
        <v/>
      </c>
      <c r="I6319" t="n">
        <v>19</v>
      </c>
      <c r="J6319" t="n">
        <v>1</v>
      </c>
      <c r="K6319" t="n">
        <v>19</v>
      </c>
      <c r="L6319" t="n">
        <v>1</v>
      </c>
      <c r="M6319" t="n">
        <v>0</v>
      </c>
      <c r="O6319" t="n">
        <v>0</v>
      </c>
      <c r="P6319" t="n">
        <v>19</v>
      </c>
      <c r="Q6319" t="n">
        <v>0</v>
      </c>
      <c r="R6319" t="n">
        <v>0</v>
      </c>
      <c r="S6319" t="n">
        <v>0</v>
      </c>
      <c r="T6319" t="n">
        <v>0</v>
      </c>
    </row>
    <row r="6320">
      <c r="A6320" s="8" t="n">
        <v>46218</v>
      </c>
      <c r="B6320" t="inlineStr">
        <is>
          <t>DL</t>
        </is>
      </c>
      <c r="C6320" s="9">
        <f>_xlfn.XLOOKUP(B6320,Carriers[Code],Carriers[Airline])</f>
        <v/>
      </c>
      <c r="D6320" t="n">
        <v>2234</v>
      </c>
      <c r="E6320" t="inlineStr">
        <is>
          <t>TPA</t>
        </is>
      </c>
      <c r="F6320" s="10" t="n">
        <v>2015</v>
      </c>
      <c r="G6320" t="inlineStr">
        <is>
          <t>2000-2059</t>
        </is>
      </c>
      <c r="H6320" s="9">
        <f>INT(F6320/100)</f>
        <v/>
      </c>
      <c r="I6320" t="n">
        <v>-7</v>
      </c>
      <c r="J6320" t="n">
        <v>0</v>
      </c>
      <c r="K6320" t="n">
        <v>-24</v>
      </c>
      <c r="L6320" t="n">
        <v>0</v>
      </c>
      <c r="M6320" t="n">
        <v>0</v>
      </c>
      <c r="O6320" t="n">
        <v>0</v>
      </c>
    </row>
    <row r="6321">
      <c r="A6321" s="8" t="n">
        <v>46218</v>
      </c>
      <c r="B6321" t="inlineStr">
        <is>
          <t>UA</t>
        </is>
      </c>
      <c r="C6321" s="9">
        <f>_xlfn.XLOOKUP(B6321,Carriers[Code],Carriers[Airline])</f>
        <v/>
      </c>
      <c r="D6321" t="n">
        <v>2229</v>
      </c>
      <c r="E6321" t="inlineStr">
        <is>
          <t>ORD</t>
        </is>
      </c>
      <c r="F6321" s="10" t="n">
        <v>2015</v>
      </c>
      <c r="G6321" t="inlineStr">
        <is>
          <t>2000-2059</t>
        </is>
      </c>
      <c r="H6321" s="9">
        <f>INT(F6321/100)</f>
        <v/>
      </c>
      <c r="I6321" t="n">
        <v>16</v>
      </c>
      <c r="J6321" t="n">
        <v>1</v>
      </c>
      <c r="K6321" t="n">
        <v>4</v>
      </c>
      <c r="L6321" t="n">
        <v>0</v>
      </c>
      <c r="M6321" t="n">
        <v>0</v>
      </c>
      <c r="O6321" t="n">
        <v>0</v>
      </c>
    </row>
    <row r="6322">
      <c r="A6322" s="8" t="n">
        <v>46218</v>
      </c>
      <c r="B6322" t="inlineStr">
        <is>
          <t>DL</t>
        </is>
      </c>
      <c r="C6322" s="9">
        <f>_xlfn.XLOOKUP(B6322,Carriers[Code],Carriers[Airline])</f>
        <v/>
      </c>
      <c r="D6322" t="n">
        <v>1513</v>
      </c>
      <c r="E6322" t="inlineStr">
        <is>
          <t>MCO</t>
        </is>
      </c>
      <c r="F6322" s="10" t="n">
        <v>2016</v>
      </c>
      <c r="G6322" t="inlineStr">
        <is>
          <t>2000-2059</t>
        </is>
      </c>
      <c r="H6322" s="9">
        <f>INT(F6322/100)</f>
        <v/>
      </c>
      <c r="I6322" t="n">
        <v>-6</v>
      </c>
      <c r="J6322" t="n">
        <v>0</v>
      </c>
      <c r="K6322" t="n">
        <v>-16</v>
      </c>
      <c r="L6322" t="n">
        <v>0</v>
      </c>
      <c r="M6322" t="n">
        <v>0</v>
      </c>
      <c r="O6322" t="n">
        <v>0</v>
      </c>
    </row>
    <row r="6323">
      <c r="A6323" s="8" t="n">
        <v>46218</v>
      </c>
      <c r="B6323" t="inlineStr">
        <is>
          <t>MQ</t>
        </is>
      </c>
      <c r="C6323" s="9">
        <f>_xlfn.XLOOKUP(B6323,Carriers[Code],Carriers[Airline])</f>
        <v/>
      </c>
      <c r="D6323" t="n">
        <v>4047</v>
      </c>
      <c r="E6323" t="inlineStr">
        <is>
          <t>DCA</t>
        </is>
      </c>
      <c r="F6323" s="10" t="n">
        <v>2022</v>
      </c>
      <c r="G6323" t="inlineStr">
        <is>
          <t>2000-2059</t>
        </is>
      </c>
      <c r="H6323" s="9">
        <f>INT(F6323/100)</f>
        <v/>
      </c>
      <c r="I6323" t="n">
        <v>261</v>
      </c>
      <c r="J6323" t="n">
        <v>1</v>
      </c>
      <c r="K6323" t="n">
        <v>235</v>
      </c>
      <c r="L6323" t="n">
        <v>1</v>
      </c>
      <c r="M6323" t="n">
        <v>0</v>
      </c>
      <c r="O6323" t="n">
        <v>0</v>
      </c>
      <c r="P6323" t="n">
        <v>18</v>
      </c>
      <c r="Q6323" t="n">
        <v>0</v>
      </c>
      <c r="R6323" t="n">
        <v>0</v>
      </c>
      <c r="S6323" t="n">
        <v>0</v>
      </c>
      <c r="T6323" t="n">
        <v>217</v>
      </c>
    </row>
    <row r="6324">
      <c r="A6324" s="8" t="n">
        <v>46218</v>
      </c>
      <c r="B6324" t="inlineStr">
        <is>
          <t>YX</t>
        </is>
      </c>
      <c r="C6324" s="9">
        <f>_xlfn.XLOOKUP(B6324,Carriers[Code],Carriers[Airline])</f>
        <v/>
      </c>
      <c r="D6324" t="n">
        <v>4692</v>
      </c>
      <c r="E6324" t="inlineStr">
        <is>
          <t>MSN</t>
        </is>
      </c>
      <c r="F6324" s="10" t="n">
        <v>2023</v>
      </c>
      <c r="G6324" t="inlineStr">
        <is>
          <t>2000-2059</t>
        </is>
      </c>
      <c r="H6324" s="9">
        <f>INT(F6324/100)</f>
        <v/>
      </c>
      <c r="I6324" t="n">
        <v>-8</v>
      </c>
      <c r="J6324" t="n">
        <v>0</v>
      </c>
      <c r="K6324" t="n">
        <v>-6</v>
      </c>
      <c r="L6324" t="n">
        <v>0</v>
      </c>
      <c r="M6324" t="n">
        <v>0</v>
      </c>
      <c r="O6324" t="n">
        <v>0</v>
      </c>
    </row>
    <row r="6325">
      <c r="A6325" s="8" t="n">
        <v>46218</v>
      </c>
      <c r="B6325" t="inlineStr">
        <is>
          <t>B6</t>
        </is>
      </c>
      <c r="C6325" s="9">
        <f>_xlfn.XLOOKUP(B6325,Carriers[Code],Carriers[Airline])</f>
        <v/>
      </c>
      <c r="D6325" t="n">
        <v>387</v>
      </c>
      <c r="E6325" t="inlineStr">
        <is>
          <t>LAX</t>
        </is>
      </c>
      <c r="F6325" s="10" t="n">
        <v>2025</v>
      </c>
      <c r="G6325" t="inlineStr">
        <is>
          <t>2000-2059</t>
        </is>
      </c>
      <c r="H6325" s="9">
        <f>INT(F6325/100)</f>
        <v/>
      </c>
      <c r="I6325" t="n">
        <v>0</v>
      </c>
      <c r="J6325" t="n">
        <v>0</v>
      </c>
      <c r="K6325" t="n">
        <v>-2</v>
      </c>
      <c r="L6325" t="n">
        <v>0</v>
      </c>
      <c r="M6325" t="n">
        <v>0</v>
      </c>
      <c r="O6325" t="n">
        <v>0</v>
      </c>
    </row>
    <row r="6326">
      <c r="A6326" s="8" t="n">
        <v>46218</v>
      </c>
      <c r="B6326" t="inlineStr">
        <is>
          <t>YX</t>
        </is>
      </c>
      <c r="C6326" s="9">
        <f>_xlfn.XLOOKUP(B6326,Carriers[Code],Carriers[Airline])</f>
        <v/>
      </c>
      <c r="D6326" t="n">
        <v>5610</v>
      </c>
      <c r="E6326" t="inlineStr">
        <is>
          <t>PHL</t>
        </is>
      </c>
      <c r="F6326" s="10" t="n">
        <v>2025</v>
      </c>
      <c r="G6326" t="inlineStr">
        <is>
          <t>2000-2059</t>
        </is>
      </c>
      <c r="H6326" s="9">
        <f>INT(F6326/100)</f>
        <v/>
      </c>
      <c r="I6326" t="n">
        <v>-4</v>
      </c>
      <c r="J6326" t="n">
        <v>0</v>
      </c>
      <c r="K6326" t="n">
        <v>-4</v>
      </c>
      <c r="L6326" t="n">
        <v>0</v>
      </c>
      <c r="M6326" t="n">
        <v>0</v>
      </c>
      <c r="O6326" t="n">
        <v>0</v>
      </c>
    </row>
    <row r="6327">
      <c r="A6327" s="8" t="n">
        <v>46218</v>
      </c>
      <c r="B6327" t="inlineStr">
        <is>
          <t>UA</t>
        </is>
      </c>
      <c r="C6327" s="9">
        <f>_xlfn.XLOOKUP(B6327,Carriers[Code],Carriers[Airline])</f>
        <v/>
      </c>
      <c r="D6327" t="n">
        <v>2060</v>
      </c>
      <c r="E6327" t="inlineStr">
        <is>
          <t>EWR</t>
        </is>
      </c>
      <c r="F6327" s="10" t="n">
        <v>2027</v>
      </c>
      <c r="G6327" t="inlineStr">
        <is>
          <t>2000-2059</t>
        </is>
      </c>
      <c r="H6327" s="9">
        <f>INT(F6327/100)</f>
        <v/>
      </c>
      <c r="I6327" t="n">
        <v>152</v>
      </c>
      <c r="J6327" t="n">
        <v>1</v>
      </c>
      <c r="K6327" t="n">
        <v>156</v>
      </c>
      <c r="L6327" t="n">
        <v>1</v>
      </c>
      <c r="M6327" t="n">
        <v>0</v>
      </c>
      <c r="O6327" t="n">
        <v>0</v>
      </c>
      <c r="P6327" t="n">
        <v>0</v>
      </c>
      <c r="Q6327" t="n">
        <v>0</v>
      </c>
      <c r="R6327" t="n">
        <v>156</v>
      </c>
      <c r="S6327" t="n">
        <v>0</v>
      </c>
      <c r="T6327" t="n">
        <v>0</v>
      </c>
    </row>
    <row r="6328">
      <c r="A6328" s="8" t="n">
        <v>46218</v>
      </c>
      <c r="B6328" t="inlineStr">
        <is>
          <t>DL</t>
        </is>
      </c>
      <c r="C6328" s="9">
        <f>_xlfn.XLOOKUP(B6328,Carriers[Code],Carriers[Airline])</f>
        <v/>
      </c>
      <c r="D6328" t="n">
        <v>321</v>
      </c>
      <c r="E6328" t="inlineStr">
        <is>
          <t>LAX</t>
        </is>
      </c>
      <c r="F6328" s="10" t="n">
        <v>2030</v>
      </c>
      <c r="G6328" t="inlineStr">
        <is>
          <t>2000-2059</t>
        </is>
      </c>
      <c r="H6328" s="9">
        <f>INT(F6328/100)</f>
        <v/>
      </c>
      <c r="I6328" t="n">
        <v>22</v>
      </c>
      <c r="J6328" t="n">
        <v>1</v>
      </c>
      <c r="K6328" t="n">
        <v>7</v>
      </c>
      <c r="L6328" t="n">
        <v>0</v>
      </c>
      <c r="M6328" t="n">
        <v>0</v>
      </c>
      <c r="O6328" t="n">
        <v>0</v>
      </c>
    </row>
    <row r="6329">
      <c r="A6329" s="8" t="n">
        <v>46218</v>
      </c>
      <c r="B6329" t="inlineStr">
        <is>
          <t>YX</t>
        </is>
      </c>
      <c r="C6329" s="9">
        <f>_xlfn.XLOOKUP(B6329,Carriers[Code],Carriers[Airline])</f>
        <v/>
      </c>
      <c r="D6329" t="n">
        <v>4715</v>
      </c>
      <c r="E6329" t="inlineStr">
        <is>
          <t>MDT</t>
        </is>
      </c>
      <c r="F6329" s="10" t="n">
        <v>2030</v>
      </c>
      <c r="G6329" t="inlineStr">
        <is>
          <t>2000-2059</t>
        </is>
      </c>
      <c r="H6329" s="9">
        <f>INT(F6329/100)</f>
        <v/>
      </c>
      <c r="I6329" t="n">
        <v>-8</v>
      </c>
      <c r="J6329" t="n">
        <v>0</v>
      </c>
      <c r="K6329" t="n">
        <v>-9</v>
      </c>
      <c r="L6329" t="n">
        <v>0</v>
      </c>
      <c r="M6329" t="n">
        <v>0</v>
      </c>
      <c r="O6329" t="n">
        <v>0</v>
      </c>
    </row>
    <row r="6330">
      <c r="A6330" s="8" t="n">
        <v>46218</v>
      </c>
      <c r="B6330" t="inlineStr">
        <is>
          <t>B6</t>
        </is>
      </c>
      <c r="C6330" s="9">
        <f>_xlfn.XLOOKUP(B6330,Carriers[Code],Carriers[Airline])</f>
        <v/>
      </c>
      <c r="D6330" t="n">
        <v>1337</v>
      </c>
      <c r="E6330" t="inlineStr">
        <is>
          <t>DTW</t>
        </is>
      </c>
      <c r="F6330" s="10" t="n">
        <v>2033</v>
      </c>
      <c r="G6330" t="inlineStr">
        <is>
          <t>2000-2059</t>
        </is>
      </c>
      <c r="H6330" s="9">
        <f>INT(F6330/100)</f>
        <v/>
      </c>
      <c r="I6330" t="n">
        <v>-3</v>
      </c>
      <c r="J6330" t="n">
        <v>0</v>
      </c>
      <c r="K6330" t="n">
        <v>5</v>
      </c>
      <c r="L6330" t="n">
        <v>0</v>
      </c>
      <c r="M6330" t="n">
        <v>0</v>
      </c>
      <c r="O6330" t="n">
        <v>0</v>
      </c>
    </row>
    <row r="6331">
      <c r="A6331" s="8" t="n">
        <v>46218</v>
      </c>
      <c r="B6331" t="inlineStr">
        <is>
          <t>YX</t>
        </is>
      </c>
      <c r="C6331" s="9">
        <f>_xlfn.XLOOKUP(B6331,Carriers[Code],Carriers[Airline])</f>
        <v/>
      </c>
      <c r="D6331" t="n">
        <v>5593</v>
      </c>
      <c r="E6331" t="inlineStr">
        <is>
          <t>JAX</t>
        </is>
      </c>
      <c r="F6331" s="10" t="n">
        <v>2035</v>
      </c>
      <c r="G6331" t="inlineStr">
        <is>
          <t>2000-2059</t>
        </is>
      </c>
      <c r="H6331" s="9">
        <f>INT(F6331/100)</f>
        <v/>
      </c>
      <c r="I6331" t="n">
        <v>-3</v>
      </c>
      <c r="J6331" t="n">
        <v>0</v>
      </c>
      <c r="K6331" t="n">
        <v>-19</v>
      </c>
      <c r="L6331" t="n">
        <v>0</v>
      </c>
      <c r="M6331" t="n">
        <v>0</v>
      </c>
      <c r="O6331" t="n">
        <v>0</v>
      </c>
    </row>
    <row r="6332">
      <c r="A6332" s="8" t="n">
        <v>46218</v>
      </c>
      <c r="B6332" t="inlineStr">
        <is>
          <t>YX</t>
        </is>
      </c>
      <c r="C6332" s="9">
        <f>_xlfn.XLOOKUP(B6332,Carriers[Code],Carriers[Airline])</f>
        <v/>
      </c>
      <c r="D6332" t="n">
        <v>5851</v>
      </c>
      <c r="E6332" t="inlineStr">
        <is>
          <t>BWI</t>
        </is>
      </c>
      <c r="F6332" s="10" t="n">
        <v>2035</v>
      </c>
      <c r="G6332" t="inlineStr">
        <is>
          <t>2000-2059</t>
        </is>
      </c>
      <c r="H6332" s="9">
        <f>INT(F6332/100)</f>
        <v/>
      </c>
      <c r="I6332" t="n">
        <v>-4</v>
      </c>
      <c r="J6332" t="n">
        <v>0</v>
      </c>
      <c r="K6332" t="n">
        <v>-21</v>
      </c>
      <c r="L6332" t="n">
        <v>0</v>
      </c>
      <c r="M6332" t="n">
        <v>0</v>
      </c>
      <c r="O6332" t="n">
        <v>0</v>
      </c>
    </row>
    <row r="6333">
      <c r="A6333" s="8" t="n">
        <v>46218</v>
      </c>
      <c r="B6333" t="inlineStr">
        <is>
          <t>B6</t>
        </is>
      </c>
      <c r="C6333" s="9">
        <f>_xlfn.XLOOKUP(B6333,Carriers[Code],Carriers[Airline])</f>
        <v/>
      </c>
      <c r="D6333" t="n">
        <v>1785</v>
      </c>
      <c r="E6333" t="inlineStr">
        <is>
          <t>PIT</t>
        </is>
      </c>
      <c r="F6333" s="10" t="n">
        <v>2038</v>
      </c>
      <c r="G6333" t="inlineStr">
        <is>
          <t>2000-2059</t>
        </is>
      </c>
      <c r="H6333" s="9">
        <f>INT(F6333/100)</f>
        <v/>
      </c>
      <c r="I6333" t="n">
        <v>30</v>
      </c>
      <c r="J6333" t="n">
        <v>1</v>
      </c>
      <c r="K6333" t="n">
        <v>39</v>
      </c>
      <c r="L6333" t="n">
        <v>1</v>
      </c>
      <c r="M6333" t="n">
        <v>0</v>
      </c>
      <c r="O6333" t="n">
        <v>0</v>
      </c>
      <c r="P6333" t="n">
        <v>0</v>
      </c>
      <c r="Q6333" t="n">
        <v>0</v>
      </c>
      <c r="R6333" t="n">
        <v>9</v>
      </c>
      <c r="S6333" t="n">
        <v>0</v>
      </c>
      <c r="T6333" t="n">
        <v>30</v>
      </c>
    </row>
    <row r="6334">
      <c r="A6334" s="8" t="n">
        <v>46218</v>
      </c>
      <c r="B6334" t="inlineStr">
        <is>
          <t>B6</t>
        </is>
      </c>
      <c r="C6334" s="9">
        <f>_xlfn.XLOOKUP(B6334,Carriers[Code],Carriers[Airline])</f>
        <v/>
      </c>
      <c r="D6334" t="n">
        <v>1117</v>
      </c>
      <c r="E6334" t="inlineStr">
        <is>
          <t>JFK</t>
        </is>
      </c>
      <c r="F6334" s="10" t="n">
        <v>2039</v>
      </c>
      <c r="G6334" t="inlineStr">
        <is>
          <t>2000-2059</t>
        </is>
      </c>
      <c r="H6334" s="9">
        <f>INT(F6334/100)</f>
        <v/>
      </c>
      <c r="I6334" t="n">
        <v>14</v>
      </c>
      <c r="J6334" t="n">
        <v>0</v>
      </c>
      <c r="K6334" t="n">
        <v>20</v>
      </c>
      <c r="L6334" t="n">
        <v>1</v>
      </c>
      <c r="M6334" t="n">
        <v>0</v>
      </c>
      <c r="O6334" t="n">
        <v>0</v>
      </c>
      <c r="P6334" t="n">
        <v>14</v>
      </c>
      <c r="Q6334" t="n">
        <v>0</v>
      </c>
      <c r="R6334" t="n">
        <v>6</v>
      </c>
      <c r="S6334" t="n">
        <v>0</v>
      </c>
      <c r="T6334" t="n">
        <v>0</v>
      </c>
    </row>
    <row r="6335">
      <c r="A6335" s="8" t="n">
        <v>46218</v>
      </c>
      <c r="B6335" t="inlineStr">
        <is>
          <t>UA</t>
        </is>
      </c>
      <c r="C6335" s="9">
        <f>_xlfn.XLOOKUP(B6335,Carriers[Code],Carriers[Airline])</f>
        <v/>
      </c>
      <c r="D6335" t="n">
        <v>2433</v>
      </c>
      <c r="E6335" t="inlineStr">
        <is>
          <t>DEN</t>
        </is>
      </c>
      <c r="F6335" s="10" t="n">
        <v>2039</v>
      </c>
      <c r="G6335" t="inlineStr">
        <is>
          <t>2000-2059</t>
        </is>
      </c>
      <c r="H6335" s="9">
        <f>INT(F6335/100)</f>
        <v/>
      </c>
      <c r="I6335" t="n">
        <v>-1</v>
      </c>
      <c r="J6335" t="n">
        <v>0</v>
      </c>
      <c r="K6335" t="n">
        <v>-28</v>
      </c>
      <c r="L6335" t="n">
        <v>0</v>
      </c>
      <c r="M6335" t="n">
        <v>0</v>
      </c>
      <c r="O6335" t="n">
        <v>0</v>
      </c>
    </row>
    <row r="6336">
      <c r="A6336" s="8" t="n">
        <v>46218</v>
      </c>
      <c r="B6336" t="inlineStr">
        <is>
          <t>DL</t>
        </is>
      </c>
      <c r="C6336" s="9">
        <f>_xlfn.XLOOKUP(B6336,Carriers[Code],Carriers[Airline])</f>
        <v/>
      </c>
      <c r="D6336" t="n">
        <v>2804</v>
      </c>
      <c r="E6336" t="inlineStr">
        <is>
          <t>ORD</t>
        </is>
      </c>
      <c r="F6336" s="10" t="n">
        <v>2045</v>
      </c>
      <c r="G6336" t="inlineStr">
        <is>
          <t>2000-2059</t>
        </is>
      </c>
      <c r="H6336" s="9">
        <f>INT(F6336/100)</f>
        <v/>
      </c>
      <c r="I6336" t="n">
        <v>-10</v>
      </c>
      <c r="J6336" t="n">
        <v>0</v>
      </c>
      <c r="K6336" t="n">
        <v>9</v>
      </c>
      <c r="L6336" t="n">
        <v>0</v>
      </c>
      <c r="M6336" t="n">
        <v>0</v>
      </c>
      <c r="O6336" t="n">
        <v>0</v>
      </c>
    </row>
    <row r="6337">
      <c r="A6337" s="8" t="n">
        <v>46218</v>
      </c>
      <c r="B6337" t="inlineStr">
        <is>
          <t>YX</t>
        </is>
      </c>
      <c r="C6337" s="9">
        <f>_xlfn.XLOOKUP(B6337,Carriers[Code],Carriers[Airline])</f>
        <v/>
      </c>
      <c r="D6337" t="n">
        <v>5801</v>
      </c>
      <c r="E6337" t="inlineStr">
        <is>
          <t>CVG</t>
        </is>
      </c>
      <c r="F6337" s="10" t="n">
        <v>2045</v>
      </c>
      <c r="G6337" t="inlineStr">
        <is>
          <t>2000-2059</t>
        </is>
      </c>
      <c r="H6337" s="9">
        <f>INT(F6337/100)</f>
        <v/>
      </c>
      <c r="I6337" t="n">
        <v>-10</v>
      </c>
      <c r="J6337" t="n">
        <v>0</v>
      </c>
      <c r="K6337" t="n">
        <v>-7</v>
      </c>
      <c r="L6337" t="n">
        <v>0</v>
      </c>
      <c r="M6337" t="n">
        <v>0</v>
      </c>
      <c r="O6337" t="n">
        <v>0</v>
      </c>
    </row>
    <row r="6338">
      <c r="A6338" s="8" t="n">
        <v>46218</v>
      </c>
      <c r="B6338" t="inlineStr">
        <is>
          <t>B6</t>
        </is>
      </c>
      <c r="C6338" s="9">
        <f>_xlfn.XLOOKUP(B6338,Carriers[Code],Carriers[Airline])</f>
        <v/>
      </c>
      <c r="D6338" t="n">
        <v>2783</v>
      </c>
      <c r="E6338" t="inlineStr">
        <is>
          <t>RDU</t>
        </is>
      </c>
      <c r="F6338" s="10" t="n">
        <v>2054</v>
      </c>
      <c r="G6338" t="inlineStr">
        <is>
          <t>2000-2059</t>
        </is>
      </c>
      <c r="H6338" s="9">
        <f>INT(F6338/100)</f>
        <v/>
      </c>
      <c r="I6338" t="n">
        <v>-2</v>
      </c>
      <c r="J6338" t="n">
        <v>0</v>
      </c>
      <c r="K6338" t="n">
        <v>-12</v>
      </c>
      <c r="L6338" t="n">
        <v>0</v>
      </c>
      <c r="M6338" t="n">
        <v>0</v>
      </c>
      <c r="O6338" t="n">
        <v>0</v>
      </c>
    </row>
    <row r="6339">
      <c r="A6339" s="8" t="n">
        <v>46218</v>
      </c>
      <c r="B6339" t="inlineStr">
        <is>
          <t>B6</t>
        </is>
      </c>
      <c r="C6339" s="9">
        <f>_xlfn.XLOOKUP(B6339,Carriers[Code],Carriers[Airline])</f>
        <v/>
      </c>
      <c r="D6339" t="n">
        <v>206</v>
      </c>
      <c r="E6339" t="inlineStr">
        <is>
          <t>PQI</t>
        </is>
      </c>
      <c r="F6339" s="10" t="n">
        <v>2055</v>
      </c>
      <c r="G6339" t="inlineStr">
        <is>
          <t>2000-2059</t>
        </is>
      </c>
      <c r="H6339" s="9">
        <f>INT(F6339/100)</f>
        <v/>
      </c>
      <c r="I6339" t="n">
        <v>91</v>
      </c>
      <c r="J6339" t="n">
        <v>1</v>
      </c>
      <c r="K6339" t="n">
        <v>82</v>
      </c>
      <c r="L6339" t="n">
        <v>1</v>
      </c>
      <c r="M6339" t="n">
        <v>0</v>
      </c>
      <c r="O6339" t="n">
        <v>0</v>
      </c>
      <c r="P6339" t="n">
        <v>0</v>
      </c>
      <c r="Q6339" t="n">
        <v>0</v>
      </c>
      <c r="R6339" t="n">
        <v>82</v>
      </c>
      <c r="S6339" t="n">
        <v>0</v>
      </c>
      <c r="T6339" t="n">
        <v>0</v>
      </c>
    </row>
    <row r="6340">
      <c r="A6340" s="8" t="n">
        <v>46218</v>
      </c>
      <c r="B6340" t="inlineStr">
        <is>
          <t>B6</t>
        </is>
      </c>
      <c r="C6340" s="9">
        <f>_xlfn.XLOOKUP(B6340,Carriers[Code],Carriers[Airline])</f>
        <v/>
      </c>
      <c r="D6340" t="n">
        <v>413</v>
      </c>
      <c r="E6340" t="inlineStr">
        <is>
          <t>SFO</t>
        </is>
      </c>
      <c r="F6340" s="10" t="n">
        <v>2055</v>
      </c>
      <c r="G6340" t="inlineStr">
        <is>
          <t>2000-2059</t>
        </is>
      </c>
      <c r="H6340" s="9">
        <f>INT(F6340/100)</f>
        <v/>
      </c>
      <c r="I6340" t="n">
        <v>33</v>
      </c>
      <c r="J6340" t="n">
        <v>1</v>
      </c>
      <c r="K6340" t="n">
        <v>20</v>
      </c>
      <c r="L6340" t="n">
        <v>1</v>
      </c>
      <c r="M6340" t="n">
        <v>0</v>
      </c>
      <c r="O6340" t="n">
        <v>0</v>
      </c>
      <c r="P6340" t="n">
        <v>0</v>
      </c>
      <c r="Q6340" t="n">
        <v>0</v>
      </c>
      <c r="R6340" t="n">
        <v>20</v>
      </c>
      <c r="S6340" t="n">
        <v>0</v>
      </c>
      <c r="T6340" t="n">
        <v>0</v>
      </c>
    </row>
    <row r="6341">
      <c r="A6341" s="8" t="n">
        <v>46218</v>
      </c>
      <c r="B6341" t="inlineStr">
        <is>
          <t>YX</t>
        </is>
      </c>
      <c r="C6341" s="9">
        <f>_xlfn.XLOOKUP(B6341,Carriers[Code],Carriers[Airline])</f>
        <v/>
      </c>
      <c r="D6341" t="n">
        <v>5655</v>
      </c>
      <c r="E6341" t="inlineStr">
        <is>
          <t>CLE</t>
        </is>
      </c>
      <c r="F6341" s="10" t="n">
        <v>2055</v>
      </c>
      <c r="G6341" t="inlineStr">
        <is>
          <t>2000-2059</t>
        </is>
      </c>
      <c r="H6341" s="9">
        <f>INT(F6341/100)</f>
        <v/>
      </c>
      <c r="I6341" t="n">
        <v>1</v>
      </c>
      <c r="J6341" t="n">
        <v>0</v>
      </c>
      <c r="K6341" t="n">
        <v>5</v>
      </c>
      <c r="L6341" t="n">
        <v>0</v>
      </c>
      <c r="M6341" t="n">
        <v>0</v>
      </c>
      <c r="O6341" t="n">
        <v>0</v>
      </c>
    </row>
    <row r="6342">
      <c r="A6342" s="8" t="n">
        <v>46218</v>
      </c>
      <c r="B6342" t="inlineStr">
        <is>
          <t>YX</t>
        </is>
      </c>
      <c r="C6342" s="9">
        <f>_xlfn.XLOOKUP(B6342,Carriers[Code],Carriers[Airline])</f>
        <v/>
      </c>
      <c r="D6342" t="n">
        <v>5609</v>
      </c>
      <c r="E6342" t="inlineStr">
        <is>
          <t>LGA</t>
        </is>
      </c>
      <c r="F6342" s="10" t="n">
        <v>2100</v>
      </c>
      <c r="G6342" t="inlineStr">
        <is>
          <t>2100-2159</t>
        </is>
      </c>
      <c r="H6342" s="9">
        <f>INT(F6342/100)</f>
        <v/>
      </c>
      <c r="I6342" t="n">
        <v>0</v>
      </c>
      <c r="J6342" t="n">
        <v>0</v>
      </c>
      <c r="K6342" t="n">
        <v>21</v>
      </c>
      <c r="L6342" t="n">
        <v>1</v>
      </c>
      <c r="M6342" t="n">
        <v>0</v>
      </c>
      <c r="O6342" t="n">
        <v>0</v>
      </c>
      <c r="P6342" t="n">
        <v>0</v>
      </c>
      <c r="Q6342" t="n">
        <v>0</v>
      </c>
      <c r="R6342" t="n">
        <v>21</v>
      </c>
      <c r="S6342" t="n">
        <v>0</v>
      </c>
      <c r="T6342" t="n">
        <v>0</v>
      </c>
    </row>
    <row r="6343">
      <c r="A6343" s="8" t="n">
        <v>46218</v>
      </c>
      <c r="B6343" t="inlineStr">
        <is>
          <t>B6</t>
        </is>
      </c>
      <c r="C6343" s="9">
        <f>_xlfn.XLOOKUP(B6343,Carriers[Code],Carriers[Airline])</f>
        <v/>
      </c>
      <c r="D6343" t="n">
        <v>591</v>
      </c>
      <c r="E6343" t="inlineStr">
        <is>
          <t>TPA</t>
        </is>
      </c>
      <c r="F6343" s="10" t="n">
        <v>2103</v>
      </c>
      <c r="G6343" t="inlineStr">
        <is>
          <t>2100-2159</t>
        </is>
      </c>
      <c r="H6343" s="9">
        <f>INT(F6343/100)</f>
        <v/>
      </c>
      <c r="I6343" t="n">
        <v>23</v>
      </c>
      <c r="J6343" t="n">
        <v>1</v>
      </c>
      <c r="K6343" t="n">
        <v>8</v>
      </c>
      <c r="L6343" t="n">
        <v>0</v>
      </c>
      <c r="M6343" t="n">
        <v>0</v>
      </c>
      <c r="O6343" t="n">
        <v>0</v>
      </c>
    </row>
    <row r="6344">
      <c r="A6344" s="8" t="n">
        <v>46218</v>
      </c>
      <c r="B6344" t="inlineStr">
        <is>
          <t>DL</t>
        </is>
      </c>
      <c r="C6344" s="9">
        <f>_xlfn.XLOOKUP(B6344,Carriers[Code],Carriers[Airline])</f>
        <v/>
      </c>
      <c r="D6344" t="n">
        <v>2896</v>
      </c>
      <c r="E6344" t="inlineStr">
        <is>
          <t>DTW</t>
        </is>
      </c>
      <c r="F6344" s="10" t="n">
        <v>2105</v>
      </c>
      <c r="G6344" t="inlineStr">
        <is>
          <t>2100-2159</t>
        </is>
      </c>
      <c r="H6344" s="9">
        <f>INT(F6344/100)</f>
        <v/>
      </c>
      <c r="I6344" t="n">
        <v>-5</v>
      </c>
      <c r="J6344" t="n">
        <v>0</v>
      </c>
      <c r="K6344" t="n">
        <v>12</v>
      </c>
      <c r="L6344" t="n">
        <v>0</v>
      </c>
      <c r="M6344" t="n">
        <v>0</v>
      </c>
      <c r="O6344" t="n">
        <v>0</v>
      </c>
    </row>
    <row r="6345">
      <c r="A6345" s="8" t="n">
        <v>46218</v>
      </c>
      <c r="B6345" t="inlineStr">
        <is>
          <t>YX</t>
        </is>
      </c>
      <c r="C6345" s="9">
        <f>_xlfn.XLOOKUP(B6345,Carriers[Code],Carriers[Airline])</f>
        <v/>
      </c>
      <c r="D6345" t="n">
        <v>5594</v>
      </c>
      <c r="E6345" t="inlineStr">
        <is>
          <t>MEM</t>
        </is>
      </c>
      <c r="F6345" s="10" t="n">
        <v>2115</v>
      </c>
      <c r="G6345" t="inlineStr">
        <is>
          <t>2100-2159</t>
        </is>
      </c>
      <c r="H6345" s="9">
        <f>INT(F6345/100)</f>
        <v/>
      </c>
      <c r="I6345" t="n">
        <v>10</v>
      </c>
      <c r="J6345" t="n">
        <v>0</v>
      </c>
      <c r="K6345" t="n">
        <v>-5</v>
      </c>
      <c r="L6345" t="n">
        <v>0</v>
      </c>
      <c r="M6345" t="n">
        <v>0</v>
      </c>
      <c r="O6345" t="n">
        <v>0</v>
      </c>
    </row>
    <row r="6346">
      <c r="A6346" s="8" t="n">
        <v>46218</v>
      </c>
      <c r="B6346" t="inlineStr">
        <is>
          <t>YX</t>
        </is>
      </c>
      <c r="C6346" s="9">
        <f>_xlfn.XLOOKUP(B6346,Carriers[Code],Carriers[Airline])</f>
        <v/>
      </c>
      <c r="D6346" t="n">
        <v>5702</v>
      </c>
      <c r="E6346" t="inlineStr">
        <is>
          <t>JFK</t>
        </is>
      </c>
      <c r="F6346" s="10" t="n">
        <v>2120</v>
      </c>
      <c r="G6346" t="inlineStr">
        <is>
          <t>2100-2159</t>
        </is>
      </c>
      <c r="H6346" s="9">
        <f>INT(F6346/100)</f>
        <v/>
      </c>
      <c r="I6346" t="n">
        <v>-10</v>
      </c>
      <c r="J6346" t="n">
        <v>0</v>
      </c>
      <c r="K6346" t="n">
        <v>10</v>
      </c>
      <c r="L6346" t="n">
        <v>0</v>
      </c>
      <c r="M6346" t="n">
        <v>0</v>
      </c>
      <c r="O6346" t="n">
        <v>0</v>
      </c>
    </row>
    <row r="6347">
      <c r="A6347" s="8" t="n">
        <v>46218</v>
      </c>
      <c r="B6347" t="inlineStr">
        <is>
          <t>YX</t>
        </is>
      </c>
      <c r="C6347" s="9">
        <f>_xlfn.XLOOKUP(B6347,Carriers[Code],Carriers[Airline])</f>
        <v/>
      </c>
      <c r="D6347" t="n">
        <v>4662</v>
      </c>
      <c r="E6347" t="inlineStr">
        <is>
          <t>ROC</t>
        </is>
      </c>
      <c r="F6347" s="10" t="n">
        <v>2129</v>
      </c>
      <c r="G6347" t="inlineStr">
        <is>
          <t>2100-2159</t>
        </is>
      </c>
      <c r="H6347" s="9">
        <f>INT(F6347/100)</f>
        <v/>
      </c>
      <c r="I6347" t="n">
        <v>-9</v>
      </c>
      <c r="J6347" t="n">
        <v>0</v>
      </c>
      <c r="K6347" t="n">
        <v>-10</v>
      </c>
      <c r="L6347" t="n">
        <v>0</v>
      </c>
      <c r="M6347" t="n">
        <v>0</v>
      </c>
      <c r="O6347" t="n">
        <v>0</v>
      </c>
    </row>
    <row r="6348">
      <c r="A6348" s="8" t="n">
        <v>46218</v>
      </c>
      <c r="B6348" t="inlineStr">
        <is>
          <t>YX</t>
        </is>
      </c>
      <c r="C6348" s="9">
        <f>_xlfn.XLOOKUP(B6348,Carriers[Code],Carriers[Airline])</f>
        <v/>
      </c>
      <c r="D6348" t="n">
        <v>5676</v>
      </c>
      <c r="E6348" t="inlineStr">
        <is>
          <t>RIC</t>
        </is>
      </c>
      <c r="F6348" s="10" t="n">
        <v>2130</v>
      </c>
      <c r="G6348" t="inlineStr">
        <is>
          <t>2100-2159</t>
        </is>
      </c>
      <c r="H6348" s="9">
        <f>INT(F6348/100)</f>
        <v/>
      </c>
      <c r="I6348" t="n">
        <v>-11</v>
      </c>
      <c r="J6348" t="n">
        <v>0</v>
      </c>
      <c r="K6348" t="n">
        <v>-16</v>
      </c>
      <c r="L6348" t="n">
        <v>0</v>
      </c>
      <c r="M6348" t="n">
        <v>0</v>
      </c>
      <c r="O6348" t="n">
        <v>0</v>
      </c>
    </row>
    <row r="6349">
      <c r="A6349" s="8" t="n">
        <v>46218</v>
      </c>
      <c r="B6349" t="inlineStr">
        <is>
          <t>B6</t>
        </is>
      </c>
      <c r="C6349" s="9">
        <f>_xlfn.XLOOKUP(B6349,Carriers[Code],Carriers[Airline])</f>
        <v/>
      </c>
      <c r="D6349" t="n">
        <v>845</v>
      </c>
      <c r="E6349" t="inlineStr">
        <is>
          <t>SYR</t>
        </is>
      </c>
      <c r="F6349" s="10" t="n">
        <v>2135</v>
      </c>
      <c r="G6349" t="inlineStr">
        <is>
          <t>2100-2159</t>
        </is>
      </c>
      <c r="H6349" s="9">
        <f>INT(F6349/100)</f>
        <v/>
      </c>
      <c r="I6349" t="n">
        <v>14</v>
      </c>
      <c r="J6349" t="n">
        <v>0</v>
      </c>
      <c r="K6349" t="n">
        <v>7</v>
      </c>
      <c r="L6349" t="n">
        <v>0</v>
      </c>
      <c r="M6349" t="n">
        <v>0</v>
      </c>
      <c r="O6349" t="n">
        <v>0</v>
      </c>
    </row>
    <row r="6350">
      <c r="A6350" s="8" t="n">
        <v>46218</v>
      </c>
      <c r="B6350" t="inlineStr">
        <is>
          <t>YX</t>
        </is>
      </c>
      <c r="C6350" s="9">
        <f>_xlfn.XLOOKUP(B6350,Carriers[Code],Carriers[Airline])</f>
        <v/>
      </c>
      <c r="D6350" t="n">
        <v>5704</v>
      </c>
      <c r="E6350" t="inlineStr">
        <is>
          <t>DCA</t>
        </is>
      </c>
      <c r="F6350" s="10" t="n">
        <v>2148</v>
      </c>
      <c r="G6350" t="inlineStr">
        <is>
          <t>2100-2159</t>
        </is>
      </c>
      <c r="H6350" s="9">
        <f>INT(F6350/100)</f>
        <v/>
      </c>
      <c r="I6350" t="n">
        <v>-11</v>
      </c>
      <c r="J6350" t="n">
        <v>0</v>
      </c>
      <c r="K6350" t="n">
        <v>-25</v>
      </c>
      <c r="L6350" t="n">
        <v>0</v>
      </c>
      <c r="M6350" t="n">
        <v>0</v>
      </c>
      <c r="O6350" t="n">
        <v>0</v>
      </c>
    </row>
    <row r="6351">
      <c r="A6351" s="8" t="n">
        <v>46218</v>
      </c>
      <c r="B6351" t="inlineStr">
        <is>
          <t>YX</t>
        </is>
      </c>
      <c r="C6351" s="9">
        <f>_xlfn.XLOOKUP(B6351,Carriers[Code],Carriers[Airline])</f>
        <v/>
      </c>
      <c r="D6351" t="n">
        <v>5840</v>
      </c>
      <c r="E6351" t="inlineStr">
        <is>
          <t>LGA</t>
        </is>
      </c>
      <c r="F6351" s="10" t="n">
        <v>2200</v>
      </c>
      <c r="G6351" t="inlineStr">
        <is>
          <t>2200-2259</t>
        </is>
      </c>
      <c r="H6351" s="9">
        <f>INT(F6351/100)</f>
        <v/>
      </c>
      <c r="I6351" t="n">
        <v>-8</v>
      </c>
      <c r="J6351" t="n">
        <v>0</v>
      </c>
      <c r="K6351" t="n">
        <v>-19</v>
      </c>
      <c r="L6351" t="n">
        <v>0</v>
      </c>
      <c r="M6351" t="n">
        <v>0</v>
      </c>
      <c r="O6351" t="n">
        <v>0</v>
      </c>
    </row>
    <row r="6352">
      <c r="A6352" s="8" t="n">
        <v>46218</v>
      </c>
      <c r="B6352" t="inlineStr">
        <is>
          <t>B6</t>
        </is>
      </c>
      <c r="C6352" s="9">
        <f>_xlfn.XLOOKUP(B6352,Carriers[Code],Carriers[Airline])</f>
        <v/>
      </c>
      <c r="D6352" t="n">
        <v>715</v>
      </c>
      <c r="E6352" t="inlineStr">
        <is>
          <t>BUF</t>
        </is>
      </c>
      <c r="F6352" s="10" t="n">
        <v>2210</v>
      </c>
      <c r="G6352" t="inlineStr">
        <is>
          <t>2200-2259</t>
        </is>
      </c>
      <c r="H6352" s="9">
        <f>INT(F6352/100)</f>
        <v/>
      </c>
      <c r="I6352" t="n">
        <v>-2</v>
      </c>
      <c r="J6352" t="n">
        <v>0</v>
      </c>
      <c r="K6352" t="n">
        <v>6</v>
      </c>
      <c r="L6352" t="n">
        <v>0</v>
      </c>
      <c r="M6352" t="n">
        <v>0</v>
      </c>
      <c r="O6352" t="n">
        <v>0</v>
      </c>
    </row>
    <row r="6353">
      <c r="A6353" s="8" t="n">
        <v>46219</v>
      </c>
      <c r="B6353" t="inlineStr">
        <is>
          <t>B6</t>
        </is>
      </c>
      <c r="C6353" s="9">
        <f>_xlfn.XLOOKUP(B6353,Carriers[Code],Carriers[Airline])</f>
        <v/>
      </c>
      <c r="D6353" t="n">
        <v>917</v>
      </c>
      <c r="E6353" t="inlineStr">
        <is>
          <t>JFK</t>
        </is>
      </c>
      <c r="F6353" s="10" t="n">
        <v>501</v>
      </c>
      <c r="G6353" t="inlineStr">
        <is>
          <t>0001-0559</t>
        </is>
      </c>
      <c r="H6353" s="9">
        <f>INT(F6353/100)</f>
        <v/>
      </c>
      <c r="I6353" t="n">
        <v>-7</v>
      </c>
      <c r="J6353" t="n">
        <v>0</v>
      </c>
      <c r="K6353" t="n">
        <v>-17</v>
      </c>
      <c r="L6353" t="n">
        <v>0</v>
      </c>
      <c r="M6353" t="n">
        <v>0</v>
      </c>
      <c r="O6353" t="n">
        <v>0</v>
      </c>
    </row>
    <row r="6354">
      <c r="A6354" s="8" t="n">
        <v>46219</v>
      </c>
      <c r="B6354" t="inlineStr">
        <is>
          <t>AA</t>
        </is>
      </c>
      <c r="C6354" s="9">
        <f>_xlfn.XLOOKUP(B6354,Carriers[Code],Carriers[Airline])</f>
        <v/>
      </c>
      <c r="D6354" t="n">
        <v>1418</v>
      </c>
      <c r="E6354" t="inlineStr">
        <is>
          <t>MIA</t>
        </is>
      </c>
      <c r="F6354" s="10" t="n">
        <v>510</v>
      </c>
      <c r="G6354" t="inlineStr">
        <is>
          <t>0001-0559</t>
        </is>
      </c>
      <c r="H6354" s="9">
        <f>INT(F6354/100)</f>
        <v/>
      </c>
      <c r="I6354" t="n">
        <v>-7</v>
      </c>
      <c r="J6354" t="n">
        <v>0</v>
      </c>
      <c r="K6354" t="n">
        <v>-28</v>
      </c>
      <c r="L6354" t="n">
        <v>0</v>
      </c>
      <c r="M6354" t="n">
        <v>0</v>
      </c>
      <c r="O6354" t="n">
        <v>0</v>
      </c>
    </row>
    <row r="6355">
      <c r="A6355" s="8" t="n">
        <v>46219</v>
      </c>
      <c r="B6355" t="inlineStr">
        <is>
          <t>AA</t>
        </is>
      </c>
      <c r="C6355" s="9">
        <f>_xlfn.XLOOKUP(B6355,Carriers[Code],Carriers[Airline])</f>
        <v/>
      </c>
      <c r="D6355" t="n">
        <v>3324</v>
      </c>
      <c r="E6355" t="inlineStr">
        <is>
          <t>ORD</t>
        </is>
      </c>
      <c r="F6355" s="10" t="n">
        <v>510</v>
      </c>
      <c r="G6355" t="inlineStr">
        <is>
          <t>0001-0559</t>
        </is>
      </c>
      <c r="H6355" s="9">
        <f>INT(F6355/100)</f>
        <v/>
      </c>
      <c r="I6355" t="n">
        <v>-4</v>
      </c>
      <c r="J6355" t="n">
        <v>0</v>
      </c>
      <c r="K6355" t="n">
        <v>-16</v>
      </c>
      <c r="L6355" t="n">
        <v>0</v>
      </c>
      <c r="M6355" t="n">
        <v>0</v>
      </c>
      <c r="O6355" t="n">
        <v>0</v>
      </c>
    </row>
    <row r="6356">
      <c r="A6356" s="8" t="n">
        <v>46219</v>
      </c>
      <c r="B6356" t="inlineStr">
        <is>
          <t>B6</t>
        </is>
      </c>
      <c r="C6356" s="9">
        <f>_xlfn.XLOOKUP(B6356,Carriers[Code],Carriers[Airline])</f>
        <v/>
      </c>
      <c r="D6356" t="n">
        <v>569</v>
      </c>
      <c r="E6356" t="inlineStr">
        <is>
          <t>FLL</t>
        </is>
      </c>
      <c r="F6356" s="10" t="n">
        <v>510</v>
      </c>
      <c r="G6356" t="inlineStr">
        <is>
          <t>0001-0559</t>
        </is>
      </c>
      <c r="H6356" s="9">
        <f>INT(F6356/100)</f>
        <v/>
      </c>
      <c r="I6356" t="n">
        <v>0</v>
      </c>
      <c r="J6356" t="n">
        <v>0</v>
      </c>
      <c r="K6356" t="n">
        <v>-30</v>
      </c>
      <c r="L6356" t="n">
        <v>0</v>
      </c>
      <c r="M6356" t="n">
        <v>0</v>
      </c>
      <c r="O6356" t="n">
        <v>0</v>
      </c>
    </row>
    <row r="6357">
      <c r="A6357" s="8" t="n">
        <v>46219</v>
      </c>
      <c r="B6357" t="inlineStr">
        <is>
          <t>WN</t>
        </is>
      </c>
      <c r="C6357" s="9">
        <f>_xlfn.XLOOKUP(B6357,Carriers[Code],Carriers[Airline])</f>
        <v/>
      </c>
      <c r="D6357" t="n">
        <v>3239</v>
      </c>
      <c r="E6357" t="inlineStr">
        <is>
          <t>MDW</t>
        </is>
      </c>
      <c r="F6357" s="10" t="n">
        <v>525</v>
      </c>
      <c r="G6357" t="inlineStr">
        <is>
          <t>0001-0559</t>
        </is>
      </c>
      <c r="H6357" s="9">
        <f>INT(F6357/100)</f>
        <v/>
      </c>
      <c r="I6357" t="n">
        <v>-6</v>
      </c>
      <c r="J6357" t="n">
        <v>0</v>
      </c>
      <c r="K6357" t="n">
        <v>-18</v>
      </c>
      <c r="L6357" t="n">
        <v>0</v>
      </c>
      <c r="M6357" t="n">
        <v>0</v>
      </c>
      <c r="O6357" t="n">
        <v>0</v>
      </c>
    </row>
    <row r="6358">
      <c r="A6358" s="8" t="n">
        <v>46219</v>
      </c>
      <c r="B6358" t="inlineStr">
        <is>
          <t>DL</t>
        </is>
      </c>
      <c r="C6358" s="9">
        <f>_xlfn.XLOOKUP(B6358,Carriers[Code],Carriers[Airline])</f>
        <v/>
      </c>
      <c r="D6358" t="n">
        <v>1019</v>
      </c>
      <c r="E6358" t="inlineStr">
        <is>
          <t>DTW</t>
        </is>
      </c>
      <c r="F6358" s="10" t="n">
        <v>530</v>
      </c>
      <c r="G6358" t="inlineStr">
        <is>
          <t>0001-0559</t>
        </is>
      </c>
      <c r="H6358" s="9">
        <f>INT(F6358/100)</f>
        <v/>
      </c>
      <c r="I6358" t="n">
        <v>-8</v>
      </c>
      <c r="J6358" t="n">
        <v>0</v>
      </c>
      <c r="K6358" t="n">
        <v>-6</v>
      </c>
      <c r="L6358" t="n">
        <v>0</v>
      </c>
      <c r="M6358" t="n">
        <v>0</v>
      </c>
      <c r="O6358" t="n">
        <v>0</v>
      </c>
    </row>
    <row r="6359">
      <c r="A6359" s="8" t="n">
        <v>46219</v>
      </c>
      <c r="B6359" t="inlineStr">
        <is>
          <t>DL</t>
        </is>
      </c>
      <c r="C6359" s="9">
        <f>_xlfn.XLOOKUP(B6359,Carriers[Code],Carriers[Airline])</f>
        <v/>
      </c>
      <c r="D6359" t="n">
        <v>2242</v>
      </c>
      <c r="E6359" t="inlineStr">
        <is>
          <t>ATL</t>
        </is>
      </c>
      <c r="F6359" s="10" t="n">
        <v>530</v>
      </c>
      <c r="G6359" t="inlineStr">
        <is>
          <t>0001-0559</t>
        </is>
      </c>
      <c r="H6359" s="9">
        <f>INT(F6359/100)</f>
        <v/>
      </c>
      <c r="I6359" t="n">
        <v>-4</v>
      </c>
      <c r="J6359" t="n">
        <v>0</v>
      </c>
      <c r="K6359" t="n">
        <v>-30</v>
      </c>
      <c r="L6359" t="n">
        <v>0</v>
      </c>
      <c r="M6359" t="n">
        <v>0</v>
      </c>
      <c r="O6359" t="n">
        <v>0</v>
      </c>
    </row>
    <row r="6360">
      <c r="A6360" s="8" t="n">
        <v>46219</v>
      </c>
      <c r="B6360" t="inlineStr">
        <is>
          <t>WN</t>
        </is>
      </c>
      <c r="C6360" s="9">
        <f>_xlfn.XLOOKUP(B6360,Carriers[Code],Carriers[Airline])</f>
        <v/>
      </c>
      <c r="D6360" t="n">
        <v>752</v>
      </c>
      <c r="E6360" t="inlineStr">
        <is>
          <t>STL</t>
        </is>
      </c>
      <c r="F6360" s="10" t="n">
        <v>535</v>
      </c>
      <c r="G6360" t="inlineStr">
        <is>
          <t>0001-0559</t>
        </is>
      </c>
      <c r="H6360" s="9">
        <f>INT(F6360/100)</f>
        <v/>
      </c>
      <c r="I6360" t="n">
        <v>-8</v>
      </c>
      <c r="J6360" t="n">
        <v>0</v>
      </c>
      <c r="K6360" t="n">
        <v>-25</v>
      </c>
      <c r="L6360" t="n">
        <v>0</v>
      </c>
      <c r="M6360" t="n">
        <v>0</v>
      </c>
      <c r="O6360" t="n">
        <v>0</v>
      </c>
    </row>
    <row r="6361">
      <c r="A6361" s="8" t="n">
        <v>46219</v>
      </c>
      <c r="B6361" t="inlineStr">
        <is>
          <t>UA</t>
        </is>
      </c>
      <c r="C6361" s="9">
        <f>_xlfn.XLOOKUP(B6361,Carriers[Code],Carriers[Airline])</f>
        <v/>
      </c>
      <c r="D6361" t="n">
        <v>1734</v>
      </c>
      <c r="E6361" t="inlineStr">
        <is>
          <t>IAD</t>
        </is>
      </c>
      <c r="F6361" s="10" t="n">
        <v>545</v>
      </c>
      <c r="G6361" t="inlineStr">
        <is>
          <t>0001-0559</t>
        </is>
      </c>
      <c r="H6361" s="9">
        <f>INT(F6361/100)</f>
        <v/>
      </c>
      <c r="I6361" t="n">
        <v>-5</v>
      </c>
      <c r="J6361" t="n">
        <v>0</v>
      </c>
      <c r="K6361" t="n">
        <v>-14</v>
      </c>
      <c r="L6361" t="n">
        <v>0</v>
      </c>
      <c r="M6361" t="n">
        <v>0</v>
      </c>
      <c r="O6361" t="n">
        <v>0</v>
      </c>
    </row>
    <row r="6362">
      <c r="A6362" s="8" t="n">
        <v>46219</v>
      </c>
      <c r="B6362" t="inlineStr">
        <is>
          <t>WN</t>
        </is>
      </c>
      <c r="C6362" s="9">
        <f>_xlfn.XLOOKUP(B6362,Carriers[Code],Carriers[Airline])</f>
        <v/>
      </c>
      <c r="D6362" t="n">
        <v>727</v>
      </c>
      <c r="E6362" t="inlineStr">
        <is>
          <t>BWI</t>
        </is>
      </c>
      <c r="F6362" s="10" t="n">
        <v>545</v>
      </c>
      <c r="G6362" t="inlineStr">
        <is>
          <t>0001-0559</t>
        </is>
      </c>
      <c r="H6362" s="9">
        <f>INT(F6362/100)</f>
        <v/>
      </c>
      <c r="I6362" t="n">
        <v>-10</v>
      </c>
      <c r="J6362" t="n">
        <v>0</v>
      </c>
      <c r="K6362" t="n">
        <v>-29</v>
      </c>
      <c r="L6362" t="n">
        <v>0</v>
      </c>
      <c r="M6362" t="n">
        <v>0</v>
      </c>
      <c r="O6362" t="n">
        <v>0</v>
      </c>
    </row>
    <row r="6363">
      <c r="A6363" s="8" t="n">
        <v>46219</v>
      </c>
      <c r="B6363" t="inlineStr">
        <is>
          <t>UA</t>
        </is>
      </c>
      <c r="C6363" s="9">
        <f>_xlfn.XLOOKUP(B6363,Carriers[Code],Carriers[Airline])</f>
        <v/>
      </c>
      <c r="D6363" t="n">
        <v>1409</v>
      </c>
      <c r="E6363" t="inlineStr">
        <is>
          <t>IAH</t>
        </is>
      </c>
      <c r="F6363" s="10" t="n">
        <v>547</v>
      </c>
      <c r="G6363" t="inlineStr">
        <is>
          <t>0001-0559</t>
        </is>
      </c>
      <c r="H6363" s="9">
        <f>INT(F6363/100)</f>
        <v/>
      </c>
      <c r="I6363" t="n">
        <v>-7</v>
      </c>
      <c r="J6363" t="n">
        <v>0</v>
      </c>
      <c r="K6363" t="n">
        <v>-20</v>
      </c>
      <c r="L6363" t="n">
        <v>0</v>
      </c>
      <c r="M6363" t="n">
        <v>0</v>
      </c>
      <c r="O6363" t="n">
        <v>0</v>
      </c>
    </row>
    <row r="6364">
      <c r="A6364" s="8" t="n">
        <v>46219</v>
      </c>
      <c r="B6364" t="inlineStr">
        <is>
          <t>DL</t>
        </is>
      </c>
      <c r="C6364" s="9">
        <f>_xlfn.XLOOKUP(B6364,Carriers[Code],Carriers[Airline])</f>
        <v/>
      </c>
      <c r="D6364" t="n">
        <v>2303</v>
      </c>
      <c r="E6364" t="inlineStr">
        <is>
          <t>MSP</t>
        </is>
      </c>
      <c r="F6364" s="10" t="n">
        <v>555</v>
      </c>
      <c r="G6364" t="inlineStr">
        <is>
          <t>0001-0559</t>
        </is>
      </c>
      <c r="H6364" s="9">
        <f>INT(F6364/100)</f>
        <v/>
      </c>
      <c r="I6364" t="n">
        <v>-5</v>
      </c>
      <c r="J6364" t="n">
        <v>0</v>
      </c>
      <c r="K6364" t="n">
        <v>-7</v>
      </c>
      <c r="L6364" t="n">
        <v>0</v>
      </c>
      <c r="M6364" t="n">
        <v>0</v>
      </c>
      <c r="O6364" t="n">
        <v>0</v>
      </c>
    </row>
    <row r="6365">
      <c r="A6365" s="8" t="n">
        <v>46219</v>
      </c>
      <c r="B6365" t="inlineStr">
        <is>
          <t>AA</t>
        </is>
      </c>
      <c r="C6365" s="9">
        <f>_xlfn.XLOOKUP(B6365,Carriers[Code],Carriers[Airline])</f>
        <v/>
      </c>
      <c r="D6365" t="n">
        <v>873</v>
      </c>
      <c r="E6365" t="inlineStr">
        <is>
          <t>MIA</t>
        </is>
      </c>
      <c r="F6365" s="10" t="n">
        <v>600</v>
      </c>
      <c r="G6365" t="inlineStr">
        <is>
          <t>0600-0659</t>
        </is>
      </c>
      <c r="H6365" s="9">
        <f>INT(F6365/100)</f>
        <v/>
      </c>
      <c r="I6365" t="n">
        <v>0</v>
      </c>
      <c r="J6365" t="n">
        <v>0</v>
      </c>
      <c r="K6365" t="n">
        <v>-16</v>
      </c>
      <c r="L6365" t="n">
        <v>0</v>
      </c>
      <c r="M6365" t="n">
        <v>0</v>
      </c>
      <c r="O6365" t="n">
        <v>0</v>
      </c>
    </row>
    <row r="6366">
      <c r="A6366" s="8" t="n">
        <v>46219</v>
      </c>
      <c r="B6366" t="inlineStr">
        <is>
          <t>AA</t>
        </is>
      </c>
      <c r="C6366" s="9">
        <f>_xlfn.XLOOKUP(B6366,Carriers[Code],Carriers[Airline])</f>
        <v/>
      </c>
      <c r="D6366" t="n">
        <v>2159</v>
      </c>
      <c r="E6366" t="inlineStr">
        <is>
          <t>DCA</t>
        </is>
      </c>
      <c r="F6366" s="10" t="n">
        <v>600</v>
      </c>
      <c r="G6366" t="inlineStr">
        <is>
          <t>0600-0659</t>
        </is>
      </c>
      <c r="H6366" s="9">
        <f>INT(F6366/100)</f>
        <v/>
      </c>
      <c r="I6366" t="n">
        <v>-10</v>
      </c>
      <c r="J6366" t="n">
        <v>0</v>
      </c>
      <c r="K6366" t="n">
        <v>-20</v>
      </c>
      <c r="L6366" t="n">
        <v>0</v>
      </c>
      <c r="M6366" t="n">
        <v>0</v>
      </c>
      <c r="O6366" t="n">
        <v>0</v>
      </c>
    </row>
    <row r="6367">
      <c r="A6367" s="8" t="n">
        <v>46219</v>
      </c>
      <c r="B6367" t="inlineStr">
        <is>
          <t>AA</t>
        </is>
      </c>
      <c r="C6367" s="9">
        <f>_xlfn.XLOOKUP(B6367,Carriers[Code],Carriers[Airline])</f>
        <v/>
      </c>
      <c r="D6367" t="n">
        <v>2527</v>
      </c>
      <c r="E6367" t="inlineStr">
        <is>
          <t>DFW</t>
        </is>
      </c>
      <c r="F6367" s="10" t="n">
        <v>600</v>
      </c>
      <c r="G6367" t="inlineStr">
        <is>
          <t>0600-0659</t>
        </is>
      </c>
      <c r="H6367" s="9">
        <f>INT(F6367/100)</f>
        <v/>
      </c>
      <c r="I6367" t="n">
        <v>-10</v>
      </c>
      <c r="J6367" t="n">
        <v>0</v>
      </c>
      <c r="K6367" t="n">
        <v>-37</v>
      </c>
      <c r="L6367" t="n">
        <v>0</v>
      </c>
      <c r="M6367" t="n">
        <v>0</v>
      </c>
      <c r="O6367" t="n">
        <v>0</v>
      </c>
    </row>
    <row r="6368">
      <c r="A6368" s="8" t="n">
        <v>46219</v>
      </c>
      <c r="B6368" t="inlineStr">
        <is>
          <t>B6</t>
        </is>
      </c>
      <c r="C6368" s="9">
        <f>_xlfn.XLOOKUP(B6368,Carriers[Code],Carriers[Airline])</f>
        <v/>
      </c>
      <c r="D6368" t="n">
        <v>287</v>
      </c>
      <c r="E6368" t="inlineStr">
        <is>
          <t>LAX</t>
        </is>
      </c>
      <c r="F6368" s="10" t="n">
        <v>600</v>
      </c>
      <c r="G6368" t="inlineStr">
        <is>
          <t>0600-0659</t>
        </is>
      </c>
      <c r="H6368" s="9">
        <f>INT(F6368/100)</f>
        <v/>
      </c>
      <c r="I6368" t="n">
        <v>4</v>
      </c>
      <c r="J6368" t="n">
        <v>0</v>
      </c>
      <c r="K6368" t="n">
        <v>-19</v>
      </c>
      <c r="L6368" t="n">
        <v>0</v>
      </c>
      <c r="M6368" t="n">
        <v>0</v>
      </c>
      <c r="O6368" t="n">
        <v>0</v>
      </c>
    </row>
    <row r="6369">
      <c r="A6369" s="8" t="n">
        <v>46219</v>
      </c>
      <c r="B6369" t="inlineStr">
        <is>
          <t>B6</t>
        </is>
      </c>
      <c r="C6369" s="9">
        <f>_xlfn.XLOOKUP(B6369,Carriers[Code],Carriers[Airline])</f>
        <v/>
      </c>
      <c r="D6369" t="n">
        <v>761</v>
      </c>
      <c r="E6369" t="inlineStr">
        <is>
          <t>SJU</t>
        </is>
      </c>
      <c r="F6369" s="10" t="n">
        <v>600</v>
      </c>
      <c r="G6369" t="inlineStr">
        <is>
          <t>0600-0659</t>
        </is>
      </c>
      <c r="H6369" s="9">
        <f>INT(F6369/100)</f>
        <v/>
      </c>
      <c r="I6369" t="n">
        <v>13</v>
      </c>
      <c r="J6369" t="n">
        <v>0</v>
      </c>
      <c r="K6369" t="n">
        <v>-5</v>
      </c>
      <c r="L6369" t="n">
        <v>0</v>
      </c>
      <c r="M6369" t="n">
        <v>0</v>
      </c>
      <c r="O6369" t="n">
        <v>0</v>
      </c>
    </row>
    <row r="6370">
      <c r="A6370" s="8" t="n">
        <v>46219</v>
      </c>
      <c r="B6370" t="inlineStr">
        <is>
          <t>B6</t>
        </is>
      </c>
      <c r="C6370" s="9">
        <f>_xlfn.XLOOKUP(B6370,Carriers[Code],Carriers[Airline])</f>
        <v/>
      </c>
      <c r="D6370" t="n">
        <v>1439</v>
      </c>
      <c r="E6370" t="inlineStr">
        <is>
          <t>AUS</t>
        </is>
      </c>
      <c r="F6370" s="10" t="n">
        <v>600</v>
      </c>
      <c r="G6370" t="inlineStr">
        <is>
          <t>0600-0659</t>
        </is>
      </c>
      <c r="H6370" s="9">
        <f>INT(F6370/100)</f>
        <v/>
      </c>
      <c r="I6370" t="n">
        <v>-5</v>
      </c>
      <c r="J6370" t="n">
        <v>0</v>
      </c>
      <c r="K6370" t="n">
        <v>-24</v>
      </c>
      <c r="L6370" t="n">
        <v>0</v>
      </c>
      <c r="M6370" t="n">
        <v>0</v>
      </c>
      <c r="O6370" t="n">
        <v>0</v>
      </c>
    </row>
    <row r="6371">
      <c r="A6371" s="8" t="n">
        <v>46219</v>
      </c>
      <c r="B6371" t="inlineStr">
        <is>
          <t>UA</t>
        </is>
      </c>
      <c r="C6371" s="9">
        <f>_xlfn.XLOOKUP(B6371,Carriers[Code],Carriers[Airline])</f>
        <v/>
      </c>
      <c r="D6371" t="n">
        <v>1414</v>
      </c>
      <c r="E6371" t="inlineStr">
        <is>
          <t>ORD</t>
        </is>
      </c>
      <c r="F6371" s="10" t="n">
        <v>600</v>
      </c>
      <c r="G6371" t="inlineStr">
        <is>
          <t>0600-0659</t>
        </is>
      </c>
      <c r="H6371" s="9">
        <f>INT(F6371/100)</f>
        <v/>
      </c>
      <c r="I6371" t="n">
        <v>-8</v>
      </c>
      <c r="J6371" t="n">
        <v>0</v>
      </c>
      <c r="K6371" t="n">
        <v>-3</v>
      </c>
      <c r="L6371" t="n">
        <v>0</v>
      </c>
      <c r="M6371" t="n">
        <v>0</v>
      </c>
      <c r="O6371" t="n">
        <v>0</v>
      </c>
    </row>
    <row r="6372">
      <c r="A6372" s="8" t="n">
        <v>46219</v>
      </c>
      <c r="B6372" t="inlineStr">
        <is>
          <t>UA</t>
        </is>
      </c>
      <c r="C6372" s="9">
        <f>_xlfn.XLOOKUP(B6372,Carriers[Code],Carriers[Airline])</f>
        <v/>
      </c>
      <c r="D6372" t="n">
        <v>2441</v>
      </c>
      <c r="E6372" t="inlineStr">
        <is>
          <t>SFO</t>
        </is>
      </c>
      <c r="F6372" s="10" t="n">
        <v>600</v>
      </c>
      <c r="G6372" t="inlineStr">
        <is>
          <t>0600-0659</t>
        </is>
      </c>
      <c r="H6372" s="9">
        <f>INT(F6372/100)</f>
        <v/>
      </c>
      <c r="I6372" t="n">
        <v>-6</v>
      </c>
      <c r="J6372" t="n">
        <v>0</v>
      </c>
      <c r="K6372" t="n">
        <v>-21</v>
      </c>
      <c r="L6372" t="n">
        <v>0</v>
      </c>
      <c r="M6372" t="n">
        <v>0</v>
      </c>
      <c r="O6372" t="n">
        <v>0</v>
      </c>
    </row>
    <row r="6373">
      <c r="A6373" s="8" t="n">
        <v>46219</v>
      </c>
      <c r="B6373" t="inlineStr">
        <is>
          <t>YX</t>
        </is>
      </c>
      <c r="C6373" s="9">
        <f>_xlfn.XLOOKUP(B6373,Carriers[Code],Carriers[Airline])</f>
        <v/>
      </c>
      <c r="D6373" t="n">
        <v>4424</v>
      </c>
      <c r="E6373" t="inlineStr">
        <is>
          <t>LGA</t>
        </is>
      </c>
      <c r="F6373" s="10" t="n">
        <v>600</v>
      </c>
      <c r="G6373" t="inlineStr">
        <is>
          <t>0600-0659</t>
        </is>
      </c>
      <c r="H6373" s="9">
        <f>INT(F6373/100)</f>
        <v/>
      </c>
      <c r="M6373" t="n">
        <v>1</v>
      </c>
      <c r="N6373" t="inlineStr">
        <is>
          <t>C</t>
        </is>
      </c>
      <c r="O6373" t="n">
        <v>0</v>
      </c>
    </row>
    <row r="6374">
      <c r="A6374" s="8" t="n">
        <v>46219</v>
      </c>
      <c r="B6374" t="inlineStr">
        <is>
          <t>YX</t>
        </is>
      </c>
      <c r="C6374" s="9">
        <f>_xlfn.XLOOKUP(B6374,Carriers[Code],Carriers[Airline])</f>
        <v/>
      </c>
      <c r="D6374" t="n">
        <v>5687</v>
      </c>
      <c r="E6374" t="inlineStr">
        <is>
          <t>DCA</t>
        </is>
      </c>
      <c r="F6374" s="10" t="n">
        <v>600</v>
      </c>
      <c r="G6374" t="inlineStr">
        <is>
          <t>0600-0659</t>
        </is>
      </c>
      <c r="H6374" s="9">
        <f>INT(F6374/100)</f>
        <v/>
      </c>
      <c r="I6374" t="n">
        <v>-8</v>
      </c>
      <c r="J6374" t="n">
        <v>0</v>
      </c>
      <c r="K6374" t="n">
        <v>-12</v>
      </c>
      <c r="L6374" t="n">
        <v>0</v>
      </c>
      <c r="M6374" t="n">
        <v>0</v>
      </c>
      <c r="O6374" t="n">
        <v>0</v>
      </c>
    </row>
    <row r="6375">
      <c r="A6375" s="8" t="n">
        <v>46219</v>
      </c>
      <c r="B6375" t="inlineStr">
        <is>
          <t>YX</t>
        </is>
      </c>
      <c r="C6375" s="9">
        <f>_xlfn.XLOOKUP(B6375,Carriers[Code],Carriers[Airline])</f>
        <v/>
      </c>
      <c r="D6375" t="n">
        <v>5836</v>
      </c>
      <c r="E6375" t="inlineStr">
        <is>
          <t>LGA</t>
        </is>
      </c>
      <c r="F6375" s="10" t="n">
        <v>600</v>
      </c>
      <c r="G6375" t="inlineStr">
        <is>
          <t>0600-0659</t>
        </is>
      </c>
      <c r="H6375" s="9">
        <f>INT(F6375/100)</f>
        <v/>
      </c>
      <c r="I6375" t="n">
        <v>-6</v>
      </c>
      <c r="J6375" t="n">
        <v>0</v>
      </c>
      <c r="K6375" t="n">
        <v>-6</v>
      </c>
      <c r="L6375" t="n">
        <v>0</v>
      </c>
      <c r="M6375" t="n">
        <v>0</v>
      </c>
      <c r="O6375" t="n">
        <v>0</v>
      </c>
    </row>
    <row r="6376">
      <c r="A6376" s="8" t="n">
        <v>46219</v>
      </c>
      <c r="B6376" t="inlineStr">
        <is>
          <t>AA</t>
        </is>
      </c>
      <c r="C6376" s="9">
        <f>_xlfn.XLOOKUP(B6376,Carriers[Code],Carriers[Airline])</f>
        <v/>
      </c>
      <c r="D6376" t="n">
        <v>1146</v>
      </c>
      <c r="E6376" t="inlineStr">
        <is>
          <t>PHL</t>
        </is>
      </c>
      <c r="F6376" s="10" t="n">
        <v>601</v>
      </c>
      <c r="G6376" t="inlineStr">
        <is>
          <t>0600-0659</t>
        </is>
      </c>
      <c r="H6376" s="9">
        <f>INT(F6376/100)</f>
        <v/>
      </c>
      <c r="I6376" t="n">
        <v>-9</v>
      </c>
      <c r="J6376" t="n">
        <v>0</v>
      </c>
      <c r="K6376" t="n">
        <v>-23</v>
      </c>
      <c r="L6376" t="n">
        <v>0</v>
      </c>
      <c r="M6376" t="n">
        <v>0</v>
      </c>
      <c r="O6376" t="n">
        <v>0</v>
      </c>
    </row>
    <row r="6377">
      <c r="A6377" s="8" t="n">
        <v>46219</v>
      </c>
      <c r="B6377" t="inlineStr">
        <is>
          <t>YX</t>
        </is>
      </c>
      <c r="C6377" s="9">
        <f>_xlfn.XLOOKUP(B6377,Carriers[Code],Carriers[Airline])</f>
        <v/>
      </c>
      <c r="D6377" t="n">
        <v>4401</v>
      </c>
      <c r="E6377" t="inlineStr">
        <is>
          <t>JFK</t>
        </is>
      </c>
      <c r="F6377" s="10" t="n">
        <v>601</v>
      </c>
      <c r="G6377" t="inlineStr">
        <is>
          <t>0600-0659</t>
        </is>
      </c>
      <c r="H6377" s="9">
        <f>INT(F6377/100)</f>
        <v/>
      </c>
      <c r="I6377" t="n">
        <v>-3</v>
      </c>
      <c r="J6377" t="n">
        <v>0</v>
      </c>
      <c r="K6377" t="n">
        <v>-28</v>
      </c>
      <c r="L6377" t="n">
        <v>0</v>
      </c>
      <c r="M6377" t="n">
        <v>0</v>
      </c>
      <c r="O6377" t="n">
        <v>0</v>
      </c>
    </row>
    <row r="6378">
      <c r="A6378" s="8" t="n">
        <v>46219</v>
      </c>
      <c r="B6378" t="inlineStr">
        <is>
          <t>AS</t>
        </is>
      </c>
      <c r="C6378" s="9">
        <f>_xlfn.XLOOKUP(B6378,Carriers[Code],Carriers[Airline])</f>
        <v/>
      </c>
      <c r="D6378" t="n">
        <v>311</v>
      </c>
      <c r="E6378" t="inlineStr">
        <is>
          <t>PDX</t>
        </is>
      </c>
      <c r="F6378" s="10" t="n">
        <v>603</v>
      </c>
      <c r="G6378" t="inlineStr">
        <is>
          <t>0600-0659</t>
        </is>
      </c>
      <c r="H6378" s="9">
        <f>INT(F6378/100)</f>
        <v/>
      </c>
      <c r="I6378" t="n">
        <v>1</v>
      </c>
      <c r="J6378" t="n">
        <v>0</v>
      </c>
      <c r="K6378" t="n">
        <v>-2</v>
      </c>
      <c r="L6378" t="n">
        <v>0</v>
      </c>
      <c r="M6378" t="n">
        <v>0</v>
      </c>
      <c r="O6378" t="n">
        <v>0</v>
      </c>
    </row>
    <row r="6379">
      <c r="A6379" s="8" t="n">
        <v>46219</v>
      </c>
      <c r="B6379" t="inlineStr">
        <is>
          <t>AA</t>
        </is>
      </c>
      <c r="C6379" s="9">
        <f>_xlfn.XLOOKUP(B6379,Carriers[Code],Carriers[Airline])</f>
        <v/>
      </c>
      <c r="D6379" t="n">
        <v>418</v>
      </c>
      <c r="E6379" t="inlineStr">
        <is>
          <t>CLT</t>
        </is>
      </c>
      <c r="F6379" s="10" t="n">
        <v>605</v>
      </c>
      <c r="G6379" t="inlineStr">
        <is>
          <t>0600-0659</t>
        </is>
      </c>
      <c r="H6379" s="9">
        <f>INT(F6379/100)</f>
        <v/>
      </c>
      <c r="I6379" t="n">
        <v>-8</v>
      </c>
      <c r="J6379" t="n">
        <v>0</v>
      </c>
      <c r="K6379" t="n">
        <v>-14</v>
      </c>
      <c r="L6379" t="n">
        <v>0</v>
      </c>
      <c r="M6379" t="n">
        <v>0</v>
      </c>
      <c r="O6379" t="n">
        <v>0</v>
      </c>
    </row>
    <row r="6380">
      <c r="A6380" s="8" t="n">
        <v>46219</v>
      </c>
      <c r="B6380" t="inlineStr">
        <is>
          <t>B6</t>
        </is>
      </c>
      <c r="C6380" s="9">
        <f>_xlfn.XLOOKUP(B6380,Carriers[Code],Carriers[Airline])</f>
        <v/>
      </c>
      <c r="D6380" t="n">
        <v>619</v>
      </c>
      <c r="E6380" t="inlineStr">
        <is>
          <t>SAN</t>
        </is>
      </c>
      <c r="F6380" s="10" t="n">
        <v>605</v>
      </c>
      <c r="G6380" t="inlineStr">
        <is>
          <t>0600-0659</t>
        </is>
      </c>
      <c r="H6380" s="9">
        <f>INT(F6380/100)</f>
        <v/>
      </c>
      <c r="I6380" t="n">
        <v>-10</v>
      </c>
      <c r="J6380" t="n">
        <v>0</v>
      </c>
      <c r="K6380" t="n">
        <v>-41</v>
      </c>
      <c r="L6380" t="n">
        <v>0</v>
      </c>
      <c r="M6380" t="n">
        <v>0</v>
      </c>
      <c r="O6380" t="n">
        <v>0</v>
      </c>
    </row>
    <row r="6381">
      <c r="A6381" s="8" t="n">
        <v>46219</v>
      </c>
      <c r="B6381" t="inlineStr">
        <is>
          <t>B6</t>
        </is>
      </c>
      <c r="C6381" s="9">
        <f>_xlfn.XLOOKUP(B6381,Carriers[Code],Carriers[Airline])</f>
        <v/>
      </c>
      <c r="D6381" t="n">
        <v>2255</v>
      </c>
      <c r="E6381" t="inlineStr">
        <is>
          <t>DCA</t>
        </is>
      </c>
      <c r="F6381" s="10" t="n">
        <v>605</v>
      </c>
      <c r="G6381" t="inlineStr">
        <is>
          <t>0600-0659</t>
        </is>
      </c>
      <c r="H6381" s="9">
        <f>INT(F6381/100)</f>
        <v/>
      </c>
      <c r="I6381" t="n">
        <v>36</v>
      </c>
      <c r="J6381" t="n">
        <v>1</v>
      </c>
      <c r="K6381" t="n">
        <v>19</v>
      </c>
      <c r="L6381" t="n">
        <v>1</v>
      </c>
      <c r="M6381" t="n">
        <v>0</v>
      </c>
      <c r="O6381" t="n">
        <v>0</v>
      </c>
      <c r="P6381" t="n">
        <v>0</v>
      </c>
      <c r="Q6381" t="n">
        <v>0</v>
      </c>
      <c r="R6381" t="n">
        <v>0</v>
      </c>
      <c r="S6381" t="n">
        <v>0</v>
      </c>
      <c r="T6381" t="n">
        <v>19</v>
      </c>
    </row>
    <row r="6382">
      <c r="A6382" s="8" t="n">
        <v>46219</v>
      </c>
      <c r="B6382" t="inlineStr">
        <is>
          <t>DL</t>
        </is>
      </c>
      <c r="C6382" s="9">
        <f>_xlfn.XLOOKUP(B6382,Carriers[Code],Carriers[Airline])</f>
        <v/>
      </c>
      <c r="D6382" t="n">
        <v>859</v>
      </c>
      <c r="E6382" t="inlineStr">
        <is>
          <t>SLC</t>
        </is>
      </c>
      <c r="F6382" s="10" t="n">
        <v>605</v>
      </c>
      <c r="G6382" t="inlineStr">
        <is>
          <t>0600-0659</t>
        </is>
      </c>
      <c r="H6382" s="9">
        <f>INT(F6382/100)</f>
        <v/>
      </c>
      <c r="I6382" t="n">
        <v>-2</v>
      </c>
      <c r="J6382" t="n">
        <v>0</v>
      </c>
      <c r="K6382" t="n">
        <v>-6</v>
      </c>
      <c r="L6382" t="n">
        <v>0</v>
      </c>
      <c r="M6382" t="n">
        <v>0</v>
      </c>
      <c r="O6382" t="n">
        <v>0</v>
      </c>
    </row>
    <row r="6383">
      <c r="A6383" s="8" t="n">
        <v>46219</v>
      </c>
      <c r="B6383" t="inlineStr">
        <is>
          <t>DL</t>
        </is>
      </c>
      <c r="C6383" s="9">
        <f>_xlfn.XLOOKUP(B6383,Carriers[Code],Carriers[Airline])</f>
        <v/>
      </c>
      <c r="D6383" t="n">
        <v>2611</v>
      </c>
      <c r="E6383" t="inlineStr">
        <is>
          <t>JFK</t>
        </is>
      </c>
      <c r="F6383" s="10" t="n">
        <v>605</v>
      </c>
      <c r="G6383" t="inlineStr">
        <is>
          <t>0600-0659</t>
        </is>
      </c>
      <c r="H6383" s="9">
        <f>INT(F6383/100)</f>
        <v/>
      </c>
      <c r="I6383" t="n">
        <v>-10</v>
      </c>
      <c r="J6383" t="n">
        <v>0</v>
      </c>
      <c r="K6383" t="n">
        <v>-21</v>
      </c>
      <c r="L6383" t="n">
        <v>0</v>
      </c>
      <c r="M6383" t="n">
        <v>0</v>
      </c>
      <c r="O6383" t="n">
        <v>0</v>
      </c>
    </row>
    <row r="6384">
      <c r="A6384" s="8" t="n">
        <v>46219</v>
      </c>
      <c r="B6384" t="inlineStr">
        <is>
          <t>UA</t>
        </is>
      </c>
      <c r="C6384" s="9">
        <f>_xlfn.XLOOKUP(B6384,Carriers[Code],Carriers[Airline])</f>
        <v/>
      </c>
      <c r="D6384" t="n">
        <v>1833</v>
      </c>
      <c r="E6384" t="inlineStr">
        <is>
          <t>EWR</t>
        </is>
      </c>
      <c r="F6384" s="10" t="n">
        <v>605</v>
      </c>
      <c r="G6384" t="inlineStr">
        <is>
          <t>0600-0659</t>
        </is>
      </c>
      <c r="H6384" s="9">
        <f>INT(F6384/100)</f>
        <v/>
      </c>
      <c r="I6384" t="n">
        <v>-10</v>
      </c>
      <c r="J6384" t="n">
        <v>0</v>
      </c>
      <c r="K6384" t="n">
        <v>-18</v>
      </c>
      <c r="L6384" t="n">
        <v>0</v>
      </c>
      <c r="M6384" t="n">
        <v>0</v>
      </c>
      <c r="O6384" t="n">
        <v>0</v>
      </c>
    </row>
    <row r="6385">
      <c r="A6385" s="8" t="n">
        <v>46219</v>
      </c>
      <c r="B6385" t="inlineStr">
        <is>
          <t>DL</t>
        </is>
      </c>
      <c r="C6385" s="9">
        <f>_xlfn.XLOOKUP(B6385,Carriers[Code],Carriers[Airline])</f>
        <v/>
      </c>
      <c r="D6385" t="n">
        <v>675</v>
      </c>
      <c r="E6385" t="inlineStr">
        <is>
          <t>MCI</t>
        </is>
      </c>
      <c r="F6385" s="10" t="n">
        <v>610</v>
      </c>
      <c r="G6385" t="inlineStr">
        <is>
          <t>0600-0659</t>
        </is>
      </c>
      <c r="H6385" s="9">
        <f>INT(F6385/100)</f>
        <v/>
      </c>
      <c r="I6385" t="n">
        <v>-8</v>
      </c>
      <c r="J6385" t="n">
        <v>0</v>
      </c>
      <c r="K6385" t="n">
        <v>-17</v>
      </c>
      <c r="L6385" t="n">
        <v>0</v>
      </c>
      <c r="M6385" t="n">
        <v>0</v>
      </c>
      <c r="O6385" t="n">
        <v>0</v>
      </c>
    </row>
    <row r="6386">
      <c r="A6386" s="8" t="n">
        <v>46219</v>
      </c>
      <c r="B6386" t="inlineStr">
        <is>
          <t>B6</t>
        </is>
      </c>
      <c r="C6386" s="9">
        <f>_xlfn.XLOOKUP(B6386,Carriers[Code],Carriers[Airline])</f>
        <v/>
      </c>
      <c r="D6386" t="n">
        <v>1207</v>
      </c>
      <c r="E6386" t="inlineStr">
        <is>
          <t>BNA</t>
        </is>
      </c>
      <c r="F6386" s="10" t="n">
        <v>619</v>
      </c>
      <c r="G6386" t="inlineStr">
        <is>
          <t>0600-0659</t>
        </is>
      </c>
      <c r="H6386" s="9">
        <f>INT(F6386/100)</f>
        <v/>
      </c>
      <c r="I6386" t="n">
        <v>-5</v>
      </c>
      <c r="J6386" t="n">
        <v>0</v>
      </c>
      <c r="K6386" t="n">
        <v>-18</v>
      </c>
      <c r="L6386" t="n">
        <v>0</v>
      </c>
      <c r="M6386" t="n">
        <v>0</v>
      </c>
      <c r="O6386" t="n">
        <v>0</v>
      </c>
    </row>
    <row r="6387">
      <c r="A6387" s="8" t="n">
        <v>46219</v>
      </c>
      <c r="B6387" t="inlineStr">
        <is>
          <t>B6</t>
        </is>
      </c>
      <c r="C6387" s="9">
        <f>_xlfn.XLOOKUP(B6387,Carriers[Code],Carriers[Airline])</f>
        <v/>
      </c>
      <c r="D6387" t="n">
        <v>1285</v>
      </c>
      <c r="E6387" t="inlineStr">
        <is>
          <t>PIT</t>
        </is>
      </c>
      <c r="F6387" s="10" t="n">
        <v>620</v>
      </c>
      <c r="G6387" t="inlineStr">
        <is>
          <t>0600-0659</t>
        </is>
      </c>
      <c r="H6387" s="9">
        <f>INT(F6387/100)</f>
        <v/>
      </c>
      <c r="I6387" t="n">
        <v>-5</v>
      </c>
      <c r="J6387" t="n">
        <v>0</v>
      </c>
      <c r="K6387" t="n">
        <v>-12</v>
      </c>
      <c r="L6387" t="n">
        <v>0</v>
      </c>
      <c r="M6387" t="n">
        <v>0</v>
      </c>
      <c r="O6387" t="n">
        <v>0</v>
      </c>
    </row>
    <row r="6388">
      <c r="A6388" s="8" t="n">
        <v>46219</v>
      </c>
      <c r="B6388" t="inlineStr">
        <is>
          <t>DL</t>
        </is>
      </c>
      <c r="C6388" s="9">
        <f>_xlfn.XLOOKUP(B6388,Carriers[Code],Carriers[Airline])</f>
        <v/>
      </c>
      <c r="D6388" t="n">
        <v>479</v>
      </c>
      <c r="E6388" t="inlineStr">
        <is>
          <t>LAX</t>
        </is>
      </c>
      <c r="F6388" s="10" t="n">
        <v>620</v>
      </c>
      <c r="G6388" t="inlineStr">
        <is>
          <t>0600-0659</t>
        </is>
      </c>
      <c r="H6388" s="9">
        <f>INT(F6388/100)</f>
        <v/>
      </c>
      <c r="I6388" t="n">
        <v>-2</v>
      </c>
      <c r="J6388" t="n">
        <v>0</v>
      </c>
      <c r="K6388" t="n">
        <v>-31</v>
      </c>
      <c r="L6388" t="n">
        <v>0</v>
      </c>
      <c r="M6388" t="n">
        <v>0</v>
      </c>
      <c r="O6388" t="n">
        <v>0</v>
      </c>
    </row>
    <row r="6389">
      <c r="A6389" s="8" t="n">
        <v>46219</v>
      </c>
      <c r="B6389" t="inlineStr">
        <is>
          <t>DL</t>
        </is>
      </c>
      <c r="C6389" s="9">
        <f>_xlfn.XLOOKUP(B6389,Carriers[Code],Carriers[Airline])</f>
        <v/>
      </c>
      <c r="D6389" t="n">
        <v>2066</v>
      </c>
      <c r="E6389" t="inlineStr">
        <is>
          <t>RDU</t>
        </is>
      </c>
      <c r="F6389" s="10" t="n">
        <v>620</v>
      </c>
      <c r="G6389" t="inlineStr">
        <is>
          <t>0600-0659</t>
        </is>
      </c>
      <c r="H6389" s="9">
        <f>INT(F6389/100)</f>
        <v/>
      </c>
      <c r="I6389" t="n">
        <v>-18</v>
      </c>
      <c r="J6389" t="n">
        <v>0</v>
      </c>
      <c r="K6389" t="n">
        <v>-15</v>
      </c>
      <c r="L6389" t="n">
        <v>0</v>
      </c>
      <c r="M6389" t="n">
        <v>0</v>
      </c>
      <c r="O6389" t="n">
        <v>0</v>
      </c>
    </row>
    <row r="6390">
      <c r="A6390" s="8" t="n">
        <v>46219</v>
      </c>
      <c r="B6390" t="inlineStr">
        <is>
          <t>UA</t>
        </is>
      </c>
      <c r="C6390" s="9">
        <f>_xlfn.XLOOKUP(B6390,Carriers[Code],Carriers[Airline])</f>
        <v/>
      </c>
      <c r="D6390" t="n">
        <v>360</v>
      </c>
      <c r="E6390" t="inlineStr">
        <is>
          <t>LAX</t>
        </is>
      </c>
      <c r="F6390" s="10" t="n">
        <v>621</v>
      </c>
      <c r="G6390" t="inlineStr">
        <is>
          <t>0600-0659</t>
        </is>
      </c>
      <c r="H6390" s="9">
        <f>INT(F6390/100)</f>
        <v/>
      </c>
      <c r="I6390" t="n">
        <v>-3</v>
      </c>
      <c r="J6390" t="n">
        <v>0</v>
      </c>
      <c r="K6390" t="n">
        <v>-13</v>
      </c>
      <c r="L6390" t="n">
        <v>0</v>
      </c>
      <c r="M6390" t="n">
        <v>0</v>
      </c>
      <c r="O6390" t="n">
        <v>0</v>
      </c>
    </row>
    <row r="6391">
      <c r="A6391" s="8" t="n">
        <v>46219</v>
      </c>
      <c r="B6391" t="inlineStr">
        <is>
          <t>B6</t>
        </is>
      </c>
      <c r="C6391" s="9">
        <f>_xlfn.XLOOKUP(B6391,Carriers[Code],Carriers[Airline])</f>
        <v/>
      </c>
      <c r="D6391" t="n">
        <v>891</v>
      </c>
      <c r="E6391" t="inlineStr">
        <is>
          <t>TPA</t>
        </is>
      </c>
      <c r="F6391" s="10" t="n">
        <v>625</v>
      </c>
      <c r="G6391" t="inlineStr">
        <is>
          <t>0600-0659</t>
        </is>
      </c>
      <c r="H6391" s="9">
        <f>INT(F6391/100)</f>
        <v/>
      </c>
      <c r="I6391" t="n">
        <v>15</v>
      </c>
      <c r="J6391" t="n">
        <v>1</v>
      </c>
      <c r="K6391" t="n">
        <v>42</v>
      </c>
      <c r="L6391" t="n">
        <v>1</v>
      </c>
      <c r="M6391" t="n">
        <v>0</v>
      </c>
      <c r="O6391" t="n">
        <v>0</v>
      </c>
      <c r="P6391" t="n">
        <v>15</v>
      </c>
      <c r="Q6391" t="n">
        <v>0</v>
      </c>
      <c r="R6391" t="n">
        <v>27</v>
      </c>
      <c r="S6391" t="n">
        <v>0</v>
      </c>
      <c r="T6391" t="n">
        <v>0</v>
      </c>
    </row>
    <row r="6392">
      <c r="A6392" s="8" t="n">
        <v>46219</v>
      </c>
      <c r="B6392" t="inlineStr">
        <is>
          <t>WN</t>
        </is>
      </c>
      <c r="C6392" s="9">
        <f>_xlfn.XLOOKUP(B6392,Carriers[Code],Carriers[Airline])</f>
        <v/>
      </c>
      <c r="D6392" t="n">
        <v>4156</v>
      </c>
      <c r="E6392" t="inlineStr">
        <is>
          <t>DEN</t>
        </is>
      </c>
      <c r="F6392" s="10" t="n">
        <v>625</v>
      </c>
      <c r="G6392" t="inlineStr">
        <is>
          <t>0600-0659</t>
        </is>
      </c>
      <c r="H6392" s="9">
        <f>INT(F6392/100)</f>
        <v/>
      </c>
      <c r="I6392" t="n">
        <v>-4</v>
      </c>
      <c r="J6392" t="n">
        <v>0</v>
      </c>
      <c r="K6392" t="n">
        <v>-9</v>
      </c>
      <c r="L6392" t="n">
        <v>0</v>
      </c>
      <c r="M6392" t="n">
        <v>0</v>
      </c>
      <c r="O6392" t="n">
        <v>0</v>
      </c>
    </row>
    <row r="6393">
      <c r="A6393" s="8" t="n">
        <v>46219</v>
      </c>
      <c r="B6393" t="inlineStr">
        <is>
          <t>YX</t>
        </is>
      </c>
      <c r="C6393" s="9">
        <f>_xlfn.XLOOKUP(B6393,Carriers[Code],Carriers[Airline])</f>
        <v/>
      </c>
      <c r="D6393" t="n">
        <v>5626</v>
      </c>
      <c r="E6393" t="inlineStr">
        <is>
          <t>CLT</t>
        </is>
      </c>
      <c r="F6393" s="10" t="n">
        <v>625</v>
      </c>
      <c r="G6393" t="inlineStr">
        <is>
          <t>0600-0659</t>
        </is>
      </c>
      <c r="H6393" s="9">
        <f>INT(F6393/100)</f>
        <v/>
      </c>
      <c r="I6393" t="n">
        <v>-9</v>
      </c>
      <c r="J6393" t="n">
        <v>0</v>
      </c>
      <c r="K6393" t="n">
        <v>-20</v>
      </c>
      <c r="L6393" t="n">
        <v>0</v>
      </c>
      <c r="M6393" t="n">
        <v>0</v>
      </c>
      <c r="O6393" t="n">
        <v>0</v>
      </c>
    </row>
    <row r="6394">
      <c r="A6394" s="8" t="n">
        <v>46219</v>
      </c>
      <c r="B6394" t="inlineStr">
        <is>
          <t>YX</t>
        </is>
      </c>
      <c r="C6394" s="9">
        <f>_xlfn.XLOOKUP(B6394,Carriers[Code],Carriers[Airline])</f>
        <v/>
      </c>
      <c r="D6394" t="n">
        <v>5764</v>
      </c>
      <c r="E6394" t="inlineStr">
        <is>
          <t>EWR</t>
        </is>
      </c>
      <c r="F6394" s="10" t="n">
        <v>625</v>
      </c>
      <c r="G6394" t="inlineStr">
        <is>
          <t>0600-0659</t>
        </is>
      </c>
      <c r="H6394" s="9">
        <f>INT(F6394/100)</f>
        <v/>
      </c>
      <c r="I6394" t="n">
        <v>-6</v>
      </c>
      <c r="J6394" t="n">
        <v>0</v>
      </c>
      <c r="K6394" t="n">
        <v>-19</v>
      </c>
      <c r="L6394" t="n">
        <v>0</v>
      </c>
      <c r="M6394" t="n">
        <v>0</v>
      </c>
      <c r="O6394" t="n">
        <v>0</v>
      </c>
    </row>
    <row r="6395">
      <c r="A6395" s="8" t="n">
        <v>46219</v>
      </c>
      <c r="B6395" t="inlineStr">
        <is>
          <t>B6</t>
        </is>
      </c>
      <c r="C6395" s="9">
        <f>_xlfn.XLOOKUP(B6395,Carriers[Code],Carriers[Airline])</f>
        <v/>
      </c>
      <c r="D6395" t="n">
        <v>493</v>
      </c>
      <c r="E6395" t="inlineStr">
        <is>
          <t>DEN</t>
        </is>
      </c>
      <c r="F6395" s="10" t="n">
        <v>630</v>
      </c>
      <c r="G6395" t="inlineStr">
        <is>
          <t>0600-0659</t>
        </is>
      </c>
      <c r="H6395" s="9">
        <f>INT(F6395/100)</f>
        <v/>
      </c>
      <c r="I6395" t="n">
        <v>-9</v>
      </c>
      <c r="J6395" t="n">
        <v>0</v>
      </c>
      <c r="K6395" t="n">
        <v>-32</v>
      </c>
      <c r="L6395" t="n">
        <v>0</v>
      </c>
      <c r="M6395" t="n">
        <v>0</v>
      </c>
      <c r="O6395" t="n">
        <v>0</v>
      </c>
    </row>
    <row r="6396">
      <c r="A6396" s="8" t="n">
        <v>46219</v>
      </c>
      <c r="B6396" t="inlineStr">
        <is>
          <t>B6</t>
        </is>
      </c>
      <c r="C6396" s="9">
        <f>_xlfn.XLOOKUP(B6396,Carriers[Code],Carriers[Airline])</f>
        <v/>
      </c>
      <c r="D6396" t="n">
        <v>1883</v>
      </c>
      <c r="E6396" t="inlineStr">
        <is>
          <t>RDU</t>
        </is>
      </c>
      <c r="F6396" s="10" t="n">
        <v>630</v>
      </c>
      <c r="G6396" t="inlineStr">
        <is>
          <t>0600-0659</t>
        </is>
      </c>
      <c r="H6396" s="9">
        <f>INT(F6396/100)</f>
        <v/>
      </c>
      <c r="I6396" t="n">
        <v>-9</v>
      </c>
      <c r="J6396" t="n">
        <v>0</v>
      </c>
      <c r="K6396" t="n">
        <v>-26</v>
      </c>
      <c r="L6396" t="n">
        <v>0</v>
      </c>
      <c r="M6396" t="n">
        <v>0</v>
      </c>
      <c r="O6396" t="n">
        <v>0</v>
      </c>
    </row>
    <row r="6397">
      <c r="A6397" s="8" t="n">
        <v>46219</v>
      </c>
      <c r="B6397" t="inlineStr">
        <is>
          <t>DL</t>
        </is>
      </c>
      <c r="C6397" s="9">
        <f>_xlfn.XLOOKUP(B6397,Carriers[Code],Carriers[Airline])</f>
        <v/>
      </c>
      <c r="D6397" t="n">
        <v>1410</v>
      </c>
      <c r="E6397" t="inlineStr">
        <is>
          <t>AUS</t>
        </is>
      </c>
      <c r="F6397" s="10" t="n">
        <v>630</v>
      </c>
      <c r="G6397" t="inlineStr">
        <is>
          <t>0600-0659</t>
        </is>
      </c>
      <c r="H6397" s="9">
        <f>INT(F6397/100)</f>
        <v/>
      </c>
      <c r="I6397" t="n">
        <v>-2</v>
      </c>
      <c r="J6397" t="n">
        <v>0</v>
      </c>
      <c r="K6397" t="n">
        <v>-11</v>
      </c>
      <c r="L6397" t="n">
        <v>0</v>
      </c>
      <c r="M6397" t="n">
        <v>0</v>
      </c>
      <c r="O6397" t="n">
        <v>0</v>
      </c>
    </row>
    <row r="6398">
      <c r="A6398" s="8" t="n">
        <v>46219</v>
      </c>
      <c r="B6398" t="inlineStr">
        <is>
          <t>B6</t>
        </is>
      </c>
      <c r="C6398" s="9">
        <f>_xlfn.XLOOKUP(B6398,Carriers[Code],Carriers[Airline])</f>
        <v/>
      </c>
      <c r="D6398" t="n">
        <v>1333</v>
      </c>
      <c r="E6398" t="inlineStr">
        <is>
          <t>SFO</t>
        </is>
      </c>
      <c r="F6398" s="10" t="n">
        <v>635</v>
      </c>
      <c r="G6398" t="inlineStr">
        <is>
          <t>0600-0659</t>
        </is>
      </c>
      <c r="H6398" s="9">
        <f>INT(F6398/100)</f>
        <v/>
      </c>
      <c r="I6398" t="n">
        <v>-2</v>
      </c>
      <c r="J6398" t="n">
        <v>0</v>
      </c>
      <c r="K6398" t="n">
        <v>-16</v>
      </c>
      <c r="L6398" t="n">
        <v>0</v>
      </c>
      <c r="M6398" t="n">
        <v>0</v>
      </c>
      <c r="O6398" t="n">
        <v>0</v>
      </c>
    </row>
    <row r="6399">
      <c r="A6399" s="8" t="n">
        <v>46219</v>
      </c>
      <c r="B6399" t="inlineStr">
        <is>
          <t>YX</t>
        </is>
      </c>
      <c r="C6399" s="9">
        <f>_xlfn.XLOOKUP(B6399,Carriers[Code],Carriers[Airline])</f>
        <v/>
      </c>
      <c r="D6399" t="n">
        <v>5703</v>
      </c>
      <c r="E6399" t="inlineStr">
        <is>
          <t>BWI</t>
        </is>
      </c>
      <c r="F6399" s="10" t="n">
        <v>635</v>
      </c>
      <c r="G6399" t="inlineStr">
        <is>
          <t>0600-0659</t>
        </is>
      </c>
      <c r="H6399" s="9">
        <f>INT(F6399/100)</f>
        <v/>
      </c>
      <c r="I6399" t="n">
        <v>-9</v>
      </c>
      <c r="J6399" t="n">
        <v>0</v>
      </c>
      <c r="K6399" t="n">
        <v>-26</v>
      </c>
      <c r="L6399" t="n">
        <v>0</v>
      </c>
      <c r="M6399" t="n">
        <v>0</v>
      </c>
      <c r="O6399" t="n">
        <v>0</v>
      </c>
    </row>
    <row r="6400">
      <c r="A6400" s="8" t="n">
        <v>46219</v>
      </c>
      <c r="B6400" t="inlineStr">
        <is>
          <t>B6</t>
        </is>
      </c>
      <c r="C6400" s="9">
        <f>_xlfn.XLOOKUP(B6400,Carriers[Code],Carriers[Airline])</f>
        <v/>
      </c>
      <c r="D6400" t="n">
        <v>165</v>
      </c>
      <c r="E6400" t="inlineStr">
        <is>
          <t>RSW</t>
        </is>
      </c>
      <c r="F6400" s="10" t="n">
        <v>645</v>
      </c>
      <c r="G6400" t="inlineStr">
        <is>
          <t>0600-0659</t>
        </is>
      </c>
      <c r="H6400" s="9">
        <f>INT(F6400/100)</f>
        <v/>
      </c>
      <c r="I6400" t="n">
        <v>-8</v>
      </c>
      <c r="J6400" t="n">
        <v>0</v>
      </c>
      <c r="K6400" t="n">
        <v>-25</v>
      </c>
      <c r="L6400" t="n">
        <v>0</v>
      </c>
      <c r="M6400" t="n">
        <v>0</v>
      </c>
      <c r="O6400" t="n">
        <v>0</v>
      </c>
    </row>
    <row r="6401">
      <c r="A6401" s="8" t="n">
        <v>46219</v>
      </c>
      <c r="B6401" t="inlineStr">
        <is>
          <t>DL</t>
        </is>
      </c>
      <c r="C6401" s="9">
        <f>_xlfn.XLOOKUP(B6401,Carriers[Code],Carriers[Airline])</f>
        <v/>
      </c>
      <c r="D6401" t="n">
        <v>695</v>
      </c>
      <c r="E6401" t="inlineStr">
        <is>
          <t>ATL</t>
        </is>
      </c>
      <c r="F6401" s="10" t="n">
        <v>645</v>
      </c>
      <c r="G6401" t="inlineStr">
        <is>
          <t>0600-0659</t>
        </is>
      </c>
      <c r="H6401" s="9">
        <f>INT(F6401/100)</f>
        <v/>
      </c>
      <c r="I6401" t="n">
        <v>-8</v>
      </c>
      <c r="J6401" t="n">
        <v>0</v>
      </c>
      <c r="K6401" t="n">
        <v>-18</v>
      </c>
      <c r="L6401" t="n">
        <v>0</v>
      </c>
      <c r="M6401" t="n">
        <v>0</v>
      </c>
      <c r="O6401" t="n">
        <v>0</v>
      </c>
    </row>
    <row r="6402">
      <c r="A6402" s="8" t="n">
        <v>46219</v>
      </c>
      <c r="B6402" t="inlineStr">
        <is>
          <t>YX</t>
        </is>
      </c>
      <c r="C6402" s="9">
        <f>_xlfn.XLOOKUP(B6402,Carriers[Code],Carriers[Airline])</f>
        <v/>
      </c>
      <c r="D6402" t="n">
        <v>5845</v>
      </c>
      <c r="E6402" t="inlineStr">
        <is>
          <t>PHL</t>
        </is>
      </c>
      <c r="F6402" s="10" t="n">
        <v>650</v>
      </c>
      <c r="G6402" t="inlineStr">
        <is>
          <t>0600-0659</t>
        </is>
      </c>
      <c r="H6402" s="9">
        <f>INT(F6402/100)</f>
        <v/>
      </c>
      <c r="I6402" t="n">
        <v>-9</v>
      </c>
      <c r="J6402" t="n">
        <v>0</v>
      </c>
      <c r="K6402" t="n">
        <v>-20</v>
      </c>
      <c r="L6402" t="n">
        <v>0</v>
      </c>
      <c r="M6402" t="n">
        <v>0</v>
      </c>
      <c r="O6402" t="n">
        <v>0</v>
      </c>
    </row>
    <row r="6403">
      <c r="A6403" s="8" t="n">
        <v>46219</v>
      </c>
      <c r="B6403" t="inlineStr">
        <is>
          <t>AA</t>
        </is>
      </c>
      <c r="C6403" s="9">
        <f>_xlfn.XLOOKUP(B6403,Carriers[Code],Carriers[Airline])</f>
        <v/>
      </c>
      <c r="D6403" t="n">
        <v>1462</v>
      </c>
      <c r="E6403" t="inlineStr">
        <is>
          <t>CLT</t>
        </is>
      </c>
      <c r="F6403" s="10" t="n">
        <v>700</v>
      </c>
      <c r="G6403" t="inlineStr">
        <is>
          <t>0700-0759</t>
        </is>
      </c>
      <c r="H6403" s="9">
        <f>INT(F6403/100)</f>
        <v/>
      </c>
      <c r="I6403" t="n">
        <v>-7</v>
      </c>
      <c r="J6403" t="n">
        <v>0</v>
      </c>
      <c r="K6403" t="n">
        <v>-27</v>
      </c>
      <c r="L6403" t="n">
        <v>0</v>
      </c>
      <c r="M6403" t="n">
        <v>0</v>
      </c>
      <c r="O6403" t="n">
        <v>0</v>
      </c>
    </row>
    <row r="6404">
      <c r="A6404" s="8" t="n">
        <v>46219</v>
      </c>
      <c r="B6404" t="inlineStr">
        <is>
          <t>AA</t>
        </is>
      </c>
      <c r="C6404" s="9">
        <f>_xlfn.XLOOKUP(B6404,Carriers[Code],Carriers[Airline])</f>
        <v/>
      </c>
      <c r="D6404" t="n">
        <v>1509</v>
      </c>
      <c r="E6404" t="inlineStr">
        <is>
          <t>ORD</t>
        </is>
      </c>
      <c r="F6404" s="10" t="n">
        <v>700</v>
      </c>
      <c r="G6404" t="inlineStr">
        <is>
          <t>0700-0759</t>
        </is>
      </c>
      <c r="H6404" s="9">
        <f>INT(F6404/100)</f>
        <v/>
      </c>
      <c r="I6404" t="n">
        <v>-11</v>
      </c>
      <c r="J6404" t="n">
        <v>0</v>
      </c>
      <c r="K6404" t="n">
        <v>-16</v>
      </c>
      <c r="L6404" t="n">
        <v>0</v>
      </c>
      <c r="M6404" t="n">
        <v>0</v>
      </c>
      <c r="O6404" t="n">
        <v>0</v>
      </c>
    </row>
    <row r="6405">
      <c r="A6405" s="8" t="n">
        <v>46219</v>
      </c>
      <c r="B6405" t="inlineStr">
        <is>
          <t>AA</t>
        </is>
      </c>
      <c r="C6405" s="9">
        <f>_xlfn.XLOOKUP(B6405,Carriers[Code],Carriers[Airline])</f>
        <v/>
      </c>
      <c r="D6405" t="n">
        <v>2315</v>
      </c>
      <c r="E6405" t="inlineStr">
        <is>
          <t>PHX</t>
        </is>
      </c>
      <c r="F6405" s="10" t="n">
        <v>700</v>
      </c>
      <c r="G6405" t="inlineStr">
        <is>
          <t>0700-0759</t>
        </is>
      </c>
      <c r="H6405" s="9">
        <f>INT(F6405/100)</f>
        <v/>
      </c>
      <c r="I6405" t="n">
        <v>-9</v>
      </c>
      <c r="J6405" t="n">
        <v>0</v>
      </c>
      <c r="K6405" t="n">
        <v>-30</v>
      </c>
      <c r="L6405" t="n">
        <v>0</v>
      </c>
      <c r="M6405" t="n">
        <v>0</v>
      </c>
      <c r="O6405" t="n">
        <v>0</v>
      </c>
    </row>
    <row r="6406">
      <c r="A6406" s="8" t="n">
        <v>46219</v>
      </c>
      <c r="B6406" t="inlineStr">
        <is>
          <t>AA</t>
        </is>
      </c>
      <c r="C6406" s="9">
        <f>_xlfn.XLOOKUP(B6406,Carriers[Code],Carriers[Airline])</f>
        <v/>
      </c>
      <c r="D6406" t="n">
        <v>2455</v>
      </c>
      <c r="E6406" t="inlineStr">
        <is>
          <t>LAX</t>
        </is>
      </c>
      <c r="F6406" s="10" t="n">
        <v>700</v>
      </c>
      <c r="G6406" t="inlineStr">
        <is>
          <t>0700-0759</t>
        </is>
      </c>
      <c r="H6406" s="9">
        <f>INT(F6406/100)</f>
        <v/>
      </c>
      <c r="I6406" t="n">
        <v>-7</v>
      </c>
      <c r="J6406" t="n">
        <v>0</v>
      </c>
      <c r="K6406" t="n">
        <v>-19</v>
      </c>
      <c r="L6406" t="n">
        <v>0</v>
      </c>
      <c r="M6406" t="n">
        <v>0</v>
      </c>
      <c r="O6406" t="n">
        <v>0</v>
      </c>
    </row>
    <row r="6407">
      <c r="A6407" s="8" t="n">
        <v>46219</v>
      </c>
      <c r="B6407" t="inlineStr">
        <is>
          <t>AA</t>
        </is>
      </c>
      <c r="C6407" s="9">
        <f>_xlfn.XLOOKUP(B6407,Carriers[Code],Carriers[Airline])</f>
        <v/>
      </c>
      <c r="D6407" t="n">
        <v>2555</v>
      </c>
      <c r="E6407" t="inlineStr">
        <is>
          <t>DFW</t>
        </is>
      </c>
      <c r="F6407" s="10" t="n">
        <v>700</v>
      </c>
      <c r="G6407" t="inlineStr">
        <is>
          <t>0700-0759</t>
        </is>
      </c>
      <c r="H6407" s="9">
        <f>INT(F6407/100)</f>
        <v/>
      </c>
      <c r="I6407" t="n">
        <v>-7</v>
      </c>
      <c r="J6407" t="n">
        <v>0</v>
      </c>
      <c r="K6407" t="n">
        <v>-37</v>
      </c>
      <c r="L6407" t="n">
        <v>0</v>
      </c>
      <c r="M6407" t="n">
        <v>0</v>
      </c>
      <c r="O6407" t="n">
        <v>0</v>
      </c>
    </row>
    <row r="6408">
      <c r="A6408" s="8" t="n">
        <v>46219</v>
      </c>
      <c r="B6408" t="inlineStr">
        <is>
          <t>B6</t>
        </is>
      </c>
      <c r="C6408" s="9">
        <f>_xlfn.XLOOKUP(B6408,Carriers[Code],Carriers[Airline])</f>
        <v/>
      </c>
      <c r="D6408" t="n">
        <v>1159</v>
      </c>
      <c r="E6408" t="inlineStr">
        <is>
          <t>PHL</t>
        </is>
      </c>
      <c r="F6408" s="10" t="n">
        <v>700</v>
      </c>
      <c r="G6408" t="inlineStr">
        <is>
          <t>0700-0759</t>
        </is>
      </c>
      <c r="H6408" s="9">
        <f>INT(F6408/100)</f>
        <v/>
      </c>
      <c r="I6408" t="n">
        <v>-11</v>
      </c>
      <c r="J6408" t="n">
        <v>0</v>
      </c>
      <c r="K6408" t="n">
        <v>-17</v>
      </c>
      <c r="L6408" t="n">
        <v>0</v>
      </c>
      <c r="M6408" t="n">
        <v>0</v>
      </c>
      <c r="O6408" t="n">
        <v>0</v>
      </c>
    </row>
    <row r="6409">
      <c r="A6409" s="8" t="n">
        <v>46219</v>
      </c>
      <c r="B6409" t="inlineStr">
        <is>
          <t>B6</t>
        </is>
      </c>
      <c r="C6409" s="9">
        <f>_xlfn.XLOOKUP(B6409,Carriers[Code],Carriers[Airline])</f>
        <v/>
      </c>
      <c r="D6409" t="n">
        <v>1281</v>
      </c>
      <c r="E6409" t="inlineStr">
        <is>
          <t>RIC</t>
        </is>
      </c>
      <c r="F6409" s="10" t="n">
        <v>700</v>
      </c>
      <c r="G6409" t="inlineStr">
        <is>
          <t>0700-0759</t>
        </is>
      </c>
      <c r="H6409" s="9">
        <f>INT(F6409/100)</f>
        <v/>
      </c>
      <c r="I6409" t="n">
        <v>-10</v>
      </c>
      <c r="J6409" t="n">
        <v>0</v>
      </c>
      <c r="K6409" t="n">
        <v>-17</v>
      </c>
      <c r="L6409" t="n">
        <v>0</v>
      </c>
      <c r="M6409" t="n">
        <v>0</v>
      </c>
      <c r="O6409" t="n">
        <v>0</v>
      </c>
    </row>
    <row r="6410">
      <c r="A6410" s="8" t="n">
        <v>46219</v>
      </c>
      <c r="B6410" t="inlineStr">
        <is>
          <t>DL</t>
        </is>
      </c>
      <c r="C6410" s="9">
        <f>_xlfn.XLOOKUP(B6410,Carriers[Code],Carriers[Airline])</f>
        <v/>
      </c>
      <c r="D6410" t="n">
        <v>2706</v>
      </c>
      <c r="E6410" t="inlineStr">
        <is>
          <t>TPA</t>
        </is>
      </c>
      <c r="F6410" s="10" t="n">
        <v>700</v>
      </c>
      <c r="G6410" t="inlineStr">
        <is>
          <t>0700-0759</t>
        </is>
      </c>
      <c r="H6410" s="9">
        <f>INT(F6410/100)</f>
        <v/>
      </c>
      <c r="I6410" t="n">
        <v>-6</v>
      </c>
      <c r="J6410" t="n">
        <v>0</v>
      </c>
      <c r="K6410" t="n">
        <v>7</v>
      </c>
      <c r="L6410" t="n">
        <v>0</v>
      </c>
      <c r="M6410" t="n">
        <v>0</v>
      </c>
      <c r="O6410" t="n">
        <v>0</v>
      </c>
    </row>
    <row r="6411">
      <c r="A6411" s="8" t="n">
        <v>46219</v>
      </c>
      <c r="B6411" t="inlineStr">
        <is>
          <t>DL</t>
        </is>
      </c>
      <c r="C6411" s="9">
        <f>_xlfn.XLOOKUP(B6411,Carriers[Code],Carriers[Airline])</f>
        <v/>
      </c>
      <c r="D6411" t="n">
        <v>2770</v>
      </c>
      <c r="E6411" t="inlineStr">
        <is>
          <t>LGA</t>
        </is>
      </c>
      <c r="F6411" s="10" t="n">
        <v>700</v>
      </c>
      <c r="G6411" t="inlineStr">
        <is>
          <t>0700-0759</t>
        </is>
      </c>
      <c r="H6411" s="9">
        <f>INT(F6411/100)</f>
        <v/>
      </c>
      <c r="I6411" t="n">
        <v>-11</v>
      </c>
      <c r="J6411" t="n">
        <v>0</v>
      </c>
      <c r="K6411" t="n">
        <v>-28</v>
      </c>
      <c r="L6411" t="n">
        <v>0</v>
      </c>
      <c r="M6411" t="n">
        <v>0</v>
      </c>
      <c r="O6411" t="n">
        <v>0</v>
      </c>
    </row>
    <row r="6412">
      <c r="A6412" s="8" t="n">
        <v>46219</v>
      </c>
      <c r="B6412" t="inlineStr">
        <is>
          <t>MQ</t>
        </is>
      </c>
      <c r="C6412" s="9">
        <f>_xlfn.XLOOKUP(B6412,Carriers[Code],Carriers[Airline])</f>
        <v/>
      </c>
      <c r="D6412" t="n">
        <v>3814</v>
      </c>
      <c r="E6412" t="inlineStr">
        <is>
          <t>STL</t>
        </is>
      </c>
      <c r="F6412" s="10" t="n">
        <v>700</v>
      </c>
      <c r="G6412" t="inlineStr">
        <is>
          <t>0700-0759</t>
        </is>
      </c>
      <c r="H6412" s="9">
        <f>INT(F6412/100)</f>
        <v/>
      </c>
      <c r="I6412" t="n">
        <v>0</v>
      </c>
      <c r="J6412" t="n">
        <v>0</v>
      </c>
      <c r="K6412" t="n">
        <v>-3</v>
      </c>
      <c r="L6412" t="n">
        <v>0</v>
      </c>
      <c r="M6412" t="n">
        <v>0</v>
      </c>
      <c r="O6412" t="n">
        <v>0</v>
      </c>
    </row>
    <row r="6413">
      <c r="A6413" s="8" t="n">
        <v>46219</v>
      </c>
      <c r="B6413" t="inlineStr">
        <is>
          <t>YX</t>
        </is>
      </c>
      <c r="C6413" s="9">
        <f>_xlfn.XLOOKUP(B6413,Carriers[Code],Carriers[Airline])</f>
        <v/>
      </c>
      <c r="D6413" t="n">
        <v>4435</v>
      </c>
      <c r="E6413" t="inlineStr">
        <is>
          <t>IND</t>
        </is>
      </c>
      <c r="F6413" s="10" t="n">
        <v>700</v>
      </c>
      <c r="G6413" t="inlineStr">
        <is>
          <t>0700-0759</t>
        </is>
      </c>
      <c r="H6413" s="9">
        <f>INT(F6413/100)</f>
        <v/>
      </c>
      <c r="I6413" t="n">
        <v>-7</v>
      </c>
      <c r="J6413" t="n">
        <v>0</v>
      </c>
      <c r="K6413" t="n">
        <v>-15</v>
      </c>
      <c r="L6413" t="n">
        <v>0</v>
      </c>
      <c r="M6413" t="n">
        <v>0</v>
      </c>
      <c r="O6413" t="n">
        <v>0</v>
      </c>
    </row>
    <row r="6414">
      <c r="A6414" s="8" t="n">
        <v>46219</v>
      </c>
      <c r="B6414" t="inlineStr">
        <is>
          <t>YX</t>
        </is>
      </c>
      <c r="C6414" s="9">
        <f>_xlfn.XLOOKUP(B6414,Carriers[Code],Carriers[Airline])</f>
        <v/>
      </c>
      <c r="D6414" t="n">
        <v>4505</v>
      </c>
      <c r="E6414" t="inlineStr">
        <is>
          <t>DCA</t>
        </is>
      </c>
      <c r="F6414" s="10" t="n">
        <v>700</v>
      </c>
      <c r="G6414" t="inlineStr">
        <is>
          <t>0700-0759</t>
        </is>
      </c>
      <c r="H6414" s="9">
        <f>INT(F6414/100)</f>
        <v/>
      </c>
      <c r="I6414" t="n">
        <v>-8</v>
      </c>
      <c r="J6414" t="n">
        <v>0</v>
      </c>
      <c r="K6414" t="n">
        <v>-24</v>
      </c>
      <c r="L6414" t="n">
        <v>0</v>
      </c>
      <c r="M6414" t="n">
        <v>0</v>
      </c>
      <c r="O6414" t="n">
        <v>0</v>
      </c>
    </row>
    <row r="6415">
      <c r="A6415" s="8" t="n">
        <v>46219</v>
      </c>
      <c r="B6415" t="inlineStr">
        <is>
          <t>AS</t>
        </is>
      </c>
      <c r="C6415" s="9">
        <f>_xlfn.XLOOKUP(B6415,Carriers[Code],Carriers[Airline])</f>
        <v/>
      </c>
      <c r="D6415" t="n">
        <v>459</v>
      </c>
      <c r="E6415" t="inlineStr">
        <is>
          <t>SEA</t>
        </is>
      </c>
      <c r="F6415" s="10" t="n">
        <v>703</v>
      </c>
      <c r="G6415" t="inlineStr">
        <is>
          <t>0700-0759</t>
        </is>
      </c>
      <c r="H6415" s="9">
        <f>INT(F6415/100)</f>
        <v/>
      </c>
      <c r="I6415" t="n">
        <v>-3</v>
      </c>
      <c r="J6415" t="n">
        <v>0</v>
      </c>
      <c r="K6415" t="n">
        <v>58</v>
      </c>
      <c r="L6415" t="n">
        <v>1</v>
      </c>
      <c r="M6415" t="n">
        <v>0</v>
      </c>
      <c r="O6415" t="n">
        <v>0</v>
      </c>
      <c r="P6415" t="n">
        <v>0</v>
      </c>
      <c r="Q6415" t="n">
        <v>0</v>
      </c>
      <c r="R6415" t="n">
        <v>58</v>
      </c>
      <c r="S6415" t="n">
        <v>0</v>
      </c>
      <c r="T6415" t="n">
        <v>0</v>
      </c>
    </row>
    <row r="6416">
      <c r="A6416" s="8" t="n">
        <v>46219</v>
      </c>
      <c r="B6416" t="inlineStr">
        <is>
          <t>YX</t>
        </is>
      </c>
      <c r="C6416" s="9">
        <f>_xlfn.XLOOKUP(B6416,Carriers[Code],Carriers[Airline])</f>
        <v/>
      </c>
      <c r="D6416" t="n">
        <v>4396</v>
      </c>
      <c r="E6416" t="inlineStr">
        <is>
          <t>LGA</t>
        </is>
      </c>
      <c r="F6416" s="10" t="n">
        <v>704</v>
      </c>
      <c r="G6416" t="inlineStr">
        <is>
          <t>0700-0759</t>
        </is>
      </c>
      <c r="H6416" s="9">
        <f>INT(F6416/100)</f>
        <v/>
      </c>
      <c r="I6416" t="n">
        <v>-10</v>
      </c>
      <c r="J6416" t="n">
        <v>0</v>
      </c>
      <c r="K6416" t="n">
        <v>-11</v>
      </c>
      <c r="L6416" t="n">
        <v>0</v>
      </c>
      <c r="M6416" t="n">
        <v>0</v>
      </c>
      <c r="O6416" t="n">
        <v>0</v>
      </c>
    </row>
    <row r="6417">
      <c r="A6417" s="8" t="n">
        <v>46219</v>
      </c>
      <c r="B6417" t="inlineStr">
        <is>
          <t>B6</t>
        </is>
      </c>
      <c r="C6417" s="9">
        <f>_xlfn.XLOOKUP(B6417,Carriers[Code],Carriers[Airline])</f>
        <v/>
      </c>
      <c r="D6417" t="n">
        <v>109</v>
      </c>
      <c r="E6417" t="inlineStr">
        <is>
          <t>JAX</t>
        </is>
      </c>
      <c r="F6417" s="10" t="n">
        <v>705</v>
      </c>
      <c r="G6417" t="inlineStr">
        <is>
          <t>0700-0759</t>
        </is>
      </c>
      <c r="H6417" s="9">
        <f>INT(F6417/100)</f>
        <v/>
      </c>
      <c r="I6417" t="n">
        <v>-13</v>
      </c>
      <c r="J6417" t="n">
        <v>0</v>
      </c>
      <c r="K6417" t="n">
        <v>-35</v>
      </c>
      <c r="L6417" t="n">
        <v>0</v>
      </c>
      <c r="M6417" t="n">
        <v>0</v>
      </c>
      <c r="O6417" t="n">
        <v>0</v>
      </c>
    </row>
    <row r="6418">
      <c r="A6418" s="8" t="n">
        <v>46219</v>
      </c>
      <c r="B6418" t="inlineStr">
        <is>
          <t>DL</t>
        </is>
      </c>
      <c r="C6418" s="9">
        <f>_xlfn.XLOOKUP(B6418,Carriers[Code],Carriers[Airline])</f>
        <v/>
      </c>
      <c r="D6418" t="n">
        <v>1399</v>
      </c>
      <c r="E6418" t="inlineStr">
        <is>
          <t>MIA</t>
        </is>
      </c>
      <c r="F6418" s="10" t="n">
        <v>705</v>
      </c>
      <c r="G6418" t="inlineStr">
        <is>
          <t>0700-0759</t>
        </is>
      </c>
      <c r="H6418" s="9">
        <f>INT(F6418/100)</f>
        <v/>
      </c>
      <c r="I6418" t="n">
        <v>-4</v>
      </c>
      <c r="J6418" t="n">
        <v>0</v>
      </c>
      <c r="K6418" t="n">
        <v>-24</v>
      </c>
      <c r="L6418" t="n">
        <v>0</v>
      </c>
      <c r="M6418" t="n">
        <v>0</v>
      </c>
      <c r="O6418" t="n">
        <v>0</v>
      </c>
    </row>
    <row r="6419">
      <c r="A6419" s="8" t="n">
        <v>46219</v>
      </c>
      <c r="B6419" t="inlineStr">
        <is>
          <t>DL</t>
        </is>
      </c>
      <c r="C6419" s="9">
        <f>_xlfn.XLOOKUP(B6419,Carriers[Code],Carriers[Airline])</f>
        <v/>
      </c>
      <c r="D6419" t="n">
        <v>1580</v>
      </c>
      <c r="E6419" t="inlineStr">
        <is>
          <t>MCO</t>
        </is>
      </c>
      <c r="F6419" s="10" t="n">
        <v>705</v>
      </c>
      <c r="G6419" t="inlineStr">
        <is>
          <t>0700-0759</t>
        </is>
      </c>
      <c r="H6419" s="9">
        <f>INT(F6419/100)</f>
        <v/>
      </c>
      <c r="I6419" t="n">
        <v>-4</v>
      </c>
      <c r="J6419" t="n">
        <v>0</v>
      </c>
      <c r="K6419" t="n">
        <v>-14</v>
      </c>
      <c r="L6419" t="n">
        <v>0</v>
      </c>
      <c r="M6419" t="n">
        <v>0</v>
      </c>
      <c r="O6419" t="n">
        <v>0</v>
      </c>
    </row>
    <row r="6420">
      <c r="A6420" s="8" t="n">
        <v>46219</v>
      </c>
      <c r="B6420" t="inlineStr">
        <is>
          <t>B6</t>
        </is>
      </c>
      <c r="C6420" s="9">
        <f>_xlfn.XLOOKUP(B6420,Carriers[Code],Carriers[Airline])</f>
        <v/>
      </c>
      <c r="D6420" t="n">
        <v>397</v>
      </c>
      <c r="E6420" t="inlineStr">
        <is>
          <t>SEA</t>
        </is>
      </c>
      <c r="F6420" s="10" t="n">
        <v>710</v>
      </c>
      <c r="G6420" t="inlineStr">
        <is>
          <t>0700-0759</t>
        </is>
      </c>
      <c r="H6420" s="9">
        <f>INT(F6420/100)</f>
        <v/>
      </c>
      <c r="I6420" t="n">
        <v>10</v>
      </c>
      <c r="J6420" t="n">
        <v>0</v>
      </c>
      <c r="K6420" t="n">
        <v>8</v>
      </c>
      <c r="L6420" t="n">
        <v>0</v>
      </c>
      <c r="M6420" t="n">
        <v>0</v>
      </c>
      <c r="O6420" t="n">
        <v>0</v>
      </c>
    </row>
    <row r="6421">
      <c r="A6421" s="8" t="n">
        <v>46219</v>
      </c>
      <c r="B6421" t="inlineStr">
        <is>
          <t>B6</t>
        </is>
      </c>
      <c r="C6421" s="9">
        <f>_xlfn.XLOOKUP(B6421,Carriers[Code],Carriers[Airline])</f>
        <v/>
      </c>
      <c r="D6421" t="n">
        <v>2229</v>
      </c>
      <c r="E6421" t="inlineStr">
        <is>
          <t>MKE</t>
        </is>
      </c>
      <c r="F6421" s="10" t="n">
        <v>710</v>
      </c>
      <c r="G6421" t="inlineStr">
        <is>
          <t>0700-0759</t>
        </is>
      </c>
      <c r="H6421" s="9">
        <f>INT(F6421/100)</f>
        <v/>
      </c>
      <c r="I6421" t="n">
        <v>-13</v>
      </c>
      <c r="J6421" t="n">
        <v>0</v>
      </c>
      <c r="K6421" t="n">
        <v>-9</v>
      </c>
      <c r="L6421" t="n">
        <v>0</v>
      </c>
      <c r="M6421" t="n">
        <v>0</v>
      </c>
      <c r="O6421" t="n">
        <v>0</v>
      </c>
    </row>
    <row r="6422">
      <c r="A6422" s="8" t="n">
        <v>46219</v>
      </c>
      <c r="B6422" t="inlineStr">
        <is>
          <t>DL</t>
        </is>
      </c>
      <c r="C6422" s="9">
        <f>_xlfn.XLOOKUP(B6422,Carriers[Code],Carriers[Airline])</f>
        <v/>
      </c>
      <c r="D6422" t="n">
        <v>1138</v>
      </c>
      <c r="E6422" t="inlineStr">
        <is>
          <t>MSP</t>
        </is>
      </c>
      <c r="F6422" s="10" t="n">
        <v>710</v>
      </c>
      <c r="G6422" t="inlineStr">
        <is>
          <t>0700-0759</t>
        </is>
      </c>
      <c r="H6422" s="9">
        <f>INT(F6422/100)</f>
        <v/>
      </c>
      <c r="I6422" t="n">
        <v>-4</v>
      </c>
      <c r="J6422" t="n">
        <v>0</v>
      </c>
      <c r="K6422" t="n">
        <v>10</v>
      </c>
      <c r="L6422" t="n">
        <v>0</v>
      </c>
      <c r="M6422" t="n">
        <v>0</v>
      </c>
      <c r="O6422" t="n">
        <v>0</v>
      </c>
    </row>
    <row r="6423">
      <c r="A6423" s="8" t="n">
        <v>46219</v>
      </c>
      <c r="B6423" t="inlineStr">
        <is>
          <t>B6</t>
        </is>
      </c>
      <c r="C6423" s="9">
        <f>_xlfn.XLOOKUP(B6423,Carriers[Code],Carriers[Airline])</f>
        <v/>
      </c>
      <c r="D6423" t="n">
        <v>2041</v>
      </c>
      <c r="E6423" t="inlineStr">
        <is>
          <t>CLE</t>
        </is>
      </c>
      <c r="F6423" s="10" t="n">
        <v>715</v>
      </c>
      <c r="G6423" t="inlineStr">
        <is>
          <t>0700-0759</t>
        </is>
      </c>
      <c r="H6423" s="9">
        <f>INT(F6423/100)</f>
        <v/>
      </c>
      <c r="I6423" t="n">
        <v>-12</v>
      </c>
      <c r="J6423" t="n">
        <v>0</v>
      </c>
      <c r="K6423" t="n">
        <v>-17</v>
      </c>
      <c r="L6423" t="n">
        <v>0</v>
      </c>
      <c r="M6423" t="n">
        <v>0</v>
      </c>
      <c r="O6423" t="n">
        <v>0</v>
      </c>
    </row>
    <row r="6424">
      <c r="A6424" s="8" t="n">
        <v>46219</v>
      </c>
      <c r="B6424" t="inlineStr">
        <is>
          <t>DL</t>
        </is>
      </c>
      <c r="C6424" s="9">
        <f>_xlfn.XLOOKUP(B6424,Carriers[Code],Carriers[Airline])</f>
        <v/>
      </c>
      <c r="D6424" t="n">
        <v>760</v>
      </c>
      <c r="E6424" t="inlineStr">
        <is>
          <t>DFW</t>
        </is>
      </c>
      <c r="F6424" s="10" t="n">
        <v>715</v>
      </c>
      <c r="G6424" t="inlineStr">
        <is>
          <t>0700-0759</t>
        </is>
      </c>
      <c r="H6424" s="9">
        <f>INT(F6424/100)</f>
        <v/>
      </c>
      <c r="I6424" t="n">
        <v>-14</v>
      </c>
      <c r="J6424" t="n">
        <v>0</v>
      </c>
      <c r="K6424" t="n">
        <v>-27</v>
      </c>
      <c r="L6424" t="n">
        <v>0</v>
      </c>
      <c r="M6424" t="n">
        <v>0</v>
      </c>
      <c r="O6424" t="n">
        <v>0</v>
      </c>
    </row>
    <row r="6425">
      <c r="A6425" s="8" t="n">
        <v>46219</v>
      </c>
      <c r="B6425" t="inlineStr">
        <is>
          <t>UA</t>
        </is>
      </c>
      <c r="C6425" s="9">
        <f>_xlfn.XLOOKUP(B6425,Carriers[Code],Carriers[Airline])</f>
        <v/>
      </c>
      <c r="D6425" t="n">
        <v>2631</v>
      </c>
      <c r="E6425" t="inlineStr">
        <is>
          <t>ORD</t>
        </is>
      </c>
      <c r="F6425" s="10" t="n">
        <v>719</v>
      </c>
      <c r="G6425" t="inlineStr">
        <is>
          <t>0700-0759</t>
        </is>
      </c>
      <c r="H6425" s="9">
        <f>INT(F6425/100)</f>
        <v/>
      </c>
      <c r="I6425" t="n">
        <v>-12</v>
      </c>
      <c r="J6425" t="n">
        <v>0</v>
      </c>
      <c r="K6425" t="n">
        <v>6</v>
      </c>
      <c r="L6425" t="n">
        <v>0</v>
      </c>
      <c r="M6425" t="n">
        <v>0</v>
      </c>
      <c r="O6425" t="n">
        <v>0</v>
      </c>
    </row>
    <row r="6426">
      <c r="A6426" s="8" t="n">
        <v>46219</v>
      </c>
      <c r="B6426" t="inlineStr">
        <is>
          <t>DL</t>
        </is>
      </c>
      <c r="C6426" s="9">
        <f>_xlfn.XLOOKUP(B6426,Carriers[Code],Carriers[Airline])</f>
        <v/>
      </c>
      <c r="D6426" t="n">
        <v>977</v>
      </c>
      <c r="E6426" t="inlineStr">
        <is>
          <t>SFO</t>
        </is>
      </c>
      <c r="F6426" s="10" t="n">
        <v>720</v>
      </c>
      <c r="G6426" t="inlineStr">
        <is>
          <t>0700-0759</t>
        </is>
      </c>
      <c r="H6426" s="9">
        <f>INT(F6426/100)</f>
        <v/>
      </c>
      <c r="I6426" t="n">
        <v>-3</v>
      </c>
      <c r="J6426" t="n">
        <v>0</v>
      </c>
      <c r="K6426" t="n">
        <v>-4</v>
      </c>
      <c r="L6426" t="n">
        <v>0</v>
      </c>
      <c r="M6426" t="n">
        <v>0</v>
      </c>
      <c r="O6426" t="n">
        <v>0</v>
      </c>
    </row>
    <row r="6427">
      <c r="A6427" s="8" t="n">
        <v>46219</v>
      </c>
      <c r="B6427" t="inlineStr">
        <is>
          <t>B6</t>
        </is>
      </c>
      <c r="C6427" s="9">
        <f>_xlfn.XLOOKUP(B6427,Carriers[Code],Carriers[Airline])</f>
        <v/>
      </c>
      <c r="D6427" t="n">
        <v>249</v>
      </c>
      <c r="E6427" t="inlineStr">
        <is>
          <t>SAV</t>
        </is>
      </c>
      <c r="F6427" s="10" t="n">
        <v>725</v>
      </c>
      <c r="G6427" t="inlineStr">
        <is>
          <t>0700-0759</t>
        </is>
      </c>
      <c r="H6427" s="9">
        <f>INT(F6427/100)</f>
        <v/>
      </c>
      <c r="I6427" t="n">
        <v>-8</v>
      </c>
      <c r="J6427" t="n">
        <v>0</v>
      </c>
      <c r="K6427" t="n">
        <v>-17</v>
      </c>
      <c r="L6427" t="n">
        <v>0</v>
      </c>
      <c r="M6427" t="n">
        <v>0</v>
      </c>
      <c r="O6427" t="n">
        <v>0</v>
      </c>
    </row>
    <row r="6428">
      <c r="A6428" s="8" t="n">
        <v>46219</v>
      </c>
      <c r="B6428" t="inlineStr">
        <is>
          <t>UA</t>
        </is>
      </c>
      <c r="C6428" s="9">
        <f>_xlfn.XLOOKUP(B6428,Carriers[Code],Carriers[Airline])</f>
        <v/>
      </c>
      <c r="D6428" t="n">
        <v>226</v>
      </c>
      <c r="E6428" t="inlineStr">
        <is>
          <t>IAH</t>
        </is>
      </c>
      <c r="F6428" s="10" t="n">
        <v>725</v>
      </c>
      <c r="G6428" t="inlineStr">
        <is>
          <t>0700-0759</t>
        </is>
      </c>
      <c r="H6428" s="9">
        <f>INT(F6428/100)</f>
        <v/>
      </c>
      <c r="I6428" t="n">
        <v>-10</v>
      </c>
      <c r="J6428" t="n">
        <v>0</v>
      </c>
      <c r="K6428" t="n">
        <v>-25</v>
      </c>
      <c r="L6428" t="n">
        <v>0</v>
      </c>
      <c r="M6428" t="n">
        <v>0</v>
      </c>
      <c r="O6428" t="n">
        <v>0</v>
      </c>
    </row>
    <row r="6429">
      <c r="A6429" s="8" t="n">
        <v>46219</v>
      </c>
      <c r="B6429" t="inlineStr">
        <is>
          <t>YX</t>
        </is>
      </c>
      <c r="C6429" s="9">
        <f>_xlfn.XLOOKUP(B6429,Carriers[Code],Carriers[Airline])</f>
        <v/>
      </c>
      <c r="D6429" t="n">
        <v>5692</v>
      </c>
      <c r="E6429" t="inlineStr">
        <is>
          <t>DCA</t>
        </is>
      </c>
      <c r="F6429" s="10" t="n">
        <v>725</v>
      </c>
      <c r="G6429" t="inlineStr">
        <is>
          <t>0700-0759</t>
        </is>
      </c>
      <c r="H6429" s="9">
        <f>INT(F6429/100)</f>
        <v/>
      </c>
      <c r="I6429" t="n">
        <v>-8</v>
      </c>
      <c r="J6429" t="n">
        <v>0</v>
      </c>
      <c r="K6429" t="n">
        <v>-28</v>
      </c>
      <c r="L6429" t="n">
        <v>0</v>
      </c>
      <c r="M6429" t="n">
        <v>0</v>
      </c>
      <c r="O6429" t="n">
        <v>0</v>
      </c>
    </row>
    <row r="6430">
      <c r="A6430" s="8" t="n">
        <v>46219</v>
      </c>
      <c r="B6430" t="inlineStr">
        <is>
          <t>UA</t>
        </is>
      </c>
      <c r="C6430" s="9">
        <f>_xlfn.XLOOKUP(B6430,Carriers[Code],Carriers[Airline])</f>
        <v/>
      </c>
      <c r="D6430" t="n">
        <v>323</v>
      </c>
      <c r="E6430" t="inlineStr">
        <is>
          <t>SFO</t>
        </is>
      </c>
      <c r="F6430" s="10" t="n">
        <v>728</v>
      </c>
      <c r="G6430" t="inlineStr">
        <is>
          <t>0700-0759</t>
        </is>
      </c>
      <c r="H6430" s="9">
        <f>INT(F6430/100)</f>
        <v/>
      </c>
      <c r="I6430" t="n">
        <v>-10</v>
      </c>
      <c r="J6430" t="n">
        <v>0</v>
      </c>
      <c r="K6430" t="n">
        <v>-39</v>
      </c>
      <c r="L6430" t="n">
        <v>0</v>
      </c>
      <c r="M6430" t="n">
        <v>0</v>
      </c>
      <c r="O6430" t="n">
        <v>0</v>
      </c>
    </row>
    <row r="6431">
      <c r="A6431" s="8" t="n">
        <v>46219</v>
      </c>
      <c r="B6431" t="inlineStr">
        <is>
          <t>DL</t>
        </is>
      </c>
      <c r="C6431" s="9">
        <f>_xlfn.XLOOKUP(B6431,Carriers[Code],Carriers[Airline])</f>
        <v/>
      </c>
      <c r="D6431" t="n">
        <v>2474</v>
      </c>
      <c r="E6431" t="inlineStr">
        <is>
          <t>RSW</t>
        </is>
      </c>
      <c r="F6431" s="10" t="n">
        <v>730</v>
      </c>
      <c r="G6431" t="inlineStr">
        <is>
          <t>0700-0759</t>
        </is>
      </c>
      <c r="H6431" s="9">
        <f>INT(F6431/100)</f>
        <v/>
      </c>
      <c r="I6431" t="n">
        <v>-9</v>
      </c>
      <c r="J6431" t="n">
        <v>0</v>
      </c>
      <c r="K6431" t="n">
        <v>-20</v>
      </c>
      <c r="L6431" t="n">
        <v>0</v>
      </c>
      <c r="M6431" t="n">
        <v>0</v>
      </c>
      <c r="O6431" t="n">
        <v>0</v>
      </c>
    </row>
    <row r="6432">
      <c r="A6432" s="8" t="n">
        <v>46219</v>
      </c>
      <c r="B6432" t="inlineStr">
        <is>
          <t>DL</t>
        </is>
      </c>
      <c r="C6432" s="9">
        <f>_xlfn.XLOOKUP(B6432,Carriers[Code],Carriers[Airline])</f>
        <v/>
      </c>
      <c r="D6432" t="n">
        <v>2570</v>
      </c>
      <c r="E6432" t="inlineStr">
        <is>
          <t>ORD</t>
        </is>
      </c>
      <c r="F6432" s="10" t="n">
        <v>730</v>
      </c>
      <c r="G6432" t="inlineStr">
        <is>
          <t>0700-0759</t>
        </is>
      </c>
      <c r="H6432" s="9">
        <f>INT(F6432/100)</f>
        <v/>
      </c>
      <c r="I6432" t="n">
        <v>-3</v>
      </c>
      <c r="J6432" t="n">
        <v>0</v>
      </c>
      <c r="K6432" t="n">
        <v>4</v>
      </c>
      <c r="L6432" t="n">
        <v>0</v>
      </c>
      <c r="M6432" t="n">
        <v>0</v>
      </c>
      <c r="O6432" t="n">
        <v>0</v>
      </c>
    </row>
    <row r="6433">
      <c r="A6433" s="8" t="n">
        <v>46219</v>
      </c>
      <c r="B6433" t="inlineStr">
        <is>
          <t>WN</t>
        </is>
      </c>
      <c r="C6433" s="9">
        <f>_xlfn.XLOOKUP(B6433,Carriers[Code],Carriers[Airline])</f>
        <v/>
      </c>
      <c r="D6433" t="n">
        <v>745</v>
      </c>
      <c r="E6433" t="inlineStr">
        <is>
          <t>MDW</t>
        </is>
      </c>
      <c r="F6433" s="10" t="n">
        <v>730</v>
      </c>
      <c r="G6433" t="inlineStr">
        <is>
          <t>0700-0759</t>
        </is>
      </c>
      <c r="H6433" s="9">
        <f>INT(F6433/100)</f>
        <v/>
      </c>
      <c r="I6433" t="n">
        <v>0</v>
      </c>
      <c r="J6433" t="n">
        <v>0</v>
      </c>
      <c r="K6433" t="n">
        <v>-7</v>
      </c>
      <c r="L6433" t="n">
        <v>0</v>
      </c>
      <c r="M6433" t="n">
        <v>0</v>
      </c>
      <c r="O6433" t="n">
        <v>0</v>
      </c>
    </row>
    <row r="6434">
      <c r="A6434" s="8" t="n">
        <v>46219</v>
      </c>
      <c r="B6434" t="inlineStr">
        <is>
          <t>YX</t>
        </is>
      </c>
      <c r="C6434" s="9">
        <f>_xlfn.XLOOKUP(B6434,Carriers[Code],Carriers[Airline])</f>
        <v/>
      </c>
      <c r="D6434" t="n">
        <v>5628</v>
      </c>
      <c r="E6434" t="inlineStr">
        <is>
          <t>IND</t>
        </is>
      </c>
      <c r="F6434" s="10" t="n">
        <v>735</v>
      </c>
      <c r="G6434" t="inlineStr">
        <is>
          <t>0700-0759</t>
        </is>
      </c>
      <c r="H6434" s="9">
        <f>INT(F6434/100)</f>
        <v/>
      </c>
      <c r="I6434" t="n">
        <v>-6</v>
      </c>
      <c r="J6434" t="n">
        <v>0</v>
      </c>
      <c r="K6434" t="n">
        <v>-24</v>
      </c>
      <c r="L6434" t="n">
        <v>0</v>
      </c>
      <c r="M6434" t="n">
        <v>0</v>
      </c>
      <c r="O6434" t="n">
        <v>0</v>
      </c>
    </row>
    <row r="6435">
      <c r="A6435" s="8" t="n">
        <v>46219</v>
      </c>
      <c r="B6435" t="inlineStr">
        <is>
          <t>B6</t>
        </is>
      </c>
      <c r="C6435" s="9">
        <f>_xlfn.XLOOKUP(B6435,Carriers[Code],Carriers[Airline])</f>
        <v/>
      </c>
      <c r="D6435" t="n">
        <v>687</v>
      </c>
      <c r="E6435" t="inlineStr">
        <is>
          <t>LAX</t>
        </is>
      </c>
      <c r="F6435" s="10" t="n">
        <v>740</v>
      </c>
      <c r="G6435" t="inlineStr">
        <is>
          <t>0700-0759</t>
        </is>
      </c>
      <c r="H6435" s="9">
        <f>INT(F6435/100)</f>
        <v/>
      </c>
      <c r="I6435" t="n">
        <v>-8</v>
      </c>
      <c r="J6435" t="n">
        <v>0</v>
      </c>
      <c r="K6435" t="n">
        <v>-18</v>
      </c>
      <c r="L6435" t="n">
        <v>0</v>
      </c>
      <c r="M6435" t="n">
        <v>0</v>
      </c>
      <c r="O6435" t="n">
        <v>0</v>
      </c>
    </row>
    <row r="6436">
      <c r="A6436" s="8" t="n">
        <v>46219</v>
      </c>
      <c r="B6436" t="inlineStr">
        <is>
          <t>DL</t>
        </is>
      </c>
      <c r="C6436" s="9">
        <f>_xlfn.XLOOKUP(B6436,Carriers[Code],Carriers[Airline])</f>
        <v/>
      </c>
      <c r="D6436" t="n">
        <v>499</v>
      </c>
      <c r="E6436" t="inlineStr">
        <is>
          <t>DEN</t>
        </is>
      </c>
      <c r="F6436" s="10" t="n">
        <v>745</v>
      </c>
      <c r="G6436" t="inlineStr">
        <is>
          <t>0700-0759</t>
        </is>
      </c>
      <c r="H6436" s="9">
        <f>INT(F6436/100)</f>
        <v/>
      </c>
      <c r="I6436" t="n">
        <v>0</v>
      </c>
      <c r="J6436" t="n">
        <v>0</v>
      </c>
      <c r="K6436" t="n">
        <v>-9</v>
      </c>
      <c r="L6436" t="n">
        <v>0</v>
      </c>
      <c r="M6436" t="n">
        <v>0</v>
      </c>
      <c r="O6436" t="n">
        <v>0</v>
      </c>
    </row>
    <row r="6437">
      <c r="A6437" s="8" t="n">
        <v>46219</v>
      </c>
      <c r="B6437" t="inlineStr">
        <is>
          <t>UA</t>
        </is>
      </c>
      <c r="C6437" s="9">
        <f>_xlfn.XLOOKUP(B6437,Carriers[Code],Carriers[Airline])</f>
        <v/>
      </c>
      <c r="D6437" t="n">
        <v>647</v>
      </c>
      <c r="E6437" t="inlineStr">
        <is>
          <t>DEN</t>
        </is>
      </c>
      <c r="F6437" s="10" t="n">
        <v>745</v>
      </c>
      <c r="G6437" t="inlineStr">
        <is>
          <t>0700-0759</t>
        </is>
      </c>
      <c r="H6437" s="9">
        <f>INT(F6437/100)</f>
        <v/>
      </c>
      <c r="I6437" t="n">
        <v>-4</v>
      </c>
      <c r="J6437" t="n">
        <v>0</v>
      </c>
      <c r="K6437" t="n">
        <v>-14</v>
      </c>
      <c r="L6437" t="n">
        <v>0</v>
      </c>
      <c r="M6437" t="n">
        <v>0</v>
      </c>
      <c r="O6437" t="n">
        <v>0</v>
      </c>
    </row>
    <row r="6438">
      <c r="A6438" s="8" t="n">
        <v>46219</v>
      </c>
      <c r="B6438" t="inlineStr">
        <is>
          <t>DL</t>
        </is>
      </c>
      <c r="C6438" s="9">
        <f>_xlfn.XLOOKUP(B6438,Carriers[Code],Carriers[Airline])</f>
        <v/>
      </c>
      <c r="D6438" t="n">
        <v>497</v>
      </c>
      <c r="E6438" t="inlineStr">
        <is>
          <t>LAS</t>
        </is>
      </c>
      <c r="F6438" s="10" t="n">
        <v>750</v>
      </c>
      <c r="G6438" t="inlineStr">
        <is>
          <t>0700-0759</t>
        </is>
      </c>
      <c r="H6438" s="9">
        <f>INT(F6438/100)</f>
        <v/>
      </c>
      <c r="I6438" t="n">
        <v>-4</v>
      </c>
      <c r="J6438" t="n">
        <v>0</v>
      </c>
      <c r="K6438" t="n">
        <v>-40</v>
      </c>
      <c r="L6438" t="n">
        <v>0</v>
      </c>
      <c r="M6438" t="n">
        <v>0</v>
      </c>
      <c r="O6438" t="n">
        <v>0</v>
      </c>
    </row>
    <row r="6439">
      <c r="A6439" s="8" t="n">
        <v>46219</v>
      </c>
      <c r="B6439" t="inlineStr">
        <is>
          <t>DL</t>
        </is>
      </c>
      <c r="C6439" s="9">
        <f>_xlfn.XLOOKUP(B6439,Carriers[Code],Carriers[Airline])</f>
        <v/>
      </c>
      <c r="D6439" t="n">
        <v>384</v>
      </c>
      <c r="E6439" t="inlineStr">
        <is>
          <t>SEA</t>
        </is>
      </c>
      <c r="F6439" s="10" t="n">
        <v>753</v>
      </c>
      <c r="G6439" t="inlineStr">
        <is>
          <t>0700-0759</t>
        </is>
      </c>
      <c r="H6439" s="9">
        <f>INT(F6439/100)</f>
        <v/>
      </c>
      <c r="I6439" t="n">
        <v>0</v>
      </c>
      <c r="J6439" t="n">
        <v>0</v>
      </c>
      <c r="K6439" t="n">
        <v>14</v>
      </c>
      <c r="L6439" t="n">
        <v>0</v>
      </c>
      <c r="M6439" t="n">
        <v>0</v>
      </c>
      <c r="O6439" t="n">
        <v>0</v>
      </c>
    </row>
    <row r="6440">
      <c r="A6440" s="8" t="n">
        <v>46219</v>
      </c>
      <c r="B6440" t="inlineStr">
        <is>
          <t>B6</t>
        </is>
      </c>
      <c r="C6440" s="9">
        <f>_xlfn.XLOOKUP(B6440,Carriers[Code],Carriers[Airline])</f>
        <v/>
      </c>
      <c r="D6440" t="n">
        <v>669</v>
      </c>
      <c r="E6440" t="inlineStr">
        <is>
          <t>FLL</t>
        </is>
      </c>
      <c r="F6440" s="10" t="n">
        <v>754</v>
      </c>
      <c r="G6440" t="inlineStr">
        <is>
          <t>0700-0759</t>
        </is>
      </c>
      <c r="H6440" s="9">
        <f>INT(F6440/100)</f>
        <v/>
      </c>
      <c r="I6440" t="n">
        <v>-2</v>
      </c>
      <c r="J6440" t="n">
        <v>0</v>
      </c>
      <c r="K6440" t="n">
        <v>-32</v>
      </c>
      <c r="L6440" t="n">
        <v>0</v>
      </c>
      <c r="M6440" t="n">
        <v>0</v>
      </c>
      <c r="O6440" t="n">
        <v>0</v>
      </c>
    </row>
    <row r="6441">
      <c r="A6441" s="8" t="n">
        <v>46219</v>
      </c>
      <c r="B6441" t="inlineStr">
        <is>
          <t>DL</t>
        </is>
      </c>
      <c r="C6441" s="9">
        <f>_xlfn.XLOOKUP(B6441,Carriers[Code],Carriers[Airline])</f>
        <v/>
      </c>
      <c r="D6441" t="n">
        <v>1401</v>
      </c>
      <c r="E6441" t="inlineStr">
        <is>
          <t>FLL</t>
        </is>
      </c>
      <c r="F6441" s="10" t="n">
        <v>755</v>
      </c>
      <c r="G6441" t="inlineStr">
        <is>
          <t>0700-0759</t>
        </is>
      </c>
      <c r="H6441" s="9">
        <f>INT(F6441/100)</f>
        <v/>
      </c>
      <c r="I6441" t="n">
        <v>-3</v>
      </c>
      <c r="J6441" t="n">
        <v>0</v>
      </c>
      <c r="K6441" t="n">
        <v>-30</v>
      </c>
      <c r="L6441" t="n">
        <v>0</v>
      </c>
      <c r="M6441" t="n">
        <v>0</v>
      </c>
      <c r="O6441" t="n">
        <v>0</v>
      </c>
    </row>
    <row r="6442">
      <c r="A6442" s="8" t="n">
        <v>46219</v>
      </c>
      <c r="B6442" t="inlineStr">
        <is>
          <t>WN</t>
        </is>
      </c>
      <c r="C6442" s="9">
        <f>_xlfn.XLOOKUP(B6442,Carriers[Code],Carriers[Airline])</f>
        <v/>
      </c>
      <c r="D6442" t="n">
        <v>375</v>
      </c>
      <c r="E6442" t="inlineStr">
        <is>
          <t>AUS</t>
        </is>
      </c>
      <c r="F6442" s="10" t="n">
        <v>755</v>
      </c>
      <c r="G6442" t="inlineStr">
        <is>
          <t>0700-0759</t>
        </is>
      </c>
      <c r="H6442" s="9">
        <f>INT(F6442/100)</f>
        <v/>
      </c>
      <c r="I6442" t="n">
        <v>-7</v>
      </c>
      <c r="J6442" t="n">
        <v>0</v>
      </c>
      <c r="K6442" t="n">
        <v>-24</v>
      </c>
      <c r="L6442" t="n">
        <v>0</v>
      </c>
      <c r="M6442" t="n">
        <v>0</v>
      </c>
      <c r="O6442" t="n">
        <v>0</v>
      </c>
    </row>
    <row r="6443">
      <c r="A6443" s="8" t="n">
        <v>46219</v>
      </c>
      <c r="B6443" t="inlineStr">
        <is>
          <t>AA</t>
        </is>
      </c>
      <c r="C6443" s="9">
        <f>_xlfn.XLOOKUP(B6443,Carriers[Code],Carriers[Airline])</f>
        <v/>
      </c>
      <c r="D6443" t="n">
        <v>1259</v>
      </c>
      <c r="E6443" t="inlineStr">
        <is>
          <t>MIA</t>
        </is>
      </c>
      <c r="F6443" s="10" t="n">
        <v>800</v>
      </c>
      <c r="G6443" t="inlineStr">
        <is>
          <t>0800-0859</t>
        </is>
      </c>
      <c r="H6443" s="9">
        <f>INT(F6443/100)</f>
        <v/>
      </c>
      <c r="I6443" t="n">
        <v>-5</v>
      </c>
      <c r="J6443" t="n">
        <v>0</v>
      </c>
      <c r="K6443" t="n">
        <v>-20</v>
      </c>
      <c r="L6443" t="n">
        <v>0</v>
      </c>
      <c r="M6443" t="n">
        <v>0</v>
      </c>
      <c r="O6443" t="n">
        <v>0</v>
      </c>
    </row>
    <row r="6444">
      <c r="A6444" s="8" t="n">
        <v>46219</v>
      </c>
      <c r="B6444" t="inlineStr">
        <is>
          <t>DL</t>
        </is>
      </c>
      <c r="C6444" s="9">
        <f>_xlfn.XLOOKUP(B6444,Carriers[Code],Carriers[Airline])</f>
        <v/>
      </c>
      <c r="D6444" t="n">
        <v>923</v>
      </c>
      <c r="E6444" t="inlineStr">
        <is>
          <t>ATL</t>
        </is>
      </c>
      <c r="F6444" s="10" t="n">
        <v>800</v>
      </c>
      <c r="G6444" t="inlineStr">
        <is>
          <t>0800-0859</t>
        </is>
      </c>
      <c r="H6444" s="9">
        <f>INT(F6444/100)</f>
        <v/>
      </c>
      <c r="I6444" t="n">
        <v>2</v>
      </c>
      <c r="J6444" t="n">
        <v>0</v>
      </c>
      <c r="K6444" t="n">
        <v>-10</v>
      </c>
      <c r="L6444" t="n">
        <v>0</v>
      </c>
      <c r="M6444" t="n">
        <v>0</v>
      </c>
      <c r="O6444" t="n">
        <v>0</v>
      </c>
    </row>
    <row r="6445">
      <c r="A6445" s="8" t="n">
        <v>46219</v>
      </c>
      <c r="B6445" t="inlineStr">
        <is>
          <t>UA</t>
        </is>
      </c>
      <c r="C6445" s="9">
        <f>_xlfn.XLOOKUP(B6445,Carriers[Code],Carriers[Airline])</f>
        <v/>
      </c>
      <c r="D6445" t="n">
        <v>570</v>
      </c>
      <c r="E6445" t="inlineStr">
        <is>
          <t>EWR</t>
        </is>
      </c>
      <c r="F6445" s="10" t="n">
        <v>800</v>
      </c>
      <c r="G6445" t="inlineStr">
        <is>
          <t>0800-0859</t>
        </is>
      </c>
      <c r="H6445" s="9">
        <f>INT(F6445/100)</f>
        <v/>
      </c>
      <c r="I6445" t="n">
        <v>-7</v>
      </c>
      <c r="J6445" t="n">
        <v>0</v>
      </c>
      <c r="K6445" t="n">
        <v>-21</v>
      </c>
      <c r="L6445" t="n">
        <v>0</v>
      </c>
      <c r="M6445" t="n">
        <v>0</v>
      </c>
      <c r="O6445" t="n">
        <v>0</v>
      </c>
    </row>
    <row r="6446">
      <c r="A6446" s="8" t="n">
        <v>46219</v>
      </c>
      <c r="B6446" t="inlineStr">
        <is>
          <t>YX</t>
        </is>
      </c>
      <c r="C6446" s="9">
        <f>_xlfn.XLOOKUP(B6446,Carriers[Code],Carriers[Airline])</f>
        <v/>
      </c>
      <c r="D6446" t="n">
        <v>5735</v>
      </c>
      <c r="E6446" t="inlineStr">
        <is>
          <t>LGA</t>
        </is>
      </c>
      <c r="F6446" s="10" t="n">
        <v>800</v>
      </c>
      <c r="G6446" t="inlineStr">
        <is>
          <t>0800-0859</t>
        </is>
      </c>
      <c r="H6446" s="9">
        <f>INT(F6446/100)</f>
        <v/>
      </c>
      <c r="I6446" t="n">
        <v>-8</v>
      </c>
      <c r="J6446" t="n">
        <v>0</v>
      </c>
      <c r="K6446" t="n">
        <v>-5</v>
      </c>
      <c r="L6446" t="n">
        <v>0</v>
      </c>
      <c r="M6446" t="n">
        <v>0</v>
      </c>
      <c r="O6446" t="n">
        <v>0</v>
      </c>
    </row>
    <row r="6447">
      <c r="A6447" s="8" t="n">
        <v>46219</v>
      </c>
      <c r="B6447" t="inlineStr">
        <is>
          <t>AA</t>
        </is>
      </c>
      <c r="C6447" s="9">
        <f>_xlfn.XLOOKUP(B6447,Carriers[Code],Carriers[Airline])</f>
        <v/>
      </c>
      <c r="D6447" t="n">
        <v>701</v>
      </c>
      <c r="E6447" t="inlineStr">
        <is>
          <t>DFW</t>
        </is>
      </c>
      <c r="F6447" s="10" t="n">
        <v>801</v>
      </c>
      <c r="G6447" t="inlineStr">
        <is>
          <t>0800-0859</t>
        </is>
      </c>
      <c r="H6447" s="9">
        <f>INT(F6447/100)</f>
        <v/>
      </c>
      <c r="I6447" t="n">
        <v>-2</v>
      </c>
      <c r="J6447" t="n">
        <v>0</v>
      </c>
      <c r="K6447" t="n">
        <v>-24</v>
      </c>
      <c r="L6447" t="n">
        <v>0</v>
      </c>
      <c r="M6447" t="n">
        <v>0</v>
      </c>
      <c r="O6447" t="n">
        <v>0</v>
      </c>
    </row>
    <row r="6448">
      <c r="A6448" s="8" t="n">
        <v>46219</v>
      </c>
      <c r="B6448" t="inlineStr">
        <is>
          <t>B6</t>
        </is>
      </c>
      <c r="C6448" s="9">
        <f>_xlfn.XLOOKUP(B6448,Carriers[Code],Carriers[Airline])</f>
        <v/>
      </c>
      <c r="D6448" t="n">
        <v>2115</v>
      </c>
      <c r="E6448" t="inlineStr">
        <is>
          <t>BUF</t>
        </is>
      </c>
      <c r="F6448" s="10" t="n">
        <v>802</v>
      </c>
      <c r="G6448" t="inlineStr">
        <is>
          <t>0800-0859</t>
        </is>
      </c>
      <c r="H6448" s="9">
        <f>INT(F6448/100)</f>
        <v/>
      </c>
      <c r="I6448" t="n">
        <v>13</v>
      </c>
      <c r="J6448" t="n">
        <v>0</v>
      </c>
      <c r="K6448" t="n">
        <v>8</v>
      </c>
      <c r="L6448" t="n">
        <v>0</v>
      </c>
      <c r="M6448" t="n">
        <v>0</v>
      </c>
      <c r="O6448" t="n">
        <v>0</v>
      </c>
    </row>
    <row r="6449">
      <c r="A6449" s="8" t="n">
        <v>46219</v>
      </c>
      <c r="B6449" t="inlineStr">
        <is>
          <t>AA</t>
        </is>
      </c>
      <c r="C6449" s="9">
        <f>_xlfn.XLOOKUP(B6449,Carriers[Code],Carriers[Airline])</f>
        <v/>
      </c>
      <c r="D6449" t="n">
        <v>2764</v>
      </c>
      <c r="E6449" t="inlineStr">
        <is>
          <t>PHL</t>
        </is>
      </c>
      <c r="F6449" s="10" t="n">
        <v>803</v>
      </c>
      <c r="G6449" t="inlineStr">
        <is>
          <t>0800-0859</t>
        </is>
      </c>
      <c r="H6449" s="9">
        <f>INT(F6449/100)</f>
        <v/>
      </c>
      <c r="I6449" t="n">
        <v>0</v>
      </c>
      <c r="J6449" t="n">
        <v>0</v>
      </c>
      <c r="K6449" t="n">
        <v>-3</v>
      </c>
      <c r="L6449" t="n">
        <v>0</v>
      </c>
      <c r="M6449" t="n">
        <v>0</v>
      </c>
      <c r="O6449" t="n">
        <v>0</v>
      </c>
    </row>
    <row r="6450">
      <c r="A6450" s="8" t="n">
        <v>46219</v>
      </c>
      <c r="B6450" t="inlineStr">
        <is>
          <t>AA</t>
        </is>
      </c>
      <c r="C6450" s="9">
        <f>_xlfn.XLOOKUP(B6450,Carriers[Code],Carriers[Airline])</f>
        <v/>
      </c>
      <c r="D6450" t="n">
        <v>2715</v>
      </c>
      <c r="E6450" t="inlineStr">
        <is>
          <t>CLT</t>
        </is>
      </c>
      <c r="F6450" s="10" t="n">
        <v>805</v>
      </c>
      <c r="G6450" t="inlineStr">
        <is>
          <t>0800-0859</t>
        </is>
      </c>
      <c r="H6450" s="9">
        <f>INT(F6450/100)</f>
        <v/>
      </c>
      <c r="I6450" t="n">
        <v>-9</v>
      </c>
      <c r="J6450" t="n">
        <v>0</v>
      </c>
      <c r="K6450" t="n">
        <v>-21</v>
      </c>
      <c r="L6450" t="n">
        <v>0</v>
      </c>
      <c r="M6450" t="n">
        <v>0</v>
      </c>
      <c r="O6450" t="n">
        <v>0</v>
      </c>
    </row>
    <row r="6451">
      <c r="A6451" s="8" t="n">
        <v>46219</v>
      </c>
      <c r="B6451" t="inlineStr">
        <is>
          <t>YX</t>
        </is>
      </c>
      <c r="C6451" s="9">
        <f>_xlfn.XLOOKUP(B6451,Carriers[Code],Carriers[Airline])</f>
        <v/>
      </c>
      <c r="D6451" t="n">
        <v>4377</v>
      </c>
      <c r="E6451" t="inlineStr">
        <is>
          <t>LGA</t>
        </is>
      </c>
      <c r="F6451" s="10" t="n">
        <v>806</v>
      </c>
      <c r="G6451" t="inlineStr">
        <is>
          <t>0800-0859</t>
        </is>
      </c>
      <c r="H6451" s="9">
        <f>INT(F6451/100)</f>
        <v/>
      </c>
      <c r="I6451" t="n">
        <v>173</v>
      </c>
      <c r="J6451" t="n">
        <v>1</v>
      </c>
      <c r="K6451" t="n">
        <v>173</v>
      </c>
      <c r="L6451" t="n">
        <v>1</v>
      </c>
      <c r="M6451" t="n">
        <v>0</v>
      </c>
      <c r="O6451" t="n">
        <v>0</v>
      </c>
      <c r="P6451" t="n">
        <v>0</v>
      </c>
      <c r="Q6451" t="n">
        <v>0</v>
      </c>
      <c r="R6451" t="n">
        <v>0</v>
      </c>
      <c r="S6451" t="n">
        <v>0</v>
      </c>
      <c r="T6451" t="n">
        <v>173</v>
      </c>
    </row>
    <row r="6452">
      <c r="A6452" s="8" t="n">
        <v>46219</v>
      </c>
      <c r="B6452" t="inlineStr">
        <is>
          <t>YX</t>
        </is>
      </c>
      <c r="C6452" s="9">
        <f>_xlfn.XLOOKUP(B6452,Carriers[Code],Carriers[Airline])</f>
        <v/>
      </c>
      <c r="D6452" t="n">
        <v>4399</v>
      </c>
      <c r="E6452" t="inlineStr">
        <is>
          <t>CMH</t>
        </is>
      </c>
      <c r="F6452" s="10" t="n">
        <v>809</v>
      </c>
      <c r="G6452" t="inlineStr">
        <is>
          <t>0800-0859</t>
        </is>
      </c>
      <c r="H6452" s="9">
        <f>INT(F6452/100)</f>
        <v/>
      </c>
      <c r="I6452" t="n">
        <v>-10</v>
      </c>
      <c r="J6452" t="n">
        <v>0</v>
      </c>
      <c r="K6452" t="n">
        <v>-26</v>
      </c>
      <c r="L6452" t="n">
        <v>0</v>
      </c>
      <c r="M6452" t="n">
        <v>0</v>
      </c>
      <c r="O6452" t="n">
        <v>0</v>
      </c>
    </row>
    <row r="6453">
      <c r="A6453" s="8" t="n">
        <v>46219</v>
      </c>
      <c r="B6453" t="inlineStr">
        <is>
          <t>B6</t>
        </is>
      </c>
      <c r="C6453" s="9">
        <f>_xlfn.XLOOKUP(B6453,Carriers[Code],Carriers[Airline])</f>
        <v/>
      </c>
      <c r="D6453" t="n">
        <v>311</v>
      </c>
      <c r="E6453" t="inlineStr">
        <is>
          <t>ORD</t>
        </is>
      </c>
      <c r="F6453" s="10" t="n">
        <v>810</v>
      </c>
      <c r="G6453" t="inlineStr">
        <is>
          <t>0800-0859</t>
        </is>
      </c>
      <c r="H6453" s="9">
        <f>INT(F6453/100)</f>
        <v/>
      </c>
      <c r="I6453" t="n">
        <v>14</v>
      </c>
      <c r="J6453" t="n">
        <v>0</v>
      </c>
      <c r="K6453" t="n">
        <v>22</v>
      </c>
      <c r="L6453" t="n">
        <v>1</v>
      </c>
      <c r="M6453" t="n">
        <v>0</v>
      </c>
      <c r="O6453" t="n">
        <v>0</v>
      </c>
      <c r="P6453" t="n">
        <v>4</v>
      </c>
      <c r="Q6453" t="n">
        <v>0</v>
      </c>
      <c r="R6453" t="n">
        <v>8</v>
      </c>
      <c r="S6453" t="n">
        <v>0</v>
      </c>
      <c r="T6453" t="n">
        <v>10</v>
      </c>
    </row>
    <row r="6454">
      <c r="A6454" s="8" t="n">
        <v>46219</v>
      </c>
      <c r="B6454" t="inlineStr">
        <is>
          <t>YX</t>
        </is>
      </c>
      <c r="C6454" s="9">
        <f>_xlfn.XLOOKUP(B6454,Carriers[Code],Carriers[Airline])</f>
        <v/>
      </c>
      <c r="D6454" t="n">
        <v>5654</v>
      </c>
      <c r="E6454" t="inlineStr">
        <is>
          <t>CMH</t>
        </is>
      </c>
      <c r="F6454" s="10" t="n">
        <v>811</v>
      </c>
      <c r="G6454" t="inlineStr">
        <is>
          <t>0800-0859</t>
        </is>
      </c>
      <c r="H6454" s="9">
        <f>INT(F6454/100)</f>
        <v/>
      </c>
      <c r="I6454" t="n">
        <v>-13</v>
      </c>
      <c r="J6454" t="n">
        <v>0</v>
      </c>
      <c r="K6454" t="n">
        <v>-29</v>
      </c>
      <c r="L6454" t="n">
        <v>0</v>
      </c>
      <c r="M6454" t="n">
        <v>0</v>
      </c>
      <c r="O6454" t="n">
        <v>0</v>
      </c>
    </row>
    <row r="6455">
      <c r="A6455" s="8" t="n">
        <v>46219</v>
      </c>
      <c r="B6455" t="inlineStr">
        <is>
          <t>B6</t>
        </is>
      </c>
      <c r="C6455" s="9">
        <f>_xlfn.XLOOKUP(B6455,Carriers[Code],Carriers[Airline])</f>
        <v/>
      </c>
      <c r="D6455" t="n">
        <v>791</v>
      </c>
      <c r="E6455" t="inlineStr">
        <is>
          <t>TPA</t>
        </is>
      </c>
      <c r="F6455" s="10" t="n">
        <v>815</v>
      </c>
      <c r="G6455" t="inlineStr">
        <is>
          <t>0800-0859</t>
        </is>
      </c>
      <c r="H6455" s="9">
        <f>INT(F6455/100)</f>
        <v/>
      </c>
      <c r="I6455" t="n">
        <v>18</v>
      </c>
      <c r="J6455" t="n">
        <v>1</v>
      </c>
      <c r="K6455" t="n">
        <v>3</v>
      </c>
      <c r="L6455" t="n">
        <v>0</v>
      </c>
      <c r="M6455" t="n">
        <v>0</v>
      </c>
      <c r="O6455" t="n">
        <v>0</v>
      </c>
    </row>
    <row r="6456">
      <c r="A6456" s="8" t="n">
        <v>46219</v>
      </c>
      <c r="B6456" t="inlineStr">
        <is>
          <t>B6</t>
        </is>
      </c>
      <c r="C6456" s="9">
        <f>_xlfn.XLOOKUP(B6456,Carriers[Code],Carriers[Airline])</f>
        <v/>
      </c>
      <c r="D6456" t="n">
        <v>1177</v>
      </c>
      <c r="E6456" t="inlineStr">
        <is>
          <t>LAS</t>
        </is>
      </c>
      <c r="F6456" s="10" t="n">
        <v>815</v>
      </c>
      <c r="G6456" t="inlineStr">
        <is>
          <t>0800-0859</t>
        </is>
      </c>
      <c r="H6456" s="9">
        <f>INT(F6456/100)</f>
        <v/>
      </c>
      <c r="I6456" t="n">
        <v>7</v>
      </c>
      <c r="J6456" t="n">
        <v>0</v>
      </c>
      <c r="K6456" t="n">
        <v>-15</v>
      </c>
      <c r="L6456" t="n">
        <v>0</v>
      </c>
      <c r="M6456" t="n">
        <v>0</v>
      </c>
      <c r="O6456" t="n">
        <v>0</v>
      </c>
    </row>
    <row r="6457">
      <c r="A6457" s="8" t="n">
        <v>46219</v>
      </c>
      <c r="B6457" t="inlineStr">
        <is>
          <t>UA</t>
        </is>
      </c>
      <c r="C6457" s="9">
        <f>_xlfn.XLOOKUP(B6457,Carriers[Code],Carriers[Airline])</f>
        <v/>
      </c>
      <c r="D6457" t="n">
        <v>1834</v>
      </c>
      <c r="E6457" t="inlineStr">
        <is>
          <t>ORD</t>
        </is>
      </c>
      <c r="F6457" s="10" t="n">
        <v>815</v>
      </c>
      <c r="G6457" t="inlineStr">
        <is>
          <t>0800-0859</t>
        </is>
      </c>
      <c r="H6457" s="9">
        <f>INT(F6457/100)</f>
        <v/>
      </c>
      <c r="I6457" t="n">
        <v>-6</v>
      </c>
      <c r="J6457" t="n">
        <v>0</v>
      </c>
      <c r="K6457" t="n">
        <v>-6</v>
      </c>
      <c r="L6457" t="n">
        <v>0</v>
      </c>
      <c r="M6457" t="n">
        <v>0</v>
      </c>
      <c r="O6457" t="n">
        <v>0</v>
      </c>
    </row>
    <row r="6458">
      <c r="A6458" s="8" t="n">
        <v>46219</v>
      </c>
      <c r="B6458" t="inlineStr">
        <is>
          <t>YX</t>
        </is>
      </c>
      <c r="C6458" s="9">
        <f>_xlfn.XLOOKUP(B6458,Carriers[Code],Carriers[Airline])</f>
        <v/>
      </c>
      <c r="D6458" t="n">
        <v>5678</v>
      </c>
      <c r="E6458" t="inlineStr">
        <is>
          <t>PIT</t>
        </is>
      </c>
      <c r="F6458" s="10" t="n">
        <v>815</v>
      </c>
      <c r="G6458" t="inlineStr">
        <is>
          <t>0800-0859</t>
        </is>
      </c>
      <c r="H6458" s="9">
        <f>INT(F6458/100)</f>
        <v/>
      </c>
      <c r="I6458" t="n">
        <v>-5</v>
      </c>
      <c r="J6458" t="n">
        <v>0</v>
      </c>
      <c r="K6458" t="n">
        <v>-6</v>
      </c>
      <c r="L6458" t="n">
        <v>0</v>
      </c>
      <c r="M6458" t="n">
        <v>0</v>
      </c>
      <c r="O6458" t="n">
        <v>0</v>
      </c>
    </row>
    <row r="6459">
      <c r="A6459" s="8" t="n">
        <v>46219</v>
      </c>
      <c r="B6459" t="inlineStr">
        <is>
          <t>DL</t>
        </is>
      </c>
      <c r="C6459" s="9">
        <f>_xlfn.XLOOKUP(B6459,Carriers[Code],Carriers[Airline])</f>
        <v/>
      </c>
      <c r="D6459" t="n">
        <v>1308</v>
      </c>
      <c r="E6459" t="inlineStr">
        <is>
          <t>MSP</t>
        </is>
      </c>
      <c r="F6459" s="10" t="n">
        <v>816</v>
      </c>
      <c r="G6459" t="inlineStr">
        <is>
          <t>0800-0859</t>
        </is>
      </c>
      <c r="H6459" s="9">
        <f>INT(F6459/100)</f>
        <v/>
      </c>
      <c r="I6459" t="n">
        <v>198</v>
      </c>
      <c r="J6459" t="n">
        <v>1</v>
      </c>
      <c r="K6459" t="n">
        <v>200</v>
      </c>
      <c r="L6459" t="n">
        <v>1</v>
      </c>
      <c r="M6459" t="n">
        <v>0</v>
      </c>
      <c r="O6459" t="n">
        <v>0</v>
      </c>
      <c r="P6459" t="n">
        <v>198</v>
      </c>
      <c r="Q6459" t="n">
        <v>0</v>
      </c>
      <c r="R6459" t="n">
        <v>2</v>
      </c>
      <c r="S6459" t="n">
        <v>0</v>
      </c>
      <c r="T6459" t="n">
        <v>0</v>
      </c>
    </row>
    <row r="6460">
      <c r="A6460" s="8" t="n">
        <v>46219</v>
      </c>
      <c r="B6460" t="inlineStr">
        <is>
          <t>AA</t>
        </is>
      </c>
      <c r="C6460" s="9">
        <f>_xlfn.XLOOKUP(B6460,Carriers[Code],Carriers[Airline])</f>
        <v/>
      </c>
      <c r="D6460" t="n">
        <v>1550</v>
      </c>
      <c r="E6460" t="inlineStr">
        <is>
          <t>DCA</t>
        </is>
      </c>
      <c r="F6460" s="10" t="n">
        <v>819</v>
      </c>
      <c r="G6460" t="inlineStr">
        <is>
          <t>0800-0859</t>
        </is>
      </c>
      <c r="H6460" s="9">
        <f>INT(F6460/100)</f>
        <v/>
      </c>
      <c r="I6460" t="n">
        <v>-9</v>
      </c>
      <c r="J6460" t="n">
        <v>0</v>
      </c>
      <c r="K6460" t="n">
        <v>-12</v>
      </c>
      <c r="L6460" t="n">
        <v>0</v>
      </c>
      <c r="M6460" t="n">
        <v>0</v>
      </c>
      <c r="O6460" t="n">
        <v>0</v>
      </c>
    </row>
    <row r="6461">
      <c r="A6461" s="8" t="n">
        <v>46219</v>
      </c>
      <c r="B6461" t="inlineStr">
        <is>
          <t>B6</t>
        </is>
      </c>
      <c r="C6461" s="9">
        <f>_xlfn.XLOOKUP(B6461,Carriers[Code],Carriers[Airline])</f>
        <v/>
      </c>
      <c r="D6461" t="n">
        <v>833</v>
      </c>
      <c r="E6461" t="inlineStr">
        <is>
          <t>SFO</t>
        </is>
      </c>
      <c r="F6461" s="10" t="n">
        <v>820</v>
      </c>
      <c r="G6461" t="inlineStr">
        <is>
          <t>0800-0859</t>
        </is>
      </c>
      <c r="H6461" s="9">
        <f>INT(F6461/100)</f>
        <v/>
      </c>
      <c r="I6461" t="n">
        <v>-10</v>
      </c>
      <c r="J6461" t="n">
        <v>0</v>
      </c>
      <c r="K6461" t="n">
        <v>-23</v>
      </c>
      <c r="L6461" t="n">
        <v>0</v>
      </c>
      <c r="M6461" t="n">
        <v>0</v>
      </c>
      <c r="O6461" t="n">
        <v>0</v>
      </c>
    </row>
    <row r="6462">
      <c r="A6462" s="8" t="n">
        <v>46219</v>
      </c>
      <c r="B6462" t="inlineStr">
        <is>
          <t>DL</t>
        </is>
      </c>
      <c r="C6462" s="9">
        <f>_xlfn.XLOOKUP(B6462,Carriers[Code],Carriers[Airline])</f>
        <v/>
      </c>
      <c r="D6462" t="n">
        <v>2141</v>
      </c>
      <c r="E6462" t="inlineStr">
        <is>
          <t>BNA</t>
        </is>
      </c>
      <c r="F6462" s="10" t="n">
        <v>820</v>
      </c>
      <c r="G6462" t="inlineStr">
        <is>
          <t>0800-0859</t>
        </is>
      </c>
      <c r="H6462" s="9">
        <f>INT(F6462/100)</f>
        <v/>
      </c>
      <c r="I6462" t="n">
        <v>-8</v>
      </c>
      <c r="J6462" t="n">
        <v>0</v>
      </c>
      <c r="K6462" t="n">
        <v>-25</v>
      </c>
      <c r="L6462" t="n">
        <v>0</v>
      </c>
      <c r="M6462" t="n">
        <v>0</v>
      </c>
      <c r="O6462" t="n">
        <v>0</v>
      </c>
    </row>
    <row r="6463">
      <c r="A6463" s="8" t="n">
        <v>46219</v>
      </c>
      <c r="B6463" t="inlineStr">
        <is>
          <t>B6</t>
        </is>
      </c>
      <c r="C6463" s="9">
        <f>_xlfn.XLOOKUP(B6463,Carriers[Code],Carriers[Airline])</f>
        <v/>
      </c>
      <c r="D6463" t="n">
        <v>351</v>
      </c>
      <c r="E6463" t="inlineStr">
        <is>
          <t>MCO</t>
        </is>
      </c>
      <c r="F6463" s="10" t="n">
        <v>825</v>
      </c>
      <c r="G6463" t="inlineStr">
        <is>
          <t>0800-0859</t>
        </is>
      </c>
      <c r="H6463" s="9">
        <f>INT(F6463/100)</f>
        <v/>
      </c>
      <c r="I6463" t="n">
        <v>-2</v>
      </c>
      <c r="J6463" t="n">
        <v>0</v>
      </c>
      <c r="K6463" t="n">
        <v>-9</v>
      </c>
      <c r="L6463" t="n">
        <v>0</v>
      </c>
      <c r="M6463" t="n">
        <v>0</v>
      </c>
      <c r="O6463" t="n">
        <v>0</v>
      </c>
    </row>
    <row r="6464">
      <c r="A6464" s="8" t="n">
        <v>46219</v>
      </c>
      <c r="B6464" t="inlineStr">
        <is>
          <t>AS</t>
        </is>
      </c>
      <c r="C6464" s="9">
        <f>_xlfn.XLOOKUP(B6464,Carriers[Code],Carriers[Airline])</f>
        <v/>
      </c>
      <c r="D6464" t="n">
        <v>256</v>
      </c>
      <c r="E6464" t="inlineStr">
        <is>
          <t>SAN</t>
        </is>
      </c>
      <c r="F6464" s="10" t="n">
        <v>828</v>
      </c>
      <c r="G6464" t="inlineStr">
        <is>
          <t>0800-0859</t>
        </is>
      </c>
      <c r="H6464" s="9">
        <f>INT(F6464/100)</f>
        <v/>
      </c>
      <c r="I6464" t="n">
        <v>928</v>
      </c>
      <c r="J6464" t="n">
        <v>1</v>
      </c>
      <c r="K6464" t="n">
        <v>913</v>
      </c>
      <c r="L6464" t="n">
        <v>1</v>
      </c>
      <c r="M6464" t="n">
        <v>0</v>
      </c>
      <c r="O6464" t="n">
        <v>0</v>
      </c>
      <c r="P6464" t="n">
        <v>913</v>
      </c>
      <c r="Q6464" t="n">
        <v>0</v>
      </c>
      <c r="R6464" t="n">
        <v>0</v>
      </c>
      <c r="S6464" t="n">
        <v>0</v>
      </c>
      <c r="T6464" t="n">
        <v>0</v>
      </c>
    </row>
    <row r="6465">
      <c r="A6465" s="8" t="n">
        <v>46219</v>
      </c>
      <c r="B6465" t="inlineStr">
        <is>
          <t>B6</t>
        </is>
      </c>
      <c r="C6465" s="9">
        <f>_xlfn.XLOOKUP(B6465,Carriers[Code],Carriers[Airline])</f>
        <v/>
      </c>
      <c r="D6465" t="n">
        <v>2355</v>
      </c>
      <c r="E6465" t="inlineStr">
        <is>
          <t>DCA</t>
        </is>
      </c>
      <c r="F6465" s="10" t="n">
        <v>829</v>
      </c>
      <c r="G6465" t="inlineStr">
        <is>
          <t>0800-0859</t>
        </is>
      </c>
      <c r="H6465" s="9">
        <f>INT(F6465/100)</f>
        <v/>
      </c>
      <c r="I6465" t="n">
        <v>-11</v>
      </c>
      <c r="J6465" t="n">
        <v>0</v>
      </c>
      <c r="K6465" t="n">
        <v>-7</v>
      </c>
      <c r="L6465" t="n">
        <v>0</v>
      </c>
      <c r="M6465" t="n">
        <v>0</v>
      </c>
      <c r="O6465" t="n">
        <v>0</v>
      </c>
    </row>
    <row r="6466">
      <c r="A6466" s="8" t="n">
        <v>46219</v>
      </c>
      <c r="B6466" t="inlineStr">
        <is>
          <t>B6</t>
        </is>
      </c>
      <c r="C6466" s="9">
        <f>_xlfn.XLOOKUP(B6466,Carriers[Code],Carriers[Airline])</f>
        <v/>
      </c>
      <c r="D6466" t="n">
        <v>1097</v>
      </c>
      <c r="E6466" t="inlineStr">
        <is>
          <t>ATL</t>
        </is>
      </c>
      <c r="F6466" s="10" t="n">
        <v>830</v>
      </c>
      <c r="G6466" t="inlineStr">
        <is>
          <t>0800-0859</t>
        </is>
      </c>
      <c r="H6466" s="9">
        <f>INT(F6466/100)</f>
        <v/>
      </c>
      <c r="I6466" t="n">
        <v>14</v>
      </c>
      <c r="J6466" t="n">
        <v>0</v>
      </c>
      <c r="K6466" t="n">
        <v>-6</v>
      </c>
      <c r="L6466" t="n">
        <v>0</v>
      </c>
      <c r="M6466" t="n">
        <v>0</v>
      </c>
      <c r="O6466" t="n">
        <v>0</v>
      </c>
    </row>
    <row r="6467">
      <c r="A6467" s="8" t="n">
        <v>46219</v>
      </c>
      <c r="B6467" t="inlineStr">
        <is>
          <t>YX</t>
        </is>
      </c>
      <c r="C6467" s="9">
        <f>_xlfn.XLOOKUP(B6467,Carriers[Code],Carriers[Airline])</f>
        <v/>
      </c>
      <c r="D6467" t="n">
        <v>5674</v>
      </c>
      <c r="E6467" t="inlineStr">
        <is>
          <t>CLE</t>
        </is>
      </c>
      <c r="F6467" s="10" t="n">
        <v>830</v>
      </c>
      <c r="G6467" t="inlineStr">
        <is>
          <t>0800-0859</t>
        </is>
      </c>
      <c r="H6467" s="9">
        <f>INT(F6467/100)</f>
        <v/>
      </c>
      <c r="I6467" t="n">
        <v>-1</v>
      </c>
      <c r="J6467" t="n">
        <v>0</v>
      </c>
      <c r="K6467" t="n">
        <v>-8</v>
      </c>
      <c r="L6467" t="n">
        <v>0</v>
      </c>
      <c r="M6467" t="n">
        <v>0</v>
      </c>
      <c r="O6467" t="n">
        <v>0</v>
      </c>
    </row>
    <row r="6468">
      <c r="A6468" s="8" t="n">
        <v>46219</v>
      </c>
      <c r="B6468" t="inlineStr">
        <is>
          <t>YX</t>
        </is>
      </c>
      <c r="C6468" s="9">
        <f>_xlfn.XLOOKUP(B6468,Carriers[Code],Carriers[Airline])</f>
        <v/>
      </c>
      <c r="D6468" t="n">
        <v>4635</v>
      </c>
      <c r="E6468" t="inlineStr">
        <is>
          <t>SYR</t>
        </is>
      </c>
      <c r="F6468" s="10" t="n">
        <v>836</v>
      </c>
      <c r="G6468" t="inlineStr">
        <is>
          <t>0800-0859</t>
        </is>
      </c>
      <c r="H6468" s="9">
        <f>INT(F6468/100)</f>
        <v/>
      </c>
      <c r="I6468" t="n">
        <v>-9</v>
      </c>
      <c r="J6468" t="n">
        <v>0</v>
      </c>
      <c r="K6468" t="n">
        <v>-24</v>
      </c>
      <c r="L6468" t="n">
        <v>0</v>
      </c>
      <c r="M6468" t="n">
        <v>0</v>
      </c>
      <c r="O6468" t="n">
        <v>0</v>
      </c>
    </row>
    <row r="6469">
      <c r="A6469" s="8" t="n">
        <v>46219</v>
      </c>
      <c r="B6469" t="inlineStr">
        <is>
          <t>B6</t>
        </is>
      </c>
      <c r="C6469" s="9">
        <f>_xlfn.XLOOKUP(B6469,Carriers[Code],Carriers[Airline])</f>
        <v/>
      </c>
      <c r="D6469" t="n">
        <v>1017</v>
      </c>
      <c r="E6469" t="inlineStr">
        <is>
          <t>JFK</t>
        </is>
      </c>
      <c r="F6469" s="10" t="n">
        <v>841</v>
      </c>
      <c r="G6469" t="inlineStr">
        <is>
          <t>0800-0859</t>
        </is>
      </c>
      <c r="H6469" s="9">
        <f>INT(F6469/100)</f>
        <v/>
      </c>
      <c r="I6469" t="n">
        <v>-10</v>
      </c>
      <c r="J6469" t="n">
        <v>0</v>
      </c>
      <c r="K6469" t="n">
        <v>-23</v>
      </c>
      <c r="L6469" t="n">
        <v>0</v>
      </c>
      <c r="M6469" t="n">
        <v>0</v>
      </c>
      <c r="O6469" t="n">
        <v>0</v>
      </c>
    </row>
    <row r="6470">
      <c r="A6470" s="8" t="n">
        <v>46219</v>
      </c>
      <c r="B6470" t="inlineStr">
        <is>
          <t>B6</t>
        </is>
      </c>
      <c r="C6470" s="9">
        <f>_xlfn.XLOOKUP(B6470,Carriers[Code],Carriers[Airline])</f>
        <v/>
      </c>
      <c r="D6470" t="n">
        <v>257</v>
      </c>
      <c r="E6470" t="inlineStr">
        <is>
          <t>BZN</t>
        </is>
      </c>
      <c r="F6470" s="10" t="n">
        <v>843</v>
      </c>
      <c r="G6470" t="inlineStr">
        <is>
          <t>0800-0859</t>
        </is>
      </c>
      <c r="H6470" s="9">
        <f>INT(F6470/100)</f>
        <v/>
      </c>
      <c r="I6470" t="n">
        <v>-6</v>
      </c>
      <c r="J6470" t="n">
        <v>0</v>
      </c>
      <c r="K6470" t="n">
        <v>-12</v>
      </c>
      <c r="L6470" t="n">
        <v>0</v>
      </c>
      <c r="M6470" t="n">
        <v>0</v>
      </c>
      <c r="O6470" t="n">
        <v>0</v>
      </c>
    </row>
    <row r="6471">
      <c r="A6471" s="8" t="n">
        <v>46219</v>
      </c>
      <c r="B6471" t="inlineStr">
        <is>
          <t>YX</t>
        </is>
      </c>
      <c r="C6471" s="9">
        <f>_xlfn.XLOOKUP(B6471,Carriers[Code],Carriers[Airline])</f>
        <v/>
      </c>
      <c r="D6471" t="n">
        <v>5601</v>
      </c>
      <c r="E6471" t="inlineStr">
        <is>
          <t>CVG</t>
        </is>
      </c>
      <c r="F6471" s="10" t="n">
        <v>845</v>
      </c>
      <c r="G6471" t="inlineStr">
        <is>
          <t>0800-0859</t>
        </is>
      </c>
      <c r="H6471" s="9">
        <f>INT(F6471/100)</f>
        <v/>
      </c>
      <c r="I6471" t="n">
        <v>-10</v>
      </c>
      <c r="J6471" t="n">
        <v>0</v>
      </c>
      <c r="K6471" t="n">
        <v>-16</v>
      </c>
      <c r="L6471" t="n">
        <v>0</v>
      </c>
      <c r="M6471" t="n">
        <v>0</v>
      </c>
      <c r="O6471" t="n">
        <v>0</v>
      </c>
    </row>
    <row r="6472">
      <c r="A6472" s="8" t="n">
        <v>46219</v>
      </c>
      <c r="B6472" t="inlineStr">
        <is>
          <t>B6</t>
        </is>
      </c>
      <c r="C6472" s="9">
        <f>_xlfn.XLOOKUP(B6472,Carriers[Code],Carriers[Airline])</f>
        <v/>
      </c>
      <c r="D6472" t="n">
        <v>219</v>
      </c>
      <c r="E6472" t="inlineStr">
        <is>
          <t>SAN</t>
        </is>
      </c>
      <c r="F6472" s="10" t="n">
        <v>850</v>
      </c>
      <c r="G6472" t="inlineStr">
        <is>
          <t>0800-0859</t>
        </is>
      </c>
      <c r="H6472" s="9">
        <f>INT(F6472/100)</f>
        <v/>
      </c>
      <c r="I6472" t="n">
        <v>-13</v>
      </c>
      <c r="J6472" t="n">
        <v>0</v>
      </c>
      <c r="K6472" t="n">
        <v>-26</v>
      </c>
      <c r="L6472" t="n">
        <v>0</v>
      </c>
      <c r="M6472" t="n">
        <v>0</v>
      </c>
      <c r="O6472" t="n">
        <v>0</v>
      </c>
    </row>
    <row r="6473">
      <c r="A6473" s="8" t="n">
        <v>46219</v>
      </c>
      <c r="B6473" t="inlineStr">
        <is>
          <t>YX</t>
        </is>
      </c>
      <c r="C6473" s="9">
        <f>_xlfn.XLOOKUP(B6473,Carriers[Code],Carriers[Airline])</f>
        <v/>
      </c>
      <c r="D6473" t="n">
        <v>5597</v>
      </c>
      <c r="E6473" t="inlineStr">
        <is>
          <t>JAX</t>
        </is>
      </c>
      <c r="F6473" s="10" t="n">
        <v>850</v>
      </c>
      <c r="G6473" t="inlineStr">
        <is>
          <t>0800-0859</t>
        </is>
      </c>
      <c r="H6473" s="9">
        <f>INT(F6473/100)</f>
        <v/>
      </c>
      <c r="I6473" t="n">
        <v>16</v>
      </c>
      <c r="J6473" t="n">
        <v>1</v>
      </c>
      <c r="K6473" t="n">
        <v>1</v>
      </c>
      <c r="L6473" t="n">
        <v>0</v>
      </c>
      <c r="M6473" t="n">
        <v>0</v>
      </c>
      <c r="O6473" t="n">
        <v>0</v>
      </c>
    </row>
    <row r="6474">
      <c r="A6474" s="8" t="n">
        <v>46219</v>
      </c>
      <c r="B6474" t="inlineStr">
        <is>
          <t>DL</t>
        </is>
      </c>
      <c r="C6474" s="9">
        <f>_xlfn.XLOOKUP(B6474,Carriers[Code],Carriers[Airline])</f>
        <v/>
      </c>
      <c r="D6474" t="n">
        <v>1780</v>
      </c>
      <c r="E6474" t="inlineStr">
        <is>
          <t>SJU</t>
        </is>
      </c>
      <c r="F6474" s="10" t="n">
        <v>851</v>
      </c>
      <c r="G6474" t="inlineStr">
        <is>
          <t>0800-0859</t>
        </is>
      </c>
      <c r="H6474" s="9">
        <f>INT(F6474/100)</f>
        <v/>
      </c>
      <c r="I6474" t="n">
        <v>-7</v>
      </c>
      <c r="J6474" t="n">
        <v>0</v>
      </c>
      <c r="K6474" t="n">
        <v>-23</v>
      </c>
      <c r="L6474" t="n">
        <v>0</v>
      </c>
      <c r="M6474" t="n">
        <v>0</v>
      </c>
      <c r="O6474" t="n">
        <v>0</v>
      </c>
    </row>
    <row r="6475">
      <c r="A6475" s="8" t="n">
        <v>46219</v>
      </c>
      <c r="B6475" t="inlineStr">
        <is>
          <t>B6</t>
        </is>
      </c>
      <c r="C6475" s="9">
        <f>_xlfn.XLOOKUP(B6475,Carriers[Code],Carriers[Airline])</f>
        <v/>
      </c>
      <c r="D6475" t="n">
        <v>1231</v>
      </c>
      <c r="E6475" t="inlineStr">
        <is>
          <t>VRB</t>
        </is>
      </c>
      <c r="F6475" s="10" t="n">
        <v>855</v>
      </c>
      <c r="G6475" t="inlineStr">
        <is>
          <t>0800-0859</t>
        </is>
      </c>
      <c r="H6475" s="9">
        <f>INT(F6475/100)</f>
        <v/>
      </c>
      <c r="I6475" t="n">
        <v>-6</v>
      </c>
      <c r="J6475" t="n">
        <v>0</v>
      </c>
      <c r="K6475" t="n">
        <v>-19</v>
      </c>
      <c r="L6475" t="n">
        <v>0</v>
      </c>
      <c r="M6475" t="n">
        <v>0</v>
      </c>
      <c r="O6475" t="n">
        <v>0</v>
      </c>
    </row>
    <row r="6476">
      <c r="A6476" s="8" t="n">
        <v>46219</v>
      </c>
      <c r="B6476" t="inlineStr">
        <is>
          <t>WN</t>
        </is>
      </c>
      <c r="C6476" s="9">
        <f>_xlfn.XLOOKUP(B6476,Carriers[Code],Carriers[Airline])</f>
        <v/>
      </c>
      <c r="D6476" t="n">
        <v>732</v>
      </c>
      <c r="E6476" t="inlineStr">
        <is>
          <t>BWI</t>
        </is>
      </c>
      <c r="F6476" s="10" t="n">
        <v>855</v>
      </c>
      <c r="G6476" t="inlineStr">
        <is>
          <t>0800-0859</t>
        </is>
      </c>
      <c r="H6476" s="9">
        <f>INT(F6476/100)</f>
        <v/>
      </c>
      <c r="I6476" t="n">
        <v>-9</v>
      </c>
      <c r="J6476" t="n">
        <v>0</v>
      </c>
      <c r="K6476" t="n">
        <v>-33</v>
      </c>
      <c r="L6476" t="n">
        <v>0</v>
      </c>
      <c r="M6476" t="n">
        <v>0</v>
      </c>
      <c r="O6476" t="n">
        <v>0</v>
      </c>
    </row>
    <row r="6477">
      <c r="A6477" s="8" t="n">
        <v>46219</v>
      </c>
      <c r="B6477" t="inlineStr">
        <is>
          <t>YX</t>
        </is>
      </c>
      <c r="C6477" s="9">
        <f>_xlfn.XLOOKUP(B6477,Carriers[Code],Carriers[Airline])</f>
        <v/>
      </c>
      <c r="D6477" t="n">
        <v>5622</v>
      </c>
      <c r="E6477" t="inlineStr">
        <is>
          <t>RIC</t>
        </is>
      </c>
      <c r="F6477" s="10" t="n">
        <v>855</v>
      </c>
      <c r="G6477" t="inlineStr">
        <is>
          <t>0800-0859</t>
        </is>
      </c>
      <c r="H6477" s="9">
        <f>INT(F6477/100)</f>
        <v/>
      </c>
      <c r="I6477" t="n">
        <v>-5</v>
      </c>
      <c r="J6477" t="n">
        <v>0</v>
      </c>
      <c r="K6477" t="n">
        <v>-15</v>
      </c>
      <c r="L6477" t="n">
        <v>0</v>
      </c>
      <c r="M6477" t="n">
        <v>0</v>
      </c>
      <c r="O6477" t="n">
        <v>0</v>
      </c>
    </row>
    <row r="6478">
      <c r="A6478" s="8" t="n">
        <v>46219</v>
      </c>
      <c r="B6478" t="inlineStr">
        <is>
          <t>AA</t>
        </is>
      </c>
      <c r="C6478" s="9">
        <f>_xlfn.XLOOKUP(B6478,Carriers[Code],Carriers[Airline])</f>
        <v/>
      </c>
      <c r="D6478" t="n">
        <v>1239</v>
      </c>
      <c r="E6478" t="inlineStr">
        <is>
          <t>ORD</t>
        </is>
      </c>
      <c r="F6478" s="10" t="n">
        <v>858</v>
      </c>
      <c r="G6478" t="inlineStr">
        <is>
          <t>0800-0859</t>
        </is>
      </c>
      <c r="H6478" s="9">
        <f>INT(F6478/100)</f>
        <v/>
      </c>
      <c r="I6478" t="n">
        <v>-8</v>
      </c>
      <c r="J6478" t="n">
        <v>0</v>
      </c>
      <c r="K6478" t="n">
        <v>-2</v>
      </c>
      <c r="L6478" t="n">
        <v>0</v>
      </c>
      <c r="M6478" t="n">
        <v>0</v>
      </c>
      <c r="O6478" t="n">
        <v>0</v>
      </c>
    </row>
    <row r="6479">
      <c r="A6479" s="8" t="n">
        <v>46219</v>
      </c>
      <c r="B6479" t="inlineStr">
        <is>
          <t>AA</t>
        </is>
      </c>
      <c r="C6479" s="9">
        <f>_xlfn.XLOOKUP(B6479,Carriers[Code],Carriers[Airline])</f>
        <v/>
      </c>
      <c r="D6479" t="n">
        <v>2735</v>
      </c>
      <c r="E6479" t="inlineStr">
        <is>
          <t>MCO</t>
        </is>
      </c>
      <c r="F6479" s="10" t="n">
        <v>900</v>
      </c>
      <c r="G6479" t="inlineStr">
        <is>
          <t>0900-0959</t>
        </is>
      </c>
      <c r="H6479" s="9">
        <f>INT(F6479/100)</f>
        <v/>
      </c>
      <c r="I6479" t="n">
        <v>-5</v>
      </c>
      <c r="J6479" t="n">
        <v>0</v>
      </c>
      <c r="K6479" t="n">
        <v>-15</v>
      </c>
      <c r="L6479" t="n">
        <v>0</v>
      </c>
      <c r="M6479" t="n">
        <v>0</v>
      </c>
      <c r="O6479" t="n">
        <v>0</v>
      </c>
    </row>
    <row r="6480">
      <c r="A6480" s="8" t="n">
        <v>46219</v>
      </c>
      <c r="B6480" t="inlineStr">
        <is>
          <t>AS</t>
        </is>
      </c>
      <c r="C6480" s="9">
        <f>_xlfn.XLOOKUP(B6480,Carriers[Code],Carriers[Airline])</f>
        <v/>
      </c>
      <c r="D6480" t="n">
        <v>338</v>
      </c>
      <c r="E6480" t="inlineStr">
        <is>
          <t>SEA</t>
        </is>
      </c>
      <c r="F6480" s="10" t="n">
        <v>900</v>
      </c>
      <c r="G6480" t="inlineStr">
        <is>
          <t>0900-0959</t>
        </is>
      </c>
      <c r="H6480" s="9">
        <f>INT(F6480/100)</f>
        <v/>
      </c>
      <c r="I6480" t="n">
        <v>22</v>
      </c>
      <c r="J6480" t="n">
        <v>1</v>
      </c>
      <c r="K6480" t="n">
        <v>47</v>
      </c>
      <c r="L6480" t="n">
        <v>1</v>
      </c>
      <c r="M6480" t="n">
        <v>0</v>
      </c>
      <c r="O6480" t="n">
        <v>0</v>
      </c>
      <c r="P6480" t="n">
        <v>22</v>
      </c>
      <c r="Q6480" t="n">
        <v>0</v>
      </c>
      <c r="R6480" t="n">
        <v>25</v>
      </c>
      <c r="S6480" t="n">
        <v>0</v>
      </c>
      <c r="T6480" t="n">
        <v>0</v>
      </c>
    </row>
    <row r="6481">
      <c r="A6481" s="8" t="n">
        <v>46219</v>
      </c>
      <c r="B6481" t="inlineStr">
        <is>
          <t>DL</t>
        </is>
      </c>
      <c r="C6481" s="9">
        <f>_xlfn.XLOOKUP(B6481,Carriers[Code],Carriers[Airline])</f>
        <v/>
      </c>
      <c r="D6481" t="n">
        <v>816</v>
      </c>
      <c r="E6481" t="inlineStr">
        <is>
          <t>SAT</t>
        </is>
      </c>
      <c r="F6481" s="10" t="n">
        <v>900</v>
      </c>
      <c r="G6481" t="inlineStr">
        <is>
          <t>0900-0959</t>
        </is>
      </c>
      <c r="H6481" s="9">
        <f>INT(F6481/100)</f>
        <v/>
      </c>
      <c r="I6481" t="n">
        <v>190</v>
      </c>
      <c r="J6481" t="n">
        <v>1</v>
      </c>
      <c r="K6481" t="n">
        <v>181</v>
      </c>
      <c r="L6481" t="n">
        <v>1</v>
      </c>
      <c r="M6481" t="n">
        <v>0</v>
      </c>
      <c r="O6481" t="n">
        <v>0</v>
      </c>
      <c r="P6481" t="n">
        <v>11</v>
      </c>
      <c r="Q6481" t="n">
        <v>0</v>
      </c>
      <c r="R6481" t="n">
        <v>0</v>
      </c>
      <c r="S6481" t="n">
        <v>0</v>
      </c>
      <c r="T6481" t="n">
        <v>170</v>
      </c>
    </row>
    <row r="6482">
      <c r="A6482" s="8" t="n">
        <v>46219</v>
      </c>
      <c r="B6482" t="inlineStr">
        <is>
          <t>YX</t>
        </is>
      </c>
      <c r="C6482" s="9">
        <f>_xlfn.XLOOKUP(B6482,Carriers[Code],Carriers[Airline])</f>
        <v/>
      </c>
      <c r="D6482" t="n">
        <v>5732</v>
      </c>
      <c r="E6482" t="inlineStr">
        <is>
          <t>LGA</t>
        </is>
      </c>
      <c r="F6482" s="10" t="n">
        <v>900</v>
      </c>
      <c r="G6482" t="inlineStr">
        <is>
          <t>0900-0959</t>
        </is>
      </c>
      <c r="H6482" s="9">
        <f>INT(F6482/100)</f>
        <v/>
      </c>
      <c r="I6482" t="n">
        <v>130</v>
      </c>
      <c r="J6482" t="n">
        <v>1</v>
      </c>
      <c r="K6482" t="n">
        <v>135</v>
      </c>
      <c r="L6482" t="n">
        <v>1</v>
      </c>
      <c r="M6482" t="n">
        <v>0</v>
      </c>
      <c r="O6482" t="n">
        <v>0</v>
      </c>
      <c r="P6482" t="n">
        <v>110</v>
      </c>
      <c r="Q6482" t="n">
        <v>0</v>
      </c>
      <c r="R6482" t="n">
        <v>25</v>
      </c>
      <c r="S6482" t="n">
        <v>0</v>
      </c>
      <c r="T6482" t="n">
        <v>0</v>
      </c>
    </row>
    <row r="6483">
      <c r="A6483" s="8" t="n">
        <v>46219</v>
      </c>
      <c r="B6483" t="inlineStr">
        <is>
          <t>AA</t>
        </is>
      </c>
      <c r="C6483" s="9">
        <f>_xlfn.XLOOKUP(B6483,Carriers[Code],Carriers[Airline])</f>
        <v/>
      </c>
      <c r="D6483" t="n">
        <v>479</v>
      </c>
      <c r="E6483" t="inlineStr">
        <is>
          <t>DFW</t>
        </is>
      </c>
      <c r="F6483" s="10" t="n">
        <v>901</v>
      </c>
      <c r="G6483" t="inlineStr">
        <is>
          <t>0900-0959</t>
        </is>
      </c>
      <c r="H6483" s="9">
        <f>INT(F6483/100)</f>
        <v/>
      </c>
      <c r="I6483" t="n">
        <v>-6</v>
      </c>
      <c r="J6483" t="n">
        <v>0</v>
      </c>
      <c r="K6483" t="n">
        <v>-25</v>
      </c>
      <c r="L6483" t="n">
        <v>0</v>
      </c>
      <c r="M6483" t="n">
        <v>0</v>
      </c>
      <c r="O6483" t="n">
        <v>0</v>
      </c>
    </row>
    <row r="6484">
      <c r="A6484" s="8" t="n">
        <v>46219</v>
      </c>
      <c r="B6484" t="inlineStr">
        <is>
          <t>B6</t>
        </is>
      </c>
      <c r="C6484" s="9">
        <f>_xlfn.XLOOKUP(B6484,Carriers[Code],Carriers[Airline])</f>
        <v/>
      </c>
      <c r="D6484" t="n">
        <v>21</v>
      </c>
      <c r="E6484" t="inlineStr">
        <is>
          <t>PBI</t>
        </is>
      </c>
      <c r="F6484" s="10" t="n">
        <v>902</v>
      </c>
      <c r="G6484" t="inlineStr">
        <is>
          <t>0900-0959</t>
        </is>
      </c>
      <c r="H6484" s="9">
        <f>INT(F6484/100)</f>
        <v/>
      </c>
      <c r="I6484" t="n">
        <v>-1</v>
      </c>
      <c r="J6484" t="n">
        <v>0</v>
      </c>
      <c r="K6484" t="n">
        <v>-22</v>
      </c>
      <c r="L6484" t="n">
        <v>0</v>
      </c>
      <c r="M6484" t="n">
        <v>0</v>
      </c>
      <c r="O6484" t="n">
        <v>0</v>
      </c>
    </row>
    <row r="6485">
      <c r="A6485" s="8" t="n">
        <v>46219</v>
      </c>
      <c r="B6485" t="inlineStr">
        <is>
          <t>DL</t>
        </is>
      </c>
      <c r="C6485" s="9">
        <f>_xlfn.XLOOKUP(B6485,Carriers[Code],Carriers[Airline])</f>
        <v/>
      </c>
      <c r="D6485" t="n">
        <v>456</v>
      </c>
      <c r="E6485" t="inlineStr">
        <is>
          <t>ATL</t>
        </is>
      </c>
      <c r="F6485" s="10" t="n">
        <v>905</v>
      </c>
      <c r="G6485" t="inlineStr">
        <is>
          <t>0900-0959</t>
        </is>
      </c>
      <c r="H6485" s="9">
        <f>INT(F6485/100)</f>
        <v/>
      </c>
      <c r="I6485" t="n">
        <v>-1</v>
      </c>
      <c r="J6485" t="n">
        <v>0</v>
      </c>
      <c r="K6485" t="n">
        <v>-22</v>
      </c>
      <c r="L6485" t="n">
        <v>0</v>
      </c>
      <c r="M6485" t="n">
        <v>0</v>
      </c>
      <c r="O6485" t="n">
        <v>0</v>
      </c>
    </row>
    <row r="6486">
      <c r="A6486" s="8" t="n">
        <v>46219</v>
      </c>
      <c r="B6486" t="inlineStr">
        <is>
          <t>YX</t>
        </is>
      </c>
      <c r="C6486" s="9">
        <f>_xlfn.XLOOKUP(B6486,Carriers[Code],Carriers[Airline])</f>
        <v/>
      </c>
      <c r="D6486" t="n">
        <v>5720</v>
      </c>
      <c r="E6486" t="inlineStr">
        <is>
          <t>JFK</t>
        </is>
      </c>
      <c r="F6486" s="10" t="n">
        <v>905</v>
      </c>
      <c r="G6486" t="inlineStr">
        <is>
          <t>0900-0959</t>
        </is>
      </c>
      <c r="H6486" s="9">
        <f>INT(F6486/100)</f>
        <v/>
      </c>
      <c r="I6486" t="n">
        <v>-6</v>
      </c>
      <c r="J6486" t="n">
        <v>0</v>
      </c>
      <c r="K6486" t="n">
        <v>-6</v>
      </c>
      <c r="L6486" t="n">
        <v>0</v>
      </c>
      <c r="M6486" t="n">
        <v>0</v>
      </c>
      <c r="O6486" t="n">
        <v>0</v>
      </c>
    </row>
    <row r="6487">
      <c r="A6487" s="8" t="n">
        <v>46219</v>
      </c>
      <c r="B6487" t="inlineStr">
        <is>
          <t>UA</t>
        </is>
      </c>
      <c r="C6487" s="9">
        <f>_xlfn.XLOOKUP(B6487,Carriers[Code],Carriers[Airline])</f>
        <v/>
      </c>
      <c r="D6487" t="n">
        <v>2002</v>
      </c>
      <c r="E6487" t="inlineStr">
        <is>
          <t>SFO</t>
        </is>
      </c>
      <c r="F6487" s="10" t="n">
        <v>907</v>
      </c>
      <c r="G6487" t="inlineStr">
        <is>
          <t>0900-0959</t>
        </is>
      </c>
      <c r="H6487" s="9">
        <f>INT(F6487/100)</f>
        <v/>
      </c>
      <c r="I6487" t="n">
        <v>50</v>
      </c>
      <c r="J6487" t="n">
        <v>1</v>
      </c>
      <c r="K6487" t="n">
        <v>38</v>
      </c>
      <c r="L6487" t="n">
        <v>1</v>
      </c>
      <c r="M6487" t="n">
        <v>0</v>
      </c>
      <c r="O6487" t="n">
        <v>0</v>
      </c>
      <c r="P6487" t="n">
        <v>0</v>
      </c>
      <c r="Q6487" t="n">
        <v>0</v>
      </c>
      <c r="R6487" t="n">
        <v>38</v>
      </c>
      <c r="S6487" t="n">
        <v>0</v>
      </c>
      <c r="T6487" t="n">
        <v>0</v>
      </c>
    </row>
    <row r="6488">
      <c r="A6488" s="8" t="n">
        <v>46219</v>
      </c>
      <c r="B6488" t="inlineStr">
        <is>
          <t>YX</t>
        </is>
      </c>
      <c r="C6488" s="9">
        <f>_xlfn.XLOOKUP(B6488,Carriers[Code],Carriers[Airline])</f>
        <v/>
      </c>
      <c r="D6488" t="n">
        <v>5614</v>
      </c>
      <c r="E6488" t="inlineStr">
        <is>
          <t>MKE</t>
        </is>
      </c>
      <c r="F6488" s="10" t="n">
        <v>910</v>
      </c>
      <c r="G6488" t="inlineStr">
        <is>
          <t>0900-0959</t>
        </is>
      </c>
      <c r="H6488" s="9">
        <f>INT(F6488/100)</f>
        <v/>
      </c>
      <c r="I6488" t="n">
        <v>30</v>
      </c>
      <c r="J6488" t="n">
        <v>1</v>
      </c>
      <c r="K6488" t="n">
        <v>33</v>
      </c>
      <c r="L6488" t="n">
        <v>1</v>
      </c>
      <c r="M6488" t="n">
        <v>0</v>
      </c>
      <c r="O6488" t="n">
        <v>0</v>
      </c>
      <c r="P6488" t="n">
        <v>30</v>
      </c>
      <c r="Q6488" t="n">
        <v>0</v>
      </c>
      <c r="R6488" t="n">
        <v>3</v>
      </c>
      <c r="S6488" t="n">
        <v>0</v>
      </c>
      <c r="T6488" t="n">
        <v>0</v>
      </c>
    </row>
    <row r="6489">
      <c r="A6489" s="8" t="n">
        <v>46219</v>
      </c>
      <c r="B6489" t="inlineStr">
        <is>
          <t>B6</t>
        </is>
      </c>
      <c r="C6489" s="9">
        <f>_xlfn.XLOOKUP(B6489,Carriers[Code],Carriers[Airline])</f>
        <v/>
      </c>
      <c r="D6489" t="n">
        <v>2033</v>
      </c>
      <c r="E6489" t="inlineStr">
        <is>
          <t>IAH</t>
        </is>
      </c>
      <c r="F6489" s="10" t="n">
        <v>915</v>
      </c>
      <c r="G6489" t="inlineStr">
        <is>
          <t>0900-0959</t>
        </is>
      </c>
      <c r="H6489" s="9">
        <f>INT(F6489/100)</f>
        <v/>
      </c>
      <c r="M6489" t="n">
        <v>1</v>
      </c>
      <c r="N6489" t="inlineStr">
        <is>
          <t>A</t>
        </is>
      </c>
      <c r="O6489" t="n">
        <v>0</v>
      </c>
    </row>
    <row r="6490">
      <c r="A6490" s="8" t="n">
        <v>46219</v>
      </c>
      <c r="B6490" t="inlineStr">
        <is>
          <t>DL</t>
        </is>
      </c>
      <c r="C6490" s="9">
        <f>_xlfn.XLOOKUP(B6490,Carriers[Code],Carriers[Airline])</f>
        <v/>
      </c>
      <c r="D6490" t="n">
        <v>1748</v>
      </c>
      <c r="E6490" t="inlineStr">
        <is>
          <t>DTW</t>
        </is>
      </c>
      <c r="F6490" s="10" t="n">
        <v>915</v>
      </c>
      <c r="G6490" t="inlineStr">
        <is>
          <t>0900-0959</t>
        </is>
      </c>
      <c r="H6490" s="9">
        <f>INT(F6490/100)</f>
        <v/>
      </c>
      <c r="I6490" t="n">
        <v>0</v>
      </c>
      <c r="J6490" t="n">
        <v>0</v>
      </c>
      <c r="K6490" t="n">
        <v>19</v>
      </c>
      <c r="L6490" t="n">
        <v>1</v>
      </c>
      <c r="M6490" t="n">
        <v>0</v>
      </c>
      <c r="O6490" t="n">
        <v>0</v>
      </c>
      <c r="P6490" t="n">
        <v>0</v>
      </c>
      <c r="Q6490" t="n">
        <v>0</v>
      </c>
      <c r="R6490" t="n">
        <v>19</v>
      </c>
      <c r="S6490" t="n">
        <v>0</v>
      </c>
      <c r="T6490" t="n">
        <v>0</v>
      </c>
    </row>
    <row r="6491">
      <c r="A6491" s="8" t="n">
        <v>46219</v>
      </c>
      <c r="B6491" t="inlineStr">
        <is>
          <t>YX</t>
        </is>
      </c>
      <c r="C6491" s="9">
        <f>_xlfn.XLOOKUP(B6491,Carriers[Code],Carriers[Airline])</f>
        <v/>
      </c>
      <c r="D6491" t="n">
        <v>5693</v>
      </c>
      <c r="E6491" t="inlineStr">
        <is>
          <t>DCA</t>
        </is>
      </c>
      <c r="F6491" s="10" t="n">
        <v>915</v>
      </c>
      <c r="G6491" t="inlineStr">
        <is>
          <t>0900-0959</t>
        </is>
      </c>
      <c r="H6491" s="9">
        <f>INT(F6491/100)</f>
        <v/>
      </c>
      <c r="I6491" t="n">
        <v>-4</v>
      </c>
      <c r="J6491" t="n">
        <v>0</v>
      </c>
      <c r="K6491" t="n">
        <v>15</v>
      </c>
      <c r="L6491" t="n">
        <v>1</v>
      </c>
      <c r="M6491" t="n">
        <v>0</v>
      </c>
      <c r="O6491" t="n">
        <v>0</v>
      </c>
      <c r="P6491" t="n">
        <v>0</v>
      </c>
      <c r="Q6491" t="n">
        <v>0</v>
      </c>
      <c r="R6491" t="n">
        <v>15</v>
      </c>
      <c r="S6491" t="n">
        <v>0</v>
      </c>
      <c r="T6491" t="n">
        <v>0</v>
      </c>
    </row>
    <row r="6492">
      <c r="A6492" s="8" t="n">
        <v>46219</v>
      </c>
      <c r="B6492" t="inlineStr">
        <is>
          <t>B6</t>
        </is>
      </c>
      <c r="C6492" s="9">
        <f>_xlfn.XLOOKUP(B6492,Carriers[Code],Carriers[Airline])</f>
        <v/>
      </c>
      <c r="D6492" t="n">
        <v>385</v>
      </c>
      <c r="E6492" t="inlineStr">
        <is>
          <t>PIT</t>
        </is>
      </c>
      <c r="F6492" s="10" t="n">
        <v>916</v>
      </c>
      <c r="G6492" t="inlineStr">
        <is>
          <t>0900-0959</t>
        </is>
      </c>
      <c r="H6492" s="9">
        <f>INT(F6492/100)</f>
        <v/>
      </c>
      <c r="I6492" t="n">
        <v>0</v>
      </c>
      <c r="J6492" t="n">
        <v>0</v>
      </c>
      <c r="K6492" t="n">
        <v>-2</v>
      </c>
      <c r="L6492" t="n">
        <v>0</v>
      </c>
      <c r="M6492" t="n">
        <v>0</v>
      </c>
      <c r="O6492" t="n">
        <v>0</v>
      </c>
    </row>
    <row r="6493">
      <c r="A6493" s="8" t="n">
        <v>46219</v>
      </c>
      <c r="B6493" t="inlineStr">
        <is>
          <t>AA</t>
        </is>
      </c>
      <c r="C6493" s="9">
        <f>_xlfn.XLOOKUP(B6493,Carriers[Code],Carriers[Airline])</f>
        <v/>
      </c>
      <c r="D6493" t="n">
        <v>1605</v>
      </c>
      <c r="E6493" t="inlineStr">
        <is>
          <t>DCA</t>
        </is>
      </c>
      <c r="F6493" s="10" t="n">
        <v>918</v>
      </c>
      <c r="G6493" t="inlineStr">
        <is>
          <t>0900-0959</t>
        </is>
      </c>
      <c r="H6493" s="9">
        <f>INT(F6493/100)</f>
        <v/>
      </c>
      <c r="I6493" t="n">
        <v>-5</v>
      </c>
      <c r="J6493" t="n">
        <v>0</v>
      </c>
      <c r="K6493" t="n">
        <v>-10</v>
      </c>
      <c r="L6493" t="n">
        <v>0</v>
      </c>
      <c r="M6493" t="n">
        <v>0</v>
      </c>
      <c r="O6493" t="n">
        <v>0</v>
      </c>
    </row>
    <row r="6494">
      <c r="A6494" s="8" t="n">
        <v>46219</v>
      </c>
      <c r="B6494" t="inlineStr">
        <is>
          <t>G4</t>
        </is>
      </c>
      <c r="C6494" s="9">
        <f>_xlfn.XLOOKUP(B6494,Carriers[Code],Carriers[Airline])</f>
        <v/>
      </c>
      <c r="D6494" t="n">
        <v>571</v>
      </c>
      <c r="E6494" t="inlineStr">
        <is>
          <t>GRR</t>
        </is>
      </c>
      <c r="F6494" s="10" t="n">
        <v>918</v>
      </c>
      <c r="G6494" t="inlineStr">
        <is>
          <t>0900-0959</t>
        </is>
      </c>
      <c r="H6494" s="9">
        <f>INT(F6494/100)</f>
        <v/>
      </c>
      <c r="I6494" t="n">
        <v>0</v>
      </c>
      <c r="J6494" t="n">
        <v>0</v>
      </c>
      <c r="K6494" t="n">
        <v>5</v>
      </c>
      <c r="L6494" t="n">
        <v>0</v>
      </c>
      <c r="M6494" t="n">
        <v>0</v>
      </c>
      <c r="O6494" t="n">
        <v>0</v>
      </c>
    </row>
    <row r="6495">
      <c r="A6495" s="8" t="n">
        <v>46219</v>
      </c>
      <c r="B6495" t="inlineStr">
        <is>
          <t>DL</t>
        </is>
      </c>
      <c r="C6495" s="9">
        <f>_xlfn.XLOOKUP(B6495,Carriers[Code],Carriers[Airline])</f>
        <v/>
      </c>
      <c r="D6495" t="n">
        <v>1245</v>
      </c>
      <c r="E6495" t="inlineStr">
        <is>
          <t>PBI</t>
        </is>
      </c>
      <c r="F6495" s="10" t="n">
        <v>920</v>
      </c>
      <c r="G6495" t="inlineStr">
        <is>
          <t>0900-0959</t>
        </is>
      </c>
      <c r="H6495" s="9">
        <f>INT(F6495/100)</f>
        <v/>
      </c>
      <c r="I6495" t="n">
        <v>-8</v>
      </c>
      <c r="J6495" t="n">
        <v>0</v>
      </c>
      <c r="K6495" t="n">
        <v>-27</v>
      </c>
      <c r="L6495" t="n">
        <v>0</v>
      </c>
      <c r="M6495" t="n">
        <v>0</v>
      </c>
      <c r="O6495" t="n">
        <v>0</v>
      </c>
    </row>
    <row r="6496">
      <c r="A6496" s="8" t="n">
        <v>46219</v>
      </c>
      <c r="B6496" t="inlineStr">
        <is>
          <t>YX</t>
        </is>
      </c>
      <c r="C6496" s="9">
        <f>_xlfn.XLOOKUP(B6496,Carriers[Code],Carriers[Airline])</f>
        <v/>
      </c>
      <c r="D6496" t="n">
        <v>5809</v>
      </c>
      <c r="E6496" t="inlineStr">
        <is>
          <t>ORF</t>
        </is>
      </c>
      <c r="F6496" s="10" t="n">
        <v>920</v>
      </c>
      <c r="G6496" t="inlineStr">
        <is>
          <t>0900-0959</t>
        </is>
      </c>
      <c r="H6496" s="9">
        <f>INT(F6496/100)</f>
        <v/>
      </c>
      <c r="I6496" t="n">
        <v>20</v>
      </c>
      <c r="J6496" t="n">
        <v>1</v>
      </c>
      <c r="K6496" t="n">
        <v>13</v>
      </c>
      <c r="L6496" t="n">
        <v>0</v>
      </c>
      <c r="M6496" t="n">
        <v>0</v>
      </c>
      <c r="O6496" t="n">
        <v>0</v>
      </c>
    </row>
    <row r="6497">
      <c r="A6497" s="8" t="n">
        <v>46219</v>
      </c>
      <c r="B6497" t="inlineStr">
        <is>
          <t>B6</t>
        </is>
      </c>
      <c r="C6497" s="9">
        <f>_xlfn.XLOOKUP(B6497,Carriers[Code],Carriers[Airline])</f>
        <v/>
      </c>
      <c r="D6497" t="n">
        <v>1324</v>
      </c>
      <c r="E6497" t="inlineStr">
        <is>
          <t>MVY</t>
        </is>
      </c>
      <c r="F6497" s="10" t="n">
        <v>921</v>
      </c>
      <c r="G6497" t="inlineStr">
        <is>
          <t>0900-0959</t>
        </is>
      </c>
      <c r="H6497" s="9">
        <f>INT(F6497/100)</f>
        <v/>
      </c>
      <c r="I6497" t="n">
        <v>-3</v>
      </c>
      <c r="J6497" t="n">
        <v>0</v>
      </c>
      <c r="K6497" t="n">
        <v>-3</v>
      </c>
      <c r="L6497" t="n">
        <v>0</v>
      </c>
      <c r="M6497" t="n">
        <v>0</v>
      </c>
      <c r="O6497" t="n">
        <v>0</v>
      </c>
    </row>
    <row r="6498">
      <c r="A6498" s="8" t="n">
        <v>46219</v>
      </c>
      <c r="B6498" t="inlineStr">
        <is>
          <t>YX</t>
        </is>
      </c>
      <c r="C6498" s="9">
        <f>_xlfn.XLOOKUP(B6498,Carriers[Code],Carriers[Airline])</f>
        <v/>
      </c>
      <c r="D6498" t="n">
        <v>4666</v>
      </c>
      <c r="E6498" t="inlineStr">
        <is>
          <t>BUF</t>
        </is>
      </c>
      <c r="F6498" s="10" t="n">
        <v>921</v>
      </c>
      <c r="G6498" t="inlineStr">
        <is>
          <t>0900-0959</t>
        </is>
      </c>
      <c r="H6498" s="9">
        <f>INT(F6498/100)</f>
        <v/>
      </c>
      <c r="I6498" t="n">
        <v>14</v>
      </c>
      <c r="J6498" t="n">
        <v>0</v>
      </c>
      <c r="K6498" t="n">
        <v>9</v>
      </c>
      <c r="L6498" t="n">
        <v>0</v>
      </c>
      <c r="M6498" t="n">
        <v>0</v>
      </c>
      <c r="O6498" t="n">
        <v>0</v>
      </c>
    </row>
    <row r="6499">
      <c r="A6499" s="8" t="n">
        <v>46219</v>
      </c>
      <c r="B6499" t="inlineStr">
        <is>
          <t>UA</t>
        </is>
      </c>
      <c r="C6499" s="9">
        <f>_xlfn.XLOOKUP(B6499,Carriers[Code],Carriers[Airline])</f>
        <v/>
      </c>
      <c r="D6499" t="n">
        <v>2098</v>
      </c>
      <c r="E6499" t="inlineStr">
        <is>
          <t>IAD</t>
        </is>
      </c>
      <c r="F6499" s="10" t="n">
        <v>925</v>
      </c>
      <c r="G6499" t="inlineStr">
        <is>
          <t>0900-0959</t>
        </is>
      </c>
      <c r="H6499" s="9">
        <f>INT(F6499/100)</f>
        <v/>
      </c>
      <c r="I6499" t="n">
        <v>-13</v>
      </c>
      <c r="J6499" t="n">
        <v>0</v>
      </c>
      <c r="K6499" t="n">
        <v>-15</v>
      </c>
      <c r="L6499" t="n">
        <v>0</v>
      </c>
      <c r="M6499" t="n">
        <v>0</v>
      </c>
      <c r="O6499" t="n">
        <v>0</v>
      </c>
    </row>
    <row r="6500">
      <c r="A6500" s="8" t="n">
        <v>46219</v>
      </c>
      <c r="B6500" t="inlineStr">
        <is>
          <t>YX</t>
        </is>
      </c>
      <c r="C6500" s="9">
        <f>_xlfn.XLOOKUP(B6500,Carriers[Code],Carriers[Airline])</f>
        <v/>
      </c>
      <c r="D6500" t="n">
        <v>5615</v>
      </c>
      <c r="E6500" t="inlineStr">
        <is>
          <t>SDF</t>
        </is>
      </c>
      <c r="F6500" s="10" t="n">
        <v>926</v>
      </c>
      <c r="G6500" t="inlineStr">
        <is>
          <t>0900-0959</t>
        </is>
      </c>
      <c r="H6500" s="9">
        <f>INT(F6500/100)</f>
        <v/>
      </c>
      <c r="I6500" t="n">
        <v>-5</v>
      </c>
      <c r="J6500" t="n">
        <v>0</v>
      </c>
      <c r="K6500" t="n">
        <v>-3</v>
      </c>
      <c r="L6500" t="n">
        <v>0</v>
      </c>
      <c r="M6500" t="n">
        <v>0</v>
      </c>
      <c r="O6500" t="n">
        <v>0</v>
      </c>
    </row>
    <row r="6501">
      <c r="A6501" s="8" t="n">
        <v>46219</v>
      </c>
      <c r="B6501" t="inlineStr">
        <is>
          <t>B6</t>
        </is>
      </c>
      <c r="C6501" s="9">
        <f>_xlfn.XLOOKUP(B6501,Carriers[Code],Carriers[Airline])</f>
        <v/>
      </c>
      <c r="D6501" t="n">
        <v>2352</v>
      </c>
      <c r="E6501" t="inlineStr">
        <is>
          <t>ACK</t>
        </is>
      </c>
      <c r="F6501" s="10" t="n">
        <v>930</v>
      </c>
      <c r="G6501" t="inlineStr">
        <is>
          <t>0900-0959</t>
        </is>
      </c>
      <c r="H6501" s="9">
        <f>INT(F6501/100)</f>
        <v/>
      </c>
      <c r="I6501" t="n">
        <v>-10</v>
      </c>
      <c r="J6501" t="n">
        <v>0</v>
      </c>
      <c r="K6501" t="n">
        <v>-13</v>
      </c>
      <c r="L6501" t="n">
        <v>0</v>
      </c>
      <c r="M6501" t="n">
        <v>0</v>
      </c>
      <c r="O6501" t="n">
        <v>0</v>
      </c>
    </row>
    <row r="6502">
      <c r="A6502" s="8" t="n">
        <v>46219</v>
      </c>
      <c r="B6502" t="inlineStr">
        <is>
          <t>UA</t>
        </is>
      </c>
      <c r="C6502" s="9">
        <f>_xlfn.XLOOKUP(B6502,Carriers[Code],Carriers[Airline])</f>
        <v/>
      </c>
      <c r="D6502" t="n">
        <v>1307</v>
      </c>
      <c r="E6502" t="inlineStr">
        <is>
          <t>EWR</t>
        </is>
      </c>
      <c r="F6502" s="10" t="n">
        <v>930</v>
      </c>
      <c r="G6502" t="inlineStr">
        <is>
          <t>0900-0959</t>
        </is>
      </c>
      <c r="H6502" s="9">
        <f>INT(F6502/100)</f>
        <v/>
      </c>
      <c r="I6502" t="n">
        <v>-9</v>
      </c>
      <c r="J6502" t="n">
        <v>0</v>
      </c>
      <c r="K6502" t="n">
        <v>-14</v>
      </c>
      <c r="L6502" t="n">
        <v>0</v>
      </c>
      <c r="M6502" t="n">
        <v>0</v>
      </c>
      <c r="O6502" t="n">
        <v>0</v>
      </c>
    </row>
    <row r="6503">
      <c r="A6503" s="8" t="n">
        <v>46219</v>
      </c>
      <c r="B6503" t="inlineStr">
        <is>
          <t>YX</t>
        </is>
      </c>
      <c r="C6503" s="9">
        <f>_xlfn.XLOOKUP(B6503,Carriers[Code],Carriers[Airline])</f>
        <v/>
      </c>
      <c r="D6503" t="n">
        <v>4708</v>
      </c>
      <c r="E6503" t="inlineStr">
        <is>
          <t>ACK</t>
        </is>
      </c>
      <c r="F6503" s="10" t="n">
        <v>935</v>
      </c>
      <c r="G6503" t="inlineStr">
        <is>
          <t>0900-0959</t>
        </is>
      </c>
      <c r="H6503" s="9">
        <f>INT(F6503/100)</f>
        <v/>
      </c>
      <c r="I6503" t="n">
        <v>-12</v>
      </c>
      <c r="J6503" t="n">
        <v>0</v>
      </c>
      <c r="K6503" t="n">
        <v>16</v>
      </c>
      <c r="L6503" t="n">
        <v>1</v>
      </c>
      <c r="M6503" t="n">
        <v>0</v>
      </c>
      <c r="O6503" t="n">
        <v>0</v>
      </c>
      <c r="P6503" t="n">
        <v>0</v>
      </c>
      <c r="Q6503" t="n">
        <v>0</v>
      </c>
      <c r="R6503" t="n">
        <v>16</v>
      </c>
      <c r="S6503" t="n">
        <v>0</v>
      </c>
      <c r="T6503" t="n">
        <v>0</v>
      </c>
    </row>
    <row r="6504">
      <c r="A6504" s="8" t="n">
        <v>46219</v>
      </c>
      <c r="B6504" t="inlineStr">
        <is>
          <t>AA</t>
        </is>
      </c>
      <c r="C6504" s="9">
        <f>_xlfn.XLOOKUP(B6504,Carriers[Code],Carriers[Airline])</f>
        <v/>
      </c>
      <c r="D6504" t="n">
        <v>3225</v>
      </c>
      <c r="E6504" t="inlineStr">
        <is>
          <t>PHL</t>
        </is>
      </c>
      <c r="F6504" s="10" t="n">
        <v>937</v>
      </c>
      <c r="G6504" t="inlineStr">
        <is>
          <t>0900-0959</t>
        </is>
      </c>
      <c r="H6504" s="9">
        <f>INT(F6504/100)</f>
        <v/>
      </c>
      <c r="I6504" t="n">
        <v>-10</v>
      </c>
      <c r="J6504" t="n">
        <v>0</v>
      </c>
      <c r="K6504" t="n">
        <v>-13</v>
      </c>
      <c r="L6504" t="n">
        <v>0</v>
      </c>
      <c r="M6504" t="n">
        <v>0</v>
      </c>
      <c r="O6504" t="n">
        <v>0</v>
      </c>
    </row>
    <row r="6505">
      <c r="A6505" s="8" t="n">
        <v>46219</v>
      </c>
      <c r="B6505" t="inlineStr">
        <is>
          <t>UA</t>
        </is>
      </c>
      <c r="C6505" s="9">
        <f>_xlfn.XLOOKUP(B6505,Carriers[Code],Carriers[Airline])</f>
        <v/>
      </c>
      <c r="D6505" t="n">
        <v>662</v>
      </c>
      <c r="E6505" t="inlineStr">
        <is>
          <t>DEN</t>
        </is>
      </c>
      <c r="F6505" s="10" t="n">
        <v>940</v>
      </c>
      <c r="G6505" t="inlineStr">
        <is>
          <t>0900-0959</t>
        </is>
      </c>
      <c r="H6505" s="9">
        <f>INT(F6505/100)</f>
        <v/>
      </c>
      <c r="I6505" t="n">
        <v>-8</v>
      </c>
      <c r="J6505" t="n">
        <v>0</v>
      </c>
      <c r="K6505" t="n">
        <v>-5</v>
      </c>
      <c r="L6505" t="n">
        <v>0</v>
      </c>
      <c r="M6505" t="n">
        <v>0</v>
      </c>
      <c r="O6505" t="n">
        <v>0</v>
      </c>
    </row>
    <row r="6506">
      <c r="A6506" s="8" t="n">
        <v>46219</v>
      </c>
      <c r="B6506" t="inlineStr">
        <is>
          <t>B6</t>
        </is>
      </c>
      <c r="C6506" s="9">
        <f>_xlfn.XLOOKUP(B6506,Carriers[Code],Carriers[Airline])</f>
        <v/>
      </c>
      <c r="D6506" t="n">
        <v>267</v>
      </c>
      <c r="E6506" t="inlineStr">
        <is>
          <t>CHS</t>
        </is>
      </c>
      <c r="F6506" s="10" t="n">
        <v>945</v>
      </c>
      <c r="G6506" t="inlineStr">
        <is>
          <t>0900-0959</t>
        </is>
      </c>
      <c r="H6506" s="9">
        <f>INT(F6506/100)</f>
        <v/>
      </c>
      <c r="I6506" t="n">
        <v>-6</v>
      </c>
      <c r="J6506" t="n">
        <v>0</v>
      </c>
      <c r="K6506" t="n">
        <v>-13</v>
      </c>
      <c r="L6506" t="n">
        <v>0</v>
      </c>
      <c r="M6506" t="n">
        <v>0</v>
      </c>
      <c r="O6506" t="n">
        <v>0</v>
      </c>
    </row>
    <row r="6507">
      <c r="A6507" s="8" t="n">
        <v>46219</v>
      </c>
      <c r="B6507" t="inlineStr">
        <is>
          <t>B6</t>
        </is>
      </c>
      <c r="C6507" s="9">
        <f>_xlfn.XLOOKUP(B6507,Carriers[Code],Carriers[Airline])</f>
        <v/>
      </c>
      <c r="D6507" t="n">
        <v>1833</v>
      </c>
      <c r="E6507" t="inlineStr">
        <is>
          <t>SFO</t>
        </is>
      </c>
      <c r="F6507" s="10" t="n">
        <v>950</v>
      </c>
      <c r="G6507" t="inlineStr">
        <is>
          <t>0900-0959</t>
        </is>
      </c>
      <c r="H6507" s="9">
        <f>INT(F6507/100)</f>
        <v/>
      </c>
      <c r="I6507" t="n">
        <v>1</v>
      </c>
      <c r="J6507" t="n">
        <v>0</v>
      </c>
      <c r="K6507" t="n">
        <v>-16</v>
      </c>
      <c r="L6507" t="n">
        <v>0</v>
      </c>
      <c r="M6507" t="n">
        <v>0</v>
      </c>
      <c r="O6507" t="n">
        <v>0</v>
      </c>
    </row>
    <row r="6508">
      <c r="A6508" s="8" t="n">
        <v>46219</v>
      </c>
      <c r="B6508" t="inlineStr">
        <is>
          <t>UA</t>
        </is>
      </c>
      <c r="C6508" s="9">
        <f>_xlfn.XLOOKUP(B6508,Carriers[Code],Carriers[Airline])</f>
        <v/>
      </c>
      <c r="D6508" t="n">
        <v>1349</v>
      </c>
      <c r="E6508" t="inlineStr">
        <is>
          <t>ORD</t>
        </is>
      </c>
      <c r="F6508" s="10" t="n">
        <v>950</v>
      </c>
      <c r="G6508" t="inlineStr">
        <is>
          <t>0900-0959</t>
        </is>
      </c>
      <c r="H6508" s="9">
        <f>INT(F6508/100)</f>
        <v/>
      </c>
      <c r="I6508" t="n">
        <v>-8</v>
      </c>
      <c r="J6508" t="n">
        <v>0</v>
      </c>
      <c r="K6508" t="n">
        <v>-3</v>
      </c>
      <c r="L6508" t="n">
        <v>0</v>
      </c>
      <c r="M6508" t="n">
        <v>0</v>
      </c>
      <c r="O6508" t="n">
        <v>0</v>
      </c>
    </row>
    <row r="6509">
      <c r="A6509" s="8" t="n">
        <v>46219</v>
      </c>
      <c r="B6509" t="inlineStr">
        <is>
          <t>B6</t>
        </is>
      </c>
      <c r="C6509" s="9">
        <f>_xlfn.XLOOKUP(B6509,Carriers[Code],Carriers[Airline])</f>
        <v/>
      </c>
      <c r="D6509" t="n">
        <v>395</v>
      </c>
      <c r="E6509" t="inlineStr">
        <is>
          <t>PDX</t>
        </is>
      </c>
      <c r="F6509" s="10" t="n">
        <v>955</v>
      </c>
      <c r="G6509" t="inlineStr">
        <is>
          <t>0900-0959</t>
        </is>
      </c>
      <c r="H6509" s="9">
        <f>INT(F6509/100)</f>
        <v/>
      </c>
      <c r="I6509" t="n">
        <v>-4</v>
      </c>
      <c r="J6509" t="n">
        <v>0</v>
      </c>
      <c r="K6509" t="n">
        <v>-15</v>
      </c>
      <c r="L6509" t="n">
        <v>0</v>
      </c>
      <c r="M6509" t="n">
        <v>0</v>
      </c>
      <c r="O6509" t="n">
        <v>0</v>
      </c>
    </row>
    <row r="6510">
      <c r="A6510" s="8" t="n">
        <v>46219</v>
      </c>
      <c r="B6510" t="inlineStr">
        <is>
          <t>MQ</t>
        </is>
      </c>
      <c r="C6510" s="9">
        <f>_xlfn.XLOOKUP(B6510,Carriers[Code],Carriers[Airline])</f>
        <v/>
      </c>
      <c r="D6510" t="n">
        <v>4171</v>
      </c>
      <c r="E6510" t="inlineStr">
        <is>
          <t>ROC</t>
        </is>
      </c>
      <c r="F6510" s="10" t="n">
        <v>955</v>
      </c>
      <c r="G6510" t="inlineStr">
        <is>
          <t>0900-0959</t>
        </is>
      </c>
      <c r="H6510" s="9">
        <f>INT(F6510/100)</f>
        <v/>
      </c>
      <c r="I6510" t="n">
        <v>-6</v>
      </c>
      <c r="J6510" t="n">
        <v>0</v>
      </c>
      <c r="K6510" t="n">
        <v>-8</v>
      </c>
      <c r="L6510" t="n">
        <v>0</v>
      </c>
      <c r="M6510" t="n">
        <v>0</v>
      </c>
      <c r="O6510" t="n">
        <v>0</v>
      </c>
    </row>
    <row r="6511">
      <c r="A6511" s="8" t="n">
        <v>46219</v>
      </c>
      <c r="B6511" t="inlineStr">
        <is>
          <t>DL</t>
        </is>
      </c>
      <c r="C6511" s="9">
        <f>_xlfn.XLOOKUP(B6511,Carriers[Code],Carriers[Airline])</f>
        <v/>
      </c>
      <c r="D6511" t="n">
        <v>2118</v>
      </c>
      <c r="E6511" t="inlineStr">
        <is>
          <t>RDU</t>
        </is>
      </c>
      <c r="F6511" s="10" t="n">
        <v>1000</v>
      </c>
      <c r="G6511" t="inlineStr">
        <is>
          <t>1000-1059</t>
        </is>
      </c>
      <c r="H6511" s="9">
        <f>INT(F6511/100)</f>
        <v/>
      </c>
      <c r="I6511" t="n">
        <v>-6</v>
      </c>
      <c r="J6511" t="n">
        <v>0</v>
      </c>
      <c r="K6511" t="n">
        <v>-16</v>
      </c>
      <c r="L6511" t="n">
        <v>0</v>
      </c>
      <c r="M6511" t="n">
        <v>0</v>
      </c>
      <c r="O6511" t="n">
        <v>0</v>
      </c>
    </row>
    <row r="6512">
      <c r="A6512" s="8" t="n">
        <v>46219</v>
      </c>
      <c r="B6512" t="inlineStr">
        <is>
          <t>YX</t>
        </is>
      </c>
      <c r="C6512" s="9">
        <f>_xlfn.XLOOKUP(B6512,Carriers[Code],Carriers[Airline])</f>
        <v/>
      </c>
      <c r="D6512" t="n">
        <v>5744</v>
      </c>
      <c r="E6512" t="inlineStr">
        <is>
          <t>LGA</t>
        </is>
      </c>
      <c r="F6512" s="10" t="n">
        <v>1000</v>
      </c>
      <c r="G6512" t="inlineStr">
        <is>
          <t>1000-1059</t>
        </is>
      </c>
      <c r="H6512" s="9">
        <f>INT(F6512/100)</f>
        <v/>
      </c>
      <c r="I6512" t="n">
        <v>7</v>
      </c>
      <c r="J6512" t="n">
        <v>0</v>
      </c>
      <c r="K6512" t="n">
        <v>-3</v>
      </c>
      <c r="L6512" t="n">
        <v>0</v>
      </c>
      <c r="M6512" t="n">
        <v>0</v>
      </c>
      <c r="O6512" t="n">
        <v>0</v>
      </c>
    </row>
    <row r="6513">
      <c r="A6513" s="8" t="n">
        <v>46219</v>
      </c>
      <c r="B6513" t="inlineStr">
        <is>
          <t>AA</t>
        </is>
      </c>
      <c r="C6513" s="9">
        <f>_xlfn.XLOOKUP(B6513,Carriers[Code],Carriers[Airline])</f>
        <v/>
      </c>
      <c r="D6513" t="n">
        <v>377</v>
      </c>
      <c r="E6513" t="inlineStr">
        <is>
          <t>PHX</t>
        </is>
      </c>
      <c r="F6513" s="10" t="n">
        <v>1004</v>
      </c>
      <c r="G6513" t="inlineStr">
        <is>
          <t>1000-1059</t>
        </is>
      </c>
      <c r="H6513" s="9">
        <f>INT(F6513/100)</f>
        <v/>
      </c>
      <c r="I6513" t="n">
        <v>-9</v>
      </c>
      <c r="J6513" t="n">
        <v>0</v>
      </c>
      <c r="K6513" t="n">
        <v>-21</v>
      </c>
      <c r="L6513" t="n">
        <v>0</v>
      </c>
      <c r="M6513" t="n">
        <v>0</v>
      </c>
      <c r="O6513" t="n">
        <v>0</v>
      </c>
    </row>
    <row r="6514">
      <c r="A6514" s="8" t="n">
        <v>46219</v>
      </c>
      <c r="B6514" t="inlineStr">
        <is>
          <t>F9</t>
        </is>
      </c>
      <c r="C6514" s="9">
        <f>_xlfn.XLOOKUP(B6514,Carriers[Code],Carriers[Airline])</f>
        <v/>
      </c>
      <c r="D6514" t="n">
        <v>1977</v>
      </c>
      <c r="E6514" t="inlineStr">
        <is>
          <t>MCO</t>
        </is>
      </c>
      <c r="F6514" s="10" t="n">
        <v>1004</v>
      </c>
      <c r="G6514" t="inlineStr">
        <is>
          <t>1000-1059</t>
        </is>
      </c>
      <c r="H6514" s="9">
        <f>INT(F6514/100)</f>
        <v/>
      </c>
      <c r="I6514" t="n">
        <v>40</v>
      </c>
      <c r="J6514" t="n">
        <v>1</v>
      </c>
      <c r="K6514" t="n">
        <v>14</v>
      </c>
      <c r="L6514" t="n">
        <v>0</v>
      </c>
      <c r="M6514" t="n">
        <v>0</v>
      </c>
      <c r="O6514" t="n">
        <v>0</v>
      </c>
    </row>
    <row r="6515">
      <c r="A6515" s="8" t="n">
        <v>46219</v>
      </c>
      <c r="B6515" t="inlineStr">
        <is>
          <t>YX</t>
        </is>
      </c>
      <c r="C6515" s="9">
        <f>_xlfn.XLOOKUP(B6515,Carriers[Code],Carriers[Airline])</f>
        <v/>
      </c>
      <c r="D6515" t="n">
        <v>5630</v>
      </c>
      <c r="E6515" t="inlineStr">
        <is>
          <t>CLT</t>
        </is>
      </c>
      <c r="F6515" s="10" t="n">
        <v>1005</v>
      </c>
      <c r="G6515" t="inlineStr">
        <is>
          <t>1000-1059</t>
        </is>
      </c>
      <c r="H6515" s="9">
        <f>INT(F6515/100)</f>
        <v/>
      </c>
      <c r="I6515" t="n">
        <v>-5</v>
      </c>
      <c r="J6515" t="n">
        <v>0</v>
      </c>
      <c r="K6515" t="n">
        <v>-14</v>
      </c>
      <c r="L6515" t="n">
        <v>0</v>
      </c>
      <c r="M6515" t="n">
        <v>0</v>
      </c>
      <c r="O6515" t="n">
        <v>0</v>
      </c>
    </row>
    <row r="6516">
      <c r="A6516" s="8" t="n">
        <v>46219</v>
      </c>
      <c r="B6516" t="inlineStr">
        <is>
          <t>B6</t>
        </is>
      </c>
      <c r="C6516" s="9">
        <f>_xlfn.XLOOKUP(B6516,Carriers[Code],Carriers[Airline])</f>
        <v/>
      </c>
      <c r="D6516" t="n">
        <v>861</v>
      </c>
      <c r="E6516" t="inlineStr">
        <is>
          <t>SJU</t>
        </is>
      </c>
      <c r="F6516" s="10" t="n">
        <v>1010</v>
      </c>
      <c r="G6516" t="inlineStr">
        <is>
          <t>1000-1059</t>
        </is>
      </c>
      <c r="H6516" s="9">
        <f>INT(F6516/100)</f>
        <v/>
      </c>
      <c r="I6516" t="n">
        <v>5</v>
      </c>
      <c r="J6516" t="n">
        <v>0</v>
      </c>
      <c r="K6516" t="n">
        <v>-7</v>
      </c>
      <c r="L6516" t="n">
        <v>0</v>
      </c>
      <c r="M6516" t="n">
        <v>0</v>
      </c>
      <c r="O6516" t="n">
        <v>0</v>
      </c>
    </row>
    <row r="6517">
      <c r="A6517" s="8" t="n">
        <v>46219</v>
      </c>
      <c r="B6517" t="inlineStr">
        <is>
          <t>YX</t>
        </is>
      </c>
      <c r="C6517" s="9">
        <f>_xlfn.XLOOKUP(B6517,Carriers[Code],Carriers[Airline])</f>
        <v/>
      </c>
      <c r="D6517" t="n">
        <v>4516</v>
      </c>
      <c r="E6517" t="inlineStr">
        <is>
          <t>TVC</t>
        </is>
      </c>
      <c r="F6517" s="10" t="n">
        <v>1010</v>
      </c>
      <c r="G6517" t="inlineStr">
        <is>
          <t>1000-1059</t>
        </is>
      </c>
      <c r="H6517" s="9">
        <f>INT(F6517/100)</f>
        <v/>
      </c>
      <c r="I6517" t="n">
        <v>51</v>
      </c>
      <c r="J6517" t="n">
        <v>1</v>
      </c>
      <c r="K6517" t="n">
        <v>92</v>
      </c>
      <c r="L6517" t="n">
        <v>1</v>
      </c>
      <c r="M6517" t="n">
        <v>0</v>
      </c>
      <c r="O6517" t="n">
        <v>0</v>
      </c>
      <c r="P6517" t="n">
        <v>0</v>
      </c>
      <c r="Q6517" t="n">
        <v>0</v>
      </c>
      <c r="R6517" t="n">
        <v>41</v>
      </c>
      <c r="S6517" t="n">
        <v>0</v>
      </c>
      <c r="T6517" t="n">
        <v>51</v>
      </c>
    </row>
    <row r="6518">
      <c r="A6518" s="8" t="n">
        <v>46219</v>
      </c>
      <c r="B6518" t="inlineStr">
        <is>
          <t>DL</t>
        </is>
      </c>
      <c r="C6518" s="9">
        <f>_xlfn.XLOOKUP(B6518,Carriers[Code],Carriers[Airline])</f>
        <v/>
      </c>
      <c r="D6518" t="n">
        <v>860</v>
      </c>
      <c r="E6518" t="inlineStr">
        <is>
          <t>SFO</t>
        </is>
      </c>
      <c r="F6518" s="10" t="n">
        <v>1011</v>
      </c>
      <c r="G6518" t="inlineStr">
        <is>
          <t>1000-1059</t>
        </is>
      </c>
      <c r="H6518" s="9">
        <f>INT(F6518/100)</f>
        <v/>
      </c>
      <c r="I6518" t="n">
        <v>36</v>
      </c>
      <c r="J6518" t="n">
        <v>1</v>
      </c>
      <c r="K6518" t="n">
        <v>62</v>
      </c>
      <c r="L6518" t="n">
        <v>1</v>
      </c>
      <c r="M6518" t="n">
        <v>0</v>
      </c>
      <c r="O6518" t="n">
        <v>0</v>
      </c>
      <c r="P6518" t="n">
        <v>0</v>
      </c>
      <c r="Q6518" t="n">
        <v>0</v>
      </c>
      <c r="R6518" t="n">
        <v>62</v>
      </c>
      <c r="S6518" t="n">
        <v>0</v>
      </c>
      <c r="T6518" t="n">
        <v>0</v>
      </c>
    </row>
    <row r="6519">
      <c r="A6519" s="8" t="n">
        <v>46219</v>
      </c>
      <c r="B6519" t="inlineStr">
        <is>
          <t>AA</t>
        </is>
      </c>
      <c r="C6519" s="9">
        <f>_xlfn.XLOOKUP(B6519,Carriers[Code],Carriers[Airline])</f>
        <v/>
      </c>
      <c r="D6519" t="n">
        <v>1548</v>
      </c>
      <c r="E6519" t="inlineStr">
        <is>
          <t>CLT</t>
        </is>
      </c>
      <c r="F6519" s="10" t="n">
        <v>1013</v>
      </c>
      <c r="G6519" t="inlineStr">
        <is>
          <t>1000-1059</t>
        </is>
      </c>
      <c r="H6519" s="9">
        <f>INT(F6519/100)</f>
        <v/>
      </c>
      <c r="I6519" t="n">
        <v>-9</v>
      </c>
      <c r="J6519" t="n">
        <v>0</v>
      </c>
      <c r="K6519" t="n">
        <v>-22</v>
      </c>
      <c r="L6519" t="n">
        <v>0</v>
      </c>
      <c r="M6519" t="n">
        <v>0</v>
      </c>
      <c r="O6519" t="n">
        <v>0</v>
      </c>
    </row>
    <row r="6520">
      <c r="A6520" s="8" t="n">
        <v>46219</v>
      </c>
      <c r="B6520" t="inlineStr">
        <is>
          <t>DL</t>
        </is>
      </c>
      <c r="C6520" s="9">
        <f>_xlfn.XLOOKUP(B6520,Carriers[Code],Carriers[Airline])</f>
        <v/>
      </c>
      <c r="D6520" t="n">
        <v>385</v>
      </c>
      <c r="E6520" t="inlineStr">
        <is>
          <t>ATL</t>
        </is>
      </c>
      <c r="F6520" s="10" t="n">
        <v>1015</v>
      </c>
      <c r="G6520" t="inlineStr">
        <is>
          <t>1000-1059</t>
        </is>
      </c>
      <c r="H6520" s="9">
        <f>INT(F6520/100)</f>
        <v/>
      </c>
      <c r="I6520" t="n">
        <v>-3</v>
      </c>
      <c r="J6520" t="n">
        <v>0</v>
      </c>
      <c r="K6520" t="n">
        <v>-24</v>
      </c>
      <c r="L6520" t="n">
        <v>0</v>
      </c>
      <c r="M6520" t="n">
        <v>0</v>
      </c>
      <c r="O6520" t="n">
        <v>0</v>
      </c>
    </row>
    <row r="6521">
      <c r="A6521" s="8" t="n">
        <v>46219</v>
      </c>
      <c r="B6521" t="inlineStr">
        <is>
          <t>B6</t>
        </is>
      </c>
      <c r="C6521" s="9">
        <f>_xlfn.XLOOKUP(B6521,Carriers[Code],Carriers[Airline])</f>
        <v/>
      </c>
      <c r="D6521" t="n">
        <v>1055</v>
      </c>
      <c r="E6521" t="inlineStr">
        <is>
          <t>DCA</t>
        </is>
      </c>
      <c r="F6521" s="10" t="n">
        <v>1020</v>
      </c>
      <c r="G6521" t="inlineStr">
        <is>
          <t>1000-1059</t>
        </is>
      </c>
      <c r="H6521" s="9">
        <f>INT(F6521/100)</f>
        <v/>
      </c>
      <c r="I6521" t="n">
        <v>-4</v>
      </c>
      <c r="J6521" t="n">
        <v>0</v>
      </c>
      <c r="K6521" t="n">
        <v>-14</v>
      </c>
      <c r="L6521" t="n">
        <v>0</v>
      </c>
      <c r="M6521" t="n">
        <v>0</v>
      </c>
      <c r="O6521" t="n">
        <v>0</v>
      </c>
    </row>
    <row r="6522">
      <c r="A6522" s="8" t="n">
        <v>46219</v>
      </c>
      <c r="B6522" t="inlineStr">
        <is>
          <t>YX</t>
        </is>
      </c>
      <c r="C6522" s="9">
        <f>_xlfn.XLOOKUP(B6522,Carriers[Code],Carriers[Airline])</f>
        <v/>
      </c>
      <c r="D6522" t="n">
        <v>5592</v>
      </c>
      <c r="E6522" t="inlineStr">
        <is>
          <t>DCA</t>
        </is>
      </c>
      <c r="F6522" s="10" t="n">
        <v>1020</v>
      </c>
      <c r="G6522" t="inlineStr">
        <is>
          <t>1000-1059</t>
        </is>
      </c>
      <c r="H6522" s="9">
        <f>INT(F6522/100)</f>
        <v/>
      </c>
      <c r="I6522" t="n">
        <v>18</v>
      </c>
      <c r="J6522" t="n">
        <v>1</v>
      </c>
      <c r="K6522" t="n">
        <v>10</v>
      </c>
      <c r="L6522" t="n">
        <v>0</v>
      </c>
      <c r="M6522" t="n">
        <v>0</v>
      </c>
      <c r="O6522" t="n">
        <v>0</v>
      </c>
    </row>
    <row r="6523">
      <c r="A6523" s="8" t="n">
        <v>46219</v>
      </c>
      <c r="B6523" t="inlineStr">
        <is>
          <t>B6</t>
        </is>
      </c>
      <c r="C6523" s="9">
        <f>_xlfn.XLOOKUP(B6523,Carriers[Code],Carriers[Airline])</f>
        <v/>
      </c>
      <c r="D6523" t="n">
        <v>1531</v>
      </c>
      <c r="E6523" t="inlineStr">
        <is>
          <t>MCO</t>
        </is>
      </c>
      <c r="F6523" s="10" t="n">
        <v>1021</v>
      </c>
      <c r="G6523" t="inlineStr">
        <is>
          <t>1000-1059</t>
        </is>
      </c>
      <c r="H6523" s="9">
        <f>INT(F6523/100)</f>
        <v/>
      </c>
      <c r="I6523" t="n">
        <v>-9</v>
      </c>
      <c r="J6523" t="n">
        <v>0</v>
      </c>
      <c r="K6523" t="n">
        <v>-20</v>
      </c>
      <c r="L6523" t="n">
        <v>0</v>
      </c>
      <c r="M6523" t="n">
        <v>0</v>
      </c>
      <c r="O6523" t="n">
        <v>0</v>
      </c>
    </row>
    <row r="6524">
      <c r="A6524" s="8" t="n">
        <v>46219</v>
      </c>
      <c r="B6524" t="inlineStr">
        <is>
          <t>B6</t>
        </is>
      </c>
      <c r="C6524" s="9">
        <f>_xlfn.XLOOKUP(B6524,Carriers[Code],Carriers[Airline])</f>
        <v/>
      </c>
      <c r="D6524" t="n">
        <v>1807</v>
      </c>
      <c r="E6524" t="inlineStr">
        <is>
          <t>BNA</t>
        </is>
      </c>
      <c r="F6524" s="10" t="n">
        <v>1028</v>
      </c>
      <c r="G6524" t="inlineStr">
        <is>
          <t>1000-1059</t>
        </is>
      </c>
      <c r="H6524" s="9">
        <f>INT(F6524/100)</f>
        <v/>
      </c>
      <c r="I6524" t="n">
        <v>-12</v>
      </c>
      <c r="J6524" t="n">
        <v>0</v>
      </c>
      <c r="K6524" t="n">
        <v>-5</v>
      </c>
      <c r="L6524" t="n">
        <v>0</v>
      </c>
      <c r="M6524" t="n">
        <v>0</v>
      </c>
      <c r="O6524" t="n">
        <v>0</v>
      </c>
    </row>
    <row r="6525">
      <c r="A6525" s="8" t="n">
        <v>46219</v>
      </c>
      <c r="B6525" t="inlineStr">
        <is>
          <t>AA</t>
        </is>
      </c>
      <c r="C6525" s="9">
        <f>_xlfn.XLOOKUP(B6525,Carriers[Code],Carriers[Airline])</f>
        <v/>
      </c>
      <c r="D6525" t="n">
        <v>1277</v>
      </c>
      <c r="E6525" t="inlineStr">
        <is>
          <t>LAX</t>
        </is>
      </c>
      <c r="F6525" s="10" t="n">
        <v>1030</v>
      </c>
      <c r="G6525" t="inlineStr">
        <is>
          <t>1000-1059</t>
        </is>
      </c>
      <c r="H6525" s="9">
        <f>INT(F6525/100)</f>
        <v/>
      </c>
      <c r="I6525" t="n">
        <v>10</v>
      </c>
      <c r="J6525" t="n">
        <v>0</v>
      </c>
      <c r="K6525" t="n">
        <v>-19</v>
      </c>
      <c r="L6525" t="n">
        <v>0</v>
      </c>
      <c r="M6525" t="n">
        <v>0</v>
      </c>
      <c r="O6525" t="n">
        <v>0</v>
      </c>
    </row>
    <row r="6526">
      <c r="A6526" s="8" t="n">
        <v>46219</v>
      </c>
      <c r="B6526" t="inlineStr">
        <is>
          <t>AA</t>
        </is>
      </c>
      <c r="C6526" s="9">
        <f>_xlfn.XLOOKUP(B6526,Carriers[Code],Carriers[Airline])</f>
        <v/>
      </c>
      <c r="D6526" t="n">
        <v>3022</v>
      </c>
      <c r="E6526" t="inlineStr">
        <is>
          <t>ORD</t>
        </is>
      </c>
      <c r="F6526" s="10" t="n">
        <v>1030</v>
      </c>
      <c r="G6526" t="inlineStr">
        <is>
          <t>1000-1059</t>
        </is>
      </c>
      <c r="H6526" s="9">
        <f>INT(F6526/100)</f>
        <v/>
      </c>
      <c r="I6526" t="n">
        <v>-11</v>
      </c>
      <c r="J6526" t="n">
        <v>0</v>
      </c>
      <c r="K6526" t="n">
        <v>-12</v>
      </c>
      <c r="L6526" t="n">
        <v>0</v>
      </c>
      <c r="M6526" t="n">
        <v>0</v>
      </c>
      <c r="O6526" t="n">
        <v>0</v>
      </c>
    </row>
    <row r="6527">
      <c r="A6527" s="8" t="n">
        <v>46219</v>
      </c>
      <c r="B6527" t="inlineStr">
        <is>
          <t>WN</t>
        </is>
      </c>
      <c r="C6527" s="9">
        <f>_xlfn.XLOOKUP(B6527,Carriers[Code],Carriers[Airline])</f>
        <v/>
      </c>
      <c r="D6527" t="n">
        <v>724</v>
      </c>
      <c r="E6527" t="inlineStr">
        <is>
          <t>BNA</t>
        </is>
      </c>
      <c r="F6527" s="10" t="n">
        <v>1030</v>
      </c>
      <c r="G6527" t="inlineStr">
        <is>
          <t>1000-1059</t>
        </is>
      </c>
      <c r="H6527" s="9">
        <f>INT(F6527/100)</f>
        <v/>
      </c>
      <c r="I6527" t="n">
        <v>-6</v>
      </c>
      <c r="J6527" t="n">
        <v>0</v>
      </c>
      <c r="K6527" t="n">
        <v>-13</v>
      </c>
      <c r="L6527" t="n">
        <v>0</v>
      </c>
      <c r="M6527" t="n">
        <v>0</v>
      </c>
      <c r="O6527" t="n">
        <v>0</v>
      </c>
    </row>
    <row r="6528">
      <c r="A6528" s="8" t="n">
        <v>46219</v>
      </c>
      <c r="B6528" t="inlineStr">
        <is>
          <t>UA</t>
        </is>
      </c>
      <c r="C6528" s="9">
        <f>_xlfn.XLOOKUP(B6528,Carriers[Code],Carriers[Airline])</f>
        <v/>
      </c>
      <c r="D6528" t="n">
        <v>503</v>
      </c>
      <c r="E6528" t="inlineStr">
        <is>
          <t>ORD</t>
        </is>
      </c>
      <c r="F6528" s="10" t="n">
        <v>1035</v>
      </c>
      <c r="G6528" t="inlineStr">
        <is>
          <t>1000-1059</t>
        </is>
      </c>
      <c r="H6528" s="9">
        <f>INT(F6528/100)</f>
        <v/>
      </c>
      <c r="I6528" t="n">
        <v>-1</v>
      </c>
      <c r="J6528" t="n">
        <v>0</v>
      </c>
      <c r="K6528" t="n">
        <v>-6</v>
      </c>
      <c r="L6528" t="n">
        <v>0</v>
      </c>
      <c r="M6528" t="n">
        <v>0</v>
      </c>
      <c r="O6528" t="n">
        <v>0</v>
      </c>
    </row>
    <row r="6529">
      <c r="A6529" s="8" t="n">
        <v>46219</v>
      </c>
      <c r="B6529" t="inlineStr">
        <is>
          <t>G4</t>
        </is>
      </c>
      <c r="C6529" s="9">
        <f>_xlfn.XLOOKUP(B6529,Carriers[Code],Carriers[Airline])</f>
        <v/>
      </c>
      <c r="D6529" t="n">
        <v>3029</v>
      </c>
      <c r="E6529" t="inlineStr">
        <is>
          <t>TYS</t>
        </is>
      </c>
      <c r="F6529" s="10" t="n">
        <v>1040</v>
      </c>
      <c r="G6529" t="inlineStr">
        <is>
          <t>1000-1059</t>
        </is>
      </c>
      <c r="H6529" s="9">
        <f>INT(F6529/100)</f>
        <v/>
      </c>
      <c r="I6529" t="n">
        <v>-1</v>
      </c>
      <c r="J6529" t="n">
        <v>0</v>
      </c>
      <c r="K6529" t="n">
        <v>-18</v>
      </c>
      <c r="L6529" t="n">
        <v>0</v>
      </c>
      <c r="M6529" t="n">
        <v>0</v>
      </c>
      <c r="O6529" t="n">
        <v>0</v>
      </c>
    </row>
    <row r="6530">
      <c r="A6530" s="8" t="n">
        <v>46219</v>
      </c>
      <c r="B6530" t="inlineStr">
        <is>
          <t>AA</t>
        </is>
      </c>
      <c r="C6530" s="9">
        <f>_xlfn.XLOOKUP(B6530,Carriers[Code],Carriers[Airline])</f>
        <v/>
      </c>
      <c r="D6530" t="n">
        <v>2783</v>
      </c>
      <c r="E6530" t="inlineStr">
        <is>
          <t>PHL</t>
        </is>
      </c>
      <c r="F6530" s="10" t="n">
        <v>1049</v>
      </c>
      <c r="G6530" t="inlineStr">
        <is>
          <t>1000-1059</t>
        </is>
      </c>
      <c r="H6530" s="9">
        <f>INT(F6530/100)</f>
        <v/>
      </c>
      <c r="I6530" t="n">
        <v>-7</v>
      </c>
      <c r="J6530" t="n">
        <v>0</v>
      </c>
      <c r="K6530" t="n">
        <v>-11</v>
      </c>
      <c r="L6530" t="n">
        <v>0</v>
      </c>
      <c r="M6530" t="n">
        <v>0</v>
      </c>
      <c r="O6530" t="n">
        <v>0</v>
      </c>
    </row>
    <row r="6531">
      <c r="A6531" s="8" t="n">
        <v>46219</v>
      </c>
      <c r="B6531" t="inlineStr">
        <is>
          <t>YX</t>
        </is>
      </c>
      <c r="C6531" s="9">
        <f>_xlfn.XLOOKUP(B6531,Carriers[Code],Carriers[Airline])</f>
        <v/>
      </c>
      <c r="D6531" t="n">
        <v>5805</v>
      </c>
      <c r="E6531" t="inlineStr">
        <is>
          <t>PHL</t>
        </is>
      </c>
      <c r="F6531" s="10" t="n">
        <v>1050</v>
      </c>
      <c r="G6531" t="inlineStr">
        <is>
          <t>1000-1059</t>
        </is>
      </c>
      <c r="H6531" s="9">
        <f>INT(F6531/100)</f>
        <v/>
      </c>
      <c r="I6531" t="n">
        <v>-3</v>
      </c>
      <c r="J6531" t="n">
        <v>0</v>
      </c>
      <c r="K6531" t="n">
        <v>-9</v>
      </c>
      <c r="L6531" t="n">
        <v>0</v>
      </c>
      <c r="M6531" t="n">
        <v>0</v>
      </c>
      <c r="O6531" t="n">
        <v>0</v>
      </c>
    </row>
    <row r="6532">
      <c r="A6532" s="8" t="n">
        <v>46219</v>
      </c>
      <c r="B6532" t="inlineStr">
        <is>
          <t>AA</t>
        </is>
      </c>
      <c r="C6532" s="9">
        <f>_xlfn.XLOOKUP(B6532,Carriers[Code],Carriers[Airline])</f>
        <v/>
      </c>
      <c r="D6532" t="n">
        <v>1556</v>
      </c>
      <c r="E6532" t="inlineStr">
        <is>
          <t>DCA</t>
        </is>
      </c>
      <c r="F6532" s="10" t="n">
        <v>1051</v>
      </c>
      <c r="G6532" t="inlineStr">
        <is>
          <t>1000-1059</t>
        </is>
      </c>
      <c r="H6532" s="9">
        <f>INT(F6532/100)</f>
        <v/>
      </c>
      <c r="I6532" t="n">
        <v>-2</v>
      </c>
      <c r="J6532" t="n">
        <v>0</v>
      </c>
      <c r="K6532" t="n">
        <v>-8</v>
      </c>
      <c r="L6532" t="n">
        <v>0</v>
      </c>
      <c r="M6532" t="n">
        <v>0</v>
      </c>
      <c r="O6532" t="n">
        <v>0</v>
      </c>
    </row>
    <row r="6533">
      <c r="A6533" s="8" t="n">
        <v>46219</v>
      </c>
      <c r="B6533" t="inlineStr">
        <is>
          <t>DL</t>
        </is>
      </c>
      <c r="C6533" s="9">
        <f>_xlfn.XLOOKUP(B6533,Carriers[Code],Carriers[Airline])</f>
        <v/>
      </c>
      <c r="D6533" t="n">
        <v>2004</v>
      </c>
      <c r="E6533" t="inlineStr">
        <is>
          <t>LAX</t>
        </is>
      </c>
      <c r="F6533" s="10" t="n">
        <v>1055</v>
      </c>
      <c r="G6533" t="inlineStr">
        <is>
          <t>1000-1059</t>
        </is>
      </c>
      <c r="H6533" s="9">
        <f>INT(F6533/100)</f>
        <v/>
      </c>
      <c r="I6533" t="n">
        <v>-4</v>
      </c>
      <c r="J6533" t="n">
        <v>0</v>
      </c>
      <c r="K6533" t="n">
        <v>-5</v>
      </c>
      <c r="L6533" t="n">
        <v>0</v>
      </c>
      <c r="M6533" t="n">
        <v>0</v>
      </c>
      <c r="O6533" t="n">
        <v>0</v>
      </c>
    </row>
    <row r="6534">
      <c r="A6534" s="8" t="n">
        <v>46219</v>
      </c>
      <c r="B6534" t="inlineStr">
        <is>
          <t>YX</t>
        </is>
      </c>
      <c r="C6534" s="9">
        <f>_xlfn.XLOOKUP(B6534,Carriers[Code],Carriers[Airline])</f>
        <v/>
      </c>
      <c r="D6534" t="n">
        <v>4373</v>
      </c>
      <c r="E6534" t="inlineStr">
        <is>
          <t>LGA</t>
        </is>
      </c>
      <c r="F6534" s="10" t="n">
        <v>1055</v>
      </c>
      <c r="G6534" t="inlineStr">
        <is>
          <t>1000-1059</t>
        </is>
      </c>
      <c r="H6534" s="9">
        <f>INT(F6534/100)</f>
        <v/>
      </c>
      <c r="I6534" t="n">
        <v>-7</v>
      </c>
      <c r="J6534" t="n">
        <v>0</v>
      </c>
      <c r="K6534" t="n">
        <v>-18</v>
      </c>
      <c r="L6534" t="n">
        <v>0</v>
      </c>
      <c r="M6534" t="n">
        <v>0</v>
      </c>
      <c r="O6534" t="n">
        <v>0</v>
      </c>
    </row>
    <row r="6535">
      <c r="A6535" s="8" t="n">
        <v>46219</v>
      </c>
      <c r="B6535" t="inlineStr">
        <is>
          <t>AA</t>
        </is>
      </c>
      <c r="C6535" s="9">
        <f>_xlfn.XLOOKUP(B6535,Carriers[Code],Carriers[Airline])</f>
        <v/>
      </c>
      <c r="D6535" t="n">
        <v>815</v>
      </c>
      <c r="E6535" t="inlineStr">
        <is>
          <t>MIA</t>
        </is>
      </c>
      <c r="F6535" s="10" t="n">
        <v>1056</v>
      </c>
      <c r="G6535" t="inlineStr">
        <is>
          <t>1000-1059</t>
        </is>
      </c>
      <c r="H6535" s="9">
        <f>INT(F6535/100)</f>
        <v/>
      </c>
      <c r="I6535" t="n">
        <v>2</v>
      </c>
      <c r="J6535" t="n">
        <v>0</v>
      </c>
      <c r="K6535" t="n">
        <v>-16</v>
      </c>
      <c r="L6535" t="n">
        <v>0</v>
      </c>
      <c r="M6535" t="n">
        <v>0</v>
      </c>
      <c r="O6535" t="n">
        <v>0</v>
      </c>
    </row>
    <row r="6536">
      <c r="A6536" s="8" t="n">
        <v>46219</v>
      </c>
      <c r="B6536" t="inlineStr">
        <is>
          <t>UA</t>
        </is>
      </c>
      <c r="C6536" s="9">
        <f>_xlfn.XLOOKUP(B6536,Carriers[Code],Carriers[Airline])</f>
        <v/>
      </c>
      <c r="D6536" t="n">
        <v>2394</v>
      </c>
      <c r="E6536" t="inlineStr">
        <is>
          <t>EWR</t>
        </is>
      </c>
      <c r="F6536" s="10" t="n">
        <v>1058</v>
      </c>
      <c r="G6536" t="inlineStr">
        <is>
          <t>1000-1059</t>
        </is>
      </c>
      <c r="H6536" s="9">
        <f>INT(F6536/100)</f>
        <v/>
      </c>
      <c r="I6536" t="n">
        <v>-1</v>
      </c>
      <c r="J6536" t="n">
        <v>0</v>
      </c>
      <c r="K6536" t="n">
        <v>-21</v>
      </c>
      <c r="L6536" t="n">
        <v>0</v>
      </c>
      <c r="M6536" t="n">
        <v>0</v>
      </c>
      <c r="O6536" t="n">
        <v>0</v>
      </c>
    </row>
    <row r="6537">
      <c r="A6537" s="8" t="n">
        <v>46219</v>
      </c>
      <c r="B6537" t="inlineStr">
        <is>
          <t>B6</t>
        </is>
      </c>
      <c r="C6537" s="9">
        <f>_xlfn.XLOOKUP(B6537,Carriers[Code],Carriers[Airline])</f>
        <v/>
      </c>
      <c r="D6537" t="n">
        <v>1487</v>
      </c>
      <c r="E6537" t="inlineStr">
        <is>
          <t>LAX</t>
        </is>
      </c>
      <c r="F6537" s="10" t="n">
        <v>1100</v>
      </c>
      <c r="G6537" t="inlineStr">
        <is>
          <t>1100-1159</t>
        </is>
      </c>
      <c r="H6537" s="9">
        <f>INT(F6537/100)</f>
        <v/>
      </c>
      <c r="I6537" t="n">
        <v>0</v>
      </c>
      <c r="J6537" t="n">
        <v>0</v>
      </c>
      <c r="K6537" t="n">
        <v>2</v>
      </c>
      <c r="L6537" t="n">
        <v>0</v>
      </c>
      <c r="M6537" t="n">
        <v>0</v>
      </c>
      <c r="O6537" t="n">
        <v>0</v>
      </c>
    </row>
    <row r="6538">
      <c r="A6538" s="8" t="n">
        <v>46219</v>
      </c>
      <c r="B6538" t="inlineStr">
        <is>
          <t>YX</t>
        </is>
      </c>
      <c r="C6538" s="9">
        <f>_xlfn.XLOOKUP(B6538,Carriers[Code],Carriers[Airline])</f>
        <v/>
      </c>
      <c r="D6538" t="n">
        <v>5755</v>
      </c>
      <c r="E6538" t="inlineStr">
        <is>
          <t>LGA</t>
        </is>
      </c>
      <c r="F6538" s="10" t="n">
        <v>1100</v>
      </c>
      <c r="G6538" t="inlineStr">
        <is>
          <t>1100-1159</t>
        </is>
      </c>
      <c r="H6538" s="9">
        <f>INT(F6538/100)</f>
        <v/>
      </c>
      <c r="I6538" t="n">
        <v>0</v>
      </c>
      <c r="J6538" t="n">
        <v>0</v>
      </c>
      <c r="K6538" t="n">
        <v>-10</v>
      </c>
      <c r="L6538" t="n">
        <v>0</v>
      </c>
      <c r="M6538" t="n">
        <v>0</v>
      </c>
      <c r="O6538" t="n">
        <v>0</v>
      </c>
    </row>
    <row r="6539">
      <c r="A6539" s="8" t="n">
        <v>46219</v>
      </c>
      <c r="B6539" t="inlineStr">
        <is>
          <t>YX</t>
        </is>
      </c>
      <c r="C6539" s="9">
        <f>_xlfn.XLOOKUP(B6539,Carriers[Code],Carriers[Airline])</f>
        <v/>
      </c>
      <c r="D6539" t="n">
        <v>5668</v>
      </c>
      <c r="E6539" t="inlineStr">
        <is>
          <t>BWI</t>
        </is>
      </c>
      <c r="F6539" s="10" t="n">
        <v>1110</v>
      </c>
      <c r="G6539" t="inlineStr">
        <is>
          <t>1100-1159</t>
        </is>
      </c>
      <c r="H6539" s="9">
        <f>INT(F6539/100)</f>
        <v/>
      </c>
      <c r="I6539" t="n">
        <v>-4</v>
      </c>
      <c r="J6539" t="n">
        <v>0</v>
      </c>
      <c r="K6539" t="n">
        <v>-17</v>
      </c>
      <c r="L6539" t="n">
        <v>0</v>
      </c>
      <c r="M6539" t="n">
        <v>0</v>
      </c>
      <c r="O6539" t="n">
        <v>0</v>
      </c>
    </row>
    <row r="6540">
      <c r="A6540" s="8" t="n">
        <v>46219</v>
      </c>
      <c r="B6540" t="inlineStr">
        <is>
          <t>DL</t>
        </is>
      </c>
      <c r="C6540" s="9">
        <f>_xlfn.XLOOKUP(B6540,Carriers[Code],Carriers[Airline])</f>
        <v/>
      </c>
      <c r="D6540" t="n">
        <v>464</v>
      </c>
      <c r="E6540" t="inlineStr">
        <is>
          <t>SLC</t>
        </is>
      </c>
      <c r="F6540" s="10" t="n">
        <v>1115</v>
      </c>
      <c r="G6540" t="inlineStr">
        <is>
          <t>1100-1159</t>
        </is>
      </c>
      <c r="H6540" s="9">
        <f>INT(F6540/100)</f>
        <v/>
      </c>
      <c r="I6540" t="n">
        <v>0</v>
      </c>
      <c r="J6540" t="n">
        <v>0</v>
      </c>
      <c r="K6540" t="n">
        <v>-14</v>
      </c>
      <c r="L6540" t="n">
        <v>0</v>
      </c>
      <c r="M6540" t="n">
        <v>0</v>
      </c>
      <c r="O6540" t="n">
        <v>0</v>
      </c>
    </row>
    <row r="6541">
      <c r="A6541" s="8" t="n">
        <v>46219</v>
      </c>
      <c r="B6541" t="inlineStr">
        <is>
          <t>B6</t>
        </is>
      </c>
      <c r="C6541" s="9">
        <f>_xlfn.XLOOKUP(B6541,Carriers[Code],Carriers[Airline])</f>
        <v/>
      </c>
      <c r="D6541" t="n">
        <v>2283</v>
      </c>
      <c r="E6541" t="inlineStr">
        <is>
          <t>RDU</t>
        </is>
      </c>
      <c r="F6541" s="10" t="n">
        <v>1119</v>
      </c>
      <c r="G6541" t="inlineStr">
        <is>
          <t>1100-1159</t>
        </is>
      </c>
      <c r="H6541" s="9">
        <f>INT(F6541/100)</f>
        <v/>
      </c>
      <c r="I6541" t="n">
        <v>-4</v>
      </c>
      <c r="J6541" t="n">
        <v>0</v>
      </c>
      <c r="K6541" t="n">
        <v>-18</v>
      </c>
      <c r="L6541" t="n">
        <v>0</v>
      </c>
      <c r="M6541" t="n">
        <v>0</v>
      </c>
      <c r="O6541" t="n">
        <v>0</v>
      </c>
    </row>
    <row r="6542">
      <c r="A6542" s="8" t="n">
        <v>46219</v>
      </c>
      <c r="B6542" t="inlineStr">
        <is>
          <t>AA</t>
        </is>
      </c>
      <c r="C6542" s="9">
        <f>_xlfn.XLOOKUP(B6542,Carriers[Code],Carriers[Airline])</f>
        <v/>
      </c>
      <c r="D6542" t="n">
        <v>3161</v>
      </c>
      <c r="E6542" t="inlineStr">
        <is>
          <t>CLT</t>
        </is>
      </c>
      <c r="F6542" s="10" t="n">
        <v>1120</v>
      </c>
      <c r="G6542" t="inlineStr">
        <is>
          <t>1100-1159</t>
        </is>
      </c>
      <c r="H6542" s="9">
        <f>INT(F6542/100)</f>
        <v/>
      </c>
      <c r="I6542" t="n">
        <v>-9</v>
      </c>
      <c r="J6542" t="n">
        <v>0</v>
      </c>
      <c r="K6542" t="n">
        <v>-17</v>
      </c>
      <c r="L6542" t="n">
        <v>0</v>
      </c>
      <c r="M6542" t="n">
        <v>0</v>
      </c>
      <c r="O6542" t="n">
        <v>0</v>
      </c>
    </row>
    <row r="6543">
      <c r="A6543" s="8" t="n">
        <v>46219</v>
      </c>
      <c r="B6543" t="inlineStr">
        <is>
          <t>B6</t>
        </is>
      </c>
      <c r="C6543" s="9">
        <f>_xlfn.XLOOKUP(B6543,Carriers[Code],Carriers[Airline])</f>
        <v/>
      </c>
      <c r="D6543" t="n">
        <v>793</v>
      </c>
      <c r="E6543" t="inlineStr">
        <is>
          <t>DEN</t>
        </is>
      </c>
      <c r="F6543" s="10" t="n">
        <v>1120</v>
      </c>
      <c r="G6543" t="inlineStr">
        <is>
          <t>1100-1159</t>
        </is>
      </c>
      <c r="H6543" s="9">
        <f>INT(F6543/100)</f>
        <v/>
      </c>
      <c r="I6543" t="n">
        <v>0</v>
      </c>
      <c r="J6543" t="n">
        <v>0</v>
      </c>
      <c r="K6543" t="n">
        <v>-16</v>
      </c>
      <c r="L6543" t="n">
        <v>0</v>
      </c>
      <c r="M6543" t="n">
        <v>0</v>
      </c>
      <c r="O6543" t="n">
        <v>0</v>
      </c>
    </row>
    <row r="6544">
      <c r="A6544" s="8" t="n">
        <v>46219</v>
      </c>
      <c r="B6544" t="inlineStr">
        <is>
          <t>DL</t>
        </is>
      </c>
      <c r="C6544" s="9">
        <f>_xlfn.XLOOKUP(B6544,Carriers[Code],Carriers[Airline])</f>
        <v/>
      </c>
      <c r="D6544" t="n">
        <v>1398</v>
      </c>
      <c r="E6544" t="inlineStr">
        <is>
          <t>MSY</t>
        </is>
      </c>
      <c r="F6544" s="10" t="n">
        <v>1120</v>
      </c>
      <c r="G6544" t="inlineStr">
        <is>
          <t>1100-1159</t>
        </is>
      </c>
      <c r="H6544" s="9">
        <f>INT(F6544/100)</f>
        <v/>
      </c>
      <c r="I6544" t="n">
        <v>-1</v>
      </c>
      <c r="J6544" t="n">
        <v>0</v>
      </c>
      <c r="K6544" t="n">
        <v>-16</v>
      </c>
      <c r="L6544" t="n">
        <v>0</v>
      </c>
      <c r="M6544" t="n">
        <v>0</v>
      </c>
      <c r="O6544" t="n">
        <v>0</v>
      </c>
    </row>
    <row r="6545">
      <c r="A6545" s="8" t="n">
        <v>46219</v>
      </c>
      <c r="B6545" t="inlineStr">
        <is>
          <t>YX</t>
        </is>
      </c>
      <c r="C6545" s="9">
        <f>_xlfn.XLOOKUP(B6545,Carriers[Code],Carriers[Airline])</f>
        <v/>
      </c>
      <c r="D6545" t="n">
        <v>5803</v>
      </c>
      <c r="E6545" t="inlineStr">
        <is>
          <t>SAV</t>
        </is>
      </c>
      <c r="F6545" s="10" t="n">
        <v>1125</v>
      </c>
      <c r="G6545" t="inlineStr">
        <is>
          <t>1100-1159</t>
        </is>
      </c>
      <c r="H6545" s="9">
        <f>INT(F6545/100)</f>
        <v/>
      </c>
      <c r="I6545" t="n">
        <v>24</v>
      </c>
      <c r="J6545" t="n">
        <v>1</v>
      </c>
      <c r="K6545" t="n">
        <v>11</v>
      </c>
      <c r="L6545" t="n">
        <v>0</v>
      </c>
      <c r="M6545" t="n">
        <v>0</v>
      </c>
      <c r="O6545" t="n">
        <v>0</v>
      </c>
    </row>
    <row r="6546">
      <c r="A6546" s="8" t="n">
        <v>46219</v>
      </c>
      <c r="B6546" t="inlineStr">
        <is>
          <t>DL</t>
        </is>
      </c>
      <c r="C6546" s="9">
        <f>_xlfn.XLOOKUP(B6546,Carriers[Code],Carriers[Airline])</f>
        <v/>
      </c>
      <c r="D6546" t="n">
        <v>332</v>
      </c>
      <c r="E6546" t="inlineStr">
        <is>
          <t>SEA</t>
        </is>
      </c>
      <c r="F6546" s="10" t="n">
        <v>1129</v>
      </c>
      <c r="G6546" t="inlineStr">
        <is>
          <t>1100-1159</t>
        </is>
      </c>
      <c r="H6546" s="9">
        <f>INT(F6546/100)</f>
        <v/>
      </c>
      <c r="I6546" t="n">
        <v>-3</v>
      </c>
      <c r="J6546" t="n">
        <v>0</v>
      </c>
      <c r="K6546" t="n">
        <v>10</v>
      </c>
      <c r="L6546" t="n">
        <v>0</v>
      </c>
      <c r="M6546" t="n">
        <v>0</v>
      </c>
      <c r="O6546" t="n">
        <v>0</v>
      </c>
    </row>
    <row r="6547">
      <c r="A6547" s="8" t="n">
        <v>46219</v>
      </c>
      <c r="B6547" t="inlineStr">
        <is>
          <t>YX</t>
        </is>
      </c>
      <c r="C6547" s="9">
        <f>_xlfn.XLOOKUP(B6547,Carriers[Code],Carriers[Airline])</f>
        <v/>
      </c>
      <c r="D6547" t="n">
        <v>4349</v>
      </c>
      <c r="E6547" t="inlineStr">
        <is>
          <t>DCA</t>
        </is>
      </c>
      <c r="F6547" s="10" t="n">
        <v>1133</v>
      </c>
      <c r="G6547" t="inlineStr">
        <is>
          <t>1100-1159</t>
        </is>
      </c>
      <c r="H6547" s="9">
        <f>INT(F6547/100)</f>
        <v/>
      </c>
      <c r="I6547" t="n">
        <v>11</v>
      </c>
      <c r="J6547" t="n">
        <v>0</v>
      </c>
      <c r="K6547" t="n">
        <v>-2</v>
      </c>
      <c r="L6547" t="n">
        <v>0</v>
      </c>
      <c r="M6547" t="n">
        <v>0</v>
      </c>
      <c r="O6547" t="n">
        <v>0</v>
      </c>
    </row>
    <row r="6548">
      <c r="A6548" s="8" t="n">
        <v>46219</v>
      </c>
      <c r="B6548" t="inlineStr">
        <is>
          <t>B6</t>
        </is>
      </c>
      <c r="C6548" s="9">
        <f>_xlfn.XLOOKUP(B6548,Carriers[Code],Carriers[Airline])</f>
        <v/>
      </c>
      <c r="D6548" t="n">
        <v>401</v>
      </c>
      <c r="E6548" t="inlineStr">
        <is>
          <t>MSY</t>
        </is>
      </c>
      <c r="F6548" s="10" t="n">
        <v>1135</v>
      </c>
      <c r="G6548" t="inlineStr">
        <is>
          <t>1100-1159</t>
        </is>
      </c>
      <c r="H6548" s="9">
        <f>INT(F6548/100)</f>
        <v/>
      </c>
      <c r="I6548" t="n">
        <v>-9</v>
      </c>
      <c r="J6548" t="n">
        <v>0</v>
      </c>
      <c r="K6548" t="n">
        <v>-17</v>
      </c>
      <c r="L6548" t="n">
        <v>0</v>
      </c>
      <c r="M6548" t="n">
        <v>0</v>
      </c>
      <c r="O6548" t="n">
        <v>0</v>
      </c>
    </row>
    <row r="6549">
      <c r="A6549" s="8" t="n">
        <v>46219</v>
      </c>
      <c r="B6549" t="inlineStr">
        <is>
          <t>UA</t>
        </is>
      </c>
      <c r="C6549" s="9">
        <f>_xlfn.XLOOKUP(B6549,Carriers[Code],Carriers[Airline])</f>
        <v/>
      </c>
      <c r="D6549" t="n">
        <v>1074</v>
      </c>
      <c r="E6549" t="inlineStr">
        <is>
          <t>SFO</t>
        </is>
      </c>
      <c r="F6549" s="10" t="n">
        <v>1135</v>
      </c>
      <c r="G6549" t="inlineStr">
        <is>
          <t>1100-1159</t>
        </is>
      </c>
      <c r="H6549" s="9">
        <f>INT(F6549/100)</f>
        <v/>
      </c>
      <c r="I6549" t="n">
        <v>71</v>
      </c>
      <c r="J6549" t="n">
        <v>1</v>
      </c>
      <c r="K6549" t="n">
        <v>42</v>
      </c>
      <c r="L6549" t="n">
        <v>1</v>
      </c>
      <c r="M6549" t="n">
        <v>0</v>
      </c>
      <c r="O6549" t="n">
        <v>0</v>
      </c>
      <c r="P6549" t="n">
        <v>0</v>
      </c>
      <c r="Q6549" t="n">
        <v>0</v>
      </c>
      <c r="R6549" t="n">
        <v>42</v>
      </c>
      <c r="S6549" t="n">
        <v>0</v>
      </c>
      <c r="T6549" t="n">
        <v>0</v>
      </c>
    </row>
    <row r="6550">
      <c r="A6550" s="8" t="n">
        <v>46219</v>
      </c>
      <c r="B6550" t="inlineStr">
        <is>
          <t>WN</t>
        </is>
      </c>
      <c r="C6550" s="9">
        <f>_xlfn.XLOOKUP(B6550,Carriers[Code],Carriers[Airline])</f>
        <v/>
      </c>
      <c r="D6550" t="n">
        <v>4208</v>
      </c>
      <c r="E6550" t="inlineStr">
        <is>
          <t>DEN</t>
        </is>
      </c>
      <c r="F6550" s="10" t="n">
        <v>1135</v>
      </c>
      <c r="G6550" t="inlineStr">
        <is>
          <t>1100-1159</t>
        </is>
      </c>
      <c r="H6550" s="9">
        <f>INT(F6550/100)</f>
        <v/>
      </c>
      <c r="I6550" t="n">
        <v>3</v>
      </c>
      <c r="J6550" t="n">
        <v>0</v>
      </c>
      <c r="K6550" t="n">
        <v>-14</v>
      </c>
      <c r="L6550" t="n">
        <v>0</v>
      </c>
      <c r="M6550" t="n">
        <v>0</v>
      </c>
      <c r="O6550" t="n">
        <v>0</v>
      </c>
    </row>
    <row r="6551">
      <c r="A6551" s="8" t="n">
        <v>46219</v>
      </c>
      <c r="B6551" t="inlineStr">
        <is>
          <t>B6</t>
        </is>
      </c>
      <c r="C6551" s="9">
        <f>_xlfn.XLOOKUP(B6551,Carriers[Code],Carriers[Airline])</f>
        <v/>
      </c>
      <c r="D6551" t="n">
        <v>1499</v>
      </c>
      <c r="E6551" t="inlineStr">
        <is>
          <t>DAB</t>
        </is>
      </c>
      <c r="F6551" s="10" t="n">
        <v>1138</v>
      </c>
      <c r="G6551" t="inlineStr">
        <is>
          <t>1100-1159</t>
        </is>
      </c>
      <c r="H6551" s="9">
        <f>INT(F6551/100)</f>
        <v/>
      </c>
      <c r="I6551" t="n">
        <v>-11</v>
      </c>
      <c r="J6551" t="n">
        <v>0</v>
      </c>
      <c r="K6551" t="n">
        <v>-22</v>
      </c>
      <c r="L6551" t="n">
        <v>0</v>
      </c>
      <c r="M6551" t="n">
        <v>0</v>
      </c>
      <c r="O6551" t="n">
        <v>0</v>
      </c>
    </row>
    <row r="6552">
      <c r="A6552" s="8" t="n">
        <v>46219</v>
      </c>
      <c r="B6552" t="inlineStr">
        <is>
          <t>YX</t>
        </is>
      </c>
      <c r="C6552" s="9">
        <f>_xlfn.XLOOKUP(B6552,Carriers[Code],Carriers[Airline])</f>
        <v/>
      </c>
      <c r="D6552" t="n">
        <v>5598</v>
      </c>
      <c r="E6552" t="inlineStr">
        <is>
          <t>CVG</t>
        </is>
      </c>
      <c r="F6552" s="10" t="n">
        <v>1140</v>
      </c>
      <c r="G6552" t="inlineStr">
        <is>
          <t>1100-1159</t>
        </is>
      </c>
      <c r="H6552" s="9">
        <f>INT(F6552/100)</f>
        <v/>
      </c>
      <c r="I6552" t="n">
        <v>-2</v>
      </c>
      <c r="J6552" t="n">
        <v>0</v>
      </c>
      <c r="K6552" t="n">
        <v>1</v>
      </c>
      <c r="L6552" t="n">
        <v>0</v>
      </c>
      <c r="M6552" t="n">
        <v>0</v>
      </c>
      <c r="O6552" t="n">
        <v>0</v>
      </c>
    </row>
    <row r="6553">
      <c r="A6553" s="8" t="n">
        <v>46219</v>
      </c>
      <c r="B6553" t="inlineStr">
        <is>
          <t>B6</t>
        </is>
      </c>
      <c r="C6553" s="9">
        <f>_xlfn.XLOOKUP(B6553,Carriers[Code],Carriers[Airline])</f>
        <v/>
      </c>
      <c r="D6553" t="n">
        <v>837</v>
      </c>
      <c r="E6553" t="inlineStr">
        <is>
          <t>DTW</t>
        </is>
      </c>
      <c r="F6553" s="10" t="n">
        <v>1143</v>
      </c>
      <c r="G6553" t="inlineStr">
        <is>
          <t>1100-1159</t>
        </is>
      </c>
      <c r="H6553" s="9">
        <f>INT(F6553/100)</f>
        <v/>
      </c>
      <c r="I6553" t="n">
        <v>0</v>
      </c>
      <c r="J6553" t="n">
        <v>0</v>
      </c>
      <c r="K6553" t="n">
        <v>-4</v>
      </c>
      <c r="L6553" t="n">
        <v>0</v>
      </c>
      <c r="M6553" t="n">
        <v>0</v>
      </c>
      <c r="O6553" t="n">
        <v>0</v>
      </c>
    </row>
    <row r="6554">
      <c r="A6554" s="8" t="n">
        <v>46219</v>
      </c>
      <c r="B6554" t="inlineStr">
        <is>
          <t>YX</t>
        </is>
      </c>
      <c r="C6554" s="9">
        <f>_xlfn.XLOOKUP(B6554,Carriers[Code],Carriers[Airline])</f>
        <v/>
      </c>
      <c r="D6554" t="n">
        <v>5731</v>
      </c>
      <c r="E6554" t="inlineStr">
        <is>
          <t>PIT</t>
        </is>
      </c>
      <c r="F6554" s="10" t="n">
        <v>1145</v>
      </c>
      <c r="G6554" t="inlineStr">
        <is>
          <t>1100-1159</t>
        </is>
      </c>
      <c r="H6554" s="9">
        <f>INT(F6554/100)</f>
        <v/>
      </c>
      <c r="I6554" t="n">
        <v>-3</v>
      </c>
      <c r="J6554" t="n">
        <v>0</v>
      </c>
      <c r="K6554" t="n">
        <v>-16</v>
      </c>
      <c r="L6554" t="n">
        <v>0</v>
      </c>
      <c r="M6554" t="n">
        <v>0</v>
      </c>
      <c r="O6554" t="n">
        <v>0</v>
      </c>
    </row>
    <row r="6555">
      <c r="A6555" s="8" t="n">
        <v>46219</v>
      </c>
      <c r="B6555" t="inlineStr">
        <is>
          <t>DL</t>
        </is>
      </c>
      <c r="C6555" s="9">
        <f>_xlfn.XLOOKUP(B6555,Carriers[Code],Carriers[Airline])</f>
        <v/>
      </c>
      <c r="D6555" t="n">
        <v>1103</v>
      </c>
      <c r="E6555" t="inlineStr">
        <is>
          <t>MSP</t>
        </is>
      </c>
      <c r="F6555" s="10" t="n">
        <v>1150</v>
      </c>
      <c r="G6555" t="inlineStr">
        <is>
          <t>1100-1159</t>
        </is>
      </c>
      <c r="H6555" s="9">
        <f>INT(F6555/100)</f>
        <v/>
      </c>
      <c r="I6555" t="n">
        <v>10</v>
      </c>
      <c r="J6555" t="n">
        <v>0</v>
      </c>
      <c r="K6555" t="n">
        <v>12</v>
      </c>
      <c r="L6555" t="n">
        <v>0</v>
      </c>
      <c r="M6555" t="n">
        <v>0</v>
      </c>
      <c r="O6555" t="n">
        <v>0</v>
      </c>
    </row>
    <row r="6556">
      <c r="A6556" s="8" t="n">
        <v>46219</v>
      </c>
      <c r="B6556" t="inlineStr">
        <is>
          <t>F9</t>
        </is>
      </c>
      <c r="C6556" s="9">
        <f>_xlfn.XLOOKUP(B6556,Carriers[Code],Carriers[Airline])</f>
        <v/>
      </c>
      <c r="D6556" t="n">
        <v>3511</v>
      </c>
      <c r="E6556" t="inlineStr">
        <is>
          <t>ATL</t>
        </is>
      </c>
      <c r="F6556" s="10" t="n">
        <v>1152</v>
      </c>
      <c r="G6556" t="inlineStr">
        <is>
          <t>1100-1159</t>
        </is>
      </c>
      <c r="H6556" s="9">
        <f>INT(F6556/100)</f>
        <v/>
      </c>
      <c r="I6556" t="n">
        <v>22</v>
      </c>
      <c r="J6556" t="n">
        <v>1</v>
      </c>
      <c r="K6556" t="n">
        <v>29</v>
      </c>
      <c r="L6556" t="n">
        <v>1</v>
      </c>
      <c r="M6556" t="n">
        <v>0</v>
      </c>
      <c r="O6556" t="n">
        <v>0</v>
      </c>
      <c r="P6556" t="n">
        <v>9</v>
      </c>
      <c r="Q6556" t="n">
        <v>0</v>
      </c>
      <c r="R6556" t="n">
        <v>7</v>
      </c>
      <c r="S6556" t="n">
        <v>0</v>
      </c>
      <c r="T6556" t="n">
        <v>13</v>
      </c>
    </row>
    <row r="6557">
      <c r="A6557" s="8" t="n">
        <v>46219</v>
      </c>
      <c r="B6557" t="inlineStr">
        <is>
          <t>YX</t>
        </is>
      </c>
      <c r="C6557" s="9">
        <f>_xlfn.XLOOKUP(B6557,Carriers[Code],Carriers[Airline])</f>
        <v/>
      </c>
      <c r="D6557" t="n">
        <v>4760</v>
      </c>
      <c r="E6557" t="inlineStr">
        <is>
          <t>CVG</t>
        </is>
      </c>
      <c r="F6557" s="10" t="n">
        <v>1155</v>
      </c>
      <c r="G6557" t="inlineStr">
        <is>
          <t>1100-1159</t>
        </is>
      </c>
      <c r="H6557" s="9">
        <f>INT(F6557/100)</f>
        <v/>
      </c>
      <c r="I6557" t="n">
        <v>-5</v>
      </c>
      <c r="J6557" t="n">
        <v>0</v>
      </c>
      <c r="K6557" t="n">
        <v>13</v>
      </c>
      <c r="L6557" t="n">
        <v>0</v>
      </c>
      <c r="M6557" t="n">
        <v>0</v>
      </c>
      <c r="O6557" t="n">
        <v>0</v>
      </c>
    </row>
    <row r="6558">
      <c r="A6558" s="8" t="n">
        <v>46219</v>
      </c>
      <c r="B6558" t="inlineStr">
        <is>
          <t>AA</t>
        </is>
      </c>
      <c r="C6558" s="9">
        <f>_xlfn.XLOOKUP(B6558,Carriers[Code],Carriers[Airline])</f>
        <v/>
      </c>
      <c r="D6558" t="n">
        <v>1610</v>
      </c>
      <c r="E6558" t="inlineStr">
        <is>
          <t>ORD</t>
        </is>
      </c>
      <c r="F6558" s="10" t="n">
        <v>1159</v>
      </c>
      <c r="G6558" t="inlineStr">
        <is>
          <t>1100-1159</t>
        </is>
      </c>
      <c r="H6558" s="9">
        <f>INT(F6558/100)</f>
        <v/>
      </c>
      <c r="I6558" t="n">
        <v>-3</v>
      </c>
      <c r="J6558" t="n">
        <v>0</v>
      </c>
      <c r="K6558" t="n">
        <v>-22</v>
      </c>
      <c r="L6558" t="n">
        <v>0</v>
      </c>
      <c r="M6558" t="n">
        <v>0</v>
      </c>
      <c r="O6558" t="n">
        <v>0</v>
      </c>
    </row>
    <row r="6559">
      <c r="A6559" s="8" t="n">
        <v>46219</v>
      </c>
      <c r="B6559" t="inlineStr">
        <is>
          <t>YX</t>
        </is>
      </c>
      <c r="C6559" s="9">
        <f>_xlfn.XLOOKUP(B6559,Carriers[Code],Carriers[Airline])</f>
        <v/>
      </c>
      <c r="D6559" t="n">
        <v>5854</v>
      </c>
      <c r="E6559" t="inlineStr">
        <is>
          <t>LGA</t>
        </is>
      </c>
      <c r="F6559" s="10" t="n">
        <v>1200</v>
      </c>
      <c r="G6559" t="inlineStr">
        <is>
          <t>1200-1259</t>
        </is>
      </c>
      <c r="H6559" s="9">
        <f>INT(F6559/100)</f>
        <v/>
      </c>
      <c r="I6559" t="n">
        <v>43</v>
      </c>
      <c r="J6559" t="n">
        <v>1</v>
      </c>
      <c r="K6559" t="n">
        <v>50</v>
      </c>
      <c r="L6559" t="n">
        <v>1</v>
      </c>
      <c r="M6559" t="n">
        <v>0</v>
      </c>
      <c r="O6559" t="n">
        <v>0</v>
      </c>
      <c r="P6559" t="n">
        <v>43</v>
      </c>
      <c r="Q6559" t="n">
        <v>0</v>
      </c>
      <c r="R6559" t="n">
        <v>7</v>
      </c>
      <c r="S6559" t="n">
        <v>0</v>
      </c>
      <c r="T6559" t="n">
        <v>0</v>
      </c>
    </row>
    <row r="6560">
      <c r="A6560" s="8" t="n">
        <v>46219</v>
      </c>
      <c r="B6560" t="inlineStr">
        <is>
          <t>DL</t>
        </is>
      </c>
      <c r="C6560" s="9">
        <f>_xlfn.XLOOKUP(B6560,Carriers[Code],Carriers[Airline])</f>
        <v/>
      </c>
      <c r="D6560" t="n">
        <v>303</v>
      </c>
      <c r="E6560" t="inlineStr">
        <is>
          <t>DFW</t>
        </is>
      </c>
      <c r="F6560" s="10" t="n">
        <v>1205</v>
      </c>
      <c r="G6560" t="inlineStr">
        <is>
          <t>1200-1259</t>
        </is>
      </c>
      <c r="H6560" s="9">
        <f>INT(F6560/100)</f>
        <v/>
      </c>
      <c r="I6560" t="n">
        <v>-13</v>
      </c>
      <c r="J6560" t="n">
        <v>0</v>
      </c>
      <c r="K6560" t="n">
        <v>-37</v>
      </c>
      <c r="L6560" t="n">
        <v>0</v>
      </c>
      <c r="M6560" t="n">
        <v>0</v>
      </c>
      <c r="O6560" t="n">
        <v>0</v>
      </c>
    </row>
    <row r="6561">
      <c r="A6561" s="8" t="n">
        <v>46219</v>
      </c>
      <c r="B6561" t="inlineStr">
        <is>
          <t>DL</t>
        </is>
      </c>
      <c r="C6561" s="9">
        <f>_xlfn.XLOOKUP(B6561,Carriers[Code],Carriers[Airline])</f>
        <v/>
      </c>
      <c r="D6561" t="n">
        <v>2785</v>
      </c>
      <c r="E6561" t="inlineStr">
        <is>
          <t>CHS</t>
        </is>
      </c>
      <c r="F6561" s="10" t="n">
        <v>1205</v>
      </c>
      <c r="G6561" t="inlineStr">
        <is>
          <t>1200-1259</t>
        </is>
      </c>
      <c r="H6561" s="9">
        <f>INT(F6561/100)</f>
        <v/>
      </c>
      <c r="I6561" t="n">
        <v>-9</v>
      </c>
      <c r="J6561" t="n">
        <v>0</v>
      </c>
      <c r="K6561" t="n">
        <v>-9</v>
      </c>
      <c r="L6561" t="n">
        <v>0</v>
      </c>
      <c r="M6561" t="n">
        <v>0</v>
      </c>
      <c r="O6561" t="n">
        <v>0</v>
      </c>
    </row>
    <row r="6562">
      <c r="A6562" s="8" t="n">
        <v>46219</v>
      </c>
      <c r="B6562" t="inlineStr">
        <is>
          <t>G4</t>
        </is>
      </c>
      <c r="C6562" s="9">
        <f>_xlfn.XLOOKUP(B6562,Carriers[Code],Carriers[Airline])</f>
        <v/>
      </c>
      <c r="D6562" t="n">
        <v>456</v>
      </c>
      <c r="E6562" t="inlineStr">
        <is>
          <t>DSM</t>
        </is>
      </c>
      <c r="F6562" s="10" t="n">
        <v>1206</v>
      </c>
      <c r="G6562" t="inlineStr">
        <is>
          <t>1200-1259</t>
        </is>
      </c>
      <c r="H6562" s="9">
        <f>INT(F6562/100)</f>
        <v/>
      </c>
      <c r="I6562" t="n">
        <v>6</v>
      </c>
      <c r="J6562" t="n">
        <v>0</v>
      </c>
      <c r="K6562" t="n">
        <v>-1</v>
      </c>
      <c r="L6562" t="n">
        <v>0</v>
      </c>
      <c r="M6562" t="n">
        <v>0</v>
      </c>
      <c r="O6562" t="n">
        <v>0</v>
      </c>
    </row>
    <row r="6563">
      <c r="A6563" s="8" t="n">
        <v>46219</v>
      </c>
      <c r="B6563" t="inlineStr">
        <is>
          <t>B6</t>
        </is>
      </c>
      <c r="C6563" s="9">
        <f>_xlfn.XLOOKUP(B6563,Carriers[Code],Carriers[Airline])</f>
        <v/>
      </c>
      <c r="D6563" t="n">
        <v>51</v>
      </c>
      <c r="E6563" t="inlineStr">
        <is>
          <t>MCO</t>
        </is>
      </c>
      <c r="F6563" s="10" t="n">
        <v>1210</v>
      </c>
      <c r="G6563" t="inlineStr">
        <is>
          <t>1200-1259</t>
        </is>
      </c>
      <c r="H6563" s="9">
        <f>INT(F6563/100)</f>
        <v/>
      </c>
      <c r="I6563" t="n">
        <v>-11</v>
      </c>
      <c r="J6563" t="n">
        <v>0</v>
      </c>
      <c r="K6563" t="n">
        <v>-29</v>
      </c>
      <c r="L6563" t="n">
        <v>0</v>
      </c>
      <c r="M6563" t="n">
        <v>0</v>
      </c>
      <c r="O6563" t="n">
        <v>0</v>
      </c>
    </row>
    <row r="6564">
      <c r="A6564" s="8" t="n">
        <v>46219</v>
      </c>
      <c r="B6564" t="inlineStr">
        <is>
          <t>B6</t>
        </is>
      </c>
      <c r="C6564" s="9">
        <f>_xlfn.XLOOKUP(B6564,Carriers[Code],Carriers[Airline])</f>
        <v/>
      </c>
      <c r="D6564" t="n">
        <v>1352</v>
      </c>
      <c r="E6564" t="inlineStr">
        <is>
          <t>ACK</t>
        </is>
      </c>
      <c r="F6564" s="10" t="n">
        <v>1212</v>
      </c>
      <c r="G6564" t="inlineStr">
        <is>
          <t>1200-1259</t>
        </is>
      </c>
      <c r="H6564" s="9">
        <f>INT(F6564/100)</f>
        <v/>
      </c>
      <c r="I6564" t="n">
        <v>-9</v>
      </c>
      <c r="J6564" t="n">
        <v>0</v>
      </c>
      <c r="K6564" t="n">
        <v>-20</v>
      </c>
      <c r="L6564" t="n">
        <v>0</v>
      </c>
      <c r="M6564" t="n">
        <v>0</v>
      </c>
      <c r="O6564" t="n">
        <v>0</v>
      </c>
    </row>
    <row r="6565">
      <c r="A6565" s="8" t="n">
        <v>46219</v>
      </c>
      <c r="B6565" t="inlineStr">
        <is>
          <t>UA</t>
        </is>
      </c>
      <c r="C6565" s="9">
        <f>_xlfn.XLOOKUP(B6565,Carriers[Code],Carriers[Airline])</f>
        <v/>
      </c>
      <c r="D6565" t="n">
        <v>414</v>
      </c>
      <c r="E6565" t="inlineStr">
        <is>
          <t>DEN</t>
        </is>
      </c>
      <c r="F6565" s="10" t="n">
        <v>1222</v>
      </c>
      <c r="G6565" t="inlineStr">
        <is>
          <t>1200-1259</t>
        </is>
      </c>
      <c r="H6565" s="9">
        <f>INT(F6565/100)</f>
        <v/>
      </c>
      <c r="I6565" t="n">
        <v>-5</v>
      </c>
      <c r="J6565" t="n">
        <v>0</v>
      </c>
      <c r="K6565" t="n">
        <v>-27</v>
      </c>
      <c r="L6565" t="n">
        <v>0</v>
      </c>
      <c r="M6565" t="n">
        <v>0</v>
      </c>
      <c r="O6565" t="n">
        <v>0</v>
      </c>
    </row>
    <row r="6566">
      <c r="A6566" s="8" t="n">
        <v>46219</v>
      </c>
      <c r="B6566" t="inlineStr">
        <is>
          <t>YX</t>
        </is>
      </c>
      <c r="C6566" s="9">
        <f>_xlfn.XLOOKUP(B6566,Carriers[Code],Carriers[Airline])</f>
        <v/>
      </c>
      <c r="D6566" t="n">
        <v>4367</v>
      </c>
      <c r="E6566" t="inlineStr">
        <is>
          <t>LGA</t>
        </is>
      </c>
      <c r="F6566" s="10" t="n">
        <v>1223</v>
      </c>
      <c r="G6566" t="inlineStr">
        <is>
          <t>1200-1259</t>
        </is>
      </c>
      <c r="H6566" s="9">
        <f>INT(F6566/100)</f>
        <v/>
      </c>
      <c r="I6566" t="n">
        <v>-8</v>
      </c>
      <c r="J6566" t="n">
        <v>0</v>
      </c>
      <c r="K6566" t="n">
        <v>-34</v>
      </c>
      <c r="L6566" t="n">
        <v>0</v>
      </c>
      <c r="M6566" t="n">
        <v>0</v>
      </c>
      <c r="O6566" t="n">
        <v>0</v>
      </c>
    </row>
    <row r="6567">
      <c r="A6567" s="8" t="n">
        <v>46219</v>
      </c>
      <c r="B6567" t="inlineStr">
        <is>
          <t>DL</t>
        </is>
      </c>
      <c r="C6567" s="9">
        <f>_xlfn.XLOOKUP(B6567,Carriers[Code],Carriers[Airline])</f>
        <v/>
      </c>
      <c r="D6567" t="n">
        <v>2816</v>
      </c>
      <c r="E6567" t="inlineStr">
        <is>
          <t>ORD</t>
        </is>
      </c>
      <c r="F6567" s="10" t="n">
        <v>1225</v>
      </c>
      <c r="G6567" t="inlineStr">
        <is>
          <t>1200-1259</t>
        </is>
      </c>
      <c r="H6567" s="9">
        <f>INT(F6567/100)</f>
        <v/>
      </c>
      <c r="I6567" t="n">
        <v>-9</v>
      </c>
      <c r="J6567" t="n">
        <v>0</v>
      </c>
      <c r="K6567" t="n">
        <v>-1</v>
      </c>
      <c r="L6567" t="n">
        <v>0</v>
      </c>
      <c r="M6567" t="n">
        <v>0</v>
      </c>
      <c r="O6567" t="n">
        <v>0</v>
      </c>
    </row>
    <row r="6568">
      <c r="A6568" s="8" t="n">
        <v>46219</v>
      </c>
      <c r="B6568" t="inlineStr">
        <is>
          <t>YX</t>
        </is>
      </c>
      <c r="C6568" s="9">
        <f>_xlfn.XLOOKUP(B6568,Carriers[Code],Carriers[Airline])</f>
        <v/>
      </c>
      <c r="D6568" t="n">
        <v>4366</v>
      </c>
      <c r="E6568" t="inlineStr">
        <is>
          <t>JFK</t>
        </is>
      </c>
      <c r="F6568" s="10" t="n">
        <v>1225</v>
      </c>
      <c r="G6568" t="inlineStr">
        <is>
          <t>1200-1259</t>
        </is>
      </c>
      <c r="H6568" s="9">
        <f>INT(F6568/100)</f>
        <v/>
      </c>
      <c r="I6568" t="n">
        <v>-6</v>
      </c>
      <c r="J6568" t="n">
        <v>0</v>
      </c>
      <c r="K6568" t="n">
        <v>-25</v>
      </c>
      <c r="L6568" t="n">
        <v>0</v>
      </c>
      <c r="M6568" t="n">
        <v>0</v>
      </c>
      <c r="O6568" t="n">
        <v>0</v>
      </c>
    </row>
    <row r="6569">
      <c r="A6569" s="8" t="n">
        <v>46219</v>
      </c>
      <c r="B6569" t="inlineStr">
        <is>
          <t>YX</t>
        </is>
      </c>
      <c r="C6569" s="9">
        <f>_xlfn.XLOOKUP(B6569,Carriers[Code],Carriers[Airline])</f>
        <v/>
      </c>
      <c r="D6569" t="n">
        <v>4738</v>
      </c>
      <c r="E6569" t="inlineStr">
        <is>
          <t>ILM</t>
        </is>
      </c>
      <c r="F6569" s="10" t="n">
        <v>1225</v>
      </c>
      <c r="G6569" t="inlineStr">
        <is>
          <t>1200-1259</t>
        </is>
      </c>
      <c r="H6569" s="9">
        <f>INT(F6569/100)</f>
        <v/>
      </c>
      <c r="I6569" t="n">
        <v>-9</v>
      </c>
      <c r="J6569" t="n">
        <v>0</v>
      </c>
      <c r="K6569" t="n">
        <v>-6</v>
      </c>
      <c r="L6569" t="n">
        <v>0</v>
      </c>
      <c r="M6569" t="n">
        <v>0</v>
      </c>
      <c r="O6569" t="n">
        <v>0</v>
      </c>
    </row>
    <row r="6570">
      <c r="A6570" s="8" t="n">
        <v>46219</v>
      </c>
      <c r="B6570" t="inlineStr">
        <is>
          <t>B6</t>
        </is>
      </c>
      <c r="C6570" s="9">
        <f>_xlfn.XLOOKUP(B6570,Carriers[Code],Carriers[Airline])</f>
        <v/>
      </c>
      <c r="D6570" t="n">
        <v>269</v>
      </c>
      <c r="E6570" t="inlineStr">
        <is>
          <t>FLL</t>
        </is>
      </c>
      <c r="F6570" s="10" t="n">
        <v>1230</v>
      </c>
      <c r="G6570" t="inlineStr">
        <is>
          <t>1200-1259</t>
        </is>
      </c>
      <c r="H6570" s="9">
        <f>INT(F6570/100)</f>
        <v/>
      </c>
      <c r="I6570" t="n">
        <v>-3</v>
      </c>
      <c r="J6570" t="n">
        <v>0</v>
      </c>
      <c r="K6570" t="n">
        <v>-27</v>
      </c>
      <c r="L6570" t="n">
        <v>0</v>
      </c>
      <c r="M6570" t="n">
        <v>0</v>
      </c>
      <c r="O6570" t="n">
        <v>0</v>
      </c>
    </row>
    <row r="6571">
      <c r="A6571" s="8" t="n">
        <v>46219</v>
      </c>
      <c r="B6571" t="inlineStr">
        <is>
          <t>DL</t>
        </is>
      </c>
      <c r="C6571" s="9">
        <f>_xlfn.XLOOKUP(B6571,Carriers[Code],Carriers[Airline])</f>
        <v/>
      </c>
      <c r="D6571" t="n">
        <v>2779</v>
      </c>
      <c r="E6571" t="inlineStr">
        <is>
          <t>ATL</t>
        </is>
      </c>
      <c r="F6571" s="10" t="n">
        <v>1230</v>
      </c>
      <c r="G6571" t="inlineStr">
        <is>
          <t>1200-1259</t>
        </is>
      </c>
      <c r="H6571" s="9">
        <f>INT(F6571/100)</f>
        <v/>
      </c>
      <c r="I6571" t="n">
        <v>4</v>
      </c>
      <c r="J6571" t="n">
        <v>0</v>
      </c>
      <c r="K6571" t="n">
        <v>-10</v>
      </c>
      <c r="L6571" t="n">
        <v>0</v>
      </c>
      <c r="M6571" t="n">
        <v>0</v>
      </c>
      <c r="O6571" t="n">
        <v>0</v>
      </c>
    </row>
    <row r="6572">
      <c r="A6572" s="8" t="n">
        <v>46219</v>
      </c>
      <c r="B6572" t="inlineStr">
        <is>
          <t>UA</t>
        </is>
      </c>
      <c r="C6572" s="9">
        <f>_xlfn.XLOOKUP(B6572,Carriers[Code],Carriers[Airline])</f>
        <v/>
      </c>
      <c r="D6572" t="n">
        <v>1732</v>
      </c>
      <c r="E6572" t="inlineStr">
        <is>
          <t>ORD</t>
        </is>
      </c>
      <c r="F6572" s="10" t="n">
        <v>1230</v>
      </c>
      <c r="G6572" t="inlineStr">
        <is>
          <t>1200-1259</t>
        </is>
      </c>
      <c r="H6572" s="9">
        <f>INT(F6572/100)</f>
        <v/>
      </c>
      <c r="I6572" t="n">
        <v>-7</v>
      </c>
      <c r="J6572" t="n">
        <v>0</v>
      </c>
      <c r="K6572" t="n">
        <v>0</v>
      </c>
      <c r="L6572" t="n">
        <v>0</v>
      </c>
      <c r="M6572" t="n">
        <v>0</v>
      </c>
      <c r="O6572" t="n">
        <v>0</v>
      </c>
    </row>
    <row r="6573">
      <c r="A6573" s="8" t="n">
        <v>46219</v>
      </c>
      <c r="B6573" t="inlineStr">
        <is>
          <t>YX</t>
        </is>
      </c>
      <c r="C6573" s="9">
        <f>_xlfn.XLOOKUP(B6573,Carriers[Code],Carriers[Airline])</f>
        <v/>
      </c>
      <c r="D6573" t="n">
        <v>3413</v>
      </c>
      <c r="E6573" t="inlineStr">
        <is>
          <t>IAD</t>
        </is>
      </c>
      <c r="F6573" s="10" t="n">
        <v>1235</v>
      </c>
      <c r="G6573" t="inlineStr">
        <is>
          <t>1200-1259</t>
        </is>
      </c>
      <c r="H6573" s="9">
        <f>INT(F6573/100)</f>
        <v/>
      </c>
      <c r="I6573" t="n">
        <v>-10</v>
      </c>
      <c r="J6573" t="n">
        <v>0</v>
      </c>
      <c r="K6573" t="n">
        <v>-44</v>
      </c>
      <c r="L6573" t="n">
        <v>0</v>
      </c>
      <c r="M6573" t="n">
        <v>0</v>
      </c>
      <c r="O6573" t="n">
        <v>0</v>
      </c>
    </row>
    <row r="6574">
      <c r="A6574" s="8" t="n">
        <v>46219</v>
      </c>
      <c r="B6574" t="inlineStr">
        <is>
          <t>YX</t>
        </is>
      </c>
      <c r="C6574" s="9">
        <f>_xlfn.XLOOKUP(B6574,Carriers[Code],Carriers[Airline])</f>
        <v/>
      </c>
      <c r="D6574" t="n">
        <v>5857</v>
      </c>
      <c r="E6574" t="inlineStr">
        <is>
          <t>DCA</t>
        </is>
      </c>
      <c r="F6574" s="10" t="n">
        <v>1235</v>
      </c>
      <c r="G6574" t="inlineStr">
        <is>
          <t>1200-1259</t>
        </is>
      </c>
      <c r="H6574" s="9">
        <f>INT(F6574/100)</f>
        <v/>
      </c>
      <c r="I6574" t="n">
        <v>-7</v>
      </c>
      <c r="J6574" t="n">
        <v>0</v>
      </c>
      <c r="K6574" t="n">
        <v>-4</v>
      </c>
      <c r="L6574" t="n">
        <v>0</v>
      </c>
      <c r="M6574" t="n">
        <v>0</v>
      </c>
      <c r="O6574" t="n">
        <v>0</v>
      </c>
    </row>
    <row r="6575">
      <c r="A6575" s="8" t="n">
        <v>46219</v>
      </c>
      <c r="B6575" t="inlineStr">
        <is>
          <t>AA</t>
        </is>
      </c>
      <c r="C6575" s="9">
        <f>_xlfn.XLOOKUP(B6575,Carriers[Code],Carriers[Airline])</f>
        <v/>
      </c>
      <c r="D6575" t="n">
        <v>1583</v>
      </c>
      <c r="E6575" t="inlineStr">
        <is>
          <t>DFW</t>
        </is>
      </c>
      <c r="F6575" s="10" t="n">
        <v>1238</v>
      </c>
      <c r="G6575" t="inlineStr">
        <is>
          <t>1200-1259</t>
        </is>
      </c>
      <c r="H6575" s="9">
        <f>INT(F6575/100)</f>
        <v/>
      </c>
      <c r="I6575" t="n">
        <v>10</v>
      </c>
      <c r="J6575" t="n">
        <v>0</v>
      </c>
      <c r="K6575" t="n">
        <v>3</v>
      </c>
      <c r="L6575" t="n">
        <v>0</v>
      </c>
      <c r="M6575" t="n">
        <v>0</v>
      </c>
      <c r="O6575" t="n">
        <v>0</v>
      </c>
    </row>
    <row r="6576">
      <c r="A6576" s="8" t="n">
        <v>46219</v>
      </c>
      <c r="B6576" t="inlineStr">
        <is>
          <t>AA</t>
        </is>
      </c>
      <c r="C6576" s="9">
        <f>_xlfn.XLOOKUP(B6576,Carriers[Code],Carriers[Airline])</f>
        <v/>
      </c>
      <c r="D6576" t="n">
        <v>3043</v>
      </c>
      <c r="E6576" t="inlineStr">
        <is>
          <t>PHL</t>
        </is>
      </c>
      <c r="F6576" s="10" t="n">
        <v>1238</v>
      </c>
      <c r="G6576" t="inlineStr">
        <is>
          <t>1200-1259</t>
        </is>
      </c>
      <c r="H6576" s="9">
        <f>INT(F6576/100)</f>
        <v/>
      </c>
      <c r="I6576" t="n">
        <v>35</v>
      </c>
      <c r="J6576" t="n">
        <v>1</v>
      </c>
      <c r="K6576" t="n">
        <v>29</v>
      </c>
      <c r="L6576" t="n">
        <v>1</v>
      </c>
      <c r="M6576" t="n">
        <v>0</v>
      </c>
      <c r="O6576" t="n">
        <v>0</v>
      </c>
      <c r="P6576" t="n">
        <v>0</v>
      </c>
      <c r="Q6576" t="n">
        <v>0</v>
      </c>
      <c r="R6576" t="n">
        <v>18</v>
      </c>
      <c r="S6576" t="n">
        <v>0</v>
      </c>
      <c r="T6576" t="n">
        <v>11</v>
      </c>
    </row>
    <row r="6577">
      <c r="A6577" s="8" t="n">
        <v>46219</v>
      </c>
      <c r="B6577" t="inlineStr">
        <is>
          <t>MQ</t>
        </is>
      </c>
      <c r="C6577" s="9">
        <f>_xlfn.XLOOKUP(B6577,Carriers[Code],Carriers[Airline])</f>
        <v/>
      </c>
      <c r="D6577" t="n">
        <v>3470</v>
      </c>
      <c r="E6577" t="inlineStr">
        <is>
          <t>CMH</t>
        </is>
      </c>
      <c r="F6577" s="10" t="n">
        <v>1240</v>
      </c>
      <c r="G6577" t="inlineStr">
        <is>
          <t>1200-1259</t>
        </is>
      </c>
      <c r="H6577" s="9">
        <f>INT(F6577/100)</f>
        <v/>
      </c>
      <c r="I6577" t="n">
        <v>-2</v>
      </c>
      <c r="J6577" t="n">
        <v>0</v>
      </c>
      <c r="K6577" t="n">
        <v>-13</v>
      </c>
      <c r="L6577" t="n">
        <v>0</v>
      </c>
      <c r="M6577" t="n">
        <v>0</v>
      </c>
      <c r="O6577" t="n">
        <v>0</v>
      </c>
    </row>
    <row r="6578">
      <c r="A6578" s="8" t="n">
        <v>46219</v>
      </c>
      <c r="B6578" t="inlineStr">
        <is>
          <t>B6</t>
        </is>
      </c>
      <c r="C6578" s="9">
        <f>_xlfn.XLOOKUP(B6578,Carriers[Code],Carriers[Airline])</f>
        <v/>
      </c>
      <c r="D6578" t="n">
        <v>1781</v>
      </c>
      <c r="E6578" t="inlineStr">
        <is>
          <t>VPS</t>
        </is>
      </c>
      <c r="F6578" s="10" t="n">
        <v>1244</v>
      </c>
      <c r="G6578" t="inlineStr">
        <is>
          <t>1200-1259</t>
        </is>
      </c>
      <c r="H6578" s="9">
        <f>INT(F6578/100)</f>
        <v/>
      </c>
      <c r="I6578" t="n">
        <v>-7</v>
      </c>
      <c r="J6578" t="n">
        <v>0</v>
      </c>
      <c r="K6578" t="n">
        <v>-32</v>
      </c>
      <c r="L6578" t="n">
        <v>0</v>
      </c>
      <c r="M6578" t="n">
        <v>0</v>
      </c>
      <c r="O6578" t="n">
        <v>0</v>
      </c>
    </row>
    <row r="6579">
      <c r="A6579" s="8" t="n">
        <v>46219</v>
      </c>
      <c r="B6579" t="inlineStr">
        <is>
          <t>B6</t>
        </is>
      </c>
      <c r="C6579" s="9">
        <f>_xlfn.XLOOKUP(B6579,Carriers[Code],Carriers[Airline])</f>
        <v/>
      </c>
      <c r="D6579" t="n">
        <v>717</v>
      </c>
      <c r="E6579" t="inlineStr">
        <is>
          <t>JFK</t>
        </is>
      </c>
      <c r="F6579" s="10" t="n">
        <v>1245</v>
      </c>
      <c r="G6579" t="inlineStr">
        <is>
          <t>1200-1259</t>
        </is>
      </c>
      <c r="H6579" s="9">
        <f>INT(F6579/100)</f>
        <v/>
      </c>
      <c r="I6579" t="n">
        <v>-3</v>
      </c>
      <c r="J6579" t="n">
        <v>0</v>
      </c>
      <c r="K6579" t="n">
        <v>-10</v>
      </c>
      <c r="L6579" t="n">
        <v>0</v>
      </c>
      <c r="M6579" t="n">
        <v>0</v>
      </c>
      <c r="O6579" t="n">
        <v>0</v>
      </c>
    </row>
    <row r="6580">
      <c r="A6580" s="8" t="n">
        <v>46219</v>
      </c>
      <c r="B6580" t="inlineStr">
        <is>
          <t>B6</t>
        </is>
      </c>
      <c r="C6580" s="9">
        <f>_xlfn.XLOOKUP(B6580,Carriers[Code],Carriers[Airline])</f>
        <v/>
      </c>
      <c r="D6580" t="n">
        <v>855</v>
      </c>
      <c r="E6580" t="inlineStr">
        <is>
          <t>DCA</t>
        </is>
      </c>
      <c r="F6580" s="10" t="n">
        <v>1253</v>
      </c>
      <c r="G6580" t="inlineStr">
        <is>
          <t>1200-1259</t>
        </is>
      </c>
      <c r="H6580" s="9">
        <f>INT(F6580/100)</f>
        <v/>
      </c>
      <c r="I6580" t="n">
        <v>-3</v>
      </c>
      <c r="J6580" t="n">
        <v>0</v>
      </c>
      <c r="K6580" t="n">
        <v>12</v>
      </c>
      <c r="L6580" t="n">
        <v>0</v>
      </c>
      <c r="M6580" t="n">
        <v>0</v>
      </c>
      <c r="O6580" t="n">
        <v>0</v>
      </c>
    </row>
    <row r="6581">
      <c r="A6581" s="8" t="n">
        <v>46219</v>
      </c>
      <c r="B6581" t="inlineStr">
        <is>
          <t>WN</t>
        </is>
      </c>
      <c r="C6581" s="9">
        <f>_xlfn.XLOOKUP(B6581,Carriers[Code],Carriers[Airline])</f>
        <v/>
      </c>
      <c r="D6581" t="n">
        <v>4917</v>
      </c>
      <c r="E6581" t="inlineStr">
        <is>
          <t>STL</t>
        </is>
      </c>
      <c r="F6581" s="10" t="n">
        <v>1255</v>
      </c>
      <c r="G6581" t="inlineStr">
        <is>
          <t>1200-1259</t>
        </is>
      </c>
      <c r="H6581" s="9">
        <f>INT(F6581/100)</f>
        <v/>
      </c>
      <c r="I6581" t="n">
        <v>-4</v>
      </c>
      <c r="J6581" t="n">
        <v>0</v>
      </c>
      <c r="K6581" t="n">
        <v>-3</v>
      </c>
      <c r="L6581" t="n">
        <v>0</v>
      </c>
      <c r="M6581" t="n">
        <v>0</v>
      </c>
      <c r="O6581" t="n">
        <v>0</v>
      </c>
    </row>
    <row r="6582">
      <c r="A6582" s="8" t="n">
        <v>46219</v>
      </c>
      <c r="B6582" t="inlineStr">
        <is>
          <t>YX</t>
        </is>
      </c>
      <c r="C6582" s="9">
        <f>_xlfn.XLOOKUP(B6582,Carriers[Code],Carriers[Airline])</f>
        <v/>
      </c>
      <c r="D6582" t="n">
        <v>5829</v>
      </c>
      <c r="E6582" t="inlineStr">
        <is>
          <t>EWR</t>
        </is>
      </c>
      <c r="F6582" s="10" t="n">
        <v>1255</v>
      </c>
      <c r="G6582" t="inlineStr">
        <is>
          <t>1200-1259</t>
        </is>
      </c>
      <c r="H6582" s="9">
        <f>INT(F6582/100)</f>
        <v/>
      </c>
      <c r="I6582" t="n">
        <v>-2</v>
      </c>
      <c r="J6582" t="n">
        <v>0</v>
      </c>
      <c r="K6582" t="n">
        <v>-2</v>
      </c>
      <c r="L6582" t="n">
        <v>0</v>
      </c>
      <c r="M6582" t="n">
        <v>0</v>
      </c>
      <c r="O6582" t="n">
        <v>0</v>
      </c>
    </row>
    <row r="6583">
      <c r="A6583" s="8" t="n">
        <v>46219</v>
      </c>
      <c r="B6583" t="inlineStr">
        <is>
          <t>AA</t>
        </is>
      </c>
      <c r="C6583" s="9">
        <f>_xlfn.XLOOKUP(B6583,Carriers[Code],Carriers[Airline])</f>
        <v/>
      </c>
      <c r="D6583" t="n">
        <v>1057</v>
      </c>
      <c r="E6583" t="inlineStr">
        <is>
          <t>PHX</t>
        </is>
      </c>
      <c r="F6583" s="10" t="n">
        <v>1300</v>
      </c>
      <c r="G6583" t="inlineStr">
        <is>
          <t>1300-1359</t>
        </is>
      </c>
      <c r="H6583" s="9">
        <f>INT(F6583/100)</f>
        <v/>
      </c>
      <c r="I6583" t="n">
        <v>-7</v>
      </c>
      <c r="J6583" t="n">
        <v>0</v>
      </c>
      <c r="K6583" t="n">
        <v>-24</v>
      </c>
      <c r="L6583" t="n">
        <v>0</v>
      </c>
      <c r="M6583" t="n">
        <v>0</v>
      </c>
      <c r="O6583" t="n">
        <v>0</v>
      </c>
    </row>
    <row r="6584">
      <c r="A6584" s="8" t="n">
        <v>46219</v>
      </c>
      <c r="B6584" t="inlineStr">
        <is>
          <t>YX</t>
        </is>
      </c>
      <c r="C6584" s="9">
        <f>_xlfn.XLOOKUP(B6584,Carriers[Code],Carriers[Airline])</f>
        <v/>
      </c>
      <c r="D6584" t="n">
        <v>5748</v>
      </c>
      <c r="E6584" t="inlineStr">
        <is>
          <t>LGA</t>
        </is>
      </c>
      <c r="F6584" s="10" t="n">
        <v>1300</v>
      </c>
      <c r="G6584" t="inlineStr">
        <is>
          <t>1300-1359</t>
        </is>
      </c>
      <c r="H6584" s="9">
        <f>INT(F6584/100)</f>
        <v/>
      </c>
      <c r="I6584" t="n">
        <v>-6</v>
      </c>
      <c r="J6584" t="n">
        <v>0</v>
      </c>
      <c r="K6584" t="n">
        <v>18</v>
      </c>
      <c r="L6584" t="n">
        <v>1</v>
      </c>
      <c r="M6584" t="n">
        <v>0</v>
      </c>
      <c r="O6584" t="n">
        <v>0</v>
      </c>
      <c r="P6584" t="n">
        <v>0</v>
      </c>
      <c r="Q6584" t="n">
        <v>0</v>
      </c>
      <c r="R6584" t="n">
        <v>18</v>
      </c>
      <c r="S6584" t="n">
        <v>0</v>
      </c>
      <c r="T6584" t="n">
        <v>0</v>
      </c>
    </row>
    <row r="6585">
      <c r="A6585" s="8" t="n">
        <v>46219</v>
      </c>
      <c r="B6585" t="inlineStr">
        <is>
          <t>YX</t>
        </is>
      </c>
      <c r="C6585" s="9">
        <f>_xlfn.XLOOKUP(B6585,Carriers[Code],Carriers[Airline])</f>
        <v/>
      </c>
      <c r="D6585" t="n">
        <v>4386</v>
      </c>
      <c r="E6585" t="inlineStr">
        <is>
          <t>ORD</t>
        </is>
      </c>
      <c r="F6585" s="10" t="n">
        <v>1301</v>
      </c>
      <c r="G6585" t="inlineStr">
        <is>
          <t>1300-1359</t>
        </is>
      </c>
      <c r="H6585" s="9">
        <f>INT(F6585/100)</f>
        <v/>
      </c>
      <c r="I6585" t="n">
        <v>-12</v>
      </c>
      <c r="J6585" t="n">
        <v>0</v>
      </c>
      <c r="K6585" t="n">
        <v>-22</v>
      </c>
      <c r="L6585" t="n">
        <v>0</v>
      </c>
      <c r="M6585" t="n">
        <v>0</v>
      </c>
      <c r="O6585" t="n">
        <v>0</v>
      </c>
    </row>
    <row r="6586">
      <c r="A6586" s="8" t="n">
        <v>46219</v>
      </c>
      <c r="B6586" t="inlineStr">
        <is>
          <t>DL</t>
        </is>
      </c>
      <c r="C6586" s="9">
        <f>_xlfn.XLOOKUP(B6586,Carriers[Code],Carriers[Airline])</f>
        <v/>
      </c>
      <c r="D6586" t="n">
        <v>2283</v>
      </c>
      <c r="E6586" t="inlineStr">
        <is>
          <t>RDU</t>
        </is>
      </c>
      <c r="F6586" s="10" t="n">
        <v>1303</v>
      </c>
      <c r="G6586" t="inlineStr">
        <is>
          <t>1300-1359</t>
        </is>
      </c>
      <c r="H6586" s="9">
        <f>INT(F6586/100)</f>
        <v/>
      </c>
      <c r="I6586" t="n">
        <v>-8</v>
      </c>
      <c r="J6586" t="n">
        <v>0</v>
      </c>
      <c r="K6586" t="n">
        <v>-19</v>
      </c>
      <c r="L6586" t="n">
        <v>0</v>
      </c>
      <c r="M6586" t="n">
        <v>0</v>
      </c>
      <c r="O6586" t="n">
        <v>0</v>
      </c>
    </row>
    <row r="6587">
      <c r="A6587" s="8" t="n">
        <v>46219</v>
      </c>
      <c r="B6587" t="inlineStr">
        <is>
          <t>YX</t>
        </is>
      </c>
      <c r="C6587" s="9">
        <f>_xlfn.XLOOKUP(B6587,Carriers[Code],Carriers[Airline])</f>
        <v/>
      </c>
      <c r="D6587" t="n">
        <v>5603</v>
      </c>
      <c r="E6587" t="inlineStr">
        <is>
          <t>MSN</t>
        </is>
      </c>
      <c r="F6587" s="10" t="n">
        <v>1308</v>
      </c>
      <c r="G6587" t="inlineStr">
        <is>
          <t>1300-1359</t>
        </is>
      </c>
      <c r="H6587" s="9">
        <f>INT(F6587/100)</f>
        <v/>
      </c>
      <c r="I6587" t="n">
        <v>4</v>
      </c>
      <c r="J6587" t="n">
        <v>0</v>
      </c>
      <c r="K6587" t="n">
        <v>-9</v>
      </c>
      <c r="L6587" t="n">
        <v>0</v>
      </c>
      <c r="M6587" t="n">
        <v>0</v>
      </c>
      <c r="O6587" t="n">
        <v>0</v>
      </c>
    </row>
    <row r="6588">
      <c r="A6588" s="8" t="n">
        <v>46219</v>
      </c>
      <c r="B6588" t="inlineStr">
        <is>
          <t>DL</t>
        </is>
      </c>
      <c r="C6588" s="9">
        <f>_xlfn.XLOOKUP(B6588,Carriers[Code],Carriers[Airline])</f>
        <v/>
      </c>
      <c r="D6588" t="n">
        <v>2222</v>
      </c>
      <c r="E6588" t="inlineStr">
        <is>
          <t>DTW</t>
        </is>
      </c>
      <c r="F6588" s="10" t="n">
        <v>1310</v>
      </c>
      <c r="G6588" t="inlineStr">
        <is>
          <t>1300-1359</t>
        </is>
      </c>
      <c r="H6588" s="9">
        <f>INT(F6588/100)</f>
        <v/>
      </c>
      <c r="I6588" t="n">
        <v>1</v>
      </c>
      <c r="J6588" t="n">
        <v>0</v>
      </c>
      <c r="K6588" t="n">
        <v>-5</v>
      </c>
      <c r="L6588" t="n">
        <v>0</v>
      </c>
      <c r="M6588" t="n">
        <v>0</v>
      </c>
      <c r="O6588" t="n">
        <v>0</v>
      </c>
    </row>
    <row r="6589">
      <c r="A6589" s="8" t="n">
        <v>46219</v>
      </c>
      <c r="B6589" t="inlineStr">
        <is>
          <t>WN</t>
        </is>
      </c>
      <c r="C6589" s="9">
        <f>_xlfn.XLOOKUP(B6589,Carriers[Code],Carriers[Airline])</f>
        <v/>
      </c>
      <c r="D6589" t="n">
        <v>746</v>
      </c>
      <c r="E6589" t="inlineStr">
        <is>
          <t>MDW</t>
        </is>
      </c>
      <c r="F6589" s="10" t="n">
        <v>1310</v>
      </c>
      <c r="G6589" t="inlineStr">
        <is>
          <t>1300-1359</t>
        </is>
      </c>
      <c r="H6589" s="9">
        <f>INT(F6589/100)</f>
        <v/>
      </c>
      <c r="I6589" t="n">
        <v>-5</v>
      </c>
      <c r="J6589" t="n">
        <v>0</v>
      </c>
      <c r="K6589" t="n">
        <v>-8</v>
      </c>
      <c r="L6589" t="n">
        <v>0</v>
      </c>
      <c r="M6589" t="n">
        <v>0</v>
      </c>
      <c r="O6589" t="n">
        <v>0</v>
      </c>
    </row>
    <row r="6590">
      <c r="A6590" s="8" t="n">
        <v>46219</v>
      </c>
      <c r="B6590" t="inlineStr">
        <is>
          <t>DL</t>
        </is>
      </c>
      <c r="C6590" s="9">
        <f>_xlfn.XLOOKUP(B6590,Carriers[Code],Carriers[Airline])</f>
        <v/>
      </c>
      <c r="D6590" t="n">
        <v>1297</v>
      </c>
      <c r="E6590" t="inlineStr">
        <is>
          <t>AUS</t>
        </is>
      </c>
      <c r="F6590" s="10" t="n">
        <v>1325</v>
      </c>
      <c r="G6590" t="inlineStr">
        <is>
          <t>1300-1359</t>
        </is>
      </c>
      <c r="H6590" s="9">
        <f>INT(F6590/100)</f>
        <v/>
      </c>
      <c r="I6590" t="n">
        <v>2</v>
      </c>
      <c r="J6590" t="n">
        <v>0</v>
      </c>
      <c r="K6590" t="n">
        <v>-10</v>
      </c>
      <c r="L6590" t="n">
        <v>0</v>
      </c>
      <c r="M6590" t="n">
        <v>0</v>
      </c>
      <c r="O6590" t="n">
        <v>0</v>
      </c>
    </row>
    <row r="6591">
      <c r="A6591" s="8" t="n">
        <v>46219</v>
      </c>
      <c r="B6591" t="inlineStr">
        <is>
          <t>WN</t>
        </is>
      </c>
      <c r="C6591" s="9">
        <f>_xlfn.XLOOKUP(B6591,Carriers[Code],Carriers[Airline])</f>
        <v/>
      </c>
      <c r="D6591" t="n">
        <v>733</v>
      </c>
      <c r="E6591" t="inlineStr">
        <is>
          <t>BWI</t>
        </is>
      </c>
      <c r="F6591" s="10" t="n">
        <v>1325</v>
      </c>
      <c r="G6591" t="inlineStr">
        <is>
          <t>1300-1359</t>
        </is>
      </c>
      <c r="H6591" s="9">
        <f>INT(F6591/100)</f>
        <v/>
      </c>
      <c r="I6591" t="n">
        <v>-6</v>
      </c>
      <c r="J6591" t="n">
        <v>0</v>
      </c>
      <c r="K6591" t="n">
        <v>-24</v>
      </c>
      <c r="L6591" t="n">
        <v>0</v>
      </c>
      <c r="M6591" t="n">
        <v>0</v>
      </c>
      <c r="O6591" t="n">
        <v>0</v>
      </c>
    </row>
    <row r="6592">
      <c r="A6592" s="8" t="n">
        <v>46219</v>
      </c>
      <c r="B6592" t="inlineStr">
        <is>
          <t>B6</t>
        </is>
      </c>
      <c r="C6592" s="9">
        <f>_xlfn.XLOOKUP(B6592,Carriers[Code],Carriers[Airline])</f>
        <v/>
      </c>
      <c r="D6592" t="n">
        <v>1293</v>
      </c>
      <c r="E6592" t="inlineStr">
        <is>
          <t>ILM</t>
        </is>
      </c>
      <c r="F6592" s="10" t="n">
        <v>1330</v>
      </c>
      <c r="G6592" t="inlineStr">
        <is>
          <t>1300-1359</t>
        </is>
      </c>
      <c r="H6592" s="9">
        <f>INT(F6592/100)</f>
        <v/>
      </c>
      <c r="I6592" t="n">
        <v>-8</v>
      </c>
      <c r="J6592" t="n">
        <v>0</v>
      </c>
      <c r="K6592" t="n">
        <v>-14</v>
      </c>
      <c r="L6592" t="n">
        <v>0</v>
      </c>
      <c r="M6592" t="n">
        <v>0</v>
      </c>
      <c r="O6592" t="n">
        <v>0</v>
      </c>
    </row>
    <row r="6593">
      <c r="A6593" s="8" t="n">
        <v>46219</v>
      </c>
      <c r="B6593" t="inlineStr">
        <is>
          <t>YX</t>
        </is>
      </c>
      <c r="C6593" s="9">
        <f>_xlfn.XLOOKUP(B6593,Carriers[Code],Carriers[Airline])</f>
        <v/>
      </c>
      <c r="D6593" t="n">
        <v>5808</v>
      </c>
      <c r="E6593" t="inlineStr">
        <is>
          <t>JFK</t>
        </is>
      </c>
      <c r="F6593" s="10" t="n">
        <v>1335</v>
      </c>
      <c r="G6593" t="inlineStr">
        <is>
          <t>1300-1359</t>
        </is>
      </c>
      <c r="H6593" s="9">
        <f>INT(F6593/100)</f>
        <v/>
      </c>
      <c r="I6593" t="n">
        <v>0</v>
      </c>
      <c r="J6593" t="n">
        <v>0</v>
      </c>
      <c r="K6593" t="n">
        <v>5</v>
      </c>
      <c r="L6593" t="n">
        <v>0</v>
      </c>
      <c r="M6593" t="n">
        <v>0</v>
      </c>
      <c r="O6593" t="n">
        <v>0</v>
      </c>
    </row>
    <row r="6594">
      <c r="A6594" s="8" t="n">
        <v>46219</v>
      </c>
      <c r="B6594" t="inlineStr">
        <is>
          <t>UA</t>
        </is>
      </c>
      <c r="C6594" s="9">
        <f>_xlfn.XLOOKUP(B6594,Carriers[Code],Carriers[Airline])</f>
        <v/>
      </c>
      <c r="D6594" t="n">
        <v>1976</v>
      </c>
      <c r="E6594" t="inlineStr">
        <is>
          <t>IAH</t>
        </is>
      </c>
      <c r="F6594" s="10" t="n">
        <v>1337</v>
      </c>
      <c r="G6594" t="inlineStr">
        <is>
          <t>1300-1359</t>
        </is>
      </c>
      <c r="H6594" s="9">
        <f>INT(F6594/100)</f>
        <v/>
      </c>
      <c r="I6594" t="n">
        <v>2</v>
      </c>
      <c r="J6594" t="n">
        <v>0</v>
      </c>
      <c r="K6594" t="n">
        <v>-28</v>
      </c>
      <c r="L6594" t="n">
        <v>0</v>
      </c>
      <c r="M6594" t="n">
        <v>0</v>
      </c>
      <c r="O6594" t="n">
        <v>0</v>
      </c>
    </row>
    <row r="6595">
      <c r="A6595" s="8" t="n">
        <v>46219</v>
      </c>
      <c r="B6595" t="inlineStr">
        <is>
          <t>B6</t>
        </is>
      </c>
      <c r="C6595" s="9">
        <f>_xlfn.XLOOKUP(B6595,Carriers[Code],Carriers[Airline])</f>
        <v/>
      </c>
      <c r="D6595" t="n">
        <v>2251</v>
      </c>
      <c r="E6595" t="inlineStr">
        <is>
          <t>MCO</t>
        </is>
      </c>
      <c r="F6595" s="10" t="n">
        <v>1344</v>
      </c>
      <c r="G6595" t="inlineStr">
        <is>
          <t>1300-1359</t>
        </is>
      </c>
      <c r="H6595" s="9">
        <f>INT(F6595/100)</f>
        <v/>
      </c>
      <c r="I6595" t="n">
        <v>-4</v>
      </c>
      <c r="J6595" t="n">
        <v>0</v>
      </c>
      <c r="K6595" t="n">
        <v>21</v>
      </c>
      <c r="L6595" t="n">
        <v>1</v>
      </c>
      <c r="M6595" t="n">
        <v>0</v>
      </c>
      <c r="O6595" t="n">
        <v>0</v>
      </c>
      <c r="P6595" t="n">
        <v>0</v>
      </c>
      <c r="Q6595" t="n">
        <v>0</v>
      </c>
      <c r="R6595" t="n">
        <v>21</v>
      </c>
      <c r="S6595" t="n">
        <v>0</v>
      </c>
      <c r="T6595" t="n">
        <v>0</v>
      </c>
    </row>
    <row r="6596">
      <c r="A6596" s="8" t="n">
        <v>46219</v>
      </c>
      <c r="B6596" t="inlineStr">
        <is>
          <t>B6</t>
        </is>
      </c>
      <c r="C6596" s="9">
        <f>_xlfn.XLOOKUP(B6596,Carriers[Code],Carriers[Airline])</f>
        <v/>
      </c>
      <c r="D6596" t="n">
        <v>641</v>
      </c>
      <c r="E6596" t="inlineStr">
        <is>
          <t>CLE</t>
        </is>
      </c>
      <c r="F6596" s="10" t="n">
        <v>1346</v>
      </c>
      <c r="G6596" t="inlineStr">
        <is>
          <t>1300-1359</t>
        </is>
      </c>
      <c r="H6596" s="9">
        <f>INT(F6596/100)</f>
        <v/>
      </c>
      <c r="I6596" t="n">
        <v>45</v>
      </c>
      <c r="J6596" t="n">
        <v>1</v>
      </c>
      <c r="K6596" t="n">
        <v>46</v>
      </c>
      <c r="L6596" t="n">
        <v>1</v>
      </c>
      <c r="M6596" t="n">
        <v>0</v>
      </c>
      <c r="O6596" t="n">
        <v>0</v>
      </c>
      <c r="P6596" t="n">
        <v>8</v>
      </c>
      <c r="Q6596" t="n">
        <v>0</v>
      </c>
      <c r="R6596" t="n">
        <v>1</v>
      </c>
      <c r="S6596" t="n">
        <v>0</v>
      </c>
      <c r="T6596" t="n">
        <v>37</v>
      </c>
    </row>
    <row r="6597">
      <c r="A6597" s="8" t="n">
        <v>46219</v>
      </c>
      <c r="B6597" t="inlineStr">
        <is>
          <t>YX</t>
        </is>
      </c>
      <c r="C6597" s="9">
        <f>_xlfn.XLOOKUP(B6597,Carriers[Code],Carriers[Airline])</f>
        <v/>
      </c>
      <c r="D6597" t="n">
        <v>4636</v>
      </c>
      <c r="E6597" t="inlineStr">
        <is>
          <t>IND</t>
        </is>
      </c>
      <c r="F6597" s="10" t="n">
        <v>1346</v>
      </c>
      <c r="G6597" t="inlineStr">
        <is>
          <t>1300-1359</t>
        </is>
      </c>
      <c r="H6597" s="9">
        <f>INT(F6597/100)</f>
        <v/>
      </c>
      <c r="I6597" t="n">
        <v>-1</v>
      </c>
      <c r="J6597" t="n">
        <v>0</v>
      </c>
      <c r="K6597" t="n">
        <v>-25</v>
      </c>
      <c r="L6597" t="n">
        <v>0</v>
      </c>
      <c r="M6597" t="n">
        <v>0</v>
      </c>
      <c r="O6597" t="n">
        <v>0</v>
      </c>
    </row>
    <row r="6598">
      <c r="A6598" s="8" t="n">
        <v>46219</v>
      </c>
      <c r="B6598" t="inlineStr">
        <is>
          <t>B6</t>
        </is>
      </c>
      <c r="C6598" s="9">
        <f>_xlfn.XLOOKUP(B6598,Carriers[Code],Carriers[Airline])</f>
        <v/>
      </c>
      <c r="D6598" t="n">
        <v>2467</v>
      </c>
      <c r="E6598" t="inlineStr">
        <is>
          <t>CHS</t>
        </is>
      </c>
      <c r="F6598" s="10" t="n">
        <v>1352</v>
      </c>
      <c r="G6598" t="inlineStr">
        <is>
          <t>1300-1359</t>
        </is>
      </c>
      <c r="H6598" s="9">
        <f>INT(F6598/100)</f>
        <v/>
      </c>
      <c r="I6598" t="n">
        <v>-9</v>
      </c>
      <c r="J6598" t="n">
        <v>0</v>
      </c>
      <c r="K6598" t="n">
        <v>-20</v>
      </c>
      <c r="L6598" t="n">
        <v>0</v>
      </c>
      <c r="M6598" t="n">
        <v>0</v>
      </c>
      <c r="O6598" t="n">
        <v>0</v>
      </c>
    </row>
    <row r="6599">
      <c r="A6599" s="8" t="n">
        <v>46219</v>
      </c>
      <c r="B6599" t="inlineStr">
        <is>
          <t>MQ</t>
        </is>
      </c>
      <c r="C6599" s="9">
        <f>_xlfn.XLOOKUP(B6599,Carriers[Code],Carriers[Airline])</f>
        <v/>
      </c>
      <c r="D6599" t="n">
        <v>3711</v>
      </c>
      <c r="E6599" t="inlineStr">
        <is>
          <t>ORD</t>
        </is>
      </c>
      <c r="F6599" s="10" t="n">
        <v>1354</v>
      </c>
      <c r="G6599" t="inlineStr">
        <is>
          <t>1300-1359</t>
        </is>
      </c>
      <c r="H6599" s="9">
        <f>INT(F6599/100)</f>
        <v/>
      </c>
      <c r="I6599" t="n">
        <v>-6</v>
      </c>
      <c r="J6599" t="n">
        <v>0</v>
      </c>
      <c r="K6599" t="n">
        <v>-14</v>
      </c>
      <c r="L6599" t="n">
        <v>0</v>
      </c>
      <c r="M6599" t="n">
        <v>0</v>
      </c>
      <c r="O6599" t="n">
        <v>0</v>
      </c>
    </row>
    <row r="6600">
      <c r="A6600" s="8" t="n">
        <v>46219</v>
      </c>
      <c r="B6600" t="inlineStr">
        <is>
          <t>DL</t>
        </is>
      </c>
      <c r="C6600" s="9">
        <f>_xlfn.XLOOKUP(B6600,Carriers[Code],Carriers[Airline])</f>
        <v/>
      </c>
      <c r="D6600" t="n">
        <v>322</v>
      </c>
      <c r="E6600" t="inlineStr">
        <is>
          <t>ATL</t>
        </is>
      </c>
      <c r="F6600" s="10" t="n">
        <v>1355</v>
      </c>
      <c r="G6600" t="inlineStr">
        <is>
          <t>1300-1359</t>
        </is>
      </c>
      <c r="H6600" s="9">
        <f>INT(F6600/100)</f>
        <v/>
      </c>
      <c r="I6600" t="n">
        <v>0</v>
      </c>
      <c r="J6600" t="n">
        <v>0</v>
      </c>
      <c r="K6600" t="n">
        <v>-17</v>
      </c>
      <c r="L6600" t="n">
        <v>0</v>
      </c>
      <c r="M6600" t="n">
        <v>0</v>
      </c>
      <c r="O6600" t="n">
        <v>0</v>
      </c>
    </row>
    <row r="6601">
      <c r="A6601" s="8" t="n">
        <v>46219</v>
      </c>
      <c r="B6601" t="inlineStr">
        <is>
          <t>YX</t>
        </is>
      </c>
      <c r="C6601" s="9">
        <f>_xlfn.XLOOKUP(B6601,Carriers[Code],Carriers[Airline])</f>
        <v/>
      </c>
      <c r="D6601" t="n">
        <v>4440</v>
      </c>
      <c r="E6601" t="inlineStr">
        <is>
          <t>BUF</t>
        </is>
      </c>
      <c r="F6601" s="10" t="n">
        <v>1355</v>
      </c>
      <c r="G6601" t="inlineStr">
        <is>
          <t>1300-1359</t>
        </is>
      </c>
      <c r="H6601" s="9">
        <f>INT(F6601/100)</f>
        <v/>
      </c>
      <c r="I6601" t="n">
        <v>-8</v>
      </c>
      <c r="J6601" t="n">
        <v>0</v>
      </c>
      <c r="K6601" t="n">
        <v>-17</v>
      </c>
      <c r="L6601" t="n">
        <v>0</v>
      </c>
      <c r="M6601" t="n">
        <v>0</v>
      </c>
      <c r="O6601" t="n">
        <v>0</v>
      </c>
    </row>
    <row r="6602">
      <c r="A6602" s="8" t="n">
        <v>46219</v>
      </c>
      <c r="B6602" t="inlineStr">
        <is>
          <t>MQ</t>
        </is>
      </c>
      <c r="C6602" s="9">
        <f>_xlfn.XLOOKUP(B6602,Carriers[Code],Carriers[Airline])</f>
        <v/>
      </c>
      <c r="D6602" t="n">
        <v>3438</v>
      </c>
      <c r="E6602" t="inlineStr">
        <is>
          <t>SDF</t>
        </is>
      </c>
      <c r="F6602" s="10" t="n">
        <v>1359</v>
      </c>
      <c r="G6602" t="inlineStr">
        <is>
          <t>1300-1359</t>
        </is>
      </c>
      <c r="H6602" s="9">
        <f>INT(F6602/100)</f>
        <v/>
      </c>
      <c r="I6602" t="n">
        <v>-7</v>
      </c>
      <c r="J6602" t="n">
        <v>0</v>
      </c>
      <c r="K6602" t="n">
        <v>-22</v>
      </c>
      <c r="L6602" t="n">
        <v>0</v>
      </c>
      <c r="M6602" t="n">
        <v>0</v>
      </c>
      <c r="O6602" t="n">
        <v>0</v>
      </c>
    </row>
    <row r="6603">
      <c r="A6603" s="8" t="n">
        <v>46219</v>
      </c>
      <c r="B6603" t="inlineStr">
        <is>
          <t>YX</t>
        </is>
      </c>
      <c r="C6603" s="9">
        <f>_xlfn.XLOOKUP(B6603,Carriers[Code],Carriers[Airline])</f>
        <v/>
      </c>
      <c r="D6603" t="n">
        <v>5627</v>
      </c>
      <c r="E6603" t="inlineStr">
        <is>
          <t>IND</t>
        </is>
      </c>
      <c r="F6603" s="10" t="n">
        <v>1359</v>
      </c>
      <c r="G6603" t="inlineStr">
        <is>
          <t>1300-1359</t>
        </is>
      </c>
      <c r="H6603" s="9">
        <f>INT(F6603/100)</f>
        <v/>
      </c>
      <c r="I6603" t="n">
        <v>-9</v>
      </c>
      <c r="J6603" t="n">
        <v>0</v>
      </c>
      <c r="K6603" t="n">
        <v>-14</v>
      </c>
      <c r="L6603" t="n">
        <v>0</v>
      </c>
      <c r="M6603" t="n">
        <v>0</v>
      </c>
      <c r="O6603" t="n">
        <v>0</v>
      </c>
    </row>
    <row r="6604">
      <c r="A6604" s="8" t="n">
        <v>46219</v>
      </c>
      <c r="B6604" t="inlineStr">
        <is>
          <t>YX</t>
        </is>
      </c>
      <c r="C6604" s="9">
        <f>_xlfn.XLOOKUP(B6604,Carriers[Code],Carriers[Airline])</f>
        <v/>
      </c>
      <c r="D6604" t="n">
        <v>5730</v>
      </c>
      <c r="E6604" t="inlineStr">
        <is>
          <t>LGA</t>
        </is>
      </c>
      <c r="F6604" s="10" t="n">
        <v>1400</v>
      </c>
      <c r="G6604" t="inlineStr">
        <is>
          <t>1400-1459</t>
        </is>
      </c>
      <c r="H6604" s="9">
        <f>INT(F6604/100)</f>
        <v/>
      </c>
      <c r="I6604" t="n">
        <v>11</v>
      </c>
      <c r="J6604" t="n">
        <v>0</v>
      </c>
      <c r="K6604" t="n">
        <v>-5</v>
      </c>
      <c r="L6604" t="n">
        <v>0</v>
      </c>
      <c r="M6604" t="n">
        <v>0</v>
      </c>
      <c r="O6604" t="n">
        <v>0</v>
      </c>
    </row>
    <row r="6605">
      <c r="A6605" s="8" t="n">
        <v>46219</v>
      </c>
      <c r="B6605" t="inlineStr">
        <is>
          <t>YX</t>
        </is>
      </c>
      <c r="C6605" s="9">
        <f>_xlfn.XLOOKUP(B6605,Carriers[Code],Carriers[Airline])</f>
        <v/>
      </c>
      <c r="D6605" t="n">
        <v>4375</v>
      </c>
      <c r="E6605" t="inlineStr">
        <is>
          <t>LGA</t>
        </is>
      </c>
      <c r="F6605" s="10" t="n">
        <v>1404</v>
      </c>
      <c r="G6605" t="inlineStr">
        <is>
          <t>1400-1459</t>
        </is>
      </c>
      <c r="H6605" s="9">
        <f>INT(F6605/100)</f>
        <v/>
      </c>
      <c r="I6605" t="n">
        <v>-6</v>
      </c>
      <c r="J6605" t="n">
        <v>0</v>
      </c>
      <c r="K6605" t="n">
        <v>-21</v>
      </c>
      <c r="L6605" t="n">
        <v>0</v>
      </c>
      <c r="M6605" t="n">
        <v>0</v>
      </c>
      <c r="O6605" t="n">
        <v>0</v>
      </c>
    </row>
    <row r="6606">
      <c r="A6606" s="8" t="n">
        <v>46219</v>
      </c>
      <c r="B6606" t="inlineStr">
        <is>
          <t>YX</t>
        </is>
      </c>
      <c r="C6606" s="9">
        <f>_xlfn.XLOOKUP(B6606,Carriers[Code],Carriers[Airline])</f>
        <v/>
      </c>
      <c r="D6606" t="n">
        <v>5821</v>
      </c>
      <c r="E6606" t="inlineStr">
        <is>
          <t>TVC</t>
        </is>
      </c>
      <c r="F6606" s="10" t="n">
        <v>1406</v>
      </c>
      <c r="G6606" t="inlineStr">
        <is>
          <t>1400-1459</t>
        </is>
      </c>
      <c r="H6606" s="9">
        <f>INT(F6606/100)</f>
        <v/>
      </c>
      <c r="I6606" t="n">
        <v>2</v>
      </c>
      <c r="J6606" t="n">
        <v>0</v>
      </c>
      <c r="K6606" t="n">
        <v>-11</v>
      </c>
      <c r="L6606" t="n">
        <v>0</v>
      </c>
      <c r="M6606" t="n">
        <v>0</v>
      </c>
      <c r="O6606" t="n">
        <v>0</v>
      </c>
    </row>
    <row r="6607">
      <c r="A6607" s="8" t="n">
        <v>46219</v>
      </c>
      <c r="B6607" t="inlineStr">
        <is>
          <t>WN</t>
        </is>
      </c>
      <c r="C6607" s="9">
        <f>_xlfn.XLOOKUP(B6607,Carriers[Code],Carriers[Airline])</f>
        <v/>
      </c>
      <c r="D6607" t="n">
        <v>725</v>
      </c>
      <c r="E6607" t="inlineStr">
        <is>
          <t>BNA</t>
        </is>
      </c>
      <c r="F6607" s="10" t="n">
        <v>1410</v>
      </c>
      <c r="G6607" t="inlineStr">
        <is>
          <t>1400-1459</t>
        </is>
      </c>
      <c r="H6607" s="9">
        <f>INT(F6607/100)</f>
        <v/>
      </c>
      <c r="I6607" t="n">
        <v>3</v>
      </c>
      <c r="J6607" t="n">
        <v>0</v>
      </c>
      <c r="K6607" t="n">
        <v>-13</v>
      </c>
      <c r="L6607" t="n">
        <v>0</v>
      </c>
      <c r="M6607" t="n">
        <v>0</v>
      </c>
      <c r="O6607" t="n">
        <v>0</v>
      </c>
    </row>
    <row r="6608">
      <c r="A6608" s="8" t="n">
        <v>46219</v>
      </c>
      <c r="B6608" t="inlineStr">
        <is>
          <t>YX</t>
        </is>
      </c>
      <c r="C6608" s="9">
        <f>_xlfn.XLOOKUP(B6608,Carriers[Code],Carriers[Airline])</f>
        <v/>
      </c>
      <c r="D6608" t="n">
        <v>5789</v>
      </c>
      <c r="E6608" t="inlineStr">
        <is>
          <t>CVG</t>
        </is>
      </c>
      <c r="F6608" s="10" t="n">
        <v>1412</v>
      </c>
      <c r="G6608" t="inlineStr">
        <is>
          <t>1400-1459</t>
        </is>
      </c>
      <c r="H6608" s="9">
        <f>INT(F6608/100)</f>
        <v/>
      </c>
      <c r="I6608" t="n">
        <v>-6</v>
      </c>
      <c r="J6608" t="n">
        <v>0</v>
      </c>
      <c r="K6608" t="n">
        <v>-21</v>
      </c>
      <c r="L6608" t="n">
        <v>0</v>
      </c>
      <c r="M6608" t="n">
        <v>0</v>
      </c>
      <c r="O6608" t="n">
        <v>0</v>
      </c>
    </row>
    <row r="6609">
      <c r="A6609" s="8" t="n">
        <v>46219</v>
      </c>
      <c r="B6609" t="inlineStr">
        <is>
          <t>YX</t>
        </is>
      </c>
      <c r="C6609" s="9">
        <f>_xlfn.XLOOKUP(B6609,Carriers[Code],Carriers[Airline])</f>
        <v/>
      </c>
      <c r="D6609" t="n">
        <v>5837</v>
      </c>
      <c r="E6609" t="inlineStr">
        <is>
          <t>CLT</t>
        </is>
      </c>
      <c r="F6609" s="10" t="n">
        <v>1413</v>
      </c>
      <c r="G6609" t="inlineStr">
        <is>
          <t>1400-1459</t>
        </is>
      </c>
      <c r="H6609" s="9">
        <f>INT(F6609/100)</f>
        <v/>
      </c>
      <c r="I6609" t="n">
        <v>-3</v>
      </c>
      <c r="J6609" t="n">
        <v>0</v>
      </c>
      <c r="K6609" t="n">
        <v>-31</v>
      </c>
      <c r="L6609" t="n">
        <v>0</v>
      </c>
      <c r="M6609" t="n">
        <v>0</v>
      </c>
      <c r="O6609" t="n">
        <v>0</v>
      </c>
    </row>
    <row r="6610">
      <c r="A6610" s="8" t="n">
        <v>46219</v>
      </c>
      <c r="B6610" t="inlineStr">
        <is>
          <t>UA</t>
        </is>
      </c>
      <c r="C6610" s="9">
        <f>_xlfn.XLOOKUP(B6610,Carriers[Code],Carriers[Airline])</f>
        <v/>
      </c>
      <c r="D6610" t="n">
        <v>721</v>
      </c>
      <c r="E6610" t="inlineStr">
        <is>
          <t>IAD</t>
        </is>
      </c>
      <c r="F6610" s="10" t="n">
        <v>1415</v>
      </c>
      <c r="G6610" t="inlineStr">
        <is>
          <t>1400-1459</t>
        </is>
      </c>
      <c r="H6610" s="9">
        <f>INT(F6610/100)</f>
        <v/>
      </c>
      <c r="I6610" t="n">
        <v>-8</v>
      </c>
      <c r="J6610" t="n">
        <v>0</v>
      </c>
      <c r="K6610" t="n">
        <v>-22</v>
      </c>
      <c r="L6610" t="n">
        <v>0</v>
      </c>
      <c r="M6610" t="n">
        <v>0</v>
      </c>
      <c r="O6610" t="n">
        <v>0</v>
      </c>
    </row>
    <row r="6611">
      <c r="A6611" s="8" t="n">
        <v>46219</v>
      </c>
      <c r="B6611" t="inlineStr">
        <is>
          <t>WN</t>
        </is>
      </c>
      <c r="C6611" s="9">
        <f>_xlfn.XLOOKUP(B6611,Carriers[Code],Carriers[Airline])</f>
        <v/>
      </c>
      <c r="D6611" t="n">
        <v>743</v>
      </c>
      <c r="E6611" t="inlineStr">
        <is>
          <t>MCI</t>
        </is>
      </c>
      <c r="F6611" s="10" t="n">
        <v>1420</v>
      </c>
      <c r="G6611" t="inlineStr">
        <is>
          <t>1400-1459</t>
        </is>
      </c>
      <c r="H6611" s="9">
        <f>INT(F6611/100)</f>
        <v/>
      </c>
      <c r="I6611" t="n">
        <v>26</v>
      </c>
      <c r="J6611" t="n">
        <v>1</v>
      </c>
      <c r="K6611" t="n">
        <v>28</v>
      </c>
      <c r="L6611" t="n">
        <v>1</v>
      </c>
      <c r="M6611" t="n">
        <v>0</v>
      </c>
      <c r="O6611" t="n">
        <v>0</v>
      </c>
      <c r="P6611" t="n">
        <v>0</v>
      </c>
      <c r="Q6611" t="n">
        <v>0</v>
      </c>
      <c r="R6611" t="n">
        <v>2</v>
      </c>
      <c r="S6611" t="n">
        <v>0</v>
      </c>
      <c r="T6611" t="n">
        <v>26</v>
      </c>
    </row>
    <row r="6612">
      <c r="A6612" s="8" t="n">
        <v>46219</v>
      </c>
      <c r="B6612" t="inlineStr">
        <is>
          <t>YX</t>
        </is>
      </c>
      <c r="C6612" s="9">
        <f>_xlfn.XLOOKUP(B6612,Carriers[Code],Carriers[Airline])</f>
        <v/>
      </c>
      <c r="D6612" t="n">
        <v>5682</v>
      </c>
      <c r="E6612" t="inlineStr">
        <is>
          <t>DCA</t>
        </is>
      </c>
      <c r="F6612" s="10" t="n">
        <v>1420</v>
      </c>
      <c r="G6612" t="inlineStr">
        <is>
          <t>1400-1459</t>
        </is>
      </c>
      <c r="H6612" s="9">
        <f>INT(F6612/100)</f>
        <v/>
      </c>
      <c r="I6612" t="n">
        <v>-10</v>
      </c>
      <c r="J6612" t="n">
        <v>0</v>
      </c>
      <c r="K6612" t="n">
        <v>1</v>
      </c>
      <c r="L6612" t="n">
        <v>0</v>
      </c>
      <c r="M6612" t="n">
        <v>0</v>
      </c>
      <c r="O6612" t="n">
        <v>0</v>
      </c>
    </row>
    <row r="6613">
      <c r="A6613" s="8" t="n">
        <v>46219</v>
      </c>
      <c r="B6613" t="inlineStr">
        <is>
          <t>B6</t>
        </is>
      </c>
      <c r="C6613" s="9">
        <f>_xlfn.XLOOKUP(B6613,Carriers[Code],Carriers[Airline])</f>
        <v/>
      </c>
      <c r="D6613" t="n">
        <v>639</v>
      </c>
      <c r="E6613" t="inlineStr">
        <is>
          <t>AUS</t>
        </is>
      </c>
      <c r="F6613" s="10" t="n">
        <v>1421</v>
      </c>
      <c r="G6613" t="inlineStr">
        <is>
          <t>1400-1459</t>
        </is>
      </c>
      <c r="H6613" s="9">
        <f>INT(F6613/100)</f>
        <v/>
      </c>
      <c r="I6613" t="n">
        <v>-5</v>
      </c>
      <c r="J6613" t="n">
        <v>0</v>
      </c>
      <c r="K6613" t="n">
        <v>-20</v>
      </c>
      <c r="L6613" t="n">
        <v>0</v>
      </c>
      <c r="M6613" t="n">
        <v>0</v>
      </c>
      <c r="O6613" t="n">
        <v>0</v>
      </c>
    </row>
    <row r="6614">
      <c r="A6614" s="8" t="n">
        <v>46219</v>
      </c>
      <c r="B6614" t="inlineStr">
        <is>
          <t>AA</t>
        </is>
      </c>
      <c r="C6614" s="9">
        <f>_xlfn.XLOOKUP(B6614,Carriers[Code],Carriers[Airline])</f>
        <v/>
      </c>
      <c r="D6614" t="n">
        <v>1611</v>
      </c>
      <c r="E6614" t="inlineStr">
        <is>
          <t>CLT</t>
        </is>
      </c>
      <c r="F6614" s="10" t="n">
        <v>1426</v>
      </c>
      <c r="G6614" t="inlineStr">
        <is>
          <t>1400-1459</t>
        </is>
      </c>
      <c r="H6614" s="9">
        <f>INT(F6614/100)</f>
        <v/>
      </c>
      <c r="I6614" t="n">
        <v>20</v>
      </c>
      <c r="J6614" t="n">
        <v>1</v>
      </c>
      <c r="K6614" t="n">
        <v>1</v>
      </c>
      <c r="L6614" t="n">
        <v>0</v>
      </c>
      <c r="M6614" t="n">
        <v>0</v>
      </c>
      <c r="O6614" t="n">
        <v>0</v>
      </c>
    </row>
    <row r="6615">
      <c r="A6615" s="8" t="n">
        <v>46219</v>
      </c>
      <c r="B6615" t="inlineStr">
        <is>
          <t>AA</t>
        </is>
      </c>
      <c r="C6615" s="9">
        <f>_xlfn.XLOOKUP(B6615,Carriers[Code],Carriers[Airline])</f>
        <v/>
      </c>
      <c r="D6615" t="n">
        <v>820</v>
      </c>
      <c r="E6615" t="inlineStr">
        <is>
          <t>DFW</t>
        </is>
      </c>
      <c r="F6615" s="10" t="n">
        <v>1427</v>
      </c>
      <c r="G6615" t="inlineStr">
        <is>
          <t>1400-1459</t>
        </is>
      </c>
      <c r="H6615" s="9">
        <f>INT(F6615/100)</f>
        <v/>
      </c>
      <c r="I6615" t="n">
        <v>-2</v>
      </c>
      <c r="J6615" t="n">
        <v>0</v>
      </c>
      <c r="K6615" t="n">
        <v>-8</v>
      </c>
      <c r="L6615" t="n">
        <v>0</v>
      </c>
      <c r="M6615" t="n">
        <v>0</v>
      </c>
      <c r="O6615" t="n">
        <v>0</v>
      </c>
    </row>
    <row r="6616">
      <c r="A6616" s="8" t="n">
        <v>46219</v>
      </c>
      <c r="B6616" t="inlineStr">
        <is>
          <t>B6</t>
        </is>
      </c>
      <c r="C6616" s="9">
        <f>_xlfn.XLOOKUP(B6616,Carriers[Code],Carriers[Airline])</f>
        <v/>
      </c>
      <c r="D6616" t="n">
        <v>933</v>
      </c>
      <c r="E6616" t="inlineStr">
        <is>
          <t>IAH</t>
        </is>
      </c>
      <c r="F6616" s="10" t="n">
        <v>1429</v>
      </c>
      <c r="G6616" t="inlineStr">
        <is>
          <t>1400-1459</t>
        </is>
      </c>
      <c r="H6616" s="9">
        <f>INT(F6616/100)</f>
        <v/>
      </c>
      <c r="I6616" t="n">
        <v>2</v>
      </c>
      <c r="J6616" t="n">
        <v>0</v>
      </c>
      <c r="K6616" t="n">
        <v>-7</v>
      </c>
      <c r="L6616" t="n">
        <v>0</v>
      </c>
      <c r="M6616" t="n">
        <v>0</v>
      </c>
      <c r="O6616" t="n">
        <v>0</v>
      </c>
    </row>
    <row r="6617">
      <c r="A6617" s="8" t="n">
        <v>46219</v>
      </c>
      <c r="B6617" t="inlineStr">
        <is>
          <t>UA</t>
        </is>
      </c>
      <c r="C6617" s="9">
        <f>_xlfn.XLOOKUP(B6617,Carriers[Code],Carriers[Airline])</f>
        <v/>
      </c>
      <c r="D6617" t="n">
        <v>1076</v>
      </c>
      <c r="E6617" t="inlineStr">
        <is>
          <t>EWR</t>
        </is>
      </c>
      <c r="F6617" s="10" t="n">
        <v>1430</v>
      </c>
      <c r="G6617" t="inlineStr">
        <is>
          <t>1400-1459</t>
        </is>
      </c>
      <c r="H6617" s="9">
        <f>INT(F6617/100)</f>
        <v/>
      </c>
      <c r="I6617" t="n">
        <v>47</v>
      </c>
      <c r="J6617" t="n">
        <v>1</v>
      </c>
      <c r="K6617" t="n">
        <v>24</v>
      </c>
      <c r="L6617" t="n">
        <v>1</v>
      </c>
      <c r="M6617" t="n">
        <v>0</v>
      </c>
      <c r="O6617" t="n">
        <v>0</v>
      </c>
      <c r="P6617" t="n">
        <v>2</v>
      </c>
      <c r="Q6617" t="n">
        <v>0</v>
      </c>
      <c r="R6617" t="n">
        <v>0</v>
      </c>
      <c r="S6617" t="n">
        <v>0</v>
      </c>
      <c r="T6617" t="n">
        <v>22</v>
      </c>
    </row>
    <row r="6618">
      <c r="A6618" s="8" t="n">
        <v>46219</v>
      </c>
      <c r="B6618" t="inlineStr">
        <is>
          <t>YX</t>
        </is>
      </c>
      <c r="C6618" s="9">
        <f>_xlfn.XLOOKUP(B6618,Carriers[Code],Carriers[Airline])</f>
        <v/>
      </c>
      <c r="D6618" t="n">
        <v>5653</v>
      </c>
      <c r="E6618" t="inlineStr">
        <is>
          <t>CMH</t>
        </is>
      </c>
      <c r="F6618" s="10" t="n">
        <v>1438</v>
      </c>
      <c r="G6618" t="inlineStr">
        <is>
          <t>1400-1459</t>
        </is>
      </c>
      <c r="H6618" s="9">
        <f>INT(F6618/100)</f>
        <v/>
      </c>
      <c r="I6618" t="n">
        <v>-8</v>
      </c>
      <c r="J6618" t="n">
        <v>0</v>
      </c>
      <c r="K6618" t="n">
        <v>-19</v>
      </c>
      <c r="L6618" t="n">
        <v>0</v>
      </c>
      <c r="M6618" t="n">
        <v>0</v>
      </c>
      <c r="O6618" t="n">
        <v>0</v>
      </c>
    </row>
    <row r="6619">
      <c r="A6619" s="8" t="n">
        <v>46219</v>
      </c>
      <c r="B6619" t="inlineStr">
        <is>
          <t>DL</t>
        </is>
      </c>
      <c r="C6619" s="9">
        <f>_xlfn.XLOOKUP(B6619,Carriers[Code],Carriers[Airline])</f>
        <v/>
      </c>
      <c r="D6619" t="n">
        <v>2677</v>
      </c>
      <c r="E6619" t="inlineStr">
        <is>
          <t>BNA</t>
        </is>
      </c>
      <c r="F6619" s="10" t="n">
        <v>1440</v>
      </c>
      <c r="G6619" t="inlineStr">
        <is>
          <t>1400-1459</t>
        </is>
      </c>
      <c r="H6619" s="9">
        <f>INT(F6619/100)</f>
        <v/>
      </c>
      <c r="I6619" t="n">
        <v>-13</v>
      </c>
      <c r="J6619" t="n">
        <v>0</v>
      </c>
      <c r="K6619" t="n">
        <v>-31</v>
      </c>
      <c r="L6619" t="n">
        <v>0</v>
      </c>
      <c r="M6619" t="n">
        <v>0</v>
      </c>
      <c r="O6619" t="n">
        <v>0</v>
      </c>
    </row>
    <row r="6620">
      <c r="A6620" s="8" t="n">
        <v>46219</v>
      </c>
      <c r="B6620" t="inlineStr">
        <is>
          <t>DL</t>
        </is>
      </c>
      <c r="C6620" s="9">
        <f>_xlfn.XLOOKUP(B6620,Carriers[Code],Carriers[Airline])</f>
        <v/>
      </c>
      <c r="D6620" t="n">
        <v>1127</v>
      </c>
      <c r="E6620" t="inlineStr">
        <is>
          <t>MSP</t>
        </is>
      </c>
      <c r="F6620" s="10" t="n">
        <v>1452</v>
      </c>
      <c r="G6620" t="inlineStr">
        <is>
          <t>1400-1459</t>
        </is>
      </c>
      <c r="H6620" s="9">
        <f>INT(F6620/100)</f>
        <v/>
      </c>
      <c r="I6620" t="n">
        <v>2</v>
      </c>
      <c r="J6620" t="n">
        <v>0</v>
      </c>
      <c r="K6620" t="n">
        <v>4</v>
      </c>
      <c r="L6620" t="n">
        <v>0</v>
      </c>
      <c r="M6620" t="n">
        <v>0</v>
      </c>
      <c r="O6620" t="n">
        <v>0</v>
      </c>
    </row>
    <row r="6621">
      <c r="A6621" s="8" t="n">
        <v>46219</v>
      </c>
      <c r="B6621" t="inlineStr">
        <is>
          <t>YX</t>
        </is>
      </c>
      <c r="C6621" s="9">
        <f>_xlfn.XLOOKUP(B6621,Carriers[Code],Carriers[Airline])</f>
        <v/>
      </c>
      <c r="D6621" t="n">
        <v>5641</v>
      </c>
      <c r="E6621" t="inlineStr">
        <is>
          <t>CLE</t>
        </is>
      </c>
      <c r="F6621" s="10" t="n">
        <v>1454</v>
      </c>
      <c r="G6621" t="inlineStr">
        <is>
          <t>1400-1459</t>
        </is>
      </c>
      <c r="H6621" s="9">
        <f>INT(F6621/100)</f>
        <v/>
      </c>
      <c r="I6621" t="n">
        <v>-2</v>
      </c>
      <c r="J6621" t="n">
        <v>0</v>
      </c>
      <c r="K6621" t="n">
        <v>-9</v>
      </c>
      <c r="L6621" t="n">
        <v>0</v>
      </c>
      <c r="M6621" t="n">
        <v>0</v>
      </c>
      <c r="O6621" t="n">
        <v>0</v>
      </c>
    </row>
    <row r="6622">
      <c r="A6622" s="8" t="n">
        <v>46219</v>
      </c>
      <c r="B6622" t="inlineStr">
        <is>
          <t>YX</t>
        </is>
      </c>
      <c r="C6622" s="9">
        <f>_xlfn.XLOOKUP(B6622,Carriers[Code],Carriers[Airline])</f>
        <v/>
      </c>
      <c r="D6622" t="n">
        <v>5736</v>
      </c>
      <c r="E6622" t="inlineStr">
        <is>
          <t>LGA</t>
        </is>
      </c>
      <c r="F6622" s="10" t="n">
        <v>1500</v>
      </c>
      <c r="G6622" t="inlineStr">
        <is>
          <t>1500-1559</t>
        </is>
      </c>
      <c r="H6622" s="9">
        <f>INT(F6622/100)</f>
        <v/>
      </c>
      <c r="I6622" t="n">
        <v>-3</v>
      </c>
      <c r="J6622" t="n">
        <v>0</v>
      </c>
      <c r="K6622" t="n">
        <v>-21</v>
      </c>
      <c r="L6622" t="n">
        <v>0</v>
      </c>
      <c r="M6622" t="n">
        <v>0</v>
      </c>
      <c r="O6622" t="n">
        <v>0</v>
      </c>
    </row>
    <row r="6623">
      <c r="A6623" s="8" t="n">
        <v>46219</v>
      </c>
      <c r="B6623" t="inlineStr">
        <is>
          <t>AA</t>
        </is>
      </c>
      <c r="C6623" s="9">
        <f>_xlfn.XLOOKUP(B6623,Carriers[Code],Carriers[Airline])</f>
        <v/>
      </c>
      <c r="D6623" t="n">
        <v>2882</v>
      </c>
      <c r="E6623" t="inlineStr">
        <is>
          <t>PHL</t>
        </is>
      </c>
      <c r="F6623" s="10" t="n">
        <v>1503</v>
      </c>
      <c r="G6623" t="inlineStr">
        <is>
          <t>1500-1559</t>
        </is>
      </c>
      <c r="H6623" s="9">
        <f>INT(F6623/100)</f>
        <v/>
      </c>
      <c r="I6623" t="n">
        <v>57</v>
      </c>
      <c r="J6623" t="n">
        <v>1</v>
      </c>
      <c r="K6623" t="n">
        <v>79</v>
      </c>
      <c r="L6623" t="n">
        <v>1</v>
      </c>
      <c r="M6623" t="n">
        <v>0</v>
      </c>
      <c r="O6623" t="n">
        <v>0</v>
      </c>
      <c r="P6623" t="n">
        <v>0</v>
      </c>
      <c r="Q6623" t="n">
        <v>0</v>
      </c>
      <c r="R6623" t="n">
        <v>79</v>
      </c>
      <c r="S6623" t="n">
        <v>0</v>
      </c>
      <c r="T6623" t="n">
        <v>0</v>
      </c>
    </row>
    <row r="6624">
      <c r="A6624" s="8" t="n">
        <v>46219</v>
      </c>
      <c r="B6624" t="inlineStr">
        <is>
          <t>DL</t>
        </is>
      </c>
      <c r="C6624" s="9">
        <f>_xlfn.XLOOKUP(B6624,Carriers[Code],Carriers[Airline])</f>
        <v/>
      </c>
      <c r="D6624" t="n">
        <v>638</v>
      </c>
      <c r="E6624" t="inlineStr">
        <is>
          <t>ATL</t>
        </is>
      </c>
      <c r="F6624" s="10" t="n">
        <v>1510</v>
      </c>
      <c r="G6624" t="inlineStr">
        <is>
          <t>1500-1559</t>
        </is>
      </c>
      <c r="H6624" s="9">
        <f>INT(F6624/100)</f>
        <v/>
      </c>
      <c r="I6624" t="n">
        <v>-1</v>
      </c>
      <c r="J6624" t="n">
        <v>0</v>
      </c>
      <c r="K6624" t="n">
        <v>-5</v>
      </c>
      <c r="L6624" t="n">
        <v>0</v>
      </c>
      <c r="M6624" t="n">
        <v>0</v>
      </c>
      <c r="O6624" t="n">
        <v>0</v>
      </c>
    </row>
    <row r="6625">
      <c r="A6625" s="8" t="n">
        <v>46219</v>
      </c>
      <c r="B6625" t="inlineStr">
        <is>
          <t>UA</t>
        </is>
      </c>
      <c r="C6625" s="9">
        <f>_xlfn.XLOOKUP(B6625,Carriers[Code],Carriers[Airline])</f>
        <v/>
      </c>
      <c r="D6625" t="n">
        <v>2297</v>
      </c>
      <c r="E6625" t="inlineStr">
        <is>
          <t>DEN</t>
        </is>
      </c>
      <c r="F6625" s="10" t="n">
        <v>1510</v>
      </c>
      <c r="G6625" t="inlineStr">
        <is>
          <t>1500-1559</t>
        </is>
      </c>
      <c r="H6625" s="9">
        <f>INT(F6625/100)</f>
        <v/>
      </c>
      <c r="I6625" t="n">
        <v>-3</v>
      </c>
      <c r="J6625" t="n">
        <v>0</v>
      </c>
      <c r="K6625" t="n">
        <v>-15</v>
      </c>
      <c r="L6625" t="n">
        <v>0</v>
      </c>
      <c r="M6625" t="n">
        <v>0</v>
      </c>
      <c r="O6625" t="n">
        <v>0</v>
      </c>
    </row>
    <row r="6626">
      <c r="A6626" s="8" t="n">
        <v>46219</v>
      </c>
      <c r="B6626" t="inlineStr">
        <is>
          <t>YX</t>
        </is>
      </c>
      <c r="C6626" s="9">
        <f>_xlfn.XLOOKUP(B6626,Carriers[Code],Carriers[Airline])</f>
        <v/>
      </c>
      <c r="D6626" t="n">
        <v>5706</v>
      </c>
      <c r="E6626" t="inlineStr">
        <is>
          <t>PHL</t>
        </is>
      </c>
      <c r="F6626" s="10" t="n">
        <v>1510</v>
      </c>
      <c r="G6626" t="inlineStr">
        <is>
          <t>1500-1559</t>
        </is>
      </c>
      <c r="H6626" s="9">
        <f>INT(F6626/100)</f>
        <v/>
      </c>
      <c r="I6626" t="n">
        <v>5</v>
      </c>
      <c r="J6626" t="n">
        <v>0</v>
      </c>
      <c r="K6626" t="n">
        <v>1</v>
      </c>
      <c r="L6626" t="n">
        <v>0</v>
      </c>
      <c r="M6626" t="n">
        <v>0</v>
      </c>
      <c r="O6626" t="n">
        <v>0</v>
      </c>
    </row>
    <row r="6627">
      <c r="A6627" s="8" t="n">
        <v>46219</v>
      </c>
      <c r="B6627" t="inlineStr">
        <is>
          <t>UA</t>
        </is>
      </c>
      <c r="C6627" s="9">
        <f>_xlfn.XLOOKUP(B6627,Carriers[Code],Carriers[Airline])</f>
        <v/>
      </c>
      <c r="D6627" t="n">
        <v>1475</v>
      </c>
      <c r="E6627" t="inlineStr">
        <is>
          <t>ORD</t>
        </is>
      </c>
      <c r="F6627" s="10" t="n">
        <v>1513</v>
      </c>
      <c r="G6627" t="inlineStr">
        <is>
          <t>1500-1559</t>
        </is>
      </c>
      <c r="H6627" s="9">
        <f>INT(F6627/100)</f>
        <v/>
      </c>
      <c r="I6627" t="n">
        <v>6</v>
      </c>
      <c r="J6627" t="n">
        <v>0</v>
      </c>
      <c r="K6627" t="n">
        <v>41</v>
      </c>
      <c r="L6627" t="n">
        <v>1</v>
      </c>
      <c r="M6627" t="n">
        <v>0</v>
      </c>
      <c r="O6627" t="n">
        <v>0</v>
      </c>
      <c r="P6627" t="n">
        <v>0</v>
      </c>
      <c r="Q6627" t="n">
        <v>0</v>
      </c>
      <c r="R6627" t="n">
        <v>35</v>
      </c>
      <c r="S6627" t="n">
        <v>0</v>
      </c>
      <c r="T6627" t="n">
        <v>6</v>
      </c>
    </row>
    <row r="6628">
      <c r="A6628" s="8" t="n">
        <v>46219</v>
      </c>
      <c r="B6628" t="inlineStr">
        <is>
          <t>AA</t>
        </is>
      </c>
      <c r="C6628" s="9">
        <f>_xlfn.XLOOKUP(B6628,Carriers[Code],Carriers[Airline])</f>
        <v/>
      </c>
      <c r="D6628" t="n">
        <v>1565</v>
      </c>
      <c r="E6628" t="inlineStr">
        <is>
          <t>MIA</t>
        </is>
      </c>
      <c r="F6628" s="10" t="n">
        <v>1515</v>
      </c>
      <c r="G6628" t="inlineStr">
        <is>
          <t>1500-1559</t>
        </is>
      </c>
      <c r="H6628" s="9">
        <f>INT(F6628/100)</f>
        <v/>
      </c>
      <c r="I6628" t="n">
        <v>-1</v>
      </c>
      <c r="J6628" t="n">
        <v>0</v>
      </c>
      <c r="K6628" t="n">
        <v>-15</v>
      </c>
      <c r="L6628" t="n">
        <v>0</v>
      </c>
      <c r="M6628" t="n">
        <v>0</v>
      </c>
      <c r="O6628" t="n">
        <v>0</v>
      </c>
    </row>
    <row r="6629">
      <c r="A6629" s="8" t="n">
        <v>46219</v>
      </c>
      <c r="B6629" t="inlineStr">
        <is>
          <t>B6</t>
        </is>
      </c>
      <c r="C6629" s="9">
        <f>_xlfn.XLOOKUP(B6629,Carriers[Code],Carriers[Airline])</f>
        <v/>
      </c>
      <c r="D6629" t="n">
        <v>897</v>
      </c>
      <c r="E6629" t="inlineStr">
        <is>
          <t>ATL</t>
        </is>
      </c>
      <c r="F6629" s="10" t="n">
        <v>1515</v>
      </c>
      <c r="G6629" t="inlineStr">
        <is>
          <t>1500-1559</t>
        </is>
      </c>
      <c r="H6629" s="9">
        <f>INT(F6629/100)</f>
        <v/>
      </c>
      <c r="I6629" t="n">
        <v>-6</v>
      </c>
      <c r="J6629" t="n">
        <v>0</v>
      </c>
      <c r="M6629" t="n">
        <v>0</v>
      </c>
      <c r="O6629" t="n">
        <v>1</v>
      </c>
    </row>
    <row r="6630">
      <c r="A6630" s="8" t="n">
        <v>46219</v>
      </c>
      <c r="B6630" t="inlineStr">
        <is>
          <t>DL</t>
        </is>
      </c>
      <c r="C6630" s="9">
        <f>_xlfn.XLOOKUP(B6630,Carriers[Code],Carriers[Airline])</f>
        <v/>
      </c>
      <c r="D6630" t="n">
        <v>776</v>
      </c>
      <c r="E6630" t="inlineStr">
        <is>
          <t>MIA</t>
        </is>
      </c>
      <c r="F6630" s="10" t="n">
        <v>1515</v>
      </c>
      <c r="G6630" t="inlineStr">
        <is>
          <t>1500-1559</t>
        </is>
      </c>
      <c r="H6630" s="9">
        <f>INT(F6630/100)</f>
        <v/>
      </c>
      <c r="I6630" t="n">
        <v>5</v>
      </c>
      <c r="J6630" t="n">
        <v>0</v>
      </c>
      <c r="K6630" t="n">
        <v>-25</v>
      </c>
      <c r="L6630" t="n">
        <v>0</v>
      </c>
      <c r="M6630" t="n">
        <v>0</v>
      </c>
      <c r="O6630" t="n">
        <v>0</v>
      </c>
    </row>
    <row r="6631">
      <c r="A6631" s="8" t="n">
        <v>46219</v>
      </c>
      <c r="B6631" t="inlineStr">
        <is>
          <t>AA</t>
        </is>
      </c>
      <c r="C6631" s="9">
        <f>_xlfn.XLOOKUP(B6631,Carriers[Code],Carriers[Airline])</f>
        <v/>
      </c>
      <c r="D6631" t="n">
        <v>1563</v>
      </c>
      <c r="E6631" t="inlineStr">
        <is>
          <t>ORD</t>
        </is>
      </c>
      <c r="F6631" s="10" t="n">
        <v>1519</v>
      </c>
      <c r="G6631" t="inlineStr">
        <is>
          <t>1500-1559</t>
        </is>
      </c>
      <c r="H6631" s="9">
        <f>INT(F6631/100)</f>
        <v/>
      </c>
      <c r="I6631" t="n">
        <v>6</v>
      </c>
      <c r="J6631" t="n">
        <v>0</v>
      </c>
      <c r="K6631" t="n">
        <v>-6</v>
      </c>
      <c r="L6631" t="n">
        <v>0</v>
      </c>
      <c r="M6631" t="n">
        <v>0</v>
      </c>
      <c r="O6631" t="n">
        <v>0</v>
      </c>
    </row>
    <row r="6632">
      <c r="A6632" s="8" t="n">
        <v>46219</v>
      </c>
      <c r="B6632" t="inlineStr">
        <is>
          <t>YX</t>
        </is>
      </c>
      <c r="C6632" s="9">
        <f>_xlfn.XLOOKUP(B6632,Carriers[Code],Carriers[Airline])</f>
        <v/>
      </c>
      <c r="D6632" t="n">
        <v>4380</v>
      </c>
      <c r="E6632" t="inlineStr">
        <is>
          <t>DCA</t>
        </is>
      </c>
      <c r="F6632" s="10" t="n">
        <v>1519</v>
      </c>
      <c r="G6632" t="inlineStr">
        <is>
          <t>1500-1559</t>
        </is>
      </c>
      <c r="H6632" s="9">
        <f>INT(F6632/100)</f>
        <v/>
      </c>
      <c r="I6632" t="n">
        <v>-8</v>
      </c>
      <c r="J6632" t="n">
        <v>0</v>
      </c>
      <c r="K6632" t="n">
        <v>3</v>
      </c>
      <c r="L6632" t="n">
        <v>0</v>
      </c>
      <c r="M6632" t="n">
        <v>0</v>
      </c>
      <c r="O6632" t="n">
        <v>0</v>
      </c>
    </row>
    <row r="6633">
      <c r="A6633" s="8" t="n">
        <v>46219</v>
      </c>
      <c r="B6633" t="inlineStr">
        <is>
          <t>AS</t>
        </is>
      </c>
      <c r="C6633" s="9">
        <f>_xlfn.XLOOKUP(B6633,Carriers[Code],Carriers[Airline])</f>
        <v/>
      </c>
      <c r="D6633" t="n">
        <v>1506</v>
      </c>
      <c r="E6633" t="inlineStr">
        <is>
          <t>SEA</t>
        </is>
      </c>
      <c r="F6633" s="10" t="n">
        <v>1526</v>
      </c>
      <c r="G6633" t="inlineStr">
        <is>
          <t>1500-1559</t>
        </is>
      </c>
      <c r="H6633" s="9">
        <f>INT(F6633/100)</f>
        <v/>
      </c>
      <c r="I6633" t="n">
        <v>11</v>
      </c>
      <c r="J6633" t="n">
        <v>0</v>
      </c>
      <c r="K6633" t="n">
        <v>15</v>
      </c>
      <c r="L6633" t="n">
        <v>1</v>
      </c>
      <c r="M6633" t="n">
        <v>0</v>
      </c>
      <c r="O6633" t="n">
        <v>0</v>
      </c>
      <c r="P6633" t="n">
        <v>0</v>
      </c>
      <c r="Q6633" t="n">
        <v>11</v>
      </c>
      <c r="R6633" t="n">
        <v>4</v>
      </c>
      <c r="S6633" t="n">
        <v>0</v>
      </c>
      <c r="T6633" t="n">
        <v>0</v>
      </c>
    </row>
    <row r="6634">
      <c r="A6634" s="8" t="n">
        <v>46219</v>
      </c>
      <c r="B6634" t="inlineStr">
        <is>
          <t>B6</t>
        </is>
      </c>
      <c r="C6634" s="9">
        <f>_xlfn.XLOOKUP(B6634,Carriers[Code],Carriers[Airline])</f>
        <v/>
      </c>
      <c r="D6634" t="n">
        <v>1813</v>
      </c>
      <c r="E6634" t="inlineStr">
        <is>
          <t>ORF</t>
        </is>
      </c>
      <c r="F6634" s="10" t="n">
        <v>1527</v>
      </c>
      <c r="G6634" t="inlineStr">
        <is>
          <t>1500-1559</t>
        </is>
      </c>
      <c r="H6634" s="9">
        <f>INT(F6634/100)</f>
        <v/>
      </c>
      <c r="I6634" t="n">
        <v>50</v>
      </c>
      <c r="J6634" t="n">
        <v>1</v>
      </c>
      <c r="K6634" t="n">
        <v>43</v>
      </c>
      <c r="L6634" t="n">
        <v>1</v>
      </c>
      <c r="M6634" t="n">
        <v>0</v>
      </c>
      <c r="O6634" t="n">
        <v>0</v>
      </c>
      <c r="P6634" t="n">
        <v>16</v>
      </c>
      <c r="Q6634" t="n">
        <v>0</v>
      </c>
      <c r="R6634" t="n">
        <v>0</v>
      </c>
      <c r="S6634" t="n">
        <v>0</v>
      </c>
      <c r="T6634" t="n">
        <v>27</v>
      </c>
    </row>
    <row r="6635">
      <c r="A6635" s="8" t="n">
        <v>46219</v>
      </c>
      <c r="B6635" t="inlineStr">
        <is>
          <t>DL</t>
        </is>
      </c>
      <c r="C6635" s="9">
        <f>_xlfn.XLOOKUP(B6635,Carriers[Code],Carriers[Airline])</f>
        <v/>
      </c>
      <c r="D6635" t="n">
        <v>2887</v>
      </c>
      <c r="E6635" t="inlineStr">
        <is>
          <t>MCO</t>
        </is>
      </c>
      <c r="F6635" s="10" t="n">
        <v>1527</v>
      </c>
      <c r="G6635" t="inlineStr">
        <is>
          <t>1500-1559</t>
        </is>
      </c>
      <c r="H6635" s="9">
        <f>INT(F6635/100)</f>
        <v/>
      </c>
      <c r="I6635" t="n">
        <v>1</v>
      </c>
      <c r="J6635" t="n">
        <v>0</v>
      </c>
      <c r="K6635" t="n">
        <v>-4</v>
      </c>
      <c r="L6635" t="n">
        <v>0</v>
      </c>
      <c r="M6635" t="n">
        <v>0</v>
      </c>
      <c r="O6635" t="n">
        <v>0</v>
      </c>
    </row>
    <row r="6636">
      <c r="A6636" s="8" t="n">
        <v>46219</v>
      </c>
      <c r="B6636" t="inlineStr">
        <is>
          <t>DL</t>
        </is>
      </c>
      <c r="C6636" s="9">
        <f>_xlfn.XLOOKUP(B6636,Carriers[Code],Carriers[Airline])</f>
        <v/>
      </c>
      <c r="D6636" t="n">
        <v>2196</v>
      </c>
      <c r="E6636" t="inlineStr">
        <is>
          <t>FLL</t>
        </is>
      </c>
      <c r="F6636" s="10" t="n">
        <v>1532</v>
      </c>
      <c r="G6636" t="inlineStr">
        <is>
          <t>1500-1559</t>
        </is>
      </c>
      <c r="H6636" s="9">
        <f>INT(F6636/100)</f>
        <v/>
      </c>
      <c r="I6636" t="n">
        <v>11</v>
      </c>
      <c r="J6636" t="n">
        <v>0</v>
      </c>
      <c r="K6636" t="n">
        <v>-13</v>
      </c>
      <c r="L6636" t="n">
        <v>0</v>
      </c>
      <c r="M6636" t="n">
        <v>0</v>
      </c>
      <c r="O6636" t="n">
        <v>0</v>
      </c>
    </row>
    <row r="6637">
      <c r="A6637" s="8" t="n">
        <v>46219</v>
      </c>
      <c r="B6637" t="inlineStr">
        <is>
          <t>YX</t>
        </is>
      </c>
      <c r="C6637" s="9">
        <f>_xlfn.XLOOKUP(B6637,Carriers[Code],Carriers[Airline])</f>
        <v/>
      </c>
      <c r="D6637" t="n">
        <v>5657</v>
      </c>
      <c r="E6637" t="inlineStr">
        <is>
          <t>JAX</t>
        </is>
      </c>
      <c r="F6637" s="10" t="n">
        <v>1535</v>
      </c>
      <c r="G6637" t="inlineStr">
        <is>
          <t>1500-1559</t>
        </is>
      </c>
      <c r="H6637" s="9">
        <f>INT(F6637/100)</f>
        <v/>
      </c>
      <c r="I6637" t="n">
        <v>-5</v>
      </c>
      <c r="J6637" t="n">
        <v>0</v>
      </c>
      <c r="K6637" t="n">
        <v>-14</v>
      </c>
      <c r="L6637" t="n">
        <v>0</v>
      </c>
      <c r="M6637" t="n">
        <v>0</v>
      </c>
      <c r="O6637" t="n">
        <v>0</v>
      </c>
    </row>
    <row r="6638">
      <c r="A6638" s="8" t="n">
        <v>46219</v>
      </c>
      <c r="B6638" t="inlineStr">
        <is>
          <t>B6</t>
        </is>
      </c>
      <c r="C6638" s="9">
        <f>_xlfn.XLOOKUP(B6638,Carriers[Code],Carriers[Airline])</f>
        <v/>
      </c>
      <c r="D6638" t="n">
        <v>2321</v>
      </c>
      <c r="E6638" t="inlineStr">
        <is>
          <t>PBI</t>
        </is>
      </c>
      <c r="F6638" s="10" t="n">
        <v>1539</v>
      </c>
      <c r="G6638" t="inlineStr">
        <is>
          <t>1500-1559</t>
        </is>
      </c>
      <c r="H6638" s="9">
        <f>INT(F6638/100)</f>
        <v/>
      </c>
      <c r="I6638" t="n">
        <v>10</v>
      </c>
      <c r="J6638" t="n">
        <v>0</v>
      </c>
      <c r="K6638" t="n">
        <v>-5</v>
      </c>
      <c r="L6638" t="n">
        <v>0</v>
      </c>
      <c r="M6638" t="n">
        <v>0</v>
      </c>
      <c r="O6638" t="n">
        <v>0</v>
      </c>
    </row>
    <row r="6639">
      <c r="A6639" s="8" t="n">
        <v>46219</v>
      </c>
      <c r="B6639" t="inlineStr">
        <is>
          <t>B6</t>
        </is>
      </c>
      <c r="C6639" s="9">
        <f>_xlfn.XLOOKUP(B6639,Carriers[Code],Carriers[Airline])</f>
        <v/>
      </c>
      <c r="D6639" t="n">
        <v>781</v>
      </c>
      <c r="E6639" t="inlineStr">
        <is>
          <t>RIC</t>
        </is>
      </c>
      <c r="F6639" s="10" t="n">
        <v>1540</v>
      </c>
      <c r="G6639" t="inlineStr">
        <is>
          <t>1500-1559</t>
        </is>
      </c>
      <c r="H6639" s="9">
        <f>INT(F6639/100)</f>
        <v/>
      </c>
      <c r="I6639" t="n">
        <v>-6</v>
      </c>
      <c r="J6639" t="n">
        <v>0</v>
      </c>
      <c r="K6639" t="n">
        <v>-16</v>
      </c>
      <c r="L6639" t="n">
        <v>0</v>
      </c>
      <c r="M6639" t="n">
        <v>0</v>
      </c>
      <c r="O6639" t="n">
        <v>0</v>
      </c>
    </row>
    <row r="6640">
      <c r="A6640" s="8" t="n">
        <v>46219</v>
      </c>
      <c r="B6640" t="inlineStr">
        <is>
          <t>DL</t>
        </is>
      </c>
      <c r="C6640" s="9">
        <f>_xlfn.XLOOKUP(B6640,Carriers[Code],Carriers[Airline])</f>
        <v/>
      </c>
      <c r="D6640" t="n">
        <v>2889</v>
      </c>
      <c r="E6640" t="inlineStr">
        <is>
          <t>SEA</t>
        </is>
      </c>
      <c r="F6640" s="10" t="n">
        <v>1540</v>
      </c>
      <c r="G6640" t="inlineStr">
        <is>
          <t>1500-1559</t>
        </is>
      </c>
      <c r="H6640" s="9">
        <f>INT(F6640/100)</f>
        <v/>
      </c>
      <c r="I6640" t="n">
        <v>16</v>
      </c>
      <c r="J6640" t="n">
        <v>1</v>
      </c>
      <c r="K6640" t="n">
        <v>2</v>
      </c>
      <c r="L6640" t="n">
        <v>0</v>
      </c>
      <c r="M6640" t="n">
        <v>0</v>
      </c>
      <c r="O6640" t="n">
        <v>0</v>
      </c>
    </row>
    <row r="6641">
      <c r="A6641" s="8" t="n">
        <v>46219</v>
      </c>
      <c r="B6641" t="inlineStr">
        <is>
          <t>B6</t>
        </is>
      </c>
      <c r="C6641" s="9">
        <f>_xlfn.XLOOKUP(B6641,Carriers[Code],Carriers[Airline])</f>
        <v/>
      </c>
      <c r="D6641" t="n">
        <v>1237</v>
      </c>
      <c r="E6641" t="inlineStr">
        <is>
          <t>DTW</t>
        </is>
      </c>
      <c r="F6641" s="10" t="n">
        <v>1543</v>
      </c>
      <c r="G6641" t="inlineStr">
        <is>
          <t>1500-1559</t>
        </is>
      </c>
      <c r="H6641" s="9">
        <f>INT(F6641/100)</f>
        <v/>
      </c>
      <c r="I6641" t="n">
        <v>9</v>
      </c>
      <c r="J6641" t="n">
        <v>0</v>
      </c>
      <c r="K6641" t="n">
        <v>7</v>
      </c>
      <c r="L6641" t="n">
        <v>0</v>
      </c>
      <c r="M6641" t="n">
        <v>0</v>
      </c>
      <c r="O6641" t="n">
        <v>0</v>
      </c>
    </row>
    <row r="6642">
      <c r="A6642" s="8" t="n">
        <v>46219</v>
      </c>
      <c r="B6642" t="inlineStr">
        <is>
          <t>B6</t>
        </is>
      </c>
      <c r="C6642" s="9">
        <f>_xlfn.XLOOKUP(B6642,Carriers[Code],Carriers[Airline])</f>
        <v/>
      </c>
      <c r="D6642" t="n">
        <v>551</v>
      </c>
      <c r="E6642" t="inlineStr">
        <is>
          <t>MCO</t>
        </is>
      </c>
      <c r="F6642" s="10" t="n">
        <v>1545</v>
      </c>
      <c r="G6642" t="inlineStr">
        <is>
          <t>1500-1559</t>
        </is>
      </c>
      <c r="H6642" s="9">
        <f>INT(F6642/100)</f>
        <v/>
      </c>
      <c r="I6642" t="n">
        <v>-1</v>
      </c>
      <c r="J6642" t="n">
        <v>0</v>
      </c>
      <c r="K6642" t="n">
        <v>-9</v>
      </c>
      <c r="L6642" t="n">
        <v>0</v>
      </c>
      <c r="M6642" t="n">
        <v>0</v>
      </c>
      <c r="O6642" t="n">
        <v>0</v>
      </c>
    </row>
    <row r="6643">
      <c r="A6643" s="8" t="n">
        <v>46219</v>
      </c>
      <c r="B6643" t="inlineStr">
        <is>
          <t>YX</t>
        </is>
      </c>
      <c r="C6643" s="9">
        <f>_xlfn.XLOOKUP(B6643,Carriers[Code],Carriers[Airline])</f>
        <v/>
      </c>
      <c r="D6643" t="n">
        <v>5689</v>
      </c>
      <c r="E6643" t="inlineStr">
        <is>
          <t>DCA</t>
        </is>
      </c>
      <c r="F6643" s="10" t="n">
        <v>1545</v>
      </c>
      <c r="G6643" t="inlineStr">
        <is>
          <t>1500-1559</t>
        </is>
      </c>
      <c r="H6643" s="9">
        <f>INT(F6643/100)</f>
        <v/>
      </c>
      <c r="I6643" t="n">
        <v>5</v>
      </c>
      <c r="J6643" t="n">
        <v>0</v>
      </c>
      <c r="K6643" t="n">
        <v>-8</v>
      </c>
      <c r="L6643" t="n">
        <v>0</v>
      </c>
      <c r="M6643" t="n">
        <v>0</v>
      </c>
      <c r="O6643" t="n">
        <v>0</v>
      </c>
    </row>
    <row r="6644">
      <c r="A6644" s="8" t="n">
        <v>46219</v>
      </c>
      <c r="B6644" t="inlineStr">
        <is>
          <t>B6</t>
        </is>
      </c>
      <c r="C6644" s="9">
        <f>_xlfn.XLOOKUP(B6644,Carriers[Code],Carriers[Airline])</f>
        <v/>
      </c>
      <c r="D6644" t="n">
        <v>233</v>
      </c>
      <c r="E6644" t="inlineStr">
        <is>
          <t>SFO</t>
        </is>
      </c>
      <c r="F6644" s="10" t="n">
        <v>1550</v>
      </c>
      <c r="G6644" t="inlineStr">
        <is>
          <t>1500-1559</t>
        </is>
      </c>
      <c r="H6644" s="9">
        <f>INT(F6644/100)</f>
        <v/>
      </c>
      <c r="I6644" t="n">
        <v>-9</v>
      </c>
      <c r="J6644" t="n">
        <v>0</v>
      </c>
      <c r="K6644" t="n">
        <v>-23</v>
      </c>
      <c r="L6644" t="n">
        <v>0</v>
      </c>
      <c r="M6644" t="n">
        <v>0</v>
      </c>
      <c r="O6644" t="n">
        <v>0</v>
      </c>
    </row>
    <row r="6645">
      <c r="A6645" s="8" t="n">
        <v>46219</v>
      </c>
      <c r="B6645" t="inlineStr">
        <is>
          <t>YX</t>
        </is>
      </c>
      <c r="C6645" s="9">
        <f>_xlfn.XLOOKUP(B6645,Carriers[Code],Carriers[Airline])</f>
        <v/>
      </c>
      <c r="D6645" t="n">
        <v>5644</v>
      </c>
      <c r="E6645" t="inlineStr">
        <is>
          <t>BWI</t>
        </is>
      </c>
      <c r="F6645" s="10" t="n">
        <v>1550</v>
      </c>
      <c r="G6645" t="inlineStr">
        <is>
          <t>1500-1559</t>
        </is>
      </c>
      <c r="H6645" s="9">
        <f>INT(F6645/100)</f>
        <v/>
      </c>
      <c r="I6645" t="n">
        <v>-5</v>
      </c>
      <c r="J6645" t="n">
        <v>0</v>
      </c>
      <c r="K6645" t="n">
        <v>-24</v>
      </c>
      <c r="L6645" t="n">
        <v>0</v>
      </c>
      <c r="M6645" t="n">
        <v>0</v>
      </c>
      <c r="O6645" t="n">
        <v>0</v>
      </c>
    </row>
    <row r="6646">
      <c r="A6646" s="8" t="n">
        <v>46219</v>
      </c>
      <c r="B6646" t="inlineStr">
        <is>
          <t>UA</t>
        </is>
      </c>
      <c r="C6646" s="9">
        <f>_xlfn.XLOOKUP(B6646,Carriers[Code],Carriers[Airline])</f>
        <v/>
      </c>
      <c r="D6646" t="n">
        <v>1183</v>
      </c>
      <c r="E6646" t="inlineStr">
        <is>
          <t>IAH</t>
        </is>
      </c>
      <c r="F6646" s="10" t="n">
        <v>1554</v>
      </c>
      <c r="G6646" t="inlineStr">
        <is>
          <t>1500-1559</t>
        </is>
      </c>
      <c r="H6646" s="9">
        <f>INT(F6646/100)</f>
        <v/>
      </c>
      <c r="I6646" t="n">
        <v>-1</v>
      </c>
      <c r="J6646" t="n">
        <v>0</v>
      </c>
      <c r="K6646" t="n">
        <v>-20</v>
      </c>
      <c r="L6646" t="n">
        <v>0</v>
      </c>
      <c r="M6646" t="n">
        <v>0</v>
      </c>
      <c r="O6646" t="n">
        <v>0</v>
      </c>
    </row>
    <row r="6647">
      <c r="A6647" s="8" t="n">
        <v>46219</v>
      </c>
      <c r="B6647" t="inlineStr">
        <is>
          <t>B6</t>
        </is>
      </c>
      <c r="C6647" s="9">
        <f>_xlfn.XLOOKUP(B6647,Carriers[Code],Carriers[Airline])</f>
        <v/>
      </c>
      <c r="D6647" t="n">
        <v>487</v>
      </c>
      <c r="E6647" t="inlineStr">
        <is>
          <t>LAX</t>
        </is>
      </c>
      <c r="F6647" s="10" t="n">
        <v>1555</v>
      </c>
      <c r="G6647" t="inlineStr">
        <is>
          <t>1500-1559</t>
        </is>
      </c>
      <c r="H6647" s="9">
        <f>INT(F6647/100)</f>
        <v/>
      </c>
      <c r="I6647" t="n">
        <v>5</v>
      </c>
      <c r="J6647" t="n">
        <v>0</v>
      </c>
      <c r="K6647" t="n">
        <v>-16</v>
      </c>
      <c r="L6647" t="n">
        <v>0</v>
      </c>
      <c r="M6647" t="n">
        <v>0</v>
      </c>
      <c r="O6647" t="n">
        <v>0</v>
      </c>
    </row>
    <row r="6648">
      <c r="A6648" s="8" t="n">
        <v>46219</v>
      </c>
      <c r="B6648" t="inlineStr">
        <is>
          <t>WN</t>
        </is>
      </c>
      <c r="C6648" s="9">
        <f>_xlfn.XLOOKUP(B6648,Carriers[Code],Carriers[Airline])</f>
        <v/>
      </c>
      <c r="D6648" t="n">
        <v>1053</v>
      </c>
      <c r="E6648" t="inlineStr">
        <is>
          <t>BWI</t>
        </is>
      </c>
      <c r="F6648" s="10" t="n">
        <v>1555</v>
      </c>
      <c r="G6648" t="inlineStr">
        <is>
          <t>1500-1559</t>
        </is>
      </c>
      <c r="H6648" s="9">
        <f>INT(F6648/100)</f>
        <v/>
      </c>
      <c r="I6648" t="n">
        <v>35</v>
      </c>
      <c r="J6648" t="n">
        <v>1</v>
      </c>
      <c r="K6648" t="n">
        <v>20</v>
      </c>
      <c r="L6648" t="n">
        <v>1</v>
      </c>
      <c r="M6648" t="n">
        <v>0</v>
      </c>
      <c r="O6648" t="n">
        <v>0</v>
      </c>
      <c r="P6648" t="n">
        <v>10</v>
      </c>
      <c r="Q6648" t="n">
        <v>0</v>
      </c>
      <c r="R6648" t="n">
        <v>0</v>
      </c>
      <c r="S6648" t="n">
        <v>0</v>
      </c>
      <c r="T6648" t="n">
        <v>10</v>
      </c>
    </row>
    <row r="6649">
      <c r="A6649" s="8" t="n">
        <v>46219</v>
      </c>
      <c r="B6649" t="inlineStr">
        <is>
          <t>YX</t>
        </is>
      </c>
      <c r="C6649" s="9">
        <f>_xlfn.XLOOKUP(B6649,Carriers[Code],Carriers[Airline])</f>
        <v/>
      </c>
      <c r="D6649" t="n">
        <v>5726</v>
      </c>
      <c r="E6649" t="inlineStr">
        <is>
          <t>LGA</t>
        </is>
      </c>
      <c r="F6649" s="10" t="n">
        <v>1600</v>
      </c>
      <c r="G6649" t="inlineStr">
        <is>
          <t>1600-1659</t>
        </is>
      </c>
      <c r="H6649" s="9">
        <f>INT(F6649/100)</f>
        <v/>
      </c>
      <c r="I6649" t="n">
        <v>-6</v>
      </c>
      <c r="J6649" t="n">
        <v>0</v>
      </c>
      <c r="K6649" t="n">
        <v>-18</v>
      </c>
      <c r="L6649" t="n">
        <v>0</v>
      </c>
      <c r="M6649" t="n">
        <v>0</v>
      </c>
      <c r="O6649" t="n">
        <v>0</v>
      </c>
    </row>
    <row r="6650">
      <c r="A6650" s="8" t="n">
        <v>46219</v>
      </c>
      <c r="B6650" t="inlineStr">
        <is>
          <t>DL</t>
        </is>
      </c>
      <c r="C6650" s="9">
        <f>_xlfn.XLOOKUP(B6650,Carriers[Code],Carriers[Airline])</f>
        <v/>
      </c>
      <c r="D6650" t="n">
        <v>1439</v>
      </c>
      <c r="E6650" t="inlineStr">
        <is>
          <t>TPA</t>
        </is>
      </c>
      <c r="F6650" s="10" t="n">
        <v>1605</v>
      </c>
      <c r="G6650" t="inlineStr">
        <is>
          <t>1600-1659</t>
        </is>
      </c>
      <c r="H6650" s="9">
        <f>INT(F6650/100)</f>
        <v/>
      </c>
      <c r="I6650" t="n">
        <v>-3</v>
      </c>
      <c r="J6650" t="n">
        <v>0</v>
      </c>
      <c r="K6650" t="n">
        <v>-28</v>
      </c>
      <c r="L6650" t="n">
        <v>0</v>
      </c>
      <c r="M6650" t="n">
        <v>0</v>
      </c>
      <c r="O6650" t="n">
        <v>0</v>
      </c>
    </row>
    <row r="6651">
      <c r="A6651" s="8" t="n">
        <v>46219</v>
      </c>
      <c r="B6651" t="inlineStr">
        <is>
          <t>AA</t>
        </is>
      </c>
      <c r="C6651" s="9">
        <f>_xlfn.XLOOKUP(B6651,Carriers[Code],Carriers[Airline])</f>
        <v/>
      </c>
      <c r="D6651" t="n">
        <v>1595</v>
      </c>
      <c r="E6651" t="inlineStr">
        <is>
          <t>DFW</t>
        </is>
      </c>
      <c r="F6651" s="10" t="n">
        <v>1606</v>
      </c>
      <c r="G6651" t="inlineStr">
        <is>
          <t>1600-1659</t>
        </is>
      </c>
      <c r="H6651" s="9">
        <f>INT(F6651/100)</f>
        <v/>
      </c>
      <c r="I6651" t="n">
        <v>4</v>
      </c>
      <c r="J6651" t="n">
        <v>0</v>
      </c>
      <c r="K6651" t="n">
        <v>-24</v>
      </c>
      <c r="L6651" t="n">
        <v>0</v>
      </c>
      <c r="M6651" t="n">
        <v>0</v>
      </c>
      <c r="O6651" t="n">
        <v>0</v>
      </c>
    </row>
    <row r="6652">
      <c r="A6652" s="8" t="n">
        <v>46219</v>
      </c>
      <c r="B6652" t="inlineStr">
        <is>
          <t>DL</t>
        </is>
      </c>
      <c r="C6652" s="9">
        <f>_xlfn.XLOOKUP(B6652,Carriers[Code],Carriers[Airline])</f>
        <v/>
      </c>
      <c r="D6652" t="n">
        <v>314</v>
      </c>
      <c r="E6652" t="inlineStr">
        <is>
          <t>MCI</t>
        </is>
      </c>
      <c r="F6652" s="10" t="n">
        <v>1610</v>
      </c>
      <c r="G6652" t="inlineStr">
        <is>
          <t>1600-1659</t>
        </is>
      </c>
      <c r="H6652" s="9">
        <f>INT(F6652/100)</f>
        <v/>
      </c>
      <c r="I6652" t="n">
        <v>-10</v>
      </c>
      <c r="J6652" t="n">
        <v>0</v>
      </c>
      <c r="K6652" t="n">
        <v>-16</v>
      </c>
      <c r="L6652" t="n">
        <v>0</v>
      </c>
      <c r="M6652" t="n">
        <v>0</v>
      </c>
      <c r="O6652" t="n">
        <v>0</v>
      </c>
    </row>
    <row r="6653">
      <c r="A6653" s="8" t="n">
        <v>46219</v>
      </c>
      <c r="B6653" t="inlineStr">
        <is>
          <t>YX</t>
        </is>
      </c>
      <c r="C6653" s="9">
        <f>_xlfn.XLOOKUP(B6653,Carriers[Code],Carriers[Airline])</f>
        <v/>
      </c>
      <c r="D6653" t="n">
        <v>5665</v>
      </c>
      <c r="E6653" t="inlineStr">
        <is>
          <t>RIC</t>
        </is>
      </c>
      <c r="F6653" s="10" t="n">
        <v>1610</v>
      </c>
      <c r="G6653" t="inlineStr">
        <is>
          <t>1600-1659</t>
        </is>
      </c>
      <c r="H6653" s="9">
        <f>INT(F6653/100)</f>
        <v/>
      </c>
      <c r="I6653" t="n">
        <v>-5</v>
      </c>
      <c r="J6653" t="n">
        <v>0</v>
      </c>
      <c r="K6653" t="n">
        <v>-14</v>
      </c>
      <c r="L6653" t="n">
        <v>0</v>
      </c>
      <c r="M6653" t="n">
        <v>0</v>
      </c>
      <c r="O6653" t="n">
        <v>0</v>
      </c>
    </row>
    <row r="6654">
      <c r="A6654" s="8" t="n">
        <v>46219</v>
      </c>
      <c r="B6654" t="inlineStr">
        <is>
          <t>DL</t>
        </is>
      </c>
      <c r="C6654" s="9">
        <f>_xlfn.XLOOKUP(B6654,Carriers[Code],Carriers[Airline])</f>
        <v/>
      </c>
      <c r="D6654" t="n">
        <v>2646</v>
      </c>
      <c r="E6654" t="inlineStr">
        <is>
          <t>ORD</t>
        </is>
      </c>
      <c r="F6654" s="10" t="n">
        <v>1615</v>
      </c>
      <c r="G6654" t="inlineStr">
        <is>
          <t>1600-1659</t>
        </is>
      </c>
      <c r="H6654" s="9">
        <f>INT(F6654/100)</f>
        <v/>
      </c>
      <c r="I6654" t="n">
        <v>-12</v>
      </c>
      <c r="J6654" t="n">
        <v>0</v>
      </c>
      <c r="K6654" t="n">
        <v>12</v>
      </c>
      <c r="L6654" t="n">
        <v>0</v>
      </c>
      <c r="M6654" t="n">
        <v>0</v>
      </c>
      <c r="O6654" t="n">
        <v>0</v>
      </c>
    </row>
    <row r="6655">
      <c r="A6655" s="8" t="n">
        <v>46219</v>
      </c>
      <c r="B6655" t="inlineStr">
        <is>
          <t>UA</t>
        </is>
      </c>
      <c r="C6655" s="9">
        <f>_xlfn.XLOOKUP(B6655,Carriers[Code],Carriers[Airline])</f>
        <v/>
      </c>
      <c r="D6655" t="n">
        <v>512</v>
      </c>
      <c r="E6655" t="inlineStr">
        <is>
          <t>SFO</t>
        </is>
      </c>
      <c r="F6655" s="10" t="n">
        <v>1615</v>
      </c>
      <c r="G6655" t="inlineStr">
        <is>
          <t>1600-1659</t>
        </is>
      </c>
      <c r="H6655" s="9">
        <f>INT(F6655/100)</f>
        <v/>
      </c>
      <c r="I6655" t="n">
        <v>4</v>
      </c>
      <c r="J6655" t="n">
        <v>0</v>
      </c>
      <c r="K6655" t="n">
        <v>-11</v>
      </c>
      <c r="L6655" t="n">
        <v>0</v>
      </c>
      <c r="M6655" t="n">
        <v>0</v>
      </c>
      <c r="O6655" t="n">
        <v>0</v>
      </c>
    </row>
    <row r="6656">
      <c r="A6656" s="8" t="n">
        <v>46219</v>
      </c>
      <c r="B6656" t="inlineStr">
        <is>
          <t>YX</t>
        </is>
      </c>
      <c r="C6656" s="9">
        <f>_xlfn.XLOOKUP(B6656,Carriers[Code],Carriers[Airline])</f>
        <v/>
      </c>
      <c r="D6656" t="n">
        <v>5680</v>
      </c>
      <c r="E6656" t="inlineStr">
        <is>
          <t>PIT</t>
        </is>
      </c>
      <c r="F6656" s="10" t="n">
        <v>1615</v>
      </c>
      <c r="G6656" t="inlineStr">
        <is>
          <t>1600-1659</t>
        </is>
      </c>
      <c r="H6656" s="9">
        <f>INT(F6656/100)</f>
        <v/>
      </c>
      <c r="I6656" t="n">
        <v>0</v>
      </c>
      <c r="J6656" t="n">
        <v>0</v>
      </c>
      <c r="K6656" t="n">
        <v>15</v>
      </c>
      <c r="L6656" t="n">
        <v>1</v>
      </c>
      <c r="M6656" t="n">
        <v>0</v>
      </c>
      <c r="O6656" t="n">
        <v>0</v>
      </c>
      <c r="P6656" t="n">
        <v>0</v>
      </c>
      <c r="Q6656" t="n">
        <v>0</v>
      </c>
      <c r="R6656" t="n">
        <v>15</v>
      </c>
      <c r="S6656" t="n">
        <v>0</v>
      </c>
      <c r="T6656" t="n">
        <v>0</v>
      </c>
    </row>
    <row r="6657">
      <c r="A6657" s="8" t="n">
        <v>46219</v>
      </c>
      <c r="B6657" t="inlineStr">
        <is>
          <t>B6</t>
        </is>
      </c>
      <c r="C6657" s="9">
        <f>_xlfn.XLOOKUP(B6657,Carriers[Code],Carriers[Airline])</f>
        <v/>
      </c>
      <c r="D6657" t="n">
        <v>391</v>
      </c>
      <c r="E6657" t="inlineStr">
        <is>
          <t>TPA</t>
        </is>
      </c>
      <c r="F6657" s="10" t="n">
        <v>1619</v>
      </c>
      <c r="G6657" t="inlineStr">
        <is>
          <t>1600-1659</t>
        </is>
      </c>
      <c r="H6657" s="9">
        <f>INT(F6657/100)</f>
        <v/>
      </c>
      <c r="I6657" t="n">
        <v>-6</v>
      </c>
      <c r="J6657" t="n">
        <v>0</v>
      </c>
      <c r="K6657" t="n">
        <v>-14</v>
      </c>
      <c r="L6657" t="n">
        <v>0</v>
      </c>
      <c r="M6657" t="n">
        <v>0</v>
      </c>
      <c r="O6657" t="n">
        <v>0</v>
      </c>
    </row>
    <row r="6658">
      <c r="A6658" s="8" t="n">
        <v>46219</v>
      </c>
      <c r="B6658" t="inlineStr">
        <is>
          <t>YX</t>
        </is>
      </c>
      <c r="C6658" s="9">
        <f>_xlfn.XLOOKUP(B6658,Carriers[Code],Carriers[Airline])</f>
        <v/>
      </c>
      <c r="D6658" t="n">
        <v>4709</v>
      </c>
      <c r="E6658" t="inlineStr">
        <is>
          <t>ROC</t>
        </is>
      </c>
      <c r="F6658" s="10" t="n">
        <v>1619</v>
      </c>
      <c r="G6658" t="inlineStr">
        <is>
          <t>1600-1659</t>
        </is>
      </c>
      <c r="H6658" s="9">
        <f>INT(F6658/100)</f>
        <v/>
      </c>
      <c r="I6658" t="n">
        <v>53</v>
      </c>
      <c r="J6658" t="n">
        <v>1</v>
      </c>
      <c r="K6658" t="n">
        <v>51</v>
      </c>
      <c r="L6658" t="n">
        <v>1</v>
      </c>
      <c r="M6658" t="n">
        <v>0</v>
      </c>
      <c r="O6658" t="n">
        <v>0</v>
      </c>
      <c r="P6658" t="n">
        <v>9</v>
      </c>
      <c r="Q6658" t="n">
        <v>0</v>
      </c>
      <c r="R6658" t="n">
        <v>0</v>
      </c>
      <c r="S6658" t="n">
        <v>0</v>
      </c>
      <c r="T6658" t="n">
        <v>42</v>
      </c>
    </row>
    <row r="6659">
      <c r="A6659" s="8" t="n">
        <v>46219</v>
      </c>
      <c r="B6659" t="inlineStr">
        <is>
          <t>B6</t>
        </is>
      </c>
      <c r="C6659" s="9">
        <f>_xlfn.XLOOKUP(B6659,Carriers[Code],Carriers[Airline])</f>
        <v/>
      </c>
      <c r="D6659" t="n">
        <v>319</v>
      </c>
      <c r="E6659" t="inlineStr">
        <is>
          <t>SAN</t>
        </is>
      </c>
      <c r="F6659" s="10" t="n">
        <v>1620</v>
      </c>
      <c r="G6659" t="inlineStr">
        <is>
          <t>1600-1659</t>
        </is>
      </c>
      <c r="H6659" s="9">
        <f>INT(F6659/100)</f>
        <v/>
      </c>
      <c r="I6659" t="n">
        <v>15</v>
      </c>
      <c r="J6659" t="n">
        <v>1</v>
      </c>
      <c r="K6659" t="n">
        <v>2</v>
      </c>
      <c r="L6659" t="n">
        <v>0</v>
      </c>
      <c r="M6659" t="n">
        <v>0</v>
      </c>
      <c r="O6659" t="n">
        <v>0</v>
      </c>
    </row>
    <row r="6660">
      <c r="A6660" s="8" t="n">
        <v>46219</v>
      </c>
      <c r="B6660" t="inlineStr">
        <is>
          <t>B6</t>
        </is>
      </c>
      <c r="C6660" s="9">
        <f>_xlfn.XLOOKUP(B6660,Carriers[Code],Carriers[Airline])</f>
        <v/>
      </c>
      <c r="D6660" t="n">
        <v>2065</v>
      </c>
      <c r="E6660" t="inlineStr">
        <is>
          <t>RSW</t>
        </is>
      </c>
      <c r="F6660" s="10" t="n">
        <v>1622</v>
      </c>
      <c r="G6660" t="inlineStr">
        <is>
          <t>1600-1659</t>
        </is>
      </c>
      <c r="H6660" s="9">
        <f>INT(F6660/100)</f>
        <v/>
      </c>
      <c r="I6660" t="n">
        <v>-1</v>
      </c>
      <c r="J6660" t="n">
        <v>0</v>
      </c>
      <c r="K6660" t="n">
        <v>-15</v>
      </c>
      <c r="L6660" t="n">
        <v>0</v>
      </c>
      <c r="M6660" t="n">
        <v>0</v>
      </c>
      <c r="O6660" t="n">
        <v>0</v>
      </c>
    </row>
    <row r="6661">
      <c r="A6661" s="8" t="n">
        <v>46219</v>
      </c>
      <c r="B6661" t="inlineStr">
        <is>
          <t>B6</t>
        </is>
      </c>
      <c r="C6661" s="9">
        <f>_xlfn.XLOOKUP(B6661,Carriers[Code],Carriers[Airline])</f>
        <v/>
      </c>
      <c r="D6661" t="n">
        <v>1263</v>
      </c>
      <c r="E6661" t="inlineStr">
        <is>
          <t>TVC</t>
        </is>
      </c>
      <c r="F6661" s="10" t="n">
        <v>1625</v>
      </c>
      <c r="G6661" t="inlineStr">
        <is>
          <t>1600-1659</t>
        </is>
      </c>
      <c r="H6661" s="9">
        <f>INT(F6661/100)</f>
        <v/>
      </c>
      <c r="I6661" t="n">
        <v>-5</v>
      </c>
      <c r="J6661" t="n">
        <v>0</v>
      </c>
      <c r="K6661" t="n">
        <v>-8</v>
      </c>
      <c r="L6661" t="n">
        <v>0</v>
      </c>
      <c r="M6661" t="n">
        <v>0</v>
      </c>
      <c r="O6661" t="n">
        <v>0</v>
      </c>
    </row>
    <row r="6662">
      <c r="A6662" s="8" t="n">
        <v>46219</v>
      </c>
      <c r="B6662" t="inlineStr">
        <is>
          <t>DL</t>
        </is>
      </c>
      <c r="C6662" s="9">
        <f>_xlfn.XLOOKUP(B6662,Carriers[Code],Carriers[Airline])</f>
        <v/>
      </c>
      <c r="D6662" t="n">
        <v>318</v>
      </c>
      <c r="E6662" t="inlineStr">
        <is>
          <t>LAX</t>
        </is>
      </c>
      <c r="F6662" s="10" t="n">
        <v>1625</v>
      </c>
      <c r="G6662" t="inlineStr">
        <is>
          <t>1600-1659</t>
        </is>
      </c>
      <c r="H6662" s="9">
        <f>INT(F6662/100)</f>
        <v/>
      </c>
      <c r="I6662" t="n">
        <v>-7</v>
      </c>
      <c r="J6662" t="n">
        <v>0</v>
      </c>
      <c r="K6662" t="n">
        <v>-14</v>
      </c>
      <c r="L6662" t="n">
        <v>0</v>
      </c>
      <c r="M6662" t="n">
        <v>0</v>
      </c>
      <c r="O6662" t="n">
        <v>0</v>
      </c>
    </row>
    <row r="6663">
      <c r="A6663" s="8" t="n">
        <v>46219</v>
      </c>
      <c r="B6663" t="inlineStr">
        <is>
          <t>YX</t>
        </is>
      </c>
      <c r="C6663" s="9">
        <f>_xlfn.XLOOKUP(B6663,Carriers[Code],Carriers[Airline])</f>
        <v/>
      </c>
      <c r="D6663" t="n">
        <v>5619</v>
      </c>
      <c r="E6663" t="inlineStr">
        <is>
          <t>MKE</t>
        </is>
      </c>
      <c r="F6663" s="10" t="n">
        <v>1625</v>
      </c>
      <c r="G6663" t="inlineStr">
        <is>
          <t>1600-1659</t>
        </is>
      </c>
      <c r="H6663" s="9">
        <f>INT(F6663/100)</f>
        <v/>
      </c>
      <c r="I6663" t="n">
        <v>-9</v>
      </c>
      <c r="J6663" t="n">
        <v>0</v>
      </c>
      <c r="K6663" t="n">
        <v>-1</v>
      </c>
      <c r="L6663" t="n">
        <v>0</v>
      </c>
      <c r="M6663" t="n">
        <v>0</v>
      </c>
      <c r="O6663" t="n">
        <v>0</v>
      </c>
    </row>
    <row r="6664">
      <c r="A6664" s="8" t="n">
        <v>46219</v>
      </c>
      <c r="B6664" t="inlineStr">
        <is>
          <t>DL</t>
        </is>
      </c>
      <c r="C6664" s="9">
        <f>_xlfn.XLOOKUP(B6664,Carriers[Code],Carriers[Airline])</f>
        <v/>
      </c>
      <c r="D6664" t="n">
        <v>399</v>
      </c>
      <c r="E6664" t="inlineStr">
        <is>
          <t>ATL</t>
        </is>
      </c>
      <c r="F6664" s="10" t="n">
        <v>1630</v>
      </c>
      <c r="G6664" t="inlineStr">
        <is>
          <t>1600-1659</t>
        </is>
      </c>
      <c r="H6664" s="9">
        <f>INT(F6664/100)</f>
        <v/>
      </c>
      <c r="I6664" t="n">
        <v>-2</v>
      </c>
      <c r="J6664" t="n">
        <v>0</v>
      </c>
      <c r="K6664" t="n">
        <v>13</v>
      </c>
      <c r="L6664" t="n">
        <v>0</v>
      </c>
      <c r="M6664" t="n">
        <v>0</v>
      </c>
      <c r="O6664" t="n">
        <v>0</v>
      </c>
    </row>
    <row r="6665">
      <c r="A6665" s="8" t="n">
        <v>46219</v>
      </c>
      <c r="B6665" t="inlineStr">
        <is>
          <t>WN</t>
        </is>
      </c>
      <c r="C6665" s="9">
        <f>_xlfn.XLOOKUP(B6665,Carriers[Code],Carriers[Airline])</f>
        <v/>
      </c>
      <c r="D6665" t="n">
        <v>749</v>
      </c>
      <c r="E6665" t="inlineStr">
        <is>
          <t>SAN</t>
        </is>
      </c>
      <c r="F6665" s="10" t="n">
        <v>1630</v>
      </c>
      <c r="G6665" t="inlineStr">
        <is>
          <t>1600-1659</t>
        </is>
      </c>
      <c r="H6665" s="9">
        <f>INT(F6665/100)</f>
        <v/>
      </c>
      <c r="I6665" t="n">
        <v>40</v>
      </c>
      <c r="J6665" t="n">
        <v>1</v>
      </c>
      <c r="K6665" t="n">
        <v>15</v>
      </c>
      <c r="L6665" t="n">
        <v>1</v>
      </c>
      <c r="M6665" t="n">
        <v>0</v>
      </c>
      <c r="O6665" t="n">
        <v>0</v>
      </c>
      <c r="P6665" t="n">
        <v>6</v>
      </c>
      <c r="Q6665" t="n">
        <v>0</v>
      </c>
      <c r="R6665" t="n">
        <v>0</v>
      </c>
      <c r="S6665" t="n">
        <v>0</v>
      </c>
      <c r="T6665" t="n">
        <v>9</v>
      </c>
    </row>
    <row r="6666">
      <c r="A6666" s="8" t="n">
        <v>46219</v>
      </c>
      <c r="B6666" t="inlineStr">
        <is>
          <t>AS</t>
        </is>
      </c>
      <c r="C6666" s="9">
        <f>_xlfn.XLOOKUP(B6666,Carriers[Code],Carriers[Airline])</f>
        <v/>
      </c>
      <c r="D6666" t="n">
        <v>389</v>
      </c>
      <c r="E6666" t="inlineStr">
        <is>
          <t>SAN</t>
        </is>
      </c>
      <c r="F6666" s="10" t="n">
        <v>1633</v>
      </c>
      <c r="G6666" t="inlineStr">
        <is>
          <t>1600-1659</t>
        </is>
      </c>
      <c r="H6666" s="9">
        <f>INT(F6666/100)</f>
        <v/>
      </c>
      <c r="I6666" t="n">
        <v>13</v>
      </c>
      <c r="J6666" t="n">
        <v>0</v>
      </c>
      <c r="K6666" t="n">
        <v>-15</v>
      </c>
      <c r="L6666" t="n">
        <v>0</v>
      </c>
      <c r="M6666" t="n">
        <v>0</v>
      </c>
      <c r="O6666" t="n">
        <v>0</v>
      </c>
    </row>
    <row r="6667">
      <c r="A6667" s="8" t="n">
        <v>46219</v>
      </c>
      <c r="B6667" t="inlineStr">
        <is>
          <t>WN</t>
        </is>
      </c>
      <c r="C6667" s="9">
        <f>_xlfn.XLOOKUP(B6667,Carriers[Code],Carriers[Airline])</f>
        <v/>
      </c>
      <c r="D6667" t="n">
        <v>4106</v>
      </c>
      <c r="E6667" t="inlineStr">
        <is>
          <t>MDW</t>
        </is>
      </c>
      <c r="F6667" s="10" t="n">
        <v>1645</v>
      </c>
      <c r="G6667" t="inlineStr">
        <is>
          <t>1600-1659</t>
        </is>
      </c>
      <c r="H6667" s="9">
        <f>INT(F6667/100)</f>
        <v/>
      </c>
      <c r="I6667" t="n">
        <v>29</v>
      </c>
      <c r="J6667" t="n">
        <v>1</v>
      </c>
      <c r="K6667" t="n">
        <v>84</v>
      </c>
      <c r="L6667" t="n">
        <v>1</v>
      </c>
      <c r="M6667" t="n">
        <v>0</v>
      </c>
      <c r="O6667" t="n">
        <v>0</v>
      </c>
      <c r="P6667" t="n">
        <v>27</v>
      </c>
      <c r="Q6667" t="n">
        <v>0</v>
      </c>
      <c r="R6667" t="n">
        <v>55</v>
      </c>
      <c r="S6667" t="n">
        <v>0</v>
      </c>
      <c r="T6667" t="n">
        <v>2</v>
      </c>
    </row>
    <row r="6668">
      <c r="A6668" s="8" t="n">
        <v>46219</v>
      </c>
      <c r="B6668" t="inlineStr">
        <is>
          <t>AA</t>
        </is>
      </c>
      <c r="C6668" s="9">
        <f>_xlfn.XLOOKUP(B6668,Carriers[Code],Carriers[Airline])</f>
        <v/>
      </c>
      <c r="D6668" t="n">
        <v>1573</v>
      </c>
      <c r="E6668" t="inlineStr">
        <is>
          <t>CLT</t>
        </is>
      </c>
      <c r="F6668" s="10" t="n">
        <v>1646</v>
      </c>
      <c r="G6668" t="inlineStr">
        <is>
          <t>1600-1659</t>
        </is>
      </c>
      <c r="H6668" s="9">
        <f>INT(F6668/100)</f>
        <v/>
      </c>
      <c r="I6668" t="n">
        <v>13</v>
      </c>
      <c r="J6668" t="n">
        <v>0</v>
      </c>
      <c r="K6668" t="n">
        <v>2</v>
      </c>
      <c r="L6668" t="n">
        <v>0</v>
      </c>
      <c r="M6668" t="n">
        <v>0</v>
      </c>
      <c r="O6668" t="n">
        <v>0</v>
      </c>
    </row>
    <row r="6669">
      <c r="A6669" s="8" t="n">
        <v>46219</v>
      </c>
      <c r="B6669" t="inlineStr">
        <is>
          <t>B6</t>
        </is>
      </c>
      <c r="C6669" s="9">
        <f>_xlfn.XLOOKUP(B6669,Carriers[Code],Carriers[Airline])</f>
        <v/>
      </c>
      <c r="D6669" t="n">
        <v>509</v>
      </c>
      <c r="E6669" t="inlineStr">
        <is>
          <t>JAX</t>
        </is>
      </c>
      <c r="F6669" s="10" t="n">
        <v>1650</v>
      </c>
      <c r="G6669" t="inlineStr">
        <is>
          <t>1600-1659</t>
        </is>
      </c>
      <c r="H6669" s="9">
        <f>INT(F6669/100)</f>
        <v/>
      </c>
      <c r="I6669" t="n">
        <v>2</v>
      </c>
      <c r="J6669" t="n">
        <v>0</v>
      </c>
      <c r="K6669" t="n">
        <v>-6</v>
      </c>
      <c r="L6669" t="n">
        <v>0</v>
      </c>
      <c r="M6669" t="n">
        <v>0</v>
      </c>
      <c r="O6669" t="n">
        <v>0</v>
      </c>
    </row>
    <row r="6670">
      <c r="A6670" s="8" t="n">
        <v>46219</v>
      </c>
      <c r="B6670" t="inlineStr">
        <is>
          <t>AS</t>
        </is>
      </c>
      <c r="C6670" s="9">
        <f>_xlfn.XLOOKUP(B6670,Carriers[Code],Carriers[Airline])</f>
        <v/>
      </c>
      <c r="D6670" t="n">
        <v>1319</v>
      </c>
      <c r="E6670" t="inlineStr">
        <is>
          <t>PDX</t>
        </is>
      </c>
      <c r="F6670" s="10" t="n">
        <v>1654</v>
      </c>
      <c r="G6670" t="inlineStr">
        <is>
          <t>1600-1659</t>
        </is>
      </c>
      <c r="H6670" s="9">
        <f>INT(F6670/100)</f>
        <v/>
      </c>
      <c r="I6670" t="n">
        <v>7</v>
      </c>
      <c r="J6670" t="n">
        <v>0</v>
      </c>
      <c r="K6670" t="n">
        <v>84</v>
      </c>
      <c r="L6670" t="n">
        <v>1</v>
      </c>
      <c r="M6670" t="n">
        <v>0</v>
      </c>
      <c r="O6670" t="n">
        <v>0</v>
      </c>
      <c r="P6670" t="n">
        <v>0</v>
      </c>
      <c r="Q6670" t="n">
        <v>0</v>
      </c>
      <c r="R6670" t="n">
        <v>77</v>
      </c>
      <c r="S6670" t="n">
        <v>0</v>
      </c>
      <c r="T6670" t="n">
        <v>7</v>
      </c>
    </row>
    <row r="6671">
      <c r="A6671" s="8" t="n">
        <v>46219</v>
      </c>
      <c r="B6671" t="inlineStr">
        <is>
          <t>B6</t>
        </is>
      </c>
      <c r="C6671" s="9">
        <f>_xlfn.XLOOKUP(B6671,Carriers[Code],Carriers[Airline])</f>
        <v/>
      </c>
      <c r="D6671" t="n">
        <v>507</v>
      </c>
      <c r="E6671" t="inlineStr">
        <is>
          <t>BNA</t>
        </is>
      </c>
      <c r="F6671" s="10" t="n">
        <v>1655</v>
      </c>
      <c r="G6671" t="inlineStr">
        <is>
          <t>1600-1659</t>
        </is>
      </c>
      <c r="H6671" s="9">
        <f>INT(F6671/100)</f>
        <v/>
      </c>
      <c r="I6671" t="n">
        <v>2</v>
      </c>
      <c r="J6671" t="n">
        <v>0</v>
      </c>
      <c r="K6671" t="n">
        <v>-15</v>
      </c>
      <c r="L6671" t="n">
        <v>0</v>
      </c>
      <c r="M6671" t="n">
        <v>0</v>
      </c>
      <c r="O6671" t="n">
        <v>0</v>
      </c>
    </row>
    <row r="6672">
      <c r="A6672" s="8" t="n">
        <v>46219</v>
      </c>
      <c r="B6672" t="inlineStr">
        <is>
          <t>UA</t>
        </is>
      </c>
      <c r="C6672" s="9">
        <f>_xlfn.XLOOKUP(B6672,Carriers[Code],Carriers[Airline])</f>
        <v/>
      </c>
      <c r="D6672" t="n">
        <v>800</v>
      </c>
      <c r="E6672" t="inlineStr">
        <is>
          <t>DEN</t>
        </is>
      </c>
      <c r="F6672" s="10" t="n">
        <v>1657</v>
      </c>
      <c r="G6672" t="inlineStr">
        <is>
          <t>1600-1659</t>
        </is>
      </c>
      <c r="H6672" s="9">
        <f>INT(F6672/100)</f>
        <v/>
      </c>
      <c r="I6672" t="n">
        <v>-4</v>
      </c>
      <c r="J6672" t="n">
        <v>0</v>
      </c>
      <c r="K6672" t="n">
        <v>-13</v>
      </c>
      <c r="L6672" t="n">
        <v>0</v>
      </c>
      <c r="M6672" t="n">
        <v>0</v>
      </c>
      <c r="O6672" t="n">
        <v>0</v>
      </c>
    </row>
    <row r="6673">
      <c r="A6673" s="8" t="n">
        <v>46219</v>
      </c>
      <c r="B6673" t="inlineStr">
        <is>
          <t>B6</t>
        </is>
      </c>
      <c r="C6673" s="9">
        <f>_xlfn.XLOOKUP(B6673,Carriers[Code],Carriers[Airline])</f>
        <v/>
      </c>
      <c r="D6673" t="n">
        <v>733</v>
      </c>
      <c r="E6673" t="inlineStr">
        <is>
          <t>SFO</t>
        </is>
      </c>
      <c r="F6673" s="10" t="n">
        <v>1700</v>
      </c>
      <c r="G6673" t="inlineStr">
        <is>
          <t>1700-1759</t>
        </is>
      </c>
      <c r="H6673" s="9">
        <f>INT(F6673/100)</f>
        <v/>
      </c>
      <c r="I6673" t="n">
        <v>-6</v>
      </c>
      <c r="J6673" t="n">
        <v>0</v>
      </c>
      <c r="K6673" t="n">
        <v>-26</v>
      </c>
      <c r="L6673" t="n">
        <v>0</v>
      </c>
      <c r="M6673" t="n">
        <v>0</v>
      </c>
      <c r="O6673" t="n">
        <v>0</v>
      </c>
    </row>
    <row r="6674">
      <c r="A6674" s="8" t="n">
        <v>46219</v>
      </c>
      <c r="B6674" t="inlineStr">
        <is>
          <t>UA</t>
        </is>
      </c>
      <c r="C6674" s="9">
        <f>_xlfn.XLOOKUP(B6674,Carriers[Code],Carriers[Airline])</f>
        <v/>
      </c>
      <c r="D6674" t="n">
        <v>2040</v>
      </c>
      <c r="E6674" t="inlineStr">
        <is>
          <t>ORD</t>
        </is>
      </c>
      <c r="F6674" s="10" t="n">
        <v>1700</v>
      </c>
      <c r="G6674" t="inlineStr">
        <is>
          <t>1700-1759</t>
        </is>
      </c>
      <c r="H6674" s="9">
        <f>INT(F6674/100)</f>
        <v/>
      </c>
      <c r="I6674" t="n">
        <v>-5</v>
      </c>
      <c r="J6674" t="n">
        <v>0</v>
      </c>
      <c r="K6674" t="n">
        <v>-7</v>
      </c>
      <c r="L6674" t="n">
        <v>0</v>
      </c>
      <c r="M6674" t="n">
        <v>0</v>
      </c>
      <c r="O6674" t="n">
        <v>0</v>
      </c>
    </row>
    <row r="6675">
      <c r="A6675" s="8" t="n">
        <v>46219</v>
      </c>
      <c r="B6675" t="inlineStr">
        <is>
          <t>YX</t>
        </is>
      </c>
      <c r="C6675" s="9">
        <f>_xlfn.XLOOKUP(B6675,Carriers[Code],Carriers[Airline])</f>
        <v/>
      </c>
      <c r="D6675" t="n">
        <v>5620</v>
      </c>
      <c r="E6675" t="inlineStr">
        <is>
          <t>CVG</t>
        </is>
      </c>
      <c r="F6675" s="10" t="n">
        <v>1700</v>
      </c>
      <c r="G6675" t="inlineStr">
        <is>
          <t>1700-1759</t>
        </is>
      </c>
      <c r="H6675" s="9">
        <f>INT(F6675/100)</f>
        <v/>
      </c>
      <c r="I6675" t="n">
        <v>-3</v>
      </c>
      <c r="J6675" t="n">
        <v>0</v>
      </c>
      <c r="K6675" t="n">
        <v>-17</v>
      </c>
      <c r="L6675" t="n">
        <v>0</v>
      </c>
      <c r="M6675" t="n">
        <v>0</v>
      </c>
      <c r="O6675" t="n">
        <v>0</v>
      </c>
    </row>
    <row r="6676">
      <c r="A6676" s="8" t="n">
        <v>46219</v>
      </c>
      <c r="B6676" t="inlineStr">
        <is>
          <t>YX</t>
        </is>
      </c>
      <c r="C6676" s="9">
        <f>_xlfn.XLOOKUP(B6676,Carriers[Code],Carriers[Airline])</f>
        <v/>
      </c>
      <c r="D6676" t="n">
        <v>5721</v>
      </c>
      <c r="E6676" t="inlineStr">
        <is>
          <t>LGA</t>
        </is>
      </c>
      <c r="F6676" s="10" t="n">
        <v>1700</v>
      </c>
      <c r="G6676" t="inlineStr">
        <is>
          <t>1700-1759</t>
        </is>
      </c>
      <c r="H6676" s="9">
        <f>INT(F6676/100)</f>
        <v/>
      </c>
      <c r="I6676" t="n">
        <v>-1</v>
      </c>
      <c r="J6676" t="n">
        <v>0</v>
      </c>
      <c r="K6676" t="n">
        <v>-11</v>
      </c>
      <c r="L6676" t="n">
        <v>0</v>
      </c>
      <c r="M6676" t="n">
        <v>0</v>
      </c>
      <c r="O6676" t="n">
        <v>0</v>
      </c>
    </row>
    <row r="6677">
      <c r="A6677" s="8" t="n">
        <v>46219</v>
      </c>
      <c r="B6677" t="inlineStr">
        <is>
          <t>AA</t>
        </is>
      </c>
      <c r="C6677" s="9">
        <f>_xlfn.XLOOKUP(B6677,Carriers[Code],Carriers[Airline])</f>
        <v/>
      </c>
      <c r="D6677" t="n">
        <v>3309</v>
      </c>
      <c r="E6677" t="inlineStr">
        <is>
          <t>PHL</t>
        </is>
      </c>
      <c r="F6677" s="10" t="n">
        <v>1705</v>
      </c>
      <c r="G6677" t="inlineStr">
        <is>
          <t>1700-1759</t>
        </is>
      </c>
      <c r="H6677" s="9">
        <f>INT(F6677/100)</f>
        <v/>
      </c>
      <c r="I6677" t="n">
        <v>25</v>
      </c>
      <c r="J6677" t="n">
        <v>1</v>
      </c>
      <c r="K6677" t="n">
        <v>43</v>
      </c>
      <c r="L6677" t="n">
        <v>1</v>
      </c>
      <c r="M6677" t="n">
        <v>0</v>
      </c>
      <c r="O6677" t="n">
        <v>0</v>
      </c>
      <c r="P6677" t="n">
        <v>0</v>
      </c>
      <c r="Q6677" t="n">
        <v>0</v>
      </c>
      <c r="R6677" t="n">
        <v>28</v>
      </c>
      <c r="S6677" t="n">
        <v>0</v>
      </c>
      <c r="T6677" t="n">
        <v>15</v>
      </c>
    </row>
    <row r="6678">
      <c r="A6678" s="8" t="n">
        <v>46219</v>
      </c>
      <c r="B6678" t="inlineStr">
        <is>
          <t>DL</t>
        </is>
      </c>
      <c r="C6678" s="9">
        <f>_xlfn.XLOOKUP(B6678,Carriers[Code],Carriers[Airline])</f>
        <v/>
      </c>
      <c r="D6678" t="n">
        <v>1655</v>
      </c>
      <c r="E6678" t="inlineStr">
        <is>
          <t>SFO</t>
        </is>
      </c>
      <c r="F6678" s="10" t="n">
        <v>1705</v>
      </c>
      <c r="G6678" t="inlineStr">
        <is>
          <t>1700-1759</t>
        </is>
      </c>
      <c r="H6678" s="9">
        <f>INT(F6678/100)</f>
        <v/>
      </c>
      <c r="I6678" t="n">
        <v>1</v>
      </c>
      <c r="J6678" t="n">
        <v>0</v>
      </c>
      <c r="K6678" t="n">
        <v>-33</v>
      </c>
      <c r="L6678" t="n">
        <v>0</v>
      </c>
      <c r="M6678" t="n">
        <v>0</v>
      </c>
      <c r="O6678" t="n">
        <v>0</v>
      </c>
    </row>
    <row r="6679">
      <c r="A6679" s="8" t="n">
        <v>46219</v>
      </c>
      <c r="B6679" t="inlineStr">
        <is>
          <t>YX</t>
        </is>
      </c>
      <c r="C6679" s="9">
        <f>_xlfn.XLOOKUP(B6679,Carriers[Code],Carriers[Airline])</f>
        <v/>
      </c>
      <c r="D6679" t="n">
        <v>5814</v>
      </c>
      <c r="E6679" t="inlineStr">
        <is>
          <t>JFK</t>
        </is>
      </c>
      <c r="F6679" s="10" t="n">
        <v>1705</v>
      </c>
      <c r="G6679" t="inlineStr">
        <is>
          <t>1700-1759</t>
        </is>
      </c>
      <c r="H6679" s="9">
        <f>INT(F6679/100)</f>
        <v/>
      </c>
      <c r="I6679" t="n">
        <v>-5</v>
      </c>
      <c r="J6679" t="n">
        <v>0</v>
      </c>
      <c r="K6679" t="n">
        <v>15</v>
      </c>
      <c r="L6679" t="n">
        <v>1</v>
      </c>
      <c r="M6679" t="n">
        <v>0</v>
      </c>
      <c r="O6679" t="n">
        <v>0</v>
      </c>
      <c r="P6679" t="n">
        <v>0</v>
      </c>
      <c r="Q6679" t="n">
        <v>0</v>
      </c>
      <c r="R6679" t="n">
        <v>15</v>
      </c>
      <c r="S6679" t="n">
        <v>0</v>
      </c>
      <c r="T6679" t="n">
        <v>0</v>
      </c>
    </row>
    <row r="6680">
      <c r="A6680" s="8" t="n">
        <v>46219</v>
      </c>
      <c r="B6680" t="inlineStr">
        <is>
          <t>AA</t>
        </is>
      </c>
      <c r="C6680" s="9">
        <f>_xlfn.XLOOKUP(B6680,Carriers[Code],Carriers[Airline])</f>
        <v/>
      </c>
      <c r="D6680" t="n">
        <v>3313</v>
      </c>
      <c r="E6680" t="inlineStr">
        <is>
          <t>PHX</t>
        </is>
      </c>
      <c r="F6680" s="10" t="n">
        <v>1707</v>
      </c>
      <c r="G6680" t="inlineStr">
        <is>
          <t>1700-1759</t>
        </is>
      </c>
      <c r="H6680" s="9">
        <f>INT(F6680/100)</f>
        <v/>
      </c>
      <c r="I6680" t="n">
        <v>-9</v>
      </c>
      <c r="J6680" t="n">
        <v>0</v>
      </c>
      <c r="K6680" t="n">
        <v>-26</v>
      </c>
      <c r="L6680" t="n">
        <v>0</v>
      </c>
      <c r="M6680" t="n">
        <v>0</v>
      </c>
      <c r="O6680" t="n">
        <v>0</v>
      </c>
    </row>
    <row r="6681">
      <c r="A6681" s="8" t="n">
        <v>46219</v>
      </c>
      <c r="B6681" t="inlineStr">
        <is>
          <t>B6</t>
        </is>
      </c>
      <c r="C6681" s="9">
        <f>_xlfn.XLOOKUP(B6681,Carriers[Code],Carriers[Airline])</f>
        <v/>
      </c>
      <c r="D6681" t="n">
        <v>811</v>
      </c>
      <c r="E6681" t="inlineStr">
        <is>
          <t>ORD</t>
        </is>
      </c>
      <c r="F6681" s="10" t="n">
        <v>1710</v>
      </c>
      <c r="G6681" t="inlineStr">
        <is>
          <t>1700-1759</t>
        </is>
      </c>
      <c r="H6681" s="9">
        <f>INT(F6681/100)</f>
        <v/>
      </c>
      <c r="I6681" t="n">
        <v>-3</v>
      </c>
      <c r="J6681" t="n">
        <v>0</v>
      </c>
      <c r="K6681" t="n">
        <v>-6</v>
      </c>
      <c r="L6681" t="n">
        <v>0</v>
      </c>
      <c r="M6681" t="n">
        <v>0</v>
      </c>
      <c r="O6681" t="n">
        <v>0</v>
      </c>
    </row>
    <row r="6682">
      <c r="A6682" s="8" t="n">
        <v>46219</v>
      </c>
      <c r="B6682" t="inlineStr">
        <is>
          <t>DL</t>
        </is>
      </c>
      <c r="C6682" s="9">
        <f>_xlfn.XLOOKUP(B6682,Carriers[Code],Carriers[Airline])</f>
        <v/>
      </c>
      <c r="D6682" t="n">
        <v>571</v>
      </c>
      <c r="E6682" t="inlineStr">
        <is>
          <t>SAN</t>
        </is>
      </c>
      <c r="F6682" s="10" t="n">
        <v>1710</v>
      </c>
      <c r="G6682" t="inlineStr">
        <is>
          <t>1700-1759</t>
        </is>
      </c>
      <c r="H6682" s="9">
        <f>INT(F6682/100)</f>
        <v/>
      </c>
      <c r="I6682" t="n">
        <v>18</v>
      </c>
      <c r="J6682" t="n">
        <v>1</v>
      </c>
      <c r="K6682" t="n">
        <v>30</v>
      </c>
      <c r="L6682" t="n">
        <v>1</v>
      </c>
      <c r="M6682" t="n">
        <v>0</v>
      </c>
      <c r="O6682" t="n">
        <v>0</v>
      </c>
      <c r="P6682" t="n">
        <v>0</v>
      </c>
      <c r="Q6682" t="n">
        <v>0</v>
      </c>
      <c r="R6682" t="n">
        <v>30</v>
      </c>
      <c r="S6682" t="n">
        <v>0</v>
      </c>
      <c r="T6682" t="n">
        <v>0</v>
      </c>
    </row>
    <row r="6683">
      <c r="A6683" s="8" t="n">
        <v>46219</v>
      </c>
      <c r="B6683" t="inlineStr">
        <is>
          <t>YX</t>
        </is>
      </c>
      <c r="C6683" s="9">
        <f>_xlfn.XLOOKUP(B6683,Carriers[Code],Carriers[Airline])</f>
        <v/>
      </c>
      <c r="D6683" t="n">
        <v>4678</v>
      </c>
      <c r="E6683" t="inlineStr">
        <is>
          <t>STL</t>
        </is>
      </c>
      <c r="F6683" s="10" t="n">
        <v>1712</v>
      </c>
      <c r="G6683" t="inlineStr">
        <is>
          <t>1700-1759</t>
        </is>
      </c>
      <c r="H6683" s="9">
        <f>INT(F6683/100)</f>
        <v/>
      </c>
      <c r="I6683" t="n">
        <v>-5</v>
      </c>
      <c r="J6683" t="n">
        <v>0</v>
      </c>
      <c r="K6683" t="n">
        <v>4</v>
      </c>
      <c r="L6683" t="n">
        <v>0</v>
      </c>
      <c r="M6683" t="n">
        <v>0</v>
      </c>
      <c r="O6683" t="n">
        <v>0</v>
      </c>
    </row>
    <row r="6684">
      <c r="A6684" s="8" t="n">
        <v>46219</v>
      </c>
      <c r="B6684" t="inlineStr">
        <is>
          <t>DL</t>
        </is>
      </c>
      <c r="C6684" s="9">
        <f>_xlfn.XLOOKUP(B6684,Carriers[Code],Carriers[Airline])</f>
        <v/>
      </c>
      <c r="D6684" t="n">
        <v>1432</v>
      </c>
      <c r="E6684" t="inlineStr">
        <is>
          <t>DTW</t>
        </is>
      </c>
      <c r="F6684" s="10" t="n">
        <v>1715</v>
      </c>
      <c r="G6684" t="inlineStr">
        <is>
          <t>1700-1759</t>
        </is>
      </c>
      <c r="H6684" s="9">
        <f>INT(F6684/100)</f>
        <v/>
      </c>
      <c r="I6684" t="n">
        <v>-1</v>
      </c>
      <c r="J6684" t="n">
        <v>0</v>
      </c>
      <c r="K6684" t="n">
        <v>35</v>
      </c>
      <c r="L6684" t="n">
        <v>1</v>
      </c>
      <c r="M6684" t="n">
        <v>0</v>
      </c>
      <c r="O6684" t="n">
        <v>0</v>
      </c>
      <c r="P6684" t="n">
        <v>0</v>
      </c>
      <c r="Q6684" t="n">
        <v>0</v>
      </c>
      <c r="R6684" t="n">
        <v>35</v>
      </c>
      <c r="S6684" t="n">
        <v>0</v>
      </c>
      <c r="T6684" t="n">
        <v>0</v>
      </c>
    </row>
    <row r="6685">
      <c r="A6685" s="8" t="n">
        <v>46219</v>
      </c>
      <c r="B6685" t="inlineStr">
        <is>
          <t>DL</t>
        </is>
      </c>
      <c r="C6685" s="9">
        <f>_xlfn.XLOOKUP(B6685,Carriers[Code],Carriers[Airline])</f>
        <v/>
      </c>
      <c r="D6685" t="n">
        <v>2782</v>
      </c>
      <c r="E6685" t="inlineStr">
        <is>
          <t>RDU</t>
        </is>
      </c>
      <c r="F6685" s="10" t="n">
        <v>1715</v>
      </c>
      <c r="G6685" t="inlineStr">
        <is>
          <t>1700-1759</t>
        </is>
      </c>
      <c r="H6685" s="9">
        <f>INT(F6685/100)</f>
        <v/>
      </c>
      <c r="I6685" t="n">
        <v>-5</v>
      </c>
      <c r="J6685" t="n">
        <v>0</v>
      </c>
      <c r="K6685" t="n">
        <v>-7</v>
      </c>
      <c r="L6685" t="n">
        <v>0</v>
      </c>
      <c r="M6685" t="n">
        <v>0</v>
      </c>
      <c r="O6685" t="n">
        <v>0</v>
      </c>
    </row>
    <row r="6686">
      <c r="A6686" s="8" t="n">
        <v>46219</v>
      </c>
      <c r="B6686" t="inlineStr">
        <is>
          <t>B6</t>
        </is>
      </c>
      <c r="C6686" s="9">
        <f>_xlfn.XLOOKUP(B6686,Carriers[Code],Carriers[Airline])</f>
        <v/>
      </c>
      <c r="D6686" t="n">
        <v>1955</v>
      </c>
      <c r="E6686" t="inlineStr">
        <is>
          <t>DCA</t>
        </is>
      </c>
      <c r="F6686" s="10" t="n">
        <v>1716</v>
      </c>
      <c r="G6686" t="inlineStr">
        <is>
          <t>1700-1759</t>
        </is>
      </c>
      <c r="H6686" s="9">
        <f>INT(F6686/100)</f>
        <v/>
      </c>
      <c r="I6686" t="n">
        <v>-3</v>
      </c>
      <c r="J6686" t="n">
        <v>0</v>
      </c>
      <c r="K6686" t="n">
        <v>15</v>
      </c>
      <c r="L6686" t="n">
        <v>1</v>
      </c>
      <c r="M6686" t="n">
        <v>0</v>
      </c>
      <c r="O6686" t="n">
        <v>0</v>
      </c>
      <c r="P6686" t="n">
        <v>0</v>
      </c>
      <c r="Q6686" t="n">
        <v>0</v>
      </c>
      <c r="R6686" t="n">
        <v>15</v>
      </c>
      <c r="S6686" t="n">
        <v>0</v>
      </c>
      <c r="T6686" t="n">
        <v>0</v>
      </c>
    </row>
    <row r="6687">
      <c r="A6687" s="8" t="n">
        <v>46219</v>
      </c>
      <c r="B6687" t="inlineStr">
        <is>
          <t>WN</t>
        </is>
      </c>
      <c r="C6687" s="9">
        <f>_xlfn.XLOOKUP(B6687,Carriers[Code],Carriers[Airline])</f>
        <v/>
      </c>
      <c r="D6687" t="n">
        <v>1898</v>
      </c>
      <c r="E6687" t="inlineStr">
        <is>
          <t>BWI</t>
        </is>
      </c>
      <c r="F6687" s="10" t="n">
        <v>1720</v>
      </c>
      <c r="G6687" t="inlineStr">
        <is>
          <t>1700-1759</t>
        </is>
      </c>
      <c r="H6687" s="9">
        <f>INT(F6687/100)</f>
        <v/>
      </c>
      <c r="I6687" t="n">
        <v>0</v>
      </c>
      <c r="J6687" t="n">
        <v>0</v>
      </c>
      <c r="K6687" t="n">
        <v>-14</v>
      </c>
      <c r="L6687" t="n">
        <v>0</v>
      </c>
      <c r="M6687" t="n">
        <v>0</v>
      </c>
      <c r="O6687" t="n">
        <v>0</v>
      </c>
    </row>
    <row r="6688">
      <c r="A6688" s="8" t="n">
        <v>46219</v>
      </c>
      <c r="B6688" t="inlineStr">
        <is>
          <t>YX</t>
        </is>
      </c>
      <c r="C6688" s="9">
        <f>_xlfn.XLOOKUP(B6688,Carriers[Code],Carriers[Airline])</f>
        <v/>
      </c>
      <c r="D6688" t="n">
        <v>5714</v>
      </c>
      <c r="E6688" t="inlineStr">
        <is>
          <t>PHL</t>
        </is>
      </c>
      <c r="F6688" s="10" t="n">
        <v>1720</v>
      </c>
      <c r="G6688" t="inlineStr">
        <is>
          <t>1700-1759</t>
        </is>
      </c>
      <c r="H6688" s="9">
        <f>INT(F6688/100)</f>
        <v/>
      </c>
      <c r="I6688" t="n">
        <v>9</v>
      </c>
      <c r="J6688" t="n">
        <v>0</v>
      </c>
      <c r="K6688" t="n">
        <v>28</v>
      </c>
      <c r="L6688" t="n">
        <v>1</v>
      </c>
      <c r="M6688" t="n">
        <v>0</v>
      </c>
      <c r="O6688" t="n">
        <v>0</v>
      </c>
      <c r="P6688" t="n">
        <v>9</v>
      </c>
      <c r="Q6688" t="n">
        <v>0</v>
      </c>
      <c r="R6688" t="n">
        <v>19</v>
      </c>
      <c r="S6688" t="n">
        <v>0</v>
      </c>
      <c r="T6688" t="n">
        <v>0</v>
      </c>
    </row>
    <row r="6689">
      <c r="A6689" s="8" t="n">
        <v>46219</v>
      </c>
      <c r="B6689" t="inlineStr">
        <is>
          <t>AA</t>
        </is>
      </c>
      <c r="C6689" s="9">
        <f>_xlfn.XLOOKUP(B6689,Carriers[Code],Carriers[Airline])</f>
        <v/>
      </c>
      <c r="D6689" t="n">
        <v>1557</v>
      </c>
      <c r="E6689" t="inlineStr">
        <is>
          <t>DCA</t>
        </is>
      </c>
      <c r="F6689" s="10" t="n">
        <v>1723</v>
      </c>
      <c r="G6689" t="inlineStr">
        <is>
          <t>1700-1759</t>
        </is>
      </c>
      <c r="H6689" s="9">
        <f>INT(F6689/100)</f>
        <v/>
      </c>
      <c r="I6689" t="n">
        <v>346</v>
      </c>
      <c r="J6689" t="n">
        <v>1</v>
      </c>
      <c r="K6689" t="n">
        <v>326</v>
      </c>
      <c r="L6689" t="n">
        <v>1</v>
      </c>
      <c r="M6689" t="n">
        <v>0</v>
      </c>
      <c r="O6689" t="n">
        <v>0</v>
      </c>
      <c r="P6689" t="n">
        <v>0</v>
      </c>
      <c r="Q6689" t="n">
        <v>0</v>
      </c>
      <c r="R6689" t="n">
        <v>0</v>
      </c>
      <c r="S6689" t="n">
        <v>0</v>
      </c>
      <c r="T6689" t="n">
        <v>326</v>
      </c>
    </row>
    <row r="6690">
      <c r="A6690" s="8" t="n">
        <v>46219</v>
      </c>
      <c r="B6690" t="inlineStr">
        <is>
          <t>WN</t>
        </is>
      </c>
      <c r="C6690" s="9">
        <f>_xlfn.XLOOKUP(B6690,Carriers[Code],Carriers[Airline])</f>
        <v/>
      </c>
      <c r="D6690" t="n">
        <v>742</v>
      </c>
      <c r="E6690" t="inlineStr">
        <is>
          <t>DEN</t>
        </is>
      </c>
      <c r="F6690" s="10" t="n">
        <v>1730</v>
      </c>
      <c r="G6690" t="inlineStr">
        <is>
          <t>1700-1759</t>
        </is>
      </c>
      <c r="H6690" s="9">
        <f>INT(F6690/100)</f>
        <v/>
      </c>
      <c r="I6690" t="n">
        <v>52</v>
      </c>
      <c r="J6690" t="n">
        <v>1</v>
      </c>
      <c r="K6690" t="n">
        <v>69</v>
      </c>
      <c r="L6690" t="n">
        <v>1</v>
      </c>
      <c r="M6690" t="n">
        <v>0</v>
      </c>
      <c r="O6690" t="n">
        <v>0</v>
      </c>
      <c r="P6690" t="n">
        <v>8</v>
      </c>
      <c r="Q6690" t="n">
        <v>0</v>
      </c>
      <c r="R6690" t="n">
        <v>17</v>
      </c>
      <c r="S6690" t="n">
        <v>0</v>
      </c>
      <c r="T6690" t="n">
        <v>44</v>
      </c>
    </row>
    <row r="6691">
      <c r="A6691" s="8" t="n">
        <v>46219</v>
      </c>
      <c r="B6691" t="inlineStr">
        <is>
          <t>AA</t>
        </is>
      </c>
      <c r="C6691" s="9">
        <f>_xlfn.XLOOKUP(B6691,Carriers[Code],Carriers[Airline])</f>
        <v/>
      </c>
      <c r="D6691" t="n">
        <v>1578</v>
      </c>
      <c r="E6691" t="inlineStr">
        <is>
          <t>LAX</t>
        </is>
      </c>
      <c r="F6691" s="10" t="n">
        <v>1733</v>
      </c>
      <c r="G6691" t="inlineStr">
        <is>
          <t>1700-1759</t>
        </is>
      </c>
      <c r="H6691" s="9">
        <f>INT(F6691/100)</f>
        <v/>
      </c>
      <c r="I6691" t="n">
        <v>44</v>
      </c>
      <c r="J6691" t="n">
        <v>1</v>
      </c>
      <c r="K6691" t="n">
        <v>17</v>
      </c>
      <c r="L6691" t="n">
        <v>1</v>
      </c>
      <c r="M6691" t="n">
        <v>0</v>
      </c>
      <c r="O6691" t="n">
        <v>0</v>
      </c>
      <c r="P6691" t="n">
        <v>0</v>
      </c>
      <c r="Q6691" t="n">
        <v>0</v>
      </c>
      <c r="R6691" t="n">
        <v>10</v>
      </c>
      <c r="S6691" t="n">
        <v>0</v>
      </c>
      <c r="T6691" t="n">
        <v>7</v>
      </c>
    </row>
    <row r="6692">
      <c r="A6692" s="8" t="n">
        <v>46219</v>
      </c>
      <c r="B6692" t="inlineStr">
        <is>
          <t>UA</t>
        </is>
      </c>
      <c r="C6692" s="9">
        <f>_xlfn.XLOOKUP(B6692,Carriers[Code],Carriers[Airline])</f>
        <v/>
      </c>
      <c r="D6692" t="n">
        <v>1392</v>
      </c>
      <c r="E6692" t="inlineStr">
        <is>
          <t>IAH</t>
        </is>
      </c>
      <c r="F6692" s="10" t="n">
        <v>1735</v>
      </c>
      <c r="G6692" t="inlineStr">
        <is>
          <t>1700-1759</t>
        </is>
      </c>
      <c r="H6692" s="9">
        <f>INT(F6692/100)</f>
        <v/>
      </c>
      <c r="I6692" t="n">
        <v>-1</v>
      </c>
      <c r="J6692" t="n">
        <v>0</v>
      </c>
      <c r="K6692" t="n">
        <v>-7</v>
      </c>
      <c r="L6692" t="n">
        <v>0</v>
      </c>
      <c r="M6692" t="n">
        <v>0</v>
      </c>
      <c r="O6692" t="n">
        <v>0</v>
      </c>
    </row>
    <row r="6693">
      <c r="A6693" s="8" t="n">
        <v>46219</v>
      </c>
      <c r="B6693" t="inlineStr">
        <is>
          <t>AA</t>
        </is>
      </c>
      <c r="C6693" s="9">
        <f>_xlfn.XLOOKUP(B6693,Carriers[Code],Carriers[Airline])</f>
        <v/>
      </c>
      <c r="D6693" t="n">
        <v>1592</v>
      </c>
      <c r="E6693" t="inlineStr">
        <is>
          <t>ORD</t>
        </is>
      </c>
      <c r="F6693" s="10" t="n">
        <v>1738</v>
      </c>
      <c r="G6693" t="inlineStr">
        <is>
          <t>1700-1759</t>
        </is>
      </c>
      <c r="H6693" s="9">
        <f>INT(F6693/100)</f>
        <v/>
      </c>
      <c r="I6693" t="n">
        <v>-3</v>
      </c>
      <c r="J6693" t="n">
        <v>0</v>
      </c>
      <c r="K6693" t="n">
        <v>4</v>
      </c>
      <c r="L6693" t="n">
        <v>0</v>
      </c>
      <c r="M6693" t="n">
        <v>0</v>
      </c>
      <c r="O6693" t="n">
        <v>0</v>
      </c>
    </row>
    <row r="6694">
      <c r="A6694" s="8" t="n">
        <v>46219</v>
      </c>
      <c r="B6694" t="inlineStr">
        <is>
          <t>B6</t>
        </is>
      </c>
      <c r="C6694" s="9">
        <f>_xlfn.XLOOKUP(B6694,Carriers[Code],Carriers[Airline])</f>
        <v/>
      </c>
      <c r="D6694" t="n">
        <v>1115</v>
      </c>
      <c r="E6694" t="inlineStr">
        <is>
          <t>BUF</t>
        </is>
      </c>
      <c r="F6694" s="10" t="n">
        <v>1740</v>
      </c>
      <c r="G6694" t="inlineStr">
        <is>
          <t>1700-1759</t>
        </is>
      </c>
      <c r="H6694" s="9">
        <f>INT(F6694/100)</f>
        <v/>
      </c>
      <c r="I6694" t="n">
        <v>-5</v>
      </c>
      <c r="J6694" t="n">
        <v>0</v>
      </c>
      <c r="K6694" t="n">
        <v>2</v>
      </c>
      <c r="L6694" t="n">
        <v>0</v>
      </c>
      <c r="M6694" t="n">
        <v>0</v>
      </c>
      <c r="O6694" t="n">
        <v>0</v>
      </c>
    </row>
    <row r="6695">
      <c r="A6695" s="8" t="n">
        <v>46219</v>
      </c>
      <c r="B6695" t="inlineStr">
        <is>
          <t>B6</t>
        </is>
      </c>
      <c r="C6695" s="9">
        <f>_xlfn.XLOOKUP(B6695,Carriers[Code],Carriers[Airline])</f>
        <v/>
      </c>
      <c r="D6695" t="n">
        <v>1387</v>
      </c>
      <c r="E6695" t="inlineStr">
        <is>
          <t>LAX</t>
        </is>
      </c>
      <c r="F6695" s="10" t="n">
        <v>1742</v>
      </c>
      <c r="G6695" t="inlineStr">
        <is>
          <t>1700-1759</t>
        </is>
      </c>
      <c r="H6695" s="9">
        <f>INT(F6695/100)</f>
        <v/>
      </c>
      <c r="I6695" t="n">
        <v>-6</v>
      </c>
      <c r="J6695" t="n">
        <v>0</v>
      </c>
      <c r="K6695" t="n">
        <v>6</v>
      </c>
      <c r="L6695" t="n">
        <v>0</v>
      </c>
      <c r="M6695" t="n">
        <v>0</v>
      </c>
      <c r="O6695" t="n">
        <v>0</v>
      </c>
    </row>
    <row r="6696">
      <c r="A6696" s="8" t="n">
        <v>46219</v>
      </c>
      <c r="B6696" t="inlineStr">
        <is>
          <t>YX</t>
        </is>
      </c>
      <c r="C6696" s="9">
        <f>_xlfn.XLOOKUP(B6696,Carriers[Code],Carriers[Airline])</f>
        <v/>
      </c>
      <c r="D6696" t="n">
        <v>5616</v>
      </c>
      <c r="E6696" t="inlineStr">
        <is>
          <t>IND</t>
        </is>
      </c>
      <c r="F6696" s="10" t="n">
        <v>1745</v>
      </c>
      <c r="G6696" t="inlineStr">
        <is>
          <t>1700-1759</t>
        </is>
      </c>
      <c r="H6696" s="9">
        <f>INT(F6696/100)</f>
        <v/>
      </c>
      <c r="I6696" t="n">
        <v>-5</v>
      </c>
      <c r="J6696" t="n">
        <v>0</v>
      </c>
      <c r="K6696" t="n">
        <v>-8</v>
      </c>
      <c r="L6696" t="n">
        <v>0</v>
      </c>
      <c r="M6696" t="n">
        <v>0</v>
      </c>
      <c r="O6696" t="n">
        <v>0</v>
      </c>
    </row>
    <row r="6697">
      <c r="A6697" s="8" t="n">
        <v>46219</v>
      </c>
      <c r="B6697" t="inlineStr">
        <is>
          <t>YX</t>
        </is>
      </c>
      <c r="C6697" s="9">
        <f>_xlfn.XLOOKUP(B6697,Carriers[Code],Carriers[Airline])</f>
        <v/>
      </c>
      <c r="D6697" t="n">
        <v>4390</v>
      </c>
      <c r="E6697" t="inlineStr">
        <is>
          <t>JFK</t>
        </is>
      </c>
      <c r="F6697" s="10" t="n">
        <v>1746</v>
      </c>
      <c r="G6697" t="inlineStr">
        <is>
          <t>1700-1759</t>
        </is>
      </c>
      <c r="H6697" s="9">
        <f>INT(F6697/100)</f>
        <v/>
      </c>
      <c r="I6697" t="n">
        <v>-3</v>
      </c>
      <c r="J6697" t="n">
        <v>0</v>
      </c>
      <c r="K6697" t="n">
        <v>-7</v>
      </c>
      <c r="L6697" t="n">
        <v>0</v>
      </c>
      <c r="M6697" t="n">
        <v>0</v>
      </c>
      <c r="O6697" t="n">
        <v>0</v>
      </c>
    </row>
    <row r="6698">
      <c r="A6698" s="8" t="n">
        <v>46219</v>
      </c>
      <c r="B6698" t="inlineStr">
        <is>
          <t>DL</t>
        </is>
      </c>
      <c r="C6698" s="9">
        <f>_xlfn.XLOOKUP(B6698,Carriers[Code],Carriers[Airline])</f>
        <v/>
      </c>
      <c r="D6698" t="n">
        <v>514</v>
      </c>
      <c r="E6698" t="inlineStr">
        <is>
          <t>PHX</t>
        </is>
      </c>
      <c r="F6698" s="10" t="n">
        <v>1750</v>
      </c>
      <c r="G6698" t="inlineStr">
        <is>
          <t>1700-1759</t>
        </is>
      </c>
      <c r="H6698" s="9">
        <f>INT(F6698/100)</f>
        <v/>
      </c>
      <c r="I6698" t="n">
        <v>-5</v>
      </c>
      <c r="J6698" t="n">
        <v>0</v>
      </c>
      <c r="K6698" t="n">
        <v>13</v>
      </c>
      <c r="L6698" t="n">
        <v>0</v>
      </c>
      <c r="M6698" t="n">
        <v>0</v>
      </c>
      <c r="O6698" t="n">
        <v>0</v>
      </c>
    </row>
    <row r="6699">
      <c r="A6699" s="8" t="n">
        <v>46219</v>
      </c>
      <c r="B6699" t="inlineStr">
        <is>
          <t>WN</t>
        </is>
      </c>
      <c r="C6699" s="9">
        <f>_xlfn.XLOOKUP(B6699,Carriers[Code],Carriers[Airline])</f>
        <v/>
      </c>
      <c r="D6699" t="n">
        <v>737</v>
      </c>
      <c r="E6699" t="inlineStr">
        <is>
          <t>DAL</t>
        </is>
      </c>
      <c r="F6699" s="10" t="n">
        <v>1750</v>
      </c>
      <c r="G6699" t="inlineStr">
        <is>
          <t>1700-1759</t>
        </is>
      </c>
      <c r="H6699" s="9">
        <f>INT(F6699/100)</f>
        <v/>
      </c>
      <c r="I6699" t="n">
        <v>35</v>
      </c>
      <c r="J6699" t="n">
        <v>1</v>
      </c>
      <c r="K6699" t="n">
        <v>16</v>
      </c>
      <c r="L6699" t="n">
        <v>1</v>
      </c>
      <c r="M6699" t="n">
        <v>0</v>
      </c>
      <c r="O6699" t="n">
        <v>0</v>
      </c>
      <c r="P6699" t="n">
        <v>0</v>
      </c>
      <c r="Q6699" t="n">
        <v>0</v>
      </c>
      <c r="R6699" t="n">
        <v>10</v>
      </c>
      <c r="S6699" t="n">
        <v>0</v>
      </c>
      <c r="T6699" t="n">
        <v>6</v>
      </c>
    </row>
    <row r="6700">
      <c r="A6700" s="8" t="n">
        <v>46219</v>
      </c>
      <c r="B6700" t="inlineStr">
        <is>
          <t>YX</t>
        </is>
      </c>
      <c r="C6700" s="9">
        <f>_xlfn.XLOOKUP(B6700,Carriers[Code],Carriers[Airline])</f>
        <v/>
      </c>
      <c r="D6700" t="n">
        <v>5667</v>
      </c>
      <c r="E6700" t="inlineStr">
        <is>
          <t>DCA</t>
        </is>
      </c>
      <c r="F6700" s="10" t="n">
        <v>1750</v>
      </c>
      <c r="G6700" t="inlineStr">
        <is>
          <t>1700-1759</t>
        </is>
      </c>
      <c r="H6700" s="9">
        <f>INT(F6700/100)</f>
        <v/>
      </c>
      <c r="I6700" t="n">
        <v>47</v>
      </c>
      <c r="J6700" t="n">
        <v>1</v>
      </c>
      <c r="K6700" t="n">
        <v>81</v>
      </c>
      <c r="L6700" t="n">
        <v>1</v>
      </c>
      <c r="M6700" t="n">
        <v>0</v>
      </c>
      <c r="O6700" t="n">
        <v>0</v>
      </c>
      <c r="P6700" t="n">
        <v>0</v>
      </c>
      <c r="Q6700" t="n">
        <v>0</v>
      </c>
      <c r="R6700" t="n">
        <v>34</v>
      </c>
      <c r="S6700" t="n">
        <v>0</v>
      </c>
      <c r="T6700" t="n">
        <v>47</v>
      </c>
    </row>
    <row r="6701">
      <c r="A6701" s="8" t="n">
        <v>46219</v>
      </c>
      <c r="B6701" t="inlineStr">
        <is>
          <t>YX</t>
        </is>
      </c>
      <c r="C6701" s="9">
        <f>_xlfn.XLOOKUP(B6701,Carriers[Code],Carriers[Airline])</f>
        <v/>
      </c>
      <c r="D6701" t="n">
        <v>4585</v>
      </c>
      <c r="E6701" t="inlineStr">
        <is>
          <t>IND</t>
        </is>
      </c>
      <c r="F6701" s="10" t="n">
        <v>1751</v>
      </c>
      <c r="G6701" t="inlineStr">
        <is>
          <t>1700-1759</t>
        </is>
      </c>
      <c r="H6701" s="9">
        <f>INT(F6701/100)</f>
        <v/>
      </c>
      <c r="I6701" t="n">
        <v>9</v>
      </c>
      <c r="J6701" t="n">
        <v>0</v>
      </c>
      <c r="K6701" t="n">
        <v>29</v>
      </c>
      <c r="L6701" t="n">
        <v>1</v>
      </c>
      <c r="M6701" t="n">
        <v>0</v>
      </c>
      <c r="O6701" t="n">
        <v>0</v>
      </c>
      <c r="P6701" t="n">
        <v>0</v>
      </c>
      <c r="Q6701" t="n">
        <v>0</v>
      </c>
      <c r="R6701" t="n">
        <v>24</v>
      </c>
      <c r="S6701" t="n">
        <v>0</v>
      </c>
      <c r="T6701" t="n">
        <v>5</v>
      </c>
    </row>
    <row r="6702">
      <c r="A6702" s="8" t="n">
        <v>46219</v>
      </c>
      <c r="B6702" t="inlineStr">
        <is>
          <t>YX</t>
        </is>
      </c>
      <c r="C6702" s="9">
        <f>_xlfn.XLOOKUP(B6702,Carriers[Code],Carriers[Airline])</f>
        <v/>
      </c>
      <c r="D6702" t="n">
        <v>4632</v>
      </c>
      <c r="E6702" t="inlineStr">
        <is>
          <t>LGA</t>
        </is>
      </c>
      <c r="F6702" s="10" t="n">
        <v>1751</v>
      </c>
      <c r="G6702" t="inlineStr">
        <is>
          <t>1700-1759</t>
        </is>
      </c>
      <c r="H6702" s="9">
        <f>INT(F6702/100)</f>
        <v/>
      </c>
      <c r="I6702" t="n">
        <v>27</v>
      </c>
      <c r="J6702" t="n">
        <v>1</v>
      </c>
      <c r="K6702" t="n">
        <v>56</v>
      </c>
      <c r="L6702" t="n">
        <v>1</v>
      </c>
      <c r="M6702" t="n">
        <v>0</v>
      </c>
      <c r="O6702" t="n">
        <v>0</v>
      </c>
      <c r="P6702" t="n">
        <v>4</v>
      </c>
      <c r="Q6702" t="n">
        <v>0</v>
      </c>
      <c r="R6702" t="n">
        <v>29</v>
      </c>
      <c r="S6702" t="n">
        <v>0</v>
      </c>
      <c r="T6702" t="n">
        <v>23</v>
      </c>
    </row>
    <row r="6703">
      <c r="A6703" s="8" t="n">
        <v>46219</v>
      </c>
      <c r="B6703" t="inlineStr">
        <is>
          <t>AA</t>
        </is>
      </c>
      <c r="C6703" s="9">
        <f>_xlfn.XLOOKUP(B6703,Carriers[Code],Carriers[Airline])</f>
        <v/>
      </c>
      <c r="D6703" t="n">
        <v>1577</v>
      </c>
      <c r="E6703" t="inlineStr">
        <is>
          <t>DFW</t>
        </is>
      </c>
      <c r="F6703" s="10" t="n">
        <v>1752</v>
      </c>
      <c r="G6703" t="inlineStr">
        <is>
          <t>1700-1759</t>
        </is>
      </c>
      <c r="H6703" s="9">
        <f>INT(F6703/100)</f>
        <v/>
      </c>
      <c r="I6703" t="n">
        <v>11</v>
      </c>
      <c r="J6703" t="n">
        <v>0</v>
      </c>
      <c r="K6703" t="n">
        <v>9</v>
      </c>
      <c r="L6703" t="n">
        <v>0</v>
      </c>
      <c r="M6703" t="n">
        <v>0</v>
      </c>
      <c r="O6703" t="n">
        <v>0</v>
      </c>
    </row>
    <row r="6704">
      <c r="A6704" s="8" t="n">
        <v>46219</v>
      </c>
      <c r="B6704" t="inlineStr">
        <is>
          <t>B6</t>
        </is>
      </c>
      <c r="C6704" s="9">
        <f>_xlfn.XLOOKUP(B6704,Carriers[Code],Carriers[Airline])</f>
        <v/>
      </c>
      <c r="D6704" t="n">
        <v>2185</v>
      </c>
      <c r="E6704" t="inlineStr">
        <is>
          <t>PIT</t>
        </is>
      </c>
      <c r="F6704" s="10" t="n">
        <v>1753</v>
      </c>
      <c r="G6704" t="inlineStr">
        <is>
          <t>1700-1759</t>
        </is>
      </c>
      <c r="H6704" s="9">
        <f>INT(F6704/100)</f>
        <v/>
      </c>
      <c r="I6704" t="n">
        <v>221</v>
      </c>
      <c r="J6704" t="n">
        <v>1</v>
      </c>
      <c r="K6704" t="n">
        <v>204</v>
      </c>
      <c r="L6704" t="n">
        <v>1</v>
      </c>
      <c r="M6704" t="n">
        <v>0</v>
      </c>
      <c r="O6704" t="n">
        <v>0</v>
      </c>
      <c r="P6704" t="n">
        <v>5</v>
      </c>
      <c r="Q6704" t="n">
        <v>0</v>
      </c>
      <c r="R6704" t="n">
        <v>0</v>
      </c>
      <c r="S6704" t="n">
        <v>0</v>
      </c>
      <c r="T6704" t="n">
        <v>199</v>
      </c>
    </row>
    <row r="6705">
      <c r="A6705" s="8" t="n">
        <v>46219</v>
      </c>
      <c r="B6705" t="inlineStr">
        <is>
          <t>AA</t>
        </is>
      </c>
      <c r="C6705" s="9">
        <f>_xlfn.XLOOKUP(B6705,Carriers[Code],Carriers[Airline])</f>
        <v/>
      </c>
      <c r="D6705" t="n">
        <v>1562</v>
      </c>
      <c r="E6705" t="inlineStr">
        <is>
          <t>MIA</t>
        </is>
      </c>
      <c r="F6705" s="10" t="n">
        <v>1755</v>
      </c>
      <c r="G6705" t="inlineStr">
        <is>
          <t>1700-1759</t>
        </is>
      </c>
      <c r="H6705" s="9">
        <f>INT(F6705/100)</f>
        <v/>
      </c>
      <c r="I6705" t="n">
        <v>-1</v>
      </c>
      <c r="J6705" t="n">
        <v>0</v>
      </c>
      <c r="K6705" t="n">
        <v>46</v>
      </c>
      <c r="L6705" t="n">
        <v>1</v>
      </c>
      <c r="M6705" t="n">
        <v>0</v>
      </c>
      <c r="O6705" t="n">
        <v>0</v>
      </c>
      <c r="P6705" t="n">
        <v>0</v>
      </c>
      <c r="Q6705" t="n">
        <v>0</v>
      </c>
      <c r="R6705" t="n">
        <v>46</v>
      </c>
      <c r="S6705" t="n">
        <v>0</v>
      </c>
      <c r="T6705" t="n">
        <v>0</v>
      </c>
    </row>
    <row r="6706">
      <c r="A6706" s="8" t="n">
        <v>46219</v>
      </c>
      <c r="B6706" t="inlineStr">
        <is>
          <t>B6</t>
        </is>
      </c>
      <c r="C6706" s="9">
        <f>_xlfn.XLOOKUP(B6706,Carriers[Code],Carriers[Airline])</f>
        <v/>
      </c>
      <c r="D6706" t="n">
        <v>451</v>
      </c>
      <c r="E6706" t="inlineStr">
        <is>
          <t>MCO</t>
        </is>
      </c>
      <c r="F6706" s="10" t="n">
        <v>1755</v>
      </c>
      <c r="G6706" t="inlineStr">
        <is>
          <t>1700-1759</t>
        </is>
      </c>
      <c r="H6706" s="9">
        <f>INT(F6706/100)</f>
        <v/>
      </c>
      <c r="I6706" t="n">
        <v>6</v>
      </c>
      <c r="J6706" t="n">
        <v>0</v>
      </c>
      <c r="K6706" t="n">
        <v>13</v>
      </c>
      <c r="L6706" t="n">
        <v>0</v>
      </c>
      <c r="M6706" t="n">
        <v>0</v>
      </c>
      <c r="O6706" t="n">
        <v>0</v>
      </c>
    </row>
    <row r="6707">
      <c r="A6707" s="8" t="n">
        <v>46219</v>
      </c>
      <c r="B6707" t="inlineStr">
        <is>
          <t>DL</t>
        </is>
      </c>
      <c r="C6707" s="9">
        <f>_xlfn.XLOOKUP(B6707,Carriers[Code],Carriers[Airline])</f>
        <v/>
      </c>
      <c r="D6707" t="n">
        <v>1098</v>
      </c>
      <c r="E6707" t="inlineStr">
        <is>
          <t>MSP</t>
        </is>
      </c>
      <c r="F6707" s="10" t="n">
        <v>1755</v>
      </c>
      <c r="G6707" t="inlineStr">
        <is>
          <t>1700-1759</t>
        </is>
      </c>
      <c r="H6707" s="9">
        <f>INT(F6707/100)</f>
        <v/>
      </c>
      <c r="I6707" t="n">
        <v>10</v>
      </c>
      <c r="J6707" t="n">
        <v>0</v>
      </c>
      <c r="K6707" t="n">
        <v>21</v>
      </c>
      <c r="L6707" t="n">
        <v>1</v>
      </c>
      <c r="M6707" t="n">
        <v>0</v>
      </c>
      <c r="O6707" t="n">
        <v>0</v>
      </c>
      <c r="P6707" t="n">
        <v>2</v>
      </c>
      <c r="Q6707" t="n">
        <v>0</v>
      </c>
      <c r="R6707" t="n">
        <v>19</v>
      </c>
      <c r="S6707" t="n">
        <v>0</v>
      </c>
      <c r="T6707" t="n">
        <v>0</v>
      </c>
    </row>
    <row r="6708">
      <c r="A6708" s="8" t="n">
        <v>46219</v>
      </c>
      <c r="B6708" t="inlineStr">
        <is>
          <t>DL</t>
        </is>
      </c>
      <c r="C6708" s="9">
        <f>_xlfn.XLOOKUP(B6708,Carriers[Code],Carriers[Airline])</f>
        <v/>
      </c>
      <c r="D6708" t="n">
        <v>2464</v>
      </c>
      <c r="E6708" t="inlineStr">
        <is>
          <t>ATL</t>
        </is>
      </c>
      <c r="F6708" s="10" t="n">
        <v>1755</v>
      </c>
      <c r="G6708" t="inlineStr">
        <is>
          <t>1700-1759</t>
        </is>
      </c>
      <c r="H6708" s="9">
        <f>INT(F6708/100)</f>
        <v/>
      </c>
      <c r="I6708" t="n">
        <v>10</v>
      </c>
      <c r="J6708" t="n">
        <v>0</v>
      </c>
      <c r="K6708" t="n">
        <v>-1</v>
      </c>
      <c r="L6708" t="n">
        <v>0</v>
      </c>
      <c r="M6708" t="n">
        <v>0</v>
      </c>
      <c r="O6708" t="n">
        <v>0</v>
      </c>
    </row>
    <row r="6709">
      <c r="A6709" s="8" t="n">
        <v>46219</v>
      </c>
      <c r="B6709" t="inlineStr">
        <is>
          <t>AS</t>
        </is>
      </c>
      <c r="C6709" s="9">
        <f>_xlfn.XLOOKUP(B6709,Carriers[Code],Carriers[Airline])</f>
        <v/>
      </c>
      <c r="D6709" t="n">
        <v>304</v>
      </c>
      <c r="E6709" t="inlineStr">
        <is>
          <t>SEA</t>
        </is>
      </c>
      <c r="F6709" s="10" t="n">
        <v>1756</v>
      </c>
      <c r="G6709" t="inlineStr">
        <is>
          <t>1700-1759</t>
        </is>
      </c>
      <c r="H6709" s="9">
        <f>INT(F6709/100)</f>
        <v/>
      </c>
      <c r="I6709" t="n">
        <v>32</v>
      </c>
      <c r="J6709" t="n">
        <v>1</v>
      </c>
      <c r="K6709" t="n">
        <v>50</v>
      </c>
      <c r="L6709" t="n">
        <v>1</v>
      </c>
      <c r="M6709" t="n">
        <v>0</v>
      </c>
      <c r="O6709" t="n">
        <v>0</v>
      </c>
      <c r="P6709" t="n">
        <v>1</v>
      </c>
      <c r="Q6709" t="n">
        <v>0</v>
      </c>
      <c r="R6709" t="n">
        <v>18</v>
      </c>
      <c r="S6709" t="n">
        <v>0</v>
      </c>
      <c r="T6709" t="n">
        <v>31</v>
      </c>
    </row>
    <row r="6710">
      <c r="A6710" s="8" t="n">
        <v>46219</v>
      </c>
      <c r="B6710" t="inlineStr">
        <is>
          <t>UA</t>
        </is>
      </c>
      <c r="C6710" s="9">
        <f>_xlfn.XLOOKUP(B6710,Carriers[Code],Carriers[Airline])</f>
        <v/>
      </c>
      <c r="D6710" t="n">
        <v>1647</v>
      </c>
      <c r="E6710" t="inlineStr">
        <is>
          <t>EWR</t>
        </is>
      </c>
      <c r="F6710" s="10" t="n">
        <v>1759</v>
      </c>
      <c r="G6710" t="inlineStr">
        <is>
          <t>1700-1759</t>
        </is>
      </c>
      <c r="H6710" s="9">
        <f>INT(F6710/100)</f>
        <v/>
      </c>
      <c r="I6710" t="n">
        <v>-5</v>
      </c>
      <c r="J6710" t="n">
        <v>0</v>
      </c>
      <c r="K6710" t="n">
        <v>15</v>
      </c>
      <c r="L6710" t="n">
        <v>1</v>
      </c>
      <c r="M6710" t="n">
        <v>0</v>
      </c>
      <c r="O6710" t="n">
        <v>0</v>
      </c>
      <c r="P6710" t="n">
        <v>0</v>
      </c>
      <c r="Q6710" t="n">
        <v>0</v>
      </c>
      <c r="R6710" t="n">
        <v>15</v>
      </c>
      <c r="S6710" t="n">
        <v>0</v>
      </c>
      <c r="T6710" t="n">
        <v>0</v>
      </c>
    </row>
    <row r="6711">
      <c r="A6711" s="8" t="n">
        <v>46219</v>
      </c>
      <c r="B6711" t="inlineStr">
        <is>
          <t>YX</t>
        </is>
      </c>
      <c r="C6711" s="9">
        <f>_xlfn.XLOOKUP(B6711,Carriers[Code],Carriers[Airline])</f>
        <v/>
      </c>
      <c r="D6711" t="n">
        <v>5831</v>
      </c>
      <c r="E6711" t="inlineStr">
        <is>
          <t>LGA</t>
        </is>
      </c>
      <c r="F6711" s="10" t="n">
        <v>1800</v>
      </c>
      <c r="G6711" t="inlineStr">
        <is>
          <t>1800-1859</t>
        </is>
      </c>
      <c r="H6711" s="9">
        <f>INT(F6711/100)</f>
        <v/>
      </c>
      <c r="I6711" t="n">
        <v>102</v>
      </c>
      <c r="J6711" t="n">
        <v>1</v>
      </c>
      <c r="K6711" t="n">
        <v>97</v>
      </c>
      <c r="L6711" t="n">
        <v>1</v>
      </c>
      <c r="M6711" t="n">
        <v>0</v>
      </c>
      <c r="O6711" t="n">
        <v>0</v>
      </c>
      <c r="P6711" t="n">
        <v>0</v>
      </c>
      <c r="Q6711" t="n">
        <v>0</v>
      </c>
      <c r="R6711" t="n">
        <v>97</v>
      </c>
      <c r="S6711" t="n">
        <v>0</v>
      </c>
      <c r="T6711" t="n">
        <v>0</v>
      </c>
    </row>
    <row r="6712">
      <c r="A6712" s="8" t="n">
        <v>46219</v>
      </c>
      <c r="B6712" t="inlineStr">
        <is>
          <t>B6</t>
        </is>
      </c>
      <c r="C6712" s="9">
        <f>_xlfn.XLOOKUP(B6712,Carriers[Code],Carriers[Airline])</f>
        <v/>
      </c>
      <c r="D6712" t="n">
        <v>317</v>
      </c>
      <c r="E6712" t="inlineStr">
        <is>
          <t>JFK</t>
        </is>
      </c>
      <c r="F6712" s="10" t="n">
        <v>1805</v>
      </c>
      <c r="G6712" t="inlineStr">
        <is>
          <t>1800-1859</t>
        </is>
      </c>
      <c r="H6712" s="9">
        <f>INT(F6712/100)</f>
        <v/>
      </c>
      <c r="I6712" t="n">
        <v>26</v>
      </c>
      <c r="J6712" t="n">
        <v>1</v>
      </c>
      <c r="K6712" t="n">
        <v>27</v>
      </c>
      <c r="L6712" t="n">
        <v>1</v>
      </c>
      <c r="M6712" t="n">
        <v>0</v>
      </c>
      <c r="O6712" t="n">
        <v>0</v>
      </c>
      <c r="P6712" t="n">
        <v>26</v>
      </c>
      <c r="Q6712" t="n">
        <v>0</v>
      </c>
      <c r="R6712" t="n">
        <v>1</v>
      </c>
      <c r="S6712" t="n">
        <v>0</v>
      </c>
      <c r="T6712" t="n">
        <v>0</v>
      </c>
    </row>
    <row r="6713">
      <c r="A6713" s="8" t="n">
        <v>46219</v>
      </c>
      <c r="B6713" t="inlineStr">
        <is>
          <t>YX</t>
        </is>
      </c>
      <c r="C6713" s="9">
        <f>_xlfn.XLOOKUP(B6713,Carriers[Code],Carriers[Airline])</f>
        <v/>
      </c>
      <c r="D6713" t="n">
        <v>3543</v>
      </c>
      <c r="E6713" t="inlineStr">
        <is>
          <t>IAD</t>
        </is>
      </c>
      <c r="F6713" s="10" t="n">
        <v>1805</v>
      </c>
      <c r="G6713" t="inlineStr">
        <is>
          <t>1800-1859</t>
        </is>
      </c>
      <c r="H6713" s="9">
        <f>INT(F6713/100)</f>
        <v/>
      </c>
      <c r="I6713" t="n">
        <v>165</v>
      </c>
      <c r="J6713" t="n">
        <v>1</v>
      </c>
      <c r="K6713" t="n">
        <v>133</v>
      </c>
      <c r="L6713" t="n">
        <v>1</v>
      </c>
      <c r="M6713" t="n">
        <v>0</v>
      </c>
      <c r="O6713" t="n">
        <v>0</v>
      </c>
      <c r="P6713" t="n">
        <v>0</v>
      </c>
      <c r="Q6713" t="n">
        <v>0</v>
      </c>
      <c r="R6713" t="n">
        <v>0</v>
      </c>
      <c r="S6713" t="n">
        <v>0</v>
      </c>
      <c r="T6713" t="n">
        <v>133</v>
      </c>
    </row>
    <row r="6714">
      <c r="A6714" s="8" t="n">
        <v>46219</v>
      </c>
      <c r="B6714" t="inlineStr">
        <is>
          <t>UA</t>
        </is>
      </c>
      <c r="C6714" s="9">
        <f>_xlfn.XLOOKUP(B6714,Carriers[Code],Carriers[Airline])</f>
        <v/>
      </c>
      <c r="D6714" t="n">
        <v>2400</v>
      </c>
      <c r="E6714" t="inlineStr">
        <is>
          <t>SFO</t>
        </is>
      </c>
      <c r="F6714" s="10" t="n">
        <v>1810</v>
      </c>
      <c r="G6714" t="inlineStr">
        <is>
          <t>1800-1859</t>
        </is>
      </c>
      <c r="H6714" s="9">
        <f>INT(F6714/100)</f>
        <v/>
      </c>
      <c r="I6714" t="n">
        <v>80</v>
      </c>
      <c r="J6714" t="n">
        <v>1</v>
      </c>
      <c r="K6714" t="n">
        <v>96</v>
      </c>
      <c r="L6714" t="n">
        <v>1</v>
      </c>
      <c r="M6714" t="n">
        <v>0</v>
      </c>
      <c r="O6714" t="n">
        <v>0</v>
      </c>
      <c r="P6714" t="n">
        <v>0</v>
      </c>
      <c r="Q6714" t="n">
        <v>0</v>
      </c>
      <c r="R6714" t="n">
        <v>96</v>
      </c>
      <c r="S6714" t="n">
        <v>0</v>
      </c>
      <c r="T6714" t="n">
        <v>0</v>
      </c>
    </row>
    <row r="6715">
      <c r="A6715" s="8" t="n">
        <v>46219</v>
      </c>
      <c r="B6715" t="inlineStr">
        <is>
          <t>YX</t>
        </is>
      </c>
      <c r="C6715" s="9">
        <f>_xlfn.XLOOKUP(B6715,Carriers[Code],Carriers[Airline])</f>
        <v/>
      </c>
      <c r="D6715" t="n">
        <v>5718</v>
      </c>
      <c r="E6715" t="inlineStr">
        <is>
          <t>EWR</t>
        </is>
      </c>
      <c r="F6715" s="10" t="n">
        <v>1815</v>
      </c>
      <c r="G6715" t="inlineStr">
        <is>
          <t>1800-1859</t>
        </is>
      </c>
      <c r="H6715" s="9">
        <f>INT(F6715/100)</f>
        <v/>
      </c>
      <c r="I6715" t="n">
        <v>-3</v>
      </c>
      <c r="J6715" t="n">
        <v>0</v>
      </c>
      <c r="K6715" t="n">
        <v>38</v>
      </c>
      <c r="L6715" t="n">
        <v>1</v>
      </c>
      <c r="M6715" t="n">
        <v>0</v>
      </c>
      <c r="O6715" t="n">
        <v>0</v>
      </c>
      <c r="P6715" t="n">
        <v>0</v>
      </c>
      <c r="Q6715" t="n">
        <v>0</v>
      </c>
      <c r="R6715" t="n">
        <v>38</v>
      </c>
      <c r="S6715" t="n">
        <v>0</v>
      </c>
      <c r="T6715" t="n">
        <v>0</v>
      </c>
    </row>
    <row r="6716">
      <c r="A6716" s="8" t="n">
        <v>46219</v>
      </c>
      <c r="B6716" t="inlineStr">
        <is>
          <t>MQ</t>
        </is>
      </c>
      <c r="C6716" s="9">
        <f>_xlfn.XLOOKUP(B6716,Carriers[Code],Carriers[Airline])</f>
        <v/>
      </c>
      <c r="D6716" t="n">
        <v>3408</v>
      </c>
      <c r="E6716" t="inlineStr">
        <is>
          <t>CVG</t>
        </is>
      </c>
      <c r="F6716" s="10" t="n">
        <v>1820</v>
      </c>
      <c r="G6716" t="inlineStr">
        <is>
          <t>1800-1859</t>
        </is>
      </c>
      <c r="H6716" s="9">
        <f>INT(F6716/100)</f>
        <v/>
      </c>
      <c r="I6716" t="n">
        <v>-10</v>
      </c>
      <c r="J6716" t="n">
        <v>0</v>
      </c>
      <c r="K6716" t="n">
        <v>-13</v>
      </c>
      <c r="L6716" t="n">
        <v>0</v>
      </c>
      <c r="M6716" t="n">
        <v>0</v>
      </c>
      <c r="O6716" t="n">
        <v>0</v>
      </c>
    </row>
    <row r="6717">
      <c r="A6717" s="8" t="n">
        <v>46219</v>
      </c>
      <c r="B6717" t="inlineStr">
        <is>
          <t>B6</t>
        </is>
      </c>
      <c r="C6717" s="9">
        <f>_xlfn.XLOOKUP(B6717,Carriers[Code],Carriers[Airline])</f>
        <v/>
      </c>
      <c r="D6717" t="n">
        <v>2459</v>
      </c>
      <c r="E6717" t="inlineStr">
        <is>
          <t>PHL</t>
        </is>
      </c>
      <c r="F6717" s="10" t="n">
        <v>1821</v>
      </c>
      <c r="G6717" t="inlineStr">
        <is>
          <t>1800-1859</t>
        </is>
      </c>
      <c r="H6717" s="9">
        <f>INT(F6717/100)</f>
        <v/>
      </c>
      <c r="I6717" t="n">
        <v>6</v>
      </c>
      <c r="J6717" t="n">
        <v>0</v>
      </c>
      <c r="K6717" t="n">
        <v>45</v>
      </c>
      <c r="L6717" t="n">
        <v>1</v>
      </c>
      <c r="M6717" t="n">
        <v>0</v>
      </c>
      <c r="O6717" t="n">
        <v>0</v>
      </c>
      <c r="P6717" t="n">
        <v>0</v>
      </c>
      <c r="Q6717" t="n">
        <v>0</v>
      </c>
      <c r="R6717" t="n">
        <v>45</v>
      </c>
      <c r="S6717" t="n">
        <v>0</v>
      </c>
      <c r="T6717" t="n">
        <v>0</v>
      </c>
    </row>
    <row r="6718">
      <c r="A6718" s="8" t="n">
        <v>46219</v>
      </c>
      <c r="B6718" t="inlineStr">
        <is>
          <t>UA</t>
        </is>
      </c>
      <c r="C6718" s="9">
        <f>_xlfn.XLOOKUP(B6718,Carriers[Code],Carriers[Airline])</f>
        <v/>
      </c>
      <c r="D6718" t="n">
        <v>639</v>
      </c>
      <c r="E6718" t="inlineStr">
        <is>
          <t>LAX</t>
        </is>
      </c>
      <c r="F6718" s="10" t="n">
        <v>1826</v>
      </c>
      <c r="G6718" t="inlineStr">
        <is>
          <t>1800-1859</t>
        </is>
      </c>
      <c r="H6718" s="9">
        <f>INT(F6718/100)</f>
        <v/>
      </c>
      <c r="I6718" t="n">
        <v>-5</v>
      </c>
      <c r="J6718" t="n">
        <v>0</v>
      </c>
      <c r="K6718" t="n">
        <v>-10</v>
      </c>
      <c r="L6718" t="n">
        <v>0</v>
      </c>
      <c r="M6718" t="n">
        <v>0</v>
      </c>
      <c r="O6718" t="n">
        <v>0</v>
      </c>
    </row>
    <row r="6719">
      <c r="A6719" s="8" t="n">
        <v>46219</v>
      </c>
      <c r="B6719" t="inlineStr">
        <is>
          <t>AA</t>
        </is>
      </c>
      <c r="C6719" s="9">
        <f>_xlfn.XLOOKUP(B6719,Carriers[Code],Carriers[Airline])</f>
        <v/>
      </c>
      <c r="D6719" t="n">
        <v>1554</v>
      </c>
      <c r="E6719" t="inlineStr">
        <is>
          <t>ORD</t>
        </is>
      </c>
      <c r="F6719" s="10" t="n">
        <v>1830</v>
      </c>
      <c r="G6719" t="inlineStr">
        <is>
          <t>1800-1859</t>
        </is>
      </c>
      <c r="H6719" s="9">
        <f>INT(F6719/100)</f>
        <v/>
      </c>
      <c r="I6719" t="n">
        <v>1</v>
      </c>
      <c r="J6719" t="n">
        <v>0</v>
      </c>
      <c r="K6719" t="n">
        <v>7</v>
      </c>
      <c r="L6719" t="n">
        <v>0</v>
      </c>
      <c r="M6719" t="n">
        <v>0</v>
      </c>
      <c r="O6719" t="n">
        <v>0</v>
      </c>
    </row>
    <row r="6720">
      <c r="A6720" s="8" t="n">
        <v>46219</v>
      </c>
      <c r="B6720" t="inlineStr">
        <is>
          <t>UA</t>
        </is>
      </c>
      <c r="C6720" s="9">
        <f>_xlfn.XLOOKUP(B6720,Carriers[Code],Carriers[Airline])</f>
        <v/>
      </c>
      <c r="D6720" t="n">
        <v>1015</v>
      </c>
      <c r="E6720" t="inlineStr">
        <is>
          <t>ORD</t>
        </is>
      </c>
      <c r="F6720" s="10" t="n">
        <v>1843</v>
      </c>
      <c r="G6720" t="inlineStr">
        <is>
          <t>1800-1859</t>
        </is>
      </c>
      <c r="H6720" s="9">
        <f>INT(F6720/100)</f>
        <v/>
      </c>
      <c r="I6720" t="n">
        <v>-6</v>
      </c>
      <c r="J6720" t="n">
        <v>0</v>
      </c>
      <c r="K6720" t="n">
        <v>22</v>
      </c>
      <c r="L6720" t="n">
        <v>1</v>
      </c>
      <c r="M6720" t="n">
        <v>0</v>
      </c>
      <c r="O6720" t="n">
        <v>0</v>
      </c>
      <c r="P6720" t="n">
        <v>0</v>
      </c>
      <c r="Q6720" t="n">
        <v>0</v>
      </c>
      <c r="R6720" t="n">
        <v>22</v>
      </c>
      <c r="S6720" t="n">
        <v>0</v>
      </c>
      <c r="T6720" t="n">
        <v>0</v>
      </c>
    </row>
    <row r="6721">
      <c r="A6721" s="8" t="n">
        <v>46219</v>
      </c>
      <c r="B6721" t="inlineStr">
        <is>
          <t>DL</t>
        </is>
      </c>
      <c r="C6721" s="9">
        <f>_xlfn.XLOOKUP(B6721,Carriers[Code],Carriers[Airline])</f>
        <v/>
      </c>
      <c r="D6721" t="n">
        <v>445</v>
      </c>
      <c r="E6721" t="inlineStr">
        <is>
          <t>SLC</t>
        </is>
      </c>
      <c r="F6721" s="10" t="n">
        <v>1845</v>
      </c>
      <c r="G6721" t="inlineStr">
        <is>
          <t>1800-1859</t>
        </is>
      </c>
      <c r="H6721" s="9">
        <f>INT(F6721/100)</f>
        <v/>
      </c>
      <c r="I6721" t="n">
        <v>-2</v>
      </c>
      <c r="J6721" t="n">
        <v>0</v>
      </c>
      <c r="K6721" t="n">
        <v>-3</v>
      </c>
      <c r="L6721" t="n">
        <v>0</v>
      </c>
      <c r="M6721" t="n">
        <v>0</v>
      </c>
      <c r="O6721" t="n">
        <v>0</v>
      </c>
    </row>
    <row r="6722">
      <c r="A6722" s="8" t="n">
        <v>46219</v>
      </c>
      <c r="B6722" t="inlineStr">
        <is>
          <t>WN</t>
        </is>
      </c>
      <c r="C6722" s="9">
        <f>_xlfn.XLOOKUP(B6722,Carriers[Code],Carriers[Airline])</f>
        <v/>
      </c>
      <c r="D6722" t="n">
        <v>3911</v>
      </c>
      <c r="E6722" t="inlineStr">
        <is>
          <t>MDW</t>
        </is>
      </c>
      <c r="F6722" s="10" t="n">
        <v>1845</v>
      </c>
      <c r="G6722" t="inlineStr">
        <is>
          <t>1800-1859</t>
        </is>
      </c>
      <c r="H6722" s="9">
        <f>INT(F6722/100)</f>
        <v/>
      </c>
      <c r="I6722" t="n">
        <v>38</v>
      </c>
      <c r="J6722" t="n">
        <v>1</v>
      </c>
      <c r="K6722" t="n">
        <v>41</v>
      </c>
      <c r="L6722" t="n">
        <v>1</v>
      </c>
      <c r="M6722" t="n">
        <v>0</v>
      </c>
      <c r="O6722" t="n">
        <v>0</v>
      </c>
      <c r="P6722" t="n">
        <v>19</v>
      </c>
      <c r="Q6722" t="n">
        <v>0</v>
      </c>
      <c r="R6722" t="n">
        <v>3</v>
      </c>
      <c r="S6722" t="n">
        <v>0</v>
      </c>
      <c r="T6722" t="n">
        <v>19</v>
      </c>
    </row>
    <row r="6723">
      <c r="A6723" s="8" t="n">
        <v>46219</v>
      </c>
      <c r="B6723" t="inlineStr">
        <is>
          <t>WN</t>
        </is>
      </c>
      <c r="C6723" s="9">
        <f>_xlfn.XLOOKUP(B6723,Carriers[Code],Carriers[Airline])</f>
        <v/>
      </c>
      <c r="D6723" t="n">
        <v>754</v>
      </c>
      <c r="E6723" t="inlineStr">
        <is>
          <t>STL</t>
        </is>
      </c>
      <c r="F6723" s="10" t="n">
        <v>1850</v>
      </c>
      <c r="G6723" t="inlineStr">
        <is>
          <t>1800-1859</t>
        </is>
      </c>
      <c r="H6723" s="9">
        <f>INT(F6723/100)</f>
        <v/>
      </c>
      <c r="I6723" t="n">
        <v>18</v>
      </c>
      <c r="J6723" t="n">
        <v>1</v>
      </c>
      <c r="K6723" t="n">
        <v>14</v>
      </c>
      <c r="L6723" t="n">
        <v>0</v>
      </c>
      <c r="M6723" t="n">
        <v>0</v>
      </c>
      <c r="O6723" t="n">
        <v>0</v>
      </c>
    </row>
    <row r="6724">
      <c r="A6724" s="8" t="n">
        <v>46219</v>
      </c>
      <c r="B6724" t="inlineStr">
        <is>
          <t>B6</t>
        </is>
      </c>
      <c r="C6724" s="9">
        <f>_xlfn.XLOOKUP(B6724,Carriers[Code],Carriers[Airline])</f>
        <v/>
      </c>
      <c r="D6724" t="n">
        <v>2269</v>
      </c>
      <c r="E6724" t="inlineStr">
        <is>
          <t>FLL</t>
        </is>
      </c>
      <c r="F6724" s="10" t="n">
        <v>1851</v>
      </c>
      <c r="G6724" t="inlineStr">
        <is>
          <t>1800-1859</t>
        </is>
      </c>
      <c r="H6724" s="9">
        <f>INT(F6724/100)</f>
        <v/>
      </c>
      <c r="I6724" t="n">
        <v>31</v>
      </c>
      <c r="J6724" t="n">
        <v>1</v>
      </c>
      <c r="K6724" t="n">
        <v>39</v>
      </c>
      <c r="L6724" t="n">
        <v>1</v>
      </c>
      <c r="M6724" t="n">
        <v>0</v>
      </c>
      <c r="O6724" t="n">
        <v>0</v>
      </c>
      <c r="P6724" t="n">
        <v>31</v>
      </c>
      <c r="Q6724" t="n">
        <v>0</v>
      </c>
      <c r="R6724" t="n">
        <v>8</v>
      </c>
      <c r="S6724" t="n">
        <v>0</v>
      </c>
      <c r="T6724" t="n">
        <v>0</v>
      </c>
    </row>
    <row r="6725">
      <c r="A6725" s="8" t="n">
        <v>46219</v>
      </c>
      <c r="B6725" t="inlineStr">
        <is>
          <t>YX</t>
        </is>
      </c>
      <c r="C6725" s="9">
        <f>_xlfn.XLOOKUP(B6725,Carriers[Code],Carriers[Airline])</f>
        <v/>
      </c>
      <c r="D6725" t="n">
        <v>4641</v>
      </c>
      <c r="E6725" t="inlineStr">
        <is>
          <t>CMH</t>
        </is>
      </c>
      <c r="F6725" s="10" t="n">
        <v>1855</v>
      </c>
      <c r="G6725" t="inlineStr">
        <is>
          <t>1800-1859</t>
        </is>
      </c>
      <c r="H6725" s="9">
        <f>INT(F6725/100)</f>
        <v/>
      </c>
      <c r="I6725" t="n">
        <v>-5</v>
      </c>
      <c r="J6725" t="n">
        <v>0</v>
      </c>
      <c r="K6725" t="n">
        <v>2</v>
      </c>
      <c r="L6725" t="n">
        <v>0</v>
      </c>
      <c r="M6725" t="n">
        <v>0</v>
      </c>
      <c r="O6725" t="n">
        <v>0</v>
      </c>
    </row>
    <row r="6726">
      <c r="A6726" s="8" t="n">
        <v>46219</v>
      </c>
      <c r="B6726" t="inlineStr">
        <is>
          <t>AA</t>
        </is>
      </c>
      <c r="C6726" s="9">
        <f>_xlfn.XLOOKUP(B6726,Carriers[Code],Carriers[Airline])</f>
        <v/>
      </c>
      <c r="D6726" t="n">
        <v>1552</v>
      </c>
      <c r="E6726" t="inlineStr">
        <is>
          <t>CLT</t>
        </is>
      </c>
      <c r="F6726" s="10" t="n">
        <v>1856</v>
      </c>
      <c r="G6726" t="inlineStr">
        <is>
          <t>1800-1859</t>
        </is>
      </c>
      <c r="H6726" s="9">
        <f>INT(F6726/100)</f>
        <v/>
      </c>
      <c r="I6726" t="n">
        <v>-2</v>
      </c>
      <c r="J6726" t="n">
        <v>0</v>
      </c>
      <c r="K6726" t="n">
        <v>14</v>
      </c>
      <c r="L6726" t="n">
        <v>0</v>
      </c>
      <c r="M6726" t="n">
        <v>0</v>
      </c>
      <c r="O6726" t="n">
        <v>0</v>
      </c>
    </row>
    <row r="6727">
      <c r="A6727" s="8" t="n">
        <v>46219</v>
      </c>
      <c r="B6727" t="inlineStr">
        <is>
          <t>YX</t>
        </is>
      </c>
      <c r="C6727" s="9">
        <f>_xlfn.XLOOKUP(B6727,Carriers[Code],Carriers[Airline])</f>
        <v/>
      </c>
      <c r="D6727" t="n">
        <v>5716</v>
      </c>
      <c r="E6727" t="inlineStr">
        <is>
          <t>LGA</t>
        </is>
      </c>
      <c r="F6727" s="10" t="n">
        <v>1859</v>
      </c>
      <c r="G6727" t="inlineStr">
        <is>
          <t>1800-1859</t>
        </is>
      </c>
      <c r="H6727" s="9">
        <f>INT(F6727/100)</f>
        <v/>
      </c>
      <c r="I6727" t="n">
        <v>-8</v>
      </c>
      <c r="J6727" t="n">
        <v>0</v>
      </c>
      <c r="K6727" t="n">
        <v>4</v>
      </c>
      <c r="L6727" t="n">
        <v>0</v>
      </c>
      <c r="M6727" t="n">
        <v>0</v>
      </c>
      <c r="O6727" t="n">
        <v>0</v>
      </c>
    </row>
    <row r="6728">
      <c r="A6728" s="8" t="n">
        <v>46219</v>
      </c>
      <c r="B6728" t="inlineStr">
        <is>
          <t>B6</t>
        </is>
      </c>
      <c r="C6728" s="9">
        <f>_xlfn.XLOOKUP(B6728,Carriers[Code],Carriers[Airline])</f>
        <v/>
      </c>
      <c r="D6728" t="n">
        <v>1633</v>
      </c>
      <c r="E6728" t="inlineStr">
        <is>
          <t>SFO</t>
        </is>
      </c>
      <c r="F6728" s="10" t="n">
        <v>1905</v>
      </c>
      <c r="G6728" t="inlineStr">
        <is>
          <t>1900-1959</t>
        </is>
      </c>
      <c r="H6728" s="9">
        <f>INT(F6728/100)</f>
        <v/>
      </c>
      <c r="I6728" t="n">
        <v>15</v>
      </c>
      <c r="J6728" t="n">
        <v>1</v>
      </c>
      <c r="K6728" t="n">
        <v>6</v>
      </c>
      <c r="L6728" t="n">
        <v>0</v>
      </c>
      <c r="M6728" t="n">
        <v>0</v>
      </c>
      <c r="O6728" t="n">
        <v>0</v>
      </c>
    </row>
    <row r="6729">
      <c r="A6729" s="8" t="n">
        <v>46219</v>
      </c>
      <c r="B6729" t="inlineStr">
        <is>
          <t>DL</t>
        </is>
      </c>
      <c r="C6729" s="9">
        <f>_xlfn.XLOOKUP(B6729,Carriers[Code],Carriers[Airline])</f>
        <v/>
      </c>
      <c r="D6729" t="n">
        <v>973</v>
      </c>
      <c r="E6729" t="inlineStr">
        <is>
          <t>ATL</t>
        </is>
      </c>
      <c r="F6729" s="10" t="n">
        <v>1910</v>
      </c>
      <c r="G6729" t="inlineStr">
        <is>
          <t>1900-1959</t>
        </is>
      </c>
      <c r="H6729" s="9">
        <f>INT(F6729/100)</f>
        <v/>
      </c>
      <c r="I6729" t="n">
        <v>3</v>
      </c>
      <c r="J6729" t="n">
        <v>0</v>
      </c>
      <c r="K6729" t="n">
        <v>-3</v>
      </c>
      <c r="L6729" t="n">
        <v>0</v>
      </c>
      <c r="M6729" t="n">
        <v>0</v>
      </c>
      <c r="O6729" t="n">
        <v>0</v>
      </c>
    </row>
    <row r="6730">
      <c r="A6730" s="8" t="n">
        <v>46219</v>
      </c>
      <c r="B6730" t="inlineStr">
        <is>
          <t>B6</t>
        </is>
      </c>
      <c r="C6730" s="9">
        <f>_xlfn.XLOOKUP(B6730,Carriers[Code],Carriers[Airline])</f>
        <v/>
      </c>
      <c r="D6730" t="n">
        <v>95</v>
      </c>
      <c r="E6730" t="inlineStr">
        <is>
          <t>PDX</t>
        </is>
      </c>
      <c r="F6730" s="10" t="n">
        <v>1919</v>
      </c>
      <c r="G6730" t="inlineStr">
        <is>
          <t>1900-1959</t>
        </is>
      </c>
      <c r="H6730" s="9">
        <f>INT(F6730/100)</f>
        <v/>
      </c>
      <c r="I6730" t="n">
        <v>-9</v>
      </c>
      <c r="J6730" t="n">
        <v>0</v>
      </c>
      <c r="K6730" t="n">
        <v>11</v>
      </c>
      <c r="L6730" t="n">
        <v>0</v>
      </c>
      <c r="M6730" t="n">
        <v>0</v>
      </c>
      <c r="O6730" t="n">
        <v>0</v>
      </c>
    </row>
    <row r="6731">
      <c r="A6731" s="8" t="n">
        <v>46219</v>
      </c>
      <c r="B6731" t="inlineStr">
        <is>
          <t>DL</t>
        </is>
      </c>
      <c r="C6731" s="9">
        <f>_xlfn.XLOOKUP(B6731,Carriers[Code],Carriers[Airline])</f>
        <v/>
      </c>
      <c r="D6731" t="n">
        <v>2305</v>
      </c>
      <c r="E6731" t="inlineStr">
        <is>
          <t>DFW</t>
        </is>
      </c>
      <c r="F6731" s="10" t="n">
        <v>1920</v>
      </c>
      <c r="G6731" t="inlineStr">
        <is>
          <t>1900-1959</t>
        </is>
      </c>
      <c r="H6731" s="9">
        <f>INT(F6731/100)</f>
        <v/>
      </c>
      <c r="I6731" t="n">
        <v>-7</v>
      </c>
      <c r="J6731" t="n">
        <v>0</v>
      </c>
      <c r="K6731" t="n">
        <v>8</v>
      </c>
      <c r="L6731" t="n">
        <v>0</v>
      </c>
      <c r="M6731" t="n">
        <v>0</v>
      </c>
      <c r="O6731" t="n">
        <v>0</v>
      </c>
    </row>
    <row r="6732">
      <c r="A6732" s="8" t="n">
        <v>46219</v>
      </c>
      <c r="B6732" t="inlineStr">
        <is>
          <t>YX</t>
        </is>
      </c>
      <c r="C6732" s="9">
        <f>_xlfn.XLOOKUP(B6732,Carriers[Code],Carriers[Airline])</f>
        <v/>
      </c>
      <c r="D6732" t="n">
        <v>5629</v>
      </c>
      <c r="E6732" t="inlineStr">
        <is>
          <t>CMH</t>
        </is>
      </c>
      <c r="F6732" s="10" t="n">
        <v>1925</v>
      </c>
      <c r="G6732" t="inlineStr">
        <is>
          <t>1900-1959</t>
        </is>
      </c>
      <c r="H6732" s="9">
        <f>INT(F6732/100)</f>
        <v/>
      </c>
      <c r="I6732" t="n">
        <v>86</v>
      </c>
      <c r="J6732" t="n">
        <v>1</v>
      </c>
      <c r="K6732" t="n">
        <v>80</v>
      </c>
      <c r="L6732" t="n">
        <v>1</v>
      </c>
      <c r="M6732" t="n">
        <v>0</v>
      </c>
      <c r="O6732" t="n">
        <v>0</v>
      </c>
      <c r="P6732" t="n">
        <v>22</v>
      </c>
      <c r="Q6732" t="n">
        <v>13</v>
      </c>
      <c r="R6732" t="n">
        <v>0</v>
      </c>
      <c r="S6732" t="n">
        <v>0</v>
      </c>
      <c r="T6732" t="n">
        <v>45</v>
      </c>
    </row>
    <row r="6733">
      <c r="A6733" s="8" t="n">
        <v>46219</v>
      </c>
      <c r="B6733" t="inlineStr">
        <is>
          <t>AA</t>
        </is>
      </c>
      <c r="C6733" s="9">
        <f>_xlfn.XLOOKUP(B6733,Carriers[Code],Carriers[Airline])</f>
        <v/>
      </c>
      <c r="D6733" t="n">
        <v>852</v>
      </c>
      <c r="E6733" t="inlineStr">
        <is>
          <t>DCA</t>
        </is>
      </c>
      <c r="F6733" s="10" t="n">
        <v>1927</v>
      </c>
      <c r="G6733" t="inlineStr">
        <is>
          <t>1900-1959</t>
        </is>
      </c>
      <c r="H6733" s="9">
        <f>INT(F6733/100)</f>
        <v/>
      </c>
      <c r="I6733" t="n">
        <v>229</v>
      </c>
      <c r="J6733" t="n">
        <v>1</v>
      </c>
      <c r="K6733" t="n">
        <v>213</v>
      </c>
      <c r="L6733" t="n">
        <v>1</v>
      </c>
      <c r="M6733" t="n">
        <v>0</v>
      </c>
      <c r="O6733" t="n">
        <v>0</v>
      </c>
      <c r="P6733" t="n">
        <v>0</v>
      </c>
      <c r="Q6733" t="n">
        <v>0</v>
      </c>
      <c r="R6733" t="n">
        <v>0</v>
      </c>
      <c r="S6733" t="n">
        <v>0</v>
      </c>
      <c r="T6733" t="n">
        <v>213</v>
      </c>
    </row>
    <row r="6734">
      <c r="A6734" s="8" t="n">
        <v>46219</v>
      </c>
      <c r="B6734" t="inlineStr">
        <is>
          <t>UA</t>
        </is>
      </c>
      <c r="C6734" s="9">
        <f>_xlfn.XLOOKUP(B6734,Carriers[Code],Carriers[Airline])</f>
        <v/>
      </c>
      <c r="D6734" t="n">
        <v>2136</v>
      </c>
      <c r="E6734" t="inlineStr">
        <is>
          <t>IAD</t>
        </is>
      </c>
      <c r="F6734" s="10" t="n">
        <v>1927</v>
      </c>
      <c r="G6734" t="inlineStr">
        <is>
          <t>1900-1959</t>
        </is>
      </c>
      <c r="H6734" s="9">
        <f>INT(F6734/100)</f>
        <v/>
      </c>
      <c r="I6734" t="n">
        <v>0</v>
      </c>
      <c r="J6734" t="n">
        <v>0</v>
      </c>
      <c r="K6734" t="n">
        <v>12</v>
      </c>
      <c r="L6734" t="n">
        <v>0</v>
      </c>
      <c r="M6734" t="n">
        <v>0</v>
      </c>
      <c r="O6734" t="n">
        <v>0</v>
      </c>
    </row>
    <row r="6735">
      <c r="A6735" s="8" t="n">
        <v>46219</v>
      </c>
      <c r="B6735" t="inlineStr">
        <is>
          <t>B6</t>
        </is>
      </c>
      <c r="C6735" s="9">
        <f>_xlfn.XLOOKUP(B6735,Carriers[Code],Carriers[Airline])</f>
        <v/>
      </c>
      <c r="D6735" t="n">
        <v>197</v>
      </c>
      <c r="E6735" t="inlineStr">
        <is>
          <t>SEA</t>
        </is>
      </c>
      <c r="F6735" s="10" t="n">
        <v>1929</v>
      </c>
      <c r="G6735" t="inlineStr">
        <is>
          <t>1900-1959</t>
        </is>
      </c>
      <c r="H6735" s="9">
        <f>INT(F6735/100)</f>
        <v/>
      </c>
      <c r="I6735" t="n">
        <v>20</v>
      </c>
      <c r="J6735" t="n">
        <v>1</v>
      </c>
      <c r="K6735" t="n">
        <v>16</v>
      </c>
      <c r="L6735" t="n">
        <v>1</v>
      </c>
      <c r="M6735" t="n">
        <v>0</v>
      </c>
      <c r="O6735" t="n">
        <v>0</v>
      </c>
      <c r="P6735" t="n">
        <v>6</v>
      </c>
      <c r="Q6735" t="n">
        <v>0</v>
      </c>
      <c r="R6735" t="n">
        <v>0</v>
      </c>
      <c r="S6735" t="n">
        <v>0</v>
      </c>
      <c r="T6735" t="n">
        <v>10</v>
      </c>
    </row>
    <row r="6736">
      <c r="A6736" s="8" t="n">
        <v>46219</v>
      </c>
      <c r="B6736" t="inlineStr">
        <is>
          <t>DL</t>
        </is>
      </c>
      <c r="C6736" s="9">
        <f>_xlfn.XLOOKUP(B6736,Carriers[Code],Carriers[Airline])</f>
        <v/>
      </c>
      <c r="D6736" t="n">
        <v>324</v>
      </c>
      <c r="E6736" t="inlineStr">
        <is>
          <t>SEA</t>
        </is>
      </c>
      <c r="F6736" s="10" t="n">
        <v>1929</v>
      </c>
      <c r="G6736" t="inlineStr">
        <is>
          <t>1900-1959</t>
        </is>
      </c>
      <c r="H6736" s="9">
        <f>INT(F6736/100)</f>
        <v/>
      </c>
      <c r="I6736" t="n">
        <v>-11</v>
      </c>
      <c r="J6736" t="n">
        <v>0</v>
      </c>
      <c r="K6736" t="n">
        <v>12</v>
      </c>
      <c r="L6736" t="n">
        <v>0</v>
      </c>
      <c r="M6736" t="n">
        <v>0</v>
      </c>
      <c r="O6736" t="n">
        <v>0</v>
      </c>
    </row>
    <row r="6737">
      <c r="A6737" s="8" t="n">
        <v>46219</v>
      </c>
      <c r="B6737" t="inlineStr">
        <is>
          <t>B6</t>
        </is>
      </c>
      <c r="C6737" s="9">
        <f>_xlfn.XLOOKUP(B6737,Carriers[Code],Carriers[Airline])</f>
        <v/>
      </c>
      <c r="D6737" t="n">
        <v>247</v>
      </c>
      <c r="E6737" t="inlineStr">
        <is>
          <t>SLC</t>
        </is>
      </c>
      <c r="F6737" s="10" t="n">
        <v>1932</v>
      </c>
      <c r="G6737" t="inlineStr">
        <is>
          <t>1900-1959</t>
        </is>
      </c>
      <c r="H6737" s="9">
        <f>INT(F6737/100)</f>
        <v/>
      </c>
      <c r="I6737" t="n">
        <v>-8</v>
      </c>
      <c r="J6737" t="n">
        <v>0</v>
      </c>
      <c r="K6737" t="n">
        <v>-6</v>
      </c>
      <c r="L6737" t="n">
        <v>0</v>
      </c>
      <c r="M6737" t="n">
        <v>0</v>
      </c>
      <c r="O6737" t="n">
        <v>0</v>
      </c>
    </row>
    <row r="6738">
      <c r="A6738" s="8" t="n">
        <v>46219</v>
      </c>
      <c r="B6738" t="inlineStr">
        <is>
          <t>AA</t>
        </is>
      </c>
      <c r="C6738" s="9">
        <f>_xlfn.XLOOKUP(B6738,Carriers[Code],Carriers[Airline])</f>
        <v/>
      </c>
      <c r="D6738" t="n">
        <v>1691</v>
      </c>
      <c r="E6738" t="inlineStr">
        <is>
          <t>LAX</t>
        </is>
      </c>
      <c r="F6738" s="10" t="n">
        <v>1935</v>
      </c>
      <c r="G6738" t="inlineStr">
        <is>
          <t>1900-1959</t>
        </is>
      </c>
      <c r="H6738" s="9">
        <f>INT(F6738/100)</f>
        <v/>
      </c>
      <c r="I6738" t="n">
        <v>-9</v>
      </c>
      <c r="J6738" t="n">
        <v>0</v>
      </c>
      <c r="K6738" t="n">
        <v>-17</v>
      </c>
      <c r="L6738" t="n">
        <v>0</v>
      </c>
      <c r="M6738" t="n">
        <v>0</v>
      </c>
      <c r="O6738" t="n">
        <v>0</v>
      </c>
    </row>
    <row r="6739">
      <c r="A6739" s="8" t="n">
        <v>46219</v>
      </c>
      <c r="B6739" t="inlineStr">
        <is>
          <t>AA</t>
        </is>
      </c>
      <c r="C6739" s="9">
        <f>_xlfn.XLOOKUP(B6739,Carriers[Code],Carriers[Airline])</f>
        <v/>
      </c>
      <c r="D6739" t="n">
        <v>1147</v>
      </c>
      <c r="E6739" t="inlineStr">
        <is>
          <t>PHL</t>
        </is>
      </c>
      <c r="F6739" s="10" t="n">
        <v>1937</v>
      </c>
      <c r="G6739" t="inlineStr">
        <is>
          <t>1900-1959</t>
        </is>
      </c>
      <c r="H6739" s="9">
        <f>INT(F6739/100)</f>
        <v/>
      </c>
      <c r="I6739" t="n">
        <v>234</v>
      </c>
      <c r="J6739" t="n">
        <v>1</v>
      </c>
      <c r="K6739" t="n">
        <v>219</v>
      </c>
      <c r="L6739" t="n">
        <v>1</v>
      </c>
      <c r="M6739" t="n">
        <v>0</v>
      </c>
      <c r="O6739" t="n">
        <v>0</v>
      </c>
      <c r="P6739" t="n">
        <v>0</v>
      </c>
      <c r="Q6739" t="n">
        <v>0</v>
      </c>
      <c r="R6739" t="n">
        <v>0</v>
      </c>
      <c r="S6739" t="n">
        <v>0</v>
      </c>
      <c r="T6739" t="n">
        <v>219</v>
      </c>
    </row>
    <row r="6740">
      <c r="A6740" s="8" t="n">
        <v>46219</v>
      </c>
      <c r="B6740" t="inlineStr">
        <is>
          <t>B6</t>
        </is>
      </c>
      <c r="C6740" s="9">
        <f>_xlfn.XLOOKUP(B6740,Carriers[Code],Carriers[Airline])</f>
        <v/>
      </c>
      <c r="D6740" t="n">
        <v>817</v>
      </c>
      <c r="E6740" t="inlineStr">
        <is>
          <t>JFK</t>
        </is>
      </c>
      <c r="F6740" s="10" t="n">
        <v>1939</v>
      </c>
      <c r="G6740" t="inlineStr">
        <is>
          <t>1900-1959</t>
        </is>
      </c>
      <c r="H6740" s="9">
        <f>INT(F6740/100)</f>
        <v/>
      </c>
      <c r="I6740" t="n">
        <v>19</v>
      </c>
      <c r="J6740" t="n">
        <v>1</v>
      </c>
      <c r="K6740" t="n">
        <v>37</v>
      </c>
      <c r="L6740" t="n">
        <v>1</v>
      </c>
      <c r="M6740" t="n">
        <v>0</v>
      </c>
      <c r="O6740" t="n">
        <v>0</v>
      </c>
      <c r="P6740" t="n">
        <v>1</v>
      </c>
      <c r="Q6740" t="n">
        <v>0</v>
      </c>
      <c r="R6740" t="n">
        <v>18</v>
      </c>
      <c r="S6740" t="n">
        <v>0</v>
      </c>
      <c r="T6740" t="n">
        <v>18</v>
      </c>
    </row>
    <row r="6741">
      <c r="A6741" s="8" t="n">
        <v>46219</v>
      </c>
      <c r="B6741" t="inlineStr">
        <is>
          <t>YX</t>
        </is>
      </c>
      <c r="C6741" s="9">
        <f>_xlfn.XLOOKUP(B6741,Carriers[Code],Carriers[Airline])</f>
        <v/>
      </c>
      <c r="D6741" t="n">
        <v>5807</v>
      </c>
      <c r="E6741" t="inlineStr">
        <is>
          <t>CLT</t>
        </is>
      </c>
      <c r="F6741" s="10" t="n">
        <v>1940</v>
      </c>
      <c r="G6741" t="inlineStr">
        <is>
          <t>1900-1959</t>
        </is>
      </c>
      <c r="H6741" s="9">
        <f>INT(F6741/100)</f>
        <v/>
      </c>
      <c r="I6741" t="n">
        <v>145</v>
      </c>
      <c r="J6741" t="n">
        <v>1</v>
      </c>
      <c r="K6741" t="n">
        <v>119</v>
      </c>
      <c r="L6741" t="n">
        <v>1</v>
      </c>
      <c r="M6741" t="n">
        <v>0</v>
      </c>
      <c r="O6741" t="n">
        <v>0</v>
      </c>
      <c r="P6741" t="n">
        <v>98</v>
      </c>
      <c r="Q6741" t="n">
        <v>0</v>
      </c>
      <c r="R6741" t="n">
        <v>0</v>
      </c>
      <c r="S6741" t="n">
        <v>0</v>
      </c>
      <c r="T6741" t="n">
        <v>21</v>
      </c>
    </row>
    <row r="6742">
      <c r="A6742" s="8" t="n">
        <v>46219</v>
      </c>
      <c r="B6742" t="inlineStr">
        <is>
          <t>AS</t>
        </is>
      </c>
      <c r="C6742" s="9">
        <f>_xlfn.XLOOKUP(B6742,Carriers[Code],Carriers[Airline])</f>
        <v/>
      </c>
      <c r="D6742" t="n">
        <v>1337</v>
      </c>
      <c r="E6742" t="inlineStr">
        <is>
          <t>SEA</t>
        </is>
      </c>
      <c r="F6742" s="10" t="n">
        <v>1944</v>
      </c>
      <c r="G6742" t="inlineStr">
        <is>
          <t>1900-1959</t>
        </is>
      </c>
      <c r="H6742" s="9">
        <f>INT(F6742/100)</f>
        <v/>
      </c>
      <c r="I6742" t="n">
        <v>101</v>
      </c>
      <c r="J6742" t="n">
        <v>1</v>
      </c>
      <c r="K6742" t="n">
        <v>87</v>
      </c>
      <c r="L6742" t="n">
        <v>1</v>
      </c>
      <c r="M6742" t="n">
        <v>0</v>
      </c>
      <c r="O6742" t="n">
        <v>0</v>
      </c>
      <c r="P6742" t="n">
        <v>0</v>
      </c>
      <c r="Q6742" t="n">
        <v>0</v>
      </c>
      <c r="R6742" t="n">
        <v>0</v>
      </c>
      <c r="S6742" t="n">
        <v>0</v>
      </c>
      <c r="T6742" t="n">
        <v>87</v>
      </c>
    </row>
    <row r="6743">
      <c r="A6743" s="8" t="n">
        <v>46219</v>
      </c>
      <c r="B6743" t="inlineStr">
        <is>
          <t>DL</t>
        </is>
      </c>
      <c r="C6743" s="9">
        <f>_xlfn.XLOOKUP(B6743,Carriers[Code],Carriers[Airline])</f>
        <v/>
      </c>
      <c r="D6743" t="n">
        <v>1677</v>
      </c>
      <c r="E6743" t="inlineStr">
        <is>
          <t>AUS</t>
        </is>
      </c>
      <c r="F6743" s="10" t="n">
        <v>1945</v>
      </c>
      <c r="G6743" t="inlineStr">
        <is>
          <t>1900-1959</t>
        </is>
      </c>
      <c r="H6743" s="9">
        <f>INT(F6743/100)</f>
        <v/>
      </c>
      <c r="I6743" t="n">
        <v>153</v>
      </c>
      <c r="J6743" t="n">
        <v>1</v>
      </c>
      <c r="K6743" t="n">
        <v>149</v>
      </c>
      <c r="L6743" t="n">
        <v>1</v>
      </c>
      <c r="M6743" t="n">
        <v>0</v>
      </c>
      <c r="O6743" t="n">
        <v>0</v>
      </c>
      <c r="P6743" t="n">
        <v>0</v>
      </c>
      <c r="Q6743" t="n">
        <v>0</v>
      </c>
      <c r="R6743" t="n">
        <v>0</v>
      </c>
      <c r="S6743" t="n">
        <v>0</v>
      </c>
      <c r="T6743" t="n">
        <v>149</v>
      </c>
    </row>
    <row r="6744">
      <c r="A6744" s="8" t="n">
        <v>46219</v>
      </c>
      <c r="B6744" t="inlineStr">
        <is>
          <t>B6</t>
        </is>
      </c>
      <c r="C6744" s="9">
        <f>_xlfn.XLOOKUP(B6744,Carriers[Code],Carriers[Airline])</f>
        <v/>
      </c>
      <c r="D6744" t="n">
        <v>1897</v>
      </c>
      <c r="E6744" t="inlineStr">
        <is>
          <t>ATL</t>
        </is>
      </c>
      <c r="F6744" s="10" t="n">
        <v>1946</v>
      </c>
      <c r="G6744" t="inlineStr">
        <is>
          <t>1900-1959</t>
        </is>
      </c>
      <c r="H6744" s="9">
        <f>INT(F6744/100)</f>
        <v/>
      </c>
      <c r="I6744" t="n">
        <v>31</v>
      </c>
      <c r="J6744" t="n">
        <v>1</v>
      </c>
      <c r="K6744" t="n">
        <v>28</v>
      </c>
      <c r="L6744" t="n">
        <v>1</v>
      </c>
      <c r="M6744" t="n">
        <v>0</v>
      </c>
      <c r="O6744" t="n">
        <v>0</v>
      </c>
      <c r="P6744" t="n">
        <v>23</v>
      </c>
      <c r="Q6744" t="n">
        <v>0</v>
      </c>
      <c r="R6744" t="n">
        <v>0</v>
      </c>
      <c r="S6744" t="n">
        <v>0</v>
      </c>
      <c r="T6744" t="n">
        <v>5</v>
      </c>
    </row>
    <row r="6745">
      <c r="A6745" s="8" t="n">
        <v>46219</v>
      </c>
      <c r="B6745" t="inlineStr">
        <is>
          <t>WN</t>
        </is>
      </c>
      <c r="C6745" s="9">
        <f>_xlfn.XLOOKUP(B6745,Carriers[Code],Carriers[Airline])</f>
        <v/>
      </c>
      <c r="D6745" t="n">
        <v>735</v>
      </c>
      <c r="E6745" t="inlineStr">
        <is>
          <t>BWI</t>
        </is>
      </c>
      <c r="F6745" s="10" t="n">
        <v>1950</v>
      </c>
      <c r="G6745" t="inlineStr">
        <is>
          <t>1900-1959</t>
        </is>
      </c>
      <c r="H6745" s="9">
        <f>INT(F6745/100)</f>
        <v/>
      </c>
      <c r="I6745" t="n">
        <v>49</v>
      </c>
      <c r="J6745" t="n">
        <v>1</v>
      </c>
      <c r="K6745" t="n">
        <v>42</v>
      </c>
      <c r="L6745" t="n">
        <v>1</v>
      </c>
      <c r="M6745" t="n">
        <v>0</v>
      </c>
      <c r="O6745" t="n">
        <v>0</v>
      </c>
      <c r="P6745" t="n">
        <v>14</v>
      </c>
      <c r="Q6745" t="n">
        <v>0</v>
      </c>
      <c r="R6745" t="n">
        <v>0</v>
      </c>
      <c r="S6745" t="n">
        <v>0</v>
      </c>
      <c r="T6745" t="n">
        <v>28</v>
      </c>
    </row>
    <row r="6746">
      <c r="A6746" s="8" t="n">
        <v>46219</v>
      </c>
      <c r="B6746" t="inlineStr">
        <is>
          <t>B6</t>
        </is>
      </c>
      <c r="C6746" s="9">
        <f>_xlfn.XLOOKUP(B6746,Carriers[Code],Carriers[Airline])</f>
        <v/>
      </c>
      <c r="D6746" t="n">
        <v>251</v>
      </c>
      <c r="E6746" t="inlineStr">
        <is>
          <t>MCO</t>
        </is>
      </c>
      <c r="F6746" s="10" t="n">
        <v>1955</v>
      </c>
      <c r="G6746" t="inlineStr">
        <is>
          <t>1900-1959</t>
        </is>
      </c>
      <c r="H6746" s="9">
        <f>INT(F6746/100)</f>
        <v/>
      </c>
      <c r="I6746" t="n">
        <v>24</v>
      </c>
      <c r="J6746" t="n">
        <v>1</v>
      </c>
      <c r="K6746" t="n">
        <v>35</v>
      </c>
      <c r="L6746" t="n">
        <v>1</v>
      </c>
      <c r="M6746" t="n">
        <v>0</v>
      </c>
      <c r="O6746" t="n">
        <v>0</v>
      </c>
      <c r="P6746" t="n">
        <v>5</v>
      </c>
      <c r="Q6746" t="n">
        <v>0</v>
      </c>
      <c r="R6746" t="n">
        <v>11</v>
      </c>
      <c r="S6746" t="n">
        <v>0</v>
      </c>
      <c r="T6746" t="n">
        <v>19</v>
      </c>
    </row>
    <row r="6747">
      <c r="A6747" s="8" t="n">
        <v>46219</v>
      </c>
      <c r="B6747" t="inlineStr">
        <is>
          <t>B6</t>
        </is>
      </c>
      <c r="C6747" s="9">
        <f>_xlfn.XLOOKUP(B6747,Carriers[Code],Carriers[Airline])</f>
        <v/>
      </c>
      <c r="D6747" t="n">
        <v>777</v>
      </c>
      <c r="E6747" t="inlineStr">
        <is>
          <t>LAS</t>
        </is>
      </c>
      <c r="F6747" s="10" t="n">
        <v>1959</v>
      </c>
      <c r="G6747" t="inlineStr">
        <is>
          <t>1900-1959</t>
        </is>
      </c>
      <c r="H6747" s="9">
        <f>INT(F6747/100)</f>
        <v/>
      </c>
      <c r="I6747" t="n">
        <v>0</v>
      </c>
      <c r="J6747" t="n">
        <v>0</v>
      </c>
      <c r="K6747" t="n">
        <v>-2</v>
      </c>
      <c r="L6747" t="n">
        <v>0</v>
      </c>
      <c r="M6747" t="n">
        <v>0</v>
      </c>
      <c r="O6747" t="n">
        <v>0</v>
      </c>
    </row>
    <row r="6748">
      <c r="A6748" s="8" t="n">
        <v>46219</v>
      </c>
      <c r="B6748" t="inlineStr">
        <is>
          <t>B6</t>
        </is>
      </c>
      <c r="C6748" s="9">
        <f>_xlfn.XLOOKUP(B6748,Carriers[Code],Carriers[Airline])</f>
        <v/>
      </c>
      <c r="D6748" t="n">
        <v>993</v>
      </c>
      <c r="E6748" t="inlineStr">
        <is>
          <t>DEN</t>
        </is>
      </c>
      <c r="F6748" s="10" t="n">
        <v>1959</v>
      </c>
      <c r="G6748" t="inlineStr">
        <is>
          <t>1900-1959</t>
        </is>
      </c>
      <c r="H6748" s="9">
        <f>INT(F6748/100)</f>
        <v/>
      </c>
      <c r="I6748" t="n">
        <v>-1</v>
      </c>
      <c r="J6748" t="n">
        <v>0</v>
      </c>
      <c r="K6748" t="n">
        <v>-20</v>
      </c>
      <c r="L6748" t="n">
        <v>0</v>
      </c>
      <c r="M6748" t="n">
        <v>0</v>
      </c>
      <c r="O6748" t="n">
        <v>0</v>
      </c>
    </row>
    <row r="6749">
      <c r="A6749" s="8" t="n">
        <v>46219</v>
      </c>
      <c r="B6749" t="inlineStr">
        <is>
          <t>DL</t>
        </is>
      </c>
      <c r="C6749" s="9">
        <f>_xlfn.XLOOKUP(B6749,Carriers[Code],Carriers[Airline])</f>
        <v/>
      </c>
      <c r="D6749" t="n">
        <v>2586</v>
      </c>
      <c r="E6749" t="inlineStr">
        <is>
          <t>BNA</t>
        </is>
      </c>
      <c r="F6749" s="10" t="n">
        <v>1959</v>
      </c>
      <c r="G6749" t="inlineStr">
        <is>
          <t>1900-1959</t>
        </is>
      </c>
      <c r="H6749" s="9">
        <f>INT(F6749/100)</f>
        <v/>
      </c>
      <c r="I6749" t="n">
        <v>-13</v>
      </c>
      <c r="J6749" t="n">
        <v>0</v>
      </c>
      <c r="K6749" t="n">
        <v>-5</v>
      </c>
      <c r="L6749" t="n">
        <v>0</v>
      </c>
      <c r="M6749" t="n">
        <v>0</v>
      </c>
      <c r="O6749" t="n">
        <v>0</v>
      </c>
    </row>
    <row r="6750">
      <c r="A6750" s="8" t="n">
        <v>46219</v>
      </c>
      <c r="B6750" t="inlineStr">
        <is>
          <t>WN</t>
        </is>
      </c>
      <c r="C6750" s="9">
        <f>_xlfn.XLOOKUP(B6750,Carriers[Code],Carriers[Airline])</f>
        <v/>
      </c>
      <c r="D6750" t="n">
        <v>2338</v>
      </c>
      <c r="E6750" t="inlineStr">
        <is>
          <t>BNA</t>
        </is>
      </c>
      <c r="F6750" s="10" t="n">
        <v>2000</v>
      </c>
      <c r="G6750" t="inlineStr">
        <is>
          <t>2000-2059</t>
        </is>
      </c>
      <c r="H6750" s="9">
        <f>INT(F6750/100)</f>
        <v/>
      </c>
      <c r="I6750" t="n">
        <v>71</v>
      </c>
      <c r="J6750" t="n">
        <v>1</v>
      </c>
      <c r="K6750" t="n">
        <v>76</v>
      </c>
      <c r="L6750" t="n">
        <v>1</v>
      </c>
      <c r="M6750" t="n">
        <v>0</v>
      </c>
      <c r="O6750" t="n">
        <v>0</v>
      </c>
      <c r="P6750" t="n">
        <v>1</v>
      </c>
      <c r="Q6750" t="n">
        <v>0</v>
      </c>
      <c r="R6750" t="n">
        <v>5</v>
      </c>
      <c r="S6750" t="n">
        <v>0</v>
      </c>
      <c r="T6750" t="n">
        <v>70</v>
      </c>
    </row>
    <row r="6751">
      <c r="A6751" s="8" t="n">
        <v>46219</v>
      </c>
      <c r="B6751" t="inlineStr">
        <is>
          <t>YX</t>
        </is>
      </c>
      <c r="C6751" s="9">
        <f>_xlfn.XLOOKUP(B6751,Carriers[Code],Carriers[Airline])</f>
        <v/>
      </c>
      <c r="D6751" t="n">
        <v>4397</v>
      </c>
      <c r="E6751" t="inlineStr">
        <is>
          <t>LGA</t>
        </is>
      </c>
      <c r="F6751" s="10" t="n">
        <v>2000</v>
      </c>
      <c r="G6751" t="inlineStr">
        <is>
          <t>2000-2059</t>
        </is>
      </c>
      <c r="H6751" s="9">
        <f>INT(F6751/100)</f>
        <v/>
      </c>
      <c r="I6751" t="n">
        <v>9</v>
      </c>
      <c r="J6751" t="n">
        <v>0</v>
      </c>
      <c r="K6751" t="n">
        <v>10</v>
      </c>
      <c r="L6751" t="n">
        <v>0</v>
      </c>
      <c r="M6751" t="n">
        <v>0</v>
      </c>
      <c r="O6751" t="n">
        <v>0</v>
      </c>
    </row>
    <row r="6752">
      <c r="A6752" s="8" t="n">
        <v>46219</v>
      </c>
      <c r="B6752" t="inlineStr">
        <is>
          <t>YX</t>
        </is>
      </c>
      <c r="C6752" s="9">
        <f>_xlfn.XLOOKUP(B6752,Carriers[Code],Carriers[Airline])</f>
        <v/>
      </c>
      <c r="D6752" t="n">
        <v>5849</v>
      </c>
      <c r="E6752" t="inlineStr">
        <is>
          <t>LGA</t>
        </is>
      </c>
      <c r="F6752" s="10" t="n">
        <v>2000</v>
      </c>
      <c r="G6752" t="inlineStr">
        <is>
          <t>2000-2059</t>
        </is>
      </c>
      <c r="H6752" s="9">
        <f>INT(F6752/100)</f>
        <v/>
      </c>
      <c r="I6752" t="n">
        <v>32</v>
      </c>
      <c r="J6752" t="n">
        <v>1</v>
      </c>
      <c r="K6752" t="n">
        <v>20</v>
      </c>
      <c r="L6752" t="n">
        <v>1</v>
      </c>
      <c r="M6752" t="n">
        <v>0</v>
      </c>
      <c r="O6752" t="n">
        <v>0</v>
      </c>
      <c r="P6752" t="n">
        <v>0</v>
      </c>
      <c r="Q6752" t="n">
        <v>20</v>
      </c>
      <c r="R6752" t="n">
        <v>0</v>
      </c>
      <c r="S6752" t="n">
        <v>0</v>
      </c>
      <c r="T6752" t="n">
        <v>0</v>
      </c>
    </row>
    <row r="6753">
      <c r="A6753" s="8" t="n">
        <v>46219</v>
      </c>
      <c r="B6753" t="inlineStr">
        <is>
          <t>DL</t>
        </is>
      </c>
      <c r="C6753" s="9">
        <f>_xlfn.XLOOKUP(B6753,Carriers[Code],Carriers[Airline])</f>
        <v/>
      </c>
      <c r="D6753" t="n">
        <v>817</v>
      </c>
      <c r="E6753" t="inlineStr">
        <is>
          <t>RDU</t>
        </is>
      </c>
      <c r="F6753" s="10" t="n">
        <v>2005</v>
      </c>
      <c r="G6753" t="inlineStr">
        <is>
          <t>2000-2059</t>
        </is>
      </c>
      <c r="H6753" s="9">
        <f>INT(F6753/100)</f>
        <v/>
      </c>
      <c r="I6753" t="n">
        <v>-8</v>
      </c>
      <c r="J6753" t="n">
        <v>0</v>
      </c>
      <c r="K6753" t="n">
        <v>3</v>
      </c>
      <c r="L6753" t="n">
        <v>0</v>
      </c>
      <c r="M6753" t="n">
        <v>0</v>
      </c>
      <c r="O6753" t="n">
        <v>0</v>
      </c>
    </row>
    <row r="6754">
      <c r="A6754" s="8" t="n">
        <v>46219</v>
      </c>
      <c r="B6754" t="inlineStr">
        <is>
          <t>YX</t>
        </is>
      </c>
      <c r="C6754" s="9">
        <f>_xlfn.XLOOKUP(B6754,Carriers[Code],Carriers[Airline])</f>
        <v/>
      </c>
      <c r="D6754" t="n">
        <v>4616</v>
      </c>
      <c r="E6754" t="inlineStr">
        <is>
          <t>BUF</t>
        </is>
      </c>
      <c r="F6754" s="10" t="n">
        <v>2005</v>
      </c>
      <c r="G6754" t="inlineStr">
        <is>
          <t>2000-2059</t>
        </is>
      </c>
      <c r="H6754" s="9">
        <f>INT(F6754/100)</f>
        <v/>
      </c>
      <c r="I6754" t="n">
        <v>9</v>
      </c>
      <c r="J6754" t="n">
        <v>0</v>
      </c>
      <c r="K6754" t="n">
        <v>2</v>
      </c>
      <c r="L6754" t="n">
        <v>0</v>
      </c>
      <c r="M6754" t="n">
        <v>0</v>
      </c>
      <c r="O6754" t="n">
        <v>0</v>
      </c>
    </row>
    <row r="6755">
      <c r="A6755" s="8" t="n">
        <v>46219</v>
      </c>
      <c r="B6755" t="inlineStr">
        <is>
          <t>YX</t>
        </is>
      </c>
      <c r="C6755" s="9">
        <f>_xlfn.XLOOKUP(B6755,Carriers[Code],Carriers[Airline])</f>
        <v/>
      </c>
      <c r="D6755" t="n">
        <v>5666</v>
      </c>
      <c r="E6755" t="inlineStr">
        <is>
          <t>DCA</t>
        </is>
      </c>
      <c r="F6755" s="10" t="n">
        <v>2005</v>
      </c>
      <c r="G6755" t="inlineStr">
        <is>
          <t>2000-2059</t>
        </is>
      </c>
      <c r="H6755" s="9">
        <f>INT(F6755/100)</f>
        <v/>
      </c>
      <c r="I6755" t="n">
        <v>109</v>
      </c>
      <c r="J6755" t="n">
        <v>1</v>
      </c>
      <c r="K6755" t="n">
        <v>94</v>
      </c>
      <c r="L6755" t="n">
        <v>1</v>
      </c>
      <c r="M6755" t="n">
        <v>0</v>
      </c>
      <c r="O6755" t="n">
        <v>0</v>
      </c>
      <c r="P6755" t="n">
        <v>47</v>
      </c>
      <c r="Q6755" t="n">
        <v>0</v>
      </c>
      <c r="R6755" t="n">
        <v>0</v>
      </c>
      <c r="S6755" t="n">
        <v>0</v>
      </c>
      <c r="T6755" t="n">
        <v>47</v>
      </c>
    </row>
    <row r="6756">
      <c r="A6756" s="8" t="n">
        <v>46219</v>
      </c>
      <c r="B6756" t="inlineStr">
        <is>
          <t>B6</t>
        </is>
      </c>
      <c r="C6756" s="9">
        <f>_xlfn.XLOOKUP(B6756,Carriers[Code],Carriers[Airline])</f>
        <v/>
      </c>
      <c r="D6756" t="n">
        <v>455</v>
      </c>
      <c r="E6756" t="inlineStr">
        <is>
          <t>DCA</t>
        </is>
      </c>
      <c r="F6756" s="10" t="n">
        <v>2006</v>
      </c>
      <c r="G6756" t="inlineStr">
        <is>
          <t>2000-2059</t>
        </is>
      </c>
      <c r="H6756" s="9">
        <f>INT(F6756/100)</f>
        <v/>
      </c>
      <c r="I6756" t="n">
        <v>57</v>
      </c>
      <c r="J6756" t="n">
        <v>1</v>
      </c>
      <c r="K6756" t="n">
        <v>80</v>
      </c>
      <c r="L6756" t="n">
        <v>1</v>
      </c>
      <c r="M6756" t="n">
        <v>0</v>
      </c>
      <c r="O6756" t="n">
        <v>0</v>
      </c>
      <c r="P6756" t="n">
        <v>0</v>
      </c>
      <c r="Q6756" t="n">
        <v>0</v>
      </c>
      <c r="R6756" t="n">
        <v>80</v>
      </c>
      <c r="S6756" t="n">
        <v>0</v>
      </c>
      <c r="T6756" t="n">
        <v>0</v>
      </c>
    </row>
    <row r="6757">
      <c r="A6757" s="8" t="n">
        <v>46219</v>
      </c>
      <c r="B6757" t="inlineStr">
        <is>
          <t>YX</t>
        </is>
      </c>
      <c r="C6757" s="9">
        <f>_xlfn.XLOOKUP(B6757,Carriers[Code],Carriers[Airline])</f>
        <v/>
      </c>
      <c r="D6757" t="n">
        <v>5679</v>
      </c>
      <c r="E6757" t="inlineStr">
        <is>
          <t>PIT</t>
        </is>
      </c>
      <c r="F6757" s="10" t="n">
        <v>2010</v>
      </c>
      <c r="G6757" t="inlineStr">
        <is>
          <t>2000-2059</t>
        </is>
      </c>
      <c r="H6757" s="9">
        <f>INT(F6757/100)</f>
        <v/>
      </c>
      <c r="I6757" t="n">
        <v>163</v>
      </c>
      <c r="J6757" t="n">
        <v>1</v>
      </c>
      <c r="K6757" t="n">
        <v>146</v>
      </c>
      <c r="L6757" t="n">
        <v>1</v>
      </c>
      <c r="M6757" t="n">
        <v>0</v>
      </c>
      <c r="O6757" t="n">
        <v>0</v>
      </c>
      <c r="P6757" t="n">
        <v>146</v>
      </c>
      <c r="Q6757" t="n">
        <v>0</v>
      </c>
      <c r="R6757" t="n">
        <v>0</v>
      </c>
      <c r="S6757" t="n">
        <v>0</v>
      </c>
      <c r="T6757" t="n">
        <v>0</v>
      </c>
    </row>
    <row r="6758">
      <c r="A6758" s="8" t="n">
        <v>46219</v>
      </c>
      <c r="B6758" t="inlineStr">
        <is>
          <t>DL</t>
        </is>
      </c>
      <c r="C6758" s="9">
        <f>_xlfn.XLOOKUP(B6758,Carriers[Code],Carriers[Airline])</f>
        <v/>
      </c>
      <c r="D6758" t="n">
        <v>2234</v>
      </c>
      <c r="E6758" t="inlineStr">
        <is>
          <t>TPA</t>
        </is>
      </c>
      <c r="F6758" s="10" t="n">
        <v>2015</v>
      </c>
      <c r="G6758" t="inlineStr">
        <is>
          <t>2000-2059</t>
        </is>
      </c>
      <c r="H6758" s="9">
        <f>INT(F6758/100)</f>
        <v/>
      </c>
      <c r="I6758" t="n">
        <v>29</v>
      </c>
      <c r="J6758" t="n">
        <v>1</v>
      </c>
      <c r="K6758" t="n">
        <v>25</v>
      </c>
      <c r="L6758" t="n">
        <v>1</v>
      </c>
      <c r="M6758" t="n">
        <v>0</v>
      </c>
      <c r="O6758" t="n">
        <v>0</v>
      </c>
      <c r="P6758" t="n">
        <v>4</v>
      </c>
      <c r="Q6758" t="n">
        <v>0</v>
      </c>
      <c r="R6758" t="n">
        <v>0</v>
      </c>
      <c r="S6758" t="n">
        <v>0</v>
      </c>
      <c r="T6758" t="n">
        <v>21</v>
      </c>
    </row>
    <row r="6759">
      <c r="A6759" s="8" t="n">
        <v>46219</v>
      </c>
      <c r="B6759" t="inlineStr">
        <is>
          <t>UA</t>
        </is>
      </c>
      <c r="C6759" s="9">
        <f>_xlfn.XLOOKUP(B6759,Carriers[Code],Carriers[Airline])</f>
        <v/>
      </c>
      <c r="D6759" t="n">
        <v>2229</v>
      </c>
      <c r="E6759" t="inlineStr">
        <is>
          <t>ORD</t>
        </is>
      </c>
      <c r="F6759" s="10" t="n">
        <v>2015</v>
      </c>
      <c r="G6759" t="inlineStr">
        <is>
          <t>2000-2059</t>
        </is>
      </c>
      <c r="H6759" s="9">
        <f>INT(F6759/100)</f>
        <v/>
      </c>
      <c r="I6759" t="n">
        <v>-11</v>
      </c>
      <c r="J6759" t="n">
        <v>0</v>
      </c>
      <c r="K6759" t="n">
        <v>4</v>
      </c>
      <c r="L6759" t="n">
        <v>0</v>
      </c>
      <c r="M6759" t="n">
        <v>0</v>
      </c>
      <c r="O6759" t="n">
        <v>0</v>
      </c>
    </row>
    <row r="6760">
      <c r="A6760" s="8" t="n">
        <v>46219</v>
      </c>
      <c r="B6760" t="inlineStr">
        <is>
          <t>DL</t>
        </is>
      </c>
      <c r="C6760" s="9">
        <f>_xlfn.XLOOKUP(B6760,Carriers[Code],Carriers[Airline])</f>
        <v/>
      </c>
      <c r="D6760" t="n">
        <v>1513</v>
      </c>
      <c r="E6760" t="inlineStr">
        <is>
          <t>MCO</t>
        </is>
      </c>
      <c r="F6760" s="10" t="n">
        <v>2016</v>
      </c>
      <c r="G6760" t="inlineStr">
        <is>
          <t>2000-2059</t>
        </is>
      </c>
      <c r="H6760" s="9">
        <f>INT(F6760/100)</f>
        <v/>
      </c>
      <c r="I6760" t="n">
        <v>45</v>
      </c>
      <c r="J6760" t="n">
        <v>1</v>
      </c>
      <c r="K6760" t="n">
        <v>50</v>
      </c>
      <c r="L6760" t="n">
        <v>1</v>
      </c>
      <c r="M6760" t="n">
        <v>0</v>
      </c>
      <c r="O6760" t="n">
        <v>0</v>
      </c>
      <c r="P6760" t="n">
        <v>34</v>
      </c>
      <c r="Q6760" t="n">
        <v>0</v>
      </c>
      <c r="R6760" t="n">
        <v>5</v>
      </c>
      <c r="S6760" t="n">
        <v>0</v>
      </c>
      <c r="T6760" t="n">
        <v>11</v>
      </c>
    </row>
    <row r="6761">
      <c r="A6761" s="8" t="n">
        <v>46219</v>
      </c>
      <c r="B6761" t="inlineStr">
        <is>
          <t>UA</t>
        </is>
      </c>
      <c r="C6761" s="9">
        <f>_xlfn.XLOOKUP(B6761,Carriers[Code],Carriers[Airline])</f>
        <v/>
      </c>
      <c r="D6761" t="n">
        <v>2107</v>
      </c>
      <c r="E6761" t="inlineStr">
        <is>
          <t>SFO</t>
        </is>
      </c>
      <c r="F6761" s="10" t="n">
        <v>2020</v>
      </c>
      <c r="G6761" t="inlineStr">
        <is>
          <t>2000-2059</t>
        </is>
      </c>
      <c r="H6761" s="9">
        <f>INT(F6761/100)</f>
        <v/>
      </c>
      <c r="I6761" t="n">
        <v>22</v>
      </c>
      <c r="J6761" t="n">
        <v>1</v>
      </c>
      <c r="K6761" t="n">
        <v>6</v>
      </c>
      <c r="L6761" t="n">
        <v>0</v>
      </c>
      <c r="M6761" t="n">
        <v>0</v>
      </c>
      <c r="O6761" t="n">
        <v>0</v>
      </c>
    </row>
    <row r="6762">
      <c r="A6762" s="8" t="n">
        <v>46219</v>
      </c>
      <c r="B6762" t="inlineStr">
        <is>
          <t>MQ</t>
        </is>
      </c>
      <c r="C6762" s="9">
        <f>_xlfn.XLOOKUP(B6762,Carriers[Code],Carriers[Airline])</f>
        <v/>
      </c>
      <c r="D6762" t="n">
        <v>4047</v>
      </c>
      <c r="E6762" t="inlineStr">
        <is>
          <t>DCA</t>
        </is>
      </c>
      <c r="F6762" s="10" t="n">
        <v>2022</v>
      </c>
      <c r="G6762" t="inlineStr">
        <is>
          <t>2000-2059</t>
        </is>
      </c>
      <c r="H6762" s="9">
        <f>INT(F6762/100)</f>
        <v/>
      </c>
      <c r="I6762" t="n">
        <v>9</v>
      </c>
      <c r="J6762" t="n">
        <v>0</v>
      </c>
      <c r="K6762" t="n">
        <v>39</v>
      </c>
      <c r="L6762" t="n">
        <v>1</v>
      </c>
      <c r="M6762" t="n">
        <v>0</v>
      </c>
      <c r="O6762" t="n">
        <v>0</v>
      </c>
      <c r="P6762" t="n">
        <v>0</v>
      </c>
      <c r="Q6762" t="n">
        <v>0</v>
      </c>
      <c r="R6762" t="n">
        <v>39</v>
      </c>
      <c r="S6762" t="n">
        <v>0</v>
      </c>
      <c r="T6762" t="n">
        <v>0</v>
      </c>
    </row>
    <row r="6763">
      <c r="A6763" s="8" t="n">
        <v>46219</v>
      </c>
      <c r="B6763" t="inlineStr">
        <is>
          <t>YX</t>
        </is>
      </c>
      <c r="C6763" s="9">
        <f>_xlfn.XLOOKUP(B6763,Carriers[Code],Carriers[Airline])</f>
        <v/>
      </c>
      <c r="D6763" t="n">
        <v>4692</v>
      </c>
      <c r="E6763" t="inlineStr">
        <is>
          <t>MSN</t>
        </is>
      </c>
      <c r="F6763" s="10" t="n">
        <v>2023</v>
      </c>
      <c r="G6763" t="inlineStr">
        <is>
          <t>2000-2059</t>
        </is>
      </c>
      <c r="H6763" s="9">
        <f>INT(F6763/100)</f>
        <v/>
      </c>
      <c r="I6763" t="n">
        <v>32</v>
      </c>
      <c r="J6763" t="n">
        <v>1</v>
      </c>
      <c r="K6763" t="n">
        <v>32</v>
      </c>
      <c r="L6763" t="n">
        <v>1</v>
      </c>
      <c r="M6763" t="n">
        <v>0</v>
      </c>
      <c r="O6763" t="n">
        <v>0</v>
      </c>
      <c r="P6763" t="n">
        <v>0</v>
      </c>
      <c r="Q6763" t="n">
        <v>0</v>
      </c>
      <c r="R6763" t="n">
        <v>0</v>
      </c>
      <c r="S6763" t="n">
        <v>0</v>
      </c>
      <c r="T6763" t="n">
        <v>32</v>
      </c>
    </row>
    <row r="6764">
      <c r="A6764" s="8" t="n">
        <v>46219</v>
      </c>
      <c r="B6764" t="inlineStr">
        <is>
          <t>B6</t>
        </is>
      </c>
      <c r="C6764" s="9">
        <f>_xlfn.XLOOKUP(B6764,Carriers[Code],Carriers[Airline])</f>
        <v/>
      </c>
      <c r="D6764" t="n">
        <v>387</v>
      </c>
      <c r="E6764" t="inlineStr">
        <is>
          <t>LAX</t>
        </is>
      </c>
      <c r="F6764" s="10" t="n">
        <v>2025</v>
      </c>
      <c r="G6764" t="inlineStr">
        <is>
          <t>2000-2059</t>
        </is>
      </c>
      <c r="H6764" s="9">
        <f>INT(F6764/100)</f>
        <v/>
      </c>
      <c r="I6764" t="n">
        <v>9</v>
      </c>
      <c r="J6764" t="n">
        <v>0</v>
      </c>
      <c r="K6764" t="n">
        <v>14</v>
      </c>
      <c r="L6764" t="n">
        <v>0</v>
      </c>
      <c r="M6764" t="n">
        <v>0</v>
      </c>
      <c r="O6764" t="n">
        <v>0</v>
      </c>
    </row>
    <row r="6765">
      <c r="A6765" s="8" t="n">
        <v>46219</v>
      </c>
      <c r="B6765" t="inlineStr">
        <is>
          <t>YX</t>
        </is>
      </c>
      <c r="C6765" s="9">
        <f>_xlfn.XLOOKUP(B6765,Carriers[Code],Carriers[Airline])</f>
        <v/>
      </c>
      <c r="D6765" t="n">
        <v>5610</v>
      </c>
      <c r="E6765" t="inlineStr">
        <is>
          <t>PHL</t>
        </is>
      </c>
      <c r="F6765" s="10" t="n">
        <v>2025</v>
      </c>
      <c r="G6765" t="inlineStr">
        <is>
          <t>2000-2059</t>
        </is>
      </c>
      <c r="H6765" s="9">
        <f>INT(F6765/100)</f>
        <v/>
      </c>
      <c r="I6765" t="n">
        <v>9</v>
      </c>
      <c r="J6765" t="n">
        <v>0</v>
      </c>
      <c r="K6765" t="n">
        <v>10</v>
      </c>
      <c r="L6765" t="n">
        <v>0</v>
      </c>
      <c r="M6765" t="n">
        <v>0</v>
      </c>
      <c r="O6765" t="n">
        <v>0</v>
      </c>
    </row>
    <row r="6766">
      <c r="A6766" s="8" t="n">
        <v>46219</v>
      </c>
      <c r="B6766" t="inlineStr">
        <is>
          <t>UA</t>
        </is>
      </c>
      <c r="C6766" s="9">
        <f>_xlfn.XLOOKUP(B6766,Carriers[Code],Carriers[Airline])</f>
        <v/>
      </c>
      <c r="D6766" t="n">
        <v>2060</v>
      </c>
      <c r="E6766" t="inlineStr">
        <is>
          <t>EWR</t>
        </is>
      </c>
      <c r="F6766" s="10" t="n">
        <v>2027</v>
      </c>
      <c r="G6766" t="inlineStr">
        <is>
          <t>2000-2059</t>
        </is>
      </c>
      <c r="H6766" s="9">
        <f>INT(F6766/100)</f>
        <v/>
      </c>
      <c r="I6766" t="n">
        <v>13</v>
      </c>
      <c r="J6766" t="n">
        <v>0</v>
      </c>
      <c r="K6766" t="n">
        <v>20</v>
      </c>
      <c r="L6766" t="n">
        <v>1</v>
      </c>
      <c r="M6766" t="n">
        <v>0</v>
      </c>
      <c r="O6766" t="n">
        <v>0</v>
      </c>
      <c r="P6766" t="n">
        <v>2</v>
      </c>
      <c r="Q6766" t="n">
        <v>0</v>
      </c>
      <c r="R6766" t="n">
        <v>7</v>
      </c>
      <c r="S6766" t="n">
        <v>0</v>
      </c>
      <c r="T6766" t="n">
        <v>11</v>
      </c>
    </row>
    <row r="6767">
      <c r="A6767" s="8" t="n">
        <v>46219</v>
      </c>
      <c r="B6767" t="inlineStr">
        <is>
          <t>DL</t>
        </is>
      </c>
      <c r="C6767" s="9">
        <f>_xlfn.XLOOKUP(B6767,Carriers[Code],Carriers[Airline])</f>
        <v/>
      </c>
      <c r="D6767" t="n">
        <v>321</v>
      </c>
      <c r="E6767" t="inlineStr">
        <is>
          <t>LAX</t>
        </is>
      </c>
      <c r="F6767" s="10" t="n">
        <v>2030</v>
      </c>
      <c r="G6767" t="inlineStr">
        <is>
          <t>2000-2059</t>
        </is>
      </c>
      <c r="H6767" s="9">
        <f>INT(F6767/100)</f>
        <v/>
      </c>
      <c r="I6767" t="n">
        <v>24</v>
      </c>
      <c r="J6767" t="n">
        <v>1</v>
      </c>
      <c r="K6767" t="n">
        <v>4</v>
      </c>
      <c r="L6767" t="n">
        <v>0</v>
      </c>
      <c r="M6767" t="n">
        <v>0</v>
      </c>
      <c r="O6767" t="n">
        <v>0</v>
      </c>
    </row>
    <row r="6768">
      <c r="A6768" s="8" t="n">
        <v>46219</v>
      </c>
      <c r="B6768" t="inlineStr">
        <is>
          <t>YX</t>
        </is>
      </c>
      <c r="C6768" s="9">
        <f>_xlfn.XLOOKUP(B6768,Carriers[Code],Carriers[Airline])</f>
        <v/>
      </c>
      <c r="D6768" t="n">
        <v>4715</v>
      </c>
      <c r="E6768" t="inlineStr">
        <is>
          <t>MDT</t>
        </is>
      </c>
      <c r="F6768" s="10" t="n">
        <v>2030</v>
      </c>
      <c r="G6768" t="inlineStr">
        <is>
          <t>2000-2059</t>
        </is>
      </c>
      <c r="H6768" s="9">
        <f>INT(F6768/100)</f>
        <v/>
      </c>
      <c r="I6768" t="n">
        <v>75</v>
      </c>
      <c r="J6768" t="n">
        <v>1</v>
      </c>
      <c r="K6768" t="n">
        <v>76</v>
      </c>
      <c r="L6768" t="n">
        <v>1</v>
      </c>
      <c r="M6768" t="n">
        <v>0</v>
      </c>
      <c r="O6768" t="n">
        <v>0</v>
      </c>
      <c r="P6768" t="n">
        <v>0</v>
      </c>
      <c r="Q6768" t="n">
        <v>0</v>
      </c>
      <c r="R6768" t="n">
        <v>1</v>
      </c>
      <c r="S6768" t="n">
        <v>0</v>
      </c>
      <c r="T6768" t="n">
        <v>75</v>
      </c>
    </row>
    <row r="6769">
      <c r="A6769" s="8" t="n">
        <v>46219</v>
      </c>
      <c r="B6769" t="inlineStr">
        <is>
          <t>B6</t>
        </is>
      </c>
      <c r="C6769" s="9">
        <f>_xlfn.XLOOKUP(B6769,Carriers[Code],Carriers[Airline])</f>
        <v/>
      </c>
      <c r="D6769" t="n">
        <v>1337</v>
      </c>
      <c r="E6769" t="inlineStr">
        <is>
          <t>DTW</t>
        </is>
      </c>
      <c r="F6769" s="10" t="n">
        <v>2033</v>
      </c>
      <c r="G6769" t="inlineStr">
        <is>
          <t>2000-2059</t>
        </is>
      </c>
      <c r="H6769" s="9">
        <f>INT(F6769/100)</f>
        <v/>
      </c>
      <c r="I6769" t="n">
        <v>16</v>
      </c>
      <c r="J6769" t="n">
        <v>1</v>
      </c>
      <c r="K6769" t="n">
        <v>10</v>
      </c>
      <c r="L6769" t="n">
        <v>0</v>
      </c>
      <c r="M6769" t="n">
        <v>0</v>
      </c>
      <c r="O6769" t="n">
        <v>0</v>
      </c>
    </row>
    <row r="6770">
      <c r="A6770" s="8" t="n">
        <v>46219</v>
      </c>
      <c r="B6770" t="inlineStr">
        <is>
          <t>YX</t>
        </is>
      </c>
      <c r="C6770" s="9">
        <f>_xlfn.XLOOKUP(B6770,Carriers[Code],Carriers[Airline])</f>
        <v/>
      </c>
      <c r="D6770" t="n">
        <v>5593</v>
      </c>
      <c r="E6770" t="inlineStr">
        <is>
          <t>JAX</t>
        </is>
      </c>
      <c r="F6770" s="10" t="n">
        <v>2035</v>
      </c>
      <c r="G6770" t="inlineStr">
        <is>
          <t>2000-2059</t>
        </is>
      </c>
      <c r="H6770" s="9">
        <f>INT(F6770/100)</f>
        <v/>
      </c>
      <c r="I6770" t="n">
        <v>-3</v>
      </c>
      <c r="J6770" t="n">
        <v>0</v>
      </c>
      <c r="K6770" t="n">
        <v>1</v>
      </c>
      <c r="L6770" t="n">
        <v>0</v>
      </c>
      <c r="M6770" t="n">
        <v>0</v>
      </c>
      <c r="O6770" t="n">
        <v>0</v>
      </c>
    </row>
    <row r="6771">
      <c r="A6771" s="8" t="n">
        <v>46219</v>
      </c>
      <c r="B6771" t="inlineStr">
        <is>
          <t>YX</t>
        </is>
      </c>
      <c r="C6771" s="9">
        <f>_xlfn.XLOOKUP(B6771,Carriers[Code],Carriers[Airline])</f>
        <v/>
      </c>
      <c r="D6771" t="n">
        <v>5851</v>
      </c>
      <c r="E6771" t="inlineStr">
        <is>
          <t>BWI</t>
        </is>
      </c>
      <c r="F6771" s="10" t="n">
        <v>2035</v>
      </c>
      <c r="G6771" t="inlineStr">
        <is>
          <t>2000-2059</t>
        </is>
      </c>
      <c r="H6771" s="9">
        <f>INT(F6771/100)</f>
        <v/>
      </c>
      <c r="I6771" t="n">
        <v>-9</v>
      </c>
      <c r="J6771" t="n">
        <v>0</v>
      </c>
      <c r="K6771" t="n">
        <v>-23</v>
      </c>
      <c r="L6771" t="n">
        <v>0</v>
      </c>
      <c r="M6771" t="n">
        <v>0</v>
      </c>
      <c r="O6771" t="n">
        <v>0</v>
      </c>
    </row>
    <row r="6772">
      <c r="A6772" s="8" t="n">
        <v>46219</v>
      </c>
      <c r="B6772" t="inlineStr">
        <is>
          <t>B6</t>
        </is>
      </c>
      <c r="C6772" s="9">
        <f>_xlfn.XLOOKUP(B6772,Carriers[Code],Carriers[Airline])</f>
        <v/>
      </c>
      <c r="D6772" t="n">
        <v>1785</v>
      </c>
      <c r="E6772" t="inlineStr">
        <is>
          <t>PIT</t>
        </is>
      </c>
      <c r="F6772" s="10" t="n">
        <v>2038</v>
      </c>
      <c r="G6772" t="inlineStr">
        <is>
          <t>2000-2059</t>
        </is>
      </c>
      <c r="H6772" s="9">
        <f>INT(F6772/100)</f>
        <v/>
      </c>
      <c r="I6772" t="n">
        <v>126</v>
      </c>
      <c r="J6772" t="n">
        <v>1</v>
      </c>
      <c r="K6772" t="n">
        <v>133</v>
      </c>
      <c r="L6772" t="n">
        <v>1</v>
      </c>
      <c r="M6772" t="n">
        <v>0</v>
      </c>
      <c r="O6772" t="n">
        <v>0</v>
      </c>
      <c r="P6772" t="n">
        <v>0</v>
      </c>
      <c r="Q6772" t="n">
        <v>0</v>
      </c>
      <c r="R6772" t="n">
        <v>7</v>
      </c>
      <c r="S6772" t="n">
        <v>0</v>
      </c>
      <c r="T6772" t="n">
        <v>126</v>
      </c>
    </row>
    <row r="6773">
      <c r="A6773" s="8" t="n">
        <v>46219</v>
      </c>
      <c r="B6773" t="inlineStr">
        <is>
          <t>UA</t>
        </is>
      </c>
      <c r="C6773" s="9">
        <f>_xlfn.XLOOKUP(B6773,Carriers[Code],Carriers[Airline])</f>
        <v/>
      </c>
      <c r="D6773" t="n">
        <v>2433</v>
      </c>
      <c r="E6773" t="inlineStr">
        <is>
          <t>DEN</t>
        </is>
      </c>
      <c r="F6773" s="10" t="n">
        <v>2039</v>
      </c>
      <c r="G6773" t="inlineStr">
        <is>
          <t>2000-2059</t>
        </is>
      </c>
      <c r="H6773" s="9">
        <f>INT(F6773/100)</f>
        <v/>
      </c>
      <c r="I6773" t="n">
        <v>69</v>
      </c>
      <c r="J6773" t="n">
        <v>1</v>
      </c>
      <c r="K6773" t="n">
        <v>26</v>
      </c>
      <c r="L6773" t="n">
        <v>1</v>
      </c>
      <c r="M6773" t="n">
        <v>0</v>
      </c>
      <c r="O6773" t="n">
        <v>0</v>
      </c>
      <c r="P6773" t="n">
        <v>0</v>
      </c>
      <c r="Q6773" t="n">
        <v>0</v>
      </c>
      <c r="R6773" t="n">
        <v>0</v>
      </c>
      <c r="S6773" t="n">
        <v>0</v>
      </c>
      <c r="T6773" t="n">
        <v>26</v>
      </c>
    </row>
    <row r="6774">
      <c r="A6774" s="8" t="n">
        <v>46219</v>
      </c>
      <c r="B6774" t="inlineStr">
        <is>
          <t>DL</t>
        </is>
      </c>
      <c r="C6774" s="9">
        <f>_xlfn.XLOOKUP(B6774,Carriers[Code],Carriers[Airline])</f>
        <v/>
      </c>
      <c r="D6774" t="n">
        <v>900</v>
      </c>
      <c r="E6774" t="inlineStr">
        <is>
          <t>ATL</t>
        </is>
      </c>
      <c r="F6774" s="10" t="n">
        <v>2040</v>
      </c>
      <c r="G6774" t="inlineStr">
        <is>
          <t>2000-2059</t>
        </is>
      </c>
      <c r="H6774" s="9">
        <f>INT(F6774/100)</f>
        <v/>
      </c>
      <c r="I6774" t="n">
        <v>23</v>
      </c>
      <c r="J6774" t="n">
        <v>1</v>
      </c>
      <c r="K6774" t="n">
        <v>-15</v>
      </c>
      <c r="L6774" t="n">
        <v>0</v>
      </c>
      <c r="M6774" t="n">
        <v>0</v>
      </c>
      <c r="O6774" t="n">
        <v>0</v>
      </c>
    </row>
    <row r="6775">
      <c r="A6775" s="8" t="n">
        <v>46219</v>
      </c>
      <c r="B6775" t="inlineStr">
        <is>
          <t>DL</t>
        </is>
      </c>
      <c r="C6775" s="9">
        <f>_xlfn.XLOOKUP(B6775,Carriers[Code],Carriers[Airline])</f>
        <v/>
      </c>
      <c r="D6775" t="n">
        <v>2804</v>
      </c>
      <c r="E6775" t="inlineStr">
        <is>
          <t>ORD</t>
        </is>
      </c>
      <c r="F6775" s="10" t="n">
        <v>2045</v>
      </c>
      <c r="G6775" t="inlineStr">
        <is>
          <t>2000-2059</t>
        </is>
      </c>
      <c r="H6775" s="9">
        <f>INT(F6775/100)</f>
        <v/>
      </c>
      <c r="I6775" t="n">
        <v>13</v>
      </c>
      <c r="J6775" t="n">
        <v>0</v>
      </c>
      <c r="K6775" t="n">
        <v>38</v>
      </c>
      <c r="L6775" t="n">
        <v>1</v>
      </c>
      <c r="M6775" t="n">
        <v>0</v>
      </c>
      <c r="O6775" t="n">
        <v>0</v>
      </c>
      <c r="P6775" t="n">
        <v>0</v>
      </c>
      <c r="Q6775" t="n">
        <v>0</v>
      </c>
      <c r="R6775" t="n">
        <v>25</v>
      </c>
      <c r="S6775" t="n">
        <v>0</v>
      </c>
      <c r="T6775" t="n">
        <v>13</v>
      </c>
    </row>
    <row r="6776">
      <c r="A6776" s="8" t="n">
        <v>46219</v>
      </c>
      <c r="B6776" t="inlineStr">
        <is>
          <t>YX</t>
        </is>
      </c>
      <c r="C6776" s="9">
        <f>_xlfn.XLOOKUP(B6776,Carriers[Code],Carriers[Airline])</f>
        <v/>
      </c>
      <c r="D6776" t="n">
        <v>5801</v>
      </c>
      <c r="E6776" t="inlineStr">
        <is>
          <t>CVG</t>
        </is>
      </c>
      <c r="F6776" s="10" t="n">
        <v>2045</v>
      </c>
      <c r="G6776" t="inlineStr">
        <is>
          <t>2000-2059</t>
        </is>
      </c>
      <c r="H6776" s="9">
        <f>INT(F6776/100)</f>
        <v/>
      </c>
      <c r="I6776" t="n">
        <v>88</v>
      </c>
      <c r="J6776" t="n">
        <v>1</v>
      </c>
      <c r="K6776" t="n">
        <v>73</v>
      </c>
      <c r="L6776" t="n">
        <v>1</v>
      </c>
      <c r="M6776" t="n">
        <v>0</v>
      </c>
      <c r="O6776" t="n">
        <v>0</v>
      </c>
      <c r="P6776" t="n">
        <v>0</v>
      </c>
      <c r="Q6776" t="n">
        <v>0</v>
      </c>
      <c r="R6776" t="n">
        <v>37</v>
      </c>
      <c r="S6776" t="n">
        <v>0</v>
      </c>
      <c r="T6776" t="n">
        <v>36</v>
      </c>
    </row>
    <row r="6777">
      <c r="A6777" s="8" t="n">
        <v>46219</v>
      </c>
      <c r="B6777" t="inlineStr">
        <is>
          <t>B6</t>
        </is>
      </c>
      <c r="C6777" s="9">
        <f>_xlfn.XLOOKUP(B6777,Carriers[Code],Carriers[Airline])</f>
        <v/>
      </c>
      <c r="D6777" t="n">
        <v>2783</v>
      </c>
      <c r="E6777" t="inlineStr">
        <is>
          <t>RDU</t>
        </is>
      </c>
      <c r="F6777" s="10" t="n">
        <v>2054</v>
      </c>
      <c r="G6777" t="inlineStr">
        <is>
          <t>2000-2059</t>
        </is>
      </c>
      <c r="H6777" s="9">
        <f>INT(F6777/100)</f>
        <v/>
      </c>
      <c r="I6777" t="n">
        <v>151</v>
      </c>
      <c r="J6777" t="n">
        <v>1</v>
      </c>
      <c r="K6777" t="n">
        <v>133</v>
      </c>
      <c r="L6777" t="n">
        <v>1</v>
      </c>
      <c r="M6777" t="n">
        <v>0</v>
      </c>
      <c r="O6777" t="n">
        <v>0</v>
      </c>
      <c r="P6777" t="n">
        <v>0</v>
      </c>
      <c r="Q6777" t="n">
        <v>0</v>
      </c>
      <c r="R6777" t="n">
        <v>0</v>
      </c>
      <c r="S6777" t="n">
        <v>0</v>
      </c>
      <c r="T6777" t="n">
        <v>133</v>
      </c>
    </row>
    <row r="6778">
      <c r="A6778" s="8" t="n">
        <v>46219</v>
      </c>
      <c r="B6778" t="inlineStr">
        <is>
          <t>B6</t>
        </is>
      </c>
      <c r="C6778" s="9">
        <f>_xlfn.XLOOKUP(B6778,Carriers[Code],Carriers[Airline])</f>
        <v/>
      </c>
      <c r="D6778" t="n">
        <v>206</v>
      </c>
      <c r="E6778" t="inlineStr">
        <is>
          <t>PQI</t>
        </is>
      </c>
      <c r="F6778" s="10" t="n">
        <v>2055</v>
      </c>
      <c r="G6778" t="inlineStr">
        <is>
          <t>2000-2059</t>
        </is>
      </c>
      <c r="H6778" s="9">
        <f>INT(F6778/100)</f>
        <v/>
      </c>
      <c r="I6778" t="n">
        <v>142</v>
      </c>
      <c r="J6778" t="n">
        <v>1</v>
      </c>
      <c r="K6778" t="n">
        <v>137</v>
      </c>
      <c r="L6778" t="n">
        <v>1</v>
      </c>
      <c r="M6778" t="n">
        <v>0</v>
      </c>
      <c r="O6778" t="n">
        <v>0</v>
      </c>
      <c r="P6778" t="n">
        <v>13</v>
      </c>
      <c r="Q6778" t="n">
        <v>0</v>
      </c>
      <c r="R6778" t="n">
        <v>0</v>
      </c>
      <c r="S6778" t="n">
        <v>0</v>
      </c>
      <c r="T6778" t="n">
        <v>124</v>
      </c>
    </row>
    <row r="6779">
      <c r="A6779" s="8" t="n">
        <v>46219</v>
      </c>
      <c r="B6779" t="inlineStr">
        <is>
          <t>B6</t>
        </is>
      </c>
      <c r="C6779" s="9">
        <f>_xlfn.XLOOKUP(B6779,Carriers[Code],Carriers[Airline])</f>
        <v/>
      </c>
      <c r="D6779" t="n">
        <v>413</v>
      </c>
      <c r="E6779" t="inlineStr">
        <is>
          <t>SFO</t>
        </is>
      </c>
      <c r="F6779" s="10" t="n">
        <v>2055</v>
      </c>
      <c r="G6779" t="inlineStr">
        <is>
          <t>2000-2059</t>
        </is>
      </c>
      <c r="H6779" s="9">
        <f>INT(F6779/100)</f>
        <v/>
      </c>
      <c r="I6779" t="n">
        <v>30</v>
      </c>
      <c r="J6779" t="n">
        <v>1</v>
      </c>
      <c r="K6779" t="n">
        <v>16</v>
      </c>
      <c r="L6779" t="n">
        <v>1</v>
      </c>
      <c r="M6779" t="n">
        <v>0</v>
      </c>
      <c r="O6779" t="n">
        <v>0</v>
      </c>
      <c r="P6779" t="n">
        <v>4</v>
      </c>
      <c r="Q6779" t="n">
        <v>0</v>
      </c>
      <c r="R6779" t="n">
        <v>0</v>
      </c>
      <c r="S6779" t="n">
        <v>0</v>
      </c>
      <c r="T6779" t="n">
        <v>12</v>
      </c>
    </row>
    <row r="6780">
      <c r="A6780" s="8" t="n">
        <v>46219</v>
      </c>
      <c r="B6780" t="inlineStr">
        <is>
          <t>DL</t>
        </is>
      </c>
      <c r="C6780" s="9">
        <f>_xlfn.XLOOKUP(B6780,Carriers[Code],Carriers[Airline])</f>
        <v/>
      </c>
      <c r="D6780" t="n">
        <v>2919</v>
      </c>
      <c r="E6780" t="inlineStr">
        <is>
          <t>SFO</t>
        </is>
      </c>
      <c r="F6780" s="10" t="n">
        <v>2055</v>
      </c>
      <c r="G6780" t="inlineStr">
        <is>
          <t>2000-2059</t>
        </is>
      </c>
      <c r="H6780" s="9">
        <f>INT(F6780/100)</f>
        <v/>
      </c>
      <c r="I6780" t="n">
        <v>57</v>
      </c>
      <c r="J6780" t="n">
        <v>1</v>
      </c>
      <c r="K6780" t="n">
        <v>27</v>
      </c>
      <c r="L6780" t="n">
        <v>1</v>
      </c>
      <c r="M6780" t="n">
        <v>0</v>
      </c>
      <c r="O6780" t="n">
        <v>0</v>
      </c>
      <c r="P6780" t="n">
        <v>0</v>
      </c>
      <c r="Q6780" t="n">
        <v>0</v>
      </c>
      <c r="R6780" t="n">
        <v>0</v>
      </c>
      <c r="S6780" t="n">
        <v>0</v>
      </c>
      <c r="T6780" t="n">
        <v>27</v>
      </c>
    </row>
    <row r="6781">
      <c r="A6781" s="8" t="n">
        <v>46219</v>
      </c>
      <c r="B6781" t="inlineStr">
        <is>
          <t>YX</t>
        </is>
      </c>
      <c r="C6781" s="9">
        <f>_xlfn.XLOOKUP(B6781,Carriers[Code],Carriers[Airline])</f>
        <v/>
      </c>
      <c r="D6781" t="n">
        <v>5655</v>
      </c>
      <c r="E6781" t="inlineStr">
        <is>
          <t>CLE</t>
        </is>
      </c>
      <c r="F6781" s="10" t="n">
        <v>2055</v>
      </c>
      <c r="G6781" t="inlineStr">
        <is>
          <t>2000-2059</t>
        </is>
      </c>
      <c r="H6781" s="9">
        <f>INT(F6781/100)</f>
        <v/>
      </c>
      <c r="I6781" t="n">
        <v>-13</v>
      </c>
      <c r="J6781" t="n">
        <v>0</v>
      </c>
      <c r="K6781" t="n">
        <v>-10</v>
      </c>
      <c r="L6781" t="n">
        <v>0</v>
      </c>
      <c r="M6781" t="n">
        <v>0</v>
      </c>
      <c r="O6781" t="n">
        <v>0</v>
      </c>
    </row>
    <row r="6782">
      <c r="A6782" s="8" t="n">
        <v>46219</v>
      </c>
      <c r="B6782" t="inlineStr">
        <is>
          <t>YX</t>
        </is>
      </c>
      <c r="C6782" s="9">
        <f>_xlfn.XLOOKUP(B6782,Carriers[Code],Carriers[Airline])</f>
        <v/>
      </c>
      <c r="D6782" t="n">
        <v>5609</v>
      </c>
      <c r="E6782" t="inlineStr">
        <is>
          <t>LGA</t>
        </is>
      </c>
      <c r="F6782" s="10" t="n">
        <v>2100</v>
      </c>
      <c r="G6782" t="inlineStr">
        <is>
          <t>2100-2159</t>
        </is>
      </c>
      <c r="H6782" s="9">
        <f>INT(F6782/100)</f>
        <v/>
      </c>
      <c r="I6782" t="n">
        <v>13</v>
      </c>
      <c r="J6782" t="n">
        <v>0</v>
      </c>
      <c r="K6782" t="n">
        <v>10</v>
      </c>
      <c r="L6782" t="n">
        <v>0</v>
      </c>
      <c r="M6782" t="n">
        <v>0</v>
      </c>
      <c r="O6782" t="n">
        <v>0</v>
      </c>
    </row>
    <row r="6783">
      <c r="A6783" s="8" t="n">
        <v>46219</v>
      </c>
      <c r="B6783" t="inlineStr">
        <is>
          <t>B6</t>
        </is>
      </c>
      <c r="C6783" s="9">
        <f>_xlfn.XLOOKUP(B6783,Carriers[Code],Carriers[Airline])</f>
        <v/>
      </c>
      <c r="D6783" t="n">
        <v>591</v>
      </c>
      <c r="E6783" t="inlineStr">
        <is>
          <t>TPA</t>
        </is>
      </c>
      <c r="F6783" s="10" t="n">
        <v>2103</v>
      </c>
      <c r="G6783" t="inlineStr">
        <is>
          <t>2100-2159</t>
        </is>
      </c>
      <c r="H6783" s="9">
        <f>INT(F6783/100)</f>
        <v/>
      </c>
      <c r="I6783" t="n">
        <v>128</v>
      </c>
      <c r="J6783" t="n">
        <v>1</v>
      </c>
      <c r="K6783" t="n">
        <v>113</v>
      </c>
      <c r="L6783" t="n">
        <v>1</v>
      </c>
      <c r="M6783" t="n">
        <v>0</v>
      </c>
      <c r="O6783" t="n">
        <v>0</v>
      </c>
      <c r="P6783" t="n">
        <v>94</v>
      </c>
      <c r="Q6783" t="n">
        <v>0</v>
      </c>
      <c r="R6783" t="n">
        <v>0</v>
      </c>
      <c r="S6783" t="n">
        <v>0</v>
      </c>
      <c r="T6783" t="n">
        <v>19</v>
      </c>
    </row>
    <row r="6784">
      <c r="A6784" s="8" t="n">
        <v>46219</v>
      </c>
      <c r="B6784" t="inlineStr">
        <is>
          <t>DL</t>
        </is>
      </c>
      <c r="C6784" s="9">
        <f>_xlfn.XLOOKUP(B6784,Carriers[Code],Carriers[Airline])</f>
        <v/>
      </c>
      <c r="D6784" t="n">
        <v>2896</v>
      </c>
      <c r="E6784" t="inlineStr">
        <is>
          <t>DTW</t>
        </is>
      </c>
      <c r="F6784" s="10" t="n">
        <v>2105</v>
      </c>
      <c r="G6784" t="inlineStr">
        <is>
          <t>2100-2159</t>
        </is>
      </c>
      <c r="H6784" s="9">
        <f>INT(F6784/100)</f>
        <v/>
      </c>
      <c r="I6784" t="n">
        <v>28</v>
      </c>
      <c r="J6784" t="n">
        <v>1</v>
      </c>
      <c r="K6784" t="n">
        <v>28</v>
      </c>
      <c r="L6784" t="n">
        <v>1</v>
      </c>
      <c r="M6784" t="n">
        <v>0</v>
      </c>
      <c r="O6784" t="n">
        <v>0</v>
      </c>
      <c r="P6784" t="n">
        <v>0</v>
      </c>
      <c r="Q6784" t="n">
        <v>0</v>
      </c>
      <c r="R6784" t="n">
        <v>0</v>
      </c>
      <c r="S6784" t="n">
        <v>0</v>
      </c>
      <c r="T6784" t="n">
        <v>28</v>
      </c>
    </row>
    <row r="6785">
      <c r="A6785" s="8" t="n">
        <v>46219</v>
      </c>
      <c r="B6785" t="inlineStr">
        <is>
          <t>YX</t>
        </is>
      </c>
      <c r="C6785" s="9">
        <f>_xlfn.XLOOKUP(B6785,Carriers[Code],Carriers[Airline])</f>
        <v/>
      </c>
      <c r="D6785" t="n">
        <v>5594</v>
      </c>
      <c r="E6785" t="inlineStr">
        <is>
          <t>MEM</t>
        </is>
      </c>
      <c r="F6785" s="10" t="n">
        <v>2115</v>
      </c>
      <c r="G6785" t="inlineStr">
        <is>
          <t>2100-2159</t>
        </is>
      </c>
      <c r="H6785" s="9">
        <f>INT(F6785/100)</f>
        <v/>
      </c>
      <c r="I6785" t="n">
        <v>129</v>
      </c>
      <c r="J6785" t="n">
        <v>1</v>
      </c>
      <c r="K6785" t="n">
        <v>105</v>
      </c>
      <c r="L6785" t="n">
        <v>1</v>
      </c>
      <c r="M6785" t="n">
        <v>0</v>
      </c>
      <c r="O6785" t="n">
        <v>0</v>
      </c>
      <c r="P6785" t="n">
        <v>17</v>
      </c>
      <c r="Q6785" t="n">
        <v>0</v>
      </c>
      <c r="R6785" t="n">
        <v>0</v>
      </c>
      <c r="S6785" t="n">
        <v>0</v>
      </c>
      <c r="T6785" t="n">
        <v>88</v>
      </c>
    </row>
    <row r="6786">
      <c r="A6786" s="8" t="n">
        <v>46219</v>
      </c>
      <c r="B6786" t="inlineStr">
        <is>
          <t>YX</t>
        </is>
      </c>
      <c r="C6786" s="9">
        <f>_xlfn.XLOOKUP(B6786,Carriers[Code],Carriers[Airline])</f>
        <v/>
      </c>
      <c r="D6786" t="n">
        <v>5702</v>
      </c>
      <c r="E6786" t="inlineStr">
        <is>
          <t>JFK</t>
        </is>
      </c>
      <c r="F6786" s="10" t="n">
        <v>2120</v>
      </c>
      <c r="G6786" t="inlineStr">
        <is>
          <t>2100-2159</t>
        </is>
      </c>
      <c r="H6786" s="9">
        <f>INT(F6786/100)</f>
        <v/>
      </c>
      <c r="I6786" t="n">
        <v>-2</v>
      </c>
      <c r="J6786" t="n">
        <v>0</v>
      </c>
      <c r="K6786" t="n">
        <v>1</v>
      </c>
      <c r="L6786" t="n">
        <v>0</v>
      </c>
      <c r="M6786" t="n">
        <v>0</v>
      </c>
      <c r="O6786" t="n">
        <v>0</v>
      </c>
    </row>
    <row r="6787">
      <c r="A6787" s="8" t="n">
        <v>46219</v>
      </c>
      <c r="B6787" t="inlineStr">
        <is>
          <t>YX</t>
        </is>
      </c>
      <c r="C6787" s="9">
        <f>_xlfn.XLOOKUP(B6787,Carriers[Code],Carriers[Airline])</f>
        <v/>
      </c>
      <c r="D6787" t="n">
        <v>4662</v>
      </c>
      <c r="E6787" t="inlineStr">
        <is>
          <t>ROC</t>
        </is>
      </c>
      <c r="F6787" s="10" t="n">
        <v>2129</v>
      </c>
      <c r="G6787" t="inlineStr">
        <is>
          <t>2100-2159</t>
        </is>
      </c>
      <c r="H6787" s="9">
        <f>INT(F6787/100)</f>
        <v/>
      </c>
      <c r="I6787" t="n">
        <v>-9</v>
      </c>
      <c r="J6787" t="n">
        <v>0</v>
      </c>
      <c r="K6787" t="n">
        <v>-17</v>
      </c>
      <c r="L6787" t="n">
        <v>0</v>
      </c>
      <c r="M6787" t="n">
        <v>0</v>
      </c>
      <c r="O6787" t="n">
        <v>0</v>
      </c>
    </row>
    <row r="6788">
      <c r="A6788" s="8" t="n">
        <v>46219</v>
      </c>
      <c r="B6788" t="inlineStr">
        <is>
          <t>YX</t>
        </is>
      </c>
      <c r="C6788" s="9">
        <f>_xlfn.XLOOKUP(B6788,Carriers[Code],Carriers[Airline])</f>
        <v/>
      </c>
      <c r="D6788" t="n">
        <v>5676</v>
      </c>
      <c r="E6788" t="inlineStr">
        <is>
          <t>RIC</t>
        </is>
      </c>
      <c r="F6788" s="10" t="n">
        <v>2130</v>
      </c>
      <c r="G6788" t="inlineStr">
        <is>
          <t>2100-2159</t>
        </is>
      </c>
      <c r="H6788" s="9">
        <f>INT(F6788/100)</f>
        <v/>
      </c>
      <c r="I6788" t="n">
        <v>50</v>
      </c>
      <c r="J6788" t="n">
        <v>1</v>
      </c>
      <c r="K6788" t="n">
        <v>54</v>
      </c>
      <c r="L6788" t="n">
        <v>1</v>
      </c>
      <c r="M6788" t="n">
        <v>0</v>
      </c>
      <c r="O6788" t="n">
        <v>0</v>
      </c>
      <c r="P6788" t="n">
        <v>17</v>
      </c>
      <c r="Q6788" t="n">
        <v>0</v>
      </c>
      <c r="R6788" t="n">
        <v>4</v>
      </c>
      <c r="S6788" t="n">
        <v>0</v>
      </c>
      <c r="T6788" t="n">
        <v>33</v>
      </c>
    </row>
    <row r="6789">
      <c r="A6789" s="8" t="n">
        <v>46219</v>
      </c>
      <c r="B6789" t="inlineStr">
        <is>
          <t>B6</t>
        </is>
      </c>
      <c r="C6789" s="9">
        <f>_xlfn.XLOOKUP(B6789,Carriers[Code],Carriers[Airline])</f>
        <v/>
      </c>
      <c r="D6789" t="n">
        <v>845</v>
      </c>
      <c r="E6789" t="inlineStr">
        <is>
          <t>SYR</t>
        </is>
      </c>
      <c r="F6789" s="10" t="n">
        <v>2135</v>
      </c>
      <c r="G6789" t="inlineStr">
        <is>
          <t>2100-2159</t>
        </is>
      </c>
      <c r="H6789" s="9">
        <f>INT(F6789/100)</f>
        <v/>
      </c>
      <c r="I6789" t="n">
        <v>-2</v>
      </c>
      <c r="J6789" t="n">
        <v>0</v>
      </c>
      <c r="K6789" t="n">
        <v>-4</v>
      </c>
      <c r="L6789" t="n">
        <v>0</v>
      </c>
      <c r="M6789" t="n">
        <v>0</v>
      </c>
      <c r="O6789" t="n">
        <v>0</v>
      </c>
    </row>
    <row r="6790">
      <c r="A6790" s="8" t="n">
        <v>46219</v>
      </c>
      <c r="B6790" t="inlineStr">
        <is>
          <t>B6</t>
        </is>
      </c>
      <c r="C6790" s="9">
        <f>_xlfn.XLOOKUP(B6790,Carriers[Code],Carriers[Airline])</f>
        <v/>
      </c>
      <c r="D6790" t="n">
        <v>2421</v>
      </c>
      <c r="E6790" t="inlineStr">
        <is>
          <t>PBI</t>
        </is>
      </c>
      <c r="F6790" s="10" t="n">
        <v>2135</v>
      </c>
      <c r="G6790" t="inlineStr">
        <is>
          <t>2100-2159</t>
        </is>
      </c>
      <c r="H6790" s="9">
        <f>INT(F6790/100)</f>
        <v/>
      </c>
      <c r="I6790" t="n">
        <v>0</v>
      </c>
      <c r="J6790" t="n">
        <v>0</v>
      </c>
      <c r="K6790" t="n">
        <v>9</v>
      </c>
      <c r="L6790" t="n">
        <v>0</v>
      </c>
      <c r="M6790" t="n">
        <v>0</v>
      </c>
      <c r="O6790" t="n">
        <v>0</v>
      </c>
    </row>
    <row r="6791">
      <c r="A6791" s="8" t="n">
        <v>46219</v>
      </c>
      <c r="B6791" t="inlineStr">
        <is>
          <t>YX</t>
        </is>
      </c>
      <c r="C6791" s="9">
        <f>_xlfn.XLOOKUP(B6791,Carriers[Code],Carriers[Airline])</f>
        <v/>
      </c>
      <c r="D6791" t="n">
        <v>5704</v>
      </c>
      <c r="E6791" t="inlineStr">
        <is>
          <t>DCA</t>
        </is>
      </c>
      <c r="F6791" s="10" t="n">
        <v>2148</v>
      </c>
      <c r="G6791" t="inlineStr">
        <is>
          <t>2100-2159</t>
        </is>
      </c>
      <c r="H6791" s="9">
        <f>INT(F6791/100)</f>
        <v/>
      </c>
      <c r="I6791" t="n">
        <v>50</v>
      </c>
      <c r="J6791" t="n">
        <v>1</v>
      </c>
      <c r="K6791" t="n">
        <v>46</v>
      </c>
      <c r="L6791" t="n">
        <v>1</v>
      </c>
      <c r="M6791" t="n">
        <v>0</v>
      </c>
      <c r="O6791" t="n">
        <v>0</v>
      </c>
      <c r="P6791" t="n">
        <v>44</v>
      </c>
      <c r="Q6791" t="n">
        <v>0</v>
      </c>
      <c r="R6791" t="n">
        <v>0</v>
      </c>
      <c r="S6791" t="n">
        <v>0</v>
      </c>
      <c r="T6791" t="n">
        <v>2</v>
      </c>
    </row>
    <row r="6792">
      <c r="A6792" s="8" t="n">
        <v>46219</v>
      </c>
      <c r="B6792" t="inlineStr">
        <is>
          <t>YX</t>
        </is>
      </c>
      <c r="C6792" s="9">
        <f>_xlfn.XLOOKUP(B6792,Carriers[Code],Carriers[Airline])</f>
        <v/>
      </c>
      <c r="D6792" t="n">
        <v>5840</v>
      </c>
      <c r="E6792" t="inlineStr">
        <is>
          <t>LGA</t>
        </is>
      </c>
      <c r="F6792" s="10" t="n">
        <v>2200</v>
      </c>
      <c r="G6792" t="inlineStr">
        <is>
          <t>2200-2259</t>
        </is>
      </c>
      <c r="H6792" s="9">
        <f>INT(F6792/100)</f>
        <v/>
      </c>
      <c r="I6792" t="n">
        <v>36</v>
      </c>
      <c r="J6792" t="n">
        <v>1</v>
      </c>
      <c r="K6792" t="n">
        <v>36</v>
      </c>
      <c r="L6792" t="n">
        <v>1</v>
      </c>
      <c r="M6792" t="n">
        <v>0</v>
      </c>
      <c r="O6792" t="n">
        <v>0</v>
      </c>
      <c r="P6792" t="n">
        <v>32</v>
      </c>
      <c r="Q6792" t="n">
        <v>0</v>
      </c>
      <c r="R6792" t="n">
        <v>0</v>
      </c>
      <c r="S6792" t="n">
        <v>0</v>
      </c>
      <c r="T6792" t="n">
        <v>4</v>
      </c>
    </row>
    <row r="6793">
      <c r="A6793" s="8" t="n">
        <v>46219</v>
      </c>
      <c r="B6793" t="inlineStr">
        <is>
          <t>B6</t>
        </is>
      </c>
      <c r="C6793" s="9">
        <f>_xlfn.XLOOKUP(B6793,Carriers[Code],Carriers[Airline])</f>
        <v/>
      </c>
      <c r="D6793" t="n">
        <v>715</v>
      </c>
      <c r="E6793" t="inlineStr">
        <is>
          <t>BUF</t>
        </is>
      </c>
      <c r="F6793" s="10" t="n">
        <v>2210</v>
      </c>
      <c r="G6793" t="inlineStr">
        <is>
          <t>2200-2259</t>
        </is>
      </c>
      <c r="H6793" s="9">
        <f>INT(F6793/100)</f>
        <v/>
      </c>
      <c r="I6793" t="n">
        <v>-1</v>
      </c>
      <c r="J6793" t="n">
        <v>0</v>
      </c>
      <c r="K6793" t="n">
        <v>-7</v>
      </c>
      <c r="L6793" t="n">
        <v>0</v>
      </c>
      <c r="M6793" t="n">
        <v>0</v>
      </c>
      <c r="O6793" t="n">
        <v>0</v>
      </c>
    </row>
    <row r="6794">
      <c r="A6794" s="8" t="n">
        <v>46219</v>
      </c>
      <c r="B6794" t="inlineStr">
        <is>
          <t>WN</t>
        </is>
      </c>
      <c r="C6794" s="9">
        <f>_xlfn.XLOOKUP(B6794,Carriers[Code],Carriers[Airline])</f>
        <v/>
      </c>
      <c r="D6794" t="n">
        <v>736</v>
      </c>
      <c r="E6794" t="inlineStr">
        <is>
          <t>BWI</t>
        </is>
      </c>
      <c r="F6794" s="10" t="n">
        <v>2215</v>
      </c>
      <c r="G6794" t="inlineStr">
        <is>
          <t>2200-2259</t>
        </is>
      </c>
      <c r="H6794" s="9">
        <f>INT(F6794/100)</f>
        <v/>
      </c>
      <c r="I6794" t="n">
        <v>-1</v>
      </c>
      <c r="J6794" t="n">
        <v>0</v>
      </c>
      <c r="K6794" t="n">
        <v>-20</v>
      </c>
      <c r="L6794" t="n">
        <v>0</v>
      </c>
      <c r="M6794" t="n">
        <v>0</v>
      </c>
      <c r="O6794" t="n">
        <v>0</v>
      </c>
    </row>
    <row r="6795">
      <c r="A6795" s="8" t="n">
        <v>46219</v>
      </c>
      <c r="B6795" t="inlineStr">
        <is>
          <t>B6</t>
        </is>
      </c>
      <c r="C6795" s="9">
        <f>_xlfn.XLOOKUP(B6795,Carriers[Code],Carriers[Airline])</f>
        <v/>
      </c>
      <c r="D6795" t="n">
        <v>561</v>
      </c>
      <c r="E6795" t="inlineStr">
        <is>
          <t>SJU</t>
        </is>
      </c>
      <c r="F6795" s="10" t="n">
        <v>2219</v>
      </c>
      <c r="G6795" t="inlineStr">
        <is>
          <t>2200-2259</t>
        </is>
      </c>
      <c r="H6795" s="9">
        <f>INT(F6795/100)</f>
        <v/>
      </c>
      <c r="I6795" t="n">
        <v>2</v>
      </c>
      <c r="J6795" t="n">
        <v>0</v>
      </c>
      <c r="K6795" t="n">
        <v>-8</v>
      </c>
      <c r="L6795" t="n">
        <v>0</v>
      </c>
      <c r="M6795" t="n">
        <v>0</v>
      </c>
      <c r="O6795" t="n">
        <v>0</v>
      </c>
    </row>
    <row r="6796">
      <c r="A6796" s="8" t="n">
        <v>46220</v>
      </c>
      <c r="B6796" t="inlineStr">
        <is>
          <t>B6</t>
        </is>
      </c>
      <c r="C6796" s="9">
        <f>_xlfn.XLOOKUP(B6796,Carriers[Code],Carriers[Airline])</f>
        <v/>
      </c>
      <c r="D6796" t="n">
        <v>917</v>
      </c>
      <c r="E6796" t="inlineStr">
        <is>
          <t>JFK</t>
        </is>
      </c>
      <c r="F6796" s="10" t="n">
        <v>501</v>
      </c>
      <c r="G6796" t="inlineStr">
        <is>
          <t>0001-0559</t>
        </is>
      </c>
      <c r="H6796" s="9">
        <f>INT(F6796/100)</f>
        <v/>
      </c>
      <c r="I6796" t="n">
        <v>-12</v>
      </c>
      <c r="J6796" t="n">
        <v>0</v>
      </c>
      <c r="K6796" t="n">
        <v>-5</v>
      </c>
      <c r="L6796" t="n">
        <v>0</v>
      </c>
      <c r="M6796" t="n">
        <v>0</v>
      </c>
      <c r="O6796" t="n">
        <v>0</v>
      </c>
    </row>
    <row r="6797">
      <c r="A6797" s="8" t="n">
        <v>46220</v>
      </c>
      <c r="B6797" t="inlineStr">
        <is>
          <t>AA</t>
        </is>
      </c>
      <c r="C6797" s="9">
        <f>_xlfn.XLOOKUP(B6797,Carriers[Code],Carriers[Airline])</f>
        <v/>
      </c>
      <c r="D6797" t="n">
        <v>1418</v>
      </c>
      <c r="E6797" t="inlineStr">
        <is>
          <t>MIA</t>
        </is>
      </c>
      <c r="F6797" s="10" t="n">
        <v>510</v>
      </c>
      <c r="G6797" t="inlineStr">
        <is>
          <t>0001-0559</t>
        </is>
      </c>
      <c r="H6797" s="9">
        <f>INT(F6797/100)</f>
        <v/>
      </c>
      <c r="I6797" t="n">
        <v>-4</v>
      </c>
      <c r="J6797" t="n">
        <v>0</v>
      </c>
      <c r="K6797" t="n">
        <v>-23</v>
      </c>
      <c r="L6797" t="n">
        <v>0</v>
      </c>
      <c r="M6797" t="n">
        <v>0</v>
      </c>
      <c r="O6797" t="n">
        <v>0</v>
      </c>
    </row>
    <row r="6798">
      <c r="A6798" s="8" t="n">
        <v>46220</v>
      </c>
      <c r="B6798" t="inlineStr">
        <is>
          <t>AA</t>
        </is>
      </c>
      <c r="C6798" s="9">
        <f>_xlfn.XLOOKUP(B6798,Carriers[Code],Carriers[Airline])</f>
        <v/>
      </c>
      <c r="D6798" t="n">
        <v>3324</v>
      </c>
      <c r="E6798" t="inlineStr">
        <is>
          <t>ORD</t>
        </is>
      </c>
      <c r="F6798" s="10" t="n">
        <v>510</v>
      </c>
      <c r="G6798" t="inlineStr">
        <is>
          <t>0001-0559</t>
        </is>
      </c>
      <c r="H6798" s="9">
        <f>INT(F6798/100)</f>
        <v/>
      </c>
      <c r="I6798" t="n">
        <v>-10</v>
      </c>
      <c r="J6798" t="n">
        <v>0</v>
      </c>
      <c r="K6798" t="n">
        <v>-8</v>
      </c>
      <c r="L6798" t="n">
        <v>0</v>
      </c>
      <c r="M6798" t="n">
        <v>0</v>
      </c>
      <c r="O6798" t="n">
        <v>0</v>
      </c>
    </row>
    <row r="6799">
      <c r="A6799" s="8" t="n">
        <v>46220</v>
      </c>
      <c r="B6799" t="inlineStr">
        <is>
          <t>B6</t>
        </is>
      </c>
      <c r="C6799" s="9">
        <f>_xlfn.XLOOKUP(B6799,Carriers[Code],Carriers[Airline])</f>
        <v/>
      </c>
      <c r="D6799" t="n">
        <v>569</v>
      </c>
      <c r="E6799" t="inlineStr">
        <is>
          <t>FLL</t>
        </is>
      </c>
      <c r="F6799" s="10" t="n">
        <v>510</v>
      </c>
      <c r="G6799" t="inlineStr">
        <is>
          <t>0001-0559</t>
        </is>
      </c>
      <c r="H6799" s="9">
        <f>INT(F6799/100)</f>
        <v/>
      </c>
      <c r="I6799" t="n">
        <v>-5</v>
      </c>
      <c r="J6799" t="n">
        <v>0</v>
      </c>
      <c r="K6799" t="n">
        <v>-29</v>
      </c>
      <c r="L6799" t="n">
        <v>0</v>
      </c>
      <c r="M6799" t="n">
        <v>0</v>
      </c>
      <c r="O6799" t="n">
        <v>0</v>
      </c>
    </row>
    <row r="6800">
      <c r="A6800" s="8" t="n">
        <v>46220</v>
      </c>
      <c r="B6800" t="inlineStr">
        <is>
          <t>B6</t>
        </is>
      </c>
      <c r="C6800" s="9">
        <f>_xlfn.XLOOKUP(B6800,Carriers[Code],Carriers[Airline])</f>
        <v/>
      </c>
      <c r="D6800" t="n">
        <v>761</v>
      </c>
      <c r="E6800" t="inlineStr">
        <is>
          <t>SJU</t>
        </is>
      </c>
      <c r="F6800" s="10" t="n">
        <v>520</v>
      </c>
      <c r="G6800" t="inlineStr">
        <is>
          <t>0001-0559</t>
        </is>
      </c>
      <c r="H6800" s="9">
        <f>INT(F6800/100)</f>
        <v/>
      </c>
      <c r="I6800" t="n">
        <v>-6</v>
      </c>
      <c r="J6800" t="n">
        <v>0</v>
      </c>
      <c r="K6800" t="n">
        <v>-12</v>
      </c>
      <c r="L6800" t="n">
        <v>0</v>
      </c>
      <c r="M6800" t="n">
        <v>0</v>
      </c>
      <c r="O6800" t="n">
        <v>0</v>
      </c>
    </row>
    <row r="6801">
      <c r="A6801" s="8" t="n">
        <v>46220</v>
      </c>
      <c r="B6801" t="inlineStr">
        <is>
          <t>WN</t>
        </is>
      </c>
      <c r="C6801" s="9">
        <f>_xlfn.XLOOKUP(B6801,Carriers[Code],Carriers[Airline])</f>
        <v/>
      </c>
      <c r="D6801" t="n">
        <v>3239</v>
      </c>
      <c r="E6801" t="inlineStr">
        <is>
          <t>MDW</t>
        </is>
      </c>
      <c r="F6801" s="10" t="n">
        <v>525</v>
      </c>
      <c r="G6801" t="inlineStr">
        <is>
          <t>0001-0559</t>
        </is>
      </c>
      <c r="H6801" s="9">
        <f>INT(F6801/100)</f>
        <v/>
      </c>
      <c r="I6801" t="n">
        <v>-7</v>
      </c>
      <c r="J6801" t="n">
        <v>0</v>
      </c>
      <c r="K6801" t="n">
        <v>-16</v>
      </c>
      <c r="L6801" t="n">
        <v>0</v>
      </c>
      <c r="M6801" t="n">
        <v>0</v>
      </c>
      <c r="O6801" t="n">
        <v>0</v>
      </c>
    </row>
    <row r="6802">
      <c r="A6802" s="8" t="n">
        <v>46220</v>
      </c>
      <c r="B6802" t="inlineStr">
        <is>
          <t>DL</t>
        </is>
      </c>
      <c r="C6802" s="9">
        <f>_xlfn.XLOOKUP(B6802,Carriers[Code],Carriers[Airline])</f>
        <v/>
      </c>
      <c r="D6802" t="n">
        <v>1019</v>
      </c>
      <c r="E6802" t="inlineStr">
        <is>
          <t>DTW</t>
        </is>
      </c>
      <c r="F6802" s="10" t="n">
        <v>530</v>
      </c>
      <c r="G6802" t="inlineStr">
        <is>
          <t>0001-0559</t>
        </is>
      </c>
      <c r="H6802" s="9">
        <f>INT(F6802/100)</f>
        <v/>
      </c>
      <c r="I6802" t="n">
        <v>-5</v>
      </c>
      <c r="J6802" t="n">
        <v>0</v>
      </c>
      <c r="K6802" t="n">
        <v>-10</v>
      </c>
      <c r="L6802" t="n">
        <v>0</v>
      </c>
      <c r="M6802" t="n">
        <v>0</v>
      </c>
      <c r="O6802" t="n">
        <v>0</v>
      </c>
    </row>
    <row r="6803">
      <c r="A6803" s="8" t="n">
        <v>46220</v>
      </c>
      <c r="B6803" t="inlineStr">
        <is>
          <t>DL</t>
        </is>
      </c>
      <c r="C6803" s="9">
        <f>_xlfn.XLOOKUP(B6803,Carriers[Code],Carriers[Airline])</f>
        <v/>
      </c>
      <c r="D6803" t="n">
        <v>2242</v>
      </c>
      <c r="E6803" t="inlineStr">
        <is>
          <t>ATL</t>
        </is>
      </c>
      <c r="F6803" s="10" t="n">
        <v>530</v>
      </c>
      <c r="G6803" t="inlineStr">
        <is>
          <t>0001-0559</t>
        </is>
      </c>
      <c r="H6803" s="9">
        <f>INT(F6803/100)</f>
        <v/>
      </c>
      <c r="I6803" t="n">
        <v>-3</v>
      </c>
      <c r="J6803" t="n">
        <v>0</v>
      </c>
      <c r="K6803" t="n">
        <v>-25</v>
      </c>
      <c r="L6803" t="n">
        <v>0</v>
      </c>
      <c r="M6803" t="n">
        <v>0</v>
      </c>
      <c r="O6803" t="n">
        <v>0</v>
      </c>
    </row>
    <row r="6804">
      <c r="A6804" s="8" t="n">
        <v>46220</v>
      </c>
      <c r="B6804" t="inlineStr">
        <is>
          <t>WN</t>
        </is>
      </c>
      <c r="C6804" s="9">
        <f>_xlfn.XLOOKUP(B6804,Carriers[Code],Carriers[Airline])</f>
        <v/>
      </c>
      <c r="D6804" t="n">
        <v>752</v>
      </c>
      <c r="E6804" t="inlineStr">
        <is>
          <t>STL</t>
        </is>
      </c>
      <c r="F6804" s="10" t="n">
        <v>535</v>
      </c>
      <c r="G6804" t="inlineStr">
        <is>
          <t>0001-0559</t>
        </is>
      </c>
      <c r="H6804" s="9">
        <f>INT(F6804/100)</f>
        <v/>
      </c>
      <c r="I6804" t="n">
        <v>-8</v>
      </c>
      <c r="J6804" t="n">
        <v>0</v>
      </c>
      <c r="K6804" t="n">
        <v>-22</v>
      </c>
      <c r="L6804" t="n">
        <v>0</v>
      </c>
      <c r="M6804" t="n">
        <v>0</v>
      </c>
      <c r="O6804" t="n">
        <v>0</v>
      </c>
    </row>
    <row r="6805">
      <c r="A6805" s="8" t="n">
        <v>46220</v>
      </c>
      <c r="B6805" t="inlineStr">
        <is>
          <t>UA</t>
        </is>
      </c>
      <c r="C6805" s="9">
        <f>_xlfn.XLOOKUP(B6805,Carriers[Code],Carriers[Airline])</f>
        <v/>
      </c>
      <c r="D6805" t="n">
        <v>1734</v>
      </c>
      <c r="E6805" t="inlineStr">
        <is>
          <t>IAD</t>
        </is>
      </c>
      <c r="F6805" s="10" t="n">
        <v>545</v>
      </c>
      <c r="G6805" t="inlineStr">
        <is>
          <t>0001-0559</t>
        </is>
      </c>
      <c r="H6805" s="9">
        <f>INT(F6805/100)</f>
        <v/>
      </c>
      <c r="I6805" t="n">
        <v>-7</v>
      </c>
      <c r="J6805" t="n">
        <v>0</v>
      </c>
      <c r="K6805" t="n">
        <v>-16</v>
      </c>
      <c r="L6805" t="n">
        <v>0</v>
      </c>
      <c r="M6805" t="n">
        <v>0</v>
      </c>
      <c r="O6805" t="n">
        <v>0</v>
      </c>
    </row>
    <row r="6806">
      <c r="A6806" s="8" t="n">
        <v>46220</v>
      </c>
      <c r="B6806" t="inlineStr">
        <is>
          <t>WN</t>
        </is>
      </c>
      <c r="C6806" s="9">
        <f>_xlfn.XLOOKUP(B6806,Carriers[Code],Carriers[Airline])</f>
        <v/>
      </c>
      <c r="D6806" t="n">
        <v>727</v>
      </c>
      <c r="E6806" t="inlineStr">
        <is>
          <t>BWI</t>
        </is>
      </c>
      <c r="F6806" s="10" t="n">
        <v>545</v>
      </c>
      <c r="G6806" t="inlineStr">
        <is>
          <t>0001-0559</t>
        </is>
      </c>
      <c r="H6806" s="9">
        <f>INT(F6806/100)</f>
        <v/>
      </c>
      <c r="I6806" t="n">
        <v>-4</v>
      </c>
      <c r="J6806" t="n">
        <v>0</v>
      </c>
      <c r="K6806" t="n">
        <v>-17</v>
      </c>
      <c r="L6806" t="n">
        <v>0</v>
      </c>
      <c r="M6806" t="n">
        <v>0</v>
      </c>
      <c r="O6806" t="n">
        <v>0</v>
      </c>
    </row>
    <row r="6807">
      <c r="A6807" s="8" t="n">
        <v>46220</v>
      </c>
      <c r="B6807" t="inlineStr">
        <is>
          <t>UA</t>
        </is>
      </c>
      <c r="C6807" s="9">
        <f>_xlfn.XLOOKUP(B6807,Carriers[Code],Carriers[Airline])</f>
        <v/>
      </c>
      <c r="D6807" t="n">
        <v>1409</v>
      </c>
      <c r="E6807" t="inlineStr">
        <is>
          <t>IAH</t>
        </is>
      </c>
      <c r="F6807" s="10" t="n">
        <v>547</v>
      </c>
      <c r="G6807" t="inlineStr">
        <is>
          <t>0001-0559</t>
        </is>
      </c>
      <c r="H6807" s="9">
        <f>INT(F6807/100)</f>
        <v/>
      </c>
      <c r="I6807" t="n">
        <v>-2</v>
      </c>
      <c r="J6807" t="n">
        <v>0</v>
      </c>
      <c r="K6807" t="n">
        <v>-23</v>
      </c>
      <c r="L6807" t="n">
        <v>0</v>
      </c>
      <c r="M6807" t="n">
        <v>0</v>
      </c>
      <c r="O6807" t="n">
        <v>0</v>
      </c>
    </row>
    <row r="6808">
      <c r="A6808" s="8" t="n">
        <v>46220</v>
      </c>
      <c r="B6808" t="inlineStr">
        <is>
          <t>DL</t>
        </is>
      </c>
      <c r="C6808" s="9">
        <f>_xlfn.XLOOKUP(B6808,Carriers[Code],Carriers[Airline])</f>
        <v/>
      </c>
      <c r="D6808" t="n">
        <v>2303</v>
      </c>
      <c r="E6808" t="inlineStr">
        <is>
          <t>MSP</t>
        </is>
      </c>
      <c r="F6808" s="10" t="n">
        <v>555</v>
      </c>
      <c r="G6808" t="inlineStr">
        <is>
          <t>0001-0559</t>
        </is>
      </c>
      <c r="H6808" s="9">
        <f>INT(F6808/100)</f>
        <v/>
      </c>
      <c r="I6808" t="n">
        <v>-10</v>
      </c>
      <c r="J6808" t="n">
        <v>0</v>
      </c>
      <c r="K6808" t="n">
        <v>-13</v>
      </c>
      <c r="L6808" t="n">
        <v>0</v>
      </c>
      <c r="M6808" t="n">
        <v>0</v>
      </c>
      <c r="O6808" t="n">
        <v>0</v>
      </c>
    </row>
    <row r="6809">
      <c r="A6809" s="8" t="n">
        <v>46220</v>
      </c>
      <c r="B6809" t="inlineStr">
        <is>
          <t>AA</t>
        </is>
      </c>
      <c r="C6809" s="9">
        <f>_xlfn.XLOOKUP(B6809,Carriers[Code],Carriers[Airline])</f>
        <v/>
      </c>
      <c r="D6809" t="n">
        <v>873</v>
      </c>
      <c r="E6809" t="inlineStr">
        <is>
          <t>MIA</t>
        </is>
      </c>
      <c r="F6809" s="10" t="n">
        <v>600</v>
      </c>
      <c r="G6809" t="inlineStr">
        <is>
          <t>0600-0659</t>
        </is>
      </c>
      <c r="H6809" s="9">
        <f>INT(F6809/100)</f>
        <v/>
      </c>
      <c r="I6809" t="n">
        <v>-4</v>
      </c>
      <c r="J6809" t="n">
        <v>0</v>
      </c>
      <c r="K6809" t="n">
        <v>-19</v>
      </c>
      <c r="L6809" t="n">
        <v>0</v>
      </c>
      <c r="M6809" t="n">
        <v>0</v>
      </c>
      <c r="O6809" t="n">
        <v>0</v>
      </c>
    </row>
    <row r="6810">
      <c r="A6810" s="8" t="n">
        <v>46220</v>
      </c>
      <c r="B6810" t="inlineStr">
        <is>
          <t>AA</t>
        </is>
      </c>
      <c r="C6810" s="9">
        <f>_xlfn.XLOOKUP(B6810,Carriers[Code],Carriers[Airline])</f>
        <v/>
      </c>
      <c r="D6810" t="n">
        <v>2159</v>
      </c>
      <c r="E6810" t="inlineStr">
        <is>
          <t>DCA</t>
        </is>
      </c>
      <c r="F6810" s="10" t="n">
        <v>600</v>
      </c>
      <c r="G6810" t="inlineStr">
        <is>
          <t>0600-0659</t>
        </is>
      </c>
      <c r="H6810" s="9">
        <f>INT(F6810/100)</f>
        <v/>
      </c>
      <c r="I6810" t="n">
        <v>-6</v>
      </c>
      <c r="J6810" t="n">
        <v>0</v>
      </c>
      <c r="K6810" t="n">
        <v>-15</v>
      </c>
      <c r="L6810" t="n">
        <v>0</v>
      </c>
      <c r="M6810" t="n">
        <v>0</v>
      </c>
      <c r="O6810" t="n">
        <v>0</v>
      </c>
    </row>
    <row r="6811">
      <c r="A6811" s="8" t="n">
        <v>46220</v>
      </c>
      <c r="B6811" t="inlineStr">
        <is>
          <t>AA</t>
        </is>
      </c>
      <c r="C6811" s="9">
        <f>_xlfn.XLOOKUP(B6811,Carriers[Code],Carriers[Airline])</f>
        <v/>
      </c>
      <c r="D6811" t="n">
        <v>2527</v>
      </c>
      <c r="E6811" t="inlineStr">
        <is>
          <t>DFW</t>
        </is>
      </c>
      <c r="F6811" s="10" t="n">
        <v>600</v>
      </c>
      <c r="G6811" t="inlineStr">
        <is>
          <t>0600-0659</t>
        </is>
      </c>
      <c r="H6811" s="9">
        <f>INT(F6811/100)</f>
        <v/>
      </c>
      <c r="I6811" t="n">
        <v>-2</v>
      </c>
      <c r="J6811" t="n">
        <v>0</v>
      </c>
      <c r="K6811" t="n">
        <v>-12</v>
      </c>
      <c r="L6811" t="n">
        <v>0</v>
      </c>
      <c r="M6811" t="n">
        <v>0</v>
      </c>
      <c r="O6811" t="n">
        <v>0</v>
      </c>
    </row>
    <row r="6812">
      <c r="A6812" s="8" t="n">
        <v>46220</v>
      </c>
      <c r="B6812" t="inlineStr">
        <is>
          <t>B6</t>
        </is>
      </c>
      <c r="C6812" s="9">
        <f>_xlfn.XLOOKUP(B6812,Carriers[Code],Carriers[Airline])</f>
        <v/>
      </c>
      <c r="D6812" t="n">
        <v>287</v>
      </c>
      <c r="E6812" t="inlineStr">
        <is>
          <t>LAX</t>
        </is>
      </c>
      <c r="F6812" s="10" t="n">
        <v>600</v>
      </c>
      <c r="G6812" t="inlineStr">
        <is>
          <t>0600-0659</t>
        </is>
      </c>
      <c r="H6812" s="9">
        <f>INT(F6812/100)</f>
        <v/>
      </c>
      <c r="I6812" t="n">
        <v>-10</v>
      </c>
      <c r="J6812" t="n">
        <v>0</v>
      </c>
      <c r="K6812" t="n">
        <v>-37</v>
      </c>
      <c r="L6812" t="n">
        <v>0</v>
      </c>
      <c r="M6812" t="n">
        <v>0</v>
      </c>
      <c r="O6812" t="n">
        <v>0</v>
      </c>
    </row>
    <row r="6813">
      <c r="A6813" s="8" t="n">
        <v>46220</v>
      </c>
      <c r="B6813" t="inlineStr">
        <is>
          <t>B6</t>
        </is>
      </c>
      <c r="C6813" s="9">
        <f>_xlfn.XLOOKUP(B6813,Carriers[Code],Carriers[Airline])</f>
        <v/>
      </c>
      <c r="D6813" t="n">
        <v>1439</v>
      </c>
      <c r="E6813" t="inlineStr">
        <is>
          <t>AUS</t>
        </is>
      </c>
      <c r="F6813" s="10" t="n">
        <v>600</v>
      </c>
      <c r="G6813" t="inlineStr">
        <is>
          <t>0600-0659</t>
        </is>
      </c>
      <c r="H6813" s="9">
        <f>INT(F6813/100)</f>
        <v/>
      </c>
      <c r="I6813" t="n">
        <v>-3</v>
      </c>
      <c r="J6813" t="n">
        <v>0</v>
      </c>
      <c r="K6813" t="n">
        <v>-26</v>
      </c>
      <c r="L6813" t="n">
        <v>0</v>
      </c>
      <c r="M6813" t="n">
        <v>0</v>
      </c>
      <c r="O6813" t="n">
        <v>0</v>
      </c>
    </row>
    <row r="6814">
      <c r="A6814" s="8" t="n">
        <v>46220</v>
      </c>
      <c r="B6814" t="inlineStr">
        <is>
          <t>UA</t>
        </is>
      </c>
      <c r="C6814" s="9">
        <f>_xlfn.XLOOKUP(B6814,Carriers[Code],Carriers[Airline])</f>
        <v/>
      </c>
      <c r="D6814" t="n">
        <v>1414</v>
      </c>
      <c r="E6814" t="inlineStr">
        <is>
          <t>ORD</t>
        </is>
      </c>
      <c r="F6814" s="10" t="n">
        <v>600</v>
      </c>
      <c r="G6814" t="inlineStr">
        <is>
          <t>0600-0659</t>
        </is>
      </c>
      <c r="H6814" s="9">
        <f>INT(F6814/100)</f>
        <v/>
      </c>
      <c r="I6814" t="n">
        <v>-9</v>
      </c>
      <c r="J6814" t="n">
        <v>0</v>
      </c>
      <c r="K6814" t="n">
        <v>2</v>
      </c>
      <c r="L6814" t="n">
        <v>0</v>
      </c>
      <c r="M6814" t="n">
        <v>0</v>
      </c>
      <c r="O6814" t="n">
        <v>0</v>
      </c>
    </row>
    <row r="6815">
      <c r="A6815" s="8" t="n">
        <v>46220</v>
      </c>
      <c r="B6815" t="inlineStr">
        <is>
          <t>UA</t>
        </is>
      </c>
      <c r="C6815" s="9">
        <f>_xlfn.XLOOKUP(B6815,Carriers[Code],Carriers[Airline])</f>
        <v/>
      </c>
      <c r="D6815" t="n">
        <v>2441</v>
      </c>
      <c r="E6815" t="inlineStr">
        <is>
          <t>SFO</t>
        </is>
      </c>
      <c r="F6815" s="10" t="n">
        <v>600</v>
      </c>
      <c r="G6815" t="inlineStr">
        <is>
          <t>0600-0659</t>
        </is>
      </c>
      <c r="H6815" s="9">
        <f>INT(F6815/100)</f>
        <v/>
      </c>
      <c r="I6815" t="n">
        <v>-9</v>
      </c>
      <c r="J6815" t="n">
        <v>0</v>
      </c>
      <c r="K6815" t="n">
        <v>-40</v>
      </c>
      <c r="L6815" t="n">
        <v>0</v>
      </c>
      <c r="M6815" t="n">
        <v>0</v>
      </c>
      <c r="O6815" t="n">
        <v>0</v>
      </c>
    </row>
    <row r="6816">
      <c r="A6816" s="8" t="n">
        <v>46220</v>
      </c>
      <c r="B6816" t="inlineStr">
        <is>
          <t>YX</t>
        </is>
      </c>
      <c r="C6816" s="9">
        <f>_xlfn.XLOOKUP(B6816,Carriers[Code],Carriers[Airline])</f>
        <v/>
      </c>
      <c r="D6816" t="n">
        <v>4424</v>
      </c>
      <c r="E6816" t="inlineStr">
        <is>
          <t>LGA</t>
        </is>
      </c>
      <c r="F6816" s="10" t="n">
        <v>600</v>
      </c>
      <c r="G6816" t="inlineStr">
        <is>
          <t>0600-0659</t>
        </is>
      </c>
      <c r="H6816" s="9">
        <f>INT(F6816/100)</f>
        <v/>
      </c>
      <c r="I6816" t="n">
        <v>-2</v>
      </c>
      <c r="J6816" t="n">
        <v>0</v>
      </c>
      <c r="K6816" t="n">
        <v>-7</v>
      </c>
      <c r="L6816" t="n">
        <v>0</v>
      </c>
      <c r="M6816" t="n">
        <v>0</v>
      </c>
      <c r="O6816" t="n">
        <v>0</v>
      </c>
    </row>
    <row r="6817">
      <c r="A6817" s="8" t="n">
        <v>46220</v>
      </c>
      <c r="B6817" t="inlineStr">
        <is>
          <t>YX</t>
        </is>
      </c>
      <c r="C6817" s="9">
        <f>_xlfn.XLOOKUP(B6817,Carriers[Code],Carriers[Airline])</f>
        <v/>
      </c>
      <c r="D6817" t="n">
        <v>5687</v>
      </c>
      <c r="E6817" t="inlineStr">
        <is>
          <t>DCA</t>
        </is>
      </c>
      <c r="F6817" s="10" t="n">
        <v>600</v>
      </c>
      <c r="G6817" t="inlineStr">
        <is>
          <t>0600-0659</t>
        </is>
      </c>
      <c r="H6817" s="9">
        <f>INT(F6817/100)</f>
        <v/>
      </c>
      <c r="I6817" t="n">
        <v>-11</v>
      </c>
      <c r="J6817" t="n">
        <v>0</v>
      </c>
      <c r="K6817" t="n">
        <v>-24</v>
      </c>
      <c r="L6817" t="n">
        <v>0</v>
      </c>
      <c r="M6817" t="n">
        <v>0</v>
      </c>
      <c r="O6817" t="n">
        <v>0</v>
      </c>
    </row>
    <row r="6818">
      <c r="A6818" s="8" t="n">
        <v>46220</v>
      </c>
      <c r="B6818" t="inlineStr">
        <is>
          <t>YX</t>
        </is>
      </c>
      <c r="C6818" s="9">
        <f>_xlfn.XLOOKUP(B6818,Carriers[Code],Carriers[Airline])</f>
        <v/>
      </c>
      <c r="D6818" t="n">
        <v>5836</v>
      </c>
      <c r="E6818" t="inlineStr">
        <is>
          <t>LGA</t>
        </is>
      </c>
      <c r="F6818" s="10" t="n">
        <v>600</v>
      </c>
      <c r="G6818" t="inlineStr">
        <is>
          <t>0600-0659</t>
        </is>
      </c>
      <c r="H6818" s="9">
        <f>INT(F6818/100)</f>
        <v/>
      </c>
      <c r="I6818" t="n">
        <v>8</v>
      </c>
      <c r="J6818" t="n">
        <v>0</v>
      </c>
      <c r="K6818" t="n">
        <v>5</v>
      </c>
      <c r="L6818" t="n">
        <v>0</v>
      </c>
      <c r="M6818" t="n">
        <v>0</v>
      </c>
      <c r="O6818" t="n">
        <v>0</v>
      </c>
    </row>
    <row r="6819">
      <c r="A6819" s="8" t="n">
        <v>46220</v>
      </c>
      <c r="B6819" t="inlineStr">
        <is>
          <t>AA</t>
        </is>
      </c>
      <c r="C6819" s="9">
        <f>_xlfn.XLOOKUP(B6819,Carriers[Code],Carriers[Airline])</f>
        <v/>
      </c>
      <c r="D6819" t="n">
        <v>1146</v>
      </c>
      <c r="E6819" t="inlineStr">
        <is>
          <t>PHL</t>
        </is>
      </c>
      <c r="F6819" s="10" t="n">
        <v>601</v>
      </c>
      <c r="G6819" t="inlineStr">
        <is>
          <t>0600-0659</t>
        </is>
      </c>
      <c r="H6819" s="9">
        <f>INT(F6819/100)</f>
        <v/>
      </c>
      <c r="I6819" t="n">
        <v>-6</v>
      </c>
      <c r="J6819" t="n">
        <v>0</v>
      </c>
      <c r="K6819" t="n">
        <v>-12</v>
      </c>
      <c r="L6819" t="n">
        <v>0</v>
      </c>
      <c r="M6819" t="n">
        <v>0</v>
      </c>
      <c r="O6819" t="n">
        <v>0</v>
      </c>
    </row>
    <row r="6820">
      <c r="A6820" s="8" t="n">
        <v>46220</v>
      </c>
      <c r="B6820" t="inlineStr">
        <is>
          <t>YX</t>
        </is>
      </c>
      <c r="C6820" s="9">
        <f>_xlfn.XLOOKUP(B6820,Carriers[Code],Carriers[Airline])</f>
        <v/>
      </c>
      <c r="D6820" t="n">
        <v>4401</v>
      </c>
      <c r="E6820" t="inlineStr">
        <is>
          <t>JFK</t>
        </is>
      </c>
      <c r="F6820" s="10" t="n">
        <v>601</v>
      </c>
      <c r="G6820" t="inlineStr">
        <is>
          <t>0600-0659</t>
        </is>
      </c>
      <c r="H6820" s="9">
        <f>INT(F6820/100)</f>
        <v/>
      </c>
      <c r="I6820" t="n">
        <v>-4</v>
      </c>
      <c r="J6820" t="n">
        <v>0</v>
      </c>
      <c r="K6820" t="n">
        <v>-15</v>
      </c>
      <c r="L6820" t="n">
        <v>0</v>
      </c>
      <c r="M6820" t="n">
        <v>0</v>
      </c>
      <c r="O6820" t="n">
        <v>0</v>
      </c>
    </row>
    <row r="6821">
      <c r="A6821" s="8" t="n">
        <v>46220</v>
      </c>
      <c r="B6821" t="inlineStr">
        <is>
          <t>AS</t>
        </is>
      </c>
      <c r="C6821" s="9">
        <f>_xlfn.XLOOKUP(B6821,Carriers[Code],Carriers[Airline])</f>
        <v/>
      </c>
      <c r="D6821" t="n">
        <v>311</v>
      </c>
      <c r="E6821" t="inlineStr">
        <is>
          <t>PDX</t>
        </is>
      </c>
      <c r="F6821" s="10" t="n">
        <v>603</v>
      </c>
      <c r="G6821" t="inlineStr">
        <is>
          <t>0600-0659</t>
        </is>
      </c>
      <c r="H6821" s="9">
        <f>INT(F6821/100)</f>
        <v/>
      </c>
      <c r="I6821" t="n">
        <v>-3</v>
      </c>
      <c r="J6821" t="n">
        <v>0</v>
      </c>
      <c r="K6821" t="n">
        <v>-10</v>
      </c>
      <c r="L6821" t="n">
        <v>0</v>
      </c>
      <c r="M6821" t="n">
        <v>0</v>
      </c>
      <c r="O6821" t="n">
        <v>0</v>
      </c>
    </row>
    <row r="6822">
      <c r="A6822" s="8" t="n">
        <v>46220</v>
      </c>
      <c r="B6822" t="inlineStr">
        <is>
          <t>AA</t>
        </is>
      </c>
      <c r="C6822" s="9">
        <f>_xlfn.XLOOKUP(B6822,Carriers[Code],Carriers[Airline])</f>
        <v/>
      </c>
      <c r="D6822" t="n">
        <v>418</v>
      </c>
      <c r="E6822" t="inlineStr">
        <is>
          <t>CLT</t>
        </is>
      </c>
      <c r="F6822" s="10" t="n">
        <v>605</v>
      </c>
      <c r="G6822" t="inlineStr">
        <is>
          <t>0600-0659</t>
        </is>
      </c>
      <c r="H6822" s="9">
        <f>INT(F6822/100)</f>
        <v/>
      </c>
      <c r="I6822" t="n">
        <v>-7</v>
      </c>
      <c r="J6822" t="n">
        <v>0</v>
      </c>
      <c r="K6822" t="n">
        <v>-34</v>
      </c>
      <c r="L6822" t="n">
        <v>0</v>
      </c>
      <c r="M6822" t="n">
        <v>0</v>
      </c>
      <c r="O6822" t="n">
        <v>0</v>
      </c>
    </row>
    <row r="6823">
      <c r="A6823" s="8" t="n">
        <v>46220</v>
      </c>
      <c r="B6823" t="inlineStr">
        <is>
          <t>B6</t>
        </is>
      </c>
      <c r="C6823" s="9">
        <f>_xlfn.XLOOKUP(B6823,Carriers[Code],Carriers[Airline])</f>
        <v/>
      </c>
      <c r="D6823" t="n">
        <v>619</v>
      </c>
      <c r="E6823" t="inlineStr">
        <is>
          <t>SAN</t>
        </is>
      </c>
      <c r="F6823" s="10" t="n">
        <v>605</v>
      </c>
      <c r="G6823" t="inlineStr">
        <is>
          <t>0600-0659</t>
        </is>
      </c>
      <c r="H6823" s="9">
        <f>INT(F6823/100)</f>
        <v/>
      </c>
      <c r="I6823" t="n">
        <v>-1</v>
      </c>
      <c r="J6823" t="n">
        <v>0</v>
      </c>
      <c r="K6823" t="n">
        <v>-24</v>
      </c>
      <c r="L6823" t="n">
        <v>0</v>
      </c>
      <c r="M6823" t="n">
        <v>0</v>
      </c>
      <c r="O6823" t="n">
        <v>0</v>
      </c>
    </row>
    <row r="6824">
      <c r="A6824" s="8" t="n">
        <v>46220</v>
      </c>
      <c r="B6824" t="inlineStr">
        <is>
          <t>B6</t>
        </is>
      </c>
      <c r="C6824" s="9">
        <f>_xlfn.XLOOKUP(B6824,Carriers[Code],Carriers[Airline])</f>
        <v/>
      </c>
      <c r="D6824" t="n">
        <v>2255</v>
      </c>
      <c r="E6824" t="inlineStr">
        <is>
          <t>DCA</t>
        </is>
      </c>
      <c r="F6824" s="10" t="n">
        <v>605</v>
      </c>
      <c r="G6824" t="inlineStr">
        <is>
          <t>0600-0659</t>
        </is>
      </c>
      <c r="H6824" s="9">
        <f>INT(F6824/100)</f>
        <v/>
      </c>
      <c r="I6824" t="n">
        <v>-10</v>
      </c>
      <c r="J6824" t="n">
        <v>0</v>
      </c>
      <c r="K6824" t="n">
        <v>5</v>
      </c>
      <c r="L6824" t="n">
        <v>0</v>
      </c>
      <c r="M6824" t="n">
        <v>0</v>
      </c>
      <c r="O6824" t="n">
        <v>0</v>
      </c>
    </row>
    <row r="6825">
      <c r="A6825" s="8" t="n">
        <v>46220</v>
      </c>
      <c r="B6825" t="inlineStr">
        <is>
          <t>DL</t>
        </is>
      </c>
      <c r="C6825" s="9">
        <f>_xlfn.XLOOKUP(B6825,Carriers[Code],Carriers[Airline])</f>
        <v/>
      </c>
      <c r="D6825" t="n">
        <v>859</v>
      </c>
      <c r="E6825" t="inlineStr">
        <is>
          <t>SLC</t>
        </is>
      </c>
      <c r="F6825" s="10" t="n">
        <v>605</v>
      </c>
      <c r="G6825" t="inlineStr">
        <is>
          <t>0600-0659</t>
        </is>
      </c>
      <c r="H6825" s="9">
        <f>INT(F6825/100)</f>
        <v/>
      </c>
      <c r="I6825" t="n">
        <v>0</v>
      </c>
      <c r="J6825" t="n">
        <v>0</v>
      </c>
      <c r="K6825" t="n">
        <v>-8</v>
      </c>
      <c r="L6825" t="n">
        <v>0</v>
      </c>
      <c r="M6825" t="n">
        <v>0</v>
      </c>
      <c r="O6825" t="n">
        <v>0</v>
      </c>
    </row>
    <row r="6826">
      <c r="A6826" s="8" t="n">
        <v>46220</v>
      </c>
      <c r="B6826" t="inlineStr">
        <is>
          <t>DL</t>
        </is>
      </c>
      <c r="C6826" s="9">
        <f>_xlfn.XLOOKUP(B6826,Carriers[Code],Carriers[Airline])</f>
        <v/>
      </c>
      <c r="D6826" t="n">
        <v>2611</v>
      </c>
      <c r="E6826" t="inlineStr">
        <is>
          <t>JFK</t>
        </is>
      </c>
      <c r="F6826" s="10" t="n">
        <v>605</v>
      </c>
      <c r="G6826" t="inlineStr">
        <is>
          <t>0600-0659</t>
        </is>
      </c>
      <c r="H6826" s="9">
        <f>INT(F6826/100)</f>
        <v/>
      </c>
      <c r="I6826" t="n">
        <v>-3</v>
      </c>
      <c r="J6826" t="n">
        <v>0</v>
      </c>
      <c r="K6826" t="n">
        <v>-21</v>
      </c>
      <c r="L6826" t="n">
        <v>0</v>
      </c>
      <c r="M6826" t="n">
        <v>0</v>
      </c>
      <c r="O6826" t="n">
        <v>0</v>
      </c>
    </row>
    <row r="6827">
      <c r="A6827" s="8" t="n">
        <v>46220</v>
      </c>
      <c r="B6827" t="inlineStr">
        <is>
          <t>UA</t>
        </is>
      </c>
      <c r="C6827" s="9">
        <f>_xlfn.XLOOKUP(B6827,Carriers[Code],Carriers[Airline])</f>
        <v/>
      </c>
      <c r="D6827" t="n">
        <v>1833</v>
      </c>
      <c r="E6827" t="inlineStr">
        <is>
          <t>EWR</t>
        </is>
      </c>
      <c r="F6827" s="10" t="n">
        <v>605</v>
      </c>
      <c r="G6827" t="inlineStr">
        <is>
          <t>0600-0659</t>
        </is>
      </c>
      <c r="H6827" s="9">
        <f>INT(F6827/100)</f>
        <v/>
      </c>
      <c r="I6827" t="n">
        <v>-4</v>
      </c>
      <c r="J6827" t="n">
        <v>0</v>
      </c>
      <c r="K6827" t="n">
        <v>-9</v>
      </c>
      <c r="L6827" t="n">
        <v>0</v>
      </c>
      <c r="M6827" t="n">
        <v>0</v>
      </c>
      <c r="O6827" t="n">
        <v>0</v>
      </c>
    </row>
    <row r="6828">
      <c r="A6828" s="8" t="n">
        <v>46220</v>
      </c>
      <c r="B6828" t="inlineStr">
        <is>
          <t>DL</t>
        </is>
      </c>
      <c r="C6828" s="9">
        <f>_xlfn.XLOOKUP(B6828,Carriers[Code],Carriers[Airline])</f>
        <v/>
      </c>
      <c r="D6828" t="n">
        <v>675</v>
      </c>
      <c r="E6828" t="inlineStr">
        <is>
          <t>MCI</t>
        </is>
      </c>
      <c r="F6828" s="10" t="n">
        <v>610</v>
      </c>
      <c r="G6828" t="inlineStr">
        <is>
          <t>0600-0659</t>
        </is>
      </c>
      <c r="H6828" s="9">
        <f>INT(F6828/100)</f>
        <v/>
      </c>
      <c r="I6828" t="n">
        <v>-14</v>
      </c>
      <c r="J6828" t="n">
        <v>0</v>
      </c>
      <c r="K6828" t="n">
        <v>-14</v>
      </c>
      <c r="L6828" t="n">
        <v>0</v>
      </c>
      <c r="M6828" t="n">
        <v>0</v>
      </c>
      <c r="O6828" t="n">
        <v>0</v>
      </c>
    </row>
    <row r="6829">
      <c r="A6829" s="8" t="n">
        <v>46220</v>
      </c>
      <c r="B6829" t="inlineStr">
        <is>
          <t>B6</t>
        </is>
      </c>
      <c r="C6829" s="9">
        <f>_xlfn.XLOOKUP(B6829,Carriers[Code],Carriers[Airline])</f>
        <v/>
      </c>
      <c r="D6829" t="n">
        <v>1207</v>
      </c>
      <c r="E6829" t="inlineStr">
        <is>
          <t>BNA</t>
        </is>
      </c>
      <c r="F6829" s="10" t="n">
        <v>619</v>
      </c>
      <c r="G6829" t="inlineStr">
        <is>
          <t>0600-0659</t>
        </is>
      </c>
      <c r="H6829" s="9">
        <f>INT(F6829/100)</f>
        <v/>
      </c>
      <c r="I6829" t="n">
        <v>-7</v>
      </c>
      <c r="J6829" t="n">
        <v>0</v>
      </c>
      <c r="K6829" t="n">
        <v>-10</v>
      </c>
      <c r="L6829" t="n">
        <v>0</v>
      </c>
      <c r="M6829" t="n">
        <v>0</v>
      </c>
      <c r="O6829" t="n">
        <v>0</v>
      </c>
    </row>
    <row r="6830">
      <c r="A6830" s="8" t="n">
        <v>46220</v>
      </c>
      <c r="B6830" t="inlineStr">
        <is>
          <t>B6</t>
        </is>
      </c>
      <c r="C6830" s="9">
        <f>_xlfn.XLOOKUP(B6830,Carriers[Code],Carriers[Airline])</f>
        <v/>
      </c>
      <c r="D6830" t="n">
        <v>1285</v>
      </c>
      <c r="E6830" t="inlineStr">
        <is>
          <t>PIT</t>
        </is>
      </c>
      <c r="F6830" s="10" t="n">
        <v>620</v>
      </c>
      <c r="G6830" t="inlineStr">
        <is>
          <t>0600-0659</t>
        </is>
      </c>
      <c r="H6830" s="9">
        <f>INT(F6830/100)</f>
        <v/>
      </c>
      <c r="I6830" t="n">
        <v>-7</v>
      </c>
      <c r="J6830" t="n">
        <v>0</v>
      </c>
      <c r="K6830" t="n">
        <v>-17</v>
      </c>
      <c r="L6830" t="n">
        <v>0</v>
      </c>
      <c r="M6830" t="n">
        <v>0</v>
      </c>
      <c r="O6830" t="n">
        <v>0</v>
      </c>
    </row>
    <row r="6831">
      <c r="A6831" s="8" t="n">
        <v>46220</v>
      </c>
      <c r="B6831" t="inlineStr">
        <is>
          <t>DL</t>
        </is>
      </c>
      <c r="C6831" s="9">
        <f>_xlfn.XLOOKUP(B6831,Carriers[Code],Carriers[Airline])</f>
        <v/>
      </c>
      <c r="D6831" t="n">
        <v>479</v>
      </c>
      <c r="E6831" t="inlineStr">
        <is>
          <t>LAX</t>
        </is>
      </c>
      <c r="F6831" s="10" t="n">
        <v>620</v>
      </c>
      <c r="G6831" t="inlineStr">
        <is>
          <t>0600-0659</t>
        </is>
      </c>
      <c r="H6831" s="9">
        <f>INT(F6831/100)</f>
        <v/>
      </c>
      <c r="I6831" t="n">
        <v>-6</v>
      </c>
      <c r="J6831" t="n">
        <v>0</v>
      </c>
      <c r="K6831" t="n">
        <v>-27</v>
      </c>
      <c r="L6831" t="n">
        <v>0</v>
      </c>
      <c r="M6831" t="n">
        <v>0</v>
      </c>
      <c r="O6831" t="n">
        <v>0</v>
      </c>
    </row>
    <row r="6832">
      <c r="A6832" s="8" t="n">
        <v>46220</v>
      </c>
      <c r="B6832" t="inlineStr">
        <is>
          <t>DL</t>
        </is>
      </c>
      <c r="C6832" s="9">
        <f>_xlfn.XLOOKUP(B6832,Carriers[Code],Carriers[Airline])</f>
        <v/>
      </c>
      <c r="D6832" t="n">
        <v>2066</v>
      </c>
      <c r="E6832" t="inlineStr">
        <is>
          <t>RDU</t>
        </is>
      </c>
      <c r="F6832" s="10" t="n">
        <v>620</v>
      </c>
      <c r="G6832" t="inlineStr">
        <is>
          <t>0600-0659</t>
        </is>
      </c>
      <c r="H6832" s="9">
        <f>INT(F6832/100)</f>
        <v/>
      </c>
      <c r="I6832" t="n">
        <v>-8</v>
      </c>
      <c r="J6832" t="n">
        <v>0</v>
      </c>
      <c r="K6832" t="n">
        <v>-19</v>
      </c>
      <c r="L6832" t="n">
        <v>0</v>
      </c>
      <c r="M6832" t="n">
        <v>0</v>
      </c>
      <c r="O6832" t="n">
        <v>0</v>
      </c>
    </row>
    <row r="6833">
      <c r="A6833" s="8" t="n">
        <v>46220</v>
      </c>
      <c r="B6833" t="inlineStr">
        <is>
          <t>UA</t>
        </is>
      </c>
      <c r="C6833" s="9">
        <f>_xlfn.XLOOKUP(B6833,Carriers[Code],Carriers[Airline])</f>
        <v/>
      </c>
      <c r="D6833" t="n">
        <v>360</v>
      </c>
      <c r="E6833" t="inlineStr">
        <is>
          <t>LAX</t>
        </is>
      </c>
      <c r="F6833" s="10" t="n">
        <v>621</v>
      </c>
      <c r="G6833" t="inlineStr">
        <is>
          <t>0600-0659</t>
        </is>
      </c>
      <c r="H6833" s="9">
        <f>INT(F6833/100)</f>
        <v/>
      </c>
      <c r="I6833" t="n">
        <v>-5</v>
      </c>
      <c r="J6833" t="n">
        <v>0</v>
      </c>
      <c r="K6833" t="n">
        <v>-7</v>
      </c>
      <c r="L6833" t="n">
        <v>0</v>
      </c>
      <c r="M6833" t="n">
        <v>0</v>
      </c>
      <c r="O6833" t="n">
        <v>0</v>
      </c>
    </row>
    <row r="6834">
      <c r="A6834" s="8" t="n">
        <v>46220</v>
      </c>
      <c r="B6834" t="inlineStr">
        <is>
          <t>B6</t>
        </is>
      </c>
      <c r="C6834" s="9">
        <f>_xlfn.XLOOKUP(B6834,Carriers[Code],Carriers[Airline])</f>
        <v/>
      </c>
      <c r="D6834" t="n">
        <v>891</v>
      </c>
      <c r="E6834" t="inlineStr">
        <is>
          <t>TPA</t>
        </is>
      </c>
      <c r="F6834" s="10" t="n">
        <v>625</v>
      </c>
      <c r="G6834" t="inlineStr">
        <is>
          <t>0600-0659</t>
        </is>
      </c>
      <c r="H6834" s="9">
        <f>INT(F6834/100)</f>
        <v/>
      </c>
      <c r="I6834" t="n">
        <v>0</v>
      </c>
      <c r="J6834" t="n">
        <v>0</v>
      </c>
      <c r="K6834" t="n">
        <v>-10</v>
      </c>
      <c r="L6834" t="n">
        <v>0</v>
      </c>
      <c r="M6834" t="n">
        <v>0</v>
      </c>
      <c r="O6834" t="n">
        <v>0</v>
      </c>
    </row>
    <row r="6835">
      <c r="A6835" s="8" t="n">
        <v>46220</v>
      </c>
      <c r="B6835" t="inlineStr">
        <is>
          <t>WN</t>
        </is>
      </c>
      <c r="C6835" s="9">
        <f>_xlfn.XLOOKUP(B6835,Carriers[Code],Carriers[Airline])</f>
        <v/>
      </c>
      <c r="D6835" t="n">
        <v>4156</v>
      </c>
      <c r="E6835" t="inlineStr">
        <is>
          <t>DEN</t>
        </is>
      </c>
      <c r="F6835" s="10" t="n">
        <v>625</v>
      </c>
      <c r="G6835" t="inlineStr">
        <is>
          <t>0600-0659</t>
        </is>
      </c>
      <c r="H6835" s="9">
        <f>INT(F6835/100)</f>
        <v/>
      </c>
      <c r="I6835" t="n">
        <v>-1</v>
      </c>
      <c r="J6835" t="n">
        <v>0</v>
      </c>
      <c r="K6835" t="n">
        <v>-7</v>
      </c>
      <c r="L6835" t="n">
        <v>0</v>
      </c>
      <c r="M6835" t="n">
        <v>0</v>
      </c>
      <c r="O6835" t="n">
        <v>0</v>
      </c>
    </row>
    <row r="6836">
      <c r="A6836" s="8" t="n">
        <v>46220</v>
      </c>
      <c r="B6836" t="inlineStr">
        <is>
          <t>YX</t>
        </is>
      </c>
      <c r="C6836" s="9">
        <f>_xlfn.XLOOKUP(B6836,Carriers[Code],Carriers[Airline])</f>
        <v/>
      </c>
      <c r="D6836" t="n">
        <v>5626</v>
      </c>
      <c r="E6836" t="inlineStr">
        <is>
          <t>CLT</t>
        </is>
      </c>
      <c r="F6836" s="10" t="n">
        <v>625</v>
      </c>
      <c r="G6836" t="inlineStr">
        <is>
          <t>0600-0659</t>
        </is>
      </c>
      <c r="H6836" s="9">
        <f>INT(F6836/100)</f>
        <v/>
      </c>
      <c r="I6836" t="n">
        <v>-9</v>
      </c>
      <c r="J6836" t="n">
        <v>0</v>
      </c>
      <c r="K6836" t="n">
        <v>-26</v>
      </c>
      <c r="L6836" t="n">
        <v>0</v>
      </c>
      <c r="M6836" t="n">
        <v>0</v>
      </c>
      <c r="O6836" t="n">
        <v>0</v>
      </c>
    </row>
    <row r="6837">
      <c r="A6837" s="8" t="n">
        <v>46220</v>
      </c>
      <c r="B6837" t="inlineStr">
        <is>
          <t>YX</t>
        </is>
      </c>
      <c r="C6837" s="9">
        <f>_xlfn.XLOOKUP(B6837,Carriers[Code],Carriers[Airline])</f>
        <v/>
      </c>
      <c r="D6837" t="n">
        <v>5764</v>
      </c>
      <c r="E6837" t="inlineStr">
        <is>
          <t>EWR</t>
        </is>
      </c>
      <c r="F6837" s="10" t="n">
        <v>625</v>
      </c>
      <c r="G6837" t="inlineStr">
        <is>
          <t>0600-0659</t>
        </is>
      </c>
      <c r="H6837" s="9">
        <f>INT(F6837/100)</f>
        <v/>
      </c>
      <c r="I6837" t="n">
        <v>-9</v>
      </c>
      <c r="J6837" t="n">
        <v>0</v>
      </c>
      <c r="K6837" t="n">
        <v>-10</v>
      </c>
      <c r="L6837" t="n">
        <v>0</v>
      </c>
      <c r="M6837" t="n">
        <v>0</v>
      </c>
      <c r="O6837" t="n">
        <v>0</v>
      </c>
    </row>
    <row r="6838">
      <c r="A6838" s="8" t="n">
        <v>46220</v>
      </c>
      <c r="B6838" t="inlineStr">
        <is>
          <t>B6</t>
        </is>
      </c>
      <c r="C6838" s="9">
        <f>_xlfn.XLOOKUP(B6838,Carriers[Code],Carriers[Airline])</f>
        <v/>
      </c>
      <c r="D6838" t="n">
        <v>493</v>
      </c>
      <c r="E6838" t="inlineStr">
        <is>
          <t>DEN</t>
        </is>
      </c>
      <c r="F6838" s="10" t="n">
        <v>630</v>
      </c>
      <c r="G6838" t="inlineStr">
        <is>
          <t>0600-0659</t>
        </is>
      </c>
      <c r="H6838" s="9">
        <f>INT(F6838/100)</f>
        <v/>
      </c>
      <c r="I6838" t="n">
        <v>-7</v>
      </c>
      <c r="J6838" t="n">
        <v>0</v>
      </c>
      <c r="K6838" t="n">
        <v>-32</v>
      </c>
      <c r="L6838" t="n">
        <v>0</v>
      </c>
      <c r="M6838" t="n">
        <v>0</v>
      </c>
      <c r="O6838" t="n">
        <v>0</v>
      </c>
    </row>
    <row r="6839">
      <c r="A6839" s="8" t="n">
        <v>46220</v>
      </c>
      <c r="B6839" t="inlineStr">
        <is>
          <t>B6</t>
        </is>
      </c>
      <c r="C6839" s="9">
        <f>_xlfn.XLOOKUP(B6839,Carriers[Code],Carriers[Airline])</f>
        <v/>
      </c>
      <c r="D6839" t="n">
        <v>1883</v>
      </c>
      <c r="E6839" t="inlineStr">
        <is>
          <t>RDU</t>
        </is>
      </c>
      <c r="F6839" s="10" t="n">
        <v>630</v>
      </c>
      <c r="G6839" t="inlineStr">
        <is>
          <t>0600-0659</t>
        </is>
      </c>
      <c r="H6839" s="9">
        <f>INT(F6839/100)</f>
        <v/>
      </c>
      <c r="I6839" t="n">
        <v>-9</v>
      </c>
      <c r="J6839" t="n">
        <v>0</v>
      </c>
      <c r="K6839" t="n">
        <v>-26</v>
      </c>
      <c r="L6839" t="n">
        <v>0</v>
      </c>
      <c r="M6839" t="n">
        <v>0</v>
      </c>
      <c r="O6839" t="n">
        <v>0</v>
      </c>
    </row>
    <row r="6840">
      <c r="A6840" s="8" t="n">
        <v>46220</v>
      </c>
      <c r="B6840" t="inlineStr">
        <is>
          <t>DL</t>
        </is>
      </c>
      <c r="C6840" s="9">
        <f>_xlfn.XLOOKUP(B6840,Carriers[Code],Carriers[Airline])</f>
        <v/>
      </c>
      <c r="D6840" t="n">
        <v>1410</v>
      </c>
      <c r="E6840" t="inlineStr">
        <is>
          <t>AUS</t>
        </is>
      </c>
      <c r="F6840" s="10" t="n">
        <v>630</v>
      </c>
      <c r="G6840" t="inlineStr">
        <is>
          <t>0600-0659</t>
        </is>
      </c>
      <c r="H6840" s="9">
        <f>INT(F6840/100)</f>
        <v/>
      </c>
      <c r="I6840" t="n">
        <v>-11</v>
      </c>
      <c r="J6840" t="n">
        <v>0</v>
      </c>
      <c r="K6840" t="n">
        <v>-13</v>
      </c>
      <c r="L6840" t="n">
        <v>0</v>
      </c>
      <c r="M6840" t="n">
        <v>0</v>
      </c>
      <c r="O6840" t="n">
        <v>0</v>
      </c>
    </row>
    <row r="6841">
      <c r="A6841" s="8" t="n">
        <v>46220</v>
      </c>
      <c r="B6841" t="inlineStr">
        <is>
          <t>B6</t>
        </is>
      </c>
      <c r="C6841" s="9">
        <f>_xlfn.XLOOKUP(B6841,Carriers[Code],Carriers[Airline])</f>
        <v/>
      </c>
      <c r="D6841" t="n">
        <v>1333</v>
      </c>
      <c r="E6841" t="inlineStr">
        <is>
          <t>SFO</t>
        </is>
      </c>
      <c r="F6841" s="10" t="n">
        <v>635</v>
      </c>
      <c r="G6841" t="inlineStr">
        <is>
          <t>0600-0659</t>
        </is>
      </c>
      <c r="H6841" s="9">
        <f>INT(F6841/100)</f>
        <v/>
      </c>
      <c r="I6841" t="n">
        <v>-10</v>
      </c>
      <c r="J6841" t="n">
        <v>0</v>
      </c>
      <c r="K6841" t="n">
        <v>-21</v>
      </c>
      <c r="L6841" t="n">
        <v>0</v>
      </c>
      <c r="M6841" t="n">
        <v>0</v>
      </c>
      <c r="O6841" t="n">
        <v>0</v>
      </c>
    </row>
    <row r="6842">
      <c r="A6842" s="8" t="n">
        <v>46220</v>
      </c>
      <c r="B6842" t="inlineStr">
        <is>
          <t>YX</t>
        </is>
      </c>
      <c r="C6842" s="9">
        <f>_xlfn.XLOOKUP(B6842,Carriers[Code],Carriers[Airline])</f>
        <v/>
      </c>
      <c r="D6842" t="n">
        <v>5703</v>
      </c>
      <c r="E6842" t="inlineStr">
        <is>
          <t>BWI</t>
        </is>
      </c>
      <c r="F6842" s="10" t="n">
        <v>635</v>
      </c>
      <c r="G6842" t="inlineStr">
        <is>
          <t>0600-0659</t>
        </is>
      </c>
      <c r="H6842" s="9">
        <f>INT(F6842/100)</f>
        <v/>
      </c>
      <c r="I6842" t="n">
        <v>-8</v>
      </c>
      <c r="J6842" t="n">
        <v>0</v>
      </c>
      <c r="K6842" t="n">
        <v>-18</v>
      </c>
      <c r="L6842" t="n">
        <v>0</v>
      </c>
      <c r="M6842" t="n">
        <v>0</v>
      </c>
      <c r="O6842" t="n">
        <v>0</v>
      </c>
    </row>
    <row r="6843">
      <c r="A6843" s="8" t="n">
        <v>46220</v>
      </c>
      <c r="B6843" t="inlineStr">
        <is>
          <t>B6</t>
        </is>
      </c>
      <c r="C6843" s="9">
        <f>_xlfn.XLOOKUP(B6843,Carriers[Code],Carriers[Airline])</f>
        <v/>
      </c>
      <c r="D6843" t="n">
        <v>165</v>
      </c>
      <c r="E6843" t="inlineStr">
        <is>
          <t>RSW</t>
        </is>
      </c>
      <c r="F6843" s="10" t="n">
        <v>645</v>
      </c>
      <c r="G6843" t="inlineStr">
        <is>
          <t>0600-0659</t>
        </is>
      </c>
      <c r="H6843" s="9">
        <f>INT(F6843/100)</f>
        <v/>
      </c>
      <c r="I6843" t="n">
        <v>-15</v>
      </c>
      <c r="J6843" t="n">
        <v>0</v>
      </c>
      <c r="K6843" t="n">
        <v>-31</v>
      </c>
      <c r="L6843" t="n">
        <v>0</v>
      </c>
      <c r="M6843" t="n">
        <v>0</v>
      </c>
      <c r="O6843" t="n">
        <v>0</v>
      </c>
    </row>
    <row r="6844">
      <c r="A6844" s="8" t="n">
        <v>46220</v>
      </c>
      <c r="B6844" t="inlineStr">
        <is>
          <t>DL</t>
        </is>
      </c>
      <c r="C6844" s="9">
        <f>_xlfn.XLOOKUP(B6844,Carriers[Code],Carriers[Airline])</f>
        <v/>
      </c>
      <c r="D6844" t="n">
        <v>695</v>
      </c>
      <c r="E6844" t="inlineStr">
        <is>
          <t>ATL</t>
        </is>
      </c>
      <c r="F6844" s="10" t="n">
        <v>645</v>
      </c>
      <c r="G6844" t="inlineStr">
        <is>
          <t>0600-0659</t>
        </is>
      </c>
      <c r="H6844" s="9">
        <f>INT(F6844/100)</f>
        <v/>
      </c>
      <c r="I6844" t="n">
        <v>3</v>
      </c>
      <c r="J6844" t="n">
        <v>0</v>
      </c>
      <c r="K6844" t="n">
        <v>-23</v>
      </c>
      <c r="L6844" t="n">
        <v>0</v>
      </c>
      <c r="M6844" t="n">
        <v>0</v>
      </c>
      <c r="O6844" t="n">
        <v>0</v>
      </c>
    </row>
    <row r="6845">
      <c r="A6845" s="8" t="n">
        <v>46220</v>
      </c>
      <c r="B6845" t="inlineStr">
        <is>
          <t>YX</t>
        </is>
      </c>
      <c r="C6845" s="9">
        <f>_xlfn.XLOOKUP(B6845,Carriers[Code],Carriers[Airline])</f>
        <v/>
      </c>
      <c r="D6845" t="n">
        <v>5845</v>
      </c>
      <c r="E6845" t="inlineStr">
        <is>
          <t>PHL</t>
        </is>
      </c>
      <c r="F6845" s="10" t="n">
        <v>650</v>
      </c>
      <c r="G6845" t="inlineStr">
        <is>
          <t>0600-0659</t>
        </is>
      </c>
      <c r="H6845" s="9">
        <f>INT(F6845/100)</f>
        <v/>
      </c>
      <c r="I6845" t="n">
        <v>-2</v>
      </c>
      <c r="J6845" t="n">
        <v>0</v>
      </c>
      <c r="K6845" t="n">
        <v>-19</v>
      </c>
      <c r="L6845" t="n">
        <v>0</v>
      </c>
      <c r="M6845" t="n">
        <v>0</v>
      </c>
      <c r="O6845" t="n">
        <v>0</v>
      </c>
    </row>
    <row r="6846">
      <c r="A6846" s="8" t="n">
        <v>46220</v>
      </c>
      <c r="B6846" t="inlineStr">
        <is>
          <t>AA</t>
        </is>
      </c>
      <c r="C6846" s="9">
        <f>_xlfn.XLOOKUP(B6846,Carriers[Code],Carriers[Airline])</f>
        <v/>
      </c>
      <c r="D6846" t="n">
        <v>1462</v>
      </c>
      <c r="E6846" t="inlineStr">
        <is>
          <t>CLT</t>
        </is>
      </c>
      <c r="F6846" s="10" t="n">
        <v>700</v>
      </c>
      <c r="G6846" t="inlineStr">
        <is>
          <t>0700-0759</t>
        </is>
      </c>
      <c r="H6846" s="9">
        <f>INT(F6846/100)</f>
        <v/>
      </c>
      <c r="I6846" t="n">
        <v>-9</v>
      </c>
      <c r="J6846" t="n">
        <v>0</v>
      </c>
      <c r="K6846" t="n">
        <v>-31</v>
      </c>
      <c r="L6846" t="n">
        <v>0</v>
      </c>
      <c r="M6846" t="n">
        <v>0</v>
      </c>
      <c r="O6846" t="n">
        <v>0</v>
      </c>
    </row>
    <row r="6847">
      <c r="A6847" s="8" t="n">
        <v>46220</v>
      </c>
      <c r="B6847" t="inlineStr">
        <is>
          <t>AA</t>
        </is>
      </c>
      <c r="C6847" s="9">
        <f>_xlfn.XLOOKUP(B6847,Carriers[Code],Carriers[Airline])</f>
        <v/>
      </c>
      <c r="D6847" t="n">
        <v>1509</v>
      </c>
      <c r="E6847" t="inlineStr">
        <is>
          <t>ORD</t>
        </is>
      </c>
      <c r="F6847" s="10" t="n">
        <v>700</v>
      </c>
      <c r="G6847" t="inlineStr">
        <is>
          <t>0700-0759</t>
        </is>
      </c>
      <c r="H6847" s="9">
        <f>INT(F6847/100)</f>
        <v/>
      </c>
      <c r="I6847" t="n">
        <v>-11</v>
      </c>
      <c r="J6847" t="n">
        <v>0</v>
      </c>
      <c r="K6847" t="n">
        <v>-17</v>
      </c>
      <c r="L6847" t="n">
        <v>0</v>
      </c>
      <c r="M6847" t="n">
        <v>0</v>
      </c>
      <c r="O6847" t="n">
        <v>0</v>
      </c>
    </row>
    <row r="6848">
      <c r="A6848" s="8" t="n">
        <v>46220</v>
      </c>
      <c r="B6848" t="inlineStr">
        <is>
          <t>AA</t>
        </is>
      </c>
      <c r="C6848" s="9">
        <f>_xlfn.XLOOKUP(B6848,Carriers[Code],Carriers[Airline])</f>
        <v/>
      </c>
      <c r="D6848" t="n">
        <v>2315</v>
      </c>
      <c r="E6848" t="inlineStr">
        <is>
          <t>PHX</t>
        </is>
      </c>
      <c r="F6848" s="10" t="n">
        <v>700</v>
      </c>
      <c r="G6848" t="inlineStr">
        <is>
          <t>0700-0759</t>
        </is>
      </c>
      <c r="H6848" s="9">
        <f>INT(F6848/100)</f>
        <v/>
      </c>
      <c r="I6848" t="n">
        <v>66</v>
      </c>
      <c r="J6848" t="n">
        <v>1</v>
      </c>
      <c r="K6848" t="n">
        <v>45</v>
      </c>
      <c r="L6848" t="n">
        <v>1</v>
      </c>
      <c r="M6848" t="n">
        <v>0</v>
      </c>
      <c r="O6848" t="n">
        <v>0</v>
      </c>
      <c r="P6848" t="n">
        <v>0</v>
      </c>
      <c r="Q6848" t="n">
        <v>0</v>
      </c>
      <c r="R6848" t="n">
        <v>0</v>
      </c>
      <c r="S6848" t="n">
        <v>0</v>
      </c>
      <c r="T6848" t="n">
        <v>45</v>
      </c>
    </row>
    <row r="6849">
      <c r="A6849" s="8" t="n">
        <v>46220</v>
      </c>
      <c r="B6849" t="inlineStr">
        <is>
          <t>AA</t>
        </is>
      </c>
      <c r="C6849" s="9">
        <f>_xlfn.XLOOKUP(B6849,Carriers[Code],Carriers[Airline])</f>
        <v/>
      </c>
      <c r="D6849" t="n">
        <v>2455</v>
      </c>
      <c r="E6849" t="inlineStr">
        <is>
          <t>LAX</t>
        </is>
      </c>
      <c r="F6849" s="10" t="n">
        <v>700</v>
      </c>
      <c r="G6849" t="inlineStr">
        <is>
          <t>0700-0759</t>
        </is>
      </c>
      <c r="H6849" s="9">
        <f>INT(F6849/100)</f>
        <v/>
      </c>
      <c r="I6849" t="n">
        <v>-2</v>
      </c>
      <c r="J6849" t="n">
        <v>0</v>
      </c>
      <c r="K6849" t="n">
        <v>-38</v>
      </c>
      <c r="L6849" t="n">
        <v>0</v>
      </c>
      <c r="M6849" t="n">
        <v>0</v>
      </c>
      <c r="O6849" t="n">
        <v>0</v>
      </c>
    </row>
    <row r="6850">
      <c r="A6850" s="8" t="n">
        <v>46220</v>
      </c>
      <c r="B6850" t="inlineStr">
        <is>
          <t>B6</t>
        </is>
      </c>
      <c r="C6850" s="9">
        <f>_xlfn.XLOOKUP(B6850,Carriers[Code],Carriers[Airline])</f>
        <v/>
      </c>
      <c r="D6850" t="n">
        <v>1159</v>
      </c>
      <c r="E6850" t="inlineStr">
        <is>
          <t>PHL</t>
        </is>
      </c>
      <c r="F6850" s="10" t="n">
        <v>700</v>
      </c>
      <c r="G6850" t="inlineStr">
        <is>
          <t>0700-0759</t>
        </is>
      </c>
      <c r="H6850" s="9">
        <f>INT(F6850/100)</f>
        <v/>
      </c>
      <c r="I6850" t="n">
        <v>-4</v>
      </c>
      <c r="J6850" t="n">
        <v>0</v>
      </c>
      <c r="K6850" t="n">
        <v>-15</v>
      </c>
      <c r="L6850" t="n">
        <v>0</v>
      </c>
      <c r="M6850" t="n">
        <v>0</v>
      </c>
      <c r="O6850" t="n">
        <v>0</v>
      </c>
    </row>
    <row r="6851">
      <c r="A6851" s="8" t="n">
        <v>46220</v>
      </c>
      <c r="B6851" t="inlineStr">
        <is>
          <t>B6</t>
        </is>
      </c>
      <c r="C6851" s="9">
        <f>_xlfn.XLOOKUP(B6851,Carriers[Code],Carriers[Airline])</f>
        <v/>
      </c>
      <c r="D6851" t="n">
        <v>1281</v>
      </c>
      <c r="E6851" t="inlineStr">
        <is>
          <t>RIC</t>
        </is>
      </c>
      <c r="F6851" s="10" t="n">
        <v>700</v>
      </c>
      <c r="G6851" t="inlineStr">
        <is>
          <t>0700-0759</t>
        </is>
      </c>
      <c r="H6851" s="9">
        <f>INT(F6851/100)</f>
        <v/>
      </c>
      <c r="I6851" t="n">
        <v>-7</v>
      </c>
      <c r="J6851" t="n">
        <v>0</v>
      </c>
      <c r="K6851" t="n">
        <v>-12</v>
      </c>
      <c r="L6851" t="n">
        <v>0</v>
      </c>
      <c r="M6851" t="n">
        <v>0</v>
      </c>
      <c r="O6851" t="n">
        <v>0</v>
      </c>
    </row>
    <row r="6852">
      <c r="A6852" s="8" t="n">
        <v>46220</v>
      </c>
      <c r="B6852" t="inlineStr">
        <is>
          <t>DL</t>
        </is>
      </c>
      <c r="C6852" s="9">
        <f>_xlfn.XLOOKUP(B6852,Carriers[Code],Carriers[Airline])</f>
        <v/>
      </c>
      <c r="D6852" t="n">
        <v>2706</v>
      </c>
      <c r="E6852" t="inlineStr">
        <is>
          <t>TPA</t>
        </is>
      </c>
      <c r="F6852" s="10" t="n">
        <v>700</v>
      </c>
      <c r="G6852" t="inlineStr">
        <is>
          <t>0700-0759</t>
        </is>
      </c>
      <c r="H6852" s="9">
        <f>INT(F6852/100)</f>
        <v/>
      </c>
      <c r="I6852" t="n">
        <v>-4</v>
      </c>
      <c r="J6852" t="n">
        <v>0</v>
      </c>
      <c r="K6852" t="n">
        <v>-19</v>
      </c>
      <c r="L6852" t="n">
        <v>0</v>
      </c>
      <c r="M6852" t="n">
        <v>0</v>
      </c>
      <c r="O6852" t="n">
        <v>0</v>
      </c>
    </row>
    <row r="6853">
      <c r="A6853" s="8" t="n">
        <v>46220</v>
      </c>
      <c r="B6853" t="inlineStr">
        <is>
          <t>DL</t>
        </is>
      </c>
      <c r="C6853" s="9">
        <f>_xlfn.XLOOKUP(B6853,Carriers[Code],Carriers[Airline])</f>
        <v/>
      </c>
      <c r="D6853" t="n">
        <v>2770</v>
      </c>
      <c r="E6853" t="inlineStr">
        <is>
          <t>LGA</t>
        </is>
      </c>
      <c r="F6853" s="10" t="n">
        <v>700</v>
      </c>
      <c r="G6853" t="inlineStr">
        <is>
          <t>0700-0759</t>
        </is>
      </c>
      <c r="H6853" s="9">
        <f>INT(F6853/100)</f>
        <v/>
      </c>
      <c r="I6853" t="n">
        <v>-11</v>
      </c>
      <c r="J6853" t="n">
        <v>0</v>
      </c>
      <c r="K6853" t="n">
        <v>-35</v>
      </c>
      <c r="L6853" t="n">
        <v>0</v>
      </c>
      <c r="M6853" t="n">
        <v>0</v>
      </c>
      <c r="O6853" t="n">
        <v>0</v>
      </c>
    </row>
    <row r="6854">
      <c r="A6854" s="8" t="n">
        <v>46220</v>
      </c>
      <c r="B6854" t="inlineStr">
        <is>
          <t>MQ</t>
        </is>
      </c>
      <c r="C6854" s="9">
        <f>_xlfn.XLOOKUP(B6854,Carriers[Code],Carriers[Airline])</f>
        <v/>
      </c>
      <c r="D6854" t="n">
        <v>3814</v>
      </c>
      <c r="E6854" t="inlineStr">
        <is>
          <t>STL</t>
        </is>
      </c>
      <c r="F6854" s="10" t="n">
        <v>700</v>
      </c>
      <c r="G6854" t="inlineStr">
        <is>
          <t>0700-0759</t>
        </is>
      </c>
      <c r="H6854" s="9">
        <f>INT(F6854/100)</f>
        <v/>
      </c>
      <c r="I6854" t="n">
        <v>-7</v>
      </c>
      <c r="J6854" t="n">
        <v>0</v>
      </c>
      <c r="K6854" t="n">
        <v>-3</v>
      </c>
      <c r="L6854" t="n">
        <v>0</v>
      </c>
      <c r="M6854" t="n">
        <v>0</v>
      </c>
      <c r="O6854" t="n">
        <v>0</v>
      </c>
    </row>
    <row r="6855">
      <c r="A6855" s="8" t="n">
        <v>46220</v>
      </c>
      <c r="B6855" t="inlineStr">
        <is>
          <t>YX</t>
        </is>
      </c>
      <c r="C6855" s="9">
        <f>_xlfn.XLOOKUP(B6855,Carriers[Code],Carriers[Airline])</f>
        <v/>
      </c>
      <c r="D6855" t="n">
        <v>4435</v>
      </c>
      <c r="E6855" t="inlineStr">
        <is>
          <t>IND</t>
        </is>
      </c>
      <c r="F6855" s="10" t="n">
        <v>700</v>
      </c>
      <c r="G6855" t="inlineStr">
        <is>
          <t>0700-0759</t>
        </is>
      </c>
      <c r="H6855" s="9">
        <f>INT(F6855/100)</f>
        <v/>
      </c>
      <c r="I6855" t="n">
        <v>1</v>
      </c>
      <c r="J6855" t="n">
        <v>0</v>
      </c>
      <c r="K6855" t="n">
        <v>-10</v>
      </c>
      <c r="L6855" t="n">
        <v>0</v>
      </c>
      <c r="M6855" t="n">
        <v>0</v>
      </c>
      <c r="O6855" t="n">
        <v>0</v>
      </c>
    </row>
    <row r="6856">
      <c r="A6856" s="8" t="n">
        <v>46220</v>
      </c>
      <c r="B6856" t="inlineStr">
        <is>
          <t>YX</t>
        </is>
      </c>
      <c r="C6856" s="9">
        <f>_xlfn.XLOOKUP(B6856,Carriers[Code],Carriers[Airline])</f>
        <v/>
      </c>
      <c r="D6856" t="n">
        <v>4505</v>
      </c>
      <c r="E6856" t="inlineStr">
        <is>
          <t>DCA</t>
        </is>
      </c>
      <c r="F6856" s="10" t="n">
        <v>700</v>
      </c>
      <c r="G6856" t="inlineStr">
        <is>
          <t>0700-0759</t>
        </is>
      </c>
      <c r="H6856" s="9">
        <f>INT(F6856/100)</f>
        <v/>
      </c>
      <c r="I6856" t="n">
        <v>-9</v>
      </c>
      <c r="J6856" t="n">
        <v>0</v>
      </c>
      <c r="K6856" t="n">
        <v>-20</v>
      </c>
      <c r="L6856" t="n">
        <v>0</v>
      </c>
      <c r="M6856" t="n">
        <v>0</v>
      </c>
      <c r="O6856" t="n">
        <v>0</v>
      </c>
    </row>
    <row r="6857">
      <c r="A6857" s="8" t="n">
        <v>46220</v>
      </c>
      <c r="B6857" t="inlineStr">
        <is>
          <t>AA</t>
        </is>
      </c>
      <c r="C6857" s="9">
        <f>_xlfn.XLOOKUP(B6857,Carriers[Code],Carriers[Airline])</f>
        <v/>
      </c>
      <c r="D6857" t="n">
        <v>2555</v>
      </c>
      <c r="E6857" t="inlineStr">
        <is>
          <t>DFW</t>
        </is>
      </c>
      <c r="F6857" s="10" t="n">
        <v>701</v>
      </c>
      <c r="G6857" t="inlineStr">
        <is>
          <t>0700-0759</t>
        </is>
      </c>
      <c r="H6857" s="9">
        <f>INT(F6857/100)</f>
        <v/>
      </c>
      <c r="I6857" t="n">
        <v>-10</v>
      </c>
      <c r="J6857" t="n">
        <v>0</v>
      </c>
      <c r="K6857" t="n">
        <v>-45</v>
      </c>
      <c r="L6857" t="n">
        <v>0</v>
      </c>
      <c r="M6857" t="n">
        <v>0</v>
      </c>
      <c r="O6857" t="n">
        <v>0</v>
      </c>
    </row>
    <row r="6858">
      <c r="A6858" s="8" t="n">
        <v>46220</v>
      </c>
      <c r="B6858" t="inlineStr">
        <is>
          <t>AS</t>
        </is>
      </c>
      <c r="C6858" s="9">
        <f>_xlfn.XLOOKUP(B6858,Carriers[Code],Carriers[Airline])</f>
        <v/>
      </c>
      <c r="D6858" t="n">
        <v>459</v>
      </c>
      <c r="E6858" t="inlineStr">
        <is>
          <t>SEA</t>
        </is>
      </c>
      <c r="F6858" s="10" t="n">
        <v>703</v>
      </c>
      <c r="G6858" t="inlineStr">
        <is>
          <t>0700-0759</t>
        </is>
      </c>
      <c r="H6858" s="9">
        <f>INT(F6858/100)</f>
        <v/>
      </c>
      <c r="I6858" t="n">
        <v>2</v>
      </c>
      <c r="J6858" t="n">
        <v>0</v>
      </c>
      <c r="K6858" t="n">
        <v>-12</v>
      </c>
      <c r="L6858" t="n">
        <v>0</v>
      </c>
      <c r="M6858" t="n">
        <v>0</v>
      </c>
      <c r="O6858" t="n">
        <v>0</v>
      </c>
    </row>
    <row r="6859">
      <c r="A6859" s="8" t="n">
        <v>46220</v>
      </c>
      <c r="B6859" t="inlineStr">
        <is>
          <t>YX</t>
        </is>
      </c>
      <c r="C6859" s="9">
        <f>_xlfn.XLOOKUP(B6859,Carriers[Code],Carriers[Airline])</f>
        <v/>
      </c>
      <c r="D6859" t="n">
        <v>4396</v>
      </c>
      <c r="E6859" t="inlineStr">
        <is>
          <t>LGA</t>
        </is>
      </c>
      <c r="F6859" s="10" t="n">
        <v>704</v>
      </c>
      <c r="G6859" t="inlineStr">
        <is>
          <t>0700-0759</t>
        </is>
      </c>
      <c r="H6859" s="9">
        <f>INT(F6859/100)</f>
        <v/>
      </c>
      <c r="I6859" t="n">
        <v>-9</v>
      </c>
      <c r="J6859" t="n">
        <v>0</v>
      </c>
      <c r="K6859" t="n">
        <v>-20</v>
      </c>
      <c r="L6859" t="n">
        <v>0</v>
      </c>
      <c r="M6859" t="n">
        <v>0</v>
      </c>
      <c r="O6859" t="n">
        <v>0</v>
      </c>
    </row>
    <row r="6860">
      <c r="A6860" s="8" t="n">
        <v>46220</v>
      </c>
      <c r="B6860" t="inlineStr">
        <is>
          <t>B6</t>
        </is>
      </c>
      <c r="C6860" s="9">
        <f>_xlfn.XLOOKUP(B6860,Carriers[Code],Carriers[Airline])</f>
        <v/>
      </c>
      <c r="D6860" t="n">
        <v>109</v>
      </c>
      <c r="E6860" t="inlineStr">
        <is>
          <t>JAX</t>
        </is>
      </c>
      <c r="F6860" s="10" t="n">
        <v>705</v>
      </c>
      <c r="G6860" t="inlineStr">
        <is>
          <t>0700-0759</t>
        </is>
      </c>
      <c r="H6860" s="9">
        <f>INT(F6860/100)</f>
        <v/>
      </c>
      <c r="I6860" t="n">
        <v>-5</v>
      </c>
      <c r="J6860" t="n">
        <v>0</v>
      </c>
      <c r="K6860" t="n">
        <v>-21</v>
      </c>
      <c r="L6860" t="n">
        <v>0</v>
      </c>
      <c r="M6860" t="n">
        <v>0</v>
      </c>
      <c r="O6860" t="n">
        <v>0</v>
      </c>
    </row>
    <row r="6861">
      <c r="A6861" s="8" t="n">
        <v>46220</v>
      </c>
      <c r="B6861" t="inlineStr">
        <is>
          <t>DL</t>
        </is>
      </c>
      <c r="C6861" s="9">
        <f>_xlfn.XLOOKUP(B6861,Carriers[Code],Carriers[Airline])</f>
        <v/>
      </c>
      <c r="D6861" t="n">
        <v>1399</v>
      </c>
      <c r="E6861" t="inlineStr">
        <is>
          <t>MIA</t>
        </is>
      </c>
      <c r="F6861" s="10" t="n">
        <v>705</v>
      </c>
      <c r="G6861" t="inlineStr">
        <is>
          <t>0700-0759</t>
        </is>
      </c>
      <c r="H6861" s="9">
        <f>INT(F6861/100)</f>
        <v/>
      </c>
      <c r="I6861" t="n">
        <v>12</v>
      </c>
      <c r="J6861" t="n">
        <v>0</v>
      </c>
      <c r="K6861" t="n">
        <v>-10</v>
      </c>
      <c r="L6861" t="n">
        <v>0</v>
      </c>
      <c r="M6861" t="n">
        <v>0</v>
      </c>
      <c r="O6861" t="n">
        <v>0</v>
      </c>
    </row>
    <row r="6862">
      <c r="A6862" s="8" t="n">
        <v>46220</v>
      </c>
      <c r="B6862" t="inlineStr">
        <is>
          <t>DL</t>
        </is>
      </c>
      <c r="C6862" s="9">
        <f>_xlfn.XLOOKUP(B6862,Carriers[Code],Carriers[Airline])</f>
        <v/>
      </c>
      <c r="D6862" t="n">
        <v>1580</v>
      </c>
      <c r="E6862" t="inlineStr">
        <is>
          <t>MCO</t>
        </is>
      </c>
      <c r="F6862" s="10" t="n">
        <v>705</v>
      </c>
      <c r="G6862" t="inlineStr">
        <is>
          <t>0700-0759</t>
        </is>
      </c>
      <c r="H6862" s="9">
        <f>INT(F6862/100)</f>
        <v/>
      </c>
      <c r="I6862" t="n">
        <v>4</v>
      </c>
      <c r="J6862" t="n">
        <v>0</v>
      </c>
      <c r="K6862" t="n">
        <v>-8</v>
      </c>
      <c r="L6862" t="n">
        <v>0</v>
      </c>
      <c r="M6862" t="n">
        <v>0</v>
      </c>
      <c r="O6862" t="n">
        <v>0</v>
      </c>
    </row>
    <row r="6863">
      <c r="A6863" s="8" t="n">
        <v>46220</v>
      </c>
      <c r="B6863" t="inlineStr">
        <is>
          <t>B6</t>
        </is>
      </c>
      <c r="C6863" s="9">
        <f>_xlfn.XLOOKUP(B6863,Carriers[Code],Carriers[Airline])</f>
        <v/>
      </c>
      <c r="D6863" t="n">
        <v>397</v>
      </c>
      <c r="E6863" t="inlineStr">
        <is>
          <t>SEA</t>
        </is>
      </c>
      <c r="F6863" s="10" t="n">
        <v>710</v>
      </c>
      <c r="G6863" t="inlineStr">
        <is>
          <t>0700-0759</t>
        </is>
      </c>
      <c r="H6863" s="9">
        <f>INT(F6863/100)</f>
        <v/>
      </c>
      <c r="I6863" t="n">
        <v>-5</v>
      </c>
      <c r="J6863" t="n">
        <v>0</v>
      </c>
      <c r="K6863" t="n">
        <v>-33</v>
      </c>
      <c r="L6863" t="n">
        <v>0</v>
      </c>
      <c r="M6863" t="n">
        <v>0</v>
      </c>
      <c r="O6863" t="n">
        <v>0</v>
      </c>
    </row>
    <row r="6864">
      <c r="A6864" s="8" t="n">
        <v>46220</v>
      </c>
      <c r="B6864" t="inlineStr">
        <is>
          <t>B6</t>
        </is>
      </c>
      <c r="C6864" s="9">
        <f>_xlfn.XLOOKUP(B6864,Carriers[Code],Carriers[Airline])</f>
        <v/>
      </c>
      <c r="D6864" t="n">
        <v>2229</v>
      </c>
      <c r="E6864" t="inlineStr">
        <is>
          <t>MKE</t>
        </is>
      </c>
      <c r="F6864" s="10" t="n">
        <v>710</v>
      </c>
      <c r="G6864" t="inlineStr">
        <is>
          <t>0700-0759</t>
        </is>
      </c>
      <c r="H6864" s="9">
        <f>INT(F6864/100)</f>
        <v/>
      </c>
      <c r="I6864" t="n">
        <v>-3</v>
      </c>
      <c r="J6864" t="n">
        <v>0</v>
      </c>
      <c r="K6864" t="n">
        <v>-12</v>
      </c>
      <c r="L6864" t="n">
        <v>0</v>
      </c>
      <c r="M6864" t="n">
        <v>0</v>
      </c>
      <c r="O6864" t="n">
        <v>0</v>
      </c>
    </row>
    <row r="6865">
      <c r="A6865" s="8" t="n">
        <v>46220</v>
      </c>
      <c r="B6865" t="inlineStr">
        <is>
          <t>DL</t>
        </is>
      </c>
      <c r="C6865" s="9">
        <f>_xlfn.XLOOKUP(B6865,Carriers[Code],Carriers[Airline])</f>
        <v/>
      </c>
      <c r="D6865" t="n">
        <v>1138</v>
      </c>
      <c r="E6865" t="inlineStr">
        <is>
          <t>MSP</t>
        </is>
      </c>
      <c r="F6865" s="10" t="n">
        <v>710</v>
      </c>
      <c r="G6865" t="inlineStr">
        <is>
          <t>0700-0759</t>
        </is>
      </c>
      <c r="H6865" s="9">
        <f>INT(F6865/100)</f>
        <v/>
      </c>
      <c r="I6865" t="n">
        <v>0</v>
      </c>
      <c r="J6865" t="n">
        <v>0</v>
      </c>
      <c r="K6865" t="n">
        <v>1</v>
      </c>
      <c r="L6865" t="n">
        <v>0</v>
      </c>
      <c r="M6865" t="n">
        <v>0</v>
      </c>
      <c r="O6865" t="n">
        <v>0</v>
      </c>
    </row>
    <row r="6866">
      <c r="A6866" s="8" t="n">
        <v>46220</v>
      </c>
      <c r="B6866" t="inlineStr">
        <is>
          <t>B6</t>
        </is>
      </c>
      <c r="C6866" s="9">
        <f>_xlfn.XLOOKUP(B6866,Carriers[Code],Carriers[Airline])</f>
        <v/>
      </c>
      <c r="D6866" t="n">
        <v>2041</v>
      </c>
      <c r="E6866" t="inlineStr">
        <is>
          <t>CLE</t>
        </is>
      </c>
      <c r="F6866" s="10" t="n">
        <v>715</v>
      </c>
      <c r="G6866" t="inlineStr">
        <is>
          <t>0700-0759</t>
        </is>
      </c>
      <c r="H6866" s="9">
        <f>INT(F6866/100)</f>
        <v/>
      </c>
      <c r="I6866" t="n">
        <v>-8</v>
      </c>
      <c r="J6866" t="n">
        <v>0</v>
      </c>
      <c r="K6866" t="n">
        <v>-14</v>
      </c>
      <c r="L6866" t="n">
        <v>0</v>
      </c>
      <c r="M6866" t="n">
        <v>0</v>
      </c>
      <c r="O6866" t="n">
        <v>0</v>
      </c>
    </row>
    <row r="6867">
      <c r="A6867" s="8" t="n">
        <v>46220</v>
      </c>
      <c r="B6867" t="inlineStr">
        <is>
          <t>DL</t>
        </is>
      </c>
      <c r="C6867" s="9">
        <f>_xlfn.XLOOKUP(B6867,Carriers[Code],Carriers[Airline])</f>
        <v/>
      </c>
      <c r="D6867" t="n">
        <v>760</v>
      </c>
      <c r="E6867" t="inlineStr">
        <is>
          <t>DFW</t>
        </is>
      </c>
      <c r="F6867" s="10" t="n">
        <v>715</v>
      </c>
      <c r="G6867" t="inlineStr">
        <is>
          <t>0700-0759</t>
        </is>
      </c>
      <c r="H6867" s="9">
        <f>INT(F6867/100)</f>
        <v/>
      </c>
      <c r="I6867" t="n">
        <v>-6</v>
      </c>
      <c r="J6867" t="n">
        <v>0</v>
      </c>
      <c r="K6867" t="n">
        <v>-28</v>
      </c>
      <c r="L6867" t="n">
        <v>0</v>
      </c>
      <c r="M6867" t="n">
        <v>0</v>
      </c>
      <c r="O6867" t="n">
        <v>0</v>
      </c>
    </row>
    <row r="6868">
      <c r="A6868" s="8" t="n">
        <v>46220</v>
      </c>
      <c r="B6868" t="inlineStr">
        <is>
          <t>UA</t>
        </is>
      </c>
      <c r="C6868" s="9">
        <f>_xlfn.XLOOKUP(B6868,Carriers[Code],Carriers[Airline])</f>
        <v/>
      </c>
      <c r="D6868" t="n">
        <v>2631</v>
      </c>
      <c r="E6868" t="inlineStr">
        <is>
          <t>ORD</t>
        </is>
      </c>
      <c r="F6868" s="10" t="n">
        <v>719</v>
      </c>
      <c r="G6868" t="inlineStr">
        <is>
          <t>0700-0759</t>
        </is>
      </c>
      <c r="H6868" s="9">
        <f>INT(F6868/100)</f>
        <v/>
      </c>
      <c r="I6868" t="n">
        <v>-6</v>
      </c>
      <c r="J6868" t="n">
        <v>0</v>
      </c>
      <c r="K6868" t="n">
        <v>-24</v>
      </c>
      <c r="L6868" t="n">
        <v>0</v>
      </c>
      <c r="M6868" t="n">
        <v>0</v>
      </c>
      <c r="O6868" t="n">
        <v>0</v>
      </c>
    </row>
    <row r="6869">
      <c r="A6869" s="8" t="n">
        <v>46220</v>
      </c>
      <c r="B6869" t="inlineStr">
        <is>
          <t>DL</t>
        </is>
      </c>
      <c r="C6869" s="9">
        <f>_xlfn.XLOOKUP(B6869,Carriers[Code],Carriers[Airline])</f>
        <v/>
      </c>
      <c r="D6869" t="n">
        <v>977</v>
      </c>
      <c r="E6869" t="inlineStr">
        <is>
          <t>SFO</t>
        </is>
      </c>
      <c r="F6869" s="10" t="n">
        <v>720</v>
      </c>
      <c r="G6869" t="inlineStr">
        <is>
          <t>0700-0759</t>
        </is>
      </c>
      <c r="H6869" s="9">
        <f>INT(F6869/100)</f>
        <v/>
      </c>
      <c r="I6869" t="n">
        <v>-1</v>
      </c>
      <c r="J6869" t="n">
        <v>0</v>
      </c>
      <c r="K6869" t="n">
        <v>-27</v>
      </c>
      <c r="L6869" t="n">
        <v>0</v>
      </c>
      <c r="M6869" t="n">
        <v>0</v>
      </c>
      <c r="O6869" t="n">
        <v>0</v>
      </c>
    </row>
    <row r="6870">
      <c r="A6870" s="8" t="n">
        <v>46220</v>
      </c>
      <c r="B6870" t="inlineStr">
        <is>
          <t>B6</t>
        </is>
      </c>
      <c r="C6870" s="9">
        <f>_xlfn.XLOOKUP(B6870,Carriers[Code],Carriers[Airline])</f>
        <v/>
      </c>
      <c r="D6870" t="n">
        <v>249</v>
      </c>
      <c r="E6870" t="inlineStr">
        <is>
          <t>SAV</t>
        </is>
      </c>
      <c r="F6870" s="10" t="n">
        <v>725</v>
      </c>
      <c r="G6870" t="inlineStr">
        <is>
          <t>0700-0759</t>
        </is>
      </c>
      <c r="H6870" s="9">
        <f>INT(F6870/100)</f>
        <v/>
      </c>
      <c r="I6870" t="n">
        <v>-9</v>
      </c>
      <c r="J6870" t="n">
        <v>0</v>
      </c>
      <c r="K6870" t="n">
        <v>-16</v>
      </c>
      <c r="L6870" t="n">
        <v>0</v>
      </c>
      <c r="M6870" t="n">
        <v>0</v>
      </c>
      <c r="O6870" t="n">
        <v>0</v>
      </c>
    </row>
    <row r="6871">
      <c r="A6871" s="8" t="n">
        <v>46220</v>
      </c>
      <c r="B6871" t="inlineStr">
        <is>
          <t>UA</t>
        </is>
      </c>
      <c r="C6871" s="9">
        <f>_xlfn.XLOOKUP(B6871,Carriers[Code],Carriers[Airline])</f>
        <v/>
      </c>
      <c r="D6871" t="n">
        <v>226</v>
      </c>
      <c r="E6871" t="inlineStr">
        <is>
          <t>IAH</t>
        </is>
      </c>
      <c r="F6871" s="10" t="n">
        <v>725</v>
      </c>
      <c r="G6871" t="inlineStr">
        <is>
          <t>0700-0759</t>
        </is>
      </c>
      <c r="H6871" s="9">
        <f>INT(F6871/100)</f>
        <v/>
      </c>
      <c r="I6871" t="n">
        <v>-9</v>
      </c>
      <c r="J6871" t="n">
        <v>0</v>
      </c>
      <c r="K6871" t="n">
        <v>-16</v>
      </c>
      <c r="L6871" t="n">
        <v>0</v>
      </c>
      <c r="M6871" t="n">
        <v>0</v>
      </c>
      <c r="O6871" t="n">
        <v>0</v>
      </c>
    </row>
    <row r="6872">
      <c r="A6872" s="8" t="n">
        <v>46220</v>
      </c>
      <c r="B6872" t="inlineStr">
        <is>
          <t>YX</t>
        </is>
      </c>
      <c r="C6872" s="9">
        <f>_xlfn.XLOOKUP(B6872,Carriers[Code],Carriers[Airline])</f>
        <v/>
      </c>
      <c r="D6872" t="n">
        <v>5692</v>
      </c>
      <c r="E6872" t="inlineStr">
        <is>
          <t>DCA</t>
        </is>
      </c>
      <c r="F6872" s="10" t="n">
        <v>725</v>
      </c>
      <c r="G6872" t="inlineStr">
        <is>
          <t>0700-0759</t>
        </is>
      </c>
      <c r="H6872" s="9">
        <f>INT(F6872/100)</f>
        <v/>
      </c>
      <c r="I6872" t="n">
        <v>0</v>
      </c>
      <c r="J6872" t="n">
        <v>0</v>
      </c>
      <c r="K6872" t="n">
        <v>-4</v>
      </c>
      <c r="L6872" t="n">
        <v>0</v>
      </c>
      <c r="M6872" t="n">
        <v>0</v>
      </c>
      <c r="O6872" t="n">
        <v>0</v>
      </c>
    </row>
    <row r="6873">
      <c r="A6873" s="8" t="n">
        <v>46220</v>
      </c>
      <c r="B6873" t="inlineStr">
        <is>
          <t>UA</t>
        </is>
      </c>
      <c r="C6873" s="9">
        <f>_xlfn.XLOOKUP(B6873,Carriers[Code],Carriers[Airline])</f>
        <v/>
      </c>
      <c r="D6873" t="n">
        <v>323</v>
      </c>
      <c r="E6873" t="inlineStr">
        <is>
          <t>SFO</t>
        </is>
      </c>
      <c r="F6873" s="10" t="n">
        <v>728</v>
      </c>
      <c r="G6873" t="inlineStr">
        <is>
          <t>0700-0759</t>
        </is>
      </c>
      <c r="H6873" s="9">
        <f>INT(F6873/100)</f>
        <v/>
      </c>
      <c r="I6873" t="n">
        <v>21</v>
      </c>
      <c r="J6873" t="n">
        <v>1</v>
      </c>
      <c r="K6873" t="n">
        <v>20</v>
      </c>
      <c r="L6873" t="n">
        <v>1</v>
      </c>
      <c r="M6873" t="n">
        <v>0</v>
      </c>
      <c r="O6873" t="n">
        <v>0</v>
      </c>
      <c r="P6873" t="n">
        <v>0</v>
      </c>
      <c r="Q6873" t="n">
        <v>0</v>
      </c>
      <c r="R6873" t="n">
        <v>0</v>
      </c>
      <c r="S6873" t="n">
        <v>0</v>
      </c>
      <c r="T6873" t="n">
        <v>20</v>
      </c>
    </row>
    <row r="6874">
      <c r="A6874" s="8" t="n">
        <v>46220</v>
      </c>
      <c r="B6874" t="inlineStr">
        <is>
          <t>DL</t>
        </is>
      </c>
      <c r="C6874" s="9">
        <f>_xlfn.XLOOKUP(B6874,Carriers[Code],Carriers[Airline])</f>
        <v/>
      </c>
      <c r="D6874" t="n">
        <v>2474</v>
      </c>
      <c r="E6874" t="inlineStr">
        <is>
          <t>RSW</t>
        </is>
      </c>
      <c r="F6874" s="10" t="n">
        <v>730</v>
      </c>
      <c r="G6874" t="inlineStr">
        <is>
          <t>0700-0759</t>
        </is>
      </c>
      <c r="H6874" s="9">
        <f>INT(F6874/100)</f>
        <v/>
      </c>
      <c r="I6874" t="n">
        <v>1</v>
      </c>
      <c r="J6874" t="n">
        <v>0</v>
      </c>
      <c r="K6874" t="n">
        <v>10</v>
      </c>
      <c r="L6874" t="n">
        <v>0</v>
      </c>
      <c r="M6874" t="n">
        <v>0</v>
      </c>
      <c r="O6874" t="n">
        <v>0</v>
      </c>
    </row>
    <row r="6875">
      <c r="A6875" s="8" t="n">
        <v>46220</v>
      </c>
      <c r="B6875" t="inlineStr">
        <is>
          <t>DL</t>
        </is>
      </c>
      <c r="C6875" s="9">
        <f>_xlfn.XLOOKUP(B6875,Carriers[Code],Carriers[Airline])</f>
        <v/>
      </c>
      <c r="D6875" t="n">
        <v>2570</v>
      </c>
      <c r="E6875" t="inlineStr">
        <is>
          <t>ORD</t>
        </is>
      </c>
      <c r="F6875" s="10" t="n">
        <v>730</v>
      </c>
      <c r="G6875" t="inlineStr">
        <is>
          <t>0700-0759</t>
        </is>
      </c>
      <c r="H6875" s="9">
        <f>INT(F6875/100)</f>
        <v/>
      </c>
      <c r="I6875" t="n">
        <v>-10</v>
      </c>
      <c r="J6875" t="n">
        <v>0</v>
      </c>
      <c r="K6875" t="n">
        <v>-12</v>
      </c>
      <c r="L6875" t="n">
        <v>0</v>
      </c>
      <c r="M6875" t="n">
        <v>0</v>
      </c>
      <c r="O6875" t="n">
        <v>0</v>
      </c>
    </row>
    <row r="6876">
      <c r="A6876" s="8" t="n">
        <v>46220</v>
      </c>
      <c r="B6876" t="inlineStr">
        <is>
          <t>WN</t>
        </is>
      </c>
      <c r="C6876" s="9">
        <f>_xlfn.XLOOKUP(B6876,Carriers[Code],Carriers[Airline])</f>
        <v/>
      </c>
      <c r="D6876" t="n">
        <v>745</v>
      </c>
      <c r="E6876" t="inlineStr">
        <is>
          <t>MDW</t>
        </is>
      </c>
      <c r="F6876" s="10" t="n">
        <v>730</v>
      </c>
      <c r="G6876" t="inlineStr">
        <is>
          <t>0700-0759</t>
        </is>
      </c>
      <c r="H6876" s="9">
        <f>INT(F6876/100)</f>
        <v/>
      </c>
      <c r="I6876" t="n">
        <v>2</v>
      </c>
      <c r="J6876" t="n">
        <v>0</v>
      </c>
      <c r="K6876" t="n">
        <v>-14</v>
      </c>
      <c r="L6876" t="n">
        <v>0</v>
      </c>
      <c r="M6876" t="n">
        <v>0</v>
      </c>
      <c r="O6876" t="n">
        <v>0</v>
      </c>
    </row>
    <row r="6877">
      <c r="A6877" s="8" t="n">
        <v>46220</v>
      </c>
      <c r="B6877" t="inlineStr">
        <is>
          <t>YX</t>
        </is>
      </c>
      <c r="C6877" s="9">
        <f>_xlfn.XLOOKUP(B6877,Carriers[Code],Carriers[Airline])</f>
        <v/>
      </c>
      <c r="D6877" t="n">
        <v>5628</v>
      </c>
      <c r="E6877" t="inlineStr">
        <is>
          <t>IND</t>
        </is>
      </c>
      <c r="F6877" s="10" t="n">
        <v>735</v>
      </c>
      <c r="G6877" t="inlineStr">
        <is>
          <t>0700-0759</t>
        </is>
      </c>
      <c r="H6877" s="9">
        <f>INT(F6877/100)</f>
        <v/>
      </c>
      <c r="I6877" t="n">
        <v>38</v>
      </c>
      <c r="J6877" t="n">
        <v>1</v>
      </c>
      <c r="K6877" t="n">
        <v>19</v>
      </c>
      <c r="L6877" t="n">
        <v>1</v>
      </c>
      <c r="M6877" t="n">
        <v>0</v>
      </c>
      <c r="O6877" t="n">
        <v>0</v>
      </c>
      <c r="P6877" t="n">
        <v>19</v>
      </c>
      <c r="Q6877" t="n">
        <v>0</v>
      </c>
      <c r="R6877" t="n">
        <v>0</v>
      </c>
      <c r="S6877" t="n">
        <v>0</v>
      </c>
      <c r="T6877" t="n">
        <v>0</v>
      </c>
    </row>
    <row r="6878">
      <c r="A6878" s="8" t="n">
        <v>46220</v>
      </c>
      <c r="B6878" t="inlineStr">
        <is>
          <t>B6</t>
        </is>
      </c>
      <c r="C6878" s="9">
        <f>_xlfn.XLOOKUP(B6878,Carriers[Code],Carriers[Airline])</f>
        <v/>
      </c>
      <c r="D6878" t="n">
        <v>687</v>
      </c>
      <c r="E6878" t="inlineStr">
        <is>
          <t>LAX</t>
        </is>
      </c>
      <c r="F6878" s="10" t="n">
        <v>740</v>
      </c>
      <c r="G6878" t="inlineStr">
        <is>
          <t>0700-0759</t>
        </is>
      </c>
      <c r="H6878" s="9">
        <f>INT(F6878/100)</f>
        <v/>
      </c>
      <c r="I6878" t="n">
        <v>-11</v>
      </c>
      <c r="J6878" t="n">
        <v>0</v>
      </c>
      <c r="K6878" t="n">
        <v>-41</v>
      </c>
      <c r="L6878" t="n">
        <v>0</v>
      </c>
      <c r="M6878" t="n">
        <v>0</v>
      </c>
      <c r="O6878" t="n">
        <v>0</v>
      </c>
    </row>
    <row r="6879">
      <c r="A6879" s="8" t="n">
        <v>46220</v>
      </c>
      <c r="B6879" t="inlineStr">
        <is>
          <t>DL</t>
        </is>
      </c>
      <c r="C6879" s="9">
        <f>_xlfn.XLOOKUP(B6879,Carriers[Code],Carriers[Airline])</f>
        <v/>
      </c>
      <c r="D6879" t="n">
        <v>499</v>
      </c>
      <c r="E6879" t="inlineStr">
        <is>
          <t>DEN</t>
        </is>
      </c>
      <c r="F6879" s="10" t="n">
        <v>745</v>
      </c>
      <c r="G6879" t="inlineStr">
        <is>
          <t>0700-0759</t>
        </is>
      </c>
      <c r="H6879" s="9">
        <f>INT(F6879/100)</f>
        <v/>
      </c>
      <c r="I6879" t="n">
        <v>18</v>
      </c>
      <c r="J6879" t="n">
        <v>1</v>
      </c>
      <c r="K6879" t="n">
        <v>4</v>
      </c>
      <c r="L6879" t="n">
        <v>0</v>
      </c>
      <c r="M6879" t="n">
        <v>0</v>
      </c>
      <c r="O6879" t="n">
        <v>0</v>
      </c>
    </row>
    <row r="6880">
      <c r="A6880" s="8" t="n">
        <v>46220</v>
      </c>
      <c r="B6880" t="inlineStr">
        <is>
          <t>UA</t>
        </is>
      </c>
      <c r="C6880" s="9">
        <f>_xlfn.XLOOKUP(B6880,Carriers[Code],Carriers[Airline])</f>
        <v/>
      </c>
      <c r="D6880" t="n">
        <v>647</v>
      </c>
      <c r="E6880" t="inlineStr">
        <is>
          <t>DEN</t>
        </is>
      </c>
      <c r="F6880" s="10" t="n">
        <v>745</v>
      </c>
      <c r="G6880" t="inlineStr">
        <is>
          <t>0700-0759</t>
        </is>
      </c>
      <c r="H6880" s="9">
        <f>INT(F6880/100)</f>
        <v/>
      </c>
      <c r="I6880" t="n">
        <v>-8</v>
      </c>
      <c r="J6880" t="n">
        <v>0</v>
      </c>
      <c r="K6880" t="n">
        <v>-10</v>
      </c>
      <c r="L6880" t="n">
        <v>0</v>
      </c>
      <c r="M6880" t="n">
        <v>0</v>
      </c>
      <c r="O6880" t="n">
        <v>0</v>
      </c>
    </row>
    <row r="6881">
      <c r="A6881" s="8" t="n">
        <v>46220</v>
      </c>
      <c r="B6881" t="inlineStr">
        <is>
          <t>DL</t>
        </is>
      </c>
      <c r="C6881" s="9">
        <f>_xlfn.XLOOKUP(B6881,Carriers[Code],Carriers[Airline])</f>
        <v/>
      </c>
      <c r="D6881" t="n">
        <v>497</v>
      </c>
      <c r="E6881" t="inlineStr">
        <is>
          <t>LAS</t>
        </is>
      </c>
      <c r="F6881" s="10" t="n">
        <v>750</v>
      </c>
      <c r="G6881" t="inlineStr">
        <is>
          <t>0700-0759</t>
        </is>
      </c>
      <c r="H6881" s="9">
        <f>INT(F6881/100)</f>
        <v/>
      </c>
      <c r="I6881" t="n">
        <v>-7</v>
      </c>
      <c r="J6881" t="n">
        <v>0</v>
      </c>
      <c r="K6881" t="n">
        <v>-36</v>
      </c>
      <c r="L6881" t="n">
        <v>0</v>
      </c>
      <c r="M6881" t="n">
        <v>0</v>
      </c>
      <c r="O6881" t="n">
        <v>0</v>
      </c>
    </row>
    <row r="6882">
      <c r="A6882" s="8" t="n">
        <v>46220</v>
      </c>
      <c r="B6882" t="inlineStr">
        <is>
          <t>DL</t>
        </is>
      </c>
      <c r="C6882" s="9">
        <f>_xlfn.XLOOKUP(B6882,Carriers[Code],Carriers[Airline])</f>
        <v/>
      </c>
      <c r="D6882" t="n">
        <v>384</v>
      </c>
      <c r="E6882" t="inlineStr">
        <is>
          <t>SEA</t>
        </is>
      </c>
      <c r="F6882" s="10" t="n">
        <v>753</v>
      </c>
      <c r="G6882" t="inlineStr">
        <is>
          <t>0700-0759</t>
        </is>
      </c>
      <c r="H6882" s="9">
        <f>INT(F6882/100)</f>
        <v/>
      </c>
      <c r="I6882" t="n">
        <v>32</v>
      </c>
      <c r="J6882" t="n">
        <v>1</v>
      </c>
      <c r="K6882" t="n">
        <v>12</v>
      </c>
      <c r="L6882" t="n">
        <v>0</v>
      </c>
      <c r="M6882" t="n">
        <v>0</v>
      </c>
      <c r="O6882" t="n">
        <v>0</v>
      </c>
    </row>
    <row r="6883">
      <c r="A6883" s="8" t="n">
        <v>46220</v>
      </c>
      <c r="B6883" t="inlineStr">
        <is>
          <t>B6</t>
        </is>
      </c>
      <c r="C6883" s="9">
        <f>_xlfn.XLOOKUP(B6883,Carriers[Code],Carriers[Airline])</f>
        <v/>
      </c>
      <c r="D6883" t="n">
        <v>669</v>
      </c>
      <c r="E6883" t="inlineStr">
        <is>
          <t>FLL</t>
        </is>
      </c>
      <c r="F6883" s="10" t="n">
        <v>754</v>
      </c>
      <c r="G6883" t="inlineStr">
        <is>
          <t>0700-0759</t>
        </is>
      </c>
      <c r="H6883" s="9">
        <f>INT(F6883/100)</f>
        <v/>
      </c>
      <c r="I6883" t="n">
        <v>37</v>
      </c>
      <c r="J6883" t="n">
        <v>1</v>
      </c>
      <c r="K6883" t="n">
        <v>10</v>
      </c>
      <c r="L6883" t="n">
        <v>0</v>
      </c>
      <c r="M6883" t="n">
        <v>0</v>
      </c>
      <c r="O6883" t="n">
        <v>0</v>
      </c>
    </row>
    <row r="6884">
      <c r="A6884" s="8" t="n">
        <v>46220</v>
      </c>
      <c r="B6884" t="inlineStr">
        <is>
          <t>DL</t>
        </is>
      </c>
      <c r="C6884" s="9">
        <f>_xlfn.XLOOKUP(B6884,Carriers[Code],Carriers[Airline])</f>
        <v/>
      </c>
      <c r="D6884" t="n">
        <v>1401</v>
      </c>
      <c r="E6884" t="inlineStr">
        <is>
          <t>FLL</t>
        </is>
      </c>
      <c r="F6884" s="10" t="n">
        <v>755</v>
      </c>
      <c r="G6884" t="inlineStr">
        <is>
          <t>0700-0759</t>
        </is>
      </c>
      <c r="H6884" s="9">
        <f>INT(F6884/100)</f>
        <v/>
      </c>
      <c r="I6884" t="n">
        <v>-2</v>
      </c>
      <c r="J6884" t="n">
        <v>0</v>
      </c>
      <c r="K6884" t="n">
        <v>-32</v>
      </c>
      <c r="L6884" t="n">
        <v>0</v>
      </c>
      <c r="M6884" t="n">
        <v>0</v>
      </c>
      <c r="O6884" t="n">
        <v>0</v>
      </c>
    </row>
    <row r="6885">
      <c r="A6885" s="8" t="n">
        <v>46220</v>
      </c>
      <c r="B6885" t="inlineStr">
        <is>
          <t>WN</t>
        </is>
      </c>
      <c r="C6885" s="9">
        <f>_xlfn.XLOOKUP(B6885,Carriers[Code],Carriers[Airline])</f>
        <v/>
      </c>
      <c r="D6885" t="n">
        <v>375</v>
      </c>
      <c r="E6885" t="inlineStr">
        <is>
          <t>AUS</t>
        </is>
      </c>
      <c r="F6885" s="10" t="n">
        <v>755</v>
      </c>
      <c r="G6885" t="inlineStr">
        <is>
          <t>0700-0759</t>
        </is>
      </c>
      <c r="H6885" s="9">
        <f>INT(F6885/100)</f>
        <v/>
      </c>
      <c r="I6885" t="n">
        <v>1</v>
      </c>
      <c r="J6885" t="n">
        <v>0</v>
      </c>
      <c r="K6885" t="n">
        <v>-17</v>
      </c>
      <c r="L6885" t="n">
        <v>0</v>
      </c>
      <c r="M6885" t="n">
        <v>0</v>
      </c>
      <c r="O6885" t="n">
        <v>0</v>
      </c>
    </row>
    <row r="6886">
      <c r="A6886" s="8" t="n">
        <v>46220</v>
      </c>
      <c r="B6886" t="inlineStr">
        <is>
          <t>AA</t>
        </is>
      </c>
      <c r="C6886" s="9">
        <f>_xlfn.XLOOKUP(B6886,Carriers[Code],Carriers[Airline])</f>
        <v/>
      </c>
      <c r="D6886" t="n">
        <v>1259</v>
      </c>
      <c r="E6886" t="inlineStr">
        <is>
          <t>MIA</t>
        </is>
      </c>
      <c r="F6886" s="10" t="n">
        <v>800</v>
      </c>
      <c r="G6886" t="inlineStr">
        <is>
          <t>0800-0859</t>
        </is>
      </c>
      <c r="H6886" s="9">
        <f>INT(F6886/100)</f>
        <v/>
      </c>
      <c r="I6886" t="n">
        <v>1</v>
      </c>
      <c r="J6886" t="n">
        <v>0</v>
      </c>
      <c r="K6886" t="n">
        <v>-30</v>
      </c>
      <c r="L6886" t="n">
        <v>0</v>
      </c>
      <c r="M6886" t="n">
        <v>0</v>
      </c>
      <c r="O6886" t="n">
        <v>0</v>
      </c>
    </row>
    <row r="6887">
      <c r="A6887" s="8" t="n">
        <v>46220</v>
      </c>
      <c r="B6887" t="inlineStr">
        <is>
          <t>B6</t>
        </is>
      </c>
      <c r="C6887" s="9">
        <f>_xlfn.XLOOKUP(B6887,Carriers[Code],Carriers[Airline])</f>
        <v/>
      </c>
      <c r="D6887" t="n">
        <v>351</v>
      </c>
      <c r="E6887" t="inlineStr">
        <is>
          <t>MCO</t>
        </is>
      </c>
      <c r="F6887" s="10" t="n">
        <v>800</v>
      </c>
      <c r="G6887" t="inlineStr">
        <is>
          <t>0800-0859</t>
        </is>
      </c>
      <c r="H6887" s="9">
        <f>INT(F6887/100)</f>
        <v/>
      </c>
      <c r="I6887" t="n">
        <v>-8</v>
      </c>
      <c r="J6887" t="n">
        <v>0</v>
      </c>
      <c r="K6887" t="n">
        <v>-20</v>
      </c>
      <c r="L6887" t="n">
        <v>0</v>
      </c>
      <c r="M6887" t="n">
        <v>0</v>
      </c>
      <c r="O6887" t="n">
        <v>0</v>
      </c>
    </row>
    <row r="6888">
      <c r="A6888" s="8" t="n">
        <v>46220</v>
      </c>
      <c r="B6888" t="inlineStr">
        <is>
          <t>DL</t>
        </is>
      </c>
      <c r="C6888" s="9">
        <f>_xlfn.XLOOKUP(B6888,Carriers[Code],Carriers[Airline])</f>
        <v/>
      </c>
      <c r="D6888" t="n">
        <v>923</v>
      </c>
      <c r="E6888" t="inlineStr">
        <is>
          <t>ATL</t>
        </is>
      </c>
      <c r="F6888" s="10" t="n">
        <v>800</v>
      </c>
      <c r="G6888" t="inlineStr">
        <is>
          <t>0800-0859</t>
        </is>
      </c>
      <c r="H6888" s="9">
        <f>INT(F6888/100)</f>
        <v/>
      </c>
      <c r="I6888" t="n">
        <v>-1</v>
      </c>
      <c r="J6888" t="n">
        <v>0</v>
      </c>
      <c r="K6888" t="n">
        <v>-21</v>
      </c>
      <c r="L6888" t="n">
        <v>0</v>
      </c>
      <c r="M6888" t="n">
        <v>0</v>
      </c>
      <c r="O6888" t="n">
        <v>0</v>
      </c>
    </row>
    <row r="6889">
      <c r="A6889" s="8" t="n">
        <v>46220</v>
      </c>
      <c r="B6889" t="inlineStr">
        <is>
          <t>UA</t>
        </is>
      </c>
      <c r="C6889" s="9">
        <f>_xlfn.XLOOKUP(B6889,Carriers[Code],Carriers[Airline])</f>
        <v/>
      </c>
      <c r="D6889" t="n">
        <v>570</v>
      </c>
      <c r="E6889" t="inlineStr">
        <is>
          <t>EWR</t>
        </is>
      </c>
      <c r="F6889" s="10" t="n">
        <v>800</v>
      </c>
      <c r="G6889" t="inlineStr">
        <is>
          <t>0800-0859</t>
        </is>
      </c>
      <c r="H6889" s="9">
        <f>INT(F6889/100)</f>
        <v/>
      </c>
      <c r="I6889" t="n">
        <v>-9</v>
      </c>
      <c r="J6889" t="n">
        <v>0</v>
      </c>
      <c r="K6889" t="n">
        <v>-22</v>
      </c>
      <c r="L6889" t="n">
        <v>0</v>
      </c>
      <c r="M6889" t="n">
        <v>0</v>
      </c>
      <c r="O6889" t="n">
        <v>0</v>
      </c>
    </row>
    <row r="6890">
      <c r="A6890" s="8" t="n">
        <v>46220</v>
      </c>
      <c r="B6890" t="inlineStr">
        <is>
          <t>YX</t>
        </is>
      </c>
      <c r="C6890" s="9">
        <f>_xlfn.XLOOKUP(B6890,Carriers[Code],Carriers[Airline])</f>
        <v/>
      </c>
      <c r="D6890" t="n">
        <v>5735</v>
      </c>
      <c r="E6890" t="inlineStr">
        <is>
          <t>LGA</t>
        </is>
      </c>
      <c r="F6890" s="10" t="n">
        <v>800</v>
      </c>
      <c r="G6890" t="inlineStr">
        <is>
          <t>0800-0859</t>
        </is>
      </c>
      <c r="H6890" s="9">
        <f>INT(F6890/100)</f>
        <v/>
      </c>
      <c r="I6890" t="n">
        <v>-6</v>
      </c>
      <c r="J6890" t="n">
        <v>0</v>
      </c>
      <c r="K6890" t="n">
        <v>-16</v>
      </c>
      <c r="L6890" t="n">
        <v>0</v>
      </c>
      <c r="M6890" t="n">
        <v>0</v>
      </c>
      <c r="O6890" t="n">
        <v>0</v>
      </c>
    </row>
    <row r="6891">
      <c r="A6891" s="8" t="n">
        <v>46220</v>
      </c>
      <c r="B6891" t="inlineStr">
        <is>
          <t>AA</t>
        </is>
      </c>
      <c r="C6891" s="9">
        <f>_xlfn.XLOOKUP(B6891,Carriers[Code],Carriers[Airline])</f>
        <v/>
      </c>
      <c r="D6891" t="n">
        <v>701</v>
      </c>
      <c r="E6891" t="inlineStr">
        <is>
          <t>DFW</t>
        </is>
      </c>
      <c r="F6891" s="10" t="n">
        <v>801</v>
      </c>
      <c r="G6891" t="inlineStr">
        <is>
          <t>0800-0859</t>
        </is>
      </c>
      <c r="H6891" s="9">
        <f>INT(F6891/100)</f>
        <v/>
      </c>
      <c r="I6891" t="n">
        <v>49</v>
      </c>
      <c r="J6891" t="n">
        <v>1</v>
      </c>
      <c r="K6891" t="n">
        <v>24</v>
      </c>
      <c r="L6891" t="n">
        <v>1</v>
      </c>
      <c r="M6891" t="n">
        <v>0</v>
      </c>
      <c r="O6891" t="n">
        <v>0</v>
      </c>
      <c r="P6891" t="n">
        <v>24</v>
      </c>
      <c r="Q6891" t="n">
        <v>0</v>
      </c>
      <c r="R6891" t="n">
        <v>0</v>
      </c>
      <c r="S6891" t="n">
        <v>0</v>
      </c>
      <c r="T6891" t="n">
        <v>0</v>
      </c>
    </row>
    <row r="6892">
      <c r="A6892" s="8" t="n">
        <v>46220</v>
      </c>
      <c r="B6892" t="inlineStr">
        <is>
          <t>B6</t>
        </is>
      </c>
      <c r="C6892" s="9">
        <f>_xlfn.XLOOKUP(B6892,Carriers[Code],Carriers[Airline])</f>
        <v/>
      </c>
      <c r="D6892" t="n">
        <v>2115</v>
      </c>
      <c r="E6892" t="inlineStr">
        <is>
          <t>BUF</t>
        </is>
      </c>
      <c r="F6892" s="10" t="n">
        <v>802</v>
      </c>
      <c r="G6892" t="inlineStr">
        <is>
          <t>0800-0859</t>
        </is>
      </c>
      <c r="H6892" s="9">
        <f>INT(F6892/100)</f>
        <v/>
      </c>
      <c r="I6892" t="n">
        <v>-2</v>
      </c>
      <c r="J6892" t="n">
        <v>0</v>
      </c>
      <c r="K6892" t="n">
        <v>1</v>
      </c>
      <c r="L6892" t="n">
        <v>0</v>
      </c>
      <c r="M6892" t="n">
        <v>0</v>
      </c>
      <c r="O6892" t="n">
        <v>0</v>
      </c>
    </row>
    <row r="6893">
      <c r="A6893" s="8" t="n">
        <v>46220</v>
      </c>
      <c r="B6893" t="inlineStr">
        <is>
          <t>AA</t>
        </is>
      </c>
      <c r="C6893" s="9">
        <f>_xlfn.XLOOKUP(B6893,Carriers[Code],Carriers[Airline])</f>
        <v/>
      </c>
      <c r="D6893" t="n">
        <v>2764</v>
      </c>
      <c r="E6893" t="inlineStr">
        <is>
          <t>PHL</t>
        </is>
      </c>
      <c r="F6893" s="10" t="n">
        <v>803</v>
      </c>
      <c r="G6893" t="inlineStr">
        <is>
          <t>0800-0859</t>
        </is>
      </c>
      <c r="H6893" s="9">
        <f>INT(F6893/100)</f>
        <v/>
      </c>
      <c r="I6893" t="n">
        <v>-9</v>
      </c>
      <c r="J6893" t="n">
        <v>0</v>
      </c>
      <c r="K6893" t="n">
        <v>-32</v>
      </c>
      <c r="L6893" t="n">
        <v>0</v>
      </c>
      <c r="M6893" t="n">
        <v>0</v>
      </c>
      <c r="O6893" t="n">
        <v>0</v>
      </c>
    </row>
    <row r="6894">
      <c r="A6894" s="8" t="n">
        <v>46220</v>
      </c>
      <c r="B6894" t="inlineStr">
        <is>
          <t>AA</t>
        </is>
      </c>
      <c r="C6894" s="9">
        <f>_xlfn.XLOOKUP(B6894,Carriers[Code],Carriers[Airline])</f>
        <v/>
      </c>
      <c r="D6894" t="n">
        <v>2715</v>
      </c>
      <c r="E6894" t="inlineStr">
        <is>
          <t>CLT</t>
        </is>
      </c>
      <c r="F6894" s="10" t="n">
        <v>805</v>
      </c>
      <c r="G6894" t="inlineStr">
        <is>
          <t>0800-0859</t>
        </is>
      </c>
      <c r="H6894" s="9">
        <f>INT(F6894/100)</f>
        <v/>
      </c>
      <c r="I6894" t="n">
        <v>-4</v>
      </c>
      <c r="J6894" t="n">
        <v>0</v>
      </c>
      <c r="K6894" t="n">
        <v>-13</v>
      </c>
      <c r="L6894" t="n">
        <v>0</v>
      </c>
      <c r="M6894" t="n">
        <v>0</v>
      </c>
      <c r="O6894" t="n">
        <v>0</v>
      </c>
    </row>
    <row r="6895">
      <c r="A6895" s="8" t="n">
        <v>46220</v>
      </c>
      <c r="B6895" t="inlineStr">
        <is>
          <t>YX</t>
        </is>
      </c>
      <c r="C6895" s="9">
        <f>_xlfn.XLOOKUP(B6895,Carriers[Code],Carriers[Airline])</f>
        <v/>
      </c>
      <c r="D6895" t="n">
        <v>4377</v>
      </c>
      <c r="E6895" t="inlineStr">
        <is>
          <t>LGA</t>
        </is>
      </c>
      <c r="F6895" s="10" t="n">
        <v>806</v>
      </c>
      <c r="G6895" t="inlineStr">
        <is>
          <t>0800-0859</t>
        </is>
      </c>
      <c r="H6895" s="9">
        <f>INT(F6895/100)</f>
        <v/>
      </c>
      <c r="I6895" t="n">
        <v>-9</v>
      </c>
      <c r="J6895" t="n">
        <v>0</v>
      </c>
      <c r="K6895" t="n">
        <v>-25</v>
      </c>
      <c r="L6895" t="n">
        <v>0</v>
      </c>
      <c r="M6895" t="n">
        <v>0</v>
      </c>
      <c r="O6895" t="n">
        <v>0</v>
      </c>
    </row>
    <row r="6896">
      <c r="A6896" s="8" t="n">
        <v>46220</v>
      </c>
      <c r="B6896" t="inlineStr">
        <is>
          <t>YX</t>
        </is>
      </c>
      <c r="C6896" s="9">
        <f>_xlfn.XLOOKUP(B6896,Carriers[Code],Carriers[Airline])</f>
        <v/>
      </c>
      <c r="D6896" t="n">
        <v>4399</v>
      </c>
      <c r="E6896" t="inlineStr">
        <is>
          <t>CMH</t>
        </is>
      </c>
      <c r="F6896" s="10" t="n">
        <v>809</v>
      </c>
      <c r="G6896" t="inlineStr">
        <is>
          <t>0800-0859</t>
        </is>
      </c>
      <c r="H6896" s="9">
        <f>INT(F6896/100)</f>
        <v/>
      </c>
      <c r="I6896" t="n">
        <v>-10</v>
      </c>
      <c r="J6896" t="n">
        <v>0</v>
      </c>
      <c r="K6896" t="n">
        <v>-24</v>
      </c>
      <c r="L6896" t="n">
        <v>0</v>
      </c>
      <c r="M6896" t="n">
        <v>0</v>
      </c>
      <c r="O6896" t="n">
        <v>0</v>
      </c>
    </row>
    <row r="6897">
      <c r="A6897" s="8" t="n">
        <v>46220</v>
      </c>
      <c r="B6897" t="inlineStr">
        <is>
          <t>B6</t>
        </is>
      </c>
      <c r="C6897" s="9">
        <f>_xlfn.XLOOKUP(B6897,Carriers[Code],Carriers[Airline])</f>
        <v/>
      </c>
      <c r="D6897" t="n">
        <v>311</v>
      </c>
      <c r="E6897" t="inlineStr">
        <is>
          <t>ORD</t>
        </is>
      </c>
      <c r="F6897" s="10" t="n">
        <v>810</v>
      </c>
      <c r="G6897" t="inlineStr">
        <is>
          <t>0800-0859</t>
        </is>
      </c>
      <c r="H6897" s="9">
        <f>INT(F6897/100)</f>
        <v/>
      </c>
      <c r="I6897" t="n">
        <v>-7</v>
      </c>
      <c r="J6897" t="n">
        <v>0</v>
      </c>
      <c r="K6897" t="n">
        <v>39</v>
      </c>
      <c r="L6897" t="n">
        <v>1</v>
      </c>
      <c r="M6897" t="n">
        <v>0</v>
      </c>
      <c r="O6897" t="n">
        <v>0</v>
      </c>
      <c r="P6897" t="n">
        <v>0</v>
      </c>
      <c r="Q6897" t="n">
        <v>0</v>
      </c>
      <c r="R6897" t="n">
        <v>39</v>
      </c>
      <c r="S6897" t="n">
        <v>0</v>
      </c>
      <c r="T6897" t="n">
        <v>0</v>
      </c>
    </row>
    <row r="6898">
      <c r="A6898" s="8" t="n">
        <v>46220</v>
      </c>
      <c r="B6898" t="inlineStr">
        <is>
          <t>YX</t>
        </is>
      </c>
      <c r="C6898" s="9">
        <f>_xlfn.XLOOKUP(B6898,Carriers[Code],Carriers[Airline])</f>
        <v/>
      </c>
      <c r="D6898" t="n">
        <v>5654</v>
      </c>
      <c r="E6898" t="inlineStr">
        <is>
          <t>CMH</t>
        </is>
      </c>
      <c r="F6898" s="10" t="n">
        <v>811</v>
      </c>
      <c r="G6898" t="inlineStr">
        <is>
          <t>0800-0859</t>
        </is>
      </c>
      <c r="H6898" s="9">
        <f>INT(F6898/100)</f>
        <v/>
      </c>
      <c r="I6898" t="n">
        <v>6</v>
      </c>
      <c r="J6898" t="n">
        <v>0</v>
      </c>
      <c r="K6898" t="n">
        <v>-20</v>
      </c>
      <c r="L6898" t="n">
        <v>0</v>
      </c>
      <c r="M6898" t="n">
        <v>0</v>
      </c>
      <c r="O6898" t="n">
        <v>0</v>
      </c>
    </row>
    <row r="6899">
      <c r="A6899" s="8" t="n">
        <v>46220</v>
      </c>
      <c r="B6899" t="inlineStr">
        <is>
          <t>B6</t>
        </is>
      </c>
      <c r="C6899" s="9">
        <f>_xlfn.XLOOKUP(B6899,Carriers[Code],Carriers[Airline])</f>
        <v/>
      </c>
      <c r="D6899" t="n">
        <v>791</v>
      </c>
      <c r="E6899" t="inlineStr">
        <is>
          <t>TPA</t>
        </is>
      </c>
      <c r="F6899" s="10" t="n">
        <v>815</v>
      </c>
      <c r="G6899" t="inlineStr">
        <is>
          <t>0800-0859</t>
        </is>
      </c>
      <c r="H6899" s="9">
        <f>INT(F6899/100)</f>
        <v/>
      </c>
      <c r="I6899" t="n">
        <v>-1</v>
      </c>
      <c r="J6899" t="n">
        <v>0</v>
      </c>
      <c r="K6899" t="n">
        <v>-18</v>
      </c>
      <c r="L6899" t="n">
        <v>0</v>
      </c>
      <c r="M6899" t="n">
        <v>0</v>
      </c>
      <c r="O6899" t="n">
        <v>0</v>
      </c>
    </row>
    <row r="6900">
      <c r="A6900" s="8" t="n">
        <v>46220</v>
      </c>
      <c r="B6900" t="inlineStr">
        <is>
          <t>B6</t>
        </is>
      </c>
      <c r="C6900" s="9">
        <f>_xlfn.XLOOKUP(B6900,Carriers[Code],Carriers[Airline])</f>
        <v/>
      </c>
      <c r="D6900" t="n">
        <v>1177</v>
      </c>
      <c r="E6900" t="inlineStr">
        <is>
          <t>LAS</t>
        </is>
      </c>
      <c r="F6900" s="10" t="n">
        <v>815</v>
      </c>
      <c r="G6900" t="inlineStr">
        <is>
          <t>0800-0859</t>
        </is>
      </c>
      <c r="H6900" s="9">
        <f>INT(F6900/100)</f>
        <v/>
      </c>
      <c r="I6900" t="n">
        <v>-16</v>
      </c>
      <c r="J6900" t="n">
        <v>0</v>
      </c>
      <c r="K6900" t="n">
        <v>-34</v>
      </c>
      <c r="L6900" t="n">
        <v>0</v>
      </c>
      <c r="M6900" t="n">
        <v>0</v>
      </c>
      <c r="O6900" t="n">
        <v>0</v>
      </c>
    </row>
    <row r="6901">
      <c r="A6901" s="8" t="n">
        <v>46220</v>
      </c>
      <c r="B6901" t="inlineStr">
        <is>
          <t>UA</t>
        </is>
      </c>
      <c r="C6901" s="9">
        <f>_xlfn.XLOOKUP(B6901,Carriers[Code],Carriers[Airline])</f>
        <v/>
      </c>
      <c r="D6901" t="n">
        <v>1834</v>
      </c>
      <c r="E6901" t="inlineStr">
        <is>
          <t>ORD</t>
        </is>
      </c>
      <c r="F6901" s="10" t="n">
        <v>815</v>
      </c>
      <c r="G6901" t="inlineStr">
        <is>
          <t>0800-0859</t>
        </is>
      </c>
      <c r="H6901" s="9">
        <f>INT(F6901/100)</f>
        <v/>
      </c>
      <c r="I6901" t="n">
        <v>-6</v>
      </c>
      <c r="J6901" t="n">
        <v>0</v>
      </c>
      <c r="K6901" t="n">
        <v>-16</v>
      </c>
      <c r="L6901" t="n">
        <v>0</v>
      </c>
      <c r="M6901" t="n">
        <v>0</v>
      </c>
      <c r="O6901" t="n">
        <v>0</v>
      </c>
    </row>
    <row r="6902">
      <c r="A6902" s="8" t="n">
        <v>46220</v>
      </c>
      <c r="B6902" t="inlineStr">
        <is>
          <t>YX</t>
        </is>
      </c>
      <c r="C6902" s="9">
        <f>_xlfn.XLOOKUP(B6902,Carriers[Code],Carriers[Airline])</f>
        <v/>
      </c>
      <c r="D6902" t="n">
        <v>5678</v>
      </c>
      <c r="E6902" t="inlineStr">
        <is>
          <t>PIT</t>
        </is>
      </c>
      <c r="F6902" s="10" t="n">
        <v>815</v>
      </c>
      <c r="G6902" t="inlineStr">
        <is>
          <t>0800-0859</t>
        </is>
      </c>
      <c r="H6902" s="9">
        <f>INT(F6902/100)</f>
        <v/>
      </c>
      <c r="I6902" t="n">
        <v>-5</v>
      </c>
      <c r="J6902" t="n">
        <v>0</v>
      </c>
      <c r="K6902" t="n">
        <v>-17</v>
      </c>
      <c r="L6902" t="n">
        <v>0</v>
      </c>
      <c r="M6902" t="n">
        <v>0</v>
      </c>
      <c r="O6902" t="n">
        <v>0</v>
      </c>
    </row>
    <row r="6903">
      <c r="A6903" s="8" t="n">
        <v>46220</v>
      </c>
      <c r="B6903" t="inlineStr">
        <is>
          <t>DL</t>
        </is>
      </c>
      <c r="C6903" s="9">
        <f>_xlfn.XLOOKUP(B6903,Carriers[Code],Carriers[Airline])</f>
        <v/>
      </c>
      <c r="D6903" t="n">
        <v>1308</v>
      </c>
      <c r="E6903" t="inlineStr">
        <is>
          <t>MSP</t>
        </is>
      </c>
      <c r="F6903" s="10" t="n">
        <v>816</v>
      </c>
      <c r="G6903" t="inlineStr">
        <is>
          <t>0800-0859</t>
        </is>
      </c>
      <c r="H6903" s="9">
        <f>INT(F6903/100)</f>
        <v/>
      </c>
      <c r="I6903" t="n">
        <v>10</v>
      </c>
      <c r="J6903" t="n">
        <v>0</v>
      </c>
      <c r="K6903" t="n">
        <v>-1</v>
      </c>
      <c r="L6903" t="n">
        <v>0</v>
      </c>
      <c r="M6903" t="n">
        <v>0</v>
      </c>
      <c r="O6903" t="n">
        <v>0</v>
      </c>
    </row>
    <row r="6904">
      <c r="A6904" s="8" t="n">
        <v>46220</v>
      </c>
      <c r="B6904" t="inlineStr">
        <is>
          <t>AA</t>
        </is>
      </c>
      <c r="C6904" s="9">
        <f>_xlfn.XLOOKUP(B6904,Carriers[Code],Carriers[Airline])</f>
        <v/>
      </c>
      <c r="D6904" t="n">
        <v>1550</v>
      </c>
      <c r="E6904" t="inlineStr">
        <is>
          <t>DCA</t>
        </is>
      </c>
      <c r="F6904" s="10" t="n">
        <v>819</v>
      </c>
      <c r="G6904" t="inlineStr">
        <is>
          <t>0800-0859</t>
        </is>
      </c>
      <c r="H6904" s="9">
        <f>INT(F6904/100)</f>
        <v/>
      </c>
      <c r="I6904" t="n">
        <v>-10</v>
      </c>
      <c r="J6904" t="n">
        <v>0</v>
      </c>
      <c r="K6904" t="n">
        <v>-24</v>
      </c>
      <c r="L6904" t="n">
        <v>0</v>
      </c>
      <c r="M6904" t="n">
        <v>0</v>
      </c>
      <c r="O6904" t="n">
        <v>0</v>
      </c>
    </row>
    <row r="6905">
      <c r="A6905" s="8" t="n">
        <v>46220</v>
      </c>
      <c r="B6905" t="inlineStr">
        <is>
          <t>B6</t>
        </is>
      </c>
      <c r="C6905" s="9">
        <f>_xlfn.XLOOKUP(B6905,Carriers[Code],Carriers[Airline])</f>
        <v/>
      </c>
      <c r="D6905" t="n">
        <v>833</v>
      </c>
      <c r="E6905" t="inlineStr">
        <is>
          <t>SFO</t>
        </is>
      </c>
      <c r="F6905" s="10" t="n">
        <v>820</v>
      </c>
      <c r="G6905" t="inlineStr">
        <is>
          <t>0800-0859</t>
        </is>
      </c>
      <c r="H6905" s="9">
        <f>INT(F6905/100)</f>
        <v/>
      </c>
      <c r="I6905" t="n">
        <v>-2</v>
      </c>
      <c r="J6905" t="n">
        <v>0</v>
      </c>
      <c r="K6905" t="n">
        <v>-19</v>
      </c>
      <c r="L6905" t="n">
        <v>0</v>
      </c>
      <c r="M6905" t="n">
        <v>0</v>
      </c>
      <c r="O6905" t="n">
        <v>0</v>
      </c>
    </row>
    <row r="6906">
      <c r="A6906" s="8" t="n">
        <v>46220</v>
      </c>
      <c r="B6906" t="inlineStr">
        <is>
          <t>DL</t>
        </is>
      </c>
      <c r="C6906" s="9">
        <f>_xlfn.XLOOKUP(B6906,Carriers[Code],Carriers[Airline])</f>
        <v/>
      </c>
      <c r="D6906" t="n">
        <v>2141</v>
      </c>
      <c r="E6906" t="inlineStr">
        <is>
          <t>BNA</t>
        </is>
      </c>
      <c r="F6906" s="10" t="n">
        <v>820</v>
      </c>
      <c r="G6906" t="inlineStr">
        <is>
          <t>0800-0859</t>
        </is>
      </c>
      <c r="H6906" s="9">
        <f>INT(F6906/100)</f>
        <v/>
      </c>
      <c r="I6906" t="n">
        <v>-3</v>
      </c>
      <c r="J6906" t="n">
        <v>0</v>
      </c>
      <c r="K6906" t="n">
        <v>-23</v>
      </c>
      <c r="L6906" t="n">
        <v>0</v>
      </c>
      <c r="M6906" t="n">
        <v>0</v>
      </c>
      <c r="O6906" t="n">
        <v>0</v>
      </c>
    </row>
    <row r="6907">
      <c r="A6907" s="8" t="n">
        <v>46220</v>
      </c>
      <c r="B6907" t="inlineStr">
        <is>
          <t>AS</t>
        </is>
      </c>
      <c r="C6907" s="9">
        <f>_xlfn.XLOOKUP(B6907,Carriers[Code],Carriers[Airline])</f>
        <v/>
      </c>
      <c r="D6907" t="n">
        <v>256</v>
      </c>
      <c r="E6907" t="inlineStr">
        <is>
          <t>SAN</t>
        </is>
      </c>
      <c r="F6907" s="10" t="n">
        <v>828</v>
      </c>
      <c r="G6907" t="inlineStr">
        <is>
          <t>0800-0859</t>
        </is>
      </c>
      <c r="H6907" s="9">
        <f>INT(F6907/100)</f>
        <v/>
      </c>
      <c r="I6907" t="n">
        <v>-6</v>
      </c>
      <c r="J6907" t="n">
        <v>0</v>
      </c>
      <c r="K6907" t="n">
        <v>-25</v>
      </c>
      <c r="L6907" t="n">
        <v>0</v>
      </c>
      <c r="M6907" t="n">
        <v>0</v>
      </c>
      <c r="O6907" t="n">
        <v>0</v>
      </c>
    </row>
    <row r="6908">
      <c r="A6908" s="8" t="n">
        <v>46220</v>
      </c>
      <c r="B6908" t="inlineStr">
        <is>
          <t>B6</t>
        </is>
      </c>
      <c r="C6908" s="9">
        <f>_xlfn.XLOOKUP(B6908,Carriers[Code],Carriers[Airline])</f>
        <v/>
      </c>
      <c r="D6908" t="n">
        <v>2355</v>
      </c>
      <c r="E6908" t="inlineStr">
        <is>
          <t>DCA</t>
        </is>
      </c>
      <c r="F6908" s="10" t="n">
        <v>829</v>
      </c>
      <c r="G6908" t="inlineStr">
        <is>
          <t>0800-0859</t>
        </is>
      </c>
      <c r="H6908" s="9">
        <f>INT(F6908/100)</f>
        <v/>
      </c>
      <c r="I6908" t="n">
        <v>-10</v>
      </c>
      <c r="J6908" t="n">
        <v>0</v>
      </c>
      <c r="K6908" t="n">
        <v>-25</v>
      </c>
      <c r="L6908" t="n">
        <v>0</v>
      </c>
      <c r="M6908" t="n">
        <v>0</v>
      </c>
      <c r="O6908" t="n">
        <v>0</v>
      </c>
    </row>
    <row r="6909">
      <c r="A6909" s="8" t="n">
        <v>46220</v>
      </c>
      <c r="B6909" t="inlineStr">
        <is>
          <t>B6</t>
        </is>
      </c>
      <c r="C6909" s="9">
        <f>_xlfn.XLOOKUP(B6909,Carriers[Code],Carriers[Airline])</f>
        <v/>
      </c>
      <c r="D6909" t="n">
        <v>1097</v>
      </c>
      <c r="E6909" t="inlineStr">
        <is>
          <t>ATL</t>
        </is>
      </c>
      <c r="F6909" s="10" t="n">
        <v>830</v>
      </c>
      <c r="G6909" t="inlineStr">
        <is>
          <t>0800-0859</t>
        </is>
      </c>
      <c r="H6909" s="9">
        <f>INT(F6909/100)</f>
        <v/>
      </c>
      <c r="I6909" t="n">
        <v>3</v>
      </c>
      <c r="J6909" t="n">
        <v>0</v>
      </c>
      <c r="K6909" t="n">
        <v>-22</v>
      </c>
      <c r="L6909" t="n">
        <v>0</v>
      </c>
      <c r="M6909" t="n">
        <v>0</v>
      </c>
      <c r="O6909" t="n">
        <v>0</v>
      </c>
    </row>
    <row r="6910">
      <c r="A6910" s="8" t="n">
        <v>46220</v>
      </c>
      <c r="B6910" t="inlineStr">
        <is>
          <t>YX</t>
        </is>
      </c>
      <c r="C6910" s="9">
        <f>_xlfn.XLOOKUP(B6910,Carriers[Code],Carriers[Airline])</f>
        <v/>
      </c>
      <c r="D6910" t="n">
        <v>5674</v>
      </c>
      <c r="E6910" t="inlineStr">
        <is>
          <t>CLE</t>
        </is>
      </c>
      <c r="F6910" s="10" t="n">
        <v>830</v>
      </c>
      <c r="G6910" t="inlineStr">
        <is>
          <t>0800-0859</t>
        </is>
      </c>
      <c r="H6910" s="9">
        <f>INT(F6910/100)</f>
        <v/>
      </c>
      <c r="I6910" t="n">
        <v>-5</v>
      </c>
      <c r="J6910" t="n">
        <v>0</v>
      </c>
      <c r="K6910" t="n">
        <v>-5</v>
      </c>
      <c r="L6910" t="n">
        <v>0</v>
      </c>
      <c r="M6910" t="n">
        <v>0</v>
      </c>
      <c r="O6910" t="n">
        <v>0</v>
      </c>
    </row>
    <row r="6911">
      <c r="A6911" s="8" t="n">
        <v>46220</v>
      </c>
      <c r="B6911" t="inlineStr">
        <is>
          <t>YX</t>
        </is>
      </c>
      <c r="C6911" s="9">
        <f>_xlfn.XLOOKUP(B6911,Carriers[Code],Carriers[Airline])</f>
        <v/>
      </c>
      <c r="D6911" t="n">
        <v>4635</v>
      </c>
      <c r="E6911" t="inlineStr">
        <is>
          <t>SYR</t>
        </is>
      </c>
      <c r="F6911" s="10" t="n">
        <v>836</v>
      </c>
      <c r="G6911" t="inlineStr">
        <is>
          <t>0800-0859</t>
        </is>
      </c>
      <c r="H6911" s="9">
        <f>INT(F6911/100)</f>
        <v/>
      </c>
      <c r="I6911" t="n">
        <v>-8</v>
      </c>
      <c r="J6911" t="n">
        <v>0</v>
      </c>
      <c r="K6911" t="n">
        <v>-26</v>
      </c>
      <c r="L6911" t="n">
        <v>0</v>
      </c>
      <c r="M6911" t="n">
        <v>0</v>
      </c>
      <c r="O6911" t="n">
        <v>0</v>
      </c>
    </row>
    <row r="6912">
      <c r="A6912" s="8" t="n">
        <v>46220</v>
      </c>
      <c r="B6912" t="inlineStr">
        <is>
          <t>B6</t>
        </is>
      </c>
      <c r="C6912" s="9">
        <f>_xlfn.XLOOKUP(B6912,Carriers[Code],Carriers[Airline])</f>
        <v/>
      </c>
      <c r="D6912" t="n">
        <v>1017</v>
      </c>
      <c r="E6912" t="inlineStr">
        <is>
          <t>JFK</t>
        </is>
      </c>
      <c r="F6912" s="10" t="n">
        <v>841</v>
      </c>
      <c r="G6912" t="inlineStr">
        <is>
          <t>0800-0859</t>
        </is>
      </c>
      <c r="H6912" s="9">
        <f>INT(F6912/100)</f>
        <v/>
      </c>
      <c r="I6912" t="n">
        <v>-5</v>
      </c>
      <c r="J6912" t="n">
        <v>0</v>
      </c>
      <c r="K6912" t="n">
        <v>-19</v>
      </c>
      <c r="L6912" t="n">
        <v>0</v>
      </c>
      <c r="M6912" t="n">
        <v>0</v>
      </c>
      <c r="O6912" t="n">
        <v>0</v>
      </c>
    </row>
    <row r="6913">
      <c r="A6913" s="8" t="n">
        <v>46220</v>
      </c>
      <c r="B6913" t="inlineStr">
        <is>
          <t>F9</t>
        </is>
      </c>
      <c r="C6913" s="9">
        <f>_xlfn.XLOOKUP(B6913,Carriers[Code],Carriers[Airline])</f>
        <v/>
      </c>
      <c r="D6913" t="n">
        <v>3057</v>
      </c>
      <c r="E6913" t="inlineStr">
        <is>
          <t>RDU</t>
        </is>
      </c>
      <c r="F6913" s="10" t="n">
        <v>841</v>
      </c>
      <c r="G6913" t="inlineStr">
        <is>
          <t>0800-0859</t>
        </is>
      </c>
      <c r="H6913" s="9">
        <f>INT(F6913/100)</f>
        <v/>
      </c>
      <c r="I6913" t="n">
        <v>-7</v>
      </c>
      <c r="J6913" t="n">
        <v>0</v>
      </c>
      <c r="K6913" t="n">
        <v>-15</v>
      </c>
      <c r="L6913" t="n">
        <v>0</v>
      </c>
      <c r="M6913" t="n">
        <v>0</v>
      </c>
      <c r="O6913" t="n">
        <v>0</v>
      </c>
    </row>
    <row r="6914">
      <c r="A6914" s="8" t="n">
        <v>46220</v>
      </c>
      <c r="B6914" t="inlineStr">
        <is>
          <t>B6</t>
        </is>
      </c>
      <c r="C6914" s="9">
        <f>_xlfn.XLOOKUP(B6914,Carriers[Code],Carriers[Airline])</f>
        <v/>
      </c>
      <c r="D6914" t="n">
        <v>257</v>
      </c>
      <c r="E6914" t="inlineStr">
        <is>
          <t>BZN</t>
        </is>
      </c>
      <c r="F6914" s="10" t="n">
        <v>843</v>
      </c>
      <c r="G6914" t="inlineStr">
        <is>
          <t>0800-0859</t>
        </is>
      </c>
      <c r="H6914" s="9">
        <f>INT(F6914/100)</f>
        <v/>
      </c>
      <c r="I6914" t="n">
        <v>-2</v>
      </c>
      <c r="J6914" t="n">
        <v>0</v>
      </c>
      <c r="K6914" t="n">
        <v>38</v>
      </c>
      <c r="L6914" t="n">
        <v>1</v>
      </c>
      <c r="M6914" t="n">
        <v>0</v>
      </c>
      <c r="O6914" t="n">
        <v>0</v>
      </c>
      <c r="P6914" t="n">
        <v>0</v>
      </c>
      <c r="Q6914" t="n">
        <v>0</v>
      </c>
      <c r="R6914" t="n">
        <v>38</v>
      </c>
      <c r="S6914" t="n">
        <v>0</v>
      </c>
      <c r="T6914" t="n">
        <v>0</v>
      </c>
    </row>
    <row r="6915">
      <c r="A6915" s="8" t="n">
        <v>46220</v>
      </c>
      <c r="B6915" t="inlineStr">
        <is>
          <t>YX</t>
        </is>
      </c>
      <c r="C6915" s="9">
        <f>_xlfn.XLOOKUP(B6915,Carriers[Code],Carriers[Airline])</f>
        <v/>
      </c>
      <c r="D6915" t="n">
        <v>5601</v>
      </c>
      <c r="E6915" t="inlineStr">
        <is>
          <t>CVG</t>
        </is>
      </c>
      <c r="F6915" s="10" t="n">
        <v>845</v>
      </c>
      <c r="G6915" t="inlineStr">
        <is>
          <t>0800-0859</t>
        </is>
      </c>
      <c r="H6915" s="9">
        <f>INT(F6915/100)</f>
        <v/>
      </c>
      <c r="I6915" t="n">
        <v>-8</v>
      </c>
      <c r="J6915" t="n">
        <v>0</v>
      </c>
      <c r="K6915" t="n">
        <v>-24</v>
      </c>
      <c r="L6915" t="n">
        <v>0</v>
      </c>
      <c r="M6915" t="n">
        <v>0</v>
      </c>
      <c r="O6915" t="n">
        <v>0</v>
      </c>
    </row>
    <row r="6916">
      <c r="A6916" s="8" t="n">
        <v>46220</v>
      </c>
      <c r="B6916" t="inlineStr">
        <is>
          <t>B6</t>
        </is>
      </c>
      <c r="C6916" s="9">
        <f>_xlfn.XLOOKUP(B6916,Carriers[Code],Carriers[Airline])</f>
        <v/>
      </c>
      <c r="D6916" t="n">
        <v>1231</v>
      </c>
      <c r="E6916" t="inlineStr">
        <is>
          <t>VRB</t>
        </is>
      </c>
      <c r="F6916" s="10" t="n">
        <v>846</v>
      </c>
      <c r="G6916" t="inlineStr">
        <is>
          <t>0800-0859</t>
        </is>
      </c>
      <c r="H6916" s="9">
        <f>INT(F6916/100)</f>
        <v/>
      </c>
      <c r="I6916" t="n">
        <v>-4</v>
      </c>
      <c r="J6916" t="n">
        <v>0</v>
      </c>
      <c r="K6916" t="n">
        <v>-22</v>
      </c>
      <c r="L6916" t="n">
        <v>0</v>
      </c>
      <c r="M6916" t="n">
        <v>0</v>
      </c>
      <c r="O6916" t="n">
        <v>0</v>
      </c>
    </row>
    <row r="6917">
      <c r="A6917" s="8" t="n">
        <v>46220</v>
      </c>
      <c r="B6917" t="inlineStr">
        <is>
          <t>B6</t>
        </is>
      </c>
      <c r="C6917" s="9">
        <f>_xlfn.XLOOKUP(B6917,Carriers[Code],Carriers[Airline])</f>
        <v/>
      </c>
      <c r="D6917" t="n">
        <v>219</v>
      </c>
      <c r="E6917" t="inlineStr">
        <is>
          <t>SAN</t>
        </is>
      </c>
      <c r="F6917" s="10" t="n">
        <v>850</v>
      </c>
      <c r="G6917" t="inlineStr">
        <is>
          <t>0800-0859</t>
        </is>
      </c>
      <c r="H6917" s="9">
        <f>INT(F6917/100)</f>
        <v/>
      </c>
      <c r="I6917" t="n">
        <v>-3</v>
      </c>
      <c r="J6917" t="n">
        <v>0</v>
      </c>
      <c r="K6917" t="n">
        <v>-34</v>
      </c>
      <c r="L6917" t="n">
        <v>0</v>
      </c>
      <c r="M6917" t="n">
        <v>0</v>
      </c>
      <c r="O6917" t="n">
        <v>0</v>
      </c>
    </row>
    <row r="6918">
      <c r="A6918" s="8" t="n">
        <v>46220</v>
      </c>
      <c r="B6918" t="inlineStr">
        <is>
          <t>YX</t>
        </is>
      </c>
      <c r="C6918" s="9">
        <f>_xlfn.XLOOKUP(B6918,Carriers[Code],Carriers[Airline])</f>
        <v/>
      </c>
      <c r="D6918" t="n">
        <v>5597</v>
      </c>
      <c r="E6918" t="inlineStr">
        <is>
          <t>JAX</t>
        </is>
      </c>
      <c r="F6918" s="10" t="n">
        <v>850</v>
      </c>
      <c r="G6918" t="inlineStr">
        <is>
          <t>0800-0859</t>
        </is>
      </c>
      <c r="H6918" s="9">
        <f>INT(F6918/100)</f>
        <v/>
      </c>
      <c r="I6918" t="n">
        <v>-8</v>
      </c>
      <c r="J6918" t="n">
        <v>0</v>
      </c>
      <c r="K6918" t="n">
        <v>4</v>
      </c>
      <c r="L6918" t="n">
        <v>0</v>
      </c>
      <c r="M6918" t="n">
        <v>0</v>
      </c>
      <c r="O6918" t="n">
        <v>0</v>
      </c>
    </row>
    <row r="6919">
      <c r="A6919" s="8" t="n">
        <v>46220</v>
      </c>
      <c r="B6919" t="inlineStr">
        <is>
          <t>DL</t>
        </is>
      </c>
      <c r="C6919" s="9">
        <f>_xlfn.XLOOKUP(B6919,Carriers[Code],Carriers[Airline])</f>
        <v/>
      </c>
      <c r="D6919" t="n">
        <v>1780</v>
      </c>
      <c r="E6919" t="inlineStr">
        <is>
          <t>SJU</t>
        </is>
      </c>
      <c r="F6919" s="10" t="n">
        <v>851</v>
      </c>
      <c r="G6919" t="inlineStr">
        <is>
          <t>0800-0859</t>
        </is>
      </c>
      <c r="H6919" s="9">
        <f>INT(F6919/100)</f>
        <v/>
      </c>
      <c r="I6919" t="n">
        <v>13</v>
      </c>
      <c r="J6919" t="n">
        <v>0</v>
      </c>
      <c r="K6919" t="n">
        <v>-5</v>
      </c>
      <c r="L6919" t="n">
        <v>0</v>
      </c>
      <c r="M6919" t="n">
        <v>0</v>
      </c>
      <c r="O6919" t="n">
        <v>0</v>
      </c>
    </row>
    <row r="6920">
      <c r="A6920" s="8" t="n">
        <v>46220</v>
      </c>
      <c r="B6920" t="inlineStr">
        <is>
          <t>WN</t>
        </is>
      </c>
      <c r="C6920" s="9">
        <f>_xlfn.XLOOKUP(B6920,Carriers[Code],Carriers[Airline])</f>
        <v/>
      </c>
      <c r="D6920" t="n">
        <v>732</v>
      </c>
      <c r="E6920" t="inlineStr">
        <is>
          <t>BWI</t>
        </is>
      </c>
      <c r="F6920" s="10" t="n">
        <v>855</v>
      </c>
      <c r="G6920" t="inlineStr">
        <is>
          <t>0800-0859</t>
        </is>
      </c>
      <c r="H6920" s="9">
        <f>INT(F6920/100)</f>
        <v/>
      </c>
      <c r="I6920" t="n">
        <v>-2</v>
      </c>
      <c r="J6920" t="n">
        <v>0</v>
      </c>
      <c r="K6920" t="n">
        <v>-26</v>
      </c>
      <c r="L6920" t="n">
        <v>0</v>
      </c>
      <c r="M6920" t="n">
        <v>0</v>
      </c>
      <c r="O6920" t="n">
        <v>0</v>
      </c>
    </row>
    <row r="6921">
      <c r="A6921" s="8" t="n">
        <v>46220</v>
      </c>
      <c r="B6921" t="inlineStr">
        <is>
          <t>YX</t>
        </is>
      </c>
      <c r="C6921" s="9">
        <f>_xlfn.XLOOKUP(B6921,Carriers[Code],Carriers[Airline])</f>
        <v/>
      </c>
      <c r="D6921" t="n">
        <v>5622</v>
      </c>
      <c r="E6921" t="inlineStr">
        <is>
          <t>RIC</t>
        </is>
      </c>
      <c r="F6921" s="10" t="n">
        <v>855</v>
      </c>
      <c r="G6921" t="inlineStr">
        <is>
          <t>0800-0859</t>
        </is>
      </c>
      <c r="H6921" s="9">
        <f>INT(F6921/100)</f>
        <v/>
      </c>
      <c r="I6921" t="n">
        <v>-4</v>
      </c>
      <c r="J6921" t="n">
        <v>0</v>
      </c>
      <c r="K6921" t="n">
        <v>-24</v>
      </c>
      <c r="L6921" t="n">
        <v>0</v>
      </c>
      <c r="M6921" t="n">
        <v>0</v>
      </c>
      <c r="O6921" t="n">
        <v>0</v>
      </c>
    </row>
    <row r="6922">
      <c r="A6922" s="8" t="n">
        <v>46220</v>
      </c>
      <c r="B6922" t="inlineStr">
        <is>
          <t>AA</t>
        </is>
      </c>
      <c r="C6922" s="9">
        <f>_xlfn.XLOOKUP(B6922,Carriers[Code],Carriers[Airline])</f>
        <v/>
      </c>
      <c r="D6922" t="n">
        <v>1239</v>
      </c>
      <c r="E6922" t="inlineStr">
        <is>
          <t>ORD</t>
        </is>
      </c>
      <c r="F6922" s="10" t="n">
        <v>858</v>
      </c>
      <c r="G6922" t="inlineStr">
        <is>
          <t>0800-0859</t>
        </is>
      </c>
      <c r="H6922" s="9">
        <f>INT(F6922/100)</f>
        <v/>
      </c>
      <c r="I6922" t="n">
        <v>-11</v>
      </c>
      <c r="J6922" t="n">
        <v>0</v>
      </c>
      <c r="K6922" t="n">
        <v>-37</v>
      </c>
      <c r="L6922" t="n">
        <v>0</v>
      </c>
      <c r="M6922" t="n">
        <v>0</v>
      </c>
      <c r="O6922" t="n">
        <v>0</v>
      </c>
    </row>
    <row r="6923">
      <c r="A6923" s="8" t="n">
        <v>46220</v>
      </c>
      <c r="B6923" t="inlineStr">
        <is>
          <t>AA</t>
        </is>
      </c>
      <c r="C6923" s="9">
        <f>_xlfn.XLOOKUP(B6923,Carriers[Code],Carriers[Airline])</f>
        <v/>
      </c>
      <c r="D6923" t="n">
        <v>2735</v>
      </c>
      <c r="E6923" t="inlineStr">
        <is>
          <t>MCO</t>
        </is>
      </c>
      <c r="F6923" s="10" t="n">
        <v>900</v>
      </c>
      <c r="G6923" t="inlineStr">
        <is>
          <t>0900-0959</t>
        </is>
      </c>
      <c r="H6923" s="9">
        <f>INT(F6923/100)</f>
        <v/>
      </c>
      <c r="I6923" t="n">
        <v>-8</v>
      </c>
      <c r="J6923" t="n">
        <v>0</v>
      </c>
      <c r="K6923" t="n">
        <v>-22</v>
      </c>
      <c r="L6923" t="n">
        <v>0</v>
      </c>
      <c r="M6923" t="n">
        <v>0</v>
      </c>
      <c r="O6923" t="n">
        <v>0</v>
      </c>
    </row>
    <row r="6924">
      <c r="A6924" s="8" t="n">
        <v>46220</v>
      </c>
      <c r="B6924" t="inlineStr">
        <is>
          <t>AS</t>
        </is>
      </c>
      <c r="C6924" s="9">
        <f>_xlfn.XLOOKUP(B6924,Carriers[Code],Carriers[Airline])</f>
        <v/>
      </c>
      <c r="D6924" t="n">
        <v>338</v>
      </c>
      <c r="E6924" t="inlineStr">
        <is>
          <t>SEA</t>
        </is>
      </c>
      <c r="F6924" s="10" t="n">
        <v>900</v>
      </c>
      <c r="G6924" t="inlineStr">
        <is>
          <t>0900-0959</t>
        </is>
      </c>
      <c r="H6924" s="9">
        <f>INT(F6924/100)</f>
        <v/>
      </c>
      <c r="I6924" t="n">
        <v>118</v>
      </c>
      <c r="J6924" t="n">
        <v>1</v>
      </c>
      <c r="K6924" t="n">
        <v>104</v>
      </c>
      <c r="L6924" t="n">
        <v>1</v>
      </c>
      <c r="M6924" t="n">
        <v>0</v>
      </c>
      <c r="O6924" t="n">
        <v>0</v>
      </c>
      <c r="P6924" t="n">
        <v>0</v>
      </c>
      <c r="Q6924" t="n">
        <v>0</v>
      </c>
      <c r="R6924" t="n">
        <v>0</v>
      </c>
      <c r="S6924" t="n">
        <v>0</v>
      </c>
      <c r="T6924" t="n">
        <v>104</v>
      </c>
    </row>
    <row r="6925">
      <c r="A6925" s="8" t="n">
        <v>46220</v>
      </c>
      <c r="B6925" t="inlineStr">
        <is>
          <t>DL</t>
        </is>
      </c>
      <c r="C6925" s="9">
        <f>_xlfn.XLOOKUP(B6925,Carriers[Code],Carriers[Airline])</f>
        <v/>
      </c>
      <c r="D6925" t="n">
        <v>816</v>
      </c>
      <c r="E6925" t="inlineStr">
        <is>
          <t>SAT</t>
        </is>
      </c>
      <c r="F6925" s="10" t="n">
        <v>900</v>
      </c>
      <c r="G6925" t="inlineStr">
        <is>
          <t>0900-0959</t>
        </is>
      </c>
      <c r="H6925" s="9">
        <f>INT(F6925/100)</f>
        <v/>
      </c>
      <c r="I6925" t="n">
        <v>-4</v>
      </c>
      <c r="J6925" t="n">
        <v>0</v>
      </c>
      <c r="K6925" t="n">
        <v>-12</v>
      </c>
      <c r="L6925" t="n">
        <v>0</v>
      </c>
      <c r="M6925" t="n">
        <v>0</v>
      </c>
      <c r="O6925" t="n">
        <v>0</v>
      </c>
    </row>
    <row r="6926">
      <c r="A6926" s="8" t="n">
        <v>46220</v>
      </c>
      <c r="B6926" t="inlineStr">
        <is>
          <t>YX</t>
        </is>
      </c>
      <c r="C6926" s="9">
        <f>_xlfn.XLOOKUP(B6926,Carriers[Code],Carriers[Airline])</f>
        <v/>
      </c>
      <c r="D6926" t="n">
        <v>5732</v>
      </c>
      <c r="E6926" t="inlineStr">
        <is>
          <t>LGA</t>
        </is>
      </c>
      <c r="F6926" s="10" t="n">
        <v>900</v>
      </c>
      <c r="G6926" t="inlineStr">
        <is>
          <t>0900-0959</t>
        </is>
      </c>
      <c r="H6926" s="9">
        <f>INT(F6926/100)</f>
        <v/>
      </c>
      <c r="I6926" t="n">
        <v>-10</v>
      </c>
      <c r="J6926" t="n">
        <v>0</v>
      </c>
      <c r="K6926" t="n">
        <v>-20</v>
      </c>
      <c r="L6926" t="n">
        <v>0</v>
      </c>
      <c r="M6926" t="n">
        <v>0</v>
      </c>
      <c r="O6926" t="n">
        <v>0</v>
      </c>
    </row>
    <row r="6927">
      <c r="A6927" s="8" t="n">
        <v>46220</v>
      </c>
      <c r="B6927" t="inlineStr">
        <is>
          <t>AA</t>
        </is>
      </c>
      <c r="C6927" s="9">
        <f>_xlfn.XLOOKUP(B6927,Carriers[Code],Carriers[Airline])</f>
        <v/>
      </c>
      <c r="D6927" t="n">
        <v>479</v>
      </c>
      <c r="E6927" t="inlineStr">
        <is>
          <t>DFW</t>
        </is>
      </c>
      <c r="F6927" s="10" t="n">
        <v>901</v>
      </c>
      <c r="G6927" t="inlineStr">
        <is>
          <t>0900-0959</t>
        </is>
      </c>
      <c r="H6927" s="9">
        <f>INT(F6927/100)</f>
        <v/>
      </c>
      <c r="I6927" t="n">
        <v>-7</v>
      </c>
      <c r="J6927" t="n">
        <v>0</v>
      </c>
      <c r="K6927" t="n">
        <v>-35</v>
      </c>
      <c r="L6927" t="n">
        <v>0</v>
      </c>
      <c r="M6927" t="n">
        <v>0</v>
      </c>
      <c r="O6927" t="n">
        <v>0</v>
      </c>
    </row>
    <row r="6928">
      <c r="A6928" s="8" t="n">
        <v>46220</v>
      </c>
      <c r="B6928" t="inlineStr">
        <is>
          <t>B6</t>
        </is>
      </c>
      <c r="C6928" s="9">
        <f>_xlfn.XLOOKUP(B6928,Carriers[Code],Carriers[Airline])</f>
        <v/>
      </c>
      <c r="D6928" t="n">
        <v>21</v>
      </c>
      <c r="E6928" t="inlineStr">
        <is>
          <t>PBI</t>
        </is>
      </c>
      <c r="F6928" s="10" t="n">
        <v>902</v>
      </c>
      <c r="G6928" t="inlineStr">
        <is>
          <t>0900-0959</t>
        </is>
      </c>
      <c r="H6928" s="9">
        <f>INT(F6928/100)</f>
        <v/>
      </c>
      <c r="I6928" t="n">
        <v>-7</v>
      </c>
      <c r="J6928" t="n">
        <v>0</v>
      </c>
      <c r="K6928" t="n">
        <v>-24</v>
      </c>
      <c r="L6928" t="n">
        <v>0</v>
      </c>
      <c r="M6928" t="n">
        <v>0</v>
      </c>
      <c r="O6928" t="n">
        <v>0</v>
      </c>
    </row>
    <row r="6929">
      <c r="A6929" s="8" t="n">
        <v>46220</v>
      </c>
      <c r="B6929" t="inlineStr">
        <is>
          <t>DL</t>
        </is>
      </c>
      <c r="C6929" s="9">
        <f>_xlfn.XLOOKUP(B6929,Carriers[Code],Carriers[Airline])</f>
        <v/>
      </c>
      <c r="D6929" t="n">
        <v>456</v>
      </c>
      <c r="E6929" t="inlineStr">
        <is>
          <t>ATL</t>
        </is>
      </c>
      <c r="F6929" s="10" t="n">
        <v>905</v>
      </c>
      <c r="G6929" t="inlineStr">
        <is>
          <t>0900-0959</t>
        </is>
      </c>
      <c r="H6929" s="9">
        <f>INT(F6929/100)</f>
        <v/>
      </c>
      <c r="I6929" t="n">
        <v>0</v>
      </c>
      <c r="J6929" t="n">
        <v>0</v>
      </c>
      <c r="K6929" t="n">
        <v>-26</v>
      </c>
      <c r="L6929" t="n">
        <v>0</v>
      </c>
      <c r="M6929" t="n">
        <v>0</v>
      </c>
      <c r="O6929" t="n">
        <v>0</v>
      </c>
    </row>
    <row r="6930">
      <c r="A6930" s="8" t="n">
        <v>46220</v>
      </c>
      <c r="B6930" t="inlineStr">
        <is>
          <t>YX</t>
        </is>
      </c>
      <c r="C6930" s="9">
        <f>_xlfn.XLOOKUP(B6930,Carriers[Code],Carriers[Airline])</f>
        <v/>
      </c>
      <c r="D6930" t="n">
        <v>5720</v>
      </c>
      <c r="E6930" t="inlineStr">
        <is>
          <t>JFK</t>
        </is>
      </c>
      <c r="F6930" s="10" t="n">
        <v>905</v>
      </c>
      <c r="G6930" t="inlineStr">
        <is>
          <t>0900-0959</t>
        </is>
      </c>
      <c r="H6930" s="9">
        <f>INT(F6930/100)</f>
        <v/>
      </c>
      <c r="I6930" t="n">
        <v>-5</v>
      </c>
      <c r="J6930" t="n">
        <v>0</v>
      </c>
      <c r="K6930" t="n">
        <v>-10</v>
      </c>
      <c r="L6930" t="n">
        <v>0</v>
      </c>
      <c r="M6930" t="n">
        <v>0</v>
      </c>
      <c r="O6930" t="n">
        <v>0</v>
      </c>
    </row>
    <row r="6931">
      <c r="A6931" s="8" t="n">
        <v>46220</v>
      </c>
      <c r="B6931" t="inlineStr">
        <is>
          <t>UA</t>
        </is>
      </c>
      <c r="C6931" s="9">
        <f>_xlfn.XLOOKUP(B6931,Carriers[Code],Carriers[Airline])</f>
        <v/>
      </c>
      <c r="D6931" t="n">
        <v>2002</v>
      </c>
      <c r="E6931" t="inlineStr">
        <is>
          <t>SFO</t>
        </is>
      </c>
      <c r="F6931" s="10" t="n">
        <v>907</v>
      </c>
      <c r="G6931" t="inlineStr">
        <is>
          <t>0900-0959</t>
        </is>
      </c>
      <c r="H6931" s="9">
        <f>INT(F6931/100)</f>
        <v/>
      </c>
      <c r="I6931" t="n">
        <v>-2</v>
      </c>
      <c r="J6931" t="n">
        <v>0</v>
      </c>
      <c r="K6931" t="n">
        <v>-16</v>
      </c>
      <c r="L6931" t="n">
        <v>0</v>
      </c>
      <c r="M6931" t="n">
        <v>0</v>
      </c>
      <c r="O6931" t="n">
        <v>0</v>
      </c>
    </row>
    <row r="6932">
      <c r="A6932" s="8" t="n">
        <v>46220</v>
      </c>
      <c r="B6932" t="inlineStr">
        <is>
          <t>YX</t>
        </is>
      </c>
      <c r="C6932" s="9">
        <f>_xlfn.XLOOKUP(B6932,Carriers[Code],Carriers[Airline])</f>
        <v/>
      </c>
      <c r="D6932" t="n">
        <v>5614</v>
      </c>
      <c r="E6932" t="inlineStr">
        <is>
          <t>MKE</t>
        </is>
      </c>
      <c r="F6932" s="10" t="n">
        <v>910</v>
      </c>
      <c r="G6932" t="inlineStr">
        <is>
          <t>0900-0959</t>
        </is>
      </c>
      <c r="H6932" s="9">
        <f>INT(F6932/100)</f>
        <v/>
      </c>
      <c r="I6932" t="n">
        <v>-8</v>
      </c>
      <c r="J6932" t="n">
        <v>0</v>
      </c>
      <c r="K6932" t="n">
        <v>-12</v>
      </c>
      <c r="L6932" t="n">
        <v>0</v>
      </c>
      <c r="M6932" t="n">
        <v>0</v>
      </c>
      <c r="O6932" t="n">
        <v>0</v>
      </c>
    </row>
    <row r="6933">
      <c r="A6933" s="8" t="n">
        <v>46220</v>
      </c>
      <c r="B6933" t="inlineStr">
        <is>
          <t>B6</t>
        </is>
      </c>
      <c r="C6933" s="9">
        <f>_xlfn.XLOOKUP(B6933,Carriers[Code],Carriers[Airline])</f>
        <v/>
      </c>
      <c r="D6933" t="n">
        <v>2033</v>
      </c>
      <c r="E6933" t="inlineStr">
        <is>
          <t>IAH</t>
        </is>
      </c>
      <c r="F6933" s="10" t="n">
        <v>915</v>
      </c>
      <c r="G6933" t="inlineStr">
        <is>
          <t>0900-0959</t>
        </is>
      </c>
      <c r="H6933" s="9">
        <f>INT(F6933/100)</f>
        <v/>
      </c>
      <c r="I6933" t="n">
        <v>-7</v>
      </c>
      <c r="J6933" t="n">
        <v>0</v>
      </c>
      <c r="K6933" t="n">
        <v>-16</v>
      </c>
      <c r="L6933" t="n">
        <v>0</v>
      </c>
      <c r="M6933" t="n">
        <v>0</v>
      </c>
      <c r="O6933" t="n">
        <v>0</v>
      </c>
    </row>
    <row r="6934">
      <c r="A6934" s="8" t="n">
        <v>46220</v>
      </c>
      <c r="B6934" t="inlineStr">
        <is>
          <t>DL</t>
        </is>
      </c>
      <c r="C6934" s="9">
        <f>_xlfn.XLOOKUP(B6934,Carriers[Code],Carriers[Airline])</f>
        <v/>
      </c>
      <c r="D6934" t="n">
        <v>1748</v>
      </c>
      <c r="E6934" t="inlineStr">
        <is>
          <t>DTW</t>
        </is>
      </c>
      <c r="F6934" s="10" t="n">
        <v>915</v>
      </c>
      <c r="G6934" t="inlineStr">
        <is>
          <t>0900-0959</t>
        </is>
      </c>
      <c r="H6934" s="9">
        <f>INT(F6934/100)</f>
        <v/>
      </c>
      <c r="I6934" t="n">
        <v>-8</v>
      </c>
      <c r="J6934" t="n">
        <v>0</v>
      </c>
      <c r="K6934" t="n">
        <v>12</v>
      </c>
      <c r="L6934" t="n">
        <v>0</v>
      </c>
      <c r="M6934" t="n">
        <v>0</v>
      </c>
      <c r="O6934" t="n">
        <v>0</v>
      </c>
    </row>
    <row r="6935">
      <c r="A6935" s="8" t="n">
        <v>46220</v>
      </c>
      <c r="B6935" t="inlineStr">
        <is>
          <t>YX</t>
        </is>
      </c>
      <c r="C6935" s="9">
        <f>_xlfn.XLOOKUP(B6935,Carriers[Code],Carriers[Airline])</f>
        <v/>
      </c>
      <c r="D6935" t="n">
        <v>5693</v>
      </c>
      <c r="E6935" t="inlineStr">
        <is>
          <t>DCA</t>
        </is>
      </c>
      <c r="F6935" s="10" t="n">
        <v>915</v>
      </c>
      <c r="G6935" t="inlineStr">
        <is>
          <t>0900-0959</t>
        </is>
      </c>
      <c r="H6935" s="9">
        <f>INT(F6935/100)</f>
        <v/>
      </c>
      <c r="I6935" t="n">
        <v>-7</v>
      </c>
      <c r="J6935" t="n">
        <v>0</v>
      </c>
      <c r="K6935" t="n">
        <v>-6</v>
      </c>
      <c r="L6935" t="n">
        <v>0</v>
      </c>
      <c r="M6935" t="n">
        <v>0</v>
      </c>
      <c r="O6935" t="n">
        <v>0</v>
      </c>
    </row>
    <row r="6936">
      <c r="A6936" s="8" t="n">
        <v>46220</v>
      </c>
      <c r="B6936" t="inlineStr">
        <is>
          <t>B6</t>
        </is>
      </c>
      <c r="C6936" s="9">
        <f>_xlfn.XLOOKUP(B6936,Carriers[Code],Carriers[Airline])</f>
        <v/>
      </c>
      <c r="D6936" t="n">
        <v>385</v>
      </c>
      <c r="E6936" t="inlineStr">
        <is>
          <t>PIT</t>
        </is>
      </c>
      <c r="F6936" s="10" t="n">
        <v>916</v>
      </c>
      <c r="G6936" t="inlineStr">
        <is>
          <t>0900-0959</t>
        </is>
      </c>
      <c r="H6936" s="9">
        <f>INT(F6936/100)</f>
        <v/>
      </c>
      <c r="I6936" t="n">
        <v>-5</v>
      </c>
      <c r="J6936" t="n">
        <v>0</v>
      </c>
      <c r="K6936" t="n">
        <v>-9</v>
      </c>
      <c r="L6936" t="n">
        <v>0</v>
      </c>
      <c r="M6936" t="n">
        <v>0</v>
      </c>
      <c r="O6936" t="n">
        <v>0</v>
      </c>
    </row>
    <row r="6937">
      <c r="A6937" s="8" t="n">
        <v>46220</v>
      </c>
      <c r="B6937" t="inlineStr">
        <is>
          <t>AA</t>
        </is>
      </c>
      <c r="C6937" s="9">
        <f>_xlfn.XLOOKUP(B6937,Carriers[Code],Carriers[Airline])</f>
        <v/>
      </c>
      <c r="D6937" t="n">
        <v>1605</v>
      </c>
      <c r="E6937" t="inlineStr">
        <is>
          <t>DCA</t>
        </is>
      </c>
      <c r="F6937" s="10" t="n">
        <v>918</v>
      </c>
      <c r="G6937" t="inlineStr">
        <is>
          <t>0900-0959</t>
        </is>
      </c>
      <c r="H6937" s="9">
        <f>INT(F6937/100)</f>
        <v/>
      </c>
      <c r="I6937" t="n">
        <v>-10</v>
      </c>
      <c r="J6937" t="n">
        <v>0</v>
      </c>
      <c r="K6937" t="n">
        <v>-23</v>
      </c>
      <c r="L6937" t="n">
        <v>0</v>
      </c>
      <c r="M6937" t="n">
        <v>0</v>
      </c>
      <c r="O6937" t="n">
        <v>0</v>
      </c>
    </row>
    <row r="6938">
      <c r="A6938" s="8" t="n">
        <v>46220</v>
      </c>
      <c r="B6938" t="inlineStr">
        <is>
          <t>DL</t>
        </is>
      </c>
      <c r="C6938" s="9">
        <f>_xlfn.XLOOKUP(B6938,Carriers[Code],Carriers[Airline])</f>
        <v/>
      </c>
      <c r="D6938" t="n">
        <v>1245</v>
      </c>
      <c r="E6938" t="inlineStr">
        <is>
          <t>PBI</t>
        </is>
      </c>
      <c r="F6938" s="10" t="n">
        <v>920</v>
      </c>
      <c r="G6938" t="inlineStr">
        <is>
          <t>0900-0959</t>
        </is>
      </c>
      <c r="H6938" s="9">
        <f>INT(F6938/100)</f>
        <v/>
      </c>
      <c r="I6938" t="n">
        <v>-4</v>
      </c>
      <c r="J6938" t="n">
        <v>0</v>
      </c>
      <c r="K6938" t="n">
        <v>-24</v>
      </c>
      <c r="L6938" t="n">
        <v>0</v>
      </c>
      <c r="M6938" t="n">
        <v>0</v>
      </c>
      <c r="O6938" t="n">
        <v>0</v>
      </c>
    </row>
    <row r="6939">
      <c r="A6939" s="8" t="n">
        <v>46220</v>
      </c>
      <c r="B6939" t="inlineStr">
        <is>
          <t>YX</t>
        </is>
      </c>
      <c r="C6939" s="9">
        <f>_xlfn.XLOOKUP(B6939,Carriers[Code],Carriers[Airline])</f>
        <v/>
      </c>
      <c r="D6939" t="n">
        <v>5809</v>
      </c>
      <c r="E6939" t="inlineStr">
        <is>
          <t>ORF</t>
        </is>
      </c>
      <c r="F6939" s="10" t="n">
        <v>920</v>
      </c>
      <c r="G6939" t="inlineStr">
        <is>
          <t>0900-0959</t>
        </is>
      </c>
      <c r="H6939" s="9">
        <f>INT(F6939/100)</f>
        <v/>
      </c>
      <c r="I6939" t="n">
        <v>-4</v>
      </c>
      <c r="J6939" t="n">
        <v>0</v>
      </c>
      <c r="K6939" t="n">
        <v>-3</v>
      </c>
      <c r="L6939" t="n">
        <v>0</v>
      </c>
      <c r="M6939" t="n">
        <v>0</v>
      </c>
      <c r="O6939" t="n">
        <v>0</v>
      </c>
    </row>
    <row r="6940">
      <c r="A6940" s="8" t="n">
        <v>46220</v>
      </c>
      <c r="B6940" t="inlineStr">
        <is>
          <t>B6</t>
        </is>
      </c>
      <c r="C6940" s="9">
        <f>_xlfn.XLOOKUP(B6940,Carriers[Code],Carriers[Airline])</f>
        <v/>
      </c>
      <c r="D6940" t="n">
        <v>1324</v>
      </c>
      <c r="E6940" t="inlineStr">
        <is>
          <t>MVY</t>
        </is>
      </c>
      <c r="F6940" s="10" t="n">
        <v>921</v>
      </c>
      <c r="G6940" t="inlineStr">
        <is>
          <t>0900-0959</t>
        </is>
      </c>
      <c r="H6940" s="9">
        <f>INT(F6940/100)</f>
        <v/>
      </c>
      <c r="I6940" t="n">
        <v>-10</v>
      </c>
      <c r="J6940" t="n">
        <v>0</v>
      </c>
      <c r="K6940" t="n">
        <v>-15</v>
      </c>
      <c r="L6940" t="n">
        <v>0</v>
      </c>
      <c r="M6940" t="n">
        <v>0</v>
      </c>
      <c r="O6940" t="n">
        <v>0</v>
      </c>
    </row>
    <row r="6941">
      <c r="A6941" s="8" t="n">
        <v>46220</v>
      </c>
      <c r="B6941" t="inlineStr">
        <is>
          <t>YX</t>
        </is>
      </c>
      <c r="C6941" s="9">
        <f>_xlfn.XLOOKUP(B6941,Carriers[Code],Carriers[Airline])</f>
        <v/>
      </c>
      <c r="D6941" t="n">
        <v>4666</v>
      </c>
      <c r="E6941" t="inlineStr">
        <is>
          <t>BUF</t>
        </is>
      </c>
      <c r="F6941" s="10" t="n">
        <v>921</v>
      </c>
      <c r="G6941" t="inlineStr">
        <is>
          <t>0900-0959</t>
        </is>
      </c>
      <c r="H6941" s="9">
        <f>INT(F6941/100)</f>
        <v/>
      </c>
      <c r="I6941" t="n">
        <v>-4</v>
      </c>
      <c r="J6941" t="n">
        <v>0</v>
      </c>
      <c r="K6941" t="n">
        <v>-2</v>
      </c>
      <c r="L6941" t="n">
        <v>0</v>
      </c>
      <c r="M6941" t="n">
        <v>0</v>
      </c>
      <c r="O6941" t="n">
        <v>0</v>
      </c>
    </row>
    <row r="6942">
      <c r="A6942" s="8" t="n">
        <v>46220</v>
      </c>
      <c r="B6942" t="inlineStr">
        <is>
          <t>UA</t>
        </is>
      </c>
      <c r="C6942" s="9">
        <f>_xlfn.XLOOKUP(B6942,Carriers[Code],Carriers[Airline])</f>
        <v/>
      </c>
      <c r="D6942" t="n">
        <v>2098</v>
      </c>
      <c r="E6942" t="inlineStr">
        <is>
          <t>IAD</t>
        </is>
      </c>
      <c r="F6942" s="10" t="n">
        <v>925</v>
      </c>
      <c r="G6942" t="inlineStr">
        <is>
          <t>0900-0959</t>
        </is>
      </c>
      <c r="H6942" s="9">
        <f>INT(F6942/100)</f>
        <v/>
      </c>
      <c r="I6942" t="n">
        <v>-2</v>
      </c>
      <c r="J6942" t="n">
        <v>0</v>
      </c>
      <c r="K6942" t="n">
        <v>-11</v>
      </c>
      <c r="L6942" t="n">
        <v>0</v>
      </c>
      <c r="M6942" t="n">
        <v>0</v>
      </c>
      <c r="O6942" t="n">
        <v>0</v>
      </c>
    </row>
    <row r="6943">
      <c r="A6943" s="8" t="n">
        <v>46220</v>
      </c>
      <c r="B6943" t="inlineStr">
        <is>
          <t>YX</t>
        </is>
      </c>
      <c r="C6943" s="9">
        <f>_xlfn.XLOOKUP(B6943,Carriers[Code],Carriers[Airline])</f>
        <v/>
      </c>
      <c r="D6943" t="n">
        <v>5615</v>
      </c>
      <c r="E6943" t="inlineStr">
        <is>
          <t>SDF</t>
        </is>
      </c>
      <c r="F6943" s="10" t="n">
        <v>926</v>
      </c>
      <c r="G6943" t="inlineStr">
        <is>
          <t>0900-0959</t>
        </is>
      </c>
      <c r="H6943" s="9">
        <f>INT(F6943/100)</f>
        <v/>
      </c>
      <c r="I6943" t="n">
        <v>-8</v>
      </c>
      <c r="J6943" t="n">
        <v>0</v>
      </c>
      <c r="K6943" t="n">
        <v>-6</v>
      </c>
      <c r="L6943" t="n">
        <v>0</v>
      </c>
      <c r="M6943" t="n">
        <v>0</v>
      </c>
      <c r="O6943" t="n">
        <v>0</v>
      </c>
    </row>
    <row r="6944">
      <c r="A6944" s="8" t="n">
        <v>46220</v>
      </c>
      <c r="B6944" t="inlineStr">
        <is>
          <t>B6</t>
        </is>
      </c>
      <c r="C6944" s="9">
        <f>_xlfn.XLOOKUP(B6944,Carriers[Code],Carriers[Airline])</f>
        <v/>
      </c>
      <c r="D6944" t="n">
        <v>2352</v>
      </c>
      <c r="E6944" t="inlineStr">
        <is>
          <t>ACK</t>
        </is>
      </c>
      <c r="F6944" s="10" t="n">
        <v>930</v>
      </c>
      <c r="G6944" t="inlineStr">
        <is>
          <t>0900-0959</t>
        </is>
      </c>
      <c r="H6944" s="9">
        <f>INT(F6944/100)</f>
        <v/>
      </c>
      <c r="I6944" t="n">
        <v>-7</v>
      </c>
      <c r="J6944" t="n">
        <v>0</v>
      </c>
      <c r="K6944" t="n">
        <v>-8</v>
      </c>
      <c r="L6944" t="n">
        <v>0</v>
      </c>
      <c r="M6944" t="n">
        <v>0</v>
      </c>
      <c r="O6944" t="n">
        <v>0</v>
      </c>
    </row>
    <row r="6945">
      <c r="A6945" s="8" t="n">
        <v>46220</v>
      </c>
      <c r="B6945" t="inlineStr">
        <is>
          <t>UA</t>
        </is>
      </c>
      <c r="C6945" s="9">
        <f>_xlfn.XLOOKUP(B6945,Carriers[Code],Carriers[Airline])</f>
        <v/>
      </c>
      <c r="D6945" t="n">
        <v>1307</v>
      </c>
      <c r="E6945" t="inlineStr">
        <is>
          <t>EWR</t>
        </is>
      </c>
      <c r="F6945" s="10" t="n">
        <v>930</v>
      </c>
      <c r="G6945" t="inlineStr">
        <is>
          <t>0900-0959</t>
        </is>
      </c>
      <c r="H6945" s="9">
        <f>INT(F6945/100)</f>
        <v/>
      </c>
      <c r="I6945" t="n">
        <v>-10</v>
      </c>
      <c r="J6945" t="n">
        <v>0</v>
      </c>
      <c r="K6945" t="n">
        <v>-19</v>
      </c>
      <c r="L6945" t="n">
        <v>0</v>
      </c>
      <c r="M6945" t="n">
        <v>0</v>
      </c>
      <c r="O6945" t="n">
        <v>0</v>
      </c>
    </row>
    <row r="6946">
      <c r="A6946" s="8" t="n">
        <v>46220</v>
      </c>
      <c r="B6946" t="inlineStr">
        <is>
          <t>YX</t>
        </is>
      </c>
      <c r="C6946" s="9">
        <f>_xlfn.XLOOKUP(B6946,Carriers[Code],Carriers[Airline])</f>
        <v/>
      </c>
      <c r="D6946" t="n">
        <v>4708</v>
      </c>
      <c r="E6946" t="inlineStr">
        <is>
          <t>ACK</t>
        </is>
      </c>
      <c r="F6946" s="10" t="n">
        <v>935</v>
      </c>
      <c r="G6946" t="inlineStr">
        <is>
          <t>0900-0959</t>
        </is>
      </c>
      <c r="H6946" s="9">
        <f>INT(F6946/100)</f>
        <v/>
      </c>
      <c r="I6946" t="n">
        <v>-7</v>
      </c>
      <c r="J6946" t="n">
        <v>0</v>
      </c>
      <c r="K6946" t="n">
        <v>4</v>
      </c>
      <c r="L6946" t="n">
        <v>0</v>
      </c>
      <c r="M6946" t="n">
        <v>0</v>
      </c>
      <c r="O6946" t="n">
        <v>0</v>
      </c>
    </row>
    <row r="6947">
      <c r="A6947" s="8" t="n">
        <v>46220</v>
      </c>
      <c r="B6947" t="inlineStr">
        <is>
          <t>AA</t>
        </is>
      </c>
      <c r="C6947" s="9">
        <f>_xlfn.XLOOKUP(B6947,Carriers[Code],Carriers[Airline])</f>
        <v/>
      </c>
      <c r="D6947" t="n">
        <v>3225</v>
      </c>
      <c r="E6947" t="inlineStr">
        <is>
          <t>PHL</t>
        </is>
      </c>
      <c r="F6947" s="10" t="n">
        <v>937</v>
      </c>
      <c r="G6947" t="inlineStr">
        <is>
          <t>0900-0959</t>
        </is>
      </c>
      <c r="H6947" s="9">
        <f>INT(F6947/100)</f>
        <v/>
      </c>
      <c r="I6947" t="n">
        <v>28</v>
      </c>
      <c r="J6947" t="n">
        <v>1</v>
      </c>
      <c r="K6947" t="n">
        <v>10</v>
      </c>
      <c r="L6947" t="n">
        <v>0</v>
      </c>
      <c r="M6947" t="n">
        <v>0</v>
      </c>
      <c r="O6947" t="n">
        <v>0</v>
      </c>
    </row>
    <row r="6948">
      <c r="A6948" s="8" t="n">
        <v>46220</v>
      </c>
      <c r="B6948" t="inlineStr">
        <is>
          <t>UA</t>
        </is>
      </c>
      <c r="C6948" s="9">
        <f>_xlfn.XLOOKUP(B6948,Carriers[Code],Carriers[Airline])</f>
        <v/>
      </c>
      <c r="D6948" t="n">
        <v>662</v>
      </c>
      <c r="E6948" t="inlineStr">
        <is>
          <t>DEN</t>
        </is>
      </c>
      <c r="F6948" s="10" t="n">
        <v>940</v>
      </c>
      <c r="G6948" t="inlineStr">
        <is>
          <t>0900-0959</t>
        </is>
      </c>
      <c r="H6948" s="9">
        <f>INT(F6948/100)</f>
        <v/>
      </c>
      <c r="I6948" t="n">
        <v>-9</v>
      </c>
      <c r="J6948" t="n">
        <v>0</v>
      </c>
      <c r="K6948" t="n">
        <v>-26</v>
      </c>
      <c r="L6948" t="n">
        <v>0</v>
      </c>
      <c r="M6948" t="n">
        <v>0</v>
      </c>
      <c r="O6948" t="n">
        <v>0</v>
      </c>
    </row>
    <row r="6949">
      <c r="A6949" s="8" t="n">
        <v>46220</v>
      </c>
      <c r="B6949" t="inlineStr">
        <is>
          <t>B6</t>
        </is>
      </c>
      <c r="C6949" s="9">
        <f>_xlfn.XLOOKUP(B6949,Carriers[Code],Carriers[Airline])</f>
        <v/>
      </c>
      <c r="D6949" t="n">
        <v>267</v>
      </c>
      <c r="E6949" t="inlineStr">
        <is>
          <t>CHS</t>
        </is>
      </c>
      <c r="F6949" s="10" t="n">
        <v>945</v>
      </c>
      <c r="G6949" t="inlineStr">
        <is>
          <t>0900-0959</t>
        </is>
      </c>
      <c r="H6949" s="9">
        <f>INT(F6949/100)</f>
        <v/>
      </c>
      <c r="I6949" t="n">
        <v>-8</v>
      </c>
      <c r="J6949" t="n">
        <v>0</v>
      </c>
      <c r="K6949" t="n">
        <v>-20</v>
      </c>
      <c r="L6949" t="n">
        <v>0</v>
      </c>
      <c r="M6949" t="n">
        <v>0</v>
      </c>
      <c r="O6949" t="n">
        <v>0</v>
      </c>
    </row>
    <row r="6950">
      <c r="A6950" s="8" t="n">
        <v>46220</v>
      </c>
      <c r="B6950" t="inlineStr">
        <is>
          <t>B6</t>
        </is>
      </c>
      <c r="C6950" s="9">
        <f>_xlfn.XLOOKUP(B6950,Carriers[Code],Carriers[Airline])</f>
        <v/>
      </c>
      <c r="D6950" t="n">
        <v>1833</v>
      </c>
      <c r="E6950" t="inlineStr">
        <is>
          <t>SFO</t>
        </is>
      </c>
      <c r="F6950" s="10" t="n">
        <v>950</v>
      </c>
      <c r="G6950" t="inlineStr">
        <is>
          <t>0900-0959</t>
        </is>
      </c>
      <c r="H6950" s="9">
        <f>INT(F6950/100)</f>
        <v/>
      </c>
      <c r="I6950" t="n">
        <v>-9</v>
      </c>
      <c r="J6950" t="n">
        <v>0</v>
      </c>
      <c r="K6950" t="n">
        <v>-41</v>
      </c>
      <c r="L6950" t="n">
        <v>0</v>
      </c>
      <c r="M6950" t="n">
        <v>0</v>
      </c>
      <c r="O6950" t="n">
        <v>0</v>
      </c>
    </row>
    <row r="6951">
      <c r="A6951" s="8" t="n">
        <v>46220</v>
      </c>
      <c r="B6951" t="inlineStr">
        <is>
          <t>UA</t>
        </is>
      </c>
      <c r="C6951" s="9">
        <f>_xlfn.XLOOKUP(B6951,Carriers[Code],Carriers[Airline])</f>
        <v/>
      </c>
      <c r="D6951" t="n">
        <v>1349</v>
      </c>
      <c r="E6951" t="inlineStr">
        <is>
          <t>ORD</t>
        </is>
      </c>
      <c r="F6951" s="10" t="n">
        <v>950</v>
      </c>
      <c r="G6951" t="inlineStr">
        <is>
          <t>0900-0959</t>
        </is>
      </c>
      <c r="H6951" s="9">
        <f>INT(F6951/100)</f>
        <v/>
      </c>
      <c r="I6951" t="n">
        <v>-3</v>
      </c>
      <c r="J6951" t="n">
        <v>0</v>
      </c>
      <c r="K6951" t="n">
        <v>-4</v>
      </c>
      <c r="L6951" t="n">
        <v>0</v>
      </c>
      <c r="M6951" t="n">
        <v>0</v>
      </c>
      <c r="O6951" t="n">
        <v>0</v>
      </c>
    </row>
    <row r="6952">
      <c r="A6952" s="8" t="n">
        <v>46220</v>
      </c>
      <c r="B6952" t="inlineStr">
        <is>
          <t>B6</t>
        </is>
      </c>
      <c r="C6952" s="9">
        <f>_xlfn.XLOOKUP(B6952,Carriers[Code],Carriers[Airline])</f>
        <v/>
      </c>
      <c r="D6952" t="n">
        <v>395</v>
      </c>
      <c r="E6952" t="inlineStr">
        <is>
          <t>PDX</t>
        </is>
      </c>
      <c r="F6952" s="10" t="n">
        <v>955</v>
      </c>
      <c r="G6952" t="inlineStr">
        <is>
          <t>0900-0959</t>
        </is>
      </c>
      <c r="H6952" s="9">
        <f>INT(F6952/100)</f>
        <v/>
      </c>
      <c r="I6952" t="n">
        <v>-1</v>
      </c>
      <c r="J6952" t="n">
        <v>0</v>
      </c>
      <c r="K6952" t="n">
        <v>-11</v>
      </c>
      <c r="L6952" t="n">
        <v>0</v>
      </c>
      <c r="M6952" t="n">
        <v>0</v>
      </c>
      <c r="O6952" t="n">
        <v>0</v>
      </c>
    </row>
    <row r="6953">
      <c r="A6953" s="8" t="n">
        <v>46220</v>
      </c>
      <c r="B6953" t="inlineStr">
        <is>
          <t>MQ</t>
        </is>
      </c>
      <c r="C6953" s="9">
        <f>_xlfn.XLOOKUP(B6953,Carriers[Code],Carriers[Airline])</f>
        <v/>
      </c>
      <c r="D6953" t="n">
        <v>4171</v>
      </c>
      <c r="E6953" t="inlineStr">
        <is>
          <t>ROC</t>
        </is>
      </c>
      <c r="F6953" s="10" t="n">
        <v>955</v>
      </c>
      <c r="G6953" t="inlineStr">
        <is>
          <t>0900-0959</t>
        </is>
      </c>
      <c r="H6953" s="9">
        <f>INT(F6953/100)</f>
        <v/>
      </c>
      <c r="I6953" t="n">
        <v>-10</v>
      </c>
      <c r="J6953" t="n">
        <v>0</v>
      </c>
      <c r="K6953" t="n">
        <v>-25</v>
      </c>
      <c r="L6953" t="n">
        <v>0</v>
      </c>
      <c r="M6953" t="n">
        <v>0</v>
      </c>
      <c r="O6953" t="n">
        <v>0</v>
      </c>
    </row>
    <row r="6954">
      <c r="A6954" s="8" t="n">
        <v>46220</v>
      </c>
      <c r="B6954" t="inlineStr">
        <is>
          <t>B6</t>
        </is>
      </c>
      <c r="C6954" s="9">
        <f>_xlfn.XLOOKUP(B6954,Carriers[Code],Carriers[Airline])</f>
        <v/>
      </c>
      <c r="D6954" t="n">
        <v>807</v>
      </c>
      <c r="E6954" t="inlineStr">
        <is>
          <t>STT</t>
        </is>
      </c>
      <c r="F6954" s="10" t="n">
        <v>956</v>
      </c>
      <c r="G6954" t="inlineStr">
        <is>
          <t>0900-0959</t>
        </is>
      </c>
      <c r="H6954" s="9">
        <f>INT(F6954/100)</f>
        <v/>
      </c>
      <c r="I6954" t="n">
        <v>1</v>
      </c>
      <c r="J6954" t="n">
        <v>0</v>
      </c>
      <c r="K6954" t="n">
        <v>5</v>
      </c>
      <c r="L6954" t="n">
        <v>0</v>
      </c>
      <c r="M6954" t="n">
        <v>0</v>
      </c>
      <c r="O6954" t="n">
        <v>0</v>
      </c>
    </row>
    <row r="6955">
      <c r="A6955" s="8" t="n">
        <v>46220</v>
      </c>
      <c r="B6955" t="inlineStr">
        <is>
          <t>DL</t>
        </is>
      </c>
      <c r="C6955" s="9">
        <f>_xlfn.XLOOKUP(B6955,Carriers[Code],Carriers[Airline])</f>
        <v/>
      </c>
      <c r="D6955" t="n">
        <v>2118</v>
      </c>
      <c r="E6955" t="inlineStr">
        <is>
          <t>RDU</t>
        </is>
      </c>
      <c r="F6955" s="10" t="n">
        <v>1000</v>
      </c>
      <c r="G6955" t="inlineStr">
        <is>
          <t>1000-1059</t>
        </is>
      </c>
      <c r="H6955" s="9">
        <f>INT(F6955/100)</f>
        <v/>
      </c>
      <c r="I6955" t="n">
        <v>-4</v>
      </c>
      <c r="J6955" t="n">
        <v>0</v>
      </c>
      <c r="K6955" t="n">
        <v>-19</v>
      </c>
      <c r="L6955" t="n">
        <v>0</v>
      </c>
      <c r="M6955" t="n">
        <v>0</v>
      </c>
      <c r="O6955" t="n">
        <v>0</v>
      </c>
    </row>
    <row r="6956">
      <c r="A6956" s="8" t="n">
        <v>46220</v>
      </c>
      <c r="B6956" t="inlineStr">
        <is>
          <t>YX</t>
        </is>
      </c>
      <c r="C6956" s="9">
        <f>_xlfn.XLOOKUP(B6956,Carriers[Code],Carriers[Airline])</f>
        <v/>
      </c>
      <c r="D6956" t="n">
        <v>5744</v>
      </c>
      <c r="E6956" t="inlineStr">
        <is>
          <t>LGA</t>
        </is>
      </c>
      <c r="F6956" s="10" t="n">
        <v>1000</v>
      </c>
      <c r="G6956" t="inlineStr">
        <is>
          <t>1000-1059</t>
        </is>
      </c>
      <c r="H6956" s="9">
        <f>INT(F6956/100)</f>
        <v/>
      </c>
      <c r="I6956" t="n">
        <v>-5</v>
      </c>
      <c r="J6956" t="n">
        <v>0</v>
      </c>
      <c r="K6956" t="n">
        <v>-5</v>
      </c>
      <c r="L6956" t="n">
        <v>0</v>
      </c>
      <c r="M6956" t="n">
        <v>0</v>
      </c>
      <c r="O6956" t="n">
        <v>0</v>
      </c>
    </row>
    <row r="6957">
      <c r="A6957" s="8" t="n">
        <v>46220</v>
      </c>
      <c r="B6957" t="inlineStr">
        <is>
          <t>AA</t>
        </is>
      </c>
      <c r="C6957" s="9">
        <f>_xlfn.XLOOKUP(B6957,Carriers[Code],Carriers[Airline])</f>
        <v/>
      </c>
      <c r="D6957" t="n">
        <v>377</v>
      </c>
      <c r="E6957" t="inlineStr">
        <is>
          <t>PHX</t>
        </is>
      </c>
      <c r="F6957" s="10" t="n">
        <v>1004</v>
      </c>
      <c r="G6957" t="inlineStr">
        <is>
          <t>1000-1059</t>
        </is>
      </c>
      <c r="H6957" s="9">
        <f>INT(F6957/100)</f>
        <v/>
      </c>
      <c r="I6957" t="n">
        <v>13</v>
      </c>
      <c r="J6957" t="n">
        <v>0</v>
      </c>
      <c r="K6957" t="n">
        <v>-7</v>
      </c>
      <c r="L6957" t="n">
        <v>0</v>
      </c>
      <c r="M6957" t="n">
        <v>0</v>
      </c>
      <c r="O6957" t="n">
        <v>0</v>
      </c>
    </row>
    <row r="6958">
      <c r="A6958" s="8" t="n">
        <v>46220</v>
      </c>
      <c r="B6958" t="inlineStr">
        <is>
          <t>F9</t>
        </is>
      </c>
      <c r="C6958" s="9">
        <f>_xlfn.XLOOKUP(B6958,Carriers[Code],Carriers[Airline])</f>
        <v/>
      </c>
      <c r="D6958" t="n">
        <v>1977</v>
      </c>
      <c r="E6958" t="inlineStr">
        <is>
          <t>MCO</t>
        </is>
      </c>
      <c r="F6958" s="10" t="n">
        <v>1004</v>
      </c>
      <c r="G6958" t="inlineStr">
        <is>
          <t>1000-1059</t>
        </is>
      </c>
      <c r="H6958" s="9">
        <f>INT(F6958/100)</f>
        <v/>
      </c>
      <c r="I6958" t="n">
        <v>-3</v>
      </c>
      <c r="J6958" t="n">
        <v>0</v>
      </c>
      <c r="K6958" t="n">
        <v>-27</v>
      </c>
      <c r="L6958" t="n">
        <v>0</v>
      </c>
      <c r="M6958" t="n">
        <v>0</v>
      </c>
      <c r="O6958" t="n">
        <v>0</v>
      </c>
    </row>
    <row r="6959">
      <c r="A6959" s="8" t="n">
        <v>46220</v>
      </c>
      <c r="B6959" t="inlineStr">
        <is>
          <t>G4</t>
        </is>
      </c>
      <c r="C6959" s="9">
        <f>_xlfn.XLOOKUP(B6959,Carriers[Code],Carriers[Airline])</f>
        <v/>
      </c>
      <c r="D6959" t="n">
        <v>256</v>
      </c>
      <c r="E6959" t="inlineStr">
        <is>
          <t>AVL</t>
        </is>
      </c>
      <c r="F6959" s="10" t="n">
        <v>1004</v>
      </c>
      <c r="G6959" t="inlineStr">
        <is>
          <t>1000-1059</t>
        </is>
      </c>
      <c r="H6959" s="9">
        <f>INT(F6959/100)</f>
        <v/>
      </c>
      <c r="I6959" t="n">
        <v>36</v>
      </c>
      <c r="J6959" t="n">
        <v>1</v>
      </c>
      <c r="K6959" t="n">
        <v>21</v>
      </c>
      <c r="L6959" t="n">
        <v>1</v>
      </c>
      <c r="M6959" t="n">
        <v>0</v>
      </c>
      <c r="O6959" t="n">
        <v>0</v>
      </c>
      <c r="P6959" t="n">
        <v>0</v>
      </c>
      <c r="Q6959" t="n">
        <v>0</v>
      </c>
      <c r="R6959" t="n">
        <v>1</v>
      </c>
      <c r="S6959" t="n">
        <v>0</v>
      </c>
      <c r="T6959" t="n">
        <v>20</v>
      </c>
    </row>
    <row r="6960">
      <c r="A6960" s="8" t="n">
        <v>46220</v>
      </c>
      <c r="B6960" t="inlineStr">
        <is>
          <t>YX</t>
        </is>
      </c>
      <c r="C6960" s="9">
        <f>_xlfn.XLOOKUP(B6960,Carriers[Code],Carriers[Airline])</f>
        <v/>
      </c>
      <c r="D6960" t="n">
        <v>5630</v>
      </c>
      <c r="E6960" t="inlineStr">
        <is>
          <t>CLT</t>
        </is>
      </c>
      <c r="F6960" s="10" t="n">
        <v>1005</v>
      </c>
      <c r="G6960" t="inlineStr">
        <is>
          <t>1000-1059</t>
        </is>
      </c>
      <c r="H6960" s="9">
        <f>INT(F6960/100)</f>
        <v/>
      </c>
      <c r="I6960" t="n">
        <v>13</v>
      </c>
      <c r="J6960" t="n">
        <v>0</v>
      </c>
      <c r="K6960" t="n">
        <v>7</v>
      </c>
      <c r="L6960" t="n">
        <v>0</v>
      </c>
      <c r="M6960" t="n">
        <v>0</v>
      </c>
      <c r="O6960" t="n">
        <v>0</v>
      </c>
    </row>
    <row r="6961">
      <c r="A6961" s="8" t="n">
        <v>46220</v>
      </c>
      <c r="B6961" t="inlineStr">
        <is>
          <t>B6</t>
        </is>
      </c>
      <c r="C6961" s="9">
        <f>_xlfn.XLOOKUP(B6961,Carriers[Code],Carriers[Airline])</f>
        <v/>
      </c>
      <c r="D6961" t="n">
        <v>861</v>
      </c>
      <c r="E6961" t="inlineStr">
        <is>
          <t>SJU</t>
        </is>
      </c>
      <c r="F6961" s="10" t="n">
        <v>1010</v>
      </c>
      <c r="G6961" t="inlineStr">
        <is>
          <t>1000-1059</t>
        </is>
      </c>
      <c r="H6961" s="9">
        <f>INT(F6961/100)</f>
        <v/>
      </c>
      <c r="I6961" t="n">
        <v>-8</v>
      </c>
      <c r="J6961" t="n">
        <v>0</v>
      </c>
      <c r="K6961" t="n">
        <v>-19</v>
      </c>
      <c r="L6961" t="n">
        <v>0</v>
      </c>
      <c r="M6961" t="n">
        <v>0</v>
      </c>
      <c r="O6961" t="n">
        <v>0</v>
      </c>
    </row>
    <row r="6962">
      <c r="A6962" s="8" t="n">
        <v>46220</v>
      </c>
      <c r="B6962" t="inlineStr">
        <is>
          <t>YX</t>
        </is>
      </c>
      <c r="C6962" s="9">
        <f>_xlfn.XLOOKUP(B6962,Carriers[Code],Carriers[Airline])</f>
        <v/>
      </c>
      <c r="D6962" t="n">
        <v>4516</v>
      </c>
      <c r="E6962" t="inlineStr">
        <is>
          <t>TVC</t>
        </is>
      </c>
      <c r="F6962" s="10" t="n">
        <v>1010</v>
      </c>
      <c r="G6962" t="inlineStr">
        <is>
          <t>1000-1059</t>
        </is>
      </c>
      <c r="H6962" s="9">
        <f>INT(F6962/100)</f>
        <v/>
      </c>
      <c r="I6962" t="n">
        <v>-5</v>
      </c>
      <c r="J6962" t="n">
        <v>0</v>
      </c>
      <c r="K6962" t="n">
        <v>11</v>
      </c>
      <c r="L6962" t="n">
        <v>0</v>
      </c>
      <c r="M6962" t="n">
        <v>0</v>
      </c>
      <c r="O6962" t="n">
        <v>0</v>
      </c>
    </row>
    <row r="6963">
      <c r="A6963" s="8" t="n">
        <v>46220</v>
      </c>
      <c r="B6963" t="inlineStr">
        <is>
          <t>DL</t>
        </is>
      </c>
      <c r="C6963" s="9">
        <f>_xlfn.XLOOKUP(B6963,Carriers[Code],Carriers[Airline])</f>
        <v/>
      </c>
      <c r="D6963" t="n">
        <v>860</v>
      </c>
      <c r="E6963" t="inlineStr">
        <is>
          <t>SFO</t>
        </is>
      </c>
      <c r="F6963" s="10" t="n">
        <v>1011</v>
      </c>
      <c r="G6963" t="inlineStr">
        <is>
          <t>1000-1059</t>
        </is>
      </c>
      <c r="H6963" s="9">
        <f>INT(F6963/100)</f>
        <v/>
      </c>
      <c r="I6963" t="n">
        <v>10</v>
      </c>
      <c r="J6963" t="n">
        <v>0</v>
      </c>
      <c r="K6963" t="n">
        <v>1</v>
      </c>
      <c r="L6963" t="n">
        <v>0</v>
      </c>
      <c r="M6963" t="n">
        <v>0</v>
      </c>
      <c r="O6963" t="n">
        <v>0</v>
      </c>
    </row>
    <row r="6964">
      <c r="A6964" s="8" t="n">
        <v>46220</v>
      </c>
      <c r="B6964" t="inlineStr">
        <is>
          <t>AA</t>
        </is>
      </c>
      <c r="C6964" s="9">
        <f>_xlfn.XLOOKUP(B6964,Carriers[Code],Carriers[Airline])</f>
        <v/>
      </c>
      <c r="D6964" t="n">
        <v>1548</v>
      </c>
      <c r="E6964" t="inlineStr">
        <is>
          <t>CLT</t>
        </is>
      </c>
      <c r="F6964" s="10" t="n">
        <v>1013</v>
      </c>
      <c r="G6964" t="inlineStr">
        <is>
          <t>1000-1059</t>
        </is>
      </c>
      <c r="H6964" s="9">
        <f>INT(F6964/100)</f>
        <v/>
      </c>
      <c r="I6964" t="n">
        <v>-9</v>
      </c>
      <c r="J6964" t="n">
        <v>0</v>
      </c>
      <c r="K6964" t="n">
        <v>-28</v>
      </c>
      <c r="L6964" t="n">
        <v>0</v>
      </c>
      <c r="M6964" t="n">
        <v>0</v>
      </c>
      <c r="O6964" t="n">
        <v>0</v>
      </c>
    </row>
    <row r="6965">
      <c r="A6965" s="8" t="n">
        <v>46220</v>
      </c>
      <c r="B6965" t="inlineStr">
        <is>
          <t>DL</t>
        </is>
      </c>
      <c r="C6965" s="9">
        <f>_xlfn.XLOOKUP(B6965,Carriers[Code],Carriers[Airline])</f>
        <v/>
      </c>
      <c r="D6965" t="n">
        <v>385</v>
      </c>
      <c r="E6965" t="inlineStr">
        <is>
          <t>ATL</t>
        </is>
      </c>
      <c r="F6965" s="10" t="n">
        <v>1015</v>
      </c>
      <c r="G6965" t="inlineStr">
        <is>
          <t>1000-1059</t>
        </is>
      </c>
      <c r="H6965" s="9">
        <f>INT(F6965/100)</f>
        <v/>
      </c>
      <c r="I6965" t="n">
        <v>-1</v>
      </c>
      <c r="J6965" t="n">
        <v>0</v>
      </c>
      <c r="K6965" t="n">
        <v>-22</v>
      </c>
      <c r="L6965" t="n">
        <v>0</v>
      </c>
      <c r="M6965" t="n">
        <v>0</v>
      </c>
      <c r="O6965" t="n">
        <v>0</v>
      </c>
    </row>
    <row r="6966">
      <c r="A6966" s="8" t="n">
        <v>46220</v>
      </c>
      <c r="B6966" t="inlineStr">
        <is>
          <t>B6</t>
        </is>
      </c>
      <c r="C6966" s="9">
        <f>_xlfn.XLOOKUP(B6966,Carriers[Code],Carriers[Airline])</f>
        <v/>
      </c>
      <c r="D6966" t="n">
        <v>1055</v>
      </c>
      <c r="E6966" t="inlineStr">
        <is>
          <t>DCA</t>
        </is>
      </c>
      <c r="F6966" s="10" t="n">
        <v>1020</v>
      </c>
      <c r="G6966" t="inlineStr">
        <is>
          <t>1000-1059</t>
        </is>
      </c>
      <c r="H6966" s="9">
        <f>INT(F6966/100)</f>
        <v/>
      </c>
      <c r="I6966" t="n">
        <v>-12</v>
      </c>
      <c r="J6966" t="n">
        <v>0</v>
      </c>
      <c r="K6966" t="n">
        <v>-30</v>
      </c>
      <c r="L6966" t="n">
        <v>0</v>
      </c>
      <c r="M6966" t="n">
        <v>0</v>
      </c>
      <c r="O6966" t="n">
        <v>0</v>
      </c>
    </row>
    <row r="6967">
      <c r="A6967" s="8" t="n">
        <v>46220</v>
      </c>
      <c r="B6967" t="inlineStr">
        <is>
          <t>YX</t>
        </is>
      </c>
      <c r="C6967" s="9">
        <f>_xlfn.XLOOKUP(B6967,Carriers[Code],Carriers[Airline])</f>
        <v/>
      </c>
      <c r="D6967" t="n">
        <v>5592</v>
      </c>
      <c r="E6967" t="inlineStr">
        <is>
          <t>DCA</t>
        </is>
      </c>
      <c r="F6967" s="10" t="n">
        <v>1020</v>
      </c>
      <c r="G6967" t="inlineStr">
        <is>
          <t>1000-1059</t>
        </is>
      </c>
      <c r="H6967" s="9">
        <f>INT(F6967/100)</f>
        <v/>
      </c>
      <c r="I6967" t="n">
        <v>-5</v>
      </c>
      <c r="J6967" t="n">
        <v>0</v>
      </c>
      <c r="K6967" t="n">
        <v>-13</v>
      </c>
      <c r="L6967" t="n">
        <v>0</v>
      </c>
      <c r="M6967" t="n">
        <v>0</v>
      </c>
      <c r="O6967" t="n">
        <v>0</v>
      </c>
    </row>
    <row r="6968">
      <c r="A6968" s="8" t="n">
        <v>46220</v>
      </c>
      <c r="B6968" t="inlineStr">
        <is>
          <t>B6</t>
        </is>
      </c>
      <c r="C6968" s="9">
        <f>_xlfn.XLOOKUP(B6968,Carriers[Code],Carriers[Airline])</f>
        <v/>
      </c>
      <c r="D6968" t="n">
        <v>1531</v>
      </c>
      <c r="E6968" t="inlineStr">
        <is>
          <t>MCO</t>
        </is>
      </c>
      <c r="F6968" s="10" t="n">
        <v>1021</v>
      </c>
      <c r="G6968" t="inlineStr">
        <is>
          <t>1000-1059</t>
        </is>
      </c>
      <c r="H6968" s="9">
        <f>INT(F6968/100)</f>
        <v/>
      </c>
      <c r="I6968" t="n">
        <v>-1</v>
      </c>
      <c r="J6968" t="n">
        <v>0</v>
      </c>
      <c r="K6968" t="n">
        <v>-15</v>
      </c>
      <c r="L6968" t="n">
        <v>0</v>
      </c>
      <c r="M6968" t="n">
        <v>0</v>
      </c>
      <c r="O6968" t="n">
        <v>0</v>
      </c>
    </row>
    <row r="6969">
      <c r="A6969" s="8" t="n">
        <v>46220</v>
      </c>
      <c r="B6969" t="inlineStr">
        <is>
          <t>B6</t>
        </is>
      </c>
      <c r="C6969" s="9">
        <f>_xlfn.XLOOKUP(B6969,Carriers[Code],Carriers[Airline])</f>
        <v/>
      </c>
      <c r="D6969" t="n">
        <v>1807</v>
      </c>
      <c r="E6969" t="inlineStr">
        <is>
          <t>BNA</t>
        </is>
      </c>
      <c r="F6969" s="10" t="n">
        <v>1028</v>
      </c>
      <c r="G6969" t="inlineStr">
        <is>
          <t>1000-1059</t>
        </is>
      </c>
      <c r="H6969" s="9">
        <f>INT(F6969/100)</f>
        <v/>
      </c>
      <c r="I6969" t="n">
        <v>-6</v>
      </c>
      <c r="J6969" t="n">
        <v>0</v>
      </c>
      <c r="K6969" t="n">
        <v>-26</v>
      </c>
      <c r="L6969" t="n">
        <v>0</v>
      </c>
      <c r="M6969" t="n">
        <v>0</v>
      </c>
      <c r="O6969" t="n">
        <v>0</v>
      </c>
    </row>
    <row r="6970">
      <c r="A6970" s="8" t="n">
        <v>46220</v>
      </c>
      <c r="B6970" t="inlineStr">
        <is>
          <t>AA</t>
        </is>
      </c>
      <c r="C6970" s="9">
        <f>_xlfn.XLOOKUP(B6970,Carriers[Code],Carriers[Airline])</f>
        <v/>
      </c>
      <c r="D6970" t="n">
        <v>1277</v>
      </c>
      <c r="E6970" t="inlineStr">
        <is>
          <t>LAX</t>
        </is>
      </c>
      <c r="F6970" s="10" t="n">
        <v>1030</v>
      </c>
      <c r="G6970" t="inlineStr">
        <is>
          <t>1000-1059</t>
        </is>
      </c>
      <c r="H6970" s="9">
        <f>INT(F6970/100)</f>
        <v/>
      </c>
      <c r="I6970" t="n">
        <v>-7</v>
      </c>
      <c r="J6970" t="n">
        <v>0</v>
      </c>
      <c r="K6970" t="n">
        <v>-27</v>
      </c>
      <c r="L6970" t="n">
        <v>0</v>
      </c>
      <c r="M6970" t="n">
        <v>0</v>
      </c>
      <c r="O6970" t="n">
        <v>0</v>
      </c>
    </row>
    <row r="6971">
      <c r="A6971" s="8" t="n">
        <v>46220</v>
      </c>
      <c r="B6971" t="inlineStr">
        <is>
          <t>AA</t>
        </is>
      </c>
      <c r="C6971" s="9">
        <f>_xlfn.XLOOKUP(B6971,Carriers[Code],Carriers[Airline])</f>
        <v/>
      </c>
      <c r="D6971" t="n">
        <v>3022</v>
      </c>
      <c r="E6971" t="inlineStr">
        <is>
          <t>ORD</t>
        </is>
      </c>
      <c r="F6971" s="10" t="n">
        <v>1030</v>
      </c>
      <c r="G6971" t="inlineStr">
        <is>
          <t>1000-1059</t>
        </is>
      </c>
      <c r="H6971" s="9">
        <f>INT(F6971/100)</f>
        <v/>
      </c>
      <c r="I6971" t="n">
        <v>-1</v>
      </c>
      <c r="J6971" t="n">
        <v>0</v>
      </c>
      <c r="K6971" t="n">
        <v>-9</v>
      </c>
      <c r="L6971" t="n">
        <v>0</v>
      </c>
      <c r="M6971" t="n">
        <v>0</v>
      </c>
      <c r="O6971" t="n">
        <v>0</v>
      </c>
    </row>
    <row r="6972">
      <c r="A6972" s="8" t="n">
        <v>46220</v>
      </c>
      <c r="B6972" t="inlineStr">
        <is>
          <t>WN</t>
        </is>
      </c>
      <c r="C6972" s="9">
        <f>_xlfn.XLOOKUP(B6972,Carriers[Code],Carriers[Airline])</f>
        <v/>
      </c>
      <c r="D6972" t="n">
        <v>724</v>
      </c>
      <c r="E6972" t="inlineStr">
        <is>
          <t>BNA</t>
        </is>
      </c>
      <c r="F6972" s="10" t="n">
        <v>1030</v>
      </c>
      <c r="G6972" t="inlineStr">
        <is>
          <t>1000-1059</t>
        </is>
      </c>
      <c r="H6972" s="9">
        <f>INT(F6972/100)</f>
        <v/>
      </c>
      <c r="I6972" t="n">
        <v>-1</v>
      </c>
      <c r="J6972" t="n">
        <v>0</v>
      </c>
      <c r="K6972" t="n">
        <v>-1</v>
      </c>
      <c r="L6972" t="n">
        <v>0</v>
      </c>
      <c r="M6972" t="n">
        <v>0</v>
      </c>
      <c r="O6972" t="n">
        <v>0</v>
      </c>
    </row>
    <row r="6973">
      <c r="A6973" s="8" t="n">
        <v>46220</v>
      </c>
      <c r="B6973" t="inlineStr">
        <is>
          <t>B6</t>
        </is>
      </c>
      <c r="C6973" s="9">
        <f>_xlfn.XLOOKUP(B6973,Carriers[Code],Carriers[Airline])</f>
        <v/>
      </c>
      <c r="D6973" t="n">
        <v>1499</v>
      </c>
      <c r="E6973" t="inlineStr">
        <is>
          <t>DAB</t>
        </is>
      </c>
      <c r="F6973" s="10" t="n">
        <v>1035</v>
      </c>
      <c r="G6973" t="inlineStr">
        <is>
          <t>1000-1059</t>
        </is>
      </c>
      <c r="H6973" s="9">
        <f>INT(F6973/100)</f>
        <v/>
      </c>
      <c r="I6973" t="n">
        <v>-12</v>
      </c>
      <c r="J6973" t="n">
        <v>0</v>
      </c>
      <c r="K6973" t="n">
        <v>-22</v>
      </c>
      <c r="L6973" t="n">
        <v>0</v>
      </c>
      <c r="M6973" t="n">
        <v>0</v>
      </c>
      <c r="O6973" t="n">
        <v>0</v>
      </c>
    </row>
    <row r="6974">
      <c r="A6974" s="8" t="n">
        <v>46220</v>
      </c>
      <c r="B6974" t="inlineStr">
        <is>
          <t>UA</t>
        </is>
      </c>
      <c r="C6974" s="9">
        <f>_xlfn.XLOOKUP(B6974,Carriers[Code],Carriers[Airline])</f>
        <v/>
      </c>
      <c r="D6974" t="n">
        <v>503</v>
      </c>
      <c r="E6974" t="inlineStr">
        <is>
          <t>ORD</t>
        </is>
      </c>
      <c r="F6974" s="10" t="n">
        <v>1035</v>
      </c>
      <c r="G6974" t="inlineStr">
        <is>
          <t>1000-1059</t>
        </is>
      </c>
      <c r="H6974" s="9">
        <f>INT(F6974/100)</f>
        <v/>
      </c>
      <c r="I6974" t="n">
        <v>-4</v>
      </c>
      <c r="J6974" t="n">
        <v>0</v>
      </c>
      <c r="K6974" t="n">
        <v>-7</v>
      </c>
      <c r="L6974" t="n">
        <v>0</v>
      </c>
      <c r="M6974" t="n">
        <v>0</v>
      </c>
      <c r="O6974" t="n">
        <v>0</v>
      </c>
    </row>
    <row r="6975">
      <c r="A6975" s="8" t="n">
        <v>46220</v>
      </c>
      <c r="B6975" t="inlineStr">
        <is>
          <t>AA</t>
        </is>
      </c>
      <c r="C6975" s="9">
        <f>_xlfn.XLOOKUP(B6975,Carriers[Code],Carriers[Airline])</f>
        <v/>
      </c>
      <c r="D6975" t="n">
        <v>2783</v>
      </c>
      <c r="E6975" t="inlineStr">
        <is>
          <t>PHL</t>
        </is>
      </c>
      <c r="F6975" s="10" t="n">
        <v>1049</v>
      </c>
      <c r="G6975" t="inlineStr">
        <is>
          <t>1000-1059</t>
        </is>
      </c>
      <c r="H6975" s="9">
        <f>INT(F6975/100)</f>
        <v/>
      </c>
      <c r="I6975" t="n">
        <v>-9</v>
      </c>
      <c r="J6975" t="n">
        <v>0</v>
      </c>
      <c r="K6975" t="n">
        <v>-6</v>
      </c>
      <c r="L6975" t="n">
        <v>0</v>
      </c>
      <c r="M6975" t="n">
        <v>0</v>
      </c>
      <c r="O6975" t="n">
        <v>0</v>
      </c>
    </row>
    <row r="6976">
      <c r="A6976" s="8" t="n">
        <v>46220</v>
      </c>
      <c r="B6976" t="inlineStr">
        <is>
          <t>YX</t>
        </is>
      </c>
      <c r="C6976" s="9">
        <f>_xlfn.XLOOKUP(B6976,Carriers[Code],Carriers[Airline])</f>
        <v/>
      </c>
      <c r="D6976" t="n">
        <v>5805</v>
      </c>
      <c r="E6976" t="inlineStr">
        <is>
          <t>PHL</t>
        </is>
      </c>
      <c r="F6976" s="10" t="n">
        <v>1050</v>
      </c>
      <c r="G6976" t="inlineStr">
        <is>
          <t>1000-1059</t>
        </is>
      </c>
      <c r="H6976" s="9">
        <f>INT(F6976/100)</f>
        <v/>
      </c>
      <c r="I6976" t="n">
        <v>-1</v>
      </c>
      <c r="J6976" t="n">
        <v>0</v>
      </c>
      <c r="K6976" t="n">
        <v>32</v>
      </c>
      <c r="L6976" t="n">
        <v>1</v>
      </c>
      <c r="M6976" t="n">
        <v>0</v>
      </c>
      <c r="O6976" t="n">
        <v>0</v>
      </c>
      <c r="P6976" t="n">
        <v>0</v>
      </c>
      <c r="Q6976" t="n">
        <v>0</v>
      </c>
      <c r="R6976" t="n">
        <v>32</v>
      </c>
      <c r="S6976" t="n">
        <v>0</v>
      </c>
      <c r="T6976" t="n">
        <v>0</v>
      </c>
    </row>
    <row r="6977">
      <c r="A6977" s="8" t="n">
        <v>46220</v>
      </c>
      <c r="B6977" t="inlineStr">
        <is>
          <t>AA</t>
        </is>
      </c>
      <c r="C6977" s="9">
        <f>_xlfn.XLOOKUP(B6977,Carriers[Code],Carriers[Airline])</f>
        <v/>
      </c>
      <c r="D6977" t="n">
        <v>1556</v>
      </c>
      <c r="E6977" t="inlineStr">
        <is>
          <t>DCA</t>
        </is>
      </c>
      <c r="F6977" s="10" t="n">
        <v>1051</v>
      </c>
      <c r="G6977" t="inlineStr">
        <is>
          <t>1000-1059</t>
        </is>
      </c>
      <c r="H6977" s="9">
        <f>INT(F6977/100)</f>
        <v/>
      </c>
      <c r="I6977" t="n">
        <v>10</v>
      </c>
      <c r="J6977" t="n">
        <v>0</v>
      </c>
      <c r="K6977" t="n">
        <v>-9</v>
      </c>
      <c r="L6977" t="n">
        <v>0</v>
      </c>
      <c r="M6977" t="n">
        <v>0</v>
      </c>
      <c r="O6977" t="n">
        <v>0</v>
      </c>
    </row>
    <row r="6978">
      <c r="A6978" s="8" t="n">
        <v>46220</v>
      </c>
      <c r="B6978" t="inlineStr">
        <is>
          <t>DL</t>
        </is>
      </c>
      <c r="C6978" s="9">
        <f>_xlfn.XLOOKUP(B6978,Carriers[Code],Carriers[Airline])</f>
        <v/>
      </c>
      <c r="D6978" t="n">
        <v>2004</v>
      </c>
      <c r="E6978" t="inlineStr">
        <is>
          <t>LAX</t>
        </is>
      </c>
      <c r="F6978" s="10" t="n">
        <v>1055</v>
      </c>
      <c r="G6978" t="inlineStr">
        <is>
          <t>1000-1059</t>
        </is>
      </c>
      <c r="H6978" s="9">
        <f>INT(F6978/100)</f>
        <v/>
      </c>
      <c r="I6978" t="n">
        <v>-4</v>
      </c>
      <c r="J6978" t="n">
        <v>0</v>
      </c>
      <c r="K6978" t="n">
        <v>2</v>
      </c>
      <c r="L6978" t="n">
        <v>0</v>
      </c>
      <c r="M6978" t="n">
        <v>0</v>
      </c>
      <c r="O6978" t="n">
        <v>0</v>
      </c>
    </row>
    <row r="6979">
      <c r="A6979" s="8" t="n">
        <v>46220</v>
      </c>
      <c r="B6979" t="inlineStr">
        <is>
          <t>YX</t>
        </is>
      </c>
      <c r="C6979" s="9">
        <f>_xlfn.XLOOKUP(B6979,Carriers[Code],Carriers[Airline])</f>
        <v/>
      </c>
      <c r="D6979" t="n">
        <v>4373</v>
      </c>
      <c r="E6979" t="inlineStr">
        <is>
          <t>LGA</t>
        </is>
      </c>
      <c r="F6979" s="10" t="n">
        <v>1055</v>
      </c>
      <c r="G6979" t="inlineStr">
        <is>
          <t>1000-1059</t>
        </is>
      </c>
      <c r="H6979" s="9">
        <f>INT(F6979/100)</f>
        <v/>
      </c>
      <c r="I6979" t="n">
        <v>-2</v>
      </c>
      <c r="J6979" t="n">
        <v>0</v>
      </c>
      <c r="K6979" t="n">
        <v>-9</v>
      </c>
      <c r="L6979" t="n">
        <v>0</v>
      </c>
      <c r="M6979" t="n">
        <v>0</v>
      </c>
      <c r="O6979" t="n">
        <v>0</v>
      </c>
    </row>
    <row r="6980">
      <c r="A6980" s="8" t="n">
        <v>46220</v>
      </c>
      <c r="B6980" t="inlineStr">
        <is>
          <t>AA</t>
        </is>
      </c>
      <c r="C6980" s="9">
        <f>_xlfn.XLOOKUP(B6980,Carriers[Code],Carriers[Airline])</f>
        <v/>
      </c>
      <c r="D6980" t="n">
        <v>815</v>
      </c>
      <c r="E6980" t="inlineStr">
        <is>
          <t>MIA</t>
        </is>
      </c>
      <c r="F6980" s="10" t="n">
        <v>1056</v>
      </c>
      <c r="G6980" t="inlineStr">
        <is>
          <t>1000-1059</t>
        </is>
      </c>
      <c r="H6980" s="9">
        <f>INT(F6980/100)</f>
        <v/>
      </c>
      <c r="I6980" t="n">
        <v>1</v>
      </c>
      <c r="J6980" t="n">
        <v>0</v>
      </c>
      <c r="K6980" t="n">
        <v>3</v>
      </c>
      <c r="L6980" t="n">
        <v>0</v>
      </c>
      <c r="M6980" t="n">
        <v>0</v>
      </c>
      <c r="O6980" t="n">
        <v>0</v>
      </c>
    </row>
    <row r="6981">
      <c r="A6981" s="8" t="n">
        <v>46220</v>
      </c>
      <c r="B6981" t="inlineStr">
        <is>
          <t>UA</t>
        </is>
      </c>
      <c r="C6981" s="9">
        <f>_xlfn.XLOOKUP(B6981,Carriers[Code],Carriers[Airline])</f>
        <v/>
      </c>
      <c r="D6981" t="n">
        <v>2394</v>
      </c>
      <c r="E6981" t="inlineStr">
        <is>
          <t>EWR</t>
        </is>
      </c>
      <c r="F6981" s="10" t="n">
        <v>1058</v>
      </c>
      <c r="G6981" t="inlineStr">
        <is>
          <t>1000-1059</t>
        </is>
      </c>
      <c r="H6981" s="9">
        <f>INT(F6981/100)</f>
        <v/>
      </c>
      <c r="I6981" t="n">
        <v>1</v>
      </c>
      <c r="J6981" t="n">
        <v>0</v>
      </c>
      <c r="K6981" t="n">
        <v>4</v>
      </c>
      <c r="L6981" t="n">
        <v>0</v>
      </c>
      <c r="M6981" t="n">
        <v>0</v>
      </c>
      <c r="O6981" t="n">
        <v>0</v>
      </c>
    </row>
    <row r="6982">
      <c r="A6982" s="8" t="n">
        <v>46220</v>
      </c>
      <c r="B6982" t="inlineStr">
        <is>
          <t>B6</t>
        </is>
      </c>
      <c r="C6982" s="9">
        <f>_xlfn.XLOOKUP(B6982,Carriers[Code],Carriers[Airline])</f>
        <v/>
      </c>
      <c r="D6982" t="n">
        <v>1487</v>
      </c>
      <c r="E6982" t="inlineStr">
        <is>
          <t>LAX</t>
        </is>
      </c>
      <c r="F6982" s="10" t="n">
        <v>1100</v>
      </c>
      <c r="G6982" t="inlineStr">
        <is>
          <t>1100-1159</t>
        </is>
      </c>
      <c r="H6982" s="9">
        <f>INT(F6982/100)</f>
        <v/>
      </c>
      <c r="I6982" t="n">
        <v>-12</v>
      </c>
      <c r="J6982" t="n">
        <v>0</v>
      </c>
      <c r="K6982" t="n">
        <v>-33</v>
      </c>
      <c r="L6982" t="n">
        <v>0</v>
      </c>
      <c r="M6982" t="n">
        <v>0</v>
      </c>
      <c r="O6982" t="n">
        <v>0</v>
      </c>
    </row>
    <row r="6983">
      <c r="A6983" s="8" t="n">
        <v>46220</v>
      </c>
      <c r="B6983" t="inlineStr">
        <is>
          <t>YX</t>
        </is>
      </c>
      <c r="C6983" s="9">
        <f>_xlfn.XLOOKUP(B6983,Carriers[Code],Carriers[Airline])</f>
        <v/>
      </c>
      <c r="D6983" t="n">
        <v>5755</v>
      </c>
      <c r="E6983" t="inlineStr">
        <is>
          <t>LGA</t>
        </is>
      </c>
      <c r="F6983" s="10" t="n">
        <v>1100</v>
      </c>
      <c r="G6983" t="inlineStr">
        <is>
          <t>1100-1159</t>
        </is>
      </c>
      <c r="H6983" s="9">
        <f>INT(F6983/100)</f>
        <v/>
      </c>
      <c r="I6983" t="n">
        <v>-9</v>
      </c>
      <c r="J6983" t="n">
        <v>0</v>
      </c>
      <c r="K6983" t="n">
        <v>-11</v>
      </c>
      <c r="L6983" t="n">
        <v>0</v>
      </c>
      <c r="M6983" t="n">
        <v>0</v>
      </c>
      <c r="O6983" t="n">
        <v>0</v>
      </c>
    </row>
    <row r="6984">
      <c r="A6984" s="8" t="n">
        <v>46220</v>
      </c>
      <c r="B6984" t="inlineStr">
        <is>
          <t>YX</t>
        </is>
      </c>
      <c r="C6984" s="9">
        <f>_xlfn.XLOOKUP(B6984,Carriers[Code],Carriers[Airline])</f>
        <v/>
      </c>
      <c r="D6984" t="n">
        <v>5668</v>
      </c>
      <c r="E6984" t="inlineStr">
        <is>
          <t>BWI</t>
        </is>
      </c>
      <c r="F6984" s="10" t="n">
        <v>1110</v>
      </c>
      <c r="G6984" t="inlineStr">
        <is>
          <t>1100-1159</t>
        </is>
      </c>
      <c r="H6984" s="9">
        <f>INT(F6984/100)</f>
        <v/>
      </c>
      <c r="I6984" t="n">
        <v>-5</v>
      </c>
      <c r="J6984" t="n">
        <v>0</v>
      </c>
      <c r="K6984" t="n">
        <v>-22</v>
      </c>
      <c r="L6984" t="n">
        <v>0</v>
      </c>
      <c r="M6984" t="n">
        <v>0</v>
      </c>
      <c r="O6984" t="n">
        <v>0</v>
      </c>
    </row>
    <row r="6985">
      <c r="A6985" s="8" t="n">
        <v>46220</v>
      </c>
      <c r="B6985" t="inlineStr">
        <is>
          <t>DL</t>
        </is>
      </c>
      <c r="C6985" s="9">
        <f>_xlfn.XLOOKUP(B6985,Carriers[Code],Carriers[Airline])</f>
        <v/>
      </c>
      <c r="D6985" t="n">
        <v>464</v>
      </c>
      <c r="E6985" t="inlineStr">
        <is>
          <t>SLC</t>
        </is>
      </c>
      <c r="F6985" s="10" t="n">
        <v>1115</v>
      </c>
      <c r="G6985" t="inlineStr">
        <is>
          <t>1100-1159</t>
        </is>
      </c>
      <c r="H6985" s="9">
        <f>INT(F6985/100)</f>
        <v/>
      </c>
      <c r="I6985" t="n">
        <v>-6</v>
      </c>
      <c r="J6985" t="n">
        <v>0</v>
      </c>
      <c r="K6985" t="n">
        <v>-10</v>
      </c>
      <c r="L6985" t="n">
        <v>0</v>
      </c>
      <c r="M6985" t="n">
        <v>0</v>
      </c>
      <c r="O6985" t="n">
        <v>0</v>
      </c>
    </row>
    <row r="6986">
      <c r="A6986" s="8" t="n">
        <v>46220</v>
      </c>
      <c r="B6986" t="inlineStr">
        <is>
          <t>B6</t>
        </is>
      </c>
      <c r="C6986" s="9">
        <f>_xlfn.XLOOKUP(B6986,Carriers[Code],Carriers[Airline])</f>
        <v/>
      </c>
      <c r="D6986" t="n">
        <v>2283</v>
      </c>
      <c r="E6986" t="inlineStr">
        <is>
          <t>RDU</t>
        </is>
      </c>
      <c r="F6986" s="10" t="n">
        <v>1119</v>
      </c>
      <c r="G6986" t="inlineStr">
        <is>
          <t>1100-1159</t>
        </is>
      </c>
      <c r="H6986" s="9">
        <f>INT(F6986/100)</f>
        <v/>
      </c>
      <c r="I6986" t="n">
        <v>-6</v>
      </c>
      <c r="J6986" t="n">
        <v>0</v>
      </c>
      <c r="K6986" t="n">
        <v>-13</v>
      </c>
      <c r="L6986" t="n">
        <v>0</v>
      </c>
      <c r="M6986" t="n">
        <v>0</v>
      </c>
      <c r="O6986" t="n">
        <v>0</v>
      </c>
    </row>
    <row r="6987">
      <c r="A6987" s="8" t="n">
        <v>46220</v>
      </c>
      <c r="B6987" t="inlineStr">
        <is>
          <t>AA</t>
        </is>
      </c>
      <c r="C6987" s="9">
        <f>_xlfn.XLOOKUP(B6987,Carriers[Code],Carriers[Airline])</f>
        <v/>
      </c>
      <c r="D6987" t="n">
        <v>3161</v>
      </c>
      <c r="E6987" t="inlineStr">
        <is>
          <t>CLT</t>
        </is>
      </c>
      <c r="F6987" s="10" t="n">
        <v>1120</v>
      </c>
      <c r="G6987" t="inlineStr">
        <is>
          <t>1100-1159</t>
        </is>
      </c>
      <c r="H6987" s="9">
        <f>INT(F6987/100)</f>
        <v/>
      </c>
      <c r="I6987" t="n">
        <v>-6</v>
      </c>
      <c r="J6987" t="n">
        <v>0</v>
      </c>
      <c r="K6987" t="n">
        <v>-27</v>
      </c>
      <c r="L6987" t="n">
        <v>0</v>
      </c>
      <c r="M6987" t="n">
        <v>0</v>
      </c>
      <c r="O6987" t="n">
        <v>0</v>
      </c>
    </row>
    <row r="6988">
      <c r="A6988" s="8" t="n">
        <v>46220</v>
      </c>
      <c r="B6988" t="inlineStr">
        <is>
          <t>B6</t>
        </is>
      </c>
      <c r="C6988" s="9">
        <f>_xlfn.XLOOKUP(B6988,Carriers[Code],Carriers[Airline])</f>
        <v/>
      </c>
      <c r="D6988" t="n">
        <v>793</v>
      </c>
      <c r="E6988" t="inlineStr">
        <is>
          <t>DEN</t>
        </is>
      </c>
      <c r="F6988" s="10" t="n">
        <v>1120</v>
      </c>
      <c r="G6988" t="inlineStr">
        <is>
          <t>1100-1159</t>
        </is>
      </c>
      <c r="H6988" s="9">
        <f>INT(F6988/100)</f>
        <v/>
      </c>
      <c r="I6988" t="n">
        <v>52</v>
      </c>
      <c r="J6988" t="n">
        <v>1</v>
      </c>
      <c r="K6988" t="n">
        <v>30</v>
      </c>
      <c r="L6988" t="n">
        <v>1</v>
      </c>
      <c r="M6988" t="n">
        <v>0</v>
      </c>
      <c r="O6988" t="n">
        <v>0</v>
      </c>
      <c r="P6988" t="n">
        <v>16</v>
      </c>
      <c r="Q6988" t="n">
        <v>0</v>
      </c>
      <c r="R6988" t="n">
        <v>0</v>
      </c>
      <c r="S6988" t="n">
        <v>0</v>
      </c>
      <c r="T6988" t="n">
        <v>14</v>
      </c>
    </row>
    <row r="6989">
      <c r="A6989" s="8" t="n">
        <v>46220</v>
      </c>
      <c r="B6989" t="inlineStr">
        <is>
          <t>DL</t>
        </is>
      </c>
      <c r="C6989" s="9">
        <f>_xlfn.XLOOKUP(B6989,Carriers[Code],Carriers[Airline])</f>
        <v/>
      </c>
      <c r="D6989" t="n">
        <v>1398</v>
      </c>
      <c r="E6989" t="inlineStr">
        <is>
          <t>MSY</t>
        </is>
      </c>
      <c r="F6989" s="10" t="n">
        <v>1120</v>
      </c>
      <c r="G6989" t="inlineStr">
        <is>
          <t>1100-1159</t>
        </is>
      </c>
      <c r="H6989" s="9">
        <f>INT(F6989/100)</f>
        <v/>
      </c>
      <c r="I6989" t="n">
        <v>-6</v>
      </c>
      <c r="J6989" t="n">
        <v>0</v>
      </c>
      <c r="K6989" t="n">
        <v>-21</v>
      </c>
      <c r="L6989" t="n">
        <v>0</v>
      </c>
      <c r="M6989" t="n">
        <v>0</v>
      </c>
      <c r="O6989" t="n">
        <v>0</v>
      </c>
    </row>
    <row r="6990">
      <c r="A6990" s="8" t="n">
        <v>46220</v>
      </c>
      <c r="B6990" t="inlineStr">
        <is>
          <t>YX</t>
        </is>
      </c>
      <c r="C6990" s="9">
        <f>_xlfn.XLOOKUP(B6990,Carriers[Code],Carriers[Airline])</f>
        <v/>
      </c>
      <c r="D6990" t="n">
        <v>5803</v>
      </c>
      <c r="E6990" t="inlineStr">
        <is>
          <t>SAV</t>
        </is>
      </c>
      <c r="F6990" s="10" t="n">
        <v>1125</v>
      </c>
      <c r="G6990" t="inlineStr">
        <is>
          <t>1100-1159</t>
        </is>
      </c>
      <c r="H6990" s="9">
        <f>INT(F6990/100)</f>
        <v/>
      </c>
      <c r="I6990" t="n">
        <v>-6</v>
      </c>
      <c r="J6990" t="n">
        <v>0</v>
      </c>
      <c r="K6990" t="n">
        <v>-22</v>
      </c>
      <c r="L6990" t="n">
        <v>0</v>
      </c>
      <c r="M6990" t="n">
        <v>0</v>
      </c>
      <c r="O6990" t="n">
        <v>0</v>
      </c>
    </row>
    <row r="6991">
      <c r="A6991" s="8" t="n">
        <v>46220</v>
      </c>
      <c r="B6991" t="inlineStr">
        <is>
          <t>DL</t>
        </is>
      </c>
      <c r="C6991" s="9">
        <f>_xlfn.XLOOKUP(B6991,Carriers[Code],Carriers[Airline])</f>
        <v/>
      </c>
      <c r="D6991" t="n">
        <v>332</v>
      </c>
      <c r="E6991" t="inlineStr">
        <is>
          <t>SEA</t>
        </is>
      </c>
      <c r="F6991" s="10" t="n">
        <v>1129</v>
      </c>
      <c r="G6991" t="inlineStr">
        <is>
          <t>1100-1159</t>
        </is>
      </c>
      <c r="H6991" s="9">
        <f>INT(F6991/100)</f>
        <v/>
      </c>
      <c r="I6991" t="n">
        <v>-2</v>
      </c>
      <c r="J6991" t="n">
        <v>0</v>
      </c>
      <c r="K6991" t="n">
        <v>8</v>
      </c>
      <c r="L6991" t="n">
        <v>0</v>
      </c>
      <c r="M6991" t="n">
        <v>0</v>
      </c>
      <c r="O6991" t="n">
        <v>0</v>
      </c>
    </row>
    <row r="6992">
      <c r="A6992" s="8" t="n">
        <v>46220</v>
      </c>
      <c r="B6992" t="inlineStr">
        <is>
          <t>YX</t>
        </is>
      </c>
      <c r="C6992" s="9">
        <f>_xlfn.XLOOKUP(B6992,Carriers[Code],Carriers[Airline])</f>
        <v/>
      </c>
      <c r="D6992" t="n">
        <v>4349</v>
      </c>
      <c r="E6992" t="inlineStr">
        <is>
          <t>DCA</t>
        </is>
      </c>
      <c r="F6992" s="10" t="n">
        <v>1133</v>
      </c>
      <c r="G6992" t="inlineStr">
        <is>
          <t>1100-1159</t>
        </is>
      </c>
      <c r="H6992" s="9">
        <f>INT(F6992/100)</f>
        <v/>
      </c>
      <c r="I6992" t="n">
        <v>-7</v>
      </c>
      <c r="J6992" t="n">
        <v>0</v>
      </c>
      <c r="K6992" t="n">
        <v>-15</v>
      </c>
      <c r="L6992" t="n">
        <v>0</v>
      </c>
      <c r="M6992" t="n">
        <v>0</v>
      </c>
      <c r="O6992" t="n">
        <v>0</v>
      </c>
    </row>
    <row r="6993">
      <c r="A6993" s="8" t="n">
        <v>46220</v>
      </c>
      <c r="B6993" t="inlineStr">
        <is>
          <t>G4</t>
        </is>
      </c>
      <c r="C6993" s="9">
        <f>_xlfn.XLOOKUP(B6993,Carriers[Code],Carriers[Airline])</f>
        <v/>
      </c>
      <c r="D6993" t="n">
        <v>594</v>
      </c>
      <c r="E6993" t="inlineStr">
        <is>
          <t>IND</t>
        </is>
      </c>
      <c r="F6993" s="10" t="n">
        <v>1134</v>
      </c>
      <c r="G6993" t="inlineStr">
        <is>
          <t>1100-1159</t>
        </is>
      </c>
      <c r="H6993" s="9">
        <f>INT(F6993/100)</f>
        <v/>
      </c>
      <c r="I6993" t="n">
        <v>11</v>
      </c>
      <c r="J6993" t="n">
        <v>0</v>
      </c>
      <c r="K6993" t="n">
        <v>13</v>
      </c>
      <c r="L6993" t="n">
        <v>0</v>
      </c>
      <c r="M6993" t="n">
        <v>0</v>
      </c>
      <c r="O6993" t="n">
        <v>0</v>
      </c>
    </row>
    <row r="6994">
      <c r="A6994" s="8" t="n">
        <v>46220</v>
      </c>
      <c r="B6994" t="inlineStr">
        <is>
          <t>B6</t>
        </is>
      </c>
      <c r="C6994" s="9">
        <f>_xlfn.XLOOKUP(B6994,Carriers[Code],Carriers[Airline])</f>
        <v/>
      </c>
      <c r="D6994" t="n">
        <v>401</v>
      </c>
      <c r="E6994" t="inlineStr">
        <is>
          <t>MSY</t>
        </is>
      </c>
      <c r="F6994" s="10" t="n">
        <v>1135</v>
      </c>
      <c r="G6994" t="inlineStr">
        <is>
          <t>1100-1159</t>
        </is>
      </c>
      <c r="H6994" s="9">
        <f>INT(F6994/100)</f>
        <v/>
      </c>
      <c r="I6994" t="n">
        <v>-4</v>
      </c>
      <c r="J6994" t="n">
        <v>0</v>
      </c>
      <c r="K6994" t="n">
        <v>-16</v>
      </c>
      <c r="L6994" t="n">
        <v>0</v>
      </c>
      <c r="M6994" t="n">
        <v>0</v>
      </c>
      <c r="O6994" t="n">
        <v>0</v>
      </c>
    </row>
    <row r="6995">
      <c r="A6995" s="8" t="n">
        <v>46220</v>
      </c>
      <c r="B6995" t="inlineStr">
        <is>
          <t>UA</t>
        </is>
      </c>
      <c r="C6995" s="9">
        <f>_xlfn.XLOOKUP(B6995,Carriers[Code],Carriers[Airline])</f>
        <v/>
      </c>
      <c r="D6995" t="n">
        <v>1074</v>
      </c>
      <c r="E6995" t="inlineStr">
        <is>
          <t>SFO</t>
        </is>
      </c>
      <c r="F6995" s="10" t="n">
        <v>1135</v>
      </c>
      <c r="G6995" t="inlineStr">
        <is>
          <t>1100-1159</t>
        </is>
      </c>
      <c r="H6995" s="9">
        <f>INT(F6995/100)</f>
        <v/>
      </c>
      <c r="I6995" t="n">
        <v>-5</v>
      </c>
      <c r="J6995" t="n">
        <v>0</v>
      </c>
      <c r="K6995" t="n">
        <v>-10</v>
      </c>
      <c r="L6995" t="n">
        <v>0</v>
      </c>
      <c r="M6995" t="n">
        <v>0</v>
      </c>
      <c r="O6995" t="n">
        <v>0</v>
      </c>
    </row>
    <row r="6996">
      <c r="A6996" s="8" t="n">
        <v>46220</v>
      </c>
      <c r="B6996" t="inlineStr">
        <is>
          <t>WN</t>
        </is>
      </c>
      <c r="C6996" s="9">
        <f>_xlfn.XLOOKUP(B6996,Carriers[Code],Carriers[Airline])</f>
        <v/>
      </c>
      <c r="D6996" t="n">
        <v>4208</v>
      </c>
      <c r="E6996" t="inlineStr">
        <is>
          <t>DEN</t>
        </is>
      </c>
      <c r="F6996" s="10" t="n">
        <v>1135</v>
      </c>
      <c r="G6996" t="inlineStr">
        <is>
          <t>1100-1159</t>
        </is>
      </c>
      <c r="H6996" s="9">
        <f>INT(F6996/100)</f>
        <v/>
      </c>
      <c r="I6996" t="n">
        <v>-1</v>
      </c>
      <c r="J6996" t="n">
        <v>0</v>
      </c>
      <c r="K6996" t="n">
        <v>-23</v>
      </c>
      <c r="L6996" t="n">
        <v>0</v>
      </c>
      <c r="M6996" t="n">
        <v>0</v>
      </c>
      <c r="O6996" t="n">
        <v>0</v>
      </c>
    </row>
    <row r="6997">
      <c r="A6997" s="8" t="n">
        <v>46220</v>
      </c>
      <c r="B6997" t="inlineStr">
        <is>
          <t>YX</t>
        </is>
      </c>
      <c r="C6997" s="9">
        <f>_xlfn.XLOOKUP(B6997,Carriers[Code],Carriers[Airline])</f>
        <v/>
      </c>
      <c r="D6997" t="n">
        <v>5598</v>
      </c>
      <c r="E6997" t="inlineStr">
        <is>
          <t>CVG</t>
        </is>
      </c>
      <c r="F6997" s="10" t="n">
        <v>1140</v>
      </c>
      <c r="G6997" t="inlineStr">
        <is>
          <t>1100-1159</t>
        </is>
      </c>
      <c r="H6997" s="9">
        <f>INT(F6997/100)</f>
        <v/>
      </c>
      <c r="I6997" t="n">
        <v>-8</v>
      </c>
      <c r="J6997" t="n">
        <v>0</v>
      </c>
      <c r="K6997" t="n">
        <v>-11</v>
      </c>
      <c r="L6997" t="n">
        <v>0</v>
      </c>
      <c r="M6997" t="n">
        <v>0</v>
      </c>
      <c r="O6997" t="n">
        <v>0</v>
      </c>
    </row>
    <row r="6998">
      <c r="A6998" s="8" t="n">
        <v>46220</v>
      </c>
      <c r="B6998" t="inlineStr">
        <is>
          <t>B6</t>
        </is>
      </c>
      <c r="C6998" s="9">
        <f>_xlfn.XLOOKUP(B6998,Carriers[Code],Carriers[Airline])</f>
        <v/>
      </c>
      <c r="D6998" t="n">
        <v>837</v>
      </c>
      <c r="E6998" t="inlineStr">
        <is>
          <t>DTW</t>
        </is>
      </c>
      <c r="F6998" s="10" t="n">
        <v>1143</v>
      </c>
      <c r="G6998" t="inlineStr">
        <is>
          <t>1100-1159</t>
        </is>
      </c>
      <c r="H6998" s="9">
        <f>INT(F6998/100)</f>
        <v/>
      </c>
      <c r="I6998" t="n">
        <v>-2</v>
      </c>
      <c r="J6998" t="n">
        <v>0</v>
      </c>
      <c r="K6998" t="n">
        <v>-9</v>
      </c>
      <c r="L6998" t="n">
        <v>0</v>
      </c>
      <c r="M6998" t="n">
        <v>0</v>
      </c>
      <c r="O6998" t="n">
        <v>0</v>
      </c>
    </row>
    <row r="6999">
      <c r="A6999" s="8" t="n">
        <v>46220</v>
      </c>
      <c r="B6999" t="inlineStr">
        <is>
          <t>YX</t>
        </is>
      </c>
      <c r="C6999" s="9">
        <f>_xlfn.XLOOKUP(B6999,Carriers[Code],Carriers[Airline])</f>
        <v/>
      </c>
      <c r="D6999" t="n">
        <v>5731</v>
      </c>
      <c r="E6999" t="inlineStr">
        <is>
          <t>PIT</t>
        </is>
      </c>
      <c r="F6999" s="10" t="n">
        <v>1145</v>
      </c>
      <c r="G6999" t="inlineStr">
        <is>
          <t>1100-1159</t>
        </is>
      </c>
      <c r="H6999" s="9">
        <f>INT(F6999/100)</f>
        <v/>
      </c>
      <c r="I6999" t="n">
        <v>-5</v>
      </c>
      <c r="J6999" t="n">
        <v>0</v>
      </c>
      <c r="K6999" t="n">
        <v>-27</v>
      </c>
      <c r="L6999" t="n">
        <v>0</v>
      </c>
      <c r="M6999" t="n">
        <v>0</v>
      </c>
      <c r="O6999" t="n">
        <v>0</v>
      </c>
    </row>
    <row r="7000">
      <c r="A7000" s="8" t="n">
        <v>46220</v>
      </c>
      <c r="B7000" t="inlineStr">
        <is>
          <t>DL</t>
        </is>
      </c>
      <c r="C7000" s="9">
        <f>_xlfn.XLOOKUP(B7000,Carriers[Code],Carriers[Airline])</f>
        <v/>
      </c>
      <c r="D7000" t="n">
        <v>1103</v>
      </c>
      <c r="E7000" t="inlineStr">
        <is>
          <t>MSP</t>
        </is>
      </c>
      <c r="F7000" s="10" t="n">
        <v>1150</v>
      </c>
      <c r="G7000" t="inlineStr">
        <is>
          <t>1100-1159</t>
        </is>
      </c>
      <c r="H7000" s="9">
        <f>INT(F7000/100)</f>
        <v/>
      </c>
      <c r="I7000" t="n">
        <v>-6</v>
      </c>
      <c r="J7000" t="n">
        <v>0</v>
      </c>
      <c r="K7000" t="n">
        <v>-9</v>
      </c>
      <c r="L7000" t="n">
        <v>0</v>
      </c>
      <c r="M7000" t="n">
        <v>0</v>
      </c>
      <c r="O7000" t="n">
        <v>0</v>
      </c>
    </row>
    <row r="7001">
      <c r="A7001" s="8" t="n">
        <v>46220</v>
      </c>
      <c r="B7001" t="inlineStr">
        <is>
          <t>YX</t>
        </is>
      </c>
      <c r="C7001" s="9">
        <f>_xlfn.XLOOKUP(B7001,Carriers[Code],Carriers[Airline])</f>
        <v/>
      </c>
      <c r="D7001" t="n">
        <v>4760</v>
      </c>
      <c r="E7001" t="inlineStr">
        <is>
          <t>CVG</t>
        </is>
      </c>
      <c r="F7001" s="10" t="n">
        <v>1155</v>
      </c>
      <c r="G7001" t="inlineStr">
        <is>
          <t>1100-1159</t>
        </is>
      </c>
      <c r="H7001" s="9">
        <f>INT(F7001/100)</f>
        <v/>
      </c>
      <c r="I7001" t="n">
        <v>-9</v>
      </c>
      <c r="J7001" t="n">
        <v>0</v>
      </c>
      <c r="K7001" t="n">
        <v>-25</v>
      </c>
      <c r="L7001" t="n">
        <v>0</v>
      </c>
      <c r="M7001" t="n">
        <v>0</v>
      </c>
      <c r="O7001" t="n">
        <v>0</v>
      </c>
    </row>
    <row r="7002">
      <c r="A7002" s="8" t="n">
        <v>46220</v>
      </c>
      <c r="B7002" t="inlineStr">
        <is>
          <t>AA</t>
        </is>
      </c>
      <c r="C7002" s="9">
        <f>_xlfn.XLOOKUP(B7002,Carriers[Code],Carriers[Airline])</f>
        <v/>
      </c>
      <c r="D7002" t="n">
        <v>1610</v>
      </c>
      <c r="E7002" t="inlineStr">
        <is>
          <t>ORD</t>
        </is>
      </c>
      <c r="F7002" s="10" t="n">
        <v>1159</v>
      </c>
      <c r="G7002" t="inlineStr">
        <is>
          <t>1100-1159</t>
        </is>
      </c>
      <c r="H7002" s="9">
        <f>INT(F7002/100)</f>
        <v/>
      </c>
      <c r="I7002" t="n">
        <v>-9</v>
      </c>
      <c r="J7002" t="n">
        <v>0</v>
      </c>
      <c r="K7002" t="n">
        <v>-27</v>
      </c>
      <c r="L7002" t="n">
        <v>0</v>
      </c>
      <c r="M7002" t="n">
        <v>0</v>
      </c>
      <c r="O7002" t="n">
        <v>0</v>
      </c>
    </row>
    <row r="7003">
      <c r="A7003" s="8" t="n">
        <v>46220</v>
      </c>
      <c r="B7003" t="inlineStr">
        <is>
          <t>F9</t>
        </is>
      </c>
      <c r="C7003" s="9">
        <f>_xlfn.XLOOKUP(B7003,Carriers[Code],Carriers[Airline])</f>
        <v/>
      </c>
      <c r="D7003" t="n">
        <v>3511</v>
      </c>
      <c r="E7003" t="inlineStr">
        <is>
          <t>ATL</t>
        </is>
      </c>
      <c r="F7003" s="10" t="n">
        <v>1159</v>
      </c>
      <c r="G7003" t="inlineStr">
        <is>
          <t>1100-1159</t>
        </is>
      </c>
      <c r="H7003" s="9">
        <f>INT(F7003/100)</f>
        <v/>
      </c>
      <c r="I7003" t="n">
        <v>-5</v>
      </c>
      <c r="J7003" t="n">
        <v>0</v>
      </c>
      <c r="K7003" t="n">
        <v>90</v>
      </c>
      <c r="L7003" t="n">
        <v>1</v>
      </c>
      <c r="M7003" t="n">
        <v>0</v>
      </c>
      <c r="O7003" t="n">
        <v>0</v>
      </c>
      <c r="P7003" t="n">
        <v>0</v>
      </c>
      <c r="Q7003" t="n">
        <v>0</v>
      </c>
      <c r="R7003" t="n">
        <v>90</v>
      </c>
      <c r="S7003" t="n">
        <v>0</v>
      </c>
      <c r="T7003" t="n">
        <v>0</v>
      </c>
    </row>
    <row r="7004">
      <c r="A7004" s="8" t="n">
        <v>46220</v>
      </c>
      <c r="B7004" t="inlineStr">
        <is>
          <t>YX</t>
        </is>
      </c>
      <c r="C7004" s="9">
        <f>_xlfn.XLOOKUP(B7004,Carriers[Code],Carriers[Airline])</f>
        <v/>
      </c>
      <c r="D7004" t="n">
        <v>5854</v>
      </c>
      <c r="E7004" t="inlineStr">
        <is>
          <t>LGA</t>
        </is>
      </c>
      <c r="F7004" s="10" t="n">
        <v>1200</v>
      </c>
      <c r="G7004" t="inlineStr">
        <is>
          <t>1200-1259</t>
        </is>
      </c>
      <c r="H7004" s="9">
        <f>INT(F7004/100)</f>
        <v/>
      </c>
      <c r="I7004" t="n">
        <v>-4</v>
      </c>
      <c r="J7004" t="n">
        <v>0</v>
      </c>
      <c r="K7004" t="n">
        <v>-5</v>
      </c>
      <c r="L7004" t="n">
        <v>0</v>
      </c>
      <c r="M7004" t="n">
        <v>0</v>
      </c>
      <c r="O7004" t="n">
        <v>0</v>
      </c>
    </row>
    <row r="7005">
      <c r="A7005" s="8" t="n">
        <v>46220</v>
      </c>
      <c r="B7005" t="inlineStr">
        <is>
          <t>DL</t>
        </is>
      </c>
      <c r="C7005" s="9">
        <f>_xlfn.XLOOKUP(B7005,Carriers[Code],Carriers[Airline])</f>
        <v/>
      </c>
      <c r="D7005" t="n">
        <v>303</v>
      </c>
      <c r="E7005" t="inlineStr">
        <is>
          <t>DFW</t>
        </is>
      </c>
      <c r="F7005" s="10" t="n">
        <v>1205</v>
      </c>
      <c r="G7005" t="inlineStr">
        <is>
          <t>1200-1259</t>
        </is>
      </c>
      <c r="H7005" s="9">
        <f>INT(F7005/100)</f>
        <v/>
      </c>
      <c r="I7005" t="n">
        <v>-7</v>
      </c>
      <c r="J7005" t="n">
        <v>0</v>
      </c>
      <c r="K7005" t="n">
        <v>-23</v>
      </c>
      <c r="L7005" t="n">
        <v>0</v>
      </c>
      <c r="M7005" t="n">
        <v>0</v>
      </c>
      <c r="O7005" t="n">
        <v>0</v>
      </c>
    </row>
    <row r="7006">
      <c r="A7006" s="8" t="n">
        <v>46220</v>
      </c>
      <c r="B7006" t="inlineStr">
        <is>
          <t>DL</t>
        </is>
      </c>
      <c r="C7006" s="9">
        <f>_xlfn.XLOOKUP(B7006,Carriers[Code],Carriers[Airline])</f>
        <v/>
      </c>
      <c r="D7006" t="n">
        <v>2785</v>
      </c>
      <c r="E7006" t="inlineStr">
        <is>
          <t>CHS</t>
        </is>
      </c>
      <c r="F7006" s="10" t="n">
        <v>1205</v>
      </c>
      <c r="G7006" t="inlineStr">
        <is>
          <t>1200-1259</t>
        </is>
      </c>
      <c r="H7006" s="9">
        <f>INT(F7006/100)</f>
        <v/>
      </c>
      <c r="I7006" t="n">
        <v>-9</v>
      </c>
      <c r="J7006" t="n">
        <v>0</v>
      </c>
      <c r="K7006" t="n">
        <v>-29</v>
      </c>
      <c r="L7006" t="n">
        <v>0</v>
      </c>
      <c r="M7006" t="n">
        <v>0</v>
      </c>
      <c r="O7006" t="n">
        <v>0</v>
      </c>
    </row>
    <row r="7007">
      <c r="A7007" s="8" t="n">
        <v>46220</v>
      </c>
      <c r="B7007" t="inlineStr">
        <is>
          <t>B6</t>
        </is>
      </c>
      <c r="C7007" s="9">
        <f>_xlfn.XLOOKUP(B7007,Carriers[Code],Carriers[Airline])</f>
        <v/>
      </c>
      <c r="D7007" t="n">
        <v>51</v>
      </c>
      <c r="E7007" t="inlineStr">
        <is>
          <t>MCO</t>
        </is>
      </c>
      <c r="F7007" s="10" t="n">
        <v>1210</v>
      </c>
      <c r="G7007" t="inlineStr">
        <is>
          <t>1200-1259</t>
        </is>
      </c>
      <c r="H7007" s="9">
        <f>INT(F7007/100)</f>
        <v/>
      </c>
      <c r="I7007" t="n">
        <v>-5</v>
      </c>
      <c r="J7007" t="n">
        <v>0</v>
      </c>
      <c r="K7007" t="n">
        <v>24</v>
      </c>
      <c r="L7007" t="n">
        <v>1</v>
      </c>
      <c r="M7007" t="n">
        <v>0</v>
      </c>
      <c r="O7007" t="n">
        <v>0</v>
      </c>
      <c r="P7007" t="n">
        <v>0</v>
      </c>
      <c r="Q7007" t="n">
        <v>0</v>
      </c>
      <c r="R7007" t="n">
        <v>24</v>
      </c>
      <c r="S7007" t="n">
        <v>0</v>
      </c>
      <c r="T7007" t="n">
        <v>0</v>
      </c>
    </row>
    <row r="7008">
      <c r="A7008" s="8" t="n">
        <v>46220</v>
      </c>
      <c r="B7008" t="inlineStr">
        <is>
          <t>B6</t>
        </is>
      </c>
      <c r="C7008" s="9">
        <f>_xlfn.XLOOKUP(B7008,Carriers[Code],Carriers[Airline])</f>
        <v/>
      </c>
      <c r="D7008" t="n">
        <v>1352</v>
      </c>
      <c r="E7008" t="inlineStr">
        <is>
          <t>ACK</t>
        </is>
      </c>
      <c r="F7008" s="10" t="n">
        <v>1212</v>
      </c>
      <c r="G7008" t="inlineStr">
        <is>
          <t>1200-1259</t>
        </is>
      </c>
      <c r="H7008" s="9">
        <f>INT(F7008/100)</f>
        <v/>
      </c>
      <c r="I7008" t="n">
        <v>-9</v>
      </c>
      <c r="J7008" t="n">
        <v>0</v>
      </c>
      <c r="K7008" t="n">
        <v>-15</v>
      </c>
      <c r="L7008" t="n">
        <v>0</v>
      </c>
      <c r="M7008" t="n">
        <v>0</v>
      </c>
      <c r="O7008" t="n">
        <v>0</v>
      </c>
    </row>
    <row r="7009">
      <c r="A7009" s="8" t="n">
        <v>46220</v>
      </c>
      <c r="B7009" t="inlineStr">
        <is>
          <t>UA</t>
        </is>
      </c>
      <c r="C7009" s="9">
        <f>_xlfn.XLOOKUP(B7009,Carriers[Code],Carriers[Airline])</f>
        <v/>
      </c>
      <c r="D7009" t="n">
        <v>414</v>
      </c>
      <c r="E7009" t="inlineStr">
        <is>
          <t>DEN</t>
        </is>
      </c>
      <c r="F7009" s="10" t="n">
        <v>1222</v>
      </c>
      <c r="G7009" t="inlineStr">
        <is>
          <t>1200-1259</t>
        </is>
      </c>
      <c r="H7009" s="9">
        <f>INT(F7009/100)</f>
        <v/>
      </c>
      <c r="I7009" t="n">
        <v>74</v>
      </c>
      <c r="J7009" t="n">
        <v>1</v>
      </c>
      <c r="K7009" t="n">
        <v>58</v>
      </c>
      <c r="L7009" t="n">
        <v>1</v>
      </c>
      <c r="M7009" t="n">
        <v>0</v>
      </c>
      <c r="O7009" t="n">
        <v>0</v>
      </c>
      <c r="P7009" t="n">
        <v>1</v>
      </c>
      <c r="Q7009" t="n">
        <v>0</v>
      </c>
      <c r="R7009" t="n">
        <v>0</v>
      </c>
      <c r="S7009" t="n">
        <v>0</v>
      </c>
      <c r="T7009" t="n">
        <v>57</v>
      </c>
    </row>
    <row r="7010">
      <c r="A7010" s="8" t="n">
        <v>46220</v>
      </c>
      <c r="B7010" t="inlineStr">
        <is>
          <t>YX</t>
        </is>
      </c>
      <c r="C7010" s="9">
        <f>_xlfn.XLOOKUP(B7010,Carriers[Code],Carriers[Airline])</f>
        <v/>
      </c>
      <c r="D7010" t="n">
        <v>4367</v>
      </c>
      <c r="E7010" t="inlineStr">
        <is>
          <t>LGA</t>
        </is>
      </c>
      <c r="F7010" s="10" t="n">
        <v>1223</v>
      </c>
      <c r="G7010" t="inlineStr">
        <is>
          <t>1200-1259</t>
        </is>
      </c>
      <c r="H7010" s="9">
        <f>INT(F7010/100)</f>
        <v/>
      </c>
      <c r="I7010" t="n">
        <v>9</v>
      </c>
      <c r="J7010" t="n">
        <v>0</v>
      </c>
      <c r="K7010" t="n">
        <v>9</v>
      </c>
      <c r="L7010" t="n">
        <v>0</v>
      </c>
      <c r="M7010" t="n">
        <v>0</v>
      </c>
      <c r="O7010" t="n">
        <v>0</v>
      </c>
    </row>
    <row r="7011">
      <c r="A7011" s="8" t="n">
        <v>46220</v>
      </c>
      <c r="B7011" t="inlineStr">
        <is>
          <t>DL</t>
        </is>
      </c>
      <c r="C7011" s="9">
        <f>_xlfn.XLOOKUP(B7011,Carriers[Code],Carriers[Airline])</f>
        <v/>
      </c>
      <c r="D7011" t="n">
        <v>2816</v>
      </c>
      <c r="E7011" t="inlineStr">
        <is>
          <t>ORD</t>
        </is>
      </c>
      <c r="F7011" s="10" t="n">
        <v>1225</v>
      </c>
      <c r="G7011" t="inlineStr">
        <is>
          <t>1200-1259</t>
        </is>
      </c>
      <c r="H7011" s="9">
        <f>INT(F7011/100)</f>
        <v/>
      </c>
      <c r="I7011" t="n">
        <v>-7</v>
      </c>
      <c r="J7011" t="n">
        <v>0</v>
      </c>
      <c r="K7011" t="n">
        <v>-14</v>
      </c>
      <c r="L7011" t="n">
        <v>0</v>
      </c>
      <c r="M7011" t="n">
        <v>0</v>
      </c>
      <c r="O7011" t="n">
        <v>0</v>
      </c>
    </row>
    <row r="7012">
      <c r="A7012" s="8" t="n">
        <v>46220</v>
      </c>
      <c r="B7012" t="inlineStr">
        <is>
          <t>YX</t>
        </is>
      </c>
      <c r="C7012" s="9">
        <f>_xlfn.XLOOKUP(B7012,Carriers[Code],Carriers[Airline])</f>
        <v/>
      </c>
      <c r="D7012" t="n">
        <v>4366</v>
      </c>
      <c r="E7012" t="inlineStr">
        <is>
          <t>JFK</t>
        </is>
      </c>
      <c r="F7012" s="10" t="n">
        <v>1225</v>
      </c>
      <c r="G7012" t="inlineStr">
        <is>
          <t>1200-1259</t>
        </is>
      </c>
      <c r="H7012" s="9">
        <f>INT(F7012/100)</f>
        <v/>
      </c>
      <c r="I7012" t="n">
        <v>-3</v>
      </c>
      <c r="J7012" t="n">
        <v>0</v>
      </c>
      <c r="K7012" t="n">
        <v>-5</v>
      </c>
      <c r="L7012" t="n">
        <v>0</v>
      </c>
      <c r="M7012" t="n">
        <v>0</v>
      </c>
      <c r="O7012" t="n">
        <v>0</v>
      </c>
    </row>
    <row r="7013">
      <c r="A7013" s="8" t="n">
        <v>46220</v>
      </c>
      <c r="B7013" t="inlineStr">
        <is>
          <t>YX</t>
        </is>
      </c>
      <c r="C7013" s="9">
        <f>_xlfn.XLOOKUP(B7013,Carriers[Code],Carriers[Airline])</f>
        <v/>
      </c>
      <c r="D7013" t="n">
        <v>4738</v>
      </c>
      <c r="E7013" t="inlineStr">
        <is>
          <t>ILM</t>
        </is>
      </c>
      <c r="F7013" s="10" t="n">
        <v>1225</v>
      </c>
      <c r="G7013" t="inlineStr">
        <is>
          <t>1200-1259</t>
        </is>
      </c>
      <c r="H7013" s="9">
        <f>INT(F7013/100)</f>
        <v/>
      </c>
      <c r="I7013" t="n">
        <v>-5</v>
      </c>
      <c r="J7013" t="n">
        <v>0</v>
      </c>
      <c r="K7013" t="n">
        <v>-20</v>
      </c>
      <c r="L7013" t="n">
        <v>0</v>
      </c>
      <c r="M7013" t="n">
        <v>0</v>
      </c>
      <c r="O7013" t="n">
        <v>0</v>
      </c>
    </row>
    <row r="7014">
      <c r="A7014" s="8" t="n">
        <v>46220</v>
      </c>
      <c r="B7014" t="inlineStr">
        <is>
          <t>B6</t>
        </is>
      </c>
      <c r="C7014" s="9">
        <f>_xlfn.XLOOKUP(B7014,Carriers[Code],Carriers[Airline])</f>
        <v/>
      </c>
      <c r="D7014" t="n">
        <v>269</v>
      </c>
      <c r="E7014" t="inlineStr">
        <is>
          <t>FLL</t>
        </is>
      </c>
      <c r="F7014" s="10" t="n">
        <v>1230</v>
      </c>
      <c r="G7014" t="inlineStr">
        <is>
          <t>1200-1259</t>
        </is>
      </c>
      <c r="H7014" s="9">
        <f>INT(F7014/100)</f>
        <v/>
      </c>
      <c r="I7014" t="n">
        <v>44</v>
      </c>
      <c r="J7014" t="n">
        <v>1</v>
      </c>
      <c r="K7014" t="n">
        <v>31</v>
      </c>
      <c r="L7014" t="n">
        <v>1</v>
      </c>
      <c r="M7014" t="n">
        <v>0</v>
      </c>
      <c r="O7014" t="n">
        <v>0</v>
      </c>
      <c r="P7014" t="n">
        <v>0</v>
      </c>
      <c r="Q7014" t="n">
        <v>0</v>
      </c>
      <c r="R7014" t="n">
        <v>31</v>
      </c>
      <c r="S7014" t="n">
        <v>0</v>
      </c>
      <c r="T7014" t="n">
        <v>0</v>
      </c>
    </row>
    <row r="7015">
      <c r="A7015" s="8" t="n">
        <v>46220</v>
      </c>
      <c r="B7015" t="inlineStr">
        <is>
          <t>DL</t>
        </is>
      </c>
      <c r="C7015" s="9">
        <f>_xlfn.XLOOKUP(B7015,Carriers[Code],Carriers[Airline])</f>
        <v/>
      </c>
      <c r="D7015" t="n">
        <v>2779</v>
      </c>
      <c r="E7015" t="inlineStr">
        <is>
          <t>ATL</t>
        </is>
      </c>
      <c r="F7015" s="10" t="n">
        <v>1230</v>
      </c>
      <c r="G7015" t="inlineStr">
        <is>
          <t>1200-1259</t>
        </is>
      </c>
      <c r="H7015" s="9">
        <f>INT(F7015/100)</f>
        <v/>
      </c>
      <c r="I7015" t="n">
        <v>-5</v>
      </c>
      <c r="J7015" t="n">
        <v>0</v>
      </c>
      <c r="K7015" t="n">
        <v>9</v>
      </c>
      <c r="L7015" t="n">
        <v>0</v>
      </c>
      <c r="M7015" t="n">
        <v>0</v>
      </c>
      <c r="O7015" t="n">
        <v>0</v>
      </c>
    </row>
    <row r="7016">
      <c r="A7016" s="8" t="n">
        <v>46220</v>
      </c>
      <c r="B7016" t="inlineStr">
        <is>
          <t>UA</t>
        </is>
      </c>
      <c r="C7016" s="9">
        <f>_xlfn.XLOOKUP(B7016,Carriers[Code],Carriers[Airline])</f>
        <v/>
      </c>
      <c r="D7016" t="n">
        <v>1732</v>
      </c>
      <c r="E7016" t="inlineStr">
        <is>
          <t>ORD</t>
        </is>
      </c>
      <c r="F7016" s="10" t="n">
        <v>1230</v>
      </c>
      <c r="G7016" t="inlineStr">
        <is>
          <t>1200-1259</t>
        </is>
      </c>
      <c r="H7016" s="9">
        <f>INT(F7016/100)</f>
        <v/>
      </c>
      <c r="I7016" t="n">
        <v>-1</v>
      </c>
      <c r="J7016" t="n">
        <v>0</v>
      </c>
      <c r="K7016" t="n">
        <v>-13</v>
      </c>
      <c r="L7016" t="n">
        <v>0</v>
      </c>
      <c r="M7016" t="n">
        <v>0</v>
      </c>
      <c r="O7016" t="n">
        <v>0</v>
      </c>
    </row>
    <row r="7017">
      <c r="A7017" s="8" t="n">
        <v>46220</v>
      </c>
      <c r="B7017" t="inlineStr">
        <is>
          <t>YX</t>
        </is>
      </c>
      <c r="C7017" s="9">
        <f>_xlfn.XLOOKUP(B7017,Carriers[Code],Carriers[Airline])</f>
        <v/>
      </c>
      <c r="D7017" t="n">
        <v>3413</v>
      </c>
      <c r="E7017" t="inlineStr">
        <is>
          <t>IAD</t>
        </is>
      </c>
      <c r="F7017" s="10" t="n">
        <v>1235</v>
      </c>
      <c r="G7017" t="inlineStr">
        <is>
          <t>1200-1259</t>
        </is>
      </c>
      <c r="H7017" s="9">
        <f>INT(F7017/100)</f>
        <v/>
      </c>
      <c r="I7017" t="n">
        <v>-1</v>
      </c>
      <c r="J7017" t="n">
        <v>0</v>
      </c>
      <c r="K7017" t="n">
        <v>-20</v>
      </c>
      <c r="L7017" t="n">
        <v>0</v>
      </c>
      <c r="M7017" t="n">
        <v>0</v>
      </c>
      <c r="O7017" t="n">
        <v>0</v>
      </c>
    </row>
    <row r="7018">
      <c r="A7018" s="8" t="n">
        <v>46220</v>
      </c>
      <c r="B7018" t="inlineStr">
        <is>
          <t>YX</t>
        </is>
      </c>
      <c r="C7018" s="9">
        <f>_xlfn.XLOOKUP(B7018,Carriers[Code],Carriers[Airline])</f>
        <v/>
      </c>
      <c r="D7018" t="n">
        <v>5857</v>
      </c>
      <c r="E7018" t="inlineStr">
        <is>
          <t>DCA</t>
        </is>
      </c>
      <c r="F7018" s="10" t="n">
        <v>1235</v>
      </c>
      <c r="G7018" t="inlineStr">
        <is>
          <t>1200-1259</t>
        </is>
      </c>
      <c r="H7018" s="9">
        <f>INT(F7018/100)</f>
        <v/>
      </c>
      <c r="I7018" t="n">
        <v>-6</v>
      </c>
      <c r="J7018" t="n">
        <v>0</v>
      </c>
      <c r="K7018" t="n">
        <v>0</v>
      </c>
      <c r="L7018" t="n">
        <v>0</v>
      </c>
      <c r="M7018" t="n">
        <v>0</v>
      </c>
      <c r="O7018" t="n">
        <v>0</v>
      </c>
    </row>
    <row r="7019">
      <c r="A7019" s="8" t="n">
        <v>46220</v>
      </c>
      <c r="B7019" t="inlineStr">
        <is>
          <t>G4</t>
        </is>
      </c>
      <c r="C7019" s="9">
        <f>_xlfn.XLOOKUP(B7019,Carriers[Code],Carriers[Airline])</f>
        <v/>
      </c>
      <c r="D7019" t="n">
        <v>2983</v>
      </c>
      <c r="E7019" t="inlineStr">
        <is>
          <t>SRQ</t>
        </is>
      </c>
      <c r="F7019" s="10" t="n">
        <v>1237</v>
      </c>
      <c r="G7019" t="inlineStr">
        <is>
          <t>1200-1259</t>
        </is>
      </c>
      <c r="H7019" s="9">
        <f>INT(F7019/100)</f>
        <v/>
      </c>
      <c r="M7019" t="n">
        <v>1</v>
      </c>
      <c r="N7019" t="inlineStr">
        <is>
          <t>A</t>
        </is>
      </c>
      <c r="O7019" t="n">
        <v>0</v>
      </c>
    </row>
    <row r="7020">
      <c r="A7020" s="8" t="n">
        <v>46220</v>
      </c>
      <c r="B7020" t="inlineStr">
        <is>
          <t>AA</t>
        </is>
      </c>
      <c r="C7020" s="9">
        <f>_xlfn.XLOOKUP(B7020,Carriers[Code],Carriers[Airline])</f>
        <v/>
      </c>
      <c r="D7020" t="n">
        <v>1583</v>
      </c>
      <c r="E7020" t="inlineStr">
        <is>
          <t>DFW</t>
        </is>
      </c>
      <c r="F7020" s="10" t="n">
        <v>1238</v>
      </c>
      <c r="G7020" t="inlineStr">
        <is>
          <t>1200-1259</t>
        </is>
      </c>
      <c r="H7020" s="9">
        <f>INT(F7020/100)</f>
        <v/>
      </c>
      <c r="I7020" t="n">
        <v>20</v>
      </c>
      <c r="J7020" t="n">
        <v>1</v>
      </c>
      <c r="K7020" t="n">
        <v>-4</v>
      </c>
      <c r="L7020" t="n">
        <v>0</v>
      </c>
      <c r="M7020" t="n">
        <v>0</v>
      </c>
      <c r="O7020" t="n">
        <v>0</v>
      </c>
    </row>
    <row r="7021">
      <c r="A7021" s="8" t="n">
        <v>46220</v>
      </c>
      <c r="B7021" t="inlineStr">
        <is>
          <t>AA</t>
        </is>
      </c>
      <c r="C7021" s="9">
        <f>_xlfn.XLOOKUP(B7021,Carriers[Code],Carriers[Airline])</f>
        <v/>
      </c>
      <c r="D7021" t="n">
        <v>3043</v>
      </c>
      <c r="E7021" t="inlineStr">
        <is>
          <t>PHL</t>
        </is>
      </c>
      <c r="F7021" s="10" t="n">
        <v>1238</v>
      </c>
      <c r="G7021" t="inlineStr">
        <is>
          <t>1200-1259</t>
        </is>
      </c>
      <c r="H7021" s="9">
        <f>INT(F7021/100)</f>
        <v/>
      </c>
      <c r="I7021" t="n">
        <v>3</v>
      </c>
      <c r="J7021" t="n">
        <v>0</v>
      </c>
      <c r="K7021" t="n">
        <v>-16</v>
      </c>
      <c r="L7021" t="n">
        <v>0</v>
      </c>
      <c r="M7021" t="n">
        <v>0</v>
      </c>
      <c r="O7021" t="n">
        <v>0</v>
      </c>
    </row>
    <row r="7022">
      <c r="A7022" s="8" t="n">
        <v>46220</v>
      </c>
      <c r="B7022" t="inlineStr">
        <is>
          <t>MQ</t>
        </is>
      </c>
      <c r="C7022" s="9">
        <f>_xlfn.XLOOKUP(B7022,Carriers[Code],Carriers[Airline])</f>
        <v/>
      </c>
      <c r="D7022" t="n">
        <v>3470</v>
      </c>
      <c r="E7022" t="inlineStr">
        <is>
          <t>CMH</t>
        </is>
      </c>
      <c r="F7022" s="10" t="n">
        <v>1240</v>
      </c>
      <c r="G7022" t="inlineStr">
        <is>
          <t>1200-1259</t>
        </is>
      </c>
      <c r="H7022" s="9">
        <f>INT(F7022/100)</f>
        <v/>
      </c>
      <c r="I7022" t="n">
        <v>-2</v>
      </c>
      <c r="J7022" t="n">
        <v>0</v>
      </c>
      <c r="K7022" t="n">
        <v>2</v>
      </c>
      <c r="L7022" t="n">
        <v>0</v>
      </c>
      <c r="M7022" t="n">
        <v>0</v>
      </c>
      <c r="O7022" t="n">
        <v>0</v>
      </c>
    </row>
    <row r="7023">
      <c r="A7023" s="8" t="n">
        <v>46220</v>
      </c>
      <c r="B7023" t="inlineStr">
        <is>
          <t>B6</t>
        </is>
      </c>
      <c r="C7023" s="9">
        <f>_xlfn.XLOOKUP(B7023,Carriers[Code],Carriers[Airline])</f>
        <v/>
      </c>
      <c r="D7023" t="n">
        <v>1781</v>
      </c>
      <c r="E7023" t="inlineStr">
        <is>
          <t>VPS</t>
        </is>
      </c>
      <c r="F7023" s="10" t="n">
        <v>1244</v>
      </c>
      <c r="G7023" t="inlineStr">
        <is>
          <t>1200-1259</t>
        </is>
      </c>
      <c r="H7023" s="9">
        <f>INT(F7023/100)</f>
        <v/>
      </c>
      <c r="I7023" t="n">
        <v>-8</v>
      </c>
      <c r="J7023" t="n">
        <v>0</v>
      </c>
      <c r="K7023" t="n">
        <v>6</v>
      </c>
      <c r="L7023" t="n">
        <v>0</v>
      </c>
      <c r="M7023" t="n">
        <v>0</v>
      </c>
      <c r="O7023" t="n">
        <v>0</v>
      </c>
    </row>
    <row r="7024">
      <c r="A7024" s="8" t="n">
        <v>46220</v>
      </c>
      <c r="B7024" t="inlineStr">
        <is>
          <t>B6</t>
        </is>
      </c>
      <c r="C7024" s="9">
        <f>_xlfn.XLOOKUP(B7024,Carriers[Code],Carriers[Airline])</f>
        <v/>
      </c>
      <c r="D7024" t="n">
        <v>717</v>
      </c>
      <c r="E7024" t="inlineStr">
        <is>
          <t>JFK</t>
        </is>
      </c>
      <c r="F7024" s="10" t="n">
        <v>1245</v>
      </c>
      <c r="G7024" t="inlineStr">
        <is>
          <t>1200-1259</t>
        </is>
      </c>
      <c r="H7024" s="9">
        <f>INT(F7024/100)</f>
        <v/>
      </c>
      <c r="I7024" t="n">
        <v>22</v>
      </c>
      <c r="J7024" t="n">
        <v>1</v>
      </c>
      <c r="K7024" t="n">
        <v>38</v>
      </c>
      <c r="L7024" t="n">
        <v>1</v>
      </c>
      <c r="M7024" t="n">
        <v>0</v>
      </c>
      <c r="O7024" t="n">
        <v>0</v>
      </c>
      <c r="P7024" t="n">
        <v>9</v>
      </c>
      <c r="Q7024" t="n">
        <v>0</v>
      </c>
      <c r="R7024" t="n">
        <v>16</v>
      </c>
      <c r="S7024" t="n">
        <v>0</v>
      </c>
      <c r="T7024" t="n">
        <v>13</v>
      </c>
    </row>
    <row r="7025">
      <c r="A7025" s="8" t="n">
        <v>46220</v>
      </c>
      <c r="B7025" t="inlineStr">
        <is>
          <t>B6</t>
        </is>
      </c>
      <c r="C7025" s="9">
        <f>_xlfn.XLOOKUP(B7025,Carriers[Code],Carriers[Airline])</f>
        <v/>
      </c>
      <c r="D7025" t="n">
        <v>855</v>
      </c>
      <c r="E7025" t="inlineStr">
        <is>
          <t>DCA</t>
        </is>
      </c>
      <c r="F7025" s="10" t="n">
        <v>1253</v>
      </c>
      <c r="G7025" t="inlineStr">
        <is>
          <t>1200-1259</t>
        </is>
      </c>
      <c r="H7025" s="9">
        <f>INT(F7025/100)</f>
        <v/>
      </c>
      <c r="I7025" t="n">
        <v>-12</v>
      </c>
      <c r="J7025" t="n">
        <v>0</v>
      </c>
      <c r="K7025" t="n">
        <v>10</v>
      </c>
      <c r="L7025" t="n">
        <v>0</v>
      </c>
      <c r="M7025" t="n">
        <v>0</v>
      </c>
      <c r="O7025" t="n">
        <v>0</v>
      </c>
    </row>
    <row r="7026">
      <c r="A7026" s="8" t="n">
        <v>46220</v>
      </c>
      <c r="B7026" t="inlineStr">
        <is>
          <t>WN</t>
        </is>
      </c>
      <c r="C7026" s="9">
        <f>_xlfn.XLOOKUP(B7026,Carriers[Code],Carriers[Airline])</f>
        <v/>
      </c>
      <c r="D7026" t="n">
        <v>4917</v>
      </c>
      <c r="E7026" t="inlineStr">
        <is>
          <t>STL</t>
        </is>
      </c>
      <c r="F7026" s="10" t="n">
        <v>1255</v>
      </c>
      <c r="G7026" t="inlineStr">
        <is>
          <t>1200-1259</t>
        </is>
      </c>
      <c r="H7026" s="9">
        <f>INT(F7026/100)</f>
        <v/>
      </c>
      <c r="I7026" t="n">
        <v>-5</v>
      </c>
      <c r="J7026" t="n">
        <v>0</v>
      </c>
      <c r="K7026" t="n">
        <v>-13</v>
      </c>
      <c r="L7026" t="n">
        <v>0</v>
      </c>
      <c r="M7026" t="n">
        <v>0</v>
      </c>
      <c r="O7026" t="n">
        <v>0</v>
      </c>
    </row>
    <row r="7027">
      <c r="A7027" s="8" t="n">
        <v>46220</v>
      </c>
      <c r="B7027" t="inlineStr">
        <is>
          <t>YX</t>
        </is>
      </c>
      <c r="C7027" s="9">
        <f>_xlfn.XLOOKUP(B7027,Carriers[Code],Carriers[Airline])</f>
        <v/>
      </c>
      <c r="D7027" t="n">
        <v>5829</v>
      </c>
      <c r="E7027" t="inlineStr">
        <is>
          <t>EWR</t>
        </is>
      </c>
      <c r="F7027" s="10" t="n">
        <v>1255</v>
      </c>
      <c r="G7027" t="inlineStr">
        <is>
          <t>1200-1259</t>
        </is>
      </c>
      <c r="H7027" s="9">
        <f>INT(F7027/100)</f>
        <v/>
      </c>
      <c r="I7027" t="n">
        <v>-11</v>
      </c>
      <c r="J7027" t="n">
        <v>0</v>
      </c>
      <c r="K7027" t="n">
        <v>41</v>
      </c>
      <c r="L7027" t="n">
        <v>1</v>
      </c>
      <c r="M7027" t="n">
        <v>0</v>
      </c>
      <c r="O7027" t="n">
        <v>0</v>
      </c>
      <c r="P7027" t="n">
        <v>0</v>
      </c>
      <c r="Q7027" t="n">
        <v>0</v>
      </c>
      <c r="R7027" t="n">
        <v>41</v>
      </c>
      <c r="S7027" t="n">
        <v>0</v>
      </c>
      <c r="T7027" t="n">
        <v>0</v>
      </c>
    </row>
    <row r="7028">
      <c r="A7028" s="8" t="n">
        <v>46220</v>
      </c>
      <c r="B7028" t="inlineStr">
        <is>
          <t>AA</t>
        </is>
      </c>
      <c r="C7028" s="9">
        <f>_xlfn.XLOOKUP(B7028,Carriers[Code],Carriers[Airline])</f>
        <v/>
      </c>
      <c r="D7028" t="n">
        <v>1057</v>
      </c>
      <c r="E7028" t="inlineStr">
        <is>
          <t>PHX</t>
        </is>
      </c>
      <c r="F7028" s="10" t="n">
        <v>1300</v>
      </c>
      <c r="G7028" t="inlineStr">
        <is>
          <t>1300-1359</t>
        </is>
      </c>
      <c r="H7028" s="9">
        <f>INT(F7028/100)</f>
        <v/>
      </c>
      <c r="I7028" t="n">
        <v>-5</v>
      </c>
      <c r="J7028" t="n">
        <v>0</v>
      </c>
      <c r="K7028" t="n">
        <v>-35</v>
      </c>
      <c r="L7028" t="n">
        <v>0</v>
      </c>
      <c r="M7028" t="n">
        <v>0</v>
      </c>
      <c r="O7028" t="n">
        <v>0</v>
      </c>
    </row>
    <row r="7029">
      <c r="A7029" s="8" t="n">
        <v>46220</v>
      </c>
      <c r="B7029" t="inlineStr">
        <is>
          <t>YX</t>
        </is>
      </c>
      <c r="C7029" s="9">
        <f>_xlfn.XLOOKUP(B7029,Carriers[Code],Carriers[Airline])</f>
        <v/>
      </c>
      <c r="D7029" t="n">
        <v>5748</v>
      </c>
      <c r="E7029" t="inlineStr">
        <is>
          <t>LGA</t>
        </is>
      </c>
      <c r="F7029" s="10" t="n">
        <v>1300</v>
      </c>
      <c r="G7029" t="inlineStr">
        <is>
          <t>1300-1359</t>
        </is>
      </c>
      <c r="H7029" s="9">
        <f>INT(F7029/100)</f>
        <v/>
      </c>
      <c r="I7029" t="n">
        <v>-2</v>
      </c>
      <c r="J7029" t="n">
        <v>0</v>
      </c>
      <c r="K7029" t="n">
        <v>-15</v>
      </c>
      <c r="L7029" t="n">
        <v>0</v>
      </c>
      <c r="M7029" t="n">
        <v>0</v>
      </c>
      <c r="O7029" t="n">
        <v>0</v>
      </c>
    </row>
    <row r="7030">
      <c r="A7030" s="8" t="n">
        <v>46220</v>
      </c>
      <c r="B7030" t="inlineStr">
        <is>
          <t>YX</t>
        </is>
      </c>
      <c r="C7030" s="9">
        <f>_xlfn.XLOOKUP(B7030,Carriers[Code],Carriers[Airline])</f>
        <v/>
      </c>
      <c r="D7030" t="n">
        <v>4386</v>
      </c>
      <c r="E7030" t="inlineStr">
        <is>
          <t>ORD</t>
        </is>
      </c>
      <c r="F7030" s="10" t="n">
        <v>1301</v>
      </c>
      <c r="G7030" t="inlineStr">
        <is>
          <t>1300-1359</t>
        </is>
      </c>
      <c r="H7030" s="9">
        <f>INT(F7030/100)</f>
        <v/>
      </c>
      <c r="I7030" t="n">
        <v>-10</v>
      </c>
      <c r="J7030" t="n">
        <v>0</v>
      </c>
      <c r="K7030" t="n">
        <v>-22</v>
      </c>
      <c r="L7030" t="n">
        <v>0</v>
      </c>
      <c r="M7030" t="n">
        <v>0</v>
      </c>
      <c r="O7030" t="n">
        <v>0</v>
      </c>
    </row>
    <row r="7031">
      <c r="A7031" s="8" t="n">
        <v>46220</v>
      </c>
      <c r="B7031" t="inlineStr">
        <is>
          <t>DL</t>
        </is>
      </c>
      <c r="C7031" s="9">
        <f>_xlfn.XLOOKUP(B7031,Carriers[Code],Carriers[Airline])</f>
        <v/>
      </c>
      <c r="D7031" t="n">
        <v>2283</v>
      </c>
      <c r="E7031" t="inlineStr">
        <is>
          <t>RDU</t>
        </is>
      </c>
      <c r="F7031" s="10" t="n">
        <v>1303</v>
      </c>
      <c r="G7031" t="inlineStr">
        <is>
          <t>1300-1359</t>
        </is>
      </c>
      <c r="H7031" s="9">
        <f>INT(F7031/100)</f>
        <v/>
      </c>
      <c r="I7031" t="n">
        <v>48</v>
      </c>
      <c r="J7031" t="n">
        <v>1</v>
      </c>
      <c r="K7031" t="n">
        <v>33</v>
      </c>
      <c r="L7031" t="n">
        <v>1</v>
      </c>
      <c r="M7031" t="n">
        <v>0</v>
      </c>
      <c r="O7031" t="n">
        <v>0</v>
      </c>
      <c r="P7031" t="n">
        <v>1</v>
      </c>
      <c r="Q7031" t="n">
        <v>0</v>
      </c>
      <c r="R7031" t="n">
        <v>0</v>
      </c>
      <c r="S7031" t="n">
        <v>0</v>
      </c>
      <c r="T7031" t="n">
        <v>32</v>
      </c>
    </row>
    <row r="7032">
      <c r="A7032" s="8" t="n">
        <v>46220</v>
      </c>
      <c r="B7032" t="inlineStr">
        <is>
          <t>YX</t>
        </is>
      </c>
      <c r="C7032" s="9">
        <f>_xlfn.XLOOKUP(B7032,Carriers[Code],Carriers[Airline])</f>
        <v/>
      </c>
      <c r="D7032" t="n">
        <v>5603</v>
      </c>
      <c r="E7032" t="inlineStr">
        <is>
          <t>MSN</t>
        </is>
      </c>
      <c r="F7032" s="10" t="n">
        <v>1308</v>
      </c>
      <c r="G7032" t="inlineStr">
        <is>
          <t>1300-1359</t>
        </is>
      </c>
      <c r="H7032" s="9">
        <f>INT(F7032/100)</f>
        <v/>
      </c>
      <c r="I7032" t="n">
        <v>-5</v>
      </c>
      <c r="J7032" t="n">
        <v>0</v>
      </c>
      <c r="K7032" t="n">
        <v>-13</v>
      </c>
      <c r="L7032" t="n">
        <v>0</v>
      </c>
      <c r="M7032" t="n">
        <v>0</v>
      </c>
      <c r="O7032" t="n">
        <v>0</v>
      </c>
    </row>
    <row r="7033">
      <c r="A7033" s="8" t="n">
        <v>46220</v>
      </c>
      <c r="B7033" t="inlineStr">
        <is>
          <t>DL</t>
        </is>
      </c>
      <c r="C7033" s="9">
        <f>_xlfn.XLOOKUP(B7033,Carriers[Code],Carriers[Airline])</f>
        <v/>
      </c>
      <c r="D7033" t="n">
        <v>2222</v>
      </c>
      <c r="E7033" t="inlineStr">
        <is>
          <t>DTW</t>
        </is>
      </c>
      <c r="F7033" s="10" t="n">
        <v>1310</v>
      </c>
      <c r="G7033" t="inlineStr">
        <is>
          <t>1300-1359</t>
        </is>
      </c>
      <c r="H7033" s="9">
        <f>INT(F7033/100)</f>
        <v/>
      </c>
      <c r="I7033" t="n">
        <v>-7</v>
      </c>
      <c r="J7033" t="n">
        <v>0</v>
      </c>
      <c r="K7033" t="n">
        <v>-16</v>
      </c>
      <c r="L7033" t="n">
        <v>0</v>
      </c>
      <c r="M7033" t="n">
        <v>0</v>
      </c>
      <c r="O7033" t="n">
        <v>0</v>
      </c>
    </row>
    <row r="7034">
      <c r="A7034" s="8" t="n">
        <v>46220</v>
      </c>
      <c r="B7034" t="inlineStr">
        <is>
          <t>WN</t>
        </is>
      </c>
      <c r="C7034" s="9">
        <f>_xlfn.XLOOKUP(B7034,Carriers[Code],Carriers[Airline])</f>
        <v/>
      </c>
      <c r="D7034" t="n">
        <v>746</v>
      </c>
      <c r="E7034" t="inlineStr">
        <is>
          <t>MDW</t>
        </is>
      </c>
      <c r="F7034" s="10" t="n">
        <v>1310</v>
      </c>
      <c r="G7034" t="inlineStr">
        <is>
          <t>1300-1359</t>
        </is>
      </c>
      <c r="H7034" s="9">
        <f>INT(F7034/100)</f>
        <v/>
      </c>
      <c r="I7034" t="n">
        <v>5</v>
      </c>
      <c r="J7034" t="n">
        <v>0</v>
      </c>
      <c r="K7034" t="n">
        <v>-7</v>
      </c>
      <c r="L7034" t="n">
        <v>0</v>
      </c>
      <c r="M7034" t="n">
        <v>0</v>
      </c>
      <c r="O7034" t="n">
        <v>0</v>
      </c>
    </row>
    <row r="7035">
      <c r="A7035" s="8" t="n">
        <v>46220</v>
      </c>
      <c r="B7035" t="inlineStr">
        <is>
          <t>DL</t>
        </is>
      </c>
      <c r="C7035" s="9">
        <f>_xlfn.XLOOKUP(B7035,Carriers[Code],Carriers[Airline])</f>
        <v/>
      </c>
      <c r="D7035" t="n">
        <v>1297</v>
      </c>
      <c r="E7035" t="inlineStr">
        <is>
          <t>AUS</t>
        </is>
      </c>
      <c r="F7035" s="10" t="n">
        <v>1325</v>
      </c>
      <c r="G7035" t="inlineStr">
        <is>
          <t>1300-1359</t>
        </is>
      </c>
      <c r="H7035" s="9">
        <f>INT(F7035/100)</f>
        <v/>
      </c>
      <c r="I7035" t="n">
        <v>-6</v>
      </c>
      <c r="J7035" t="n">
        <v>0</v>
      </c>
      <c r="K7035" t="n">
        <v>-11</v>
      </c>
      <c r="L7035" t="n">
        <v>0</v>
      </c>
      <c r="M7035" t="n">
        <v>0</v>
      </c>
      <c r="O7035" t="n">
        <v>0</v>
      </c>
    </row>
    <row r="7036">
      <c r="A7036" s="8" t="n">
        <v>46220</v>
      </c>
      <c r="B7036" t="inlineStr">
        <is>
          <t>WN</t>
        </is>
      </c>
      <c r="C7036" s="9">
        <f>_xlfn.XLOOKUP(B7036,Carriers[Code],Carriers[Airline])</f>
        <v/>
      </c>
      <c r="D7036" t="n">
        <v>733</v>
      </c>
      <c r="E7036" t="inlineStr">
        <is>
          <t>BWI</t>
        </is>
      </c>
      <c r="F7036" s="10" t="n">
        <v>1325</v>
      </c>
      <c r="G7036" t="inlineStr">
        <is>
          <t>1300-1359</t>
        </is>
      </c>
      <c r="H7036" s="9">
        <f>INT(F7036/100)</f>
        <v/>
      </c>
      <c r="I7036" t="n">
        <v>0</v>
      </c>
      <c r="J7036" t="n">
        <v>0</v>
      </c>
      <c r="K7036" t="n">
        <v>-7</v>
      </c>
      <c r="L7036" t="n">
        <v>0</v>
      </c>
      <c r="M7036" t="n">
        <v>0</v>
      </c>
      <c r="O7036" t="n">
        <v>0</v>
      </c>
    </row>
    <row r="7037">
      <c r="A7037" s="8" t="n">
        <v>46220</v>
      </c>
      <c r="B7037" t="inlineStr">
        <is>
          <t>B6</t>
        </is>
      </c>
      <c r="C7037" s="9">
        <f>_xlfn.XLOOKUP(B7037,Carriers[Code],Carriers[Airline])</f>
        <v/>
      </c>
      <c r="D7037" t="n">
        <v>1293</v>
      </c>
      <c r="E7037" t="inlineStr">
        <is>
          <t>ILM</t>
        </is>
      </c>
      <c r="F7037" s="10" t="n">
        <v>1330</v>
      </c>
      <c r="G7037" t="inlineStr">
        <is>
          <t>1300-1359</t>
        </is>
      </c>
      <c r="H7037" s="9">
        <f>INT(F7037/100)</f>
        <v/>
      </c>
      <c r="I7037" t="n">
        <v>-6</v>
      </c>
      <c r="J7037" t="n">
        <v>0</v>
      </c>
      <c r="K7037" t="n">
        <v>-17</v>
      </c>
      <c r="L7037" t="n">
        <v>0</v>
      </c>
      <c r="M7037" t="n">
        <v>0</v>
      </c>
      <c r="O7037" t="n">
        <v>0</v>
      </c>
    </row>
    <row r="7038">
      <c r="A7038" s="8" t="n">
        <v>46220</v>
      </c>
      <c r="B7038" t="inlineStr">
        <is>
          <t>YX</t>
        </is>
      </c>
      <c r="C7038" s="9">
        <f>_xlfn.XLOOKUP(B7038,Carriers[Code],Carriers[Airline])</f>
        <v/>
      </c>
      <c r="D7038" t="n">
        <v>4507</v>
      </c>
      <c r="E7038" t="inlineStr">
        <is>
          <t>SDF</t>
        </is>
      </c>
      <c r="F7038" s="10" t="n">
        <v>1335</v>
      </c>
      <c r="G7038" t="inlineStr">
        <is>
          <t>1300-1359</t>
        </is>
      </c>
      <c r="H7038" s="9">
        <f>INT(F7038/100)</f>
        <v/>
      </c>
      <c r="I7038" t="n">
        <v>-12</v>
      </c>
      <c r="J7038" t="n">
        <v>0</v>
      </c>
      <c r="K7038" t="n">
        <v>-19</v>
      </c>
      <c r="L7038" t="n">
        <v>0</v>
      </c>
      <c r="M7038" t="n">
        <v>0</v>
      </c>
      <c r="O7038" t="n">
        <v>0</v>
      </c>
    </row>
    <row r="7039">
      <c r="A7039" s="8" t="n">
        <v>46220</v>
      </c>
      <c r="B7039" t="inlineStr">
        <is>
          <t>YX</t>
        </is>
      </c>
      <c r="C7039" s="9">
        <f>_xlfn.XLOOKUP(B7039,Carriers[Code],Carriers[Airline])</f>
        <v/>
      </c>
      <c r="D7039" t="n">
        <v>5808</v>
      </c>
      <c r="E7039" t="inlineStr">
        <is>
          <t>JFK</t>
        </is>
      </c>
      <c r="F7039" s="10" t="n">
        <v>1335</v>
      </c>
      <c r="G7039" t="inlineStr">
        <is>
          <t>1300-1359</t>
        </is>
      </c>
      <c r="H7039" s="9">
        <f>INT(F7039/100)</f>
        <v/>
      </c>
      <c r="I7039" t="n">
        <v>-1</v>
      </c>
      <c r="J7039" t="n">
        <v>0</v>
      </c>
      <c r="K7039" t="n">
        <v>32</v>
      </c>
      <c r="L7039" t="n">
        <v>1</v>
      </c>
      <c r="M7039" t="n">
        <v>0</v>
      </c>
      <c r="O7039" t="n">
        <v>0</v>
      </c>
      <c r="P7039" t="n">
        <v>0</v>
      </c>
      <c r="Q7039" t="n">
        <v>0</v>
      </c>
      <c r="R7039" t="n">
        <v>32</v>
      </c>
      <c r="S7039" t="n">
        <v>0</v>
      </c>
      <c r="T7039" t="n">
        <v>0</v>
      </c>
    </row>
    <row r="7040">
      <c r="A7040" s="8" t="n">
        <v>46220</v>
      </c>
      <c r="B7040" t="inlineStr">
        <is>
          <t>UA</t>
        </is>
      </c>
      <c r="C7040" s="9">
        <f>_xlfn.XLOOKUP(B7040,Carriers[Code],Carriers[Airline])</f>
        <v/>
      </c>
      <c r="D7040" t="n">
        <v>1976</v>
      </c>
      <c r="E7040" t="inlineStr">
        <is>
          <t>IAH</t>
        </is>
      </c>
      <c r="F7040" s="10" t="n">
        <v>1337</v>
      </c>
      <c r="G7040" t="inlineStr">
        <is>
          <t>1300-1359</t>
        </is>
      </c>
      <c r="H7040" s="9">
        <f>INT(F7040/100)</f>
        <v/>
      </c>
      <c r="I7040" t="n">
        <v>0</v>
      </c>
      <c r="J7040" t="n">
        <v>0</v>
      </c>
      <c r="K7040" t="n">
        <v>-28</v>
      </c>
      <c r="L7040" t="n">
        <v>0</v>
      </c>
      <c r="M7040" t="n">
        <v>0</v>
      </c>
      <c r="O7040" t="n">
        <v>0</v>
      </c>
    </row>
    <row r="7041">
      <c r="A7041" s="8" t="n">
        <v>46220</v>
      </c>
      <c r="B7041" t="inlineStr">
        <is>
          <t>AA</t>
        </is>
      </c>
      <c r="C7041" s="9">
        <f>_xlfn.XLOOKUP(B7041,Carriers[Code],Carriers[Airline])</f>
        <v/>
      </c>
      <c r="D7041" t="n">
        <v>1589</v>
      </c>
      <c r="E7041" t="inlineStr">
        <is>
          <t>MIA</t>
        </is>
      </c>
      <c r="F7041" s="10" t="n">
        <v>1342</v>
      </c>
      <c r="G7041" t="inlineStr">
        <is>
          <t>1300-1359</t>
        </is>
      </c>
      <c r="H7041" s="9">
        <f>INT(F7041/100)</f>
        <v/>
      </c>
      <c r="I7041" t="n">
        <v>25</v>
      </c>
      <c r="J7041" t="n">
        <v>1</v>
      </c>
      <c r="K7041" t="n">
        <v>15</v>
      </c>
      <c r="L7041" t="n">
        <v>1</v>
      </c>
      <c r="M7041" t="n">
        <v>0</v>
      </c>
      <c r="O7041" t="n">
        <v>0</v>
      </c>
      <c r="P7041" t="n">
        <v>0</v>
      </c>
      <c r="Q7041" t="n">
        <v>0</v>
      </c>
      <c r="R7041" t="n">
        <v>15</v>
      </c>
      <c r="S7041" t="n">
        <v>0</v>
      </c>
      <c r="T7041" t="n">
        <v>0</v>
      </c>
    </row>
    <row r="7042">
      <c r="A7042" s="8" t="n">
        <v>46220</v>
      </c>
      <c r="B7042" t="inlineStr">
        <is>
          <t>B6</t>
        </is>
      </c>
      <c r="C7042" s="9">
        <f>_xlfn.XLOOKUP(B7042,Carriers[Code],Carriers[Airline])</f>
        <v/>
      </c>
      <c r="D7042" t="n">
        <v>2251</v>
      </c>
      <c r="E7042" t="inlineStr">
        <is>
          <t>MCO</t>
        </is>
      </c>
      <c r="F7042" s="10" t="n">
        <v>1344</v>
      </c>
      <c r="G7042" t="inlineStr">
        <is>
          <t>1300-1359</t>
        </is>
      </c>
      <c r="H7042" s="9">
        <f>INT(F7042/100)</f>
        <v/>
      </c>
      <c r="I7042" t="n">
        <v>-5</v>
      </c>
      <c r="J7042" t="n">
        <v>0</v>
      </c>
      <c r="K7042" t="n">
        <v>9</v>
      </c>
      <c r="L7042" t="n">
        <v>0</v>
      </c>
      <c r="M7042" t="n">
        <v>0</v>
      </c>
      <c r="O7042" t="n">
        <v>0</v>
      </c>
    </row>
    <row r="7043">
      <c r="A7043" s="8" t="n">
        <v>46220</v>
      </c>
      <c r="B7043" t="inlineStr">
        <is>
          <t>B6</t>
        </is>
      </c>
      <c r="C7043" s="9">
        <f>_xlfn.XLOOKUP(B7043,Carriers[Code],Carriers[Airline])</f>
        <v/>
      </c>
      <c r="D7043" t="n">
        <v>641</v>
      </c>
      <c r="E7043" t="inlineStr">
        <is>
          <t>CLE</t>
        </is>
      </c>
      <c r="F7043" s="10" t="n">
        <v>1346</v>
      </c>
      <c r="G7043" t="inlineStr">
        <is>
          <t>1300-1359</t>
        </is>
      </c>
      <c r="H7043" s="9">
        <f>INT(F7043/100)</f>
        <v/>
      </c>
      <c r="I7043" t="n">
        <v>-1</v>
      </c>
      <c r="J7043" t="n">
        <v>0</v>
      </c>
      <c r="K7043" t="n">
        <v>-17</v>
      </c>
      <c r="L7043" t="n">
        <v>0</v>
      </c>
      <c r="M7043" t="n">
        <v>0</v>
      </c>
      <c r="O7043" t="n">
        <v>0</v>
      </c>
    </row>
    <row r="7044">
      <c r="A7044" s="8" t="n">
        <v>46220</v>
      </c>
      <c r="B7044" t="inlineStr">
        <is>
          <t>YX</t>
        </is>
      </c>
      <c r="C7044" s="9">
        <f>_xlfn.XLOOKUP(B7044,Carriers[Code],Carriers[Airline])</f>
        <v/>
      </c>
      <c r="D7044" t="n">
        <v>4636</v>
      </c>
      <c r="E7044" t="inlineStr">
        <is>
          <t>IND</t>
        </is>
      </c>
      <c r="F7044" s="10" t="n">
        <v>1346</v>
      </c>
      <c r="G7044" t="inlineStr">
        <is>
          <t>1300-1359</t>
        </is>
      </c>
      <c r="H7044" s="9">
        <f>INT(F7044/100)</f>
        <v/>
      </c>
      <c r="I7044" t="n">
        <v>-5</v>
      </c>
      <c r="J7044" t="n">
        <v>0</v>
      </c>
      <c r="K7044" t="n">
        <v>-16</v>
      </c>
      <c r="L7044" t="n">
        <v>0</v>
      </c>
      <c r="M7044" t="n">
        <v>0</v>
      </c>
      <c r="O7044" t="n">
        <v>0</v>
      </c>
    </row>
    <row r="7045">
      <c r="A7045" s="8" t="n">
        <v>46220</v>
      </c>
      <c r="B7045" t="inlineStr">
        <is>
          <t>B6</t>
        </is>
      </c>
      <c r="C7045" s="9">
        <f>_xlfn.XLOOKUP(B7045,Carriers[Code],Carriers[Airline])</f>
        <v/>
      </c>
      <c r="D7045" t="n">
        <v>2467</v>
      </c>
      <c r="E7045" t="inlineStr">
        <is>
          <t>CHS</t>
        </is>
      </c>
      <c r="F7045" s="10" t="n">
        <v>1352</v>
      </c>
      <c r="G7045" t="inlineStr">
        <is>
          <t>1300-1359</t>
        </is>
      </c>
      <c r="H7045" s="9">
        <f>INT(F7045/100)</f>
        <v/>
      </c>
      <c r="I7045" t="n">
        <v>-11</v>
      </c>
      <c r="J7045" t="n">
        <v>0</v>
      </c>
      <c r="K7045" t="n">
        <v>-25</v>
      </c>
      <c r="L7045" t="n">
        <v>0</v>
      </c>
      <c r="M7045" t="n">
        <v>0</v>
      </c>
      <c r="O7045" t="n">
        <v>0</v>
      </c>
    </row>
    <row r="7046">
      <c r="A7046" s="8" t="n">
        <v>46220</v>
      </c>
      <c r="B7046" t="inlineStr">
        <is>
          <t>MQ</t>
        </is>
      </c>
      <c r="C7046" s="9">
        <f>_xlfn.XLOOKUP(B7046,Carriers[Code],Carriers[Airline])</f>
        <v/>
      </c>
      <c r="D7046" t="n">
        <v>3711</v>
      </c>
      <c r="E7046" t="inlineStr">
        <is>
          <t>ORD</t>
        </is>
      </c>
      <c r="F7046" s="10" t="n">
        <v>1354</v>
      </c>
      <c r="G7046" t="inlineStr">
        <is>
          <t>1300-1359</t>
        </is>
      </c>
      <c r="H7046" s="9">
        <f>INT(F7046/100)</f>
        <v/>
      </c>
      <c r="I7046" t="n">
        <v>-4</v>
      </c>
      <c r="J7046" t="n">
        <v>0</v>
      </c>
      <c r="K7046" t="n">
        <v>-31</v>
      </c>
      <c r="L7046" t="n">
        <v>0</v>
      </c>
      <c r="M7046" t="n">
        <v>0</v>
      </c>
      <c r="O7046" t="n">
        <v>0</v>
      </c>
    </row>
    <row r="7047">
      <c r="A7047" s="8" t="n">
        <v>46220</v>
      </c>
      <c r="B7047" t="inlineStr">
        <is>
          <t>DL</t>
        </is>
      </c>
      <c r="C7047" s="9">
        <f>_xlfn.XLOOKUP(B7047,Carriers[Code],Carriers[Airline])</f>
        <v/>
      </c>
      <c r="D7047" t="n">
        <v>322</v>
      </c>
      <c r="E7047" t="inlineStr">
        <is>
          <t>ATL</t>
        </is>
      </c>
      <c r="F7047" s="10" t="n">
        <v>1355</v>
      </c>
      <c r="G7047" t="inlineStr">
        <is>
          <t>1300-1359</t>
        </is>
      </c>
      <c r="H7047" s="9">
        <f>INT(F7047/100)</f>
        <v/>
      </c>
      <c r="I7047" t="n">
        <v>-1</v>
      </c>
      <c r="J7047" t="n">
        <v>0</v>
      </c>
      <c r="M7047" t="n">
        <v>0</v>
      </c>
      <c r="O7047" t="n">
        <v>1</v>
      </c>
    </row>
    <row r="7048">
      <c r="A7048" s="8" t="n">
        <v>46220</v>
      </c>
      <c r="B7048" t="inlineStr">
        <is>
          <t>MQ</t>
        </is>
      </c>
      <c r="C7048" s="9">
        <f>_xlfn.XLOOKUP(B7048,Carriers[Code],Carriers[Airline])</f>
        <v/>
      </c>
      <c r="D7048" t="n">
        <v>4068</v>
      </c>
      <c r="E7048" t="inlineStr">
        <is>
          <t>BUF</t>
        </is>
      </c>
      <c r="F7048" s="10" t="n">
        <v>1356</v>
      </c>
      <c r="G7048" t="inlineStr">
        <is>
          <t>1300-1359</t>
        </is>
      </c>
      <c r="H7048" s="9">
        <f>INT(F7048/100)</f>
        <v/>
      </c>
      <c r="I7048" t="n">
        <v>-6</v>
      </c>
      <c r="J7048" t="n">
        <v>0</v>
      </c>
      <c r="K7048" t="n">
        <v>-27</v>
      </c>
      <c r="L7048" t="n">
        <v>0</v>
      </c>
      <c r="M7048" t="n">
        <v>0</v>
      </c>
      <c r="O7048" t="n">
        <v>0</v>
      </c>
    </row>
    <row r="7049">
      <c r="A7049" s="8" t="n">
        <v>46220</v>
      </c>
      <c r="B7049" t="inlineStr">
        <is>
          <t>YX</t>
        </is>
      </c>
      <c r="C7049" s="9">
        <f>_xlfn.XLOOKUP(B7049,Carriers[Code],Carriers[Airline])</f>
        <v/>
      </c>
      <c r="D7049" t="n">
        <v>5627</v>
      </c>
      <c r="E7049" t="inlineStr">
        <is>
          <t>IND</t>
        </is>
      </c>
      <c r="F7049" s="10" t="n">
        <v>1359</v>
      </c>
      <c r="G7049" t="inlineStr">
        <is>
          <t>1300-1359</t>
        </is>
      </c>
      <c r="H7049" s="9">
        <f>INT(F7049/100)</f>
        <v/>
      </c>
      <c r="I7049" t="n">
        <v>-3</v>
      </c>
      <c r="J7049" t="n">
        <v>0</v>
      </c>
      <c r="K7049" t="n">
        <v>-6</v>
      </c>
      <c r="L7049" t="n">
        <v>0</v>
      </c>
      <c r="M7049" t="n">
        <v>0</v>
      </c>
      <c r="O7049" t="n">
        <v>0</v>
      </c>
    </row>
    <row r="7050">
      <c r="A7050" s="8" t="n">
        <v>46220</v>
      </c>
      <c r="B7050" t="inlineStr">
        <is>
          <t>YX</t>
        </is>
      </c>
      <c r="C7050" s="9">
        <f>_xlfn.XLOOKUP(B7050,Carriers[Code],Carriers[Airline])</f>
        <v/>
      </c>
      <c r="D7050" t="n">
        <v>5730</v>
      </c>
      <c r="E7050" t="inlineStr">
        <is>
          <t>LGA</t>
        </is>
      </c>
      <c r="F7050" s="10" t="n">
        <v>1400</v>
      </c>
      <c r="G7050" t="inlineStr">
        <is>
          <t>1400-1459</t>
        </is>
      </c>
      <c r="H7050" s="9">
        <f>INT(F7050/100)</f>
        <v/>
      </c>
      <c r="I7050" t="n">
        <v>-7</v>
      </c>
      <c r="J7050" t="n">
        <v>0</v>
      </c>
      <c r="K7050" t="n">
        <v>-6</v>
      </c>
      <c r="L7050" t="n">
        <v>0</v>
      </c>
      <c r="M7050" t="n">
        <v>0</v>
      </c>
      <c r="O7050" t="n">
        <v>0</v>
      </c>
    </row>
    <row r="7051">
      <c r="A7051" s="8" t="n">
        <v>46220</v>
      </c>
      <c r="B7051" t="inlineStr">
        <is>
          <t>YX</t>
        </is>
      </c>
      <c r="C7051" s="9">
        <f>_xlfn.XLOOKUP(B7051,Carriers[Code],Carriers[Airline])</f>
        <v/>
      </c>
      <c r="D7051" t="n">
        <v>4375</v>
      </c>
      <c r="E7051" t="inlineStr">
        <is>
          <t>LGA</t>
        </is>
      </c>
      <c r="F7051" s="10" t="n">
        <v>1404</v>
      </c>
      <c r="G7051" t="inlineStr">
        <is>
          <t>1400-1459</t>
        </is>
      </c>
      <c r="H7051" s="9">
        <f>INT(F7051/100)</f>
        <v/>
      </c>
      <c r="I7051" t="n">
        <v>-9</v>
      </c>
      <c r="J7051" t="n">
        <v>0</v>
      </c>
      <c r="K7051" t="n">
        <v>-12</v>
      </c>
      <c r="L7051" t="n">
        <v>0</v>
      </c>
      <c r="M7051" t="n">
        <v>0</v>
      </c>
      <c r="O7051" t="n">
        <v>0</v>
      </c>
    </row>
    <row r="7052">
      <c r="A7052" s="8" t="n">
        <v>46220</v>
      </c>
      <c r="B7052" t="inlineStr">
        <is>
          <t>YX</t>
        </is>
      </c>
      <c r="C7052" s="9">
        <f>_xlfn.XLOOKUP(B7052,Carriers[Code],Carriers[Airline])</f>
        <v/>
      </c>
      <c r="D7052" t="n">
        <v>5821</v>
      </c>
      <c r="E7052" t="inlineStr">
        <is>
          <t>TVC</t>
        </is>
      </c>
      <c r="F7052" s="10" t="n">
        <v>1406</v>
      </c>
      <c r="G7052" t="inlineStr">
        <is>
          <t>1400-1459</t>
        </is>
      </c>
      <c r="H7052" s="9">
        <f>INT(F7052/100)</f>
        <v/>
      </c>
      <c r="I7052" t="n">
        <v>-3</v>
      </c>
      <c r="J7052" t="n">
        <v>0</v>
      </c>
      <c r="K7052" t="n">
        <v>-9</v>
      </c>
      <c r="L7052" t="n">
        <v>0</v>
      </c>
      <c r="M7052" t="n">
        <v>0</v>
      </c>
      <c r="O7052" t="n">
        <v>0</v>
      </c>
    </row>
    <row r="7053">
      <c r="A7053" s="8" t="n">
        <v>46220</v>
      </c>
      <c r="B7053" t="inlineStr">
        <is>
          <t>WN</t>
        </is>
      </c>
      <c r="C7053" s="9">
        <f>_xlfn.XLOOKUP(B7053,Carriers[Code],Carriers[Airline])</f>
        <v/>
      </c>
      <c r="D7053" t="n">
        <v>725</v>
      </c>
      <c r="E7053" t="inlineStr">
        <is>
          <t>BNA</t>
        </is>
      </c>
      <c r="F7053" s="10" t="n">
        <v>1410</v>
      </c>
      <c r="G7053" t="inlineStr">
        <is>
          <t>1400-1459</t>
        </is>
      </c>
      <c r="H7053" s="9">
        <f>INT(F7053/100)</f>
        <v/>
      </c>
      <c r="I7053" t="n">
        <v>48</v>
      </c>
      <c r="J7053" t="n">
        <v>1</v>
      </c>
      <c r="K7053" t="n">
        <v>40</v>
      </c>
      <c r="L7053" t="n">
        <v>1</v>
      </c>
      <c r="M7053" t="n">
        <v>0</v>
      </c>
      <c r="O7053" t="n">
        <v>0</v>
      </c>
      <c r="P7053" t="n">
        <v>40</v>
      </c>
      <c r="Q7053" t="n">
        <v>0</v>
      </c>
      <c r="R7053" t="n">
        <v>0</v>
      </c>
      <c r="S7053" t="n">
        <v>0</v>
      </c>
      <c r="T7053" t="n">
        <v>0</v>
      </c>
    </row>
    <row r="7054">
      <c r="A7054" s="8" t="n">
        <v>46220</v>
      </c>
      <c r="B7054" t="inlineStr">
        <is>
          <t>YX</t>
        </is>
      </c>
      <c r="C7054" s="9">
        <f>_xlfn.XLOOKUP(B7054,Carriers[Code],Carriers[Airline])</f>
        <v/>
      </c>
      <c r="D7054" t="n">
        <v>5789</v>
      </c>
      <c r="E7054" t="inlineStr">
        <is>
          <t>CVG</t>
        </is>
      </c>
      <c r="F7054" s="10" t="n">
        <v>1412</v>
      </c>
      <c r="G7054" t="inlineStr">
        <is>
          <t>1400-1459</t>
        </is>
      </c>
      <c r="H7054" s="9">
        <f>INT(F7054/100)</f>
        <v/>
      </c>
      <c r="I7054" t="n">
        <v>28</v>
      </c>
      <c r="J7054" t="n">
        <v>1</v>
      </c>
      <c r="K7054" t="n">
        <v>53</v>
      </c>
      <c r="L7054" t="n">
        <v>1</v>
      </c>
      <c r="M7054" t="n">
        <v>0</v>
      </c>
      <c r="O7054" t="n">
        <v>0</v>
      </c>
      <c r="P7054" t="n">
        <v>24</v>
      </c>
      <c r="Q7054" t="n">
        <v>0</v>
      </c>
      <c r="R7054" t="n">
        <v>25</v>
      </c>
      <c r="S7054" t="n">
        <v>0</v>
      </c>
      <c r="T7054" t="n">
        <v>4</v>
      </c>
    </row>
    <row r="7055">
      <c r="A7055" s="8" t="n">
        <v>46220</v>
      </c>
      <c r="B7055" t="inlineStr">
        <is>
          <t>YX</t>
        </is>
      </c>
      <c r="C7055" s="9">
        <f>_xlfn.XLOOKUP(B7055,Carriers[Code],Carriers[Airline])</f>
        <v/>
      </c>
      <c r="D7055" t="n">
        <v>5837</v>
      </c>
      <c r="E7055" t="inlineStr">
        <is>
          <t>CLT</t>
        </is>
      </c>
      <c r="F7055" s="10" t="n">
        <v>1413</v>
      </c>
      <c r="G7055" t="inlineStr">
        <is>
          <t>1400-1459</t>
        </is>
      </c>
      <c r="H7055" s="9">
        <f>INT(F7055/100)</f>
        <v/>
      </c>
      <c r="I7055" t="n">
        <v>-8</v>
      </c>
      <c r="J7055" t="n">
        <v>0</v>
      </c>
      <c r="K7055" t="n">
        <v>-34</v>
      </c>
      <c r="L7055" t="n">
        <v>0</v>
      </c>
      <c r="M7055" t="n">
        <v>0</v>
      </c>
      <c r="O7055" t="n">
        <v>0</v>
      </c>
    </row>
    <row r="7056">
      <c r="A7056" s="8" t="n">
        <v>46220</v>
      </c>
      <c r="B7056" t="inlineStr">
        <is>
          <t>UA</t>
        </is>
      </c>
      <c r="C7056" s="9">
        <f>_xlfn.XLOOKUP(B7056,Carriers[Code],Carriers[Airline])</f>
        <v/>
      </c>
      <c r="D7056" t="n">
        <v>721</v>
      </c>
      <c r="E7056" t="inlineStr">
        <is>
          <t>IAD</t>
        </is>
      </c>
      <c r="F7056" s="10" t="n">
        <v>1415</v>
      </c>
      <c r="G7056" t="inlineStr">
        <is>
          <t>1400-1459</t>
        </is>
      </c>
      <c r="H7056" s="9">
        <f>INT(F7056/100)</f>
        <v/>
      </c>
      <c r="I7056" t="n">
        <v>-7</v>
      </c>
      <c r="J7056" t="n">
        <v>0</v>
      </c>
      <c r="K7056" t="n">
        <v>-17</v>
      </c>
      <c r="L7056" t="n">
        <v>0</v>
      </c>
      <c r="M7056" t="n">
        <v>0</v>
      </c>
      <c r="O7056" t="n">
        <v>0</v>
      </c>
    </row>
    <row r="7057">
      <c r="A7057" s="8" t="n">
        <v>46220</v>
      </c>
      <c r="B7057" t="inlineStr">
        <is>
          <t>WN</t>
        </is>
      </c>
      <c r="C7057" s="9">
        <f>_xlfn.XLOOKUP(B7057,Carriers[Code],Carriers[Airline])</f>
        <v/>
      </c>
      <c r="D7057" t="n">
        <v>743</v>
      </c>
      <c r="E7057" t="inlineStr">
        <is>
          <t>MCI</t>
        </is>
      </c>
      <c r="F7057" s="10" t="n">
        <v>1420</v>
      </c>
      <c r="G7057" t="inlineStr">
        <is>
          <t>1400-1459</t>
        </is>
      </c>
      <c r="H7057" s="9">
        <f>INT(F7057/100)</f>
        <v/>
      </c>
      <c r="I7057" t="n">
        <v>-7</v>
      </c>
      <c r="J7057" t="n">
        <v>0</v>
      </c>
      <c r="K7057" t="n">
        <v>-21</v>
      </c>
      <c r="L7057" t="n">
        <v>0</v>
      </c>
      <c r="M7057" t="n">
        <v>0</v>
      </c>
      <c r="O7057" t="n">
        <v>0</v>
      </c>
    </row>
    <row r="7058">
      <c r="A7058" s="8" t="n">
        <v>46220</v>
      </c>
      <c r="B7058" t="inlineStr">
        <is>
          <t>YX</t>
        </is>
      </c>
      <c r="C7058" s="9">
        <f>_xlfn.XLOOKUP(B7058,Carriers[Code],Carriers[Airline])</f>
        <v/>
      </c>
      <c r="D7058" t="n">
        <v>5682</v>
      </c>
      <c r="E7058" t="inlineStr">
        <is>
          <t>DCA</t>
        </is>
      </c>
      <c r="F7058" s="10" t="n">
        <v>1420</v>
      </c>
      <c r="G7058" t="inlineStr">
        <is>
          <t>1400-1459</t>
        </is>
      </c>
      <c r="H7058" s="9">
        <f>INT(F7058/100)</f>
        <v/>
      </c>
      <c r="I7058" t="n">
        <v>-4</v>
      </c>
      <c r="J7058" t="n">
        <v>0</v>
      </c>
      <c r="K7058" t="n">
        <v>9</v>
      </c>
      <c r="L7058" t="n">
        <v>0</v>
      </c>
      <c r="M7058" t="n">
        <v>0</v>
      </c>
      <c r="O7058" t="n">
        <v>0</v>
      </c>
    </row>
    <row r="7059">
      <c r="A7059" s="8" t="n">
        <v>46220</v>
      </c>
      <c r="B7059" t="inlineStr">
        <is>
          <t>B6</t>
        </is>
      </c>
      <c r="C7059" s="9">
        <f>_xlfn.XLOOKUP(B7059,Carriers[Code],Carriers[Airline])</f>
        <v/>
      </c>
      <c r="D7059" t="n">
        <v>639</v>
      </c>
      <c r="E7059" t="inlineStr">
        <is>
          <t>AUS</t>
        </is>
      </c>
      <c r="F7059" s="10" t="n">
        <v>1421</v>
      </c>
      <c r="G7059" t="inlineStr">
        <is>
          <t>1400-1459</t>
        </is>
      </c>
      <c r="H7059" s="9">
        <f>INT(F7059/100)</f>
        <v/>
      </c>
      <c r="I7059" t="n">
        <v>40</v>
      </c>
      <c r="J7059" t="n">
        <v>1</v>
      </c>
      <c r="K7059" t="n">
        <v>42</v>
      </c>
      <c r="L7059" t="n">
        <v>1</v>
      </c>
      <c r="M7059" t="n">
        <v>0</v>
      </c>
      <c r="O7059" t="n">
        <v>0</v>
      </c>
      <c r="P7059" t="n">
        <v>1</v>
      </c>
      <c r="Q7059" t="n">
        <v>0</v>
      </c>
      <c r="R7059" t="n">
        <v>2</v>
      </c>
      <c r="S7059" t="n">
        <v>0</v>
      </c>
      <c r="T7059" t="n">
        <v>39</v>
      </c>
    </row>
    <row r="7060">
      <c r="A7060" s="8" t="n">
        <v>46220</v>
      </c>
      <c r="B7060" t="inlineStr">
        <is>
          <t>AA</t>
        </is>
      </c>
      <c r="C7060" s="9">
        <f>_xlfn.XLOOKUP(B7060,Carriers[Code],Carriers[Airline])</f>
        <v/>
      </c>
      <c r="D7060" t="n">
        <v>1611</v>
      </c>
      <c r="E7060" t="inlineStr">
        <is>
          <t>CLT</t>
        </is>
      </c>
      <c r="F7060" s="10" t="n">
        <v>1426</v>
      </c>
      <c r="G7060" t="inlineStr">
        <is>
          <t>1400-1459</t>
        </is>
      </c>
      <c r="H7060" s="9">
        <f>INT(F7060/100)</f>
        <v/>
      </c>
      <c r="I7060" t="n">
        <v>5</v>
      </c>
      <c r="J7060" t="n">
        <v>0</v>
      </c>
      <c r="K7060" t="n">
        <v>-19</v>
      </c>
      <c r="L7060" t="n">
        <v>0</v>
      </c>
      <c r="M7060" t="n">
        <v>0</v>
      </c>
      <c r="O7060" t="n">
        <v>0</v>
      </c>
    </row>
    <row r="7061">
      <c r="A7061" s="8" t="n">
        <v>46220</v>
      </c>
      <c r="B7061" t="inlineStr">
        <is>
          <t>AA</t>
        </is>
      </c>
      <c r="C7061" s="9">
        <f>_xlfn.XLOOKUP(B7061,Carriers[Code],Carriers[Airline])</f>
        <v/>
      </c>
      <c r="D7061" t="n">
        <v>820</v>
      </c>
      <c r="E7061" t="inlineStr">
        <is>
          <t>DFW</t>
        </is>
      </c>
      <c r="F7061" s="10" t="n">
        <v>1427</v>
      </c>
      <c r="G7061" t="inlineStr">
        <is>
          <t>1400-1459</t>
        </is>
      </c>
      <c r="H7061" s="9">
        <f>INT(F7061/100)</f>
        <v/>
      </c>
      <c r="I7061" t="n">
        <v>84</v>
      </c>
      <c r="J7061" t="n">
        <v>1</v>
      </c>
      <c r="K7061" t="n">
        <v>73</v>
      </c>
      <c r="L7061" t="n">
        <v>1</v>
      </c>
      <c r="M7061" t="n">
        <v>0</v>
      </c>
      <c r="O7061" t="n">
        <v>0</v>
      </c>
      <c r="P7061" t="n">
        <v>8</v>
      </c>
      <c r="Q7061" t="n">
        <v>0</v>
      </c>
      <c r="R7061" t="n">
        <v>0</v>
      </c>
      <c r="S7061" t="n">
        <v>0</v>
      </c>
      <c r="T7061" t="n">
        <v>65</v>
      </c>
    </row>
    <row r="7062">
      <c r="A7062" s="8" t="n">
        <v>46220</v>
      </c>
      <c r="B7062" t="inlineStr">
        <is>
          <t>B6</t>
        </is>
      </c>
      <c r="C7062" s="9">
        <f>_xlfn.XLOOKUP(B7062,Carriers[Code],Carriers[Airline])</f>
        <v/>
      </c>
      <c r="D7062" t="n">
        <v>933</v>
      </c>
      <c r="E7062" t="inlineStr">
        <is>
          <t>IAH</t>
        </is>
      </c>
      <c r="F7062" s="10" t="n">
        <v>1429</v>
      </c>
      <c r="G7062" t="inlineStr">
        <is>
          <t>1400-1459</t>
        </is>
      </c>
      <c r="H7062" s="9">
        <f>INT(F7062/100)</f>
        <v/>
      </c>
      <c r="I7062" t="n">
        <v>66</v>
      </c>
      <c r="J7062" t="n">
        <v>1</v>
      </c>
      <c r="K7062" t="n">
        <v>58</v>
      </c>
      <c r="L7062" t="n">
        <v>1</v>
      </c>
      <c r="M7062" t="n">
        <v>0</v>
      </c>
      <c r="O7062" t="n">
        <v>0</v>
      </c>
      <c r="P7062" t="n">
        <v>0</v>
      </c>
      <c r="Q7062" t="n">
        <v>0</v>
      </c>
      <c r="R7062" t="n">
        <v>4</v>
      </c>
      <c r="S7062" t="n">
        <v>0</v>
      </c>
      <c r="T7062" t="n">
        <v>54</v>
      </c>
    </row>
    <row r="7063">
      <c r="A7063" s="8" t="n">
        <v>46220</v>
      </c>
      <c r="B7063" t="inlineStr">
        <is>
          <t>UA</t>
        </is>
      </c>
      <c r="C7063" s="9">
        <f>_xlfn.XLOOKUP(B7063,Carriers[Code],Carriers[Airline])</f>
        <v/>
      </c>
      <c r="D7063" t="n">
        <v>1076</v>
      </c>
      <c r="E7063" t="inlineStr">
        <is>
          <t>EWR</t>
        </is>
      </c>
      <c r="F7063" s="10" t="n">
        <v>1430</v>
      </c>
      <c r="G7063" t="inlineStr">
        <is>
          <t>1400-1459</t>
        </is>
      </c>
      <c r="H7063" s="9">
        <f>INT(F7063/100)</f>
        <v/>
      </c>
      <c r="I7063" t="n">
        <v>2</v>
      </c>
      <c r="J7063" t="n">
        <v>0</v>
      </c>
      <c r="K7063" t="n">
        <v>-10</v>
      </c>
      <c r="L7063" t="n">
        <v>0</v>
      </c>
      <c r="M7063" t="n">
        <v>0</v>
      </c>
      <c r="O7063" t="n">
        <v>0</v>
      </c>
    </row>
    <row r="7064">
      <c r="A7064" s="8" t="n">
        <v>46220</v>
      </c>
      <c r="B7064" t="inlineStr">
        <is>
          <t>YX</t>
        </is>
      </c>
      <c r="C7064" s="9">
        <f>_xlfn.XLOOKUP(B7064,Carriers[Code],Carriers[Airline])</f>
        <v/>
      </c>
      <c r="D7064" t="n">
        <v>5653</v>
      </c>
      <c r="E7064" t="inlineStr">
        <is>
          <t>CMH</t>
        </is>
      </c>
      <c r="F7064" s="10" t="n">
        <v>1438</v>
      </c>
      <c r="G7064" t="inlineStr">
        <is>
          <t>1400-1459</t>
        </is>
      </c>
      <c r="H7064" s="9">
        <f>INT(F7064/100)</f>
        <v/>
      </c>
      <c r="I7064" t="n">
        <v>-9</v>
      </c>
      <c r="J7064" t="n">
        <v>0</v>
      </c>
      <c r="K7064" t="n">
        <v>-11</v>
      </c>
      <c r="L7064" t="n">
        <v>0</v>
      </c>
      <c r="M7064" t="n">
        <v>0</v>
      </c>
      <c r="O7064" t="n">
        <v>0</v>
      </c>
    </row>
    <row r="7065">
      <c r="A7065" s="8" t="n">
        <v>46220</v>
      </c>
      <c r="B7065" t="inlineStr">
        <is>
          <t>DL</t>
        </is>
      </c>
      <c r="C7065" s="9">
        <f>_xlfn.XLOOKUP(B7065,Carriers[Code],Carriers[Airline])</f>
        <v/>
      </c>
      <c r="D7065" t="n">
        <v>2677</v>
      </c>
      <c r="E7065" t="inlineStr">
        <is>
          <t>BNA</t>
        </is>
      </c>
      <c r="F7065" s="10" t="n">
        <v>1440</v>
      </c>
      <c r="G7065" t="inlineStr">
        <is>
          <t>1400-1459</t>
        </is>
      </c>
      <c r="H7065" s="9">
        <f>INT(F7065/100)</f>
        <v/>
      </c>
      <c r="I7065" t="n">
        <v>-9</v>
      </c>
      <c r="J7065" t="n">
        <v>0</v>
      </c>
      <c r="K7065" t="n">
        <v>-29</v>
      </c>
      <c r="L7065" t="n">
        <v>0</v>
      </c>
      <c r="M7065" t="n">
        <v>0</v>
      </c>
      <c r="O7065" t="n">
        <v>0</v>
      </c>
    </row>
    <row r="7066">
      <c r="A7066" s="8" t="n">
        <v>46220</v>
      </c>
      <c r="B7066" t="inlineStr">
        <is>
          <t>DL</t>
        </is>
      </c>
      <c r="C7066" s="9">
        <f>_xlfn.XLOOKUP(B7066,Carriers[Code],Carriers[Airline])</f>
        <v/>
      </c>
      <c r="D7066" t="n">
        <v>1127</v>
      </c>
      <c r="E7066" t="inlineStr">
        <is>
          <t>MSP</t>
        </is>
      </c>
      <c r="F7066" s="10" t="n">
        <v>1452</v>
      </c>
      <c r="G7066" t="inlineStr">
        <is>
          <t>1400-1459</t>
        </is>
      </c>
      <c r="H7066" s="9">
        <f>INT(F7066/100)</f>
        <v/>
      </c>
      <c r="I7066" t="n">
        <v>-5</v>
      </c>
      <c r="J7066" t="n">
        <v>0</v>
      </c>
      <c r="K7066" t="n">
        <v>-15</v>
      </c>
      <c r="L7066" t="n">
        <v>0</v>
      </c>
      <c r="M7066" t="n">
        <v>0</v>
      </c>
      <c r="O7066" t="n">
        <v>0</v>
      </c>
    </row>
    <row r="7067">
      <c r="A7067" s="8" t="n">
        <v>46220</v>
      </c>
      <c r="B7067" t="inlineStr">
        <is>
          <t>YX</t>
        </is>
      </c>
      <c r="C7067" s="9">
        <f>_xlfn.XLOOKUP(B7067,Carriers[Code],Carriers[Airline])</f>
        <v/>
      </c>
      <c r="D7067" t="n">
        <v>5641</v>
      </c>
      <c r="E7067" t="inlineStr">
        <is>
          <t>CLE</t>
        </is>
      </c>
      <c r="F7067" s="10" t="n">
        <v>1454</v>
      </c>
      <c r="G7067" t="inlineStr">
        <is>
          <t>1400-1459</t>
        </is>
      </c>
      <c r="H7067" s="9">
        <f>INT(F7067/100)</f>
        <v/>
      </c>
      <c r="I7067" t="n">
        <v>-6</v>
      </c>
      <c r="J7067" t="n">
        <v>0</v>
      </c>
      <c r="K7067" t="n">
        <v>-16</v>
      </c>
      <c r="L7067" t="n">
        <v>0</v>
      </c>
      <c r="M7067" t="n">
        <v>0</v>
      </c>
      <c r="O7067" t="n">
        <v>0</v>
      </c>
    </row>
    <row r="7068">
      <c r="A7068" s="8" t="n">
        <v>46220</v>
      </c>
      <c r="B7068" t="inlineStr">
        <is>
          <t>YX</t>
        </is>
      </c>
      <c r="C7068" s="9">
        <f>_xlfn.XLOOKUP(B7068,Carriers[Code],Carriers[Airline])</f>
        <v/>
      </c>
      <c r="D7068" t="n">
        <v>5736</v>
      </c>
      <c r="E7068" t="inlineStr">
        <is>
          <t>LGA</t>
        </is>
      </c>
      <c r="F7068" s="10" t="n">
        <v>1500</v>
      </c>
      <c r="G7068" t="inlineStr">
        <is>
          <t>1500-1559</t>
        </is>
      </c>
      <c r="H7068" s="9">
        <f>INT(F7068/100)</f>
        <v/>
      </c>
      <c r="I7068" t="n">
        <v>44</v>
      </c>
      <c r="J7068" t="n">
        <v>1</v>
      </c>
      <c r="K7068" t="n">
        <v>57</v>
      </c>
      <c r="L7068" t="n">
        <v>1</v>
      </c>
      <c r="M7068" t="n">
        <v>0</v>
      </c>
      <c r="O7068" t="n">
        <v>0</v>
      </c>
      <c r="P7068" t="n">
        <v>44</v>
      </c>
      <c r="Q7068" t="n">
        <v>0</v>
      </c>
      <c r="R7068" t="n">
        <v>13</v>
      </c>
      <c r="S7068" t="n">
        <v>0</v>
      </c>
      <c r="T7068" t="n">
        <v>0</v>
      </c>
    </row>
    <row r="7069">
      <c r="A7069" s="8" t="n">
        <v>46220</v>
      </c>
      <c r="B7069" t="inlineStr">
        <is>
          <t>AA</t>
        </is>
      </c>
      <c r="C7069" s="9">
        <f>_xlfn.XLOOKUP(B7069,Carriers[Code],Carriers[Airline])</f>
        <v/>
      </c>
      <c r="D7069" t="n">
        <v>2882</v>
      </c>
      <c r="E7069" t="inlineStr">
        <is>
          <t>PHL</t>
        </is>
      </c>
      <c r="F7069" s="10" t="n">
        <v>1503</v>
      </c>
      <c r="G7069" t="inlineStr">
        <is>
          <t>1500-1559</t>
        </is>
      </c>
      <c r="H7069" s="9">
        <f>INT(F7069/100)</f>
        <v/>
      </c>
      <c r="I7069" t="n">
        <v>147</v>
      </c>
      <c r="J7069" t="n">
        <v>1</v>
      </c>
      <c r="K7069" t="n">
        <v>160</v>
      </c>
      <c r="L7069" t="n">
        <v>1</v>
      </c>
      <c r="M7069" t="n">
        <v>0</v>
      </c>
      <c r="O7069" t="n">
        <v>0</v>
      </c>
      <c r="P7069" t="n">
        <v>0</v>
      </c>
      <c r="Q7069" t="n">
        <v>0</v>
      </c>
      <c r="R7069" t="n">
        <v>13</v>
      </c>
      <c r="S7069" t="n">
        <v>0</v>
      </c>
      <c r="T7069" t="n">
        <v>147</v>
      </c>
    </row>
    <row r="7070">
      <c r="A7070" s="8" t="n">
        <v>46220</v>
      </c>
      <c r="B7070" t="inlineStr">
        <is>
          <t>DL</t>
        </is>
      </c>
      <c r="C7070" s="9">
        <f>_xlfn.XLOOKUP(B7070,Carriers[Code],Carriers[Airline])</f>
        <v/>
      </c>
      <c r="D7070" t="n">
        <v>638</v>
      </c>
      <c r="E7070" t="inlineStr">
        <is>
          <t>ATL</t>
        </is>
      </c>
      <c r="F7070" s="10" t="n">
        <v>1510</v>
      </c>
      <c r="G7070" t="inlineStr">
        <is>
          <t>1500-1559</t>
        </is>
      </c>
      <c r="H7070" s="9">
        <f>INT(F7070/100)</f>
        <v/>
      </c>
      <c r="I7070" t="n">
        <v>26</v>
      </c>
      <c r="J7070" t="n">
        <v>1</v>
      </c>
      <c r="K7070" t="n">
        <v>20</v>
      </c>
      <c r="L7070" t="n">
        <v>1</v>
      </c>
      <c r="M7070" t="n">
        <v>0</v>
      </c>
      <c r="O7070" t="n">
        <v>0</v>
      </c>
      <c r="P7070" t="n">
        <v>20</v>
      </c>
      <c r="Q7070" t="n">
        <v>0</v>
      </c>
      <c r="R7070" t="n">
        <v>0</v>
      </c>
      <c r="S7070" t="n">
        <v>0</v>
      </c>
      <c r="T7070" t="n">
        <v>0</v>
      </c>
    </row>
    <row r="7071">
      <c r="A7071" s="8" t="n">
        <v>46220</v>
      </c>
      <c r="B7071" t="inlineStr">
        <is>
          <t>UA</t>
        </is>
      </c>
      <c r="C7071" s="9">
        <f>_xlfn.XLOOKUP(B7071,Carriers[Code],Carriers[Airline])</f>
        <v/>
      </c>
      <c r="D7071" t="n">
        <v>2297</v>
      </c>
      <c r="E7071" t="inlineStr">
        <is>
          <t>DEN</t>
        </is>
      </c>
      <c r="F7071" s="10" t="n">
        <v>1510</v>
      </c>
      <c r="G7071" t="inlineStr">
        <is>
          <t>1500-1559</t>
        </is>
      </c>
      <c r="H7071" s="9">
        <f>INT(F7071/100)</f>
        <v/>
      </c>
      <c r="I7071" t="n">
        <v>-9</v>
      </c>
      <c r="J7071" t="n">
        <v>0</v>
      </c>
      <c r="K7071" t="n">
        <v>-25</v>
      </c>
      <c r="L7071" t="n">
        <v>0</v>
      </c>
      <c r="M7071" t="n">
        <v>0</v>
      </c>
      <c r="O7071" t="n">
        <v>0</v>
      </c>
    </row>
    <row r="7072">
      <c r="A7072" s="8" t="n">
        <v>46220</v>
      </c>
      <c r="B7072" t="inlineStr">
        <is>
          <t>YX</t>
        </is>
      </c>
      <c r="C7072" s="9">
        <f>_xlfn.XLOOKUP(B7072,Carriers[Code],Carriers[Airline])</f>
        <v/>
      </c>
      <c r="D7072" t="n">
        <v>5706</v>
      </c>
      <c r="E7072" t="inlineStr">
        <is>
          <t>PHL</t>
        </is>
      </c>
      <c r="F7072" s="10" t="n">
        <v>1510</v>
      </c>
      <c r="G7072" t="inlineStr">
        <is>
          <t>1500-1559</t>
        </is>
      </c>
      <c r="H7072" s="9">
        <f>INT(F7072/100)</f>
        <v/>
      </c>
      <c r="I7072" t="n">
        <v>-4</v>
      </c>
      <c r="J7072" t="n">
        <v>0</v>
      </c>
      <c r="K7072" t="n">
        <v>2</v>
      </c>
      <c r="L7072" t="n">
        <v>0</v>
      </c>
      <c r="M7072" t="n">
        <v>0</v>
      </c>
      <c r="O7072" t="n">
        <v>0</v>
      </c>
    </row>
    <row r="7073">
      <c r="A7073" s="8" t="n">
        <v>46220</v>
      </c>
      <c r="B7073" t="inlineStr">
        <is>
          <t>UA</t>
        </is>
      </c>
      <c r="C7073" s="9">
        <f>_xlfn.XLOOKUP(B7073,Carriers[Code],Carriers[Airline])</f>
        <v/>
      </c>
      <c r="D7073" t="n">
        <v>1475</v>
      </c>
      <c r="E7073" t="inlineStr">
        <is>
          <t>ORD</t>
        </is>
      </c>
      <c r="F7073" s="10" t="n">
        <v>1513</v>
      </c>
      <c r="G7073" t="inlineStr">
        <is>
          <t>1500-1559</t>
        </is>
      </c>
      <c r="H7073" s="9">
        <f>INT(F7073/100)</f>
        <v/>
      </c>
      <c r="I7073" t="n">
        <v>138</v>
      </c>
      <c r="J7073" t="n">
        <v>1</v>
      </c>
      <c r="K7073" t="n">
        <v>177</v>
      </c>
      <c r="L7073" t="n">
        <v>1</v>
      </c>
      <c r="M7073" t="n">
        <v>0</v>
      </c>
      <c r="O7073" t="n">
        <v>0</v>
      </c>
      <c r="P7073" t="n">
        <v>0</v>
      </c>
      <c r="Q7073" t="n">
        <v>0</v>
      </c>
      <c r="R7073" t="n">
        <v>177</v>
      </c>
      <c r="S7073" t="n">
        <v>0</v>
      </c>
      <c r="T7073" t="n">
        <v>0</v>
      </c>
    </row>
    <row r="7074">
      <c r="A7074" s="8" t="n">
        <v>46220</v>
      </c>
      <c r="B7074" t="inlineStr">
        <is>
          <t>AA</t>
        </is>
      </c>
      <c r="C7074" s="9">
        <f>_xlfn.XLOOKUP(B7074,Carriers[Code],Carriers[Airline])</f>
        <v/>
      </c>
      <c r="D7074" t="n">
        <v>1565</v>
      </c>
      <c r="E7074" t="inlineStr">
        <is>
          <t>MIA</t>
        </is>
      </c>
      <c r="F7074" s="10" t="n">
        <v>1515</v>
      </c>
      <c r="G7074" t="inlineStr">
        <is>
          <t>1500-1559</t>
        </is>
      </c>
      <c r="H7074" s="9">
        <f>INT(F7074/100)</f>
        <v/>
      </c>
      <c r="I7074" t="n">
        <v>0</v>
      </c>
      <c r="J7074" t="n">
        <v>0</v>
      </c>
      <c r="K7074" t="n">
        <v>26</v>
      </c>
      <c r="L7074" t="n">
        <v>1</v>
      </c>
      <c r="M7074" t="n">
        <v>0</v>
      </c>
      <c r="O7074" t="n">
        <v>0</v>
      </c>
      <c r="P7074" t="n">
        <v>0</v>
      </c>
      <c r="Q7074" t="n">
        <v>0</v>
      </c>
      <c r="R7074" t="n">
        <v>26</v>
      </c>
      <c r="S7074" t="n">
        <v>0</v>
      </c>
      <c r="T7074" t="n">
        <v>0</v>
      </c>
    </row>
    <row r="7075">
      <c r="A7075" s="8" t="n">
        <v>46220</v>
      </c>
      <c r="B7075" t="inlineStr">
        <is>
          <t>B6</t>
        </is>
      </c>
      <c r="C7075" s="9">
        <f>_xlfn.XLOOKUP(B7075,Carriers[Code],Carriers[Airline])</f>
        <v/>
      </c>
      <c r="D7075" t="n">
        <v>897</v>
      </c>
      <c r="E7075" t="inlineStr">
        <is>
          <t>ATL</t>
        </is>
      </c>
      <c r="F7075" s="10" t="n">
        <v>1515</v>
      </c>
      <c r="G7075" t="inlineStr">
        <is>
          <t>1500-1559</t>
        </is>
      </c>
      <c r="H7075" s="9">
        <f>INT(F7075/100)</f>
        <v/>
      </c>
      <c r="I7075" t="n">
        <v>214</v>
      </c>
      <c r="J7075" t="n">
        <v>1</v>
      </c>
      <c r="K7075" t="n">
        <v>244</v>
      </c>
      <c r="L7075" t="n">
        <v>1</v>
      </c>
      <c r="M7075" t="n">
        <v>0</v>
      </c>
      <c r="O7075" t="n">
        <v>0</v>
      </c>
      <c r="P7075" t="n">
        <v>0</v>
      </c>
      <c r="Q7075" t="n">
        <v>0</v>
      </c>
      <c r="R7075" t="n">
        <v>231</v>
      </c>
      <c r="S7075" t="n">
        <v>0</v>
      </c>
      <c r="T7075" t="n">
        <v>13</v>
      </c>
    </row>
    <row r="7076">
      <c r="A7076" s="8" t="n">
        <v>46220</v>
      </c>
      <c r="B7076" t="inlineStr">
        <is>
          <t>DL</t>
        </is>
      </c>
      <c r="C7076" s="9">
        <f>_xlfn.XLOOKUP(B7076,Carriers[Code],Carriers[Airline])</f>
        <v/>
      </c>
      <c r="D7076" t="n">
        <v>776</v>
      </c>
      <c r="E7076" t="inlineStr">
        <is>
          <t>MIA</t>
        </is>
      </c>
      <c r="F7076" s="10" t="n">
        <v>1515</v>
      </c>
      <c r="G7076" t="inlineStr">
        <is>
          <t>1500-1559</t>
        </is>
      </c>
      <c r="H7076" s="9">
        <f>INT(F7076/100)</f>
        <v/>
      </c>
      <c r="I7076" t="n">
        <v>16</v>
      </c>
      <c r="J7076" t="n">
        <v>1</v>
      </c>
      <c r="K7076" t="n">
        <v>11</v>
      </c>
      <c r="L7076" t="n">
        <v>0</v>
      </c>
      <c r="M7076" t="n">
        <v>0</v>
      </c>
      <c r="O7076" t="n">
        <v>0</v>
      </c>
    </row>
    <row r="7077">
      <c r="A7077" s="8" t="n">
        <v>46220</v>
      </c>
      <c r="B7077" t="inlineStr">
        <is>
          <t>YX</t>
        </is>
      </c>
      <c r="C7077" s="9">
        <f>_xlfn.XLOOKUP(B7077,Carriers[Code],Carriers[Airline])</f>
        <v/>
      </c>
      <c r="D7077" t="n">
        <v>4380</v>
      </c>
      <c r="E7077" t="inlineStr">
        <is>
          <t>DCA</t>
        </is>
      </c>
      <c r="F7077" s="10" t="n">
        <v>1519</v>
      </c>
      <c r="G7077" t="inlineStr">
        <is>
          <t>1500-1559</t>
        </is>
      </c>
      <c r="H7077" s="9">
        <f>INT(F7077/100)</f>
        <v/>
      </c>
      <c r="I7077" t="n">
        <v>2</v>
      </c>
      <c r="J7077" t="n">
        <v>0</v>
      </c>
      <c r="K7077" t="n">
        <v>58</v>
      </c>
      <c r="L7077" t="n">
        <v>1</v>
      </c>
      <c r="M7077" t="n">
        <v>0</v>
      </c>
      <c r="O7077" t="n">
        <v>0</v>
      </c>
      <c r="P7077" t="n">
        <v>2</v>
      </c>
      <c r="Q7077" t="n">
        <v>0</v>
      </c>
      <c r="R7077" t="n">
        <v>56</v>
      </c>
      <c r="S7077" t="n">
        <v>0</v>
      </c>
      <c r="T7077" t="n">
        <v>0</v>
      </c>
    </row>
    <row r="7078">
      <c r="A7078" s="8" t="n">
        <v>46220</v>
      </c>
      <c r="B7078" t="inlineStr">
        <is>
          <t>AA</t>
        </is>
      </c>
      <c r="C7078" s="9">
        <f>_xlfn.XLOOKUP(B7078,Carriers[Code],Carriers[Airline])</f>
        <v/>
      </c>
      <c r="D7078" t="n">
        <v>1563</v>
      </c>
      <c r="E7078" t="inlineStr">
        <is>
          <t>ORD</t>
        </is>
      </c>
      <c r="F7078" s="10" t="n">
        <v>1520</v>
      </c>
      <c r="G7078" t="inlineStr">
        <is>
          <t>1500-1559</t>
        </is>
      </c>
      <c r="H7078" s="9">
        <f>INT(F7078/100)</f>
        <v/>
      </c>
      <c r="I7078" t="n">
        <v>117</v>
      </c>
      <c r="J7078" t="n">
        <v>1</v>
      </c>
      <c r="K7078" t="n">
        <v>151</v>
      </c>
      <c r="L7078" t="n">
        <v>1</v>
      </c>
      <c r="M7078" t="n">
        <v>0</v>
      </c>
      <c r="O7078" t="n">
        <v>0</v>
      </c>
      <c r="P7078" t="n">
        <v>0</v>
      </c>
      <c r="Q7078" t="n">
        <v>0</v>
      </c>
      <c r="R7078" t="n">
        <v>95</v>
      </c>
      <c r="S7078" t="n">
        <v>0</v>
      </c>
      <c r="T7078" t="n">
        <v>56</v>
      </c>
    </row>
    <row r="7079">
      <c r="A7079" s="8" t="n">
        <v>46220</v>
      </c>
      <c r="B7079" t="inlineStr">
        <is>
          <t>B6</t>
        </is>
      </c>
      <c r="C7079" s="9">
        <f>_xlfn.XLOOKUP(B7079,Carriers[Code],Carriers[Airline])</f>
        <v/>
      </c>
      <c r="D7079" t="n">
        <v>1941</v>
      </c>
      <c r="E7079" t="inlineStr">
        <is>
          <t>SRQ</t>
        </is>
      </c>
      <c r="F7079" s="10" t="n">
        <v>1525</v>
      </c>
      <c r="G7079" t="inlineStr">
        <is>
          <t>1500-1559</t>
        </is>
      </c>
      <c r="H7079" s="9">
        <f>INT(F7079/100)</f>
        <v/>
      </c>
      <c r="I7079" t="n">
        <v>-4</v>
      </c>
      <c r="J7079" t="n">
        <v>0</v>
      </c>
      <c r="K7079" t="n">
        <v>15</v>
      </c>
      <c r="L7079" t="n">
        <v>1</v>
      </c>
      <c r="M7079" t="n">
        <v>0</v>
      </c>
      <c r="O7079" t="n">
        <v>0</v>
      </c>
      <c r="P7079" t="n">
        <v>0</v>
      </c>
      <c r="Q7079" t="n">
        <v>0</v>
      </c>
      <c r="R7079" t="n">
        <v>15</v>
      </c>
      <c r="S7079" t="n">
        <v>0</v>
      </c>
      <c r="T7079" t="n">
        <v>0</v>
      </c>
    </row>
    <row r="7080">
      <c r="A7080" s="8" t="n">
        <v>46220</v>
      </c>
      <c r="B7080" t="inlineStr">
        <is>
          <t>AS</t>
        </is>
      </c>
      <c r="C7080" s="9">
        <f>_xlfn.XLOOKUP(B7080,Carriers[Code],Carriers[Airline])</f>
        <v/>
      </c>
      <c r="D7080" t="n">
        <v>1506</v>
      </c>
      <c r="E7080" t="inlineStr">
        <is>
          <t>SEA</t>
        </is>
      </c>
      <c r="F7080" s="10" t="n">
        <v>1526</v>
      </c>
      <c r="G7080" t="inlineStr">
        <is>
          <t>1500-1559</t>
        </is>
      </c>
      <c r="H7080" s="9">
        <f>INT(F7080/100)</f>
        <v/>
      </c>
      <c r="I7080" t="n">
        <v>25</v>
      </c>
      <c r="J7080" t="n">
        <v>1</v>
      </c>
      <c r="K7080" t="n">
        <v>18</v>
      </c>
      <c r="L7080" t="n">
        <v>1</v>
      </c>
      <c r="M7080" t="n">
        <v>0</v>
      </c>
      <c r="O7080" t="n">
        <v>0</v>
      </c>
      <c r="P7080" t="n">
        <v>18</v>
      </c>
      <c r="Q7080" t="n">
        <v>0</v>
      </c>
      <c r="R7080" t="n">
        <v>0</v>
      </c>
      <c r="S7080" t="n">
        <v>0</v>
      </c>
      <c r="T7080" t="n">
        <v>0</v>
      </c>
    </row>
    <row r="7081">
      <c r="A7081" s="8" t="n">
        <v>46220</v>
      </c>
      <c r="B7081" t="inlineStr">
        <is>
          <t>B6</t>
        </is>
      </c>
      <c r="C7081" s="9">
        <f>_xlfn.XLOOKUP(B7081,Carriers[Code],Carriers[Airline])</f>
        <v/>
      </c>
      <c r="D7081" t="n">
        <v>1813</v>
      </c>
      <c r="E7081" t="inlineStr">
        <is>
          <t>ORF</t>
        </is>
      </c>
      <c r="F7081" s="10" t="n">
        <v>1527</v>
      </c>
      <c r="G7081" t="inlineStr">
        <is>
          <t>1500-1559</t>
        </is>
      </c>
      <c r="H7081" s="9">
        <f>INT(F7081/100)</f>
        <v/>
      </c>
      <c r="I7081" t="n">
        <v>25</v>
      </c>
      <c r="J7081" t="n">
        <v>1</v>
      </c>
      <c r="K7081" t="n">
        <v>27</v>
      </c>
      <c r="L7081" t="n">
        <v>1</v>
      </c>
      <c r="M7081" t="n">
        <v>0</v>
      </c>
      <c r="O7081" t="n">
        <v>0</v>
      </c>
      <c r="P7081" t="n">
        <v>4</v>
      </c>
      <c r="Q7081" t="n">
        <v>0</v>
      </c>
      <c r="R7081" t="n">
        <v>2</v>
      </c>
      <c r="S7081" t="n">
        <v>0</v>
      </c>
      <c r="T7081" t="n">
        <v>21</v>
      </c>
    </row>
    <row r="7082">
      <c r="A7082" s="8" t="n">
        <v>46220</v>
      </c>
      <c r="B7082" t="inlineStr">
        <is>
          <t>DL</t>
        </is>
      </c>
      <c r="C7082" s="9">
        <f>_xlfn.XLOOKUP(B7082,Carriers[Code],Carriers[Airline])</f>
        <v/>
      </c>
      <c r="D7082" t="n">
        <v>2887</v>
      </c>
      <c r="E7082" t="inlineStr">
        <is>
          <t>MCO</t>
        </is>
      </c>
      <c r="F7082" s="10" t="n">
        <v>1527</v>
      </c>
      <c r="G7082" t="inlineStr">
        <is>
          <t>1500-1559</t>
        </is>
      </c>
      <c r="H7082" s="9">
        <f>INT(F7082/100)</f>
        <v/>
      </c>
      <c r="I7082" t="n">
        <v>-5</v>
      </c>
      <c r="J7082" t="n">
        <v>0</v>
      </c>
      <c r="K7082" t="n">
        <v>11</v>
      </c>
      <c r="L7082" t="n">
        <v>0</v>
      </c>
      <c r="M7082" t="n">
        <v>0</v>
      </c>
      <c r="O7082" t="n">
        <v>0</v>
      </c>
    </row>
    <row r="7083">
      <c r="A7083" s="8" t="n">
        <v>46220</v>
      </c>
      <c r="B7083" t="inlineStr">
        <is>
          <t>DL</t>
        </is>
      </c>
      <c r="C7083" s="9">
        <f>_xlfn.XLOOKUP(B7083,Carriers[Code],Carriers[Airline])</f>
        <v/>
      </c>
      <c r="D7083" t="n">
        <v>2196</v>
      </c>
      <c r="E7083" t="inlineStr">
        <is>
          <t>FLL</t>
        </is>
      </c>
      <c r="F7083" s="10" t="n">
        <v>1532</v>
      </c>
      <c r="G7083" t="inlineStr">
        <is>
          <t>1500-1559</t>
        </is>
      </c>
      <c r="H7083" s="9">
        <f>INT(F7083/100)</f>
        <v/>
      </c>
      <c r="I7083" t="n">
        <v>-5</v>
      </c>
      <c r="J7083" t="n">
        <v>0</v>
      </c>
      <c r="K7083" t="n">
        <v>-5</v>
      </c>
      <c r="L7083" t="n">
        <v>0</v>
      </c>
      <c r="M7083" t="n">
        <v>0</v>
      </c>
      <c r="O7083" t="n">
        <v>0</v>
      </c>
    </row>
    <row r="7084">
      <c r="A7084" s="8" t="n">
        <v>46220</v>
      </c>
      <c r="B7084" t="inlineStr">
        <is>
          <t>YX</t>
        </is>
      </c>
      <c r="C7084" s="9">
        <f>_xlfn.XLOOKUP(B7084,Carriers[Code],Carriers[Airline])</f>
        <v/>
      </c>
      <c r="D7084" t="n">
        <v>5657</v>
      </c>
      <c r="E7084" t="inlineStr">
        <is>
          <t>JAX</t>
        </is>
      </c>
      <c r="F7084" s="10" t="n">
        <v>1535</v>
      </c>
      <c r="G7084" t="inlineStr">
        <is>
          <t>1500-1559</t>
        </is>
      </c>
      <c r="H7084" s="9">
        <f>INT(F7084/100)</f>
        <v/>
      </c>
      <c r="I7084" t="n">
        <v>-1</v>
      </c>
      <c r="J7084" t="n">
        <v>0</v>
      </c>
      <c r="K7084" t="n">
        <v>25</v>
      </c>
      <c r="L7084" t="n">
        <v>1</v>
      </c>
      <c r="M7084" t="n">
        <v>0</v>
      </c>
      <c r="O7084" t="n">
        <v>0</v>
      </c>
      <c r="P7084" t="n">
        <v>0</v>
      </c>
      <c r="Q7084" t="n">
        <v>0</v>
      </c>
      <c r="R7084" t="n">
        <v>25</v>
      </c>
      <c r="S7084" t="n">
        <v>0</v>
      </c>
      <c r="T7084" t="n">
        <v>0</v>
      </c>
    </row>
    <row r="7085">
      <c r="A7085" s="8" t="n">
        <v>46220</v>
      </c>
      <c r="B7085" t="inlineStr">
        <is>
          <t>B6</t>
        </is>
      </c>
      <c r="C7085" s="9">
        <f>_xlfn.XLOOKUP(B7085,Carriers[Code],Carriers[Airline])</f>
        <v/>
      </c>
      <c r="D7085" t="n">
        <v>1237</v>
      </c>
      <c r="E7085" t="inlineStr">
        <is>
          <t>DTW</t>
        </is>
      </c>
      <c r="F7085" s="10" t="n">
        <v>1538</v>
      </c>
      <c r="G7085" t="inlineStr">
        <is>
          <t>1500-1559</t>
        </is>
      </c>
      <c r="H7085" s="9">
        <f>INT(F7085/100)</f>
        <v/>
      </c>
      <c r="I7085" t="n">
        <v>-9</v>
      </c>
      <c r="J7085" t="n">
        <v>0</v>
      </c>
      <c r="K7085" t="n">
        <v>-19</v>
      </c>
      <c r="L7085" t="n">
        <v>0</v>
      </c>
      <c r="M7085" t="n">
        <v>0</v>
      </c>
      <c r="O7085" t="n">
        <v>0</v>
      </c>
    </row>
    <row r="7086">
      <c r="A7086" s="8" t="n">
        <v>46220</v>
      </c>
      <c r="B7086" t="inlineStr">
        <is>
          <t>B6</t>
        </is>
      </c>
      <c r="C7086" s="9">
        <f>_xlfn.XLOOKUP(B7086,Carriers[Code],Carriers[Airline])</f>
        <v/>
      </c>
      <c r="D7086" t="n">
        <v>2321</v>
      </c>
      <c r="E7086" t="inlineStr">
        <is>
          <t>PBI</t>
        </is>
      </c>
      <c r="F7086" s="10" t="n">
        <v>1539</v>
      </c>
      <c r="G7086" t="inlineStr">
        <is>
          <t>1500-1559</t>
        </is>
      </c>
      <c r="H7086" s="9">
        <f>INT(F7086/100)</f>
        <v/>
      </c>
      <c r="I7086" t="n">
        <v>23</v>
      </c>
      <c r="J7086" t="n">
        <v>1</v>
      </c>
      <c r="K7086" t="n">
        <v>19</v>
      </c>
      <c r="L7086" t="n">
        <v>1</v>
      </c>
      <c r="M7086" t="n">
        <v>0</v>
      </c>
      <c r="O7086" t="n">
        <v>0</v>
      </c>
      <c r="P7086" t="n">
        <v>0</v>
      </c>
      <c r="Q7086" t="n">
        <v>0</v>
      </c>
      <c r="R7086" t="n">
        <v>19</v>
      </c>
      <c r="S7086" t="n">
        <v>0</v>
      </c>
      <c r="T7086" t="n">
        <v>0</v>
      </c>
    </row>
    <row r="7087">
      <c r="A7087" s="8" t="n">
        <v>46220</v>
      </c>
      <c r="B7087" t="inlineStr">
        <is>
          <t>B6</t>
        </is>
      </c>
      <c r="C7087" s="9">
        <f>_xlfn.XLOOKUP(B7087,Carriers[Code],Carriers[Airline])</f>
        <v/>
      </c>
      <c r="D7087" t="n">
        <v>781</v>
      </c>
      <c r="E7087" t="inlineStr">
        <is>
          <t>RIC</t>
        </is>
      </c>
      <c r="F7087" s="10" t="n">
        <v>1540</v>
      </c>
      <c r="G7087" t="inlineStr">
        <is>
          <t>1500-1559</t>
        </is>
      </c>
      <c r="H7087" s="9">
        <f>INT(F7087/100)</f>
        <v/>
      </c>
      <c r="I7087" t="n">
        <v>57</v>
      </c>
      <c r="J7087" t="n">
        <v>1</v>
      </c>
      <c r="K7087" t="n">
        <v>65</v>
      </c>
      <c r="L7087" t="n">
        <v>1</v>
      </c>
      <c r="M7087" t="n">
        <v>0</v>
      </c>
      <c r="O7087" t="n">
        <v>0</v>
      </c>
      <c r="P7087" t="n">
        <v>0</v>
      </c>
      <c r="Q7087" t="n">
        <v>0</v>
      </c>
      <c r="R7087" t="n">
        <v>8</v>
      </c>
      <c r="S7087" t="n">
        <v>0</v>
      </c>
      <c r="T7087" t="n">
        <v>57</v>
      </c>
    </row>
    <row r="7088">
      <c r="A7088" s="8" t="n">
        <v>46220</v>
      </c>
      <c r="B7088" t="inlineStr">
        <is>
          <t>DL</t>
        </is>
      </c>
      <c r="C7088" s="9">
        <f>_xlfn.XLOOKUP(B7088,Carriers[Code],Carriers[Airline])</f>
        <v/>
      </c>
      <c r="D7088" t="n">
        <v>2889</v>
      </c>
      <c r="E7088" t="inlineStr">
        <is>
          <t>SEA</t>
        </is>
      </c>
      <c r="F7088" s="10" t="n">
        <v>1540</v>
      </c>
      <c r="G7088" t="inlineStr">
        <is>
          <t>1500-1559</t>
        </is>
      </c>
      <c r="H7088" s="9">
        <f>INT(F7088/100)</f>
        <v/>
      </c>
      <c r="I7088" t="n">
        <v>0</v>
      </c>
      <c r="J7088" t="n">
        <v>0</v>
      </c>
      <c r="K7088" t="n">
        <v>-5</v>
      </c>
      <c r="L7088" t="n">
        <v>0</v>
      </c>
      <c r="M7088" t="n">
        <v>0</v>
      </c>
      <c r="O7088" t="n">
        <v>0</v>
      </c>
    </row>
    <row r="7089">
      <c r="A7089" s="8" t="n">
        <v>46220</v>
      </c>
      <c r="B7089" t="inlineStr">
        <is>
          <t>YX</t>
        </is>
      </c>
      <c r="C7089" s="9">
        <f>_xlfn.XLOOKUP(B7089,Carriers[Code],Carriers[Airline])</f>
        <v/>
      </c>
      <c r="D7089" t="n">
        <v>5689</v>
      </c>
      <c r="E7089" t="inlineStr">
        <is>
          <t>DCA</t>
        </is>
      </c>
      <c r="F7089" s="10" t="n">
        <v>1545</v>
      </c>
      <c r="G7089" t="inlineStr">
        <is>
          <t>1500-1559</t>
        </is>
      </c>
      <c r="H7089" s="9">
        <f>INT(F7089/100)</f>
        <v/>
      </c>
      <c r="I7089" t="n">
        <v>44</v>
      </c>
      <c r="J7089" t="n">
        <v>1</v>
      </c>
      <c r="K7089" t="n">
        <v>83</v>
      </c>
      <c r="L7089" t="n">
        <v>1</v>
      </c>
      <c r="M7089" t="n">
        <v>0</v>
      </c>
      <c r="O7089" t="n">
        <v>0</v>
      </c>
      <c r="P7089" t="n">
        <v>0</v>
      </c>
      <c r="Q7089" t="n">
        <v>0</v>
      </c>
      <c r="R7089" t="n">
        <v>83</v>
      </c>
      <c r="S7089" t="n">
        <v>0</v>
      </c>
      <c r="T7089" t="n">
        <v>0</v>
      </c>
    </row>
    <row r="7090">
      <c r="A7090" s="8" t="n">
        <v>46220</v>
      </c>
      <c r="B7090" t="inlineStr">
        <is>
          <t>B6</t>
        </is>
      </c>
      <c r="C7090" s="9">
        <f>_xlfn.XLOOKUP(B7090,Carriers[Code],Carriers[Airline])</f>
        <v/>
      </c>
      <c r="D7090" t="n">
        <v>233</v>
      </c>
      <c r="E7090" t="inlineStr">
        <is>
          <t>SFO</t>
        </is>
      </c>
      <c r="F7090" s="10" t="n">
        <v>1550</v>
      </c>
      <c r="G7090" t="inlineStr">
        <is>
          <t>1500-1559</t>
        </is>
      </c>
      <c r="H7090" s="9">
        <f>INT(F7090/100)</f>
        <v/>
      </c>
      <c r="I7090" t="n">
        <v>-3</v>
      </c>
      <c r="J7090" t="n">
        <v>0</v>
      </c>
      <c r="K7090" t="n">
        <v>-29</v>
      </c>
      <c r="L7090" t="n">
        <v>0</v>
      </c>
      <c r="M7090" t="n">
        <v>0</v>
      </c>
      <c r="O7090" t="n">
        <v>0</v>
      </c>
    </row>
    <row r="7091">
      <c r="A7091" s="8" t="n">
        <v>46220</v>
      </c>
      <c r="B7091" t="inlineStr">
        <is>
          <t>YX</t>
        </is>
      </c>
      <c r="C7091" s="9">
        <f>_xlfn.XLOOKUP(B7091,Carriers[Code],Carriers[Airline])</f>
        <v/>
      </c>
      <c r="D7091" t="n">
        <v>5644</v>
      </c>
      <c r="E7091" t="inlineStr">
        <is>
          <t>BWI</t>
        </is>
      </c>
      <c r="F7091" s="10" t="n">
        <v>1550</v>
      </c>
      <c r="G7091" t="inlineStr">
        <is>
          <t>1500-1559</t>
        </is>
      </c>
      <c r="H7091" s="9">
        <f>INT(F7091/100)</f>
        <v/>
      </c>
      <c r="I7091" t="n">
        <v>-8</v>
      </c>
      <c r="J7091" t="n">
        <v>0</v>
      </c>
      <c r="K7091" t="n">
        <v>-9</v>
      </c>
      <c r="L7091" t="n">
        <v>0</v>
      </c>
      <c r="M7091" t="n">
        <v>0</v>
      </c>
      <c r="O7091" t="n">
        <v>0</v>
      </c>
    </row>
    <row r="7092">
      <c r="A7092" s="8" t="n">
        <v>46220</v>
      </c>
      <c r="B7092" t="inlineStr">
        <is>
          <t>UA</t>
        </is>
      </c>
      <c r="C7092" s="9">
        <f>_xlfn.XLOOKUP(B7092,Carriers[Code],Carriers[Airline])</f>
        <v/>
      </c>
      <c r="D7092" t="n">
        <v>1183</v>
      </c>
      <c r="E7092" t="inlineStr">
        <is>
          <t>IAH</t>
        </is>
      </c>
      <c r="F7092" s="10" t="n">
        <v>1554</v>
      </c>
      <c r="G7092" t="inlineStr">
        <is>
          <t>1500-1559</t>
        </is>
      </c>
      <c r="H7092" s="9">
        <f>INT(F7092/100)</f>
        <v/>
      </c>
      <c r="I7092" t="n">
        <v>-3</v>
      </c>
      <c r="J7092" t="n">
        <v>0</v>
      </c>
      <c r="K7092" t="n">
        <v>-3</v>
      </c>
      <c r="L7092" t="n">
        <v>0</v>
      </c>
      <c r="M7092" t="n">
        <v>0</v>
      </c>
      <c r="O7092" t="n">
        <v>0</v>
      </c>
    </row>
    <row r="7093">
      <c r="A7093" s="8" t="n">
        <v>46220</v>
      </c>
      <c r="B7093" t="inlineStr">
        <is>
          <t>B6</t>
        </is>
      </c>
      <c r="C7093" s="9">
        <f>_xlfn.XLOOKUP(B7093,Carriers[Code],Carriers[Airline])</f>
        <v/>
      </c>
      <c r="D7093" t="n">
        <v>487</v>
      </c>
      <c r="E7093" t="inlineStr">
        <is>
          <t>LAX</t>
        </is>
      </c>
      <c r="F7093" s="10" t="n">
        <v>1555</v>
      </c>
      <c r="G7093" t="inlineStr">
        <is>
          <t>1500-1559</t>
        </is>
      </c>
      <c r="H7093" s="9">
        <f>INT(F7093/100)</f>
        <v/>
      </c>
      <c r="I7093" t="n">
        <v>-5</v>
      </c>
      <c r="J7093" t="n">
        <v>0</v>
      </c>
      <c r="K7093" t="n">
        <v>-11</v>
      </c>
      <c r="L7093" t="n">
        <v>0</v>
      </c>
      <c r="M7093" t="n">
        <v>0</v>
      </c>
      <c r="O7093" t="n">
        <v>0</v>
      </c>
    </row>
    <row r="7094">
      <c r="A7094" s="8" t="n">
        <v>46220</v>
      </c>
      <c r="B7094" t="inlineStr">
        <is>
          <t>WN</t>
        </is>
      </c>
      <c r="C7094" s="9">
        <f>_xlfn.XLOOKUP(B7094,Carriers[Code],Carriers[Airline])</f>
        <v/>
      </c>
      <c r="D7094" t="n">
        <v>1053</v>
      </c>
      <c r="E7094" t="inlineStr">
        <is>
          <t>BWI</t>
        </is>
      </c>
      <c r="F7094" s="10" t="n">
        <v>1555</v>
      </c>
      <c r="G7094" t="inlineStr">
        <is>
          <t>1500-1559</t>
        </is>
      </c>
      <c r="H7094" s="9">
        <f>INT(F7094/100)</f>
        <v/>
      </c>
      <c r="I7094" t="n">
        <v>23</v>
      </c>
      <c r="J7094" t="n">
        <v>1</v>
      </c>
      <c r="K7094" t="n">
        <v>19</v>
      </c>
      <c r="L7094" t="n">
        <v>1</v>
      </c>
      <c r="M7094" t="n">
        <v>0</v>
      </c>
      <c r="O7094" t="n">
        <v>0</v>
      </c>
      <c r="P7094" t="n">
        <v>14</v>
      </c>
      <c r="Q7094" t="n">
        <v>0</v>
      </c>
      <c r="R7094" t="n">
        <v>0</v>
      </c>
      <c r="S7094" t="n">
        <v>0</v>
      </c>
      <c r="T7094" t="n">
        <v>5</v>
      </c>
    </row>
    <row r="7095">
      <c r="A7095" s="8" t="n">
        <v>46220</v>
      </c>
      <c r="B7095" t="inlineStr">
        <is>
          <t>YX</t>
        </is>
      </c>
      <c r="C7095" s="9">
        <f>_xlfn.XLOOKUP(B7095,Carriers[Code],Carriers[Airline])</f>
        <v/>
      </c>
      <c r="D7095" t="n">
        <v>5726</v>
      </c>
      <c r="E7095" t="inlineStr">
        <is>
          <t>LGA</t>
        </is>
      </c>
      <c r="F7095" s="10" t="n">
        <v>1600</v>
      </c>
      <c r="G7095" t="inlineStr">
        <is>
          <t>1600-1659</t>
        </is>
      </c>
      <c r="H7095" s="9">
        <f>INT(F7095/100)</f>
        <v/>
      </c>
      <c r="I7095" t="n">
        <v>-6</v>
      </c>
      <c r="J7095" t="n">
        <v>0</v>
      </c>
      <c r="K7095" t="n">
        <v>-6</v>
      </c>
      <c r="L7095" t="n">
        <v>0</v>
      </c>
      <c r="M7095" t="n">
        <v>0</v>
      </c>
      <c r="O7095" t="n">
        <v>0</v>
      </c>
    </row>
    <row r="7096">
      <c r="A7096" s="8" t="n">
        <v>46220</v>
      </c>
      <c r="B7096" t="inlineStr">
        <is>
          <t>DL</t>
        </is>
      </c>
      <c r="C7096" s="9">
        <f>_xlfn.XLOOKUP(B7096,Carriers[Code],Carriers[Airline])</f>
        <v/>
      </c>
      <c r="D7096" t="n">
        <v>1439</v>
      </c>
      <c r="E7096" t="inlineStr">
        <is>
          <t>TPA</t>
        </is>
      </c>
      <c r="F7096" s="10" t="n">
        <v>1605</v>
      </c>
      <c r="G7096" t="inlineStr">
        <is>
          <t>1600-1659</t>
        </is>
      </c>
      <c r="H7096" s="9">
        <f>INT(F7096/100)</f>
        <v/>
      </c>
      <c r="I7096" t="n">
        <v>0</v>
      </c>
      <c r="J7096" t="n">
        <v>0</v>
      </c>
      <c r="K7096" t="n">
        <v>-2</v>
      </c>
      <c r="L7096" t="n">
        <v>0</v>
      </c>
      <c r="M7096" t="n">
        <v>0</v>
      </c>
      <c r="O7096" t="n">
        <v>0</v>
      </c>
    </row>
    <row r="7097">
      <c r="A7097" s="8" t="n">
        <v>46220</v>
      </c>
      <c r="B7097" t="inlineStr">
        <is>
          <t>AA</t>
        </is>
      </c>
      <c r="C7097" s="9">
        <f>_xlfn.XLOOKUP(B7097,Carriers[Code],Carriers[Airline])</f>
        <v/>
      </c>
      <c r="D7097" t="n">
        <v>1595</v>
      </c>
      <c r="E7097" t="inlineStr">
        <is>
          <t>DFW</t>
        </is>
      </c>
      <c r="F7097" s="10" t="n">
        <v>1606</v>
      </c>
      <c r="G7097" t="inlineStr">
        <is>
          <t>1600-1659</t>
        </is>
      </c>
      <c r="H7097" s="9">
        <f>INT(F7097/100)</f>
        <v/>
      </c>
      <c r="I7097" t="n">
        <v>23</v>
      </c>
      <c r="J7097" t="n">
        <v>1</v>
      </c>
      <c r="K7097" t="n">
        <v>7</v>
      </c>
      <c r="L7097" t="n">
        <v>0</v>
      </c>
      <c r="M7097" t="n">
        <v>0</v>
      </c>
      <c r="O7097" t="n">
        <v>0</v>
      </c>
    </row>
    <row r="7098">
      <c r="A7098" s="8" t="n">
        <v>46220</v>
      </c>
      <c r="B7098" t="inlineStr">
        <is>
          <t>DL</t>
        </is>
      </c>
      <c r="C7098" s="9">
        <f>_xlfn.XLOOKUP(B7098,Carriers[Code],Carriers[Airline])</f>
        <v/>
      </c>
      <c r="D7098" t="n">
        <v>314</v>
      </c>
      <c r="E7098" t="inlineStr">
        <is>
          <t>MCI</t>
        </is>
      </c>
      <c r="F7098" s="10" t="n">
        <v>1610</v>
      </c>
      <c r="G7098" t="inlineStr">
        <is>
          <t>1600-1659</t>
        </is>
      </c>
      <c r="H7098" s="9">
        <f>INT(F7098/100)</f>
        <v/>
      </c>
      <c r="I7098" t="n">
        <v>-12</v>
      </c>
      <c r="J7098" t="n">
        <v>0</v>
      </c>
      <c r="K7098" t="n">
        <v>3</v>
      </c>
      <c r="L7098" t="n">
        <v>0</v>
      </c>
      <c r="M7098" t="n">
        <v>0</v>
      </c>
      <c r="O7098" t="n">
        <v>0</v>
      </c>
    </row>
    <row r="7099">
      <c r="A7099" s="8" t="n">
        <v>46220</v>
      </c>
      <c r="B7099" t="inlineStr">
        <is>
          <t>YX</t>
        </is>
      </c>
      <c r="C7099" s="9">
        <f>_xlfn.XLOOKUP(B7099,Carriers[Code],Carriers[Airline])</f>
        <v/>
      </c>
      <c r="D7099" t="n">
        <v>5665</v>
      </c>
      <c r="E7099" t="inlineStr">
        <is>
          <t>RIC</t>
        </is>
      </c>
      <c r="F7099" s="10" t="n">
        <v>1610</v>
      </c>
      <c r="G7099" t="inlineStr">
        <is>
          <t>1600-1659</t>
        </is>
      </c>
      <c r="H7099" s="9">
        <f>INT(F7099/100)</f>
        <v/>
      </c>
      <c r="I7099" t="n">
        <v>-3</v>
      </c>
      <c r="J7099" t="n">
        <v>0</v>
      </c>
      <c r="K7099" t="n">
        <v>13</v>
      </c>
      <c r="L7099" t="n">
        <v>0</v>
      </c>
      <c r="M7099" t="n">
        <v>0</v>
      </c>
      <c r="O7099" t="n">
        <v>0</v>
      </c>
    </row>
    <row r="7100">
      <c r="A7100" s="8" t="n">
        <v>46220</v>
      </c>
      <c r="B7100" t="inlineStr">
        <is>
          <t>B6</t>
        </is>
      </c>
      <c r="C7100" s="9">
        <f>_xlfn.XLOOKUP(B7100,Carriers[Code],Carriers[Airline])</f>
        <v/>
      </c>
      <c r="D7100" t="n">
        <v>1355</v>
      </c>
      <c r="E7100" t="inlineStr">
        <is>
          <t>DCA</t>
        </is>
      </c>
      <c r="F7100" s="10" t="n">
        <v>1614</v>
      </c>
      <c r="G7100" t="inlineStr">
        <is>
          <t>1600-1659</t>
        </is>
      </c>
      <c r="H7100" s="9">
        <f>INT(F7100/100)</f>
        <v/>
      </c>
      <c r="I7100" t="n">
        <v>33</v>
      </c>
      <c r="J7100" t="n">
        <v>1</v>
      </c>
      <c r="K7100" t="n">
        <v>35</v>
      </c>
      <c r="L7100" t="n">
        <v>1</v>
      </c>
      <c r="M7100" t="n">
        <v>0</v>
      </c>
      <c r="O7100" t="n">
        <v>0</v>
      </c>
      <c r="P7100" t="n">
        <v>0</v>
      </c>
      <c r="Q7100" t="n">
        <v>0</v>
      </c>
      <c r="R7100" t="n">
        <v>35</v>
      </c>
      <c r="S7100" t="n">
        <v>0</v>
      </c>
      <c r="T7100" t="n">
        <v>0</v>
      </c>
    </row>
    <row r="7101">
      <c r="A7101" s="8" t="n">
        <v>46220</v>
      </c>
      <c r="B7101" t="inlineStr">
        <is>
          <t>DL</t>
        </is>
      </c>
      <c r="C7101" s="9">
        <f>_xlfn.XLOOKUP(B7101,Carriers[Code],Carriers[Airline])</f>
        <v/>
      </c>
      <c r="D7101" t="n">
        <v>2646</v>
      </c>
      <c r="E7101" t="inlineStr">
        <is>
          <t>ORD</t>
        </is>
      </c>
      <c r="F7101" s="10" t="n">
        <v>1615</v>
      </c>
      <c r="G7101" t="inlineStr">
        <is>
          <t>1600-1659</t>
        </is>
      </c>
      <c r="H7101" s="9">
        <f>INT(F7101/100)</f>
        <v/>
      </c>
      <c r="I7101" t="n">
        <v>47</v>
      </c>
      <c r="J7101" t="n">
        <v>1</v>
      </c>
      <c r="K7101" t="n">
        <v>58</v>
      </c>
      <c r="L7101" t="n">
        <v>1</v>
      </c>
      <c r="M7101" t="n">
        <v>0</v>
      </c>
      <c r="O7101" t="n">
        <v>0</v>
      </c>
      <c r="P7101" t="n">
        <v>0</v>
      </c>
      <c r="Q7101" t="n">
        <v>0</v>
      </c>
      <c r="R7101" t="n">
        <v>58</v>
      </c>
      <c r="S7101" t="n">
        <v>0</v>
      </c>
      <c r="T7101" t="n">
        <v>0</v>
      </c>
    </row>
    <row r="7102">
      <c r="A7102" s="8" t="n">
        <v>46220</v>
      </c>
      <c r="B7102" t="inlineStr">
        <is>
          <t>UA</t>
        </is>
      </c>
      <c r="C7102" s="9">
        <f>_xlfn.XLOOKUP(B7102,Carriers[Code],Carriers[Airline])</f>
        <v/>
      </c>
      <c r="D7102" t="n">
        <v>512</v>
      </c>
      <c r="E7102" t="inlineStr">
        <is>
          <t>SFO</t>
        </is>
      </c>
      <c r="F7102" s="10" t="n">
        <v>1615</v>
      </c>
      <c r="G7102" t="inlineStr">
        <is>
          <t>1600-1659</t>
        </is>
      </c>
      <c r="H7102" s="9">
        <f>INT(F7102/100)</f>
        <v/>
      </c>
      <c r="I7102" t="n">
        <v>3</v>
      </c>
      <c r="J7102" t="n">
        <v>0</v>
      </c>
      <c r="K7102" t="n">
        <v>-9</v>
      </c>
      <c r="L7102" t="n">
        <v>0</v>
      </c>
      <c r="M7102" t="n">
        <v>0</v>
      </c>
      <c r="O7102" t="n">
        <v>0</v>
      </c>
    </row>
    <row r="7103">
      <c r="A7103" s="8" t="n">
        <v>46220</v>
      </c>
      <c r="B7103" t="inlineStr">
        <is>
          <t>YX</t>
        </is>
      </c>
      <c r="C7103" s="9">
        <f>_xlfn.XLOOKUP(B7103,Carriers[Code],Carriers[Airline])</f>
        <v/>
      </c>
      <c r="D7103" t="n">
        <v>5680</v>
      </c>
      <c r="E7103" t="inlineStr">
        <is>
          <t>PIT</t>
        </is>
      </c>
      <c r="F7103" s="10" t="n">
        <v>1615</v>
      </c>
      <c r="G7103" t="inlineStr">
        <is>
          <t>1600-1659</t>
        </is>
      </c>
      <c r="H7103" s="9">
        <f>INT(F7103/100)</f>
        <v/>
      </c>
      <c r="I7103" t="n">
        <v>-6</v>
      </c>
      <c r="J7103" t="n">
        <v>0</v>
      </c>
      <c r="K7103" t="n">
        <v>-13</v>
      </c>
      <c r="L7103" t="n">
        <v>0</v>
      </c>
      <c r="M7103" t="n">
        <v>0</v>
      </c>
      <c r="O7103" t="n">
        <v>0</v>
      </c>
    </row>
    <row r="7104">
      <c r="A7104" s="8" t="n">
        <v>46220</v>
      </c>
      <c r="B7104" t="inlineStr">
        <is>
          <t>B6</t>
        </is>
      </c>
      <c r="C7104" s="9">
        <f>_xlfn.XLOOKUP(B7104,Carriers[Code],Carriers[Airline])</f>
        <v/>
      </c>
      <c r="D7104" t="n">
        <v>391</v>
      </c>
      <c r="E7104" t="inlineStr">
        <is>
          <t>TPA</t>
        </is>
      </c>
      <c r="F7104" s="10" t="n">
        <v>1619</v>
      </c>
      <c r="G7104" t="inlineStr">
        <is>
          <t>1600-1659</t>
        </is>
      </c>
      <c r="H7104" s="9">
        <f>INT(F7104/100)</f>
        <v/>
      </c>
      <c r="I7104" t="n">
        <v>4</v>
      </c>
      <c r="J7104" t="n">
        <v>0</v>
      </c>
      <c r="K7104" t="n">
        <v>9</v>
      </c>
      <c r="L7104" t="n">
        <v>0</v>
      </c>
      <c r="M7104" t="n">
        <v>0</v>
      </c>
      <c r="O7104" t="n">
        <v>0</v>
      </c>
    </row>
    <row r="7105">
      <c r="A7105" s="8" t="n">
        <v>46220</v>
      </c>
      <c r="B7105" t="inlineStr">
        <is>
          <t>YX</t>
        </is>
      </c>
      <c r="C7105" s="9">
        <f>_xlfn.XLOOKUP(B7105,Carriers[Code],Carriers[Airline])</f>
        <v/>
      </c>
      <c r="D7105" t="n">
        <v>4709</v>
      </c>
      <c r="E7105" t="inlineStr">
        <is>
          <t>ROC</t>
        </is>
      </c>
      <c r="F7105" s="10" t="n">
        <v>1619</v>
      </c>
      <c r="G7105" t="inlineStr">
        <is>
          <t>1600-1659</t>
        </is>
      </c>
      <c r="H7105" s="9">
        <f>INT(F7105/100)</f>
        <v/>
      </c>
      <c r="I7105" t="n">
        <v>-5</v>
      </c>
      <c r="J7105" t="n">
        <v>0</v>
      </c>
      <c r="K7105" t="n">
        <v>-7</v>
      </c>
      <c r="L7105" t="n">
        <v>0</v>
      </c>
      <c r="M7105" t="n">
        <v>0</v>
      </c>
      <c r="O7105" t="n">
        <v>0</v>
      </c>
    </row>
    <row r="7106">
      <c r="A7106" s="8" t="n">
        <v>46220</v>
      </c>
      <c r="B7106" t="inlineStr">
        <is>
          <t>B6</t>
        </is>
      </c>
      <c r="C7106" s="9">
        <f>_xlfn.XLOOKUP(B7106,Carriers[Code],Carriers[Airline])</f>
        <v/>
      </c>
      <c r="D7106" t="n">
        <v>319</v>
      </c>
      <c r="E7106" t="inlineStr">
        <is>
          <t>SAN</t>
        </is>
      </c>
      <c r="F7106" s="10" t="n">
        <v>1620</v>
      </c>
      <c r="G7106" t="inlineStr">
        <is>
          <t>1600-1659</t>
        </is>
      </c>
      <c r="H7106" s="9">
        <f>INT(F7106/100)</f>
        <v/>
      </c>
      <c r="I7106" t="n">
        <v>5</v>
      </c>
      <c r="J7106" t="n">
        <v>0</v>
      </c>
      <c r="K7106" t="n">
        <v>-2</v>
      </c>
      <c r="L7106" t="n">
        <v>0</v>
      </c>
      <c r="M7106" t="n">
        <v>0</v>
      </c>
      <c r="O7106" t="n">
        <v>0</v>
      </c>
    </row>
    <row r="7107">
      <c r="A7107" s="8" t="n">
        <v>46220</v>
      </c>
      <c r="B7107" t="inlineStr">
        <is>
          <t>B6</t>
        </is>
      </c>
      <c r="C7107" s="9">
        <f>_xlfn.XLOOKUP(B7107,Carriers[Code],Carriers[Airline])</f>
        <v/>
      </c>
      <c r="D7107" t="n">
        <v>2065</v>
      </c>
      <c r="E7107" t="inlineStr">
        <is>
          <t>RSW</t>
        </is>
      </c>
      <c r="F7107" s="10" t="n">
        <v>1622</v>
      </c>
      <c r="G7107" t="inlineStr">
        <is>
          <t>1600-1659</t>
        </is>
      </c>
      <c r="H7107" s="9">
        <f>INT(F7107/100)</f>
        <v/>
      </c>
      <c r="I7107" t="n">
        <v>1</v>
      </c>
      <c r="J7107" t="n">
        <v>0</v>
      </c>
      <c r="K7107" t="n">
        <v>-13</v>
      </c>
      <c r="L7107" t="n">
        <v>0</v>
      </c>
      <c r="M7107" t="n">
        <v>0</v>
      </c>
      <c r="O7107" t="n">
        <v>0</v>
      </c>
    </row>
    <row r="7108">
      <c r="A7108" s="8" t="n">
        <v>46220</v>
      </c>
      <c r="B7108" t="inlineStr">
        <is>
          <t>DL</t>
        </is>
      </c>
      <c r="C7108" s="9">
        <f>_xlfn.XLOOKUP(B7108,Carriers[Code],Carriers[Airline])</f>
        <v/>
      </c>
      <c r="D7108" t="n">
        <v>318</v>
      </c>
      <c r="E7108" t="inlineStr">
        <is>
          <t>LAX</t>
        </is>
      </c>
      <c r="F7108" s="10" t="n">
        <v>1625</v>
      </c>
      <c r="G7108" t="inlineStr">
        <is>
          <t>1600-1659</t>
        </is>
      </c>
      <c r="H7108" s="9">
        <f>INT(F7108/100)</f>
        <v/>
      </c>
      <c r="I7108" t="n">
        <v>-6</v>
      </c>
      <c r="J7108" t="n">
        <v>0</v>
      </c>
      <c r="K7108" t="n">
        <v>-6</v>
      </c>
      <c r="L7108" t="n">
        <v>0</v>
      </c>
      <c r="M7108" t="n">
        <v>0</v>
      </c>
      <c r="O7108" t="n">
        <v>0</v>
      </c>
    </row>
    <row r="7109">
      <c r="A7109" s="8" t="n">
        <v>46220</v>
      </c>
      <c r="B7109" t="inlineStr">
        <is>
          <t>YX</t>
        </is>
      </c>
      <c r="C7109" s="9">
        <f>_xlfn.XLOOKUP(B7109,Carriers[Code],Carriers[Airline])</f>
        <v/>
      </c>
      <c r="D7109" t="n">
        <v>5619</v>
      </c>
      <c r="E7109" t="inlineStr">
        <is>
          <t>MKE</t>
        </is>
      </c>
      <c r="F7109" s="10" t="n">
        <v>1625</v>
      </c>
      <c r="G7109" t="inlineStr">
        <is>
          <t>1600-1659</t>
        </is>
      </c>
      <c r="H7109" s="9">
        <f>INT(F7109/100)</f>
        <v/>
      </c>
      <c r="I7109" t="n">
        <v>2</v>
      </c>
      <c r="J7109" t="n">
        <v>0</v>
      </c>
      <c r="K7109" t="n">
        <v>2</v>
      </c>
      <c r="L7109" t="n">
        <v>0</v>
      </c>
      <c r="M7109" t="n">
        <v>0</v>
      </c>
      <c r="O7109" t="n">
        <v>0</v>
      </c>
    </row>
    <row r="7110">
      <c r="A7110" s="8" t="n">
        <v>46220</v>
      </c>
      <c r="B7110" t="inlineStr">
        <is>
          <t>B6</t>
        </is>
      </c>
      <c r="C7110" s="9">
        <f>_xlfn.XLOOKUP(B7110,Carriers[Code],Carriers[Airline])</f>
        <v/>
      </c>
      <c r="D7110" t="n">
        <v>451</v>
      </c>
      <c r="E7110" t="inlineStr">
        <is>
          <t>MCO</t>
        </is>
      </c>
      <c r="F7110" s="10" t="n">
        <v>1630</v>
      </c>
      <c r="G7110" t="inlineStr">
        <is>
          <t>1600-1659</t>
        </is>
      </c>
      <c r="H7110" s="9">
        <f>INT(F7110/100)</f>
        <v/>
      </c>
      <c r="I7110" t="n">
        <v>-1</v>
      </c>
      <c r="J7110" t="n">
        <v>0</v>
      </c>
      <c r="K7110" t="n">
        <v>-1</v>
      </c>
      <c r="L7110" t="n">
        <v>0</v>
      </c>
      <c r="M7110" t="n">
        <v>0</v>
      </c>
      <c r="O7110" t="n">
        <v>0</v>
      </c>
    </row>
    <row r="7111">
      <c r="A7111" s="8" t="n">
        <v>46220</v>
      </c>
      <c r="B7111" t="inlineStr">
        <is>
          <t>DL</t>
        </is>
      </c>
      <c r="C7111" s="9">
        <f>_xlfn.XLOOKUP(B7111,Carriers[Code],Carriers[Airline])</f>
        <v/>
      </c>
      <c r="D7111" t="n">
        <v>399</v>
      </c>
      <c r="E7111" t="inlineStr">
        <is>
          <t>ATL</t>
        </is>
      </c>
      <c r="F7111" s="10" t="n">
        <v>1630</v>
      </c>
      <c r="G7111" t="inlineStr">
        <is>
          <t>1600-1659</t>
        </is>
      </c>
      <c r="H7111" s="9">
        <f>INT(F7111/100)</f>
        <v/>
      </c>
      <c r="I7111" t="n">
        <v>158</v>
      </c>
      <c r="J7111" t="n">
        <v>1</v>
      </c>
      <c r="K7111" t="n">
        <v>118</v>
      </c>
      <c r="L7111" t="n">
        <v>1</v>
      </c>
      <c r="M7111" t="n">
        <v>0</v>
      </c>
      <c r="O7111" t="n">
        <v>0</v>
      </c>
      <c r="P7111" t="n">
        <v>0</v>
      </c>
      <c r="Q7111" t="n">
        <v>0</v>
      </c>
      <c r="R7111" t="n">
        <v>118</v>
      </c>
      <c r="S7111" t="n">
        <v>0</v>
      </c>
      <c r="T7111" t="n">
        <v>0</v>
      </c>
    </row>
    <row r="7112">
      <c r="A7112" s="8" t="n">
        <v>46220</v>
      </c>
      <c r="B7112" t="inlineStr">
        <is>
          <t>WN</t>
        </is>
      </c>
      <c r="C7112" s="9">
        <f>_xlfn.XLOOKUP(B7112,Carriers[Code],Carriers[Airline])</f>
        <v/>
      </c>
      <c r="D7112" t="n">
        <v>749</v>
      </c>
      <c r="E7112" t="inlineStr">
        <is>
          <t>SAN</t>
        </is>
      </c>
      <c r="F7112" s="10" t="n">
        <v>1630</v>
      </c>
      <c r="G7112" t="inlineStr">
        <is>
          <t>1600-1659</t>
        </is>
      </c>
      <c r="H7112" s="9">
        <f>INT(F7112/100)</f>
        <v/>
      </c>
      <c r="I7112" t="n">
        <v>30</v>
      </c>
      <c r="J7112" t="n">
        <v>1</v>
      </c>
      <c r="K7112" t="n">
        <v>7</v>
      </c>
      <c r="L7112" t="n">
        <v>0</v>
      </c>
      <c r="M7112" t="n">
        <v>0</v>
      </c>
      <c r="O7112" t="n">
        <v>0</v>
      </c>
    </row>
    <row r="7113">
      <c r="A7113" s="8" t="n">
        <v>46220</v>
      </c>
      <c r="B7113" t="inlineStr">
        <is>
          <t>AS</t>
        </is>
      </c>
      <c r="C7113" s="9">
        <f>_xlfn.XLOOKUP(B7113,Carriers[Code],Carriers[Airline])</f>
        <v/>
      </c>
      <c r="D7113" t="n">
        <v>389</v>
      </c>
      <c r="E7113" t="inlineStr">
        <is>
          <t>SAN</t>
        </is>
      </c>
      <c r="F7113" s="10" t="n">
        <v>1633</v>
      </c>
      <c r="G7113" t="inlineStr">
        <is>
          <t>1600-1659</t>
        </is>
      </c>
      <c r="H7113" s="9">
        <f>INT(F7113/100)</f>
        <v/>
      </c>
      <c r="I7113" t="n">
        <v>2</v>
      </c>
      <c r="J7113" t="n">
        <v>0</v>
      </c>
      <c r="K7113" t="n">
        <v>-11</v>
      </c>
      <c r="L7113" t="n">
        <v>0</v>
      </c>
      <c r="M7113" t="n">
        <v>0</v>
      </c>
      <c r="O7113" t="n">
        <v>0</v>
      </c>
    </row>
    <row r="7114">
      <c r="A7114" s="8" t="n">
        <v>46220</v>
      </c>
      <c r="B7114" t="inlineStr">
        <is>
          <t>WN</t>
        </is>
      </c>
      <c r="C7114" s="9">
        <f>_xlfn.XLOOKUP(B7114,Carriers[Code],Carriers[Airline])</f>
        <v/>
      </c>
      <c r="D7114" t="n">
        <v>4106</v>
      </c>
      <c r="E7114" t="inlineStr">
        <is>
          <t>MDW</t>
        </is>
      </c>
      <c r="F7114" s="10" t="n">
        <v>1645</v>
      </c>
      <c r="G7114" t="inlineStr">
        <is>
          <t>1600-1659</t>
        </is>
      </c>
      <c r="H7114" s="9">
        <f>INT(F7114/100)</f>
        <v/>
      </c>
      <c r="I7114" t="n">
        <v>21</v>
      </c>
      <c r="J7114" t="n">
        <v>1</v>
      </c>
      <c r="K7114" t="n">
        <v>22</v>
      </c>
      <c r="L7114" t="n">
        <v>1</v>
      </c>
      <c r="M7114" t="n">
        <v>0</v>
      </c>
      <c r="O7114" t="n">
        <v>0</v>
      </c>
      <c r="P7114" t="n">
        <v>21</v>
      </c>
      <c r="Q7114" t="n">
        <v>0</v>
      </c>
      <c r="R7114" t="n">
        <v>1</v>
      </c>
      <c r="S7114" t="n">
        <v>0</v>
      </c>
      <c r="T7114" t="n">
        <v>0</v>
      </c>
    </row>
    <row r="7115">
      <c r="A7115" s="8" t="n">
        <v>46220</v>
      </c>
      <c r="B7115" t="inlineStr">
        <is>
          <t>AA</t>
        </is>
      </c>
      <c r="C7115" s="9">
        <f>_xlfn.XLOOKUP(B7115,Carriers[Code],Carriers[Airline])</f>
        <v/>
      </c>
      <c r="D7115" t="n">
        <v>1573</v>
      </c>
      <c r="E7115" t="inlineStr">
        <is>
          <t>CLT</t>
        </is>
      </c>
      <c r="F7115" s="10" t="n">
        <v>1646</v>
      </c>
      <c r="G7115" t="inlineStr">
        <is>
          <t>1600-1659</t>
        </is>
      </c>
      <c r="H7115" s="9">
        <f>INT(F7115/100)</f>
        <v/>
      </c>
      <c r="I7115" t="n">
        <v>196</v>
      </c>
      <c r="J7115" t="n">
        <v>1</v>
      </c>
      <c r="K7115" t="n">
        <v>177</v>
      </c>
      <c r="L7115" t="n">
        <v>1</v>
      </c>
      <c r="M7115" t="n">
        <v>0</v>
      </c>
      <c r="O7115" t="n">
        <v>0</v>
      </c>
      <c r="P7115" t="n">
        <v>0</v>
      </c>
      <c r="Q7115" t="n">
        <v>0</v>
      </c>
      <c r="R7115" t="n">
        <v>0</v>
      </c>
      <c r="S7115" t="n">
        <v>0</v>
      </c>
      <c r="T7115" t="n">
        <v>177</v>
      </c>
    </row>
    <row r="7116">
      <c r="A7116" s="8" t="n">
        <v>46220</v>
      </c>
      <c r="B7116" t="inlineStr">
        <is>
          <t>AS</t>
        </is>
      </c>
      <c r="C7116" s="9">
        <f>_xlfn.XLOOKUP(B7116,Carriers[Code],Carriers[Airline])</f>
        <v/>
      </c>
      <c r="D7116" t="n">
        <v>1319</v>
      </c>
      <c r="E7116" t="inlineStr">
        <is>
          <t>PDX</t>
        </is>
      </c>
      <c r="F7116" s="10" t="n">
        <v>1654</v>
      </c>
      <c r="G7116" t="inlineStr">
        <is>
          <t>1600-1659</t>
        </is>
      </c>
      <c r="H7116" s="9">
        <f>INT(F7116/100)</f>
        <v/>
      </c>
      <c r="I7116" t="n">
        <v>4</v>
      </c>
      <c r="J7116" t="n">
        <v>0</v>
      </c>
      <c r="K7116" t="n">
        <v>10</v>
      </c>
      <c r="L7116" t="n">
        <v>0</v>
      </c>
      <c r="M7116" t="n">
        <v>0</v>
      </c>
      <c r="O7116" t="n">
        <v>0</v>
      </c>
    </row>
    <row r="7117">
      <c r="A7117" s="8" t="n">
        <v>46220</v>
      </c>
      <c r="B7117" t="inlineStr">
        <is>
          <t>B6</t>
        </is>
      </c>
      <c r="C7117" s="9">
        <f>_xlfn.XLOOKUP(B7117,Carriers[Code],Carriers[Airline])</f>
        <v/>
      </c>
      <c r="D7117" t="n">
        <v>507</v>
      </c>
      <c r="E7117" t="inlineStr">
        <is>
          <t>BNA</t>
        </is>
      </c>
      <c r="F7117" s="10" t="n">
        <v>1655</v>
      </c>
      <c r="G7117" t="inlineStr">
        <is>
          <t>1600-1659</t>
        </is>
      </c>
      <c r="H7117" s="9">
        <f>INT(F7117/100)</f>
        <v/>
      </c>
      <c r="I7117" t="n">
        <v>-2</v>
      </c>
      <c r="J7117" t="n">
        <v>0</v>
      </c>
      <c r="K7117" t="n">
        <v>58</v>
      </c>
      <c r="L7117" t="n">
        <v>1</v>
      </c>
      <c r="M7117" t="n">
        <v>0</v>
      </c>
      <c r="O7117" t="n">
        <v>0</v>
      </c>
      <c r="P7117" t="n">
        <v>0</v>
      </c>
      <c r="Q7117" t="n">
        <v>0</v>
      </c>
      <c r="R7117" t="n">
        <v>58</v>
      </c>
      <c r="S7117" t="n">
        <v>0</v>
      </c>
      <c r="T7117" t="n">
        <v>0</v>
      </c>
    </row>
    <row r="7118">
      <c r="A7118" s="8" t="n">
        <v>46220</v>
      </c>
      <c r="B7118" t="inlineStr">
        <is>
          <t>UA</t>
        </is>
      </c>
      <c r="C7118" s="9">
        <f>_xlfn.XLOOKUP(B7118,Carriers[Code],Carriers[Airline])</f>
        <v/>
      </c>
      <c r="D7118" t="n">
        <v>800</v>
      </c>
      <c r="E7118" t="inlineStr">
        <is>
          <t>DEN</t>
        </is>
      </c>
      <c r="F7118" s="10" t="n">
        <v>1657</v>
      </c>
      <c r="G7118" t="inlineStr">
        <is>
          <t>1600-1659</t>
        </is>
      </c>
      <c r="H7118" s="9">
        <f>INT(F7118/100)</f>
        <v/>
      </c>
      <c r="I7118" t="n">
        <v>-8</v>
      </c>
      <c r="J7118" t="n">
        <v>0</v>
      </c>
      <c r="K7118" t="n">
        <v>0</v>
      </c>
      <c r="L7118" t="n">
        <v>0</v>
      </c>
      <c r="M7118" t="n">
        <v>0</v>
      </c>
      <c r="O7118" t="n">
        <v>0</v>
      </c>
    </row>
    <row r="7119">
      <c r="A7119" s="8" t="n">
        <v>46220</v>
      </c>
      <c r="B7119" t="inlineStr">
        <is>
          <t>B6</t>
        </is>
      </c>
      <c r="C7119" s="9">
        <f>_xlfn.XLOOKUP(B7119,Carriers[Code],Carriers[Airline])</f>
        <v/>
      </c>
      <c r="D7119" t="n">
        <v>509</v>
      </c>
      <c r="E7119" t="inlineStr">
        <is>
          <t>JAX</t>
        </is>
      </c>
      <c r="F7119" s="10" t="n">
        <v>1659</v>
      </c>
      <c r="G7119" t="inlineStr">
        <is>
          <t>1600-1659</t>
        </is>
      </c>
      <c r="H7119" s="9">
        <f>INT(F7119/100)</f>
        <v/>
      </c>
      <c r="I7119" t="n">
        <v>59</v>
      </c>
      <c r="J7119" t="n">
        <v>1</v>
      </c>
      <c r="K7119" t="n">
        <v>74</v>
      </c>
      <c r="L7119" t="n">
        <v>1</v>
      </c>
      <c r="M7119" t="n">
        <v>0</v>
      </c>
      <c r="O7119" t="n">
        <v>0</v>
      </c>
      <c r="P7119" t="n">
        <v>0</v>
      </c>
      <c r="Q7119" t="n">
        <v>0</v>
      </c>
      <c r="R7119" t="n">
        <v>28</v>
      </c>
      <c r="S7119" t="n">
        <v>0</v>
      </c>
      <c r="T7119" t="n">
        <v>46</v>
      </c>
    </row>
    <row r="7120">
      <c r="A7120" s="8" t="n">
        <v>46220</v>
      </c>
      <c r="B7120" t="inlineStr">
        <is>
          <t>B6</t>
        </is>
      </c>
      <c r="C7120" s="9">
        <f>_xlfn.XLOOKUP(B7120,Carriers[Code],Carriers[Airline])</f>
        <v/>
      </c>
      <c r="D7120" t="n">
        <v>733</v>
      </c>
      <c r="E7120" t="inlineStr">
        <is>
          <t>SFO</t>
        </is>
      </c>
      <c r="F7120" s="10" t="n">
        <v>1700</v>
      </c>
      <c r="G7120" t="inlineStr">
        <is>
          <t>1700-1759</t>
        </is>
      </c>
      <c r="H7120" s="9">
        <f>INT(F7120/100)</f>
        <v/>
      </c>
      <c r="I7120" t="n">
        <v>-3</v>
      </c>
      <c r="J7120" t="n">
        <v>0</v>
      </c>
      <c r="K7120" t="n">
        <v>-8</v>
      </c>
      <c r="L7120" t="n">
        <v>0</v>
      </c>
      <c r="M7120" t="n">
        <v>0</v>
      </c>
      <c r="O7120" t="n">
        <v>0</v>
      </c>
    </row>
    <row r="7121">
      <c r="A7121" s="8" t="n">
        <v>46220</v>
      </c>
      <c r="B7121" t="inlineStr">
        <is>
          <t>UA</t>
        </is>
      </c>
      <c r="C7121" s="9">
        <f>_xlfn.XLOOKUP(B7121,Carriers[Code],Carriers[Airline])</f>
        <v/>
      </c>
      <c r="D7121" t="n">
        <v>2040</v>
      </c>
      <c r="E7121" t="inlineStr">
        <is>
          <t>ORD</t>
        </is>
      </c>
      <c r="F7121" s="10" t="n">
        <v>1700</v>
      </c>
      <c r="G7121" t="inlineStr">
        <is>
          <t>1700-1759</t>
        </is>
      </c>
      <c r="H7121" s="9">
        <f>INT(F7121/100)</f>
        <v/>
      </c>
      <c r="I7121" t="n">
        <v>79</v>
      </c>
      <c r="J7121" t="n">
        <v>1</v>
      </c>
      <c r="K7121" t="n">
        <v>108</v>
      </c>
      <c r="L7121" t="n">
        <v>1</v>
      </c>
      <c r="M7121" t="n">
        <v>0</v>
      </c>
      <c r="O7121" t="n">
        <v>0</v>
      </c>
      <c r="P7121" t="n">
        <v>0</v>
      </c>
      <c r="Q7121" t="n">
        <v>0</v>
      </c>
      <c r="R7121" t="n">
        <v>108</v>
      </c>
      <c r="S7121" t="n">
        <v>0</v>
      </c>
      <c r="T7121" t="n">
        <v>0</v>
      </c>
    </row>
    <row r="7122">
      <c r="A7122" s="8" t="n">
        <v>46220</v>
      </c>
      <c r="B7122" t="inlineStr">
        <is>
          <t>YX</t>
        </is>
      </c>
      <c r="C7122" s="9">
        <f>_xlfn.XLOOKUP(B7122,Carriers[Code],Carriers[Airline])</f>
        <v/>
      </c>
      <c r="D7122" t="n">
        <v>5620</v>
      </c>
      <c r="E7122" t="inlineStr">
        <is>
          <t>CVG</t>
        </is>
      </c>
      <c r="F7122" s="10" t="n">
        <v>1700</v>
      </c>
      <c r="G7122" t="inlineStr">
        <is>
          <t>1700-1759</t>
        </is>
      </c>
      <c r="H7122" s="9">
        <f>INT(F7122/100)</f>
        <v/>
      </c>
      <c r="I7122" t="n">
        <v>-9</v>
      </c>
      <c r="J7122" t="n">
        <v>0</v>
      </c>
      <c r="K7122" t="n">
        <v>-13</v>
      </c>
      <c r="L7122" t="n">
        <v>0</v>
      </c>
      <c r="M7122" t="n">
        <v>0</v>
      </c>
      <c r="O7122" t="n">
        <v>0</v>
      </c>
    </row>
    <row r="7123">
      <c r="A7123" s="8" t="n">
        <v>46220</v>
      </c>
      <c r="B7123" t="inlineStr">
        <is>
          <t>YX</t>
        </is>
      </c>
      <c r="C7123" s="9">
        <f>_xlfn.XLOOKUP(B7123,Carriers[Code],Carriers[Airline])</f>
        <v/>
      </c>
      <c r="D7123" t="n">
        <v>5721</v>
      </c>
      <c r="E7123" t="inlineStr">
        <is>
          <t>LGA</t>
        </is>
      </c>
      <c r="F7123" s="10" t="n">
        <v>1700</v>
      </c>
      <c r="G7123" t="inlineStr">
        <is>
          <t>1700-1759</t>
        </is>
      </c>
      <c r="H7123" s="9">
        <f>INT(F7123/100)</f>
        <v/>
      </c>
      <c r="I7123" t="n">
        <v>21</v>
      </c>
      <c r="J7123" t="n">
        <v>1</v>
      </c>
      <c r="K7123" t="n">
        <v>40</v>
      </c>
      <c r="L7123" t="n">
        <v>1</v>
      </c>
      <c r="M7123" t="n">
        <v>0</v>
      </c>
      <c r="O7123" t="n">
        <v>0</v>
      </c>
      <c r="P7123" t="n">
        <v>21</v>
      </c>
      <c r="Q7123" t="n">
        <v>0</v>
      </c>
      <c r="R7123" t="n">
        <v>19</v>
      </c>
      <c r="S7123" t="n">
        <v>0</v>
      </c>
      <c r="T7123" t="n">
        <v>0</v>
      </c>
    </row>
    <row r="7124">
      <c r="A7124" s="8" t="n">
        <v>46220</v>
      </c>
      <c r="B7124" t="inlineStr">
        <is>
          <t>AA</t>
        </is>
      </c>
      <c r="C7124" s="9">
        <f>_xlfn.XLOOKUP(B7124,Carriers[Code],Carriers[Airline])</f>
        <v/>
      </c>
      <c r="D7124" t="n">
        <v>3309</v>
      </c>
      <c r="E7124" t="inlineStr">
        <is>
          <t>PHL</t>
        </is>
      </c>
      <c r="F7124" s="10" t="n">
        <v>1705</v>
      </c>
      <c r="G7124" t="inlineStr">
        <is>
          <t>1700-1759</t>
        </is>
      </c>
      <c r="H7124" s="9">
        <f>INT(F7124/100)</f>
        <v/>
      </c>
      <c r="I7124" t="n">
        <v>3</v>
      </c>
      <c r="J7124" t="n">
        <v>0</v>
      </c>
      <c r="K7124" t="n">
        <v>7</v>
      </c>
      <c r="L7124" t="n">
        <v>0</v>
      </c>
      <c r="M7124" t="n">
        <v>0</v>
      </c>
      <c r="O7124" t="n">
        <v>0</v>
      </c>
    </row>
    <row r="7125">
      <c r="A7125" s="8" t="n">
        <v>46220</v>
      </c>
      <c r="B7125" t="inlineStr">
        <is>
          <t>DL</t>
        </is>
      </c>
      <c r="C7125" s="9">
        <f>_xlfn.XLOOKUP(B7125,Carriers[Code],Carriers[Airline])</f>
        <v/>
      </c>
      <c r="D7125" t="n">
        <v>1655</v>
      </c>
      <c r="E7125" t="inlineStr">
        <is>
          <t>SFO</t>
        </is>
      </c>
      <c r="F7125" s="10" t="n">
        <v>1705</v>
      </c>
      <c r="G7125" t="inlineStr">
        <is>
          <t>1700-1759</t>
        </is>
      </c>
      <c r="H7125" s="9">
        <f>INT(F7125/100)</f>
        <v/>
      </c>
      <c r="I7125" t="n">
        <v>-8</v>
      </c>
      <c r="J7125" t="n">
        <v>0</v>
      </c>
      <c r="K7125" t="n">
        <v>-26</v>
      </c>
      <c r="L7125" t="n">
        <v>0</v>
      </c>
      <c r="M7125" t="n">
        <v>0</v>
      </c>
      <c r="O7125" t="n">
        <v>0</v>
      </c>
    </row>
    <row r="7126">
      <c r="A7126" s="8" t="n">
        <v>46220</v>
      </c>
      <c r="B7126" t="inlineStr">
        <is>
          <t>YX</t>
        </is>
      </c>
      <c r="C7126" s="9">
        <f>_xlfn.XLOOKUP(B7126,Carriers[Code],Carriers[Airline])</f>
        <v/>
      </c>
      <c r="D7126" t="n">
        <v>5814</v>
      </c>
      <c r="E7126" t="inlineStr">
        <is>
          <t>JFK</t>
        </is>
      </c>
      <c r="F7126" s="10" t="n">
        <v>1705</v>
      </c>
      <c r="G7126" t="inlineStr">
        <is>
          <t>1700-1759</t>
        </is>
      </c>
      <c r="H7126" s="9">
        <f>INT(F7126/100)</f>
        <v/>
      </c>
      <c r="I7126" t="n">
        <v>-2</v>
      </c>
      <c r="J7126" t="n">
        <v>0</v>
      </c>
      <c r="K7126" t="n">
        <v>0</v>
      </c>
      <c r="L7126" t="n">
        <v>0</v>
      </c>
      <c r="M7126" t="n">
        <v>0</v>
      </c>
      <c r="O7126" t="n">
        <v>0</v>
      </c>
    </row>
    <row r="7127">
      <c r="A7127" s="8" t="n">
        <v>46220</v>
      </c>
      <c r="B7127" t="inlineStr">
        <is>
          <t>AA</t>
        </is>
      </c>
      <c r="C7127" s="9">
        <f>_xlfn.XLOOKUP(B7127,Carriers[Code],Carriers[Airline])</f>
        <v/>
      </c>
      <c r="D7127" t="n">
        <v>3313</v>
      </c>
      <c r="E7127" t="inlineStr">
        <is>
          <t>PHX</t>
        </is>
      </c>
      <c r="F7127" s="10" t="n">
        <v>1707</v>
      </c>
      <c r="G7127" t="inlineStr">
        <is>
          <t>1700-1759</t>
        </is>
      </c>
      <c r="H7127" s="9">
        <f>INT(F7127/100)</f>
        <v/>
      </c>
      <c r="I7127" t="n">
        <v>-6</v>
      </c>
      <c r="J7127" t="n">
        <v>0</v>
      </c>
      <c r="K7127" t="n">
        <v>-36</v>
      </c>
      <c r="L7127" t="n">
        <v>0</v>
      </c>
      <c r="M7127" t="n">
        <v>0</v>
      </c>
      <c r="O7127" t="n">
        <v>0</v>
      </c>
    </row>
    <row r="7128">
      <c r="A7128" s="8" t="n">
        <v>46220</v>
      </c>
      <c r="B7128" t="inlineStr">
        <is>
          <t>B6</t>
        </is>
      </c>
      <c r="C7128" s="9">
        <f>_xlfn.XLOOKUP(B7128,Carriers[Code],Carriers[Airline])</f>
        <v/>
      </c>
      <c r="D7128" t="n">
        <v>317</v>
      </c>
      <c r="E7128" t="inlineStr">
        <is>
          <t>JFK</t>
        </is>
      </c>
      <c r="F7128" s="10" t="n">
        <v>1709</v>
      </c>
      <c r="G7128" t="inlineStr">
        <is>
          <t>1700-1759</t>
        </is>
      </c>
      <c r="H7128" s="9">
        <f>INT(F7128/100)</f>
        <v/>
      </c>
      <c r="I7128" t="n">
        <v>88</v>
      </c>
      <c r="J7128" t="n">
        <v>1</v>
      </c>
      <c r="K7128" t="n">
        <v>90</v>
      </c>
      <c r="L7128" t="n">
        <v>1</v>
      </c>
      <c r="M7128" t="n">
        <v>0</v>
      </c>
      <c r="O7128" t="n">
        <v>0</v>
      </c>
      <c r="P7128" t="n">
        <v>0</v>
      </c>
      <c r="Q7128" t="n">
        <v>0</v>
      </c>
      <c r="R7128" t="n">
        <v>2</v>
      </c>
      <c r="S7128" t="n">
        <v>0</v>
      </c>
      <c r="T7128" t="n">
        <v>88</v>
      </c>
    </row>
    <row r="7129">
      <c r="A7129" s="8" t="n">
        <v>46220</v>
      </c>
      <c r="B7129" t="inlineStr">
        <is>
          <t>B6</t>
        </is>
      </c>
      <c r="C7129" s="9">
        <f>_xlfn.XLOOKUP(B7129,Carriers[Code],Carriers[Airline])</f>
        <v/>
      </c>
      <c r="D7129" t="n">
        <v>811</v>
      </c>
      <c r="E7129" t="inlineStr">
        <is>
          <t>ORD</t>
        </is>
      </c>
      <c r="F7129" s="10" t="n">
        <v>1710</v>
      </c>
      <c r="G7129" t="inlineStr">
        <is>
          <t>1700-1759</t>
        </is>
      </c>
      <c r="H7129" s="9">
        <f>INT(F7129/100)</f>
        <v/>
      </c>
      <c r="I7129" t="n">
        <v>28</v>
      </c>
      <c r="J7129" t="n">
        <v>1</v>
      </c>
      <c r="K7129" t="n">
        <v>68</v>
      </c>
      <c r="L7129" t="n">
        <v>1</v>
      </c>
      <c r="M7129" t="n">
        <v>0</v>
      </c>
      <c r="O7129" t="n">
        <v>0</v>
      </c>
      <c r="P7129" t="n">
        <v>0</v>
      </c>
      <c r="Q7129" t="n">
        <v>0</v>
      </c>
      <c r="R7129" t="n">
        <v>68</v>
      </c>
      <c r="S7129" t="n">
        <v>0</v>
      </c>
      <c r="T7129" t="n">
        <v>0</v>
      </c>
    </row>
    <row r="7130">
      <c r="A7130" s="8" t="n">
        <v>46220</v>
      </c>
      <c r="B7130" t="inlineStr">
        <is>
          <t>DL</t>
        </is>
      </c>
      <c r="C7130" s="9">
        <f>_xlfn.XLOOKUP(B7130,Carriers[Code],Carriers[Airline])</f>
        <v/>
      </c>
      <c r="D7130" t="n">
        <v>571</v>
      </c>
      <c r="E7130" t="inlineStr">
        <is>
          <t>SAN</t>
        </is>
      </c>
      <c r="F7130" s="10" t="n">
        <v>1710</v>
      </c>
      <c r="G7130" t="inlineStr">
        <is>
          <t>1700-1759</t>
        </is>
      </c>
      <c r="H7130" s="9">
        <f>INT(F7130/100)</f>
        <v/>
      </c>
      <c r="I7130" t="n">
        <v>20</v>
      </c>
      <c r="J7130" t="n">
        <v>1</v>
      </c>
      <c r="K7130" t="n">
        <v>31</v>
      </c>
      <c r="L7130" t="n">
        <v>1</v>
      </c>
      <c r="M7130" t="n">
        <v>0</v>
      </c>
      <c r="O7130" t="n">
        <v>0</v>
      </c>
      <c r="P7130" t="n">
        <v>0</v>
      </c>
      <c r="Q7130" t="n">
        <v>0</v>
      </c>
      <c r="R7130" t="n">
        <v>31</v>
      </c>
      <c r="S7130" t="n">
        <v>0</v>
      </c>
      <c r="T7130" t="n">
        <v>0</v>
      </c>
    </row>
    <row r="7131">
      <c r="A7131" s="8" t="n">
        <v>46220</v>
      </c>
      <c r="B7131" t="inlineStr">
        <is>
          <t>YX</t>
        </is>
      </c>
      <c r="C7131" s="9">
        <f>_xlfn.XLOOKUP(B7131,Carriers[Code],Carriers[Airline])</f>
        <v/>
      </c>
      <c r="D7131" t="n">
        <v>4678</v>
      </c>
      <c r="E7131" t="inlineStr">
        <is>
          <t>STL</t>
        </is>
      </c>
      <c r="F7131" s="10" t="n">
        <v>1712</v>
      </c>
      <c r="G7131" t="inlineStr">
        <is>
          <t>1700-1759</t>
        </is>
      </c>
      <c r="H7131" s="9">
        <f>INT(F7131/100)</f>
        <v/>
      </c>
      <c r="I7131" t="n">
        <v>-2</v>
      </c>
      <c r="J7131" t="n">
        <v>0</v>
      </c>
      <c r="K7131" t="n">
        <v>3</v>
      </c>
      <c r="L7131" t="n">
        <v>0</v>
      </c>
      <c r="M7131" t="n">
        <v>0</v>
      </c>
      <c r="O7131" t="n">
        <v>0</v>
      </c>
    </row>
    <row r="7132">
      <c r="A7132" s="8" t="n">
        <v>46220</v>
      </c>
      <c r="B7132" t="inlineStr">
        <is>
          <t>DL</t>
        </is>
      </c>
      <c r="C7132" s="9">
        <f>_xlfn.XLOOKUP(B7132,Carriers[Code],Carriers[Airline])</f>
        <v/>
      </c>
      <c r="D7132" t="n">
        <v>1432</v>
      </c>
      <c r="E7132" t="inlineStr">
        <is>
          <t>DTW</t>
        </is>
      </c>
      <c r="F7132" s="10" t="n">
        <v>1715</v>
      </c>
      <c r="G7132" t="inlineStr">
        <is>
          <t>1700-1759</t>
        </is>
      </c>
      <c r="H7132" s="9">
        <f>INT(F7132/100)</f>
        <v/>
      </c>
      <c r="I7132" t="n">
        <v>-5</v>
      </c>
      <c r="J7132" t="n">
        <v>0</v>
      </c>
      <c r="K7132" t="n">
        <v>25</v>
      </c>
      <c r="L7132" t="n">
        <v>1</v>
      </c>
      <c r="M7132" t="n">
        <v>0</v>
      </c>
      <c r="O7132" t="n">
        <v>0</v>
      </c>
      <c r="P7132" t="n">
        <v>0</v>
      </c>
      <c r="Q7132" t="n">
        <v>0</v>
      </c>
      <c r="R7132" t="n">
        <v>25</v>
      </c>
      <c r="S7132" t="n">
        <v>0</v>
      </c>
      <c r="T7132" t="n">
        <v>0</v>
      </c>
    </row>
    <row r="7133">
      <c r="A7133" s="8" t="n">
        <v>46220</v>
      </c>
      <c r="B7133" t="inlineStr">
        <is>
          <t>DL</t>
        </is>
      </c>
      <c r="C7133" s="9">
        <f>_xlfn.XLOOKUP(B7133,Carriers[Code],Carriers[Airline])</f>
        <v/>
      </c>
      <c r="D7133" t="n">
        <v>2782</v>
      </c>
      <c r="E7133" t="inlineStr">
        <is>
          <t>RDU</t>
        </is>
      </c>
      <c r="F7133" s="10" t="n">
        <v>1715</v>
      </c>
      <c r="G7133" t="inlineStr">
        <is>
          <t>1700-1759</t>
        </is>
      </c>
      <c r="H7133" s="9">
        <f>INT(F7133/100)</f>
        <v/>
      </c>
      <c r="I7133" t="n">
        <v>4</v>
      </c>
      <c r="J7133" t="n">
        <v>0</v>
      </c>
      <c r="K7133" t="n">
        <v>24</v>
      </c>
      <c r="L7133" t="n">
        <v>1</v>
      </c>
      <c r="M7133" t="n">
        <v>0</v>
      </c>
      <c r="O7133" t="n">
        <v>0</v>
      </c>
      <c r="P7133" t="n">
        <v>0</v>
      </c>
      <c r="Q7133" t="n">
        <v>0</v>
      </c>
      <c r="R7133" t="n">
        <v>24</v>
      </c>
      <c r="S7133" t="n">
        <v>0</v>
      </c>
      <c r="T7133" t="n">
        <v>0</v>
      </c>
    </row>
    <row r="7134">
      <c r="A7134" s="8" t="n">
        <v>46220</v>
      </c>
      <c r="B7134" t="inlineStr">
        <is>
          <t>WN</t>
        </is>
      </c>
      <c r="C7134" s="9">
        <f>_xlfn.XLOOKUP(B7134,Carriers[Code],Carriers[Airline])</f>
        <v/>
      </c>
      <c r="D7134" t="n">
        <v>1898</v>
      </c>
      <c r="E7134" t="inlineStr">
        <is>
          <t>BWI</t>
        </is>
      </c>
      <c r="F7134" s="10" t="n">
        <v>1720</v>
      </c>
      <c r="G7134" t="inlineStr">
        <is>
          <t>1700-1759</t>
        </is>
      </c>
      <c r="H7134" s="9">
        <f>INT(F7134/100)</f>
        <v/>
      </c>
      <c r="I7134" t="n">
        <v>42</v>
      </c>
      <c r="J7134" t="n">
        <v>1</v>
      </c>
      <c r="K7134" t="n">
        <v>45</v>
      </c>
      <c r="L7134" t="n">
        <v>1</v>
      </c>
      <c r="M7134" t="n">
        <v>0</v>
      </c>
      <c r="O7134" t="n">
        <v>0</v>
      </c>
      <c r="P7134" t="n">
        <v>36</v>
      </c>
      <c r="Q7134" t="n">
        <v>0</v>
      </c>
      <c r="R7134" t="n">
        <v>3</v>
      </c>
      <c r="S7134" t="n">
        <v>0</v>
      </c>
      <c r="T7134" t="n">
        <v>6</v>
      </c>
    </row>
    <row r="7135">
      <c r="A7135" s="8" t="n">
        <v>46220</v>
      </c>
      <c r="B7135" t="inlineStr">
        <is>
          <t>YX</t>
        </is>
      </c>
      <c r="C7135" s="9">
        <f>_xlfn.XLOOKUP(B7135,Carriers[Code],Carriers[Airline])</f>
        <v/>
      </c>
      <c r="D7135" t="n">
        <v>5714</v>
      </c>
      <c r="E7135" t="inlineStr">
        <is>
          <t>PHL</t>
        </is>
      </c>
      <c r="F7135" s="10" t="n">
        <v>1720</v>
      </c>
      <c r="G7135" t="inlineStr">
        <is>
          <t>1700-1759</t>
        </is>
      </c>
      <c r="H7135" s="9">
        <f>INT(F7135/100)</f>
        <v/>
      </c>
      <c r="I7135" t="n">
        <v>63</v>
      </c>
      <c r="J7135" t="n">
        <v>1</v>
      </c>
      <c r="K7135" t="n">
        <v>60</v>
      </c>
      <c r="L7135" t="n">
        <v>1</v>
      </c>
      <c r="M7135" t="n">
        <v>0</v>
      </c>
      <c r="O7135" t="n">
        <v>0</v>
      </c>
      <c r="P7135" t="n">
        <v>0</v>
      </c>
      <c r="Q7135" t="n">
        <v>0</v>
      </c>
      <c r="R7135" t="n">
        <v>31</v>
      </c>
      <c r="S7135" t="n">
        <v>0</v>
      </c>
      <c r="T7135" t="n">
        <v>29</v>
      </c>
    </row>
    <row r="7136">
      <c r="A7136" s="8" t="n">
        <v>46220</v>
      </c>
      <c r="B7136" t="inlineStr">
        <is>
          <t>B6</t>
        </is>
      </c>
      <c r="C7136" s="9">
        <f>_xlfn.XLOOKUP(B7136,Carriers[Code],Carriers[Airline])</f>
        <v/>
      </c>
      <c r="D7136" t="n">
        <v>1955</v>
      </c>
      <c r="E7136" t="inlineStr">
        <is>
          <t>DCA</t>
        </is>
      </c>
      <c r="F7136" s="10" t="n">
        <v>1721</v>
      </c>
      <c r="G7136" t="inlineStr">
        <is>
          <t>1700-1759</t>
        </is>
      </c>
      <c r="H7136" s="9">
        <f>INT(F7136/100)</f>
        <v/>
      </c>
      <c r="I7136" t="n">
        <v>-4</v>
      </c>
      <c r="J7136" t="n">
        <v>0</v>
      </c>
      <c r="K7136" t="n">
        <v>7</v>
      </c>
      <c r="L7136" t="n">
        <v>0</v>
      </c>
      <c r="M7136" t="n">
        <v>0</v>
      </c>
      <c r="O7136" t="n">
        <v>0</v>
      </c>
    </row>
    <row r="7137">
      <c r="A7137" s="8" t="n">
        <v>46220</v>
      </c>
      <c r="B7137" t="inlineStr">
        <is>
          <t>AA</t>
        </is>
      </c>
      <c r="C7137" s="9">
        <f>_xlfn.XLOOKUP(B7137,Carriers[Code],Carriers[Airline])</f>
        <v/>
      </c>
      <c r="D7137" t="n">
        <v>1557</v>
      </c>
      <c r="E7137" t="inlineStr">
        <is>
          <t>DCA</t>
        </is>
      </c>
      <c r="F7137" s="10" t="n">
        <v>1723</v>
      </c>
      <c r="G7137" t="inlineStr">
        <is>
          <t>1700-1759</t>
        </is>
      </c>
      <c r="H7137" s="9">
        <f>INT(F7137/100)</f>
        <v/>
      </c>
      <c r="I7137" t="n">
        <v>16</v>
      </c>
      <c r="J7137" t="n">
        <v>1</v>
      </c>
      <c r="K7137" t="n">
        <v>28</v>
      </c>
      <c r="L7137" t="n">
        <v>1</v>
      </c>
      <c r="M7137" t="n">
        <v>0</v>
      </c>
      <c r="O7137" t="n">
        <v>0</v>
      </c>
      <c r="P7137" t="n">
        <v>0</v>
      </c>
      <c r="Q7137" t="n">
        <v>0</v>
      </c>
      <c r="R7137" t="n">
        <v>20</v>
      </c>
      <c r="S7137" t="n">
        <v>0</v>
      </c>
      <c r="T7137" t="n">
        <v>8</v>
      </c>
    </row>
    <row r="7138">
      <c r="A7138" s="8" t="n">
        <v>46220</v>
      </c>
      <c r="B7138" t="inlineStr">
        <is>
          <t>WN</t>
        </is>
      </c>
      <c r="C7138" s="9">
        <f>_xlfn.XLOOKUP(B7138,Carriers[Code],Carriers[Airline])</f>
        <v/>
      </c>
      <c r="D7138" t="n">
        <v>742</v>
      </c>
      <c r="E7138" t="inlineStr">
        <is>
          <t>DEN</t>
        </is>
      </c>
      <c r="F7138" s="10" t="n">
        <v>1730</v>
      </c>
      <c r="G7138" t="inlineStr">
        <is>
          <t>1700-1759</t>
        </is>
      </c>
      <c r="H7138" s="9">
        <f>INT(F7138/100)</f>
        <v/>
      </c>
      <c r="I7138" t="n">
        <v>39</v>
      </c>
      <c r="J7138" t="n">
        <v>1</v>
      </c>
      <c r="K7138" t="n">
        <v>46</v>
      </c>
      <c r="L7138" t="n">
        <v>1</v>
      </c>
      <c r="M7138" t="n">
        <v>0</v>
      </c>
      <c r="O7138" t="n">
        <v>0</v>
      </c>
      <c r="P7138" t="n">
        <v>20</v>
      </c>
      <c r="Q7138" t="n">
        <v>0</v>
      </c>
      <c r="R7138" t="n">
        <v>7</v>
      </c>
      <c r="S7138" t="n">
        <v>0</v>
      </c>
      <c r="T7138" t="n">
        <v>19</v>
      </c>
    </row>
    <row r="7139">
      <c r="A7139" s="8" t="n">
        <v>46220</v>
      </c>
      <c r="B7139" t="inlineStr">
        <is>
          <t>AA</t>
        </is>
      </c>
      <c r="C7139" s="9">
        <f>_xlfn.XLOOKUP(B7139,Carriers[Code],Carriers[Airline])</f>
        <v/>
      </c>
      <c r="D7139" t="n">
        <v>1578</v>
      </c>
      <c r="E7139" t="inlineStr">
        <is>
          <t>LAX</t>
        </is>
      </c>
      <c r="F7139" s="10" t="n">
        <v>1733</v>
      </c>
      <c r="G7139" t="inlineStr">
        <is>
          <t>1700-1759</t>
        </is>
      </c>
      <c r="H7139" s="9">
        <f>INT(F7139/100)</f>
        <v/>
      </c>
      <c r="I7139" t="n">
        <v>9</v>
      </c>
      <c r="J7139" t="n">
        <v>0</v>
      </c>
      <c r="K7139" t="n">
        <v>11</v>
      </c>
      <c r="L7139" t="n">
        <v>0</v>
      </c>
      <c r="M7139" t="n">
        <v>0</v>
      </c>
      <c r="O7139" t="n">
        <v>0</v>
      </c>
    </row>
    <row r="7140">
      <c r="A7140" s="8" t="n">
        <v>46220</v>
      </c>
      <c r="B7140" t="inlineStr">
        <is>
          <t>UA</t>
        </is>
      </c>
      <c r="C7140" s="9">
        <f>_xlfn.XLOOKUP(B7140,Carriers[Code],Carriers[Airline])</f>
        <v/>
      </c>
      <c r="D7140" t="n">
        <v>1392</v>
      </c>
      <c r="E7140" t="inlineStr">
        <is>
          <t>IAH</t>
        </is>
      </c>
      <c r="F7140" s="10" t="n">
        <v>1735</v>
      </c>
      <c r="G7140" t="inlineStr">
        <is>
          <t>1700-1759</t>
        </is>
      </c>
      <c r="H7140" s="9">
        <f>INT(F7140/100)</f>
        <v/>
      </c>
      <c r="I7140" t="n">
        <v>1</v>
      </c>
      <c r="J7140" t="n">
        <v>0</v>
      </c>
      <c r="K7140" t="n">
        <v>-6</v>
      </c>
      <c r="L7140" t="n">
        <v>0</v>
      </c>
      <c r="M7140" t="n">
        <v>0</v>
      </c>
      <c r="O7140" t="n">
        <v>0</v>
      </c>
    </row>
    <row r="7141">
      <c r="A7141" s="8" t="n">
        <v>46220</v>
      </c>
      <c r="B7141" t="inlineStr">
        <is>
          <t>AA</t>
        </is>
      </c>
      <c r="C7141" s="9">
        <f>_xlfn.XLOOKUP(B7141,Carriers[Code],Carriers[Airline])</f>
        <v/>
      </c>
      <c r="D7141" t="n">
        <v>1592</v>
      </c>
      <c r="E7141" t="inlineStr">
        <is>
          <t>ORD</t>
        </is>
      </c>
      <c r="F7141" s="10" t="n">
        <v>1738</v>
      </c>
      <c r="G7141" t="inlineStr">
        <is>
          <t>1700-1759</t>
        </is>
      </c>
      <c r="H7141" s="9">
        <f>INT(F7141/100)</f>
        <v/>
      </c>
      <c r="I7141" t="n">
        <v>95</v>
      </c>
      <c r="J7141" t="n">
        <v>1</v>
      </c>
      <c r="K7141" t="n">
        <v>100</v>
      </c>
      <c r="L7141" t="n">
        <v>1</v>
      </c>
      <c r="M7141" t="n">
        <v>0</v>
      </c>
      <c r="O7141" t="n">
        <v>0</v>
      </c>
      <c r="P7141" t="n">
        <v>0</v>
      </c>
      <c r="Q7141" t="n">
        <v>0</v>
      </c>
      <c r="R7141" t="n">
        <v>100</v>
      </c>
      <c r="S7141" t="n">
        <v>0</v>
      </c>
      <c r="T7141" t="n">
        <v>0</v>
      </c>
    </row>
    <row r="7142">
      <c r="A7142" s="8" t="n">
        <v>46220</v>
      </c>
      <c r="B7142" t="inlineStr">
        <is>
          <t>B6</t>
        </is>
      </c>
      <c r="C7142" s="9">
        <f>_xlfn.XLOOKUP(B7142,Carriers[Code],Carriers[Airline])</f>
        <v/>
      </c>
      <c r="D7142" t="n">
        <v>1115</v>
      </c>
      <c r="E7142" t="inlineStr">
        <is>
          <t>BUF</t>
        </is>
      </c>
      <c r="F7142" s="10" t="n">
        <v>1740</v>
      </c>
      <c r="G7142" t="inlineStr">
        <is>
          <t>1700-1759</t>
        </is>
      </c>
      <c r="H7142" s="9">
        <f>INT(F7142/100)</f>
        <v/>
      </c>
      <c r="I7142" t="n">
        <v>13</v>
      </c>
      <c r="J7142" t="n">
        <v>0</v>
      </c>
      <c r="K7142" t="n">
        <v>29</v>
      </c>
      <c r="L7142" t="n">
        <v>1</v>
      </c>
      <c r="M7142" t="n">
        <v>0</v>
      </c>
      <c r="O7142" t="n">
        <v>0</v>
      </c>
      <c r="P7142" t="n">
        <v>0</v>
      </c>
      <c r="Q7142" t="n">
        <v>0</v>
      </c>
      <c r="R7142" t="n">
        <v>29</v>
      </c>
      <c r="S7142" t="n">
        <v>0</v>
      </c>
      <c r="T7142" t="n">
        <v>0</v>
      </c>
    </row>
    <row r="7143">
      <c r="A7143" s="8" t="n">
        <v>46220</v>
      </c>
      <c r="B7143" t="inlineStr">
        <is>
          <t>B6</t>
        </is>
      </c>
      <c r="C7143" s="9">
        <f>_xlfn.XLOOKUP(B7143,Carriers[Code],Carriers[Airline])</f>
        <v/>
      </c>
      <c r="D7143" t="n">
        <v>1387</v>
      </c>
      <c r="E7143" t="inlineStr">
        <is>
          <t>LAX</t>
        </is>
      </c>
      <c r="F7143" s="10" t="n">
        <v>1742</v>
      </c>
      <c r="G7143" t="inlineStr">
        <is>
          <t>1700-1759</t>
        </is>
      </c>
      <c r="H7143" s="9">
        <f>INT(F7143/100)</f>
        <v/>
      </c>
      <c r="I7143" t="n">
        <v>-3</v>
      </c>
      <c r="J7143" t="n">
        <v>0</v>
      </c>
      <c r="K7143" t="n">
        <v>0</v>
      </c>
      <c r="L7143" t="n">
        <v>0</v>
      </c>
      <c r="M7143" t="n">
        <v>0</v>
      </c>
      <c r="O7143" t="n">
        <v>0</v>
      </c>
    </row>
    <row r="7144">
      <c r="A7144" s="8" t="n">
        <v>46220</v>
      </c>
      <c r="B7144" t="inlineStr">
        <is>
          <t>UA</t>
        </is>
      </c>
      <c r="C7144" s="9">
        <f>_xlfn.XLOOKUP(B7144,Carriers[Code],Carriers[Airline])</f>
        <v/>
      </c>
      <c r="D7144" t="n">
        <v>1647</v>
      </c>
      <c r="E7144" t="inlineStr">
        <is>
          <t>EWR</t>
        </is>
      </c>
      <c r="F7144" s="10" t="n">
        <v>1744</v>
      </c>
      <c r="G7144" t="inlineStr">
        <is>
          <t>1700-1759</t>
        </is>
      </c>
      <c r="H7144" s="9">
        <f>INT(F7144/100)</f>
        <v/>
      </c>
      <c r="I7144" t="n">
        <v>31</v>
      </c>
      <c r="J7144" t="n">
        <v>1</v>
      </c>
      <c r="K7144" t="n">
        <v>56</v>
      </c>
      <c r="L7144" t="n">
        <v>1</v>
      </c>
      <c r="M7144" t="n">
        <v>0</v>
      </c>
      <c r="O7144" t="n">
        <v>0</v>
      </c>
      <c r="P7144" t="n">
        <v>0</v>
      </c>
      <c r="Q7144" t="n">
        <v>0</v>
      </c>
      <c r="R7144" t="n">
        <v>56</v>
      </c>
      <c r="S7144" t="n">
        <v>0</v>
      </c>
      <c r="T7144" t="n">
        <v>0</v>
      </c>
    </row>
    <row r="7145">
      <c r="A7145" s="8" t="n">
        <v>46220</v>
      </c>
      <c r="B7145" t="inlineStr">
        <is>
          <t>YX</t>
        </is>
      </c>
      <c r="C7145" s="9">
        <f>_xlfn.XLOOKUP(B7145,Carriers[Code],Carriers[Airline])</f>
        <v/>
      </c>
      <c r="D7145" t="n">
        <v>5616</v>
      </c>
      <c r="E7145" t="inlineStr">
        <is>
          <t>IND</t>
        </is>
      </c>
      <c r="F7145" s="10" t="n">
        <v>1745</v>
      </c>
      <c r="G7145" t="inlineStr">
        <is>
          <t>1700-1759</t>
        </is>
      </c>
      <c r="H7145" s="9">
        <f>INT(F7145/100)</f>
        <v/>
      </c>
      <c r="I7145" t="n">
        <v>35</v>
      </c>
      <c r="J7145" t="n">
        <v>1</v>
      </c>
      <c r="K7145" t="n">
        <v>36</v>
      </c>
      <c r="L7145" t="n">
        <v>1</v>
      </c>
      <c r="M7145" t="n">
        <v>0</v>
      </c>
      <c r="O7145" t="n">
        <v>0</v>
      </c>
      <c r="P7145" t="n">
        <v>35</v>
      </c>
      <c r="Q7145" t="n">
        <v>0</v>
      </c>
      <c r="R7145" t="n">
        <v>1</v>
      </c>
      <c r="S7145" t="n">
        <v>0</v>
      </c>
      <c r="T7145" t="n">
        <v>0</v>
      </c>
    </row>
    <row r="7146">
      <c r="A7146" s="8" t="n">
        <v>46220</v>
      </c>
      <c r="B7146" t="inlineStr">
        <is>
          <t>YX</t>
        </is>
      </c>
      <c r="C7146" s="9">
        <f>_xlfn.XLOOKUP(B7146,Carriers[Code],Carriers[Airline])</f>
        <v/>
      </c>
      <c r="D7146" t="n">
        <v>4390</v>
      </c>
      <c r="E7146" t="inlineStr">
        <is>
          <t>JFK</t>
        </is>
      </c>
      <c r="F7146" s="10" t="n">
        <v>1746</v>
      </c>
      <c r="G7146" t="inlineStr">
        <is>
          <t>1700-1759</t>
        </is>
      </c>
      <c r="H7146" s="9">
        <f>INT(F7146/100)</f>
        <v/>
      </c>
      <c r="I7146" t="n">
        <v>0</v>
      </c>
      <c r="J7146" t="n">
        <v>0</v>
      </c>
      <c r="K7146" t="n">
        <v>24</v>
      </c>
      <c r="L7146" t="n">
        <v>1</v>
      </c>
      <c r="M7146" t="n">
        <v>0</v>
      </c>
      <c r="O7146" t="n">
        <v>0</v>
      </c>
      <c r="P7146" t="n">
        <v>0</v>
      </c>
      <c r="Q7146" t="n">
        <v>0</v>
      </c>
      <c r="R7146" t="n">
        <v>24</v>
      </c>
      <c r="S7146" t="n">
        <v>0</v>
      </c>
      <c r="T7146" t="n">
        <v>0</v>
      </c>
    </row>
    <row r="7147">
      <c r="A7147" s="8" t="n">
        <v>46220</v>
      </c>
      <c r="B7147" t="inlineStr">
        <is>
          <t>DL</t>
        </is>
      </c>
      <c r="C7147" s="9">
        <f>_xlfn.XLOOKUP(B7147,Carriers[Code],Carriers[Airline])</f>
        <v/>
      </c>
      <c r="D7147" t="n">
        <v>514</v>
      </c>
      <c r="E7147" t="inlineStr">
        <is>
          <t>PHX</t>
        </is>
      </c>
      <c r="F7147" s="10" t="n">
        <v>1750</v>
      </c>
      <c r="G7147" t="inlineStr">
        <is>
          <t>1700-1759</t>
        </is>
      </c>
      <c r="H7147" s="9">
        <f>INT(F7147/100)</f>
        <v/>
      </c>
      <c r="I7147" t="n">
        <v>-10</v>
      </c>
      <c r="J7147" t="n">
        <v>0</v>
      </c>
      <c r="K7147" t="n">
        <v>-3</v>
      </c>
      <c r="L7147" t="n">
        <v>0</v>
      </c>
      <c r="M7147" t="n">
        <v>0</v>
      </c>
      <c r="O7147" t="n">
        <v>0</v>
      </c>
    </row>
    <row r="7148">
      <c r="A7148" s="8" t="n">
        <v>46220</v>
      </c>
      <c r="B7148" t="inlineStr">
        <is>
          <t>WN</t>
        </is>
      </c>
      <c r="C7148" s="9">
        <f>_xlfn.XLOOKUP(B7148,Carriers[Code],Carriers[Airline])</f>
        <v/>
      </c>
      <c r="D7148" t="n">
        <v>737</v>
      </c>
      <c r="E7148" t="inlineStr">
        <is>
          <t>DAL</t>
        </is>
      </c>
      <c r="F7148" s="10" t="n">
        <v>1750</v>
      </c>
      <c r="G7148" t="inlineStr">
        <is>
          <t>1700-1759</t>
        </is>
      </c>
      <c r="H7148" s="9">
        <f>INT(F7148/100)</f>
        <v/>
      </c>
      <c r="I7148" t="n">
        <v>15</v>
      </c>
      <c r="J7148" t="n">
        <v>1</v>
      </c>
      <c r="K7148" t="n">
        <v>6</v>
      </c>
      <c r="L7148" t="n">
        <v>0</v>
      </c>
      <c r="M7148" t="n">
        <v>0</v>
      </c>
      <c r="O7148" t="n">
        <v>0</v>
      </c>
    </row>
    <row r="7149">
      <c r="A7149" s="8" t="n">
        <v>46220</v>
      </c>
      <c r="B7149" t="inlineStr">
        <is>
          <t>YX</t>
        </is>
      </c>
      <c r="C7149" s="9">
        <f>_xlfn.XLOOKUP(B7149,Carriers[Code],Carriers[Airline])</f>
        <v/>
      </c>
      <c r="D7149" t="n">
        <v>5667</v>
      </c>
      <c r="E7149" t="inlineStr">
        <is>
          <t>DCA</t>
        </is>
      </c>
      <c r="F7149" s="10" t="n">
        <v>1750</v>
      </c>
      <c r="G7149" t="inlineStr">
        <is>
          <t>1700-1759</t>
        </is>
      </c>
      <c r="H7149" s="9">
        <f>INT(F7149/100)</f>
        <v/>
      </c>
      <c r="I7149" t="n">
        <v>96</v>
      </c>
      <c r="J7149" t="n">
        <v>1</v>
      </c>
      <c r="K7149" t="n">
        <v>83</v>
      </c>
      <c r="L7149" t="n">
        <v>1</v>
      </c>
      <c r="M7149" t="n">
        <v>0</v>
      </c>
      <c r="O7149" t="n">
        <v>0</v>
      </c>
      <c r="P7149" t="n">
        <v>56</v>
      </c>
      <c r="Q7149" t="n">
        <v>0</v>
      </c>
      <c r="R7149" t="n">
        <v>27</v>
      </c>
      <c r="S7149" t="n">
        <v>0</v>
      </c>
      <c r="T7149" t="n">
        <v>0</v>
      </c>
    </row>
    <row r="7150">
      <c r="A7150" s="8" t="n">
        <v>46220</v>
      </c>
      <c r="B7150" t="inlineStr">
        <is>
          <t>YX</t>
        </is>
      </c>
      <c r="C7150" s="9">
        <f>_xlfn.XLOOKUP(B7150,Carriers[Code],Carriers[Airline])</f>
        <v/>
      </c>
      <c r="D7150" t="n">
        <v>4585</v>
      </c>
      <c r="E7150" t="inlineStr">
        <is>
          <t>IND</t>
        </is>
      </c>
      <c r="F7150" s="10" t="n">
        <v>1751</v>
      </c>
      <c r="G7150" t="inlineStr">
        <is>
          <t>1700-1759</t>
        </is>
      </c>
      <c r="H7150" s="9">
        <f>INT(F7150/100)</f>
        <v/>
      </c>
      <c r="I7150" t="n">
        <v>-9</v>
      </c>
      <c r="J7150" t="n">
        <v>0</v>
      </c>
      <c r="K7150" t="n">
        <v>27</v>
      </c>
      <c r="L7150" t="n">
        <v>1</v>
      </c>
      <c r="M7150" t="n">
        <v>0</v>
      </c>
      <c r="O7150" t="n">
        <v>0</v>
      </c>
      <c r="P7150" t="n">
        <v>0</v>
      </c>
      <c r="Q7150" t="n">
        <v>0</v>
      </c>
      <c r="R7150" t="n">
        <v>27</v>
      </c>
      <c r="S7150" t="n">
        <v>0</v>
      </c>
      <c r="T7150" t="n">
        <v>0</v>
      </c>
    </row>
    <row r="7151">
      <c r="A7151" s="8" t="n">
        <v>46220</v>
      </c>
      <c r="B7151" t="inlineStr">
        <is>
          <t>YX</t>
        </is>
      </c>
      <c r="C7151" s="9">
        <f>_xlfn.XLOOKUP(B7151,Carriers[Code],Carriers[Airline])</f>
        <v/>
      </c>
      <c r="D7151" t="n">
        <v>4632</v>
      </c>
      <c r="E7151" t="inlineStr">
        <is>
          <t>LGA</t>
        </is>
      </c>
      <c r="F7151" s="10" t="n">
        <v>1751</v>
      </c>
      <c r="G7151" t="inlineStr">
        <is>
          <t>1700-1759</t>
        </is>
      </c>
      <c r="H7151" s="9">
        <f>INT(F7151/100)</f>
        <v/>
      </c>
      <c r="I7151" t="n">
        <v>-6</v>
      </c>
      <c r="J7151" t="n">
        <v>0</v>
      </c>
      <c r="K7151" t="n">
        <v>10</v>
      </c>
      <c r="L7151" t="n">
        <v>0</v>
      </c>
      <c r="M7151" t="n">
        <v>0</v>
      </c>
      <c r="O7151" t="n">
        <v>0</v>
      </c>
    </row>
    <row r="7152">
      <c r="A7152" s="8" t="n">
        <v>46220</v>
      </c>
      <c r="B7152" t="inlineStr">
        <is>
          <t>AA</t>
        </is>
      </c>
      <c r="C7152" s="9">
        <f>_xlfn.XLOOKUP(B7152,Carriers[Code],Carriers[Airline])</f>
        <v/>
      </c>
      <c r="D7152" t="n">
        <v>1577</v>
      </c>
      <c r="E7152" t="inlineStr">
        <is>
          <t>DFW</t>
        </is>
      </c>
      <c r="F7152" s="10" t="n">
        <v>1752</v>
      </c>
      <c r="G7152" t="inlineStr">
        <is>
          <t>1700-1759</t>
        </is>
      </c>
      <c r="H7152" s="9">
        <f>INT(F7152/100)</f>
        <v/>
      </c>
      <c r="I7152" t="n">
        <v>24</v>
      </c>
      <c r="J7152" t="n">
        <v>1</v>
      </c>
      <c r="K7152" t="n">
        <v>24</v>
      </c>
      <c r="L7152" t="n">
        <v>1</v>
      </c>
      <c r="M7152" t="n">
        <v>0</v>
      </c>
      <c r="O7152" t="n">
        <v>0</v>
      </c>
      <c r="P7152" t="n">
        <v>8</v>
      </c>
      <c r="Q7152" t="n">
        <v>0</v>
      </c>
      <c r="R7152" t="n">
        <v>0</v>
      </c>
      <c r="S7152" t="n">
        <v>0</v>
      </c>
      <c r="T7152" t="n">
        <v>16</v>
      </c>
    </row>
    <row r="7153">
      <c r="A7153" s="8" t="n">
        <v>46220</v>
      </c>
      <c r="B7153" t="inlineStr">
        <is>
          <t>B6</t>
        </is>
      </c>
      <c r="C7153" s="9">
        <f>_xlfn.XLOOKUP(B7153,Carriers[Code],Carriers[Airline])</f>
        <v/>
      </c>
      <c r="D7153" t="n">
        <v>2185</v>
      </c>
      <c r="E7153" t="inlineStr">
        <is>
          <t>PIT</t>
        </is>
      </c>
      <c r="F7153" s="10" t="n">
        <v>1753</v>
      </c>
      <c r="G7153" t="inlineStr">
        <is>
          <t>1700-1759</t>
        </is>
      </c>
      <c r="H7153" s="9">
        <f>INT(F7153/100)</f>
        <v/>
      </c>
      <c r="I7153" t="n">
        <v>41</v>
      </c>
      <c r="J7153" t="n">
        <v>1</v>
      </c>
      <c r="K7153" t="n">
        <v>47</v>
      </c>
      <c r="L7153" t="n">
        <v>1</v>
      </c>
      <c r="M7153" t="n">
        <v>0</v>
      </c>
      <c r="O7153" t="n">
        <v>0</v>
      </c>
      <c r="P7153" t="n">
        <v>6</v>
      </c>
      <c r="Q7153" t="n">
        <v>0</v>
      </c>
      <c r="R7153" t="n">
        <v>6</v>
      </c>
      <c r="S7153" t="n">
        <v>0</v>
      </c>
      <c r="T7153" t="n">
        <v>35</v>
      </c>
    </row>
    <row r="7154">
      <c r="A7154" s="8" t="n">
        <v>46220</v>
      </c>
      <c r="B7154" t="inlineStr">
        <is>
          <t>AA</t>
        </is>
      </c>
      <c r="C7154" s="9">
        <f>_xlfn.XLOOKUP(B7154,Carriers[Code],Carriers[Airline])</f>
        <v/>
      </c>
      <c r="D7154" t="n">
        <v>1562</v>
      </c>
      <c r="E7154" t="inlineStr">
        <is>
          <t>MIA</t>
        </is>
      </c>
      <c r="F7154" s="10" t="n">
        <v>1755</v>
      </c>
      <c r="G7154" t="inlineStr">
        <is>
          <t>1700-1759</t>
        </is>
      </c>
      <c r="H7154" s="9">
        <f>INT(F7154/100)</f>
        <v/>
      </c>
      <c r="I7154" t="n">
        <v>-3</v>
      </c>
      <c r="J7154" t="n">
        <v>0</v>
      </c>
      <c r="K7154" t="n">
        <v>2</v>
      </c>
      <c r="L7154" t="n">
        <v>0</v>
      </c>
      <c r="M7154" t="n">
        <v>0</v>
      </c>
      <c r="O7154" t="n">
        <v>0</v>
      </c>
    </row>
    <row r="7155">
      <c r="A7155" s="8" t="n">
        <v>46220</v>
      </c>
      <c r="B7155" t="inlineStr">
        <is>
          <t>DL</t>
        </is>
      </c>
      <c r="C7155" s="9">
        <f>_xlfn.XLOOKUP(B7155,Carriers[Code],Carriers[Airline])</f>
        <v/>
      </c>
      <c r="D7155" t="n">
        <v>1098</v>
      </c>
      <c r="E7155" t="inlineStr">
        <is>
          <t>MSP</t>
        </is>
      </c>
      <c r="F7155" s="10" t="n">
        <v>1755</v>
      </c>
      <c r="G7155" t="inlineStr">
        <is>
          <t>1700-1759</t>
        </is>
      </c>
      <c r="H7155" s="9">
        <f>INT(F7155/100)</f>
        <v/>
      </c>
      <c r="I7155" t="n">
        <v>47</v>
      </c>
      <c r="J7155" t="n">
        <v>1</v>
      </c>
      <c r="K7155" t="n">
        <v>42</v>
      </c>
      <c r="L7155" t="n">
        <v>1</v>
      </c>
      <c r="M7155" t="n">
        <v>0</v>
      </c>
      <c r="O7155" t="n">
        <v>0</v>
      </c>
      <c r="P7155" t="n">
        <v>26</v>
      </c>
      <c r="Q7155" t="n">
        <v>0</v>
      </c>
      <c r="R7155" t="n">
        <v>0</v>
      </c>
      <c r="S7155" t="n">
        <v>0</v>
      </c>
      <c r="T7155" t="n">
        <v>16</v>
      </c>
    </row>
    <row r="7156">
      <c r="A7156" s="8" t="n">
        <v>46220</v>
      </c>
      <c r="B7156" t="inlineStr">
        <is>
          <t>DL</t>
        </is>
      </c>
      <c r="C7156" s="9">
        <f>_xlfn.XLOOKUP(B7156,Carriers[Code],Carriers[Airline])</f>
        <v/>
      </c>
      <c r="D7156" t="n">
        <v>2464</v>
      </c>
      <c r="E7156" t="inlineStr">
        <is>
          <t>ATL</t>
        </is>
      </c>
      <c r="F7156" s="10" t="n">
        <v>1755</v>
      </c>
      <c r="G7156" t="inlineStr">
        <is>
          <t>1700-1759</t>
        </is>
      </c>
      <c r="H7156" s="9">
        <f>INT(F7156/100)</f>
        <v/>
      </c>
      <c r="I7156" t="n">
        <v>26</v>
      </c>
      <c r="J7156" t="n">
        <v>1</v>
      </c>
      <c r="K7156" t="n">
        <v>32</v>
      </c>
      <c r="L7156" t="n">
        <v>1</v>
      </c>
      <c r="M7156" t="n">
        <v>0</v>
      </c>
      <c r="O7156" t="n">
        <v>0</v>
      </c>
      <c r="P7156" t="n">
        <v>0</v>
      </c>
      <c r="Q7156" t="n">
        <v>0</v>
      </c>
      <c r="R7156" t="n">
        <v>19</v>
      </c>
      <c r="S7156" t="n">
        <v>0</v>
      </c>
      <c r="T7156" t="n">
        <v>13</v>
      </c>
    </row>
    <row r="7157">
      <c r="A7157" s="8" t="n">
        <v>46220</v>
      </c>
      <c r="B7157" t="inlineStr">
        <is>
          <t>AS</t>
        </is>
      </c>
      <c r="C7157" s="9">
        <f>_xlfn.XLOOKUP(B7157,Carriers[Code],Carriers[Airline])</f>
        <v/>
      </c>
      <c r="D7157" t="n">
        <v>304</v>
      </c>
      <c r="E7157" t="inlineStr">
        <is>
          <t>SEA</t>
        </is>
      </c>
      <c r="F7157" s="10" t="n">
        <v>1756</v>
      </c>
      <c r="G7157" t="inlineStr">
        <is>
          <t>1700-1759</t>
        </is>
      </c>
      <c r="H7157" s="9">
        <f>INT(F7157/100)</f>
        <v/>
      </c>
      <c r="I7157" t="n">
        <v>1</v>
      </c>
      <c r="J7157" t="n">
        <v>0</v>
      </c>
      <c r="K7157" t="n">
        <v>26</v>
      </c>
      <c r="L7157" t="n">
        <v>1</v>
      </c>
      <c r="M7157" t="n">
        <v>0</v>
      </c>
      <c r="O7157" t="n">
        <v>0</v>
      </c>
      <c r="P7157" t="n">
        <v>0</v>
      </c>
      <c r="Q7157" t="n">
        <v>0</v>
      </c>
      <c r="R7157" t="n">
        <v>26</v>
      </c>
      <c r="S7157" t="n">
        <v>0</v>
      </c>
      <c r="T7157" t="n">
        <v>0</v>
      </c>
    </row>
    <row r="7158">
      <c r="A7158" s="8" t="n">
        <v>46220</v>
      </c>
      <c r="B7158" t="inlineStr">
        <is>
          <t>YX</t>
        </is>
      </c>
      <c r="C7158" s="9">
        <f>_xlfn.XLOOKUP(B7158,Carriers[Code],Carriers[Airline])</f>
        <v/>
      </c>
      <c r="D7158" t="n">
        <v>5831</v>
      </c>
      <c r="E7158" t="inlineStr">
        <is>
          <t>LGA</t>
        </is>
      </c>
      <c r="F7158" s="10" t="n">
        <v>1800</v>
      </c>
      <c r="G7158" t="inlineStr">
        <is>
          <t>1800-1859</t>
        </is>
      </c>
      <c r="H7158" s="9">
        <f>INT(F7158/100)</f>
        <v/>
      </c>
      <c r="I7158" t="n">
        <v>-7</v>
      </c>
      <c r="J7158" t="n">
        <v>0</v>
      </c>
      <c r="K7158" t="n">
        <v>0</v>
      </c>
      <c r="L7158" t="n">
        <v>0</v>
      </c>
      <c r="M7158" t="n">
        <v>0</v>
      </c>
      <c r="O7158" t="n">
        <v>0</v>
      </c>
    </row>
    <row r="7159">
      <c r="A7159" s="8" t="n">
        <v>46220</v>
      </c>
      <c r="B7159" t="inlineStr">
        <is>
          <t>YX</t>
        </is>
      </c>
      <c r="C7159" s="9">
        <f>_xlfn.XLOOKUP(B7159,Carriers[Code],Carriers[Airline])</f>
        <v/>
      </c>
      <c r="D7159" t="n">
        <v>3543</v>
      </c>
      <c r="E7159" t="inlineStr">
        <is>
          <t>IAD</t>
        </is>
      </c>
      <c r="F7159" s="10" t="n">
        <v>1805</v>
      </c>
      <c r="G7159" t="inlineStr">
        <is>
          <t>1800-1859</t>
        </is>
      </c>
      <c r="H7159" s="9">
        <f>INT(F7159/100)</f>
        <v/>
      </c>
      <c r="I7159" t="n">
        <v>-8</v>
      </c>
      <c r="J7159" t="n">
        <v>0</v>
      </c>
      <c r="K7159" t="n">
        <v>-14</v>
      </c>
      <c r="L7159" t="n">
        <v>0</v>
      </c>
      <c r="M7159" t="n">
        <v>0</v>
      </c>
      <c r="O7159" t="n">
        <v>0</v>
      </c>
    </row>
    <row r="7160">
      <c r="A7160" s="8" t="n">
        <v>46220</v>
      </c>
      <c r="B7160" t="inlineStr">
        <is>
          <t>UA</t>
        </is>
      </c>
      <c r="C7160" s="9">
        <f>_xlfn.XLOOKUP(B7160,Carriers[Code],Carriers[Airline])</f>
        <v/>
      </c>
      <c r="D7160" t="n">
        <v>2400</v>
      </c>
      <c r="E7160" t="inlineStr">
        <is>
          <t>SFO</t>
        </is>
      </c>
      <c r="F7160" s="10" t="n">
        <v>1810</v>
      </c>
      <c r="G7160" t="inlineStr">
        <is>
          <t>1800-1859</t>
        </is>
      </c>
      <c r="H7160" s="9">
        <f>INT(F7160/100)</f>
        <v/>
      </c>
      <c r="I7160" t="n">
        <v>27</v>
      </c>
      <c r="J7160" t="n">
        <v>1</v>
      </c>
      <c r="K7160" t="n">
        <v>48</v>
      </c>
      <c r="L7160" t="n">
        <v>1</v>
      </c>
      <c r="M7160" t="n">
        <v>0</v>
      </c>
      <c r="O7160" t="n">
        <v>0</v>
      </c>
      <c r="P7160" t="n">
        <v>0</v>
      </c>
      <c r="Q7160" t="n">
        <v>0</v>
      </c>
      <c r="R7160" t="n">
        <v>48</v>
      </c>
      <c r="S7160" t="n">
        <v>0</v>
      </c>
      <c r="T7160" t="n">
        <v>0</v>
      </c>
    </row>
    <row r="7161">
      <c r="A7161" s="8" t="n">
        <v>46220</v>
      </c>
      <c r="B7161" t="inlineStr">
        <is>
          <t>YX</t>
        </is>
      </c>
      <c r="C7161" s="9">
        <f>_xlfn.XLOOKUP(B7161,Carriers[Code],Carriers[Airline])</f>
        <v/>
      </c>
      <c r="D7161" t="n">
        <v>5718</v>
      </c>
      <c r="E7161" t="inlineStr">
        <is>
          <t>EWR</t>
        </is>
      </c>
      <c r="F7161" s="10" t="n">
        <v>1815</v>
      </c>
      <c r="G7161" t="inlineStr">
        <is>
          <t>1800-1859</t>
        </is>
      </c>
      <c r="H7161" s="9">
        <f>INT(F7161/100)</f>
        <v/>
      </c>
      <c r="I7161" t="n">
        <v>72</v>
      </c>
      <c r="J7161" t="n">
        <v>1</v>
      </c>
      <c r="K7161" t="n">
        <v>108</v>
      </c>
      <c r="L7161" t="n">
        <v>1</v>
      </c>
      <c r="M7161" t="n">
        <v>0</v>
      </c>
      <c r="O7161" t="n">
        <v>0</v>
      </c>
      <c r="P7161" t="n">
        <v>0</v>
      </c>
      <c r="Q7161" t="n">
        <v>0</v>
      </c>
      <c r="R7161" t="n">
        <v>108</v>
      </c>
      <c r="S7161" t="n">
        <v>0</v>
      </c>
      <c r="T7161" t="n">
        <v>0</v>
      </c>
    </row>
    <row r="7162">
      <c r="A7162" s="8" t="n">
        <v>46220</v>
      </c>
      <c r="B7162" t="inlineStr">
        <is>
          <t>MQ</t>
        </is>
      </c>
      <c r="C7162" s="9">
        <f>_xlfn.XLOOKUP(B7162,Carriers[Code],Carriers[Airline])</f>
        <v/>
      </c>
      <c r="D7162" t="n">
        <v>3408</v>
      </c>
      <c r="E7162" t="inlineStr">
        <is>
          <t>CVG</t>
        </is>
      </c>
      <c r="F7162" s="10" t="n">
        <v>1820</v>
      </c>
      <c r="G7162" t="inlineStr">
        <is>
          <t>1800-1859</t>
        </is>
      </c>
      <c r="H7162" s="9">
        <f>INT(F7162/100)</f>
        <v/>
      </c>
      <c r="I7162" t="n">
        <v>-5</v>
      </c>
      <c r="J7162" t="n">
        <v>0</v>
      </c>
      <c r="K7162" t="n">
        <v>-6</v>
      </c>
      <c r="L7162" t="n">
        <v>0</v>
      </c>
      <c r="M7162" t="n">
        <v>0</v>
      </c>
      <c r="O7162" t="n">
        <v>0</v>
      </c>
    </row>
    <row r="7163">
      <c r="A7163" s="8" t="n">
        <v>46220</v>
      </c>
      <c r="B7163" t="inlineStr">
        <is>
          <t>B6</t>
        </is>
      </c>
      <c r="C7163" s="9">
        <f>_xlfn.XLOOKUP(B7163,Carriers[Code],Carriers[Airline])</f>
        <v/>
      </c>
      <c r="D7163" t="n">
        <v>2459</v>
      </c>
      <c r="E7163" t="inlineStr">
        <is>
          <t>PHL</t>
        </is>
      </c>
      <c r="F7163" s="10" t="n">
        <v>1821</v>
      </c>
      <c r="G7163" t="inlineStr">
        <is>
          <t>1800-1859</t>
        </is>
      </c>
      <c r="H7163" s="9">
        <f>INT(F7163/100)</f>
        <v/>
      </c>
      <c r="I7163" t="n">
        <v>16</v>
      </c>
      <c r="J7163" t="n">
        <v>1</v>
      </c>
      <c r="K7163" t="n">
        <v>18</v>
      </c>
      <c r="L7163" t="n">
        <v>1</v>
      </c>
      <c r="M7163" t="n">
        <v>0</v>
      </c>
      <c r="O7163" t="n">
        <v>0</v>
      </c>
      <c r="P7163" t="n">
        <v>16</v>
      </c>
      <c r="Q7163" t="n">
        <v>0</v>
      </c>
      <c r="R7163" t="n">
        <v>2</v>
      </c>
      <c r="S7163" t="n">
        <v>0</v>
      </c>
      <c r="T7163" t="n">
        <v>0</v>
      </c>
    </row>
    <row r="7164">
      <c r="A7164" s="8" t="n">
        <v>46220</v>
      </c>
      <c r="B7164" t="inlineStr">
        <is>
          <t>UA</t>
        </is>
      </c>
      <c r="C7164" s="9">
        <f>_xlfn.XLOOKUP(B7164,Carriers[Code],Carriers[Airline])</f>
        <v/>
      </c>
      <c r="D7164" t="n">
        <v>639</v>
      </c>
      <c r="E7164" t="inlineStr">
        <is>
          <t>LAX</t>
        </is>
      </c>
      <c r="F7164" s="10" t="n">
        <v>1826</v>
      </c>
      <c r="G7164" t="inlineStr">
        <is>
          <t>1800-1859</t>
        </is>
      </c>
      <c r="H7164" s="9">
        <f>INT(F7164/100)</f>
        <v/>
      </c>
      <c r="I7164" t="n">
        <v>24</v>
      </c>
      <c r="J7164" t="n">
        <v>1</v>
      </c>
      <c r="K7164" t="n">
        <v>-2</v>
      </c>
      <c r="L7164" t="n">
        <v>0</v>
      </c>
      <c r="M7164" t="n">
        <v>0</v>
      </c>
      <c r="O7164" t="n">
        <v>0</v>
      </c>
    </row>
    <row r="7165">
      <c r="A7165" s="8" t="n">
        <v>46220</v>
      </c>
      <c r="B7165" t="inlineStr">
        <is>
          <t>AA</t>
        </is>
      </c>
      <c r="C7165" s="9">
        <f>_xlfn.XLOOKUP(B7165,Carriers[Code],Carriers[Airline])</f>
        <v/>
      </c>
      <c r="D7165" t="n">
        <v>1554</v>
      </c>
      <c r="E7165" t="inlineStr">
        <is>
          <t>ORD</t>
        </is>
      </c>
      <c r="F7165" s="10" t="n">
        <v>1830</v>
      </c>
      <c r="G7165" t="inlineStr">
        <is>
          <t>1800-1859</t>
        </is>
      </c>
      <c r="H7165" s="9">
        <f>INT(F7165/100)</f>
        <v/>
      </c>
      <c r="I7165" t="n">
        <v>60</v>
      </c>
      <c r="J7165" t="n">
        <v>1</v>
      </c>
      <c r="K7165" t="n">
        <v>47</v>
      </c>
      <c r="L7165" t="n">
        <v>1</v>
      </c>
      <c r="M7165" t="n">
        <v>0</v>
      </c>
      <c r="O7165" t="n">
        <v>0</v>
      </c>
      <c r="P7165" t="n">
        <v>0</v>
      </c>
      <c r="Q7165" t="n">
        <v>0</v>
      </c>
      <c r="R7165" t="n">
        <v>47</v>
      </c>
      <c r="S7165" t="n">
        <v>0</v>
      </c>
      <c r="T7165" t="n">
        <v>0</v>
      </c>
    </row>
    <row r="7166">
      <c r="A7166" s="8" t="n">
        <v>46220</v>
      </c>
      <c r="B7166" t="inlineStr">
        <is>
          <t>MQ</t>
        </is>
      </c>
      <c r="C7166" s="9">
        <f>_xlfn.XLOOKUP(B7166,Carriers[Code],Carriers[Airline])</f>
        <v/>
      </c>
      <c r="D7166" t="n">
        <v>3341</v>
      </c>
      <c r="E7166" t="inlineStr">
        <is>
          <t>MYR</t>
        </is>
      </c>
      <c r="F7166" s="10" t="n">
        <v>1830</v>
      </c>
      <c r="G7166" t="inlineStr">
        <is>
          <t>1800-1859</t>
        </is>
      </c>
      <c r="H7166" s="9">
        <f>INT(F7166/100)</f>
        <v/>
      </c>
      <c r="I7166" t="n">
        <v>-5</v>
      </c>
      <c r="J7166" t="n">
        <v>0</v>
      </c>
      <c r="K7166" t="n">
        <v>-5</v>
      </c>
      <c r="L7166" t="n">
        <v>0</v>
      </c>
      <c r="M7166" t="n">
        <v>0</v>
      </c>
      <c r="O7166" t="n">
        <v>0</v>
      </c>
    </row>
    <row r="7167">
      <c r="A7167" s="8" t="n">
        <v>46220</v>
      </c>
      <c r="B7167" t="inlineStr">
        <is>
          <t>UA</t>
        </is>
      </c>
      <c r="C7167" s="9">
        <f>_xlfn.XLOOKUP(B7167,Carriers[Code],Carriers[Airline])</f>
        <v/>
      </c>
      <c r="D7167" t="n">
        <v>1015</v>
      </c>
      <c r="E7167" t="inlineStr">
        <is>
          <t>ORD</t>
        </is>
      </c>
      <c r="F7167" s="10" t="n">
        <v>1843</v>
      </c>
      <c r="G7167" t="inlineStr">
        <is>
          <t>1800-1859</t>
        </is>
      </c>
      <c r="H7167" s="9">
        <f>INT(F7167/100)</f>
        <v/>
      </c>
      <c r="I7167" t="n">
        <v>87</v>
      </c>
      <c r="J7167" t="n">
        <v>1</v>
      </c>
      <c r="K7167" t="n">
        <v>119</v>
      </c>
      <c r="L7167" t="n">
        <v>1</v>
      </c>
      <c r="M7167" t="n">
        <v>0</v>
      </c>
      <c r="O7167" t="n">
        <v>0</v>
      </c>
      <c r="P7167" t="n">
        <v>0</v>
      </c>
      <c r="Q7167" t="n">
        <v>0</v>
      </c>
      <c r="R7167" t="n">
        <v>106</v>
      </c>
      <c r="S7167" t="n">
        <v>0</v>
      </c>
      <c r="T7167" t="n">
        <v>13</v>
      </c>
    </row>
    <row r="7168">
      <c r="A7168" s="8" t="n">
        <v>46220</v>
      </c>
      <c r="B7168" t="inlineStr">
        <is>
          <t>DL</t>
        </is>
      </c>
      <c r="C7168" s="9">
        <f>_xlfn.XLOOKUP(B7168,Carriers[Code],Carriers[Airline])</f>
        <v/>
      </c>
      <c r="D7168" t="n">
        <v>445</v>
      </c>
      <c r="E7168" t="inlineStr">
        <is>
          <t>SLC</t>
        </is>
      </c>
      <c r="F7168" s="10" t="n">
        <v>1845</v>
      </c>
      <c r="G7168" t="inlineStr">
        <is>
          <t>1800-1859</t>
        </is>
      </c>
      <c r="H7168" s="9">
        <f>INT(F7168/100)</f>
        <v/>
      </c>
      <c r="I7168" t="n">
        <v>-8</v>
      </c>
      <c r="J7168" t="n">
        <v>0</v>
      </c>
      <c r="K7168" t="n">
        <v>-15</v>
      </c>
      <c r="L7168" t="n">
        <v>0</v>
      </c>
      <c r="M7168" t="n">
        <v>0</v>
      </c>
      <c r="O7168" t="n">
        <v>0</v>
      </c>
    </row>
    <row r="7169">
      <c r="A7169" s="8" t="n">
        <v>46220</v>
      </c>
      <c r="B7169" t="inlineStr">
        <is>
          <t>WN</t>
        </is>
      </c>
      <c r="C7169" s="9">
        <f>_xlfn.XLOOKUP(B7169,Carriers[Code],Carriers[Airline])</f>
        <v/>
      </c>
      <c r="D7169" t="n">
        <v>3911</v>
      </c>
      <c r="E7169" t="inlineStr">
        <is>
          <t>MDW</t>
        </is>
      </c>
      <c r="F7169" s="10" t="n">
        <v>1845</v>
      </c>
      <c r="G7169" t="inlineStr">
        <is>
          <t>1800-1859</t>
        </is>
      </c>
      <c r="H7169" s="9">
        <f>INT(F7169/100)</f>
        <v/>
      </c>
      <c r="I7169" t="n">
        <v>33</v>
      </c>
      <c r="J7169" t="n">
        <v>1</v>
      </c>
      <c r="K7169" t="n">
        <v>17</v>
      </c>
      <c r="L7169" t="n">
        <v>1</v>
      </c>
      <c r="M7169" t="n">
        <v>0</v>
      </c>
      <c r="O7169" t="n">
        <v>0</v>
      </c>
      <c r="P7169" t="n">
        <v>2</v>
      </c>
      <c r="Q7169" t="n">
        <v>0</v>
      </c>
      <c r="R7169" t="n">
        <v>0</v>
      </c>
      <c r="S7169" t="n">
        <v>0</v>
      </c>
      <c r="T7169" t="n">
        <v>15</v>
      </c>
    </row>
    <row r="7170">
      <c r="A7170" s="8" t="n">
        <v>46220</v>
      </c>
      <c r="B7170" t="inlineStr">
        <is>
          <t>WN</t>
        </is>
      </c>
      <c r="C7170" s="9">
        <f>_xlfn.XLOOKUP(B7170,Carriers[Code],Carriers[Airline])</f>
        <v/>
      </c>
      <c r="D7170" t="n">
        <v>754</v>
      </c>
      <c r="E7170" t="inlineStr">
        <is>
          <t>STL</t>
        </is>
      </c>
      <c r="F7170" s="10" t="n">
        <v>1850</v>
      </c>
      <c r="G7170" t="inlineStr">
        <is>
          <t>1800-1859</t>
        </is>
      </c>
      <c r="H7170" s="9">
        <f>INT(F7170/100)</f>
        <v/>
      </c>
      <c r="I7170" t="n">
        <v>30</v>
      </c>
      <c r="J7170" t="n">
        <v>1</v>
      </c>
      <c r="K7170" t="n">
        <v>12</v>
      </c>
      <c r="L7170" t="n">
        <v>0</v>
      </c>
      <c r="M7170" t="n">
        <v>0</v>
      </c>
      <c r="O7170" t="n">
        <v>0</v>
      </c>
    </row>
    <row r="7171">
      <c r="A7171" s="8" t="n">
        <v>46220</v>
      </c>
      <c r="B7171" t="inlineStr">
        <is>
          <t>AA</t>
        </is>
      </c>
      <c r="C7171" s="9">
        <f>_xlfn.XLOOKUP(B7171,Carriers[Code],Carriers[Airline])</f>
        <v/>
      </c>
      <c r="D7171" t="n">
        <v>1552</v>
      </c>
      <c r="E7171" t="inlineStr">
        <is>
          <t>CLT</t>
        </is>
      </c>
      <c r="F7171" s="10" t="n">
        <v>1855</v>
      </c>
      <c r="G7171" t="inlineStr">
        <is>
          <t>1800-1859</t>
        </is>
      </c>
      <c r="H7171" s="9">
        <f>INT(F7171/100)</f>
        <v/>
      </c>
      <c r="I7171" t="n">
        <v>51</v>
      </c>
      <c r="J7171" t="n">
        <v>1</v>
      </c>
      <c r="K7171" t="n">
        <v>19</v>
      </c>
      <c r="L7171" t="n">
        <v>1</v>
      </c>
      <c r="M7171" t="n">
        <v>0</v>
      </c>
      <c r="O7171" t="n">
        <v>0</v>
      </c>
      <c r="P7171" t="n">
        <v>5</v>
      </c>
      <c r="Q7171" t="n">
        <v>0</v>
      </c>
      <c r="R7171" t="n">
        <v>0</v>
      </c>
      <c r="S7171" t="n">
        <v>0</v>
      </c>
      <c r="T7171" t="n">
        <v>14</v>
      </c>
    </row>
    <row r="7172">
      <c r="A7172" s="8" t="n">
        <v>46220</v>
      </c>
      <c r="B7172" t="inlineStr">
        <is>
          <t>YX</t>
        </is>
      </c>
      <c r="C7172" s="9">
        <f>_xlfn.XLOOKUP(B7172,Carriers[Code],Carriers[Airline])</f>
        <v/>
      </c>
      <c r="D7172" t="n">
        <v>5716</v>
      </c>
      <c r="E7172" t="inlineStr">
        <is>
          <t>LGA</t>
        </is>
      </c>
      <c r="F7172" s="10" t="n">
        <v>1859</v>
      </c>
      <c r="G7172" t="inlineStr">
        <is>
          <t>1800-1859</t>
        </is>
      </c>
      <c r="H7172" s="9">
        <f>INT(F7172/100)</f>
        <v/>
      </c>
      <c r="I7172" t="n">
        <v>-2</v>
      </c>
      <c r="J7172" t="n">
        <v>0</v>
      </c>
      <c r="K7172" t="n">
        <v>22</v>
      </c>
      <c r="L7172" t="n">
        <v>1</v>
      </c>
      <c r="M7172" t="n">
        <v>0</v>
      </c>
      <c r="O7172" t="n">
        <v>0</v>
      </c>
      <c r="P7172" t="n">
        <v>0</v>
      </c>
      <c r="Q7172" t="n">
        <v>0</v>
      </c>
      <c r="R7172" t="n">
        <v>22</v>
      </c>
      <c r="S7172" t="n">
        <v>0</v>
      </c>
      <c r="T7172" t="n">
        <v>0</v>
      </c>
    </row>
    <row r="7173">
      <c r="A7173" s="8" t="n">
        <v>46220</v>
      </c>
      <c r="B7173" t="inlineStr">
        <is>
          <t>B6</t>
        </is>
      </c>
      <c r="C7173" s="9">
        <f>_xlfn.XLOOKUP(B7173,Carriers[Code],Carriers[Airline])</f>
        <v/>
      </c>
      <c r="D7173" t="n">
        <v>1633</v>
      </c>
      <c r="E7173" t="inlineStr">
        <is>
          <t>SFO</t>
        </is>
      </c>
      <c r="F7173" s="10" t="n">
        <v>1905</v>
      </c>
      <c r="G7173" t="inlineStr">
        <is>
          <t>1900-1959</t>
        </is>
      </c>
      <c r="H7173" s="9">
        <f>INT(F7173/100)</f>
        <v/>
      </c>
      <c r="I7173" t="n">
        <v>67</v>
      </c>
      <c r="J7173" t="n">
        <v>1</v>
      </c>
      <c r="K7173" t="n">
        <v>68</v>
      </c>
      <c r="L7173" t="n">
        <v>1</v>
      </c>
      <c r="M7173" t="n">
        <v>0</v>
      </c>
      <c r="O7173" t="n">
        <v>0</v>
      </c>
      <c r="P7173" t="n">
        <v>0</v>
      </c>
      <c r="Q7173" t="n">
        <v>0</v>
      </c>
      <c r="R7173" t="n">
        <v>68</v>
      </c>
      <c r="S7173" t="n">
        <v>0</v>
      </c>
      <c r="T7173" t="n">
        <v>0</v>
      </c>
    </row>
    <row r="7174">
      <c r="A7174" s="8" t="n">
        <v>46220</v>
      </c>
      <c r="B7174" t="inlineStr">
        <is>
          <t>DL</t>
        </is>
      </c>
      <c r="C7174" s="9">
        <f>_xlfn.XLOOKUP(B7174,Carriers[Code],Carriers[Airline])</f>
        <v/>
      </c>
      <c r="D7174" t="n">
        <v>973</v>
      </c>
      <c r="E7174" t="inlineStr">
        <is>
          <t>ATL</t>
        </is>
      </c>
      <c r="F7174" s="10" t="n">
        <v>1910</v>
      </c>
      <c r="G7174" t="inlineStr">
        <is>
          <t>1900-1959</t>
        </is>
      </c>
      <c r="H7174" s="9">
        <f>INT(F7174/100)</f>
        <v/>
      </c>
      <c r="I7174" t="n">
        <v>63</v>
      </c>
      <c r="J7174" t="n">
        <v>1</v>
      </c>
      <c r="K7174" t="n">
        <v>33</v>
      </c>
      <c r="L7174" t="n">
        <v>1</v>
      </c>
      <c r="M7174" t="n">
        <v>0</v>
      </c>
      <c r="O7174" t="n">
        <v>0</v>
      </c>
      <c r="P7174" t="n">
        <v>0</v>
      </c>
      <c r="Q7174" t="n">
        <v>0</v>
      </c>
      <c r="R7174" t="n">
        <v>0</v>
      </c>
      <c r="S7174" t="n">
        <v>0</v>
      </c>
      <c r="T7174" t="n">
        <v>33</v>
      </c>
    </row>
    <row r="7175">
      <c r="A7175" s="8" t="n">
        <v>46220</v>
      </c>
      <c r="B7175" t="inlineStr">
        <is>
          <t>B6</t>
        </is>
      </c>
      <c r="C7175" s="9">
        <f>_xlfn.XLOOKUP(B7175,Carriers[Code],Carriers[Airline])</f>
        <v/>
      </c>
      <c r="D7175" t="n">
        <v>95</v>
      </c>
      <c r="E7175" t="inlineStr">
        <is>
          <t>PDX</t>
        </is>
      </c>
      <c r="F7175" s="10" t="n">
        <v>1919</v>
      </c>
      <c r="G7175" t="inlineStr">
        <is>
          <t>1900-1959</t>
        </is>
      </c>
      <c r="H7175" s="9">
        <f>INT(F7175/100)</f>
        <v/>
      </c>
      <c r="I7175" t="n">
        <v>-8</v>
      </c>
      <c r="J7175" t="n">
        <v>0</v>
      </c>
      <c r="K7175" t="n">
        <v>15</v>
      </c>
      <c r="L7175" t="n">
        <v>1</v>
      </c>
      <c r="M7175" t="n">
        <v>0</v>
      </c>
      <c r="O7175" t="n">
        <v>0</v>
      </c>
      <c r="P7175" t="n">
        <v>0</v>
      </c>
      <c r="Q7175" t="n">
        <v>0</v>
      </c>
      <c r="R7175" t="n">
        <v>15</v>
      </c>
      <c r="S7175" t="n">
        <v>0</v>
      </c>
      <c r="T7175" t="n">
        <v>0</v>
      </c>
    </row>
    <row r="7176">
      <c r="A7176" s="8" t="n">
        <v>46220</v>
      </c>
      <c r="B7176" t="inlineStr">
        <is>
          <t>DL</t>
        </is>
      </c>
      <c r="C7176" s="9">
        <f>_xlfn.XLOOKUP(B7176,Carriers[Code],Carriers[Airline])</f>
        <v/>
      </c>
      <c r="D7176" t="n">
        <v>2305</v>
      </c>
      <c r="E7176" t="inlineStr">
        <is>
          <t>DFW</t>
        </is>
      </c>
      <c r="F7176" s="10" t="n">
        <v>1920</v>
      </c>
      <c r="G7176" t="inlineStr">
        <is>
          <t>1900-1959</t>
        </is>
      </c>
      <c r="H7176" s="9">
        <f>INT(F7176/100)</f>
        <v/>
      </c>
      <c r="I7176" t="n">
        <v>-19</v>
      </c>
      <c r="J7176" t="n">
        <v>0</v>
      </c>
      <c r="K7176" t="n">
        <v>-32</v>
      </c>
      <c r="L7176" t="n">
        <v>0</v>
      </c>
      <c r="M7176" t="n">
        <v>0</v>
      </c>
      <c r="O7176" t="n">
        <v>0</v>
      </c>
    </row>
    <row r="7177">
      <c r="A7177" s="8" t="n">
        <v>46220</v>
      </c>
      <c r="B7177" t="inlineStr">
        <is>
          <t>YX</t>
        </is>
      </c>
      <c r="C7177" s="9">
        <f>_xlfn.XLOOKUP(B7177,Carriers[Code],Carriers[Airline])</f>
        <v/>
      </c>
      <c r="D7177" t="n">
        <v>5629</v>
      </c>
      <c r="E7177" t="inlineStr">
        <is>
          <t>CMH</t>
        </is>
      </c>
      <c r="F7177" s="10" t="n">
        <v>1925</v>
      </c>
      <c r="G7177" t="inlineStr">
        <is>
          <t>1900-1959</t>
        </is>
      </c>
      <c r="H7177" s="9">
        <f>INT(F7177/100)</f>
        <v/>
      </c>
      <c r="I7177" t="n">
        <v>-6</v>
      </c>
      <c r="J7177" t="n">
        <v>0</v>
      </c>
      <c r="K7177" t="n">
        <v>-31</v>
      </c>
      <c r="L7177" t="n">
        <v>0</v>
      </c>
      <c r="M7177" t="n">
        <v>0</v>
      </c>
      <c r="O7177" t="n">
        <v>0</v>
      </c>
    </row>
    <row r="7178">
      <c r="A7178" s="8" t="n">
        <v>46220</v>
      </c>
      <c r="B7178" t="inlineStr">
        <is>
          <t>AA</t>
        </is>
      </c>
      <c r="C7178" s="9">
        <f>_xlfn.XLOOKUP(B7178,Carriers[Code],Carriers[Airline])</f>
        <v/>
      </c>
      <c r="D7178" t="n">
        <v>852</v>
      </c>
      <c r="E7178" t="inlineStr">
        <is>
          <t>DCA</t>
        </is>
      </c>
      <c r="F7178" s="10" t="n">
        <v>1927</v>
      </c>
      <c r="G7178" t="inlineStr">
        <is>
          <t>1900-1959</t>
        </is>
      </c>
      <c r="H7178" s="9">
        <f>INT(F7178/100)</f>
        <v/>
      </c>
      <c r="I7178" t="n">
        <v>59</v>
      </c>
      <c r="J7178" t="n">
        <v>1</v>
      </c>
      <c r="K7178" t="n">
        <v>87</v>
      </c>
      <c r="L7178" t="n">
        <v>1</v>
      </c>
      <c r="M7178" t="n">
        <v>0</v>
      </c>
      <c r="O7178" t="n">
        <v>0</v>
      </c>
      <c r="P7178" t="n">
        <v>0</v>
      </c>
      <c r="Q7178" t="n">
        <v>0</v>
      </c>
      <c r="R7178" t="n">
        <v>38</v>
      </c>
      <c r="S7178" t="n">
        <v>0</v>
      </c>
      <c r="T7178" t="n">
        <v>49</v>
      </c>
    </row>
    <row r="7179">
      <c r="A7179" s="8" t="n">
        <v>46220</v>
      </c>
      <c r="B7179" t="inlineStr">
        <is>
          <t>UA</t>
        </is>
      </c>
      <c r="C7179" s="9">
        <f>_xlfn.XLOOKUP(B7179,Carriers[Code],Carriers[Airline])</f>
        <v/>
      </c>
      <c r="D7179" t="n">
        <v>2136</v>
      </c>
      <c r="E7179" t="inlineStr">
        <is>
          <t>IAD</t>
        </is>
      </c>
      <c r="F7179" s="10" t="n">
        <v>1927</v>
      </c>
      <c r="G7179" t="inlineStr">
        <is>
          <t>1900-1959</t>
        </is>
      </c>
      <c r="H7179" s="9">
        <f>INT(F7179/100)</f>
        <v/>
      </c>
      <c r="I7179" t="n">
        <v>-5</v>
      </c>
      <c r="J7179" t="n">
        <v>0</v>
      </c>
      <c r="K7179" t="n">
        <v>-7</v>
      </c>
      <c r="L7179" t="n">
        <v>0</v>
      </c>
      <c r="M7179" t="n">
        <v>0</v>
      </c>
      <c r="O7179" t="n">
        <v>0</v>
      </c>
    </row>
    <row r="7180">
      <c r="A7180" s="8" t="n">
        <v>46220</v>
      </c>
      <c r="B7180" t="inlineStr">
        <is>
          <t>B6</t>
        </is>
      </c>
      <c r="C7180" s="9">
        <f>_xlfn.XLOOKUP(B7180,Carriers[Code],Carriers[Airline])</f>
        <v/>
      </c>
      <c r="D7180" t="n">
        <v>197</v>
      </c>
      <c r="E7180" t="inlineStr">
        <is>
          <t>SEA</t>
        </is>
      </c>
      <c r="F7180" s="10" t="n">
        <v>1929</v>
      </c>
      <c r="G7180" t="inlineStr">
        <is>
          <t>1900-1959</t>
        </is>
      </c>
      <c r="H7180" s="9">
        <f>INT(F7180/100)</f>
        <v/>
      </c>
      <c r="I7180" t="n">
        <v>48</v>
      </c>
      <c r="J7180" t="n">
        <v>1</v>
      </c>
      <c r="K7180" t="n">
        <v>45</v>
      </c>
      <c r="L7180" t="n">
        <v>1</v>
      </c>
      <c r="M7180" t="n">
        <v>0</v>
      </c>
      <c r="O7180" t="n">
        <v>0</v>
      </c>
      <c r="P7180" t="n">
        <v>37</v>
      </c>
      <c r="Q7180" t="n">
        <v>0</v>
      </c>
      <c r="R7180" t="n">
        <v>0</v>
      </c>
      <c r="S7180" t="n">
        <v>0</v>
      </c>
      <c r="T7180" t="n">
        <v>8</v>
      </c>
    </row>
    <row r="7181">
      <c r="A7181" s="8" t="n">
        <v>46220</v>
      </c>
      <c r="B7181" t="inlineStr">
        <is>
          <t>DL</t>
        </is>
      </c>
      <c r="C7181" s="9">
        <f>_xlfn.XLOOKUP(B7181,Carriers[Code],Carriers[Airline])</f>
        <v/>
      </c>
      <c r="D7181" t="n">
        <v>324</v>
      </c>
      <c r="E7181" t="inlineStr">
        <is>
          <t>SEA</t>
        </is>
      </c>
      <c r="F7181" s="10" t="n">
        <v>1929</v>
      </c>
      <c r="G7181" t="inlineStr">
        <is>
          <t>1900-1959</t>
        </is>
      </c>
      <c r="H7181" s="9">
        <f>INT(F7181/100)</f>
        <v/>
      </c>
      <c r="I7181" t="n">
        <v>-9</v>
      </c>
      <c r="J7181" t="n">
        <v>0</v>
      </c>
      <c r="K7181" t="n">
        <v>-21</v>
      </c>
      <c r="L7181" t="n">
        <v>0</v>
      </c>
      <c r="M7181" t="n">
        <v>0</v>
      </c>
      <c r="O7181" t="n">
        <v>0</v>
      </c>
    </row>
    <row r="7182">
      <c r="A7182" s="8" t="n">
        <v>46220</v>
      </c>
      <c r="B7182" t="inlineStr">
        <is>
          <t>B6</t>
        </is>
      </c>
      <c r="C7182" s="9">
        <f>_xlfn.XLOOKUP(B7182,Carriers[Code],Carriers[Airline])</f>
        <v/>
      </c>
      <c r="D7182" t="n">
        <v>247</v>
      </c>
      <c r="E7182" t="inlineStr">
        <is>
          <t>SLC</t>
        </is>
      </c>
      <c r="F7182" s="10" t="n">
        <v>1932</v>
      </c>
      <c r="G7182" t="inlineStr">
        <is>
          <t>1900-1959</t>
        </is>
      </c>
      <c r="H7182" s="9">
        <f>INT(F7182/100)</f>
        <v/>
      </c>
      <c r="I7182" t="n">
        <v>2</v>
      </c>
      <c r="J7182" t="n">
        <v>0</v>
      </c>
      <c r="K7182" t="n">
        <v>-5</v>
      </c>
      <c r="L7182" t="n">
        <v>0</v>
      </c>
      <c r="M7182" t="n">
        <v>0</v>
      </c>
      <c r="O7182" t="n">
        <v>0</v>
      </c>
    </row>
    <row r="7183">
      <c r="A7183" s="8" t="n">
        <v>46220</v>
      </c>
      <c r="B7183" t="inlineStr">
        <is>
          <t>AA</t>
        </is>
      </c>
      <c r="C7183" s="9">
        <f>_xlfn.XLOOKUP(B7183,Carriers[Code],Carriers[Airline])</f>
        <v/>
      </c>
      <c r="D7183" t="n">
        <v>1691</v>
      </c>
      <c r="E7183" t="inlineStr">
        <is>
          <t>LAX</t>
        </is>
      </c>
      <c r="F7183" s="10" t="n">
        <v>1935</v>
      </c>
      <c r="G7183" t="inlineStr">
        <is>
          <t>1900-1959</t>
        </is>
      </c>
      <c r="H7183" s="9">
        <f>INT(F7183/100)</f>
        <v/>
      </c>
      <c r="I7183" t="n">
        <v>67</v>
      </c>
      <c r="J7183" t="n">
        <v>1</v>
      </c>
      <c r="K7183" t="n">
        <v>67</v>
      </c>
      <c r="L7183" t="n">
        <v>1</v>
      </c>
      <c r="M7183" t="n">
        <v>0</v>
      </c>
      <c r="O7183" t="n">
        <v>0</v>
      </c>
      <c r="P7183" t="n">
        <v>10</v>
      </c>
      <c r="Q7183" t="n">
        <v>0</v>
      </c>
      <c r="R7183" t="n">
        <v>0</v>
      </c>
      <c r="S7183" t="n">
        <v>0</v>
      </c>
      <c r="T7183" t="n">
        <v>57</v>
      </c>
    </row>
    <row r="7184">
      <c r="A7184" s="8" t="n">
        <v>46220</v>
      </c>
      <c r="B7184" t="inlineStr">
        <is>
          <t>B6</t>
        </is>
      </c>
      <c r="C7184" s="9">
        <f>_xlfn.XLOOKUP(B7184,Carriers[Code],Carriers[Airline])</f>
        <v/>
      </c>
      <c r="D7184" t="n">
        <v>2421</v>
      </c>
      <c r="E7184" t="inlineStr">
        <is>
          <t>PBI</t>
        </is>
      </c>
      <c r="F7184" s="10" t="n">
        <v>1935</v>
      </c>
      <c r="G7184" t="inlineStr">
        <is>
          <t>1900-1959</t>
        </is>
      </c>
      <c r="H7184" s="9">
        <f>INT(F7184/100)</f>
        <v/>
      </c>
      <c r="I7184" t="n">
        <v>20</v>
      </c>
      <c r="J7184" t="n">
        <v>1</v>
      </c>
      <c r="K7184" t="n">
        <v>24</v>
      </c>
      <c r="L7184" t="n">
        <v>1</v>
      </c>
      <c r="M7184" t="n">
        <v>0</v>
      </c>
      <c r="O7184" t="n">
        <v>0</v>
      </c>
      <c r="P7184" t="n">
        <v>20</v>
      </c>
      <c r="Q7184" t="n">
        <v>0</v>
      </c>
      <c r="R7184" t="n">
        <v>4</v>
      </c>
      <c r="S7184" t="n">
        <v>0</v>
      </c>
      <c r="T7184" t="n">
        <v>0</v>
      </c>
    </row>
    <row r="7185">
      <c r="A7185" s="8" t="n">
        <v>46220</v>
      </c>
      <c r="B7185" t="inlineStr">
        <is>
          <t>AA</t>
        </is>
      </c>
      <c r="C7185" s="9">
        <f>_xlfn.XLOOKUP(B7185,Carriers[Code],Carriers[Airline])</f>
        <v/>
      </c>
      <c r="D7185" t="n">
        <v>1147</v>
      </c>
      <c r="E7185" t="inlineStr">
        <is>
          <t>PHL</t>
        </is>
      </c>
      <c r="F7185" s="10" t="n">
        <v>1937</v>
      </c>
      <c r="G7185" t="inlineStr">
        <is>
          <t>1900-1959</t>
        </is>
      </c>
      <c r="H7185" s="9">
        <f>INT(F7185/100)</f>
        <v/>
      </c>
      <c r="I7185" t="n">
        <v>50</v>
      </c>
      <c r="J7185" t="n">
        <v>1</v>
      </c>
      <c r="K7185" t="n">
        <v>35</v>
      </c>
      <c r="L7185" t="n">
        <v>1</v>
      </c>
      <c r="M7185" t="n">
        <v>0</v>
      </c>
      <c r="O7185" t="n">
        <v>0</v>
      </c>
      <c r="P7185" t="n">
        <v>35</v>
      </c>
      <c r="Q7185" t="n">
        <v>0</v>
      </c>
      <c r="R7185" t="n">
        <v>0</v>
      </c>
      <c r="S7185" t="n">
        <v>0</v>
      </c>
      <c r="T7185" t="n">
        <v>0</v>
      </c>
    </row>
    <row r="7186">
      <c r="A7186" s="8" t="n">
        <v>46220</v>
      </c>
      <c r="B7186" t="inlineStr">
        <is>
          <t>B6</t>
        </is>
      </c>
      <c r="C7186" s="9">
        <f>_xlfn.XLOOKUP(B7186,Carriers[Code],Carriers[Airline])</f>
        <v/>
      </c>
      <c r="D7186" t="n">
        <v>817</v>
      </c>
      <c r="E7186" t="inlineStr">
        <is>
          <t>JFK</t>
        </is>
      </c>
      <c r="F7186" s="10" t="n">
        <v>1939</v>
      </c>
      <c r="G7186" t="inlineStr">
        <is>
          <t>1900-1959</t>
        </is>
      </c>
      <c r="H7186" s="9">
        <f>INT(F7186/100)</f>
        <v/>
      </c>
      <c r="I7186" t="n">
        <v>19</v>
      </c>
      <c r="J7186" t="n">
        <v>1</v>
      </c>
      <c r="K7186" t="n">
        <v>17</v>
      </c>
      <c r="L7186" t="n">
        <v>1</v>
      </c>
      <c r="M7186" t="n">
        <v>0</v>
      </c>
      <c r="O7186" t="n">
        <v>0</v>
      </c>
      <c r="P7186" t="n">
        <v>17</v>
      </c>
      <c r="Q7186" t="n">
        <v>0</v>
      </c>
      <c r="R7186" t="n">
        <v>0</v>
      </c>
      <c r="S7186" t="n">
        <v>0</v>
      </c>
      <c r="T7186" t="n">
        <v>0</v>
      </c>
    </row>
    <row r="7187">
      <c r="A7187" s="8" t="n">
        <v>46220</v>
      </c>
      <c r="B7187" t="inlineStr">
        <is>
          <t>YX</t>
        </is>
      </c>
      <c r="C7187" s="9">
        <f>_xlfn.XLOOKUP(B7187,Carriers[Code],Carriers[Airline])</f>
        <v/>
      </c>
      <c r="D7187" t="n">
        <v>5807</v>
      </c>
      <c r="E7187" t="inlineStr">
        <is>
          <t>CLT</t>
        </is>
      </c>
      <c r="F7187" s="10" t="n">
        <v>1940</v>
      </c>
      <c r="G7187" t="inlineStr">
        <is>
          <t>1900-1959</t>
        </is>
      </c>
      <c r="H7187" s="9">
        <f>INT(F7187/100)</f>
        <v/>
      </c>
      <c r="I7187" t="n">
        <v>18</v>
      </c>
      <c r="J7187" t="n">
        <v>1</v>
      </c>
      <c r="K7187" t="n">
        <v>8</v>
      </c>
      <c r="L7187" t="n">
        <v>0</v>
      </c>
      <c r="M7187" t="n">
        <v>0</v>
      </c>
      <c r="O7187" t="n">
        <v>0</v>
      </c>
    </row>
    <row r="7188">
      <c r="A7188" s="8" t="n">
        <v>46220</v>
      </c>
      <c r="B7188" t="inlineStr">
        <is>
          <t>AS</t>
        </is>
      </c>
      <c r="C7188" s="9">
        <f>_xlfn.XLOOKUP(B7188,Carriers[Code],Carriers[Airline])</f>
        <v/>
      </c>
      <c r="D7188" t="n">
        <v>1337</v>
      </c>
      <c r="E7188" t="inlineStr">
        <is>
          <t>SEA</t>
        </is>
      </c>
      <c r="F7188" s="10" t="n">
        <v>1944</v>
      </c>
      <c r="G7188" t="inlineStr">
        <is>
          <t>1900-1959</t>
        </is>
      </c>
      <c r="H7188" s="9">
        <f>INT(F7188/100)</f>
        <v/>
      </c>
      <c r="I7188" t="n">
        <v>72</v>
      </c>
      <c r="J7188" t="n">
        <v>1</v>
      </c>
      <c r="K7188" t="n">
        <v>60</v>
      </c>
      <c r="L7188" t="n">
        <v>1</v>
      </c>
      <c r="M7188" t="n">
        <v>0</v>
      </c>
      <c r="O7188" t="n">
        <v>0</v>
      </c>
      <c r="P7188" t="n">
        <v>60</v>
      </c>
      <c r="Q7188" t="n">
        <v>0</v>
      </c>
      <c r="R7188" t="n">
        <v>0</v>
      </c>
      <c r="S7188" t="n">
        <v>0</v>
      </c>
      <c r="T7188" t="n">
        <v>0</v>
      </c>
    </row>
    <row r="7189">
      <c r="A7189" s="8" t="n">
        <v>46220</v>
      </c>
      <c r="B7189" t="inlineStr">
        <is>
          <t>DL</t>
        </is>
      </c>
      <c r="C7189" s="9">
        <f>_xlfn.XLOOKUP(B7189,Carriers[Code],Carriers[Airline])</f>
        <v/>
      </c>
      <c r="D7189" t="n">
        <v>1677</v>
      </c>
      <c r="E7189" t="inlineStr">
        <is>
          <t>AUS</t>
        </is>
      </c>
      <c r="F7189" s="10" t="n">
        <v>1945</v>
      </c>
      <c r="G7189" t="inlineStr">
        <is>
          <t>1900-1959</t>
        </is>
      </c>
      <c r="H7189" s="9">
        <f>INT(F7189/100)</f>
        <v/>
      </c>
      <c r="I7189" t="n">
        <v>-6</v>
      </c>
      <c r="J7189" t="n">
        <v>0</v>
      </c>
      <c r="K7189" t="n">
        <v>-14</v>
      </c>
      <c r="L7189" t="n">
        <v>0</v>
      </c>
      <c r="M7189" t="n">
        <v>0</v>
      </c>
      <c r="O7189" t="n">
        <v>0</v>
      </c>
    </row>
    <row r="7190">
      <c r="A7190" s="8" t="n">
        <v>46220</v>
      </c>
      <c r="B7190" t="inlineStr">
        <is>
          <t>WN</t>
        </is>
      </c>
      <c r="C7190" s="9">
        <f>_xlfn.XLOOKUP(B7190,Carriers[Code],Carriers[Airline])</f>
        <v/>
      </c>
      <c r="D7190" t="n">
        <v>735</v>
      </c>
      <c r="E7190" t="inlineStr">
        <is>
          <t>BWI</t>
        </is>
      </c>
      <c r="F7190" s="10" t="n">
        <v>1950</v>
      </c>
      <c r="G7190" t="inlineStr">
        <is>
          <t>1900-1959</t>
        </is>
      </c>
      <c r="H7190" s="9">
        <f>INT(F7190/100)</f>
        <v/>
      </c>
      <c r="I7190" t="n">
        <v>32</v>
      </c>
      <c r="J7190" t="n">
        <v>1</v>
      </c>
      <c r="K7190" t="n">
        <v>23</v>
      </c>
      <c r="L7190" t="n">
        <v>1</v>
      </c>
      <c r="M7190" t="n">
        <v>0</v>
      </c>
      <c r="O7190" t="n">
        <v>0</v>
      </c>
      <c r="P7190" t="n">
        <v>17</v>
      </c>
      <c r="Q7190" t="n">
        <v>0</v>
      </c>
      <c r="R7190" t="n">
        <v>0</v>
      </c>
      <c r="S7190" t="n">
        <v>0</v>
      </c>
      <c r="T7190" t="n">
        <v>6</v>
      </c>
    </row>
    <row r="7191">
      <c r="A7191" s="8" t="n">
        <v>46220</v>
      </c>
      <c r="B7191" t="inlineStr">
        <is>
          <t>YX</t>
        </is>
      </c>
      <c r="C7191" s="9">
        <f>_xlfn.XLOOKUP(B7191,Carriers[Code],Carriers[Airline])</f>
        <v/>
      </c>
      <c r="D7191" t="n">
        <v>4641</v>
      </c>
      <c r="E7191" t="inlineStr">
        <is>
          <t>CMH</t>
        </is>
      </c>
      <c r="F7191" s="10" t="n">
        <v>1950</v>
      </c>
      <c r="G7191" t="inlineStr">
        <is>
          <t>1900-1959</t>
        </is>
      </c>
      <c r="H7191" s="9">
        <f>INT(F7191/100)</f>
        <v/>
      </c>
      <c r="I7191" t="n">
        <v>-9</v>
      </c>
      <c r="J7191" t="n">
        <v>0</v>
      </c>
      <c r="K7191" t="n">
        <v>-28</v>
      </c>
      <c r="L7191" t="n">
        <v>0</v>
      </c>
      <c r="M7191" t="n">
        <v>0</v>
      </c>
      <c r="O7191" t="n">
        <v>0</v>
      </c>
    </row>
    <row r="7192">
      <c r="A7192" s="8" t="n">
        <v>46220</v>
      </c>
      <c r="B7192" t="inlineStr">
        <is>
          <t>B6</t>
        </is>
      </c>
      <c r="C7192" s="9">
        <f>_xlfn.XLOOKUP(B7192,Carriers[Code],Carriers[Airline])</f>
        <v/>
      </c>
      <c r="D7192" t="n">
        <v>1897</v>
      </c>
      <c r="E7192" t="inlineStr">
        <is>
          <t>ATL</t>
        </is>
      </c>
      <c r="F7192" s="10" t="n">
        <v>1951</v>
      </c>
      <c r="G7192" t="inlineStr">
        <is>
          <t>1900-1959</t>
        </is>
      </c>
      <c r="H7192" s="9">
        <f>INT(F7192/100)</f>
        <v/>
      </c>
      <c r="I7192" t="n">
        <v>32</v>
      </c>
      <c r="J7192" t="n">
        <v>1</v>
      </c>
      <c r="K7192" t="n">
        <v>27</v>
      </c>
      <c r="L7192" t="n">
        <v>1</v>
      </c>
      <c r="M7192" t="n">
        <v>0</v>
      </c>
      <c r="O7192" t="n">
        <v>0</v>
      </c>
      <c r="P7192" t="n">
        <v>0</v>
      </c>
      <c r="Q7192" t="n">
        <v>0</v>
      </c>
      <c r="R7192" t="n">
        <v>0</v>
      </c>
      <c r="S7192" t="n">
        <v>0</v>
      </c>
      <c r="T7192" t="n">
        <v>27</v>
      </c>
    </row>
    <row r="7193">
      <c r="A7193" s="8" t="n">
        <v>46220</v>
      </c>
      <c r="B7193" t="inlineStr">
        <is>
          <t>B6</t>
        </is>
      </c>
      <c r="C7193" s="9">
        <f>_xlfn.XLOOKUP(B7193,Carriers[Code],Carriers[Airline])</f>
        <v/>
      </c>
      <c r="D7193" t="n">
        <v>251</v>
      </c>
      <c r="E7193" t="inlineStr">
        <is>
          <t>MCO</t>
        </is>
      </c>
      <c r="F7193" s="10" t="n">
        <v>1955</v>
      </c>
      <c r="G7193" t="inlineStr">
        <is>
          <t>1900-1959</t>
        </is>
      </c>
      <c r="H7193" s="9">
        <f>INT(F7193/100)</f>
        <v/>
      </c>
      <c r="I7193" t="n">
        <v>86</v>
      </c>
      <c r="J7193" t="n">
        <v>1</v>
      </c>
      <c r="K7193" t="n">
        <v>66</v>
      </c>
      <c r="L7193" t="n">
        <v>1</v>
      </c>
      <c r="M7193" t="n">
        <v>0</v>
      </c>
      <c r="O7193" t="n">
        <v>0</v>
      </c>
      <c r="P7193" t="n">
        <v>0</v>
      </c>
      <c r="Q7193" t="n">
        <v>0</v>
      </c>
      <c r="R7193" t="n">
        <v>17</v>
      </c>
      <c r="S7193" t="n">
        <v>0</v>
      </c>
      <c r="T7193" t="n">
        <v>49</v>
      </c>
    </row>
    <row r="7194">
      <c r="A7194" s="8" t="n">
        <v>46220</v>
      </c>
      <c r="B7194" t="inlineStr">
        <is>
          <t>B6</t>
        </is>
      </c>
      <c r="C7194" s="9">
        <f>_xlfn.XLOOKUP(B7194,Carriers[Code],Carriers[Airline])</f>
        <v/>
      </c>
      <c r="D7194" t="n">
        <v>777</v>
      </c>
      <c r="E7194" t="inlineStr">
        <is>
          <t>LAS</t>
        </is>
      </c>
      <c r="F7194" s="10" t="n">
        <v>1959</v>
      </c>
      <c r="G7194" t="inlineStr">
        <is>
          <t>1900-1959</t>
        </is>
      </c>
      <c r="H7194" s="9">
        <f>INT(F7194/100)</f>
        <v/>
      </c>
      <c r="I7194" t="n">
        <v>18</v>
      </c>
      <c r="J7194" t="n">
        <v>1</v>
      </c>
      <c r="K7194" t="n">
        <v>18</v>
      </c>
      <c r="L7194" t="n">
        <v>1</v>
      </c>
      <c r="M7194" t="n">
        <v>0</v>
      </c>
      <c r="O7194" t="n">
        <v>0</v>
      </c>
      <c r="P7194" t="n">
        <v>18</v>
      </c>
      <c r="Q7194" t="n">
        <v>0</v>
      </c>
      <c r="R7194" t="n">
        <v>0</v>
      </c>
      <c r="S7194" t="n">
        <v>0</v>
      </c>
      <c r="T7194" t="n">
        <v>0</v>
      </c>
    </row>
    <row r="7195">
      <c r="A7195" s="8" t="n">
        <v>46220</v>
      </c>
      <c r="B7195" t="inlineStr">
        <is>
          <t>B6</t>
        </is>
      </c>
      <c r="C7195" s="9">
        <f>_xlfn.XLOOKUP(B7195,Carriers[Code],Carriers[Airline])</f>
        <v/>
      </c>
      <c r="D7195" t="n">
        <v>993</v>
      </c>
      <c r="E7195" t="inlineStr">
        <is>
          <t>DEN</t>
        </is>
      </c>
      <c r="F7195" s="10" t="n">
        <v>1959</v>
      </c>
      <c r="G7195" t="inlineStr">
        <is>
          <t>1900-1959</t>
        </is>
      </c>
      <c r="H7195" s="9">
        <f>INT(F7195/100)</f>
        <v/>
      </c>
      <c r="I7195" t="n">
        <v>4</v>
      </c>
      <c r="J7195" t="n">
        <v>0</v>
      </c>
      <c r="K7195" t="n">
        <v>-17</v>
      </c>
      <c r="L7195" t="n">
        <v>0</v>
      </c>
      <c r="M7195" t="n">
        <v>0</v>
      </c>
      <c r="O7195" t="n">
        <v>0</v>
      </c>
    </row>
    <row r="7196">
      <c r="A7196" s="8" t="n">
        <v>46220</v>
      </c>
      <c r="B7196" t="inlineStr">
        <is>
          <t>DL</t>
        </is>
      </c>
      <c r="C7196" s="9">
        <f>_xlfn.XLOOKUP(B7196,Carriers[Code],Carriers[Airline])</f>
        <v/>
      </c>
      <c r="D7196" t="n">
        <v>2586</v>
      </c>
      <c r="E7196" t="inlineStr">
        <is>
          <t>BNA</t>
        </is>
      </c>
      <c r="F7196" s="10" t="n">
        <v>1959</v>
      </c>
      <c r="G7196" t="inlineStr">
        <is>
          <t>1900-1959</t>
        </is>
      </c>
      <c r="H7196" s="9">
        <f>INT(F7196/100)</f>
        <v/>
      </c>
      <c r="I7196" t="n">
        <v>-6</v>
      </c>
      <c r="J7196" t="n">
        <v>0</v>
      </c>
      <c r="K7196" t="n">
        <v>-3</v>
      </c>
      <c r="L7196" t="n">
        <v>0</v>
      </c>
      <c r="M7196" t="n">
        <v>0</v>
      </c>
      <c r="O7196" t="n">
        <v>0</v>
      </c>
    </row>
    <row r="7197">
      <c r="A7197" s="8" t="n">
        <v>46220</v>
      </c>
      <c r="B7197" t="inlineStr">
        <is>
          <t>WN</t>
        </is>
      </c>
      <c r="C7197" s="9">
        <f>_xlfn.XLOOKUP(B7197,Carriers[Code],Carriers[Airline])</f>
        <v/>
      </c>
      <c r="D7197" t="n">
        <v>2338</v>
      </c>
      <c r="E7197" t="inlineStr">
        <is>
          <t>BNA</t>
        </is>
      </c>
      <c r="F7197" s="10" t="n">
        <v>2000</v>
      </c>
      <c r="G7197" t="inlineStr">
        <is>
          <t>2000-2059</t>
        </is>
      </c>
      <c r="H7197" s="9">
        <f>INT(F7197/100)</f>
        <v/>
      </c>
      <c r="I7197" t="n">
        <v>26</v>
      </c>
      <c r="J7197" t="n">
        <v>1</v>
      </c>
      <c r="K7197" t="n">
        <v>27</v>
      </c>
      <c r="L7197" t="n">
        <v>1</v>
      </c>
      <c r="M7197" t="n">
        <v>0</v>
      </c>
      <c r="O7197" t="n">
        <v>0</v>
      </c>
      <c r="P7197" t="n">
        <v>0</v>
      </c>
      <c r="Q7197" t="n">
        <v>0</v>
      </c>
      <c r="R7197" t="n">
        <v>1</v>
      </c>
      <c r="S7197" t="n">
        <v>0</v>
      </c>
      <c r="T7197" t="n">
        <v>26</v>
      </c>
    </row>
    <row r="7198">
      <c r="A7198" s="8" t="n">
        <v>46220</v>
      </c>
      <c r="B7198" t="inlineStr">
        <is>
          <t>YX</t>
        </is>
      </c>
      <c r="C7198" s="9">
        <f>_xlfn.XLOOKUP(B7198,Carriers[Code],Carriers[Airline])</f>
        <v/>
      </c>
      <c r="D7198" t="n">
        <v>4397</v>
      </c>
      <c r="E7198" t="inlineStr">
        <is>
          <t>LGA</t>
        </is>
      </c>
      <c r="F7198" s="10" t="n">
        <v>2000</v>
      </c>
      <c r="G7198" t="inlineStr">
        <is>
          <t>2000-2059</t>
        </is>
      </c>
      <c r="H7198" s="9">
        <f>INT(F7198/100)</f>
        <v/>
      </c>
      <c r="I7198" t="n">
        <v>-11</v>
      </c>
      <c r="J7198" t="n">
        <v>0</v>
      </c>
      <c r="K7198" t="n">
        <v>4</v>
      </c>
      <c r="L7198" t="n">
        <v>0</v>
      </c>
      <c r="M7198" t="n">
        <v>0</v>
      </c>
      <c r="O7198" t="n">
        <v>0</v>
      </c>
    </row>
    <row r="7199">
      <c r="A7199" s="8" t="n">
        <v>46220</v>
      </c>
      <c r="B7199" t="inlineStr">
        <is>
          <t>YX</t>
        </is>
      </c>
      <c r="C7199" s="9">
        <f>_xlfn.XLOOKUP(B7199,Carriers[Code],Carriers[Airline])</f>
        <v/>
      </c>
      <c r="D7199" t="n">
        <v>5849</v>
      </c>
      <c r="E7199" t="inlineStr">
        <is>
          <t>LGA</t>
        </is>
      </c>
      <c r="F7199" s="10" t="n">
        <v>2000</v>
      </c>
      <c r="G7199" t="inlineStr">
        <is>
          <t>2000-2059</t>
        </is>
      </c>
      <c r="H7199" s="9">
        <f>INT(F7199/100)</f>
        <v/>
      </c>
      <c r="I7199" t="n">
        <v>117</v>
      </c>
      <c r="J7199" t="n">
        <v>1</v>
      </c>
      <c r="K7199" t="n">
        <v>95</v>
      </c>
      <c r="L7199" t="n">
        <v>1</v>
      </c>
      <c r="M7199" t="n">
        <v>0</v>
      </c>
      <c r="O7199" t="n">
        <v>0</v>
      </c>
      <c r="P7199" t="n">
        <v>95</v>
      </c>
      <c r="Q7199" t="n">
        <v>0</v>
      </c>
      <c r="R7199" t="n">
        <v>0</v>
      </c>
      <c r="S7199" t="n">
        <v>0</v>
      </c>
      <c r="T7199" t="n">
        <v>0</v>
      </c>
    </row>
    <row r="7200">
      <c r="A7200" s="8" t="n">
        <v>46220</v>
      </c>
      <c r="B7200" t="inlineStr">
        <is>
          <t>DL</t>
        </is>
      </c>
      <c r="C7200" s="9">
        <f>_xlfn.XLOOKUP(B7200,Carriers[Code],Carriers[Airline])</f>
        <v/>
      </c>
      <c r="D7200" t="n">
        <v>817</v>
      </c>
      <c r="E7200" t="inlineStr">
        <is>
          <t>RDU</t>
        </is>
      </c>
      <c r="F7200" s="10" t="n">
        <v>2005</v>
      </c>
      <c r="G7200" t="inlineStr">
        <is>
          <t>2000-2059</t>
        </is>
      </c>
      <c r="H7200" s="9">
        <f>INT(F7200/100)</f>
        <v/>
      </c>
      <c r="I7200" t="n">
        <v>17</v>
      </c>
      <c r="J7200" t="n">
        <v>1</v>
      </c>
      <c r="K7200" t="n">
        <v>28</v>
      </c>
      <c r="L7200" t="n">
        <v>1</v>
      </c>
      <c r="M7200" t="n">
        <v>0</v>
      </c>
      <c r="O7200" t="n">
        <v>0</v>
      </c>
      <c r="P7200" t="n">
        <v>0</v>
      </c>
      <c r="Q7200" t="n">
        <v>0</v>
      </c>
      <c r="R7200" t="n">
        <v>11</v>
      </c>
      <c r="S7200" t="n">
        <v>0</v>
      </c>
      <c r="T7200" t="n">
        <v>17</v>
      </c>
    </row>
    <row r="7201">
      <c r="A7201" s="8" t="n">
        <v>46220</v>
      </c>
      <c r="B7201" t="inlineStr">
        <is>
          <t>YX</t>
        </is>
      </c>
      <c r="C7201" s="9">
        <f>_xlfn.XLOOKUP(B7201,Carriers[Code],Carriers[Airline])</f>
        <v/>
      </c>
      <c r="D7201" t="n">
        <v>4616</v>
      </c>
      <c r="E7201" t="inlineStr">
        <is>
          <t>BUF</t>
        </is>
      </c>
      <c r="F7201" s="10" t="n">
        <v>2005</v>
      </c>
      <c r="G7201" t="inlineStr">
        <is>
          <t>2000-2059</t>
        </is>
      </c>
      <c r="H7201" s="9">
        <f>INT(F7201/100)</f>
        <v/>
      </c>
      <c r="I7201" t="n">
        <v>-6</v>
      </c>
      <c r="J7201" t="n">
        <v>0</v>
      </c>
      <c r="K7201" t="n">
        <v>-9</v>
      </c>
      <c r="L7201" t="n">
        <v>0</v>
      </c>
      <c r="M7201" t="n">
        <v>0</v>
      </c>
      <c r="O7201" t="n">
        <v>0</v>
      </c>
    </row>
    <row r="7202">
      <c r="A7202" s="8" t="n">
        <v>46220</v>
      </c>
      <c r="B7202" t="inlineStr">
        <is>
          <t>YX</t>
        </is>
      </c>
      <c r="C7202" s="9">
        <f>_xlfn.XLOOKUP(B7202,Carriers[Code],Carriers[Airline])</f>
        <v/>
      </c>
      <c r="D7202" t="n">
        <v>5666</v>
      </c>
      <c r="E7202" t="inlineStr">
        <is>
          <t>DCA</t>
        </is>
      </c>
      <c r="F7202" s="10" t="n">
        <v>2005</v>
      </c>
      <c r="G7202" t="inlineStr">
        <is>
          <t>2000-2059</t>
        </is>
      </c>
      <c r="H7202" s="9">
        <f>INT(F7202/100)</f>
        <v/>
      </c>
      <c r="I7202" t="n">
        <v>20</v>
      </c>
      <c r="J7202" t="n">
        <v>1</v>
      </c>
      <c r="K7202" t="n">
        <v>27</v>
      </c>
      <c r="L7202" t="n">
        <v>1</v>
      </c>
      <c r="M7202" t="n">
        <v>0</v>
      </c>
      <c r="O7202" t="n">
        <v>0</v>
      </c>
      <c r="P7202" t="n">
        <v>0</v>
      </c>
      <c r="Q7202" t="n">
        <v>0</v>
      </c>
      <c r="R7202" t="n">
        <v>27</v>
      </c>
      <c r="S7202" t="n">
        <v>0</v>
      </c>
      <c r="T7202" t="n">
        <v>0</v>
      </c>
    </row>
    <row r="7203">
      <c r="A7203" s="8" t="n">
        <v>46220</v>
      </c>
      <c r="B7203" t="inlineStr">
        <is>
          <t>B6</t>
        </is>
      </c>
      <c r="C7203" s="9">
        <f>_xlfn.XLOOKUP(B7203,Carriers[Code],Carriers[Airline])</f>
        <v/>
      </c>
      <c r="D7203" t="n">
        <v>455</v>
      </c>
      <c r="E7203" t="inlineStr">
        <is>
          <t>DCA</t>
        </is>
      </c>
      <c r="F7203" s="10" t="n">
        <v>2006</v>
      </c>
      <c r="G7203" t="inlineStr">
        <is>
          <t>2000-2059</t>
        </is>
      </c>
      <c r="H7203" s="9">
        <f>INT(F7203/100)</f>
        <v/>
      </c>
      <c r="I7203" t="n">
        <v>67</v>
      </c>
      <c r="J7203" t="n">
        <v>1</v>
      </c>
      <c r="K7203" t="n">
        <v>96</v>
      </c>
      <c r="L7203" t="n">
        <v>1</v>
      </c>
      <c r="M7203" t="n">
        <v>0</v>
      </c>
      <c r="O7203" t="n">
        <v>0</v>
      </c>
      <c r="P7203" t="n">
        <v>0</v>
      </c>
      <c r="Q7203" t="n">
        <v>0</v>
      </c>
      <c r="R7203" t="n">
        <v>91</v>
      </c>
      <c r="S7203" t="n">
        <v>0</v>
      </c>
      <c r="T7203" t="n">
        <v>5</v>
      </c>
    </row>
    <row r="7204">
      <c r="A7204" s="8" t="n">
        <v>46220</v>
      </c>
      <c r="B7204" t="inlineStr">
        <is>
          <t>YX</t>
        </is>
      </c>
      <c r="C7204" s="9">
        <f>_xlfn.XLOOKUP(B7204,Carriers[Code],Carriers[Airline])</f>
        <v/>
      </c>
      <c r="D7204" t="n">
        <v>5679</v>
      </c>
      <c r="E7204" t="inlineStr">
        <is>
          <t>PIT</t>
        </is>
      </c>
      <c r="F7204" s="10" t="n">
        <v>2010</v>
      </c>
      <c r="G7204" t="inlineStr">
        <is>
          <t>2000-2059</t>
        </is>
      </c>
      <c r="H7204" s="9">
        <f>INT(F7204/100)</f>
        <v/>
      </c>
      <c r="I7204" t="n">
        <v>-10</v>
      </c>
      <c r="J7204" t="n">
        <v>0</v>
      </c>
      <c r="K7204" t="n">
        <v>-11</v>
      </c>
      <c r="L7204" t="n">
        <v>0</v>
      </c>
      <c r="M7204" t="n">
        <v>0</v>
      </c>
      <c r="O7204" t="n">
        <v>0</v>
      </c>
    </row>
    <row r="7205">
      <c r="A7205" s="8" t="n">
        <v>46220</v>
      </c>
      <c r="B7205" t="inlineStr">
        <is>
          <t>B6</t>
        </is>
      </c>
      <c r="C7205" s="9">
        <f>_xlfn.XLOOKUP(B7205,Carriers[Code],Carriers[Airline])</f>
        <v/>
      </c>
      <c r="D7205" t="n">
        <v>2269</v>
      </c>
      <c r="E7205" t="inlineStr">
        <is>
          <t>FLL</t>
        </is>
      </c>
      <c r="F7205" s="10" t="n">
        <v>2015</v>
      </c>
      <c r="G7205" t="inlineStr">
        <is>
          <t>2000-2059</t>
        </is>
      </c>
      <c r="H7205" s="9">
        <f>INT(F7205/100)</f>
        <v/>
      </c>
      <c r="I7205" t="n">
        <v>74</v>
      </c>
      <c r="J7205" t="n">
        <v>1</v>
      </c>
      <c r="K7205" t="n">
        <v>62</v>
      </c>
      <c r="L7205" t="n">
        <v>1</v>
      </c>
      <c r="M7205" t="n">
        <v>0</v>
      </c>
      <c r="O7205" t="n">
        <v>0</v>
      </c>
      <c r="P7205" t="n">
        <v>12</v>
      </c>
      <c r="Q7205" t="n">
        <v>0</v>
      </c>
      <c r="R7205" t="n">
        <v>0</v>
      </c>
      <c r="S7205" t="n">
        <v>0</v>
      </c>
      <c r="T7205" t="n">
        <v>50</v>
      </c>
    </row>
    <row r="7206">
      <c r="A7206" s="8" t="n">
        <v>46220</v>
      </c>
      <c r="B7206" t="inlineStr">
        <is>
          <t>DL</t>
        </is>
      </c>
      <c r="C7206" s="9">
        <f>_xlfn.XLOOKUP(B7206,Carriers[Code],Carriers[Airline])</f>
        <v/>
      </c>
      <c r="D7206" t="n">
        <v>2234</v>
      </c>
      <c r="E7206" t="inlineStr">
        <is>
          <t>TPA</t>
        </is>
      </c>
      <c r="F7206" s="10" t="n">
        <v>2015</v>
      </c>
      <c r="G7206" t="inlineStr">
        <is>
          <t>2000-2059</t>
        </is>
      </c>
      <c r="H7206" s="9">
        <f>INT(F7206/100)</f>
        <v/>
      </c>
      <c r="I7206" t="n">
        <v>-2</v>
      </c>
      <c r="J7206" t="n">
        <v>0</v>
      </c>
      <c r="K7206" t="n">
        <v>-1</v>
      </c>
      <c r="L7206" t="n">
        <v>0</v>
      </c>
      <c r="M7206" t="n">
        <v>0</v>
      </c>
      <c r="O7206" t="n">
        <v>0</v>
      </c>
    </row>
    <row r="7207">
      <c r="A7207" s="8" t="n">
        <v>46220</v>
      </c>
      <c r="B7207" t="inlineStr">
        <is>
          <t>UA</t>
        </is>
      </c>
      <c r="C7207" s="9">
        <f>_xlfn.XLOOKUP(B7207,Carriers[Code],Carriers[Airline])</f>
        <v/>
      </c>
      <c r="D7207" t="n">
        <v>2229</v>
      </c>
      <c r="E7207" t="inlineStr">
        <is>
          <t>ORD</t>
        </is>
      </c>
      <c r="F7207" s="10" t="n">
        <v>2015</v>
      </c>
      <c r="G7207" t="inlineStr">
        <is>
          <t>2000-2059</t>
        </is>
      </c>
      <c r="H7207" s="9">
        <f>INT(F7207/100)</f>
        <v/>
      </c>
      <c r="I7207" t="n">
        <v>39</v>
      </c>
      <c r="J7207" t="n">
        <v>1</v>
      </c>
      <c r="K7207" t="n">
        <v>43</v>
      </c>
      <c r="L7207" t="n">
        <v>1</v>
      </c>
      <c r="M7207" t="n">
        <v>0</v>
      </c>
      <c r="O7207" t="n">
        <v>0</v>
      </c>
      <c r="P7207" t="n">
        <v>0</v>
      </c>
      <c r="Q7207" t="n">
        <v>0</v>
      </c>
      <c r="R7207" t="n">
        <v>43</v>
      </c>
      <c r="S7207" t="n">
        <v>0</v>
      </c>
      <c r="T7207" t="n">
        <v>0</v>
      </c>
    </row>
    <row r="7208">
      <c r="A7208" s="8" t="n">
        <v>46220</v>
      </c>
      <c r="B7208" t="inlineStr">
        <is>
          <t>DL</t>
        </is>
      </c>
      <c r="C7208" s="9">
        <f>_xlfn.XLOOKUP(B7208,Carriers[Code],Carriers[Airline])</f>
        <v/>
      </c>
      <c r="D7208" t="n">
        <v>1513</v>
      </c>
      <c r="E7208" t="inlineStr">
        <is>
          <t>MCO</t>
        </is>
      </c>
      <c r="F7208" s="10" t="n">
        <v>2016</v>
      </c>
      <c r="G7208" t="inlineStr">
        <is>
          <t>2000-2059</t>
        </is>
      </c>
      <c r="H7208" s="9">
        <f>INT(F7208/100)</f>
        <v/>
      </c>
      <c r="I7208" t="n">
        <v>2</v>
      </c>
      <c r="J7208" t="n">
        <v>0</v>
      </c>
      <c r="K7208" t="n">
        <v>8</v>
      </c>
      <c r="L7208" t="n">
        <v>0</v>
      </c>
      <c r="M7208" t="n">
        <v>0</v>
      </c>
      <c r="O7208" t="n">
        <v>0</v>
      </c>
    </row>
    <row r="7209">
      <c r="A7209" s="8" t="n">
        <v>46220</v>
      </c>
      <c r="B7209" t="inlineStr">
        <is>
          <t>UA</t>
        </is>
      </c>
      <c r="C7209" s="9">
        <f>_xlfn.XLOOKUP(B7209,Carriers[Code],Carriers[Airline])</f>
        <v/>
      </c>
      <c r="D7209" t="n">
        <v>2107</v>
      </c>
      <c r="E7209" t="inlineStr">
        <is>
          <t>SFO</t>
        </is>
      </c>
      <c r="F7209" s="10" t="n">
        <v>2020</v>
      </c>
      <c r="G7209" t="inlineStr">
        <is>
          <t>2000-2059</t>
        </is>
      </c>
      <c r="H7209" s="9">
        <f>INT(F7209/100)</f>
        <v/>
      </c>
      <c r="I7209" t="n">
        <v>-3</v>
      </c>
      <c r="J7209" t="n">
        <v>0</v>
      </c>
      <c r="K7209" t="n">
        <v>-14</v>
      </c>
      <c r="L7209" t="n">
        <v>0</v>
      </c>
      <c r="M7209" t="n">
        <v>0</v>
      </c>
      <c r="O7209" t="n">
        <v>0</v>
      </c>
    </row>
    <row r="7210">
      <c r="A7210" s="8" t="n">
        <v>46220</v>
      </c>
      <c r="B7210" t="inlineStr">
        <is>
          <t>YX</t>
        </is>
      </c>
      <c r="C7210" s="9">
        <f>_xlfn.XLOOKUP(B7210,Carriers[Code],Carriers[Airline])</f>
        <v/>
      </c>
      <c r="D7210" t="n">
        <v>4692</v>
      </c>
      <c r="E7210" t="inlineStr">
        <is>
          <t>MSN</t>
        </is>
      </c>
      <c r="F7210" s="10" t="n">
        <v>2023</v>
      </c>
      <c r="G7210" t="inlineStr">
        <is>
          <t>2000-2059</t>
        </is>
      </c>
      <c r="H7210" s="9">
        <f>INT(F7210/100)</f>
        <v/>
      </c>
      <c r="I7210" t="n">
        <v>30</v>
      </c>
      <c r="J7210" t="n">
        <v>1</v>
      </c>
      <c r="K7210" t="n">
        <v>43</v>
      </c>
      <c r="L7210" t="n">
        <v>1</v>
      </c>
      <c r="M7210" t="n">
        <v>0</v>
      </c>
      <c r="O7210" t="n">
        <v>0</v>
      </c>
      <c r="P7210" t="n">
        <v>0</v>
      </c>
      <c r="Q7210" t="n">
        <v>0</v>
      </c>
      <c r="R7210" t="n">
        <v>13</v>
      </c>
      <c r="S7210" t="n">
        <v>0</v>
      </c>
      <c r="T7210" t="n">
        <v>30</v>
      </c>
    </row>
    <row r="7211">
      <c r="A7211" s="8" t="n">
        <v>46220</v>
      </c>
      <c r="B7211" t="inlineStr">
        <is>
          <t>B6</t>
        </is>
      </c>
      <c r="C7211" s="9">
        <f>_xlfn.XLOOKUP(B7211,Carriers[Code],Carriers[Airline])</f>
        <v/>
      </c>
      <c r="D7211" t="n">
        <v>387</v>
      </c>
      <c r="E7211" t="inlineStr">
        <is>
          <t>LAX</t>
        </is>
      </c>
      <c r="F7211" s="10" t="n">
        <v>2025</v>
      </c>
      <c r="G7211" t="inlineStr">
        <is>
          <t>2000-2059</t>
        </is>
      </c>
      <c r="H7211" s="9">
        <f>INT(F7211/100)</f>
        <v/>
      </c>
      <c r="I7211" t="n">
        <v>37</v>
      </c>
      <c r="J7211" t="n">
        <v>1</v>
      </c>
      <c r="K7211" t="n">
        <v>81</v>
      </c>
      <c r="L7211" t="n">
        <v>1</v>
      </c>
      <c r="M7211" t="n">
        <v>0</v>
      </c>
      <c r="O7211" t="n">
        <v>0</v>
      </c>
      <c r="P7211" t="n">
        <v>37</v>
      </c>
      <c r="Q7211" t="n">
        <v>0</v>
      </c>
      <c r="R7211" t="n">
        <v>44</v>
      </c>
      <c r="S7211" t="n">
        <v>0</v>
      </c>
      <c r="T7211" t="n">
        <v>0</v>
      </c>
    </row>
    <row r="7212">
      <c r="A7212" s="8" t="n">
        <v>46220</v>
      </c>
      <c r="B7212" t="inlineStr">
        <is>
          <t>YX</t>
        </is>
      </c>
      <c r="C7212" s="9">
        <f>_xlfn.XLOOKUP(B7212,Carriers[Code],Carriers[Airline])</f>
        <v/>
      </c>
      <c r="D7212" t="n">
        <v>5610</v>
      </c>
      <c r="E7212" t="inlineStr">
        <is>
          <t>PHL</t>
        </is>
      </c>
      <c r="F7212" s="10" t="n">
        <v>2025</v>
      </c>
      <c r="G7212" t="inlineStr">
        <is>
          <t>2000-2059</t>
        </is>
      </c>
      <c r="H7212" s="9">
        <f>INT(F7212/100)</f>
        <v/>
      </c>
      <c r="I7212" t="n">
        <v>22</v>
      </c>
      <c r="J7212" t="n">
        <v>1</v>
      </c>
      <c r="K7212" t="n">
        <v>32</v>
      </c>
      <c r="L7212" t="n">
        <v>1</v>
      </c>
      <c r="M7212" t="n">
        <v>0</v>
      </c>
      <c r="O7212" t="n">
        <v>0</v>
      </c>
      <c r="P7212" t="n">
        <v>3</v>
      </c>
      <c r="Q7212" t="n">
        <v>0</v>
      </c>
      <c r="R7212" t="n">
        <v>29</v>
      </c>
      <c r="S7212" t="n">
        <v>0</v>
      </c>
      <c r="T7212" t="n">
        <v>0</v>
      </c>
    </row>
    <row r="7213">
      <c r="A7213" s="8" t="n">
        <v>46220</v>
      </c>
      <c r="B7213" t="inlineStr">
        <is>
          <t>UA</t>
        </is>
      </c>
      <c r="C7213" s="9">
        <f>_xlfn.XLOOKUP(B7213,Carriers[Code],Carriers[Airline])</f>
        <v/>
      </c>
      <c r="D7213" t="n">
        <v>2060</v>
      </c>
      <c r="E7213" t="inlineStr">
        <is>
          <t>EWR</t>
        </is>
      </c>
      <c r="F7213" s="10" t="n">
        <v>2026</v>
      </c>
      <c r="G7213" t="inlineStr">
        <is>
          <t>2000-2059</t>
        </is>
      </c>
      <c r="H7213" s="9">
        <f>INT(F7213/100)</f>
        <v/>
      </c>
      <c r="I7213" t="n">
        <v>64</v>
      </c>
      <c r="J7213" t="n">
        <v>1</v>
      </c>
      <c r="K7213" t="n">
        <v>57</v>
      </c>
      <c r="L7213" t="n">
        <v>1</v>
      </c>
      <c r="M7213" t="n">
        <v>0</v>
      </c>
      <c r="O7213" t="n">
        <v>0</v>
      </c>
      <c r="P7213" t="n">
        <v>0</v>
      </c>
      <c r="Q7213" t="n">
        <v>0</v>
      </c>
      <c r="R7213" t="n">
        <v>57</v>
      </c>
      <c r="S7213" t="n">
        <v>0</v>
      </c>
      <c r="T7213" t="n">
        <v>0</v>
      </c>
    </row>
    <row r="7214">
      <c r="A7214" s="8" t="n">
        <v>46220</v>
      </c>
      <c r="B7214" t="inlineStr">
        <is>
          <t>DL</t>
        </is>
      </c>
      <c r="C7214" s="9">
        <f>_xlfn.XLOOKUP(B7214,Carriers[Code],Carriers[Airline])</f>
        <v/>
      </c>
      <c r="D7214" t="n">
        <v>321</v>
      </c>
      <c r="E7214" t="inlineStr">
        <is>
          <t>LAX</t>
        </is>
      </c>
      <c r="F7214" s="10" t="n">
        <v>2030</v>
      </c>
      <c r="G7214" t="inlineStr">
        <is>
          <t>2000-2059</t>
        </is>
      </c>
      <c r="H7214" s="9">
        <f>INT(F7214/100)</f>
        <v/>
      </c>
      <c r="I7214" t="n">
        <v>-6</v>
      </c>
      <c r="J7214" t="n">
        <v>0</v>
      </c>
      <c r="K7214" t="n">
        <v>-9</v>
      </c>
      <c r="L7214" t="n">
        <v>0</v>
      </c>
      <c r="M7214" t="n">
        <v>0</v>
      </c>
      <c r="O7214" t="n">
        <v>0</v>
      </c>
    </row>
    <row r="7215">
      <c r="A7215" s="8" t="n">
        <v>46220</v>
      </c>
      <c r="B7215" t="inlineStr">
        <is>
          <t>YX</t>
        </is>
      </c>
      <c r="C7215" s="9">
        <f>_xlfn.XLOOKUP(B7215,Carriers[Code],Carriers[Airline])</f>
        <v/>
      </c>
      <c r="D7215" t="n">
        <v>4715</v>
      </c>
      <c r="E7215" t="inlineStr">
        <is>
          <t>MDT</t>
        </is>
      </c>
      <c r="F7215" s="10" t="n">
        <v>2030</v>
      </c>
      <c r="G7215" t="inlineStr">
        <is>
          <t>2000-2059</t>
        </is>
      </c>
      <c r="H7215" s="9">
        <f>INT(F7215/100)</f>
        <v/>
      </c>
      <c r="I7215" t="n">
        <v>-7</v>
      </c>
      <c r="J7215" t="n">
        <v>0</v>
      </c>
      <c r="K7215" t="n">
        <v>0</v>
      </c>
      <c r="L7215" t="n">
        <v>0</v>
      </c>
      <c r="M7215" t="n">
        <v>0</v>
      </c>
      <c r="O7215" t="n">
        <v>0</v>
      </c>
    </row>
    <row r="7216">
      <c r="A7216" s="8" t="n">
        <v>46220</v>
      </c>
      <c r="B7216" t="inlineStr">
        <is>
          <t>B6</t>
        </is>
      </c>
      <c r="C7216" s="9">
        <f>_xlfn.XLOOKUP(B7216,Carriers[Code],Carriers[Airline])</f>
        <v/>
      </c>
      <c r="D7216" t="n">
        <v>1337</v>
      </c>
      <c r="E7216" t="inlineStr">
        <is>
          <t>DTW</t>
        </is>
      </c>
      <c r="F7216" s="10" t="n">
        <v>2033</v>
      </c>
      <c r="G7216" t="inlineStr">
        <is>
          <t>2000-2059</t>
        </is>
      </c>
      <c r="H7216" s="9">
        <f>INT(F7216/100)</f>
        <v/>
      </c>
      <c r="I7216" t="n">
        <v>-3</v>
      </c>
      <c r="J7216" t="n">
        <v>0</v>
      </c>
      <c r="K7216" t="n">
        <v>3</v>
      </c>
      <c r="L7216" t="n">
        <v>0</v>
      </c>
      <c r="M7216" t="n">
        <v>0</v>
      </c>
      <c r="O7216" t="n">
        <v>0</v>
      </c>
    </row>
    <row r="7217">
      <c r="A7217" s="8" t="n">
        <v>46220</v>
      </c>
      <c r="B7217" t="inlineStr">
        <is>
          <t>YX</t>
        </is>
      </c>
      <c r="C7217" s="9">
        <f>_xlfn.XLOOKUP(B7217,Carriers[Code],Carriers[Airline])</f>
        <v/>
      </c>
      <c r="D7217" t="n">
        <v>5593</v>
      </c>
      <c r="E7217" t="inlineStr">
        <is>
          <t>JAX</t>
        </is>
      </c>
      <c r="F7217" s="10" t="n">
        <v>2035</v>
      </c>
      <c r="G7217" t="inlineStr">
        <is>
          <t>2000-2059</t>
        </is>
      </c>
      <c r="H7217" s="9">
        <f>INT(F7217/100)</f>
        <v/>
      </c>
      <c r="I7217" t="n">
        <v>75</v>
      </c>
      <c r="J7217" t="n">
        <v>1</v>
      </c>
      <c r="K7217" t="n">
        <v>45</v>
      </c>
      <c r="L7217" t="n">
        <v>1</v>
      </c>
      <c r="M7217" t="n">
        <v>0</v>
      </c>
      <c r="O7217" t="n">
        <v>0</v>
      </c>
      <c r="P7217" t="n">
        <v>0</v>
      </c>
      <c r="Q7217" t="n">
        <v>0</v>
      </c>
      <c r="R7217" t="n">
        <v>0</v>
      </c>
      <c r="S7217" t="n">
        <v>0</v>
      </c>
      <c r="T7217" t="n">
        <v>45</v>
      </c>
    </row>
    <row r="7218">
      <c r="A7218" s="8" t="n">
        <v>46220</v>
      </c>
      <c r="B7218" t="inlineStr">
        <is>
          <t>YX</t>
        </is>
      </c>
      <c r="C7218" s="9">
        <f>_xlfn.XLOOKUP(B7218,Carriers[Code],Carriers[Airline])</f>
        <v/>
      </c>
      <c r="D7218" t="n">
        <v>5851</v>
      </c>
      <c r="E7218" t="inlineStr">
        <is>
          <t>BWI</t>
        </is>
      </c>
      <c r="F7218" s="10" t="n">
        <v>2035</v>
      </c>
      <c r="G7218" t="inlineStr">
        <is>
          <t>2000-2059</t>
        </is>
      </c>
      <c r="H7218" s="9">
        <f>INT(F7218/100)</f>
        <v/>
      </c>
      <c r="I7218" t="n">
        <v>-7</v>
      </c>
      <c r="J7218" t="n">
        <v>0</v>
      </c>
      <c r="K7218" t="n">
        <v>-3</v>
      </c>
      <c r="L7218" t="n">
        <v>0</v>
      </c>
      <c r="M7218" t="n">
        <v>0</v>
      </c>
      <c r="O7218" t="n">
        <v>0</v>
      </c>
    </row>
    <row r="7219">
      <c r="A7219" s="8" t="n">
        <v>46220</v>
      </c>
      <c r="B7219" t="inlineStr">
        <is>
          <t>B6</t>
        </is>
      </c>
      <c r="C7219" s="9">
        <f>_xlfn.XLOOKUP(B7219,Carriers[Code],Carriers[Airline])</f>
        <v/>
      </c>
      <c r="D7219" t="n">
        <v>1785</v>
      </c>
      <c r="E7219" t="inlineStr">
        <is>
          <t>PIT</t>
        </is>
      </c>
      <c r="F7219" s="10" t="n">
        <v>2038</v>
      </c>
      <c r="G7219" t="inlineStr">
        <is>
          <t>2000-2059</t>
        </is>
      </c>
      <c r="H7219" s="9">
        <f>INT(F7219/100)</f>
        <v/>
      </c>
      <c r="I7219" t="n">
        <v>8</v>
      </c>
      <c r="J7219" t="n">
        <v>0</v>
      </c>
      <c r="K7219" t="n">
        <v>5</v>
      </c>
      <c r="L7219" t="n">
        <v>0</v>
      </c>
      <c r="M7219" t="n">
        <v>0</v>
      </c>
      <c r="O7219" t="n">
        <v>0</v>
      </c>
    </row>
    <row r="7220">
      <c r="A7220" s="8" t="n">
        <v>46220</v>
      </c>
      <c r="B7220" t="inlineStr">
        <is>
          <t>UA</t>
        </is>
      </c>
      <c r="C7220" s="9">
        <f>_xlfn.XLOOKUP(B7220,Carriers[Code],Carriers[Airline])</f>
        <v/>
      </c>
      <c r="D7220" t="n">
        <v>2433</v>
      </c>
      <c r="E7220" t="inlineStr">
        <is>
          <t>DEN</t>
        </is>
      </c>
      <c r="F7220" s="10" t="n">
        <v>2039</v>
      </c>
      <c r="G7220" t="inlineStr">
        <is>
          <t>2000-2059</t>
        </is>
      </c>
      <c r="H7220" s="9">
        <f>INT(F7220/100)</f>
        <v/>
      </c>
      <c r="I7220" t="n">
        <v>9</v>
      </c>
      <c r="J7220" t="n">
        <v>0</v>
      </c>
      <c r="K7220" t="n">
        <v>-28</v>
      </c>
      <c r="L7220" t="n">
        <v>0</v>
      </c>
      <c r="M7220" t="n">
        <v>0</v>
      </c>
      <c r="O7220" t="n">
        <v>0</v>
      </c>
    </row>
    <row r="7221">
      <c r="A7221" s="8" t="n">
        <v>46220</v>
      </c>
      <c r="B7221" t="inlineStr">
        <is>
          <t>DL</t>
        </is>
      </c>
      <c r="C7221" s="9">
        <f>_xlfn.XLOOKUP(B7221,Carriers[Code],Carriers[Airline])</f>
        <v/>
      </c>
      <c r="D7221" t="n">
        <v>900</v>
      </c>
      <c r="E7221" t="inlineStr">
        <is>
          <t>ATL</t>
        </is>
      </c>
      <c r="F7221" s="10" t="n">
        <v>2040</v>
      </c>
      <c r="G7221" t="inlineStr">
        <is>
          <t>2000-2059</t>
        </is>
      </c>
      <c r="H7221" s="9">
        <f>INT(F7221/100)</f>
        <v/>
      </c>
      <c r="I7221" t="n">
        <v>117</v>
      </c>
      <c r="J7221" t="n">
        <v>1</v>
      </c>
      <c r="K7221" t="n">
        <v>71</v>
      </c>
      <c r="L7221" t="n">
        <v>1</v>
      </c>
      <c r="M7221" t="n">
        <v>0</v>
      </c>
      <c r="O7221" t="n">
        <v>0</v>
      </c>
      <c r="P7221" t="n">
        <v>0</v>
      </c>
      <c r="Q7221" t="n">
        <v>0</v>
      </c>
      <c r="R7221" t="n">
        <v>0</v>
      </c>
      <c r="S7221" t="n">
        <v>0</v>
      </c>
      <c r="T7221" t="n">
        <v>71</v>
      </c>
    </row>
    <row r="7222">
      <c r="A7222" s="8" t="n">
        <v>46220</v>
      </c>
      <c r="B7222" t="inlineStr">
        <is>
          <t>DL</t>
        </is>
      </c>
      <c r="C7222" s="9">
        <f>_xlfn.XLOOKUP(B7222,Carriers[Code],Carriers[Airline])</f>
        <v/>
      </c>
      <c r="D7222" t="n">
        <v>2804</v>
      </c>
      <c r="E7222" t="inlineStr">
        <is>
          <t>ORD</t>
        </is>
      </c>
      <c r="F7222" s="10" t="n">
        <v>2045</v>
      </c>
      <c r="G7222" t="inlineStr">
        <is>
          <t>2000-2059</t>
        </is>
      </c>
      <c r="H7222" s="9">
        <f>INT(F7222/100)</f>
        <v/>
      </c>
      <c r="I7222" t="n">
        <v>-7</v>
      </c>
      <c r="J7222" t="n">
        <v>0</v>
      </c>
      <c r="K7222" t="n">
        <v>17</v>
      </c>
      <c r="L7222" t="n">
        <v>1</v>
      </c>
      <c r="M7222" t="n">
        <v>0</v>
      </c>
      <c r="O7222" t="n">
        <v>0</v>
      </c>
      <c r="P7222" t="n">
        <v>0</v>
      </c>
      <c r="Q7222" t="n">
        <v>0</v>
      </c>
      <c r="R7222" t="n">
        <v>17</v>
      </c>
      <c r="S7222" t="n">
        <v>0</v>
      </c>
      <c r="T7222" t="n">
        <v>0</v>
      </c>
    </row>
    <row r="7223">
      <c r="A7223" s="8" t="n">
        <v>46220</v>
      </c>
      <c r="B7223" t="inlineStr">
        <is>
          <t>YX</t>
        </is>
      </c>
      <c r="C7223" s="9">
        <f>_xlfn.XLOOKUP(B7223,Carriers[Code],Carriers[Airline])</f>
        <v/>
      </c>
      <c r="D7223" t="n">
        <v>5801</v>
      </c>
      <c r="E7223" t="inlineStr">
        <is>
          <t>CVG</t>
        </is>
      </c>
      <c r="F7223" s="10" t="n">
        <v>2045</v>
      </c>
      <c r="G7223" t="inlineStr">
        <is>
          <t>2000-2059</t>
        </is>
      </c>
      <c r="H7223" s="9">
        <f>INT(F7223/100)</f>
        <v/>
      </c>
      <c r="I7223" t="n">
        <v>-7</v>
      </c>
      <c r="J7223" t="n">
        <v>0</v>
      </c>
      <c r="K7223" t="n">
        <v>7</v>
      </c>
      <c r="L7223" t="n">
        <v>0</v>
      </c>
      <c r="M7223" t="n">
        <v>0</v>
      </c>
      <c r="O7223" t="n">
        <v>0</v>
      </c>
    </row>
    <row r="7224">
      <c r="A7224" s="8" t="n">
        <v>46220</v>
      </c>
      <c r="B7224" t="inlineStr">
        <is>
          <t>B6</t>
        </is>
      </c>
      <c r="C7224" s="9">
        <f>_xlfn.XLOOKUP(B7224,Carriers[Code],Carriers[Airline])</f>
        <v/>
      </c>
      <c r="D7224" t="n">
        <v>2783</v>
      </c>
      <c r="E7224" t="inlineStr">
        <is>
          <t>RDU</t>
        </is>
      </c>
      <c r="F7224" s="10" t="n">
        <v>2054</v>
      </c>
      <c r="G7224" t="inlineStr">
        <is>
          <t>2000-2059</t>
        </is>
      </c>
      <c r="H7224" s="9">
        <f>INT(F7224/100)</f>
        <v/>
      </c>
      <c r="I7224" t="n">
        <v>55</v>
      </c>
      <c r="J7224" t="n">
        <v>1</v>
      </c>
      <c r="K7224" t="n">
        <v>41</v>
      </c>
      <c r="L7224" t="n">
        <v>1</v>
      </c>
      <c r="M7224" t="n">
        <v>0</v>
      </c>
      <c r="O7224" t="n">
        <v>0</v>
      </c>
      <c r="P7224" t="n">
        <v>5</v>
      </c>
      <c r="Q7224" t="n">
        <v>0</v>
      </c>
      <c r="R7224" t="n">
        <v>0</v>
      </c>
      <c r="S7224" t="n">
        <v>0</v>
      </c>
      <c r="T7224" t="n">
        <v>36</v>
      </c>
    </row>
    <row r="7225">
      <c r="A7225" s="8" t="n">
        <v>46220</v>
      </c>
      <c r="B7225" t="inlineStr">
        <is>
          <t>B6</t>
        </is>
      </c>
      <c r="C7225" s="9">
        <f>_xlfn.XLOOKUP(B7225,Carriers[Code],Carriers[Airline])</f>
        <v/>
      </c>
      <c r="D7225" t="n">
        <v>206</v>
      </c>
      <c r="E7225" t="inlineStr">
        <is>
          <t>PQI</t>
        </is>
      </c>
      <c r="F7225" s="10" t="n">
        <v>2055</v>
      </c>
      <c r="G7225" t="inlineStr">
        <is>
          <t>2000-2059</t>
        </is>
      </c>
      <c r="H7225" s="9">
        <f>INT(F7225/100)</f>
        <v/>
      </c>
      <c r="I7225" t="n">
        <v>68</v>
      </c>
      <c r="J7225" t="n">
        <v>1</v>
      </c>
      <c r="K7225" t="n">
        <v>65</v>
      </c>
      <c r="L7225" t="n">
        <v>1</v>
      </c>
      <c r="M7225" t="n">
        <v>0</v>
      </c>
      <c r="O7225" t="n">
        <v>0</v>
      </c>
      <c r="P7225" t="n">
        <v>44</v>
      </c>
      <c r="Q7225" t="n">
        <v>0</v>
      </c>
      <c r="R7225" t="n">
        <v>0</v>
      </c>
      <c r="S7225" t="n">
        <v>0</v>
      </c>
      <c r="T7225" t="n">
        <v>21</v>
      </c>
    </row>
    <row r="7226">
      <c r="A7226" s="8" t="n">
        <v>46220</v>
      </c>
      <c r="B7226" t="inlineStr">
        <is>
          <t>B6</t>
        </is>
      </c>
      <c r="C7226" s="9">
        <f>_xlfn.XLOOKUP(B7226,Carriers[Code],Carriers[Airline])</f>
        <v/>
      </c>
      <c r="D7226" t="n">
        <v>413</v>
      </c>
      <c r="E7226" t="inlineStr">
        <is>
          <t>SFO</t>
        </is>
      </c>
      <c r="F7226" s="10" t="n">
        <v>2055</v>
      </c>
      <c r="G7226" t="inlineStr">
        <is>
          <t>2000-2059</t>
        </is>
      </c>
      <c r="H7226" s="9">
        <f>INT(F7226/100)</f>
        <v/>
      </c>
      <c r="I7226" t="n">
        <v>34</v>
      </c>
      <c r="J7226" t="n">
        <v>1</v>
      </c>
      <c r="K7226" t="n">
        <v>32</v>
      </c>
      <c r="L7226" t="n">
        <v>1</v>
      </c>
      <c r="M7226" t="n">
        <v>0</v>
      </c>
      <c r="O7226" t="n">
        <v>0</v>
      </c>
      <c r="P7226" t="n">
        <v>32</v>
      </c>
      <c r="Q7226" t="n">
        <v>0</v>
      </c>
      <c r="R7226" t="n">
        <v>0</v>
      </c>
      <c r="S7226" t="n">
        <v>0</v>
      </c>
      <c r="T7226" t="n">
        <v>0</v>
      </c>
    </row>
    <row r="7227">
      <c r="A7227" s="8" t="n">
        <v>46220</v>
      </c>
      <c r="B7227" t="inlineStr">
        <is>
          <t>DL</t>
        </is>
      </c>
      <c r="C7227" s="9">
        <f>_xlfn.XLOOKUP(B7227,Carriers[Code],Carriers[Airline])</f>
        <v/>
      </c>
      <c r="D7227" t="n">
        <v>2919</v>
      </c>
      <c r="E7227" t="inlineStr">
        <is>
          <t>SFO</t>
        </is>
      </c>
      <c r="F7227" s="10" t="n">
        <v>2055</v>
      </c>
      <c r="G7227" t="inlineStr">
        <is>
          <t>2000-2059</t>
        </is>
      </c>
      <c r="H7227" s="9">
        <f>INT(F7227/100)</f>
        <v/>
      </c>
      <c r="I7227" t="n">
        <v>-7</v>
      </c>
      <c r="J7227" t="n">
        <v>0</v>
      </c>
      <c r="K7227" t="n">
        <v>14</v>
      </c>
      <c r="L7227" t="n">
        <v>0</v>
      </c>
      <c r="M7227" t="n">
        <v>0</v>
      </c>
      <c r="O7227" t="n">
        <v>0</v>
      </c>
    </row>
    <row r="7228">
      <c r="A7228" s="8" t="n">
        <v>46220</v>
      </c>
      <c r="B7228" t="inlineStr">
        <is>
          <t>YX</t>
        </is>
      </c>
      <c r="C7228" s="9">
        <f>_xlfn.XLOOKUP(B7228,Carriers[Code],Carriers[Airline])</f>
        <v/>
      </c>
      <c r="D7228" t="n">
        <v>5655</v>
      </c>
      <c r="E7228" t="inlineStr">
        <is>
          <t>CLE</t>
        </is>
      </c>
      <c r="F7228" s="10" t="n">
        <v>2055</v>
      </c>
      <c r="G7228" t="inlineStr">
        <is>
          <t>2000-2059</t>
        </is>
      </c>
      <c r="H7228" s="9">
        <f>INT(F7228/100)</f>
        <v/>
      </c>
      <c r="I7228" t="n">
        <v>-6</v>
      </c>
      <c r="J7228" t="n">
        <v>0</v>
      </c>
      <c r="K7228" t="n">
        <v>21</v>
      </c>
      <c r="L7228" t="n">
        <v>1</v>
      </c>
      <c r="M7228" t="n">
        <v>0</v>
      </c>
      <c r="O7228" t="n">
        <v>0</v>
      </c>
      <c r="P7228" t="n">
        <v>0</v>
      </c>
      <c r="Q7228" t="n">
        <v>0</v>
      </c>
      <c r="R7228" t="n">
        <v>21</v>
      </c>
      <c r="S7228" t="n">
        <v>0</v>
      </c>
      <c r="T7228" t="n">
        <v>0</v>
      </c>
    </row>
    <row r="7229">
      <c r="A7229" s="8" t="n">
        <v>46220</v>
      </c>
      <c r="B7229" t="inlineStr">
        <is>
          <t>AA</t>
        </is>
      </c>
      <c r="C7229" s="9">
        <f>_xlfn.XLOOKUP(B7229,Carriers[Code],Carriers[Airline])</f>
        <v/>
      </c>
      <c r="D7229" t="n">
        <v>1541</v>
      </c>
      <c r="E7229" t="inlineStr">
        <is>
          <t>DCA</t>
        </is>
      </c>
      <c r="F7229" s="10" t="n">
        <v>2056</v>
      </c>
      <c r="G7229" t="inlineStr">
        <is>
          <t>2000-2059</t>
        </is>
      </c>
      <c r="H7229" s="9">
        <f>INT(F7229/100)</f>
        <v/>
      </c>
      <c r="I7229" t="n">
        <v>23</v>
      </c>
      <c r="J7229" t="n">
        <v>1</v>
      </c>
      <c r="K7229" t="n">
        <v>24</v>
      </c>
      <c r="L7229" t="n">
        <v>1</v>
      </c>
      <c r="M7229" t="n">
        <v>0</v>
      </c>
      <c r="O7229" t="n">
        <v>0</v>
      </c>
      <c r="P7229" t="n">
        <v>0</v>
      </c>
      <c r="Q7229" t="n">
        <v>0</v>
      </c>
      <c r="R7229" t="n">
        <v>1</v>
      </c>
      <c r="S7229" t="n">
        <v>0</v>
      </c>
      <c r="T7229" t="n">
        <v>23</v>
      </c>
    </row>
    <row r="7230">
      <c r="A7230" s="8" t="n">
        <v>46220</v>
      </c>
      <c r="B7230" t="inlineStr">
        <is>
          <t>YX</t>
        </is>
      </c>
      <c r="C7230" s="9">
        <f>_xlfn.XLOOKUP(B7230,Carriers[Code],Carriers[Airline])</f>
        <v/>
      </c>
      <c r="D7230" t="n">
        <v>5609</v>
      </c>
      <c r="E7230" t="inlineStr">
        <is>
          <t>LGA</t>
        </is>
      </c>
      <c r="F7230" s="10" t="n">
        <v>2100</v>
      </c>
      <c r="G7230" t="inlineStr">
        <is>
          <t>2100-2159</t>
        </is>
      </c>
      <c r="H7230" s="9">
        <f>INT(F7230/100)</f>
        <v/>
      </c>
      <c r="I7230" t="n">
        <v>21</v>
      </c>
      <c r="J7230" t="n">
        <v>1</v>
      </c>
      <c r="K7230" t="n">
        <v>15</v>
      </c>
      <c r="L7230" t="n">
        <v>1</v>
      </c>
      <c r="M7230" t="n">
        <v>0</v>
      </c>
      <c r="O7230" t="n">
        <v>0</v>
      </c>
      <c r="P7230" t="n">
        <v>15</v>
      </c>
      <c r="Q7230" t="n">
        <v>0</v>
      </c>
      <c r="R7230" t="n">
        <v>0</v>
      </c>
      <c r="S7230" t="n">
        <v>0</v>
      </c>
      <c r="T7230" t="n">
        <v>0</v>
      </c>
    </row>
    <row r="7231">
      <c r="A7231" s="8" t="n">
        <v>46220</v>
      </c>
      <c r="B7231" t="inlineStr">
        <is>
          <t>B6</t>
        </is>
      </c>
      <c r="C7231" s="9">
        <f>_xlfn.XLOOKUP(B7231,Carriers[Code],Carriers[Airline])</f>
        <v/>
      </c>
      <c r="D7231" t="n">
        <v>591</v>
      </c>
      <c r="E7231" t="inlineStr">
        <is>
          <t>TPA</t>
        </is>
      </c>
      <c r="F7231" s="10" t="n">
        <v>2103</v>
      </c>
      <c r="G7231" t="inlineStr">
        <is>
          <t>2100-2159</t>
        </is>
      </c>
      <c r="H7231" s="9">
        <f>INT(F7231/100)</f>
        <v/>
      </c>
      <c r="I7231" t="n">
        <v>106</v>
      </c>
      <c r="J7231" t="n">
        <v>1</v>
      </c>
      <c r="K7231" t="n">
        <v>84</v>
      </c>
      <c r="L7231" t="n">
        <v>1</v>
      </c>
      <c r="M7231" t="n">
        <v>0</v>
      </c>
      <c r="O7231" t="n">
        <v>0</v>
      </c>
      <c r="P7231" t="n">
        <v>0</v>
      </c>
      <c r="Q7231" t="n">
        <v>0</v>
      </c>
      <c r="R7231" t="n">
        <v>0</v>
      </c>
      <c r="S7231" t="n">
        <v>0</v>
      </c>
      <c r="T7231" t="n">
        <v>84</v>
      </c>
    </row>
    <row r="7232">
      <c r="A7232" s="8" t="n">
        <v>46220</v>
      </c>
      <c r="B7232" t="inlineStr">
        <is>
          <t>DL</t>
        </is>
      </c>
      <c r="C7232" s="9">
        <f>_xlfn.XLOOKUP(B7232,Carriers[Code],Carriers[Airline])</f>
        <v/>
      </c>
      <c r="D7232" t="n">
        <v>2896</v>
      </c>
      <c r="E7232" t="inlineStr">
        <is>
          <t>DTW</t>
        </is>
      </c>
      <c r="F7232" s="10" t="n">
        <v>2105</v>
      </c>
      <c r="G7232" t="inlineStr">
        <is>
          <t>2100-2159</t>
        </is>
      </c>
      <c r="H7232" s="9">
        <f>INT(F7232/100)</f>
        <v/>
      </c>
      <c r="I7232" t="n">
        <v>65</v>
      </c>
      <c r="J7232" t="n">
        <v>1</v>
      </c>
      <c r="K7232" t="n">
        <v>55</v>
      </c>
      <c r="L7232" t="n">
        <v>1</v>
      </c>
      <c r="M7232" t="n">
        <v>0</v>
      </c>
      <c r="O7232" t="n">
        <v>0</v>
      </c>
      <c r="P7232" t="n">
        <v>0</v>
      </c>
      <c r="Q7232" t="n">
        <v>0</v>
      </c>
      <c r="R7232" t="n">
        <v>0</v>
      </c>
      <c r="S7232" t="n">
        <v>0</v>
      </c>
      <c r="T7232" t="n">
        <v>55</v>
      </c>
    </row>
    <row r="7233">
      <c r="A7233" s="8" t="n">
        <v>46220</v>
      </c>
      <c r="B7233" t="inlineStr">
        <is>
          <t>YX</t>
        </is>
      </c>
      <c r="C7233" s="9">
        <f>_xlfn.XLOOKUP(B7233,Carriers[Code],Carriers[Airline])</f>
        <v/>
      </c>
      <c r="D7233" t="n">
        <v>5594</v>
      </c>
      <c r="E7233" t="inlineStr">
        <is>
          <t>MEM</t>
        </is>
      </c>
      <c r="F7233" s="10" t="n">
        <v>2115</v>
      </c>
      <c r="G7233" t="inlineStr">
        <is>
          <t>2100-2159</t>
        </is>
      </c>
      <c r="H7233" s="9">
        <f>INT(F7233/100)</f>
        <v/>
      </c>
      <c r="I7233" t="n">
        <v>37</v>
      </c>
      <c r="J7233" t="n">
        <v>1</v>
      </c>
      <c r="K7233" t="n">
        <v>30</v>
      </c>
      <c r="L7233" t="n">
        <v>1</v>
      </c>
      <c r="M7233" t="n">
        <v>0</v>
      </c>
      <c r="O7233" t="n">
        <v>0</v>
      </c>
      <c r="P7233" t="n">
        <v>0</v>
      </c>
      <c r="Q7233" t="n">
        <v>0</v>
      </c>
      <c r="R7233" t="n">
        <v>0</v>
      </c>
      <c r="S7233" t="n">
        <v>0</v>
      </c>
      <c r="T7233" t="n">
        <v>30</v>
      </c>
    </row>
    <row r="7234">
      <c r="A7234" s="8" t="n">
        <v>46220</v>
      </c>
      <c r="B7234" t="inlineStr">
        <is>
          <t>YX</t>
        </is>
      </c>
      <c r="C7234" s="9">
        <f>_xlfn.XLOOKUP(B7234,Carriers[Code],Carriers[Airline])</f>
        <v/>
      </c>
      <c r="D7234" t="n">
        <v>5702</v>
      </c>
      <c r="E7234" t="inlineStr">
        <is>
          <t>JFK</t>
        </is>
      </c>
      <c r="F7234" s="10" t="n">
        <v>2120</v>
      </c>
      <c r="G7234" t="inlineStr">
        <is>
          <t>2100-2159</t>
        </is>
      </c>
      <c r="H7234" s="9">
        <f>INT(F7234/100)</f>
        <v/>
      </c>
      <c r="I7234" t="n">
        <v>-4</v>
      </c>
      <c r="J7234" t="n">
        <v>0</v>
      </c>
      <c r="K7234" t="n">
        <v>-13</v>
      </c>
      <c r="L7234" t="n">
        <v>0</v>
      </c>
      <c r="M7234" t="n">
        <v>0</v>
      </c>
      <c r="O7234" t="n">
        <v>0</v>
      </c>
    </row>
    <row r="7235">
      <c r="A7235" s="8" t="n">
        <v>46220</v>
      </c>
      <c r="B7235" t="inlineStr">
        <is>
          <t>YX</t>
        </is>
      </c>
      <c r="C7235" s="9">
        <f>_xlfn.XLOOKUP(B7235,Carriers[Code],Carriers[Airline])</f>
        <v/>
      </c>
      <c r="D7235" t="n">
        <v>4662</v>
      </c>
      <c r="E7235" t="inlineStr">
        <is>
          <t>ROC</t>
        </is>
      </c>
      <c r="F7235" s="10" t="n">
        <v>2129</v>
      </c>
      <c r="G7235" t="inlineStr">
        <is>
          <t>2100-2159</t>
        </is>
      </c>
      <c r="H7235" s="9">
        <f>INT(F7235/100)</f>
        <v/>
      </c>
      <c r="I7235" t="n">
        <v>23</v>
      </c>
      <c r="J7235" t="n">
        <v>1</v>
      </c>
      <c r="K7235" t="n">
        <v>26</v>
      </c>
      <c r="L7235" t="n">
        <v>1</v>
      </c>
      <c r="M7235" t="n">
        <v>0</v>
      </c>
      <c r="O7235" t="n">
        <v>0</v>
      </c>
      <c r="P7235" t="n">
        <v>0</v>
      </c>
      <c r="Q7235" t="n">
        <v>0</v>
      </c>
      <c r="R7235" t="n">
        <v>3</v>
      </c>
      <c r="S7235" t="n">
        <v>0</v>
      </c>
      <c r="T7235" t="n">
        <v>23</v>
      </c>
    </row>
    <row r="7236">
      <c r="A7236" s="8" t="n">
        <v>46220</v>
      </c>
      <c r="B7236" t="inlineStr">
        <is>
          <t>YX</t>
        </is>
      </c>
      <c r="C7236" s="9">
        <f>_xlfn.XLOOKUP(B7236,Carriers[Code],Carriers[Airline])</f>
        <v/>
      </c>
      <c r="D7236" t="n">
        <v>5676</v>
      </c>
      <c r="E7236" t="inlineStr">
        <is>
          <t>RIC</t>
        </is>
      </c>
      <c r="F7236" s="10" t="n">
        <v>2130</v>
      </c>
      <c r="G7236" t="inlineStr">
        <is>
          <t>2100-2159</t>
        </is>
      </c>
      <c r="H7236" s="9">
        <f>INT(F7236/100)</f>
        <v/>
      </c>
      <c r="I7236" t="n">
        <v>-10</v>
      </c>
      <c r="J7236" t="n">
        <v>0</v>
      </c>
      <c r="K7236" t="n">
        <v>-23</v>
      </c>
      <c r="L7236" t="n">
        <v>0</v>
      </c>
      <c r="M7236" t="n">
        <v>0</v>
      </c>
      <c r="O7236" t="n">
        <v>0</v>
      </c>
    </row>
    <row r="7237">
      <c r="A7237" s="8" t="n">
        <v>46220</v>
      </c>
      <c r="B7237" t="inlineStr">
        <is>
          <t>B6</t>
        </is>
      </c>
      <c r="C7237" s="9">
        <f>_xlfn.XLOOKUP(B7237,Carriers[Code],Carriers[Airline])</f>
        <v/>
      </c>
      <c r="D7237" t="n">
        <v>845</v>
      </c>
      <c r="E7237" t="inlineStr">
        <is>
          <t>SYR</t>
        </is>
      </c>
      <c r="F7237" s="10" t="n">
        <v>2135</v>
      </c>
      <c r="G7237" t="inlineStr">
        <is>
          <t>2100-2159</t>
        </is>
      </c>
      <c r="H7237" s="9">
        <f>INT(F7237/100)</f>
        <v/>
      </c>
      <c r="I7237" t="n">
        <v>43</v>
      </c>
      <c r="J7237" t="n">
        <v>1</v>
      </c>
      <c r="K7237" t="n">
        <v>37</v>
      </c>
      <c r="L7237" t="n">
        <v>1</v>
      </c>
      <c r="M7237" t="n">
        <v>0</v>
      </c>
      <c r="O7237" t="n">
        <v>0</v>
      </c>
      <c r="P7237" t="n">
        <v>9</v>
      </c>
      <c r="Q7237" t="n">
        <v>0</v>
      </c>
      <c r="R7237" t="n">
        <v>0</v>
      </c>
      <c r="S7237" t="n">
        <v>0</v>
      </c>
      <c r="T7237" t="n">
        <v>28</v>
      </c>
    </row>
    <row r="7238">
      <c r="A7238" s="8" t="n">
        <v>46220</v>
      </c>
      <c r="B7238" t="inlineStr">
        <is>
          <t>YX</t>
        </is>
      </c>
      <c r="C7238" s="9">
        <f>_xlfn.XLOOKUP(B7238,Carriers[Code],Carriers[Airline])</f>
        <v/>
      </c>
      <c r="D7238" t="n">
        <v>5704</v>
      </c>
      <c r="E7238" t="inlineStr">
        <is>
          <t>DCA</t>
        </is>
      </c>
      <c r="F7238" s="10" t="n">
        <v>2148</v>
      </c>
      <c r="G7238" t="inlineStr">
        <is>
          <t>2100-2159</t>
        </is>
      </c>
      <c r="H7238" s="9">
        <f>INT(F7238/100)</f>
        <v/>
      </c>
      <c r="I7238" t="n">
        <v>-7</v>
      </c>
      <c r="J7238" t="n">
        <v>0</v>
      </c>
      <c r="K7238" t="n">
        <v>5</v>
      </c>
      <c r="L7238" t="n">
        <v>0</v>
      </c>
      <c r="M7238" t="n">
        <v>0</v>
      </c>
      <c r="O7238" t="n">
        <v>0</v>
      </c>
    </row>
    <row r="7239">
      <c r="A7239" s="8" t="n">
        <v>46220</v>
      </c>
      <c r="B7239" t="inlineStr">
        <is>
          <t>YX</t>
        </is>
      </c>
      <c r="C7239" s="9">
        <f>_xlfn.XLOOKUP(B7239,Carriers[Code],Carriers[Airline])</f>
        <v/>
      </c>
      <c r="D7239" t="n">
        <v>5840</v>
      </c>
      <c r="E7239" t="inlineStr">
        <is>
          <t>LGA</t>
        </is>
      </c>
      <c r="F7239" s="10" t="n">
        <v>2200</v>
      </c>
      <c r="G7239" t="inlineStr">
        <is>
          <t>2200-2259</t>
        </is>
      </c>
      <c r="H7239" s="9">
        <f>INT(F7239/100)</f>
        <v/>
      </c>
      <c r="I7239" t="n">
        <v>-8</v>
      </c>
      <c r="J7239" t="n">
        <v>0</v>
      </c>
      <c r="K7239" t="n">
        <v>-28</v>
      </c>
      <c r="L7239" t="n">
        <v>0</v>
      </c>
      <c r="M7239" t="n">
        <v>0</v>
      </c>
      <c r="O7239" t="n">
        <v>0</v>
      </c>
    </row>
    <row r="7240">
      <c r="A7240" s="8" t="n">
        <v>46220</v>
      </c>
      <c r="B7240" t="inlineStr">
        <is>
          <t>B6</t>
        </is>
      </c>
      <c r="C7240" s="9">
        <f>_xlfn.XLOOKUP(B7240,Carriers[Code],Carriers[Airline])</f>
        <v/>
      </c>
      <c r="D7240" t="n">
        <v>715</v>
      </c>
      <c r="E7240" t="inlineStr">
        <is>
          <t>BUF</t>
        </is>
      </c>
      <c r="F7240" s="10" t="n">
        <v>2210</v>
      </c>
      <c r="G7240" t="inlineStr">
        <is>
          <t>2200-2259</t>
        </is>
      </c>
      <c r="H7240" s="9">
        <f>INT(F7240/100)</f>
        <v/>
      </c>
      <c r="I7240" t="n">
        <v>-3</v>
      </c>
      <c r="J7240" t="n">
        <v>0</v>
      </c>
      <c r="K7240" t="n">
        <v>-4</v>
      </c>
      <c r="L7240" t="n">
        <v>0</v>
      </c>
      <c r="M7240" t="n">
        <v>0</v>
      </c>
      <c r="O7240" t="n">
        <v>0</v>
      </c>
    </row>
    <row r="7241">
      <c r="A7241" s="8" t="n">
        <v>46220</v>
      </c>
      <c r="B7241" t="inlineStr">
        <is>
          <t>WN</t>
        </is>
      </c>
      <c r="C7241" s="9">
        <f>_xlfn.XLOOKUP(B7241,Carriers[Code],Carriers[Airline])</f>
        <v/>
      </c>
      <c r="D7241" t="n">
        <v>736</v>
      </c>
      <c r="E7241" t="inlineStr">
        <is>
          <t>BWI</t>
        </is>
      </c>
      <c r="F7241" s="10" t="n">
        <v>2215</v>
      </c>
      <c r="G7241" t="inlineStr">
        <is>
          <t>2200-2259</t>
        </is>
      </c>
      <c r="H7241" s="9">
        <f>INT(F7241/100)</f>
        <v/>
      </c>
      <c r="I7241" t="n">
        <v>0</v>
      </c>
      <c r="J7241" t="n">
        <v>0</v>
      </c>
      <c r="K7241" t="n">
        <v>-14</v>
      </c>
      <c r="L7241" t="n">
        <v>0</v>
      </c>
      <c r="M7241" t="n">
        <v>0</v>
      </c>
      <c r="O7241" t="n">
        <v>0</v>
      </c>
    </row>
    <row r="7242">
      <c r="A7242" s="8" t="n">
        <v>46220</v>
      </c>
      <c r="B7242" t="inlineStr">
        <is>
          <t>B6</t>
        </is>
      </c>
      <c r="C7242" s="9">
        <f>_xlfn.XLOOKUP(B7242,Carriers[Code],Carriers[Airline])</f>
        <v/>
      </c>
      <c r="D7242" t="n">
        <v>561</v>
      </c>
      <c r="E7242" t="inlineStr">
        <is>
          <t>SJU</t>
        </is>
      </c>
      <c r="F7242" s="10" t="n">
        <v>2219</v>
      </c>
      <c r="G7242" t="inlineStr">
        <is>
          <t>2200-2259</t>
        </is>
      </c>
      <c r="H7242" s="9">
        <f>INT(F7242/100)</f>
        <v/>
      </c>
      <c r="I7242" t="n">
        <v>23</v>
      </c>
      <c r="J7242" t="n">
        <v>1</v>
      </c>
      <c r="K7242" t="n">
        <v>7</v>
      </c>
      <c r="L7242" t="n">
        <v>0</v>
      </c>
      <c r="M7242" t="n">
        <v>0</v>
      </c>
      <c r="O7242" t="n">
        <v>0</v>
      </c>
    </row>
    <row r="7243">
      <c r="A7243" s="8" t="n">
        <v>46221</v>
      </c>
      <c r="B7243" t="inlineStr">
        <is>
          <t>B6</t>
        </is>
      </c>
      <c r="C7243" s="9">
        <f>_xlfn.XLOOKUP(B7243,Carriers[Code],Carriers[Airline])</f>
        <v/>
      </c>
      <c r="D7243" t="n">
        <v>917</v>
      </c>
      <c r="E7243" t="inlineStr">
        <is>
          <t>JFK</t>
        </is>
      </c>
      <c r="F7243" s="10" t="n">
        <v>501</v>
      </c>
      <c r="G7243" t="inlineStr">
        <is>
          <t>0001-0559</t>
        </is>
      </c>
      <c r="H7243" s="9">
        <f>INT(F7243/100)</f>
        <v/>
      </c>
      <c r="I7243" t="n">
        <v>-9</v>
      </c>
      <c r="J7243" t="n">
        <v>0</v>
      </c>
      <c r="K7243" t="n">
        <v>-22</v>
      </c>
      <c r="L7243" t="n">
        <v>0</v>
      </c>
      <c r="M7243" t="n">
        <v>0</v>
      </c>
      <c r="O7243" t="n">
        <v>0</v>
      </c>
    </row>
    <row r="7244">
      <c r="A7244" s="8" t="n">
        <v>46221</v>
      </c>
      <c r="B7244" t="inlineStr">
        <is>
          <t>AA</t>
        </is>
      </c>
      <c r="C7244" s="9">
        <f>_xlfn.XLOOKUP(B7244,Carriers[Code],Carriers[Airline])</f>
        <v/>
      </c>
      <c r="D7244" t="n">
        <v>1418</v>
      </c>
      <c r="E7244" t="inlineStr">
        <is>
          <t>MIA</t>
        </is>
      </c>
      <c r="F7244" s="10" t="n">
        <v>510</v>
      </c>
      <c r="G7244" t="inlineStr">
        <is>
          <t>0001-0559</t>
        </is>
      </c>
      <c r="H7244" s="9">
        <f>INT(F7244/100)</f>
        <v/>
      </c>
      <c r="I7244" t="n">
        <v>-8</v>
      </c>
      <c r="J7244" t="n">
        <v>0</v>
      </c>
      <c r="K7244" t="n">
        <v>-7</v>
      </c>
      <c r="L7244" t="n">
        <v>0</v>
      </c>
      <c r="M7244" t="n">
        <v>0</v>
      </c>
      <c r="O7244" t="n">
        <v>0</v>
      </c>
    </row>
    <row r="7245">
      <c r="A7245" s="8" t="n">
        <v>46221</v>
      </c>
      <c r="B7245" t="inlineStr">
        <is>
          <t>AA</t>
        </is>
      </c>
      <c r="C7245" s="9">
        <f>_xlfn.XLOOKUP(B7245,Carriers[Code],Carriers[Airline])</f>
        <v/>
      </c>
      <c r="D7245" t="n">
        <v>3324</v>
      </c>
      <c r="E7245" t="inlineStr">
        <is>
          <t>ORD</t>
        </is>
      </c>
      <c r="F7245" s="10" t="n">
        <v>510</v>
      </c>
      <c r="G7245" t="inlineStr">
        <is>
          <t>0001-0559</t>
        </is>
      </c>
      <c r="H7245" s="9">
        <f>INT(F7245/100)</f>
        <v/>
      </c>
      <c r="I7245" t="n">
        <v>-8</v>
      </c>
      <c r="J7245" t="n">
        <v>0</v>
      </c>
      <c r="K7245" t="n">
        <v>-27</v>
      </c>
      <c r="L7245" t="n">
        <v>0</v>
      </c>
      <c r="M7245" t="n">
        <v>0</v>
      </c>
      <c r="O7245" t="n">
        <v>0</v>
      </c>
    </row>
    <row r="7246">
      <c r="A7246" s="8" t="n">
        <v>46221</v>
      </c>
      <c r="B7246" t="inlineStr">
        <is>
          <t>B6</t>
        </is>
      </c>
      <c r="C7246" s="9">
        <f>_xlfn.XLOOKUP(B7246,Carriers[Code],Carriers[Airline])</f>
        <v/>
      </c>
      <c r="D7246" t="n">
        <v>569</v>
      </c>
      <c r="E7246" t="inlineStr">
        <is>
          <t>FLL</t>
        </is>
      </c>
      <c r="F7246" s="10" t="n">
        <v>510</v>
      </c>
      <c r="G7246" t="inlineStr">
        <is>
          <t>0001-0559</t>
        </is>
      </c>
      <c r="H7246" s="9">
        <f>INT(F7246/100)</f>
        <v/>
      </c>
      <c r="M7246" t="n">
        <v>1</v>
      </c>
      <c r="N7246" t="inlineStr">
        <is>
          <t>A</t>
        </is>
      </c>
      <c r="O7246" t="n">
        <v>0</v>
      </c>
    </row>
    <row r="7247">
      <c r="A7247" s="8" t="n">
        <v>46221</v>
      </c>
      <c r="B7247" t="inlineStr">
        <is>
          <t>WN</t>
        </is>
      </c>
      <c r="C7247" s="9">
        <f>_xlfn.XLOOKUP(B7247,Carriers[Code],Carriers[Airline])</f>
        <v/>
      </c>
      <c r="D7247" t="n">
        <v>727</v>
      </c>
      <c r="E7247" t="inlineStr">
        <is>
          <t>BWI</t>
        </is>
      </c>
      <c r="F7247" s="10" t="n">
        <v>510</v>
      </c>
      <c r="G7247" t="inlineStr">
        <is>
          <t>0001-0559</t>
        </is>
      </c>
      <c r="H7247" s="9">
        <f>INT(F7247/100)</f>
        <v/>
      </c>
      <c r="I7247" t="n">
        <v>28</v>
      </c>
      <c r="J7247" t="n">
        <v>1</v>
      </c>
      <c r="K7247" t="n">
        <v>16</v>
      </c>
      <c r="L7247" t="n">
        <v>1</v>
      </c>
      <c r="M7247" t="n">
        <v>0</v>
      </c>
      <c r="O7247" t="n">
        <v>0</v>
      </c>
      <c r="P7247" t="n">
        <v>16</v>
      </c>
      <c r="Q7247" t="n">
        <v>0</v>
      </c>
      <c r="R7247" t="n">
        <v>0</v>
      </c>
      <c r="S7247" t="n">
        <v>0</v>
      </c>
      <c r="T7247" t="n">
        <v>0</v>
      </c>
    </row>
    <row r="7248">
      <c r="A7248" s="8" t="n">
        <v>46221</v>
      </c>
      <c r="B7248" t="inlineStr">
        <is>
          <t>WN</t>
        </is>
      </c>
      <c r="C7248" s="9">
        <f>_xlfn.XLOOKUP(B7248,Carriers[Code],Carriers[Airline])</f>
        <v/>
      </c>
      <c r="D7248" t="n">
        <v>3239</v>
      </c>
      <c r="E7248" t="inlineStr">
        <is>
          <t>MDW</t>
        </is>
      </c>
      <c r="F7248" s="10" t="n">
        <v>520</v>
      </c>
      <c r="G7248" t="inlineStr">
        <is>
          <t>0001-0559</t>
        </is>
      </c>
      <c r="H7248" s="9">
        <f>INT(F7248/100)</f>
        <v/>
      </c>
      <c r="I7248" t="n">
        <v>51</v>
      </c>
      <c r="J7248" t="n">
        <v>1</v>
      </c>
      <c r="K7248" t="n">
        <v>54</v>
      </c>
      <c r="L7248" t="n">
        <v>1</v>
      </c>
      <c r="M7248" t="n">
        <v>0</v>
      </c>
      <c r="O7248" t="n">
        <v>0</v>
      </c>
      <c r="P7248" t="n">
        <v>51</v>
      </c>
      <c r="Q7248" t="n">
        <v>0</v>
      </c>
      <c r="R7248" t="n">
        <v>3</v>
      </c>
      <c r="S7248" t="n">
        <v>0</v>
      </c>
      <c r="T7248" t="n">
        <v>0</v>
      </c>
    </row>
    <row r="7249">
      <c r="A7249" s="8" t="n">
        <v>46221</v>
      </c>
      <c r="B7249" t="inlineStr">
        <is>
          <t>DL</t>
        </is>
      </c>
      <c r="C7249" s="9">
        <f>_xlfn.XLOOKUP(B7249,Carriers[Code],Carriers[Airline])</f>
        <v/>
      </c>
      <c r="D7249" t="n">
        <v>1019</v>
      </c>
      <c r="E7249" t="inlineStr">
        <is>
          <t>DTW</t>
        </is>
      </c>
      <c r="F7249" s="10" t="n">
        <v>530</v>
      </c>
      <c r="G7249" t="inlineStr">
        <is>
          <t>0001-0559</t>
        </is>
      </c>
      <c r="H7249" s="9">
        <f>INT(F7249/100)</f>
        <v/>
      </c>
      <c r="I7249" t="n">
        <v>-7</v>
      </c>
      <c r="J7249" t="n">
        <v>0</v>
      </c>
      <c r="K7249" t="n">
        <v>-10</v>
      </c>
      <c r="L7249" t="n">
        <v>0</v>
      </c>
      <c r="M7249" t="n">
        <v>0</v>
      </c>
      <c r="O7249" t="n">
        <v>0</v>
      </c>
    </row>
    <row r="7250">
      <c r="A7250" s="8" t="n">
        <v>46221</v>
      </c>
      <c r="B7250" t="inlineStr">
        <is>
          <t>DL</t>
        </is>
      </c>
      <c r="C7250" s="9">
        <f>_xlfn.XLOOKUP(B7250,Carriers[Code],Carriers[Airline])</f>
        <v/>
      </c>
      <c r="D7250" t="n">
        <v>2242</v>
      </c>
      <c r="E7250" t="inlineStr">
        <is>
          <t>ATL</t>
        </is>
      </c>
      <c r="F7250" s="10" t="n">
        <v>530</v>
      </c>
      <c r="G7250" t="inlineStr">
        <is>
          <t>0001-0559</t>
        </is>
      </c>
      <c r="H7250" s="9">
        <f>INT(F7250/100)</f>
        <v/>
      </c>
      <c r="I7250" t="n">
        <v>-5</v>
      </c>
      <c r="J7250" t="n">
        <v>0</v>
      </c>
      <c r="K7250" t="n">
        <v>-25</v>
      </c>
      <c r="L7250" t="n">
        <v>0</v>
      </c>
      <c r="M7250" t="n">
        <v>0</v>
      </c>
      <c r="O7250" t="n">
        <v>0</v>
      </c>
    </row>
    <row r="7251">
      <c r="A7251" s="8" t="n">
        <v>46221</v>
      </c>
      <c r="B7251" t="inlineStr">
        <is>
          <t>UA</t>
        </is>
      </c>
      <c r="C7251" s="9">
        <f>_xlfn.XLOOKUP(B7251,Carriers[Code],Carriers[Airline])</f>
        <v/>
      </c>
      <c r="D7251" t="n">
        <v>1734</v>
      </c>
      <c r="E7251" t="inlineStr">
        <is>
          <t>IAD</t>
        </is>
      </c>
      <c r="F7251" s="10" t="n">
        <v>545</v>
      </c>
      <c r="G7251" t="inlineStr">
        <is>
          <t>0001-0559</t>
        </is>
      </c>
      <c r="H7251" s="9">
        <f>INT(F7251/100)</f>
        <v/>
      </c>
      <c r="I7251" t="n">
        <v>-5</v>
      </c>
      <c r="J7251" t="n">
        <v>0</v>
      </c>
      <c r="K7251" t="n">
        <v>-14</v>
      </c>
      <c r="L7251" t="n">
        <v>0</v>
      </c>
      <c r="M7251" t="n">
        <v>0</v>
      </c>
      <c r="O7251" t="n">
        <v>0</v>
      </c>
    </row>
    <row r="7252">
      <c r="A7252" s="8" t="n">
        <v>46221</v>
      </c>
      <c r="B7252" t="inlineStr">
        <is>
          <t>UA</t>
        </is>
      </c>
      <c r="C7252" s="9">
        <f>_xlfn.XLOOKUP(B7252,Carriers[Code],Carriers[Airline])</f>
        <v/>
      </c>
      <c r="D7252" t="n">
        <v>1409</v>
      </c>
      <c r="E7252" t="inlineStr">
        <is>
          <t>IAH</t>
        </is>
      </c>
      <c r="F7252" s="10" t="n">
        <v>547</v>
      </c>
      <c r="G7252" t="inlineStr">
        <is>
          <t>0001-0559</t>
        </is>
      </c>
      <c r="H7252" s="9">
        <f>INT(F7252/100)</f>
        <v/>
      </c>
      <c r="I7252" t="n">
        <v>6</v>
      </c>
      <c r="J7252" t="n">
        <v>0</v>
      </c>
      <c r="K7252" t="n">
        <v>21</v>
      </c>
      <c r="L7252" t="n">
        <v>1</v>
      </c>
      <c r="M7252" t="n">
        <v>0</v>
      </c>
      <c r="O7252" t="n">
        <v>0</v>
      </c>
      <c r="P7252" t="n">
        <v>6</v>
      </c>
      <c r="Q7252" t="n">
        <v>0</v>
      </c>
      <c r="R7252" t="n">
        <v>15</v>
      </c>
      <c r="S7252" t="n">
        <v>0</v>
      </c>
      <c r="T7252" t="n">
        <v>0</v>
      </c>
    </row>
    <row r="7253">
      <c r="A7253" s="8" t="n">
        <v>46221</v>
      </c>
      <c r="B7253" t="inlineStr">
        <is>
          <t>WN</t>
        </is>
      </c>
      <c r="C7253" s="9">
        <f>_xlfn.XLOOKUP(B7253,Carriers[Code],Carriers[Airline])</f>
        <v/>
      </c>
      <c r="D7253" t="n">
        <v>752</v>
      </c>
      <c r="E7253" t="inlineStr">
        <is>
          <t>STL</t>
        </is>
      </c>
      <c r="F7253" s="10" t="n">
        <v>550</v>
      </c>
      <c r="G7253" t="inlineStr">
        <is>
          <t>0001-0559</t>
        </is>
      </c>
      <c r="H7253" s="9">
        <f>INT(F7253/100)</f>
        <v/>
      </c>
      <c r="I7253" t="n">
        <v>-5</v>
      </c>
      <c r="J7253" t="n">
        <v>0</v>
      </c>
      <c r="K7253" t="n">
        <v>-16</v>
      </c>
      <c r="L7253" t="n">
        <v>0</v>
      </c>
      <c r="M7253" t="n">
        <v>0</v>
      </c>
      <c r="O7253" t="n">
        <v>0</v>
      </c>
    </row>
    <row r="7254">
      <c r="A7254" s="8" t="n">
        <v>46221</v>
      </c>
      <c r="B7254" t="inlineStr">
        <is>
          <t>DL</t>
        </is>
      </c>
      <c r="C7254" s="9">
        <f>_xlfn.XLOOKUP(B7254,Carriers[Code],Carriers[Airline])</f>
        <v/>
      </c>
      <c r="D7254" t="n">
        <v>2303</v>
      </c>
      <c r="E7254" t="inlineStr">
        <is>
          <t>MSP</t>
        </is>
      </c>
      <c r="F7254" s="10" t="n">
        <v>555</v>
      </c>
      <c r="G7254" t="inlineStr">
        <is>
          <t>0001-0559</t>
        </is>
      </c>
      <c r="H7254" s="9">
        <f>INT(F7254/100)</f>
        <v/>
      </c>
      <c r="I7254" t="n">
        <v>-8</v>
      </c>
      <c r="J7254" t="n">
        <v>0</v>
      </c>
      <c r="K7254" t="n">
        <v>-9</v>
      </c>
      <c r="L7254" t="n">
        <v>0</v>
      </c>
      <c r="M7254" t="n">
        <v>0</v>
      </c>
      <c r="O7254" t="n">
        <v>0</v>
      </c>
    </row>
    <row r="7255">
      <c r="A7255" s="8" t="n">
        <v>46221</v>
      </c>
      <c r="B7255" t="inlineStr">
        <is>
          <t>AA</t>
        </is>
      </c>
      <c r="C7255" s="9">
        <f>_xlfn.XLOOKUP(B7255,Carriers[Code],Carriers[Airline])</f>
        <v/>
      </c>
      <c r="D7255" t="n">
        <v>873</v>
      </c>
      <c r="E7255" t="inlineStr">
        <is>
          <t>MIA</t>
        </is>
      </c>
      <c r="F7255" s="10" t="n">
        <v>600</v>
      </c>
      <c r="G7255" t="inlineStr">
        <is>
          <t>0600-0659</t>
        </is>
      </c>
      <c r="H7255" s="9">
        <f>INT(F7255/100)</f>
        <v/>
      </c>
      <c r="I7255" t="n">
        <v>0</v>
      </c>
      <c r="J7255" t="n">
        <v>0</v>
      </c>
      <c r="K7255" t="n">
        <v>4</v>
      </c>
      <c r="L7255" t="n">
        <v>0</v>
      </c>
      <c r="M7255" t="n">
        <v>0</v>
      </c>
      <c r="O7255" t="n">
        <v>0</v>
      </c>
    </row>
    <row r="7256">
      <c r="A7256" s="8" t="n">
        <v>46221</v>
      </c>
      <c r="B7256" t="inlineStr">
        <is>
          <t>AA</t>
        </is>
      </c>
      <c r="C7256" s="9">
        <f>_xlfn.XLOOKUP(B7256,Carriers[Code],Carriers[Airline])</f>
        <v/>
      </c>
      <c r="D7256" t="n">
        <v>1146</v>
      </c>
      <c r="E7256" t="inlineStr">
        <is>
          <t>PHL</t>
        </is>
      </c>
      <c r="F7256" s="10" t="n">
        <v>600</v>
      </c>
      <c r="G7256" t="inlineStr">
        <is>
          <t>0600-0659</t>
        </is>
      </c>
      <c r="H7256" s="9">
        <f>INT(F7256/100)</f>
        <v/>
      </c>
      <c r="I7256" t="n">
        <v>241</v>
      </c>
      <c r="J7256" t="n">
        <v>1</v>
      </c>
      <c r="K7256" t="n">
        <v>226</v>
      </c>
      <c r="L7256" t="n">
        <v>1</v>
      </c>
      <c r="M7256" t="n">
        <v>0</v>
      </c>
      <c r="O7256" t="n">
        <v>0</v>
      </c>
      <c r="P7256" t="n">
        <v>226</v>
      </c>
      <c r="Q7256" t="n">
        <v>0</v>
      </c>
      <c r="R7256" t="n">
        <v>0</v>
      </c>
      <c r="S7256" t="n">
        <v>0</v>
      </c>
      <c r="T7256" t="n">
        <v>0</v>
      </c>
    </row>
    <row r="7257">
      <c r="A7257" s="8" t="n">
        <v>46221</v>
      </c>
      <c r="B7257" t="inlineStr">
        <is>
          <t>AA</t>
        </is>
      </c>
      <c r="C7257" s="9">
        <f>_xlfn.XLOOKUP(B7257,Carriers[Code],Carriers[Airline])</f>
        <v/>
      </c>
      <c r="D7257" t="n">
        <v>2159</v>
      </c>
      <c r="E7257" t="inlineStr">
        <is>
          <t>DCA</t>
        </is>
      </c>
      <c r="F7257" s="10" t="n">
        <v>600</v>
      </c>
      <c r="G7257" t="inlineStr">
        <is>
          <t>0600-0659</t>
        </is>
      </c>
      <c r="H7257" s="9">
        <f>INT(F7257/100)</f>
        <v/>
      </c>
      <c r="I7257" t="n">
        <v>-7</v>
      </c>
      <c r="J7257" t="n">
        <v>0</v>
      </c>
      <c r="K7257" t="n">
        <v>-9</v>
      </c>
      <c r="L7257" t="n">
        <v>0</v>
      </c>
      <c r="M7257" t="n">
        <v>0</v>
      </c>
      <c r="O7257" t="n">
        <v>0</v>
      </c>
    </row>
    <row r="7258">
      <c r="A7258" s="8" t="n">
        <v>46221</v>
      </c>
      <c r="B7258" t="inlineStr">
        <is>
          <t>AA</t>
        </is>
      </c>
      <c r="C7258" s="9">
        <f>_xlfn.XLOOKUP(B7258,Carriers[Code],Carriers[Airline])</f>
        <v/>
      </c>
      <c r="D7258" t="n">
        <v>2527</v>
      </c>
      <c r="E7258" t="inlineStr">
        <is>
          <t>DFW</t>
        </is>
      </c>
      <c r="F7258" s="10" t="n">
        <v>600</v>
      </c>
      <c r="G7258" t="inlineStr">
        <is>
          <t>0600-0659</t>
        </is>
      </c>
      <c r="H7258" s="9">
        <f>INT(F7258/100)</f>
        <v/>
      </c>
      <c r="I7258" t="n">
        <v>15</v>
      </c>
      <c r="J7258" t="n">
        <v>1</v>
      </c>
      <c r="K7258" t="n">
        <v>-11</v>
      </c>
      <c r="L7258" t="n">
        <v>0</v>
      </c>
      <c r="M7258" t="n">
        <v>0</v>
      </c>
      <c r="O7258" t="n">
        <v>0</v>
      </c>
    </row>
    <row r="7259">
      <c r="A7259" s="8" t="n">
        <v>46221</v>
      </c>
      <c r="B7259" t="inlineStr">
        <is>
          <t>B6</t>
        </is>
      </c>
      <c r="C7259" s="9">
        <f>_xlfn.XLOOKUP(B7259,Carriers[Code],Carriers[Airline])</f>
        <v/>
      </c>
      <c r="D7259" t="n">
        <v>287</v>
      </c>
      <c r="E7259" t="inlineStr">
        <is>
          <t>LAX</t>
        </is>
      </c>
      <c r="F7259" s="10" t="n">
        <v>600</v>
      </c>
      <c r="G7259" t="inlineStr">
        <is>
          <t>0600-0659</t>
        </is>
      </c>
      <c r="H7259" s="9">
        <f>INT(F7259/100)</f>
        <v/>
      </c>
      <c r="I7259" t="n">
        <v>-1</v>
      </c>
      <c r="J7259" t="n">
        <v>0</v>
      </c>
      <c r="K7259" t="n">
        <v>-14</v>
      </c>
      <c r="L7259" t="n">
        <v>0</v>
      </c>
      <c r="M7259" t="n">
        <v>0</v>
      </c>
      <c r="O7259" t="n">
        <v>0</v>
      </c>
    </row>
    <row r="7260">
      <c r="A7260" s="8" t="n">
        <v>46221</v>
      </c>
      <c r="B7260" t="inlineStr">
        <is>
          <t>B6</t>
        </is>
      </c>
      <c r="C7260" s="9">
        <f>_xlfn.XLOOKUP(B7260,Carriers[Code],Carriers[Airline])</f>
        <v/>
      </c>
      <c r="D7260" t="n">
        <v>761</v>
      </c>
      <c r="E7260" t="inlineStr">
        <is>
          <t>SJU</t>
        </is>
      </c>
      <c r="F7260" s="10" t="n">
        <v>600</v>
      </c>
      <c r="G7260" t="inlineStr">
        <is>
          <t>0600-0659</t>
        </is>
      </c>
      <c r="H7260" s="9">
        <f>INT(F7260/100)</f>
        <v/>
      </c>
      <c r="I7260" t="n">
        <v>-10</v>
      </c>
      <c r="J7260" t="n">
        <v>0</v>
      </c>
      <c r="K7260" t="n">
        <v>-30</v>
      </c>
      <c r="L7260" t="n">
        <v>0</v>
      </c>
      <c r="M7260" t="n">
        <v>0</v>
      </c>
      <c r="O7260" t="n">
        <v>0</v>
      </c>
    </row>
    <row r="7261">
      <c r="A7261" s="8" t="n">
        <v>46221</v>
      </c>
      <c r="B7261" t="inlineStr">
        <is>
          <t>B6</t>
        </is>
      </c>
      <c r="C7261" s="9">
        <f>_xlfn.XLOOKUP(B7261,Carriers[Code],Carriers[Airline])</f>
        <v/>
      </c>
      <c r="D7261" t="n">
        <v>1439</v>
      </c>
      <c r="E7261" t="inlineStr">
        <is>
          <t>AUS</t>
        </is>
      </c>
      <c r="F7261" s="10" t="n">
        <v>600</v>
      </c>
      <c r="G7261" t="inlineStr">
        <is>
          <t>0600-0659</t>
        </is>
      </c>
      <c r="H7261" s="9">
        <f>INT(F7261/100)</f>
        <v/>
      </c>
      <c r="I7261" t="n">
        <v>-9</v>
      </c>
      <c r="J7261" t="n">
        <v>0</v>
      </c>
      <c r="K7261" t="n">
        <v>-13</v>
      </c>
      <c r="L7261" t="n">
        <v>0</v>
      </c>
      <c r="M7261" t="n">
        <v>0</v>
      </c>
      <c r="O7261" t="n">
        <v>0</v>
      </c>
    </row>
    <row r="7262">
      <c r="A7262" s="8" t="n">
        <v>46221</v>
      </c>
      <c r="B7262" t="inlineStr">
        <is>
          <t>UA</t>
        </is>
      </c>
      <c r="C7262" s="9">
        <f>_xlfn.XLOOKUP(B7262,Carriers[Code],Carriers[Airline])</f>
        <v/>
      </c>
      <c r="D7262" t="n">
        <v>360</v>
      </c>
      <c r="E7262" t="inlineStr">
        <is>
          <t>LAX</t>
        </is>
      </c>
      <c r="F7262" s="10" t="n">
        <v>600</v>
      </c>
      <c r="G7262" t="inlineStr">
        <is>
          <t>0600-0659</t>
        </is>
      </c>
      <c r="H7262" s="9">
        <f>INT(F7262/100)</f>
        <v/>
      </c>
      <c r="I7262" t="n">
        <v>0</v>
      </c>
      <c r="J7262" t="n">
        <v>0</v>
      </c>
      <c r="K7262" t="n">
        <v>-10</v>
      </c>
      <c r="L7262" t="n">
        <v>0</v>
      </c>
      <c r="M7262" t="n">
        <v>0</v>
      </c>
      <c r="O7262" t="n">
        <v>0</v>
      </c>
    </row>
    <row r="7263">
      <c r="A7263" s="8" t="n">
        <v>46221</v>
      </c>
      <c r="B7263" t="inlineStr">
        <is>
          <t>UA</t>
        </is>
      </c>
      <c r="C7263" s="9">
        <f>_xlfn.XLOOKUP(B7263,Carriers[Code],Carriers[Airline])</f>
        <v/>
      </c>
      <c r="D7263" t="n">
        <v>1414</v>
      </c>
      <c r="E7263" t="inlineStr">
        <is>
          <t>ORD</t>
        </is>
      </c>
      <c r="F7263" s="10" t="n">
        <v>600</v>
      </c>
      <c r="G7263" t="inlineStr">
        <is>
          <t>0600-0659</t>
        </is>
      </c>
      <c r="H7263" s="9">
        <f>INT(F7263/100)</f>
        <v/>
      </c>
      <c r="I7263" t="n">
        <v>-4</v>
      </c>
      <c r="J7263" t="n">
        <v>0</v>
      </c>
      <c r="K7263" t="n">
        <v>13</v>
      </c>
      <c r="L7263" t="n">
        <v>0</v>
      </c>
      <c r="M7263" t="n">
        <v>0</v>
      </c>
      <c r="O7263" t="n">
        <v>0</v>
      </c>
    </row>
    <row r="7264">
      <c r="A7264" s="8" t="n">
        <v>46221</v>
      </c>
      <c r="B7264" t="inlineStr">
        <is>
          <t>UA</t>
        </is>
      </c>
      <c r="C7264" s="9">
        <f>_xlfn.XLOOKUP(B7264,Carriers[Code],Carriers[Airline])</f>
        <v/>
      </c>
      <c r="D7264" t="n">
        <v>2441</v>
      </c>
      <c r="E7264" t="inlineStr">
        <is>
          <t>SFO</t>
        </is>
      </c>
      <c r="F7264" s="10" t="n">
        <v>600</v>
      </c>
      <c r="G7264" t="inlineStr">
        <is>
          <t>0600-0659</t>
        </is>
      </c>
      <c r="H7264" s="9">
        <f>INT(F7264/100)</f>
        <v/>
      </c>
      <c r="I7264" t="n">
        <v>-1</v>
      </c>
      <c r="J7264" t="n">
        <v>0</v>
      </c>
      <c r="K7264" t="n">
        <v>-17</v>
      </c>
      <c r="L7264" t="n">
        <v>0</v>
      </c>
      <c r="M7264" t="n">
        <v>0</v>
      </c>
      <c r="O7264" t="n">
        <v>0</v>
      </c>
    </row>
    <row r="7265">
      <c r="A7265" s="8" t="n">
        <v>46221</v>
      </c>
      <c r="B7265" t="inlineStr">
        <is>
          <t>AS</t>
        </is>
      </c>
      <c r="C7265" s="9">
        <f>_xlfn.XLOOKUP(B7265,Carriers[Code],Carriers[Airline])</f>
        <v/>
      </c>
      <c r="D7265" t="n">
        <v>311</v>
      </c>
      <c r="E7265" t="inlineStr">
        <is>
          <t>PDX</t>
        </is>
      </c>
      <c r="F7265" s="10" t="n">
        <v>603</v>
      </c>
      <c r="G7265" t="inlineStr">
        <is>
          <t>0600-0659</t>
        </is>
      </c>
      <c r="H7265" s="9">
        <f>INT(F7265/100)</f>
        <v/>
      </c>
      <c r="I7265" t="n">
        <v>6</v>
      </c>
      <c r="J7265" t="n">
        <v>0</v>
      </c>
      <c r="K7265" t="n">
        <v>-5</v>
      </c>
      <c r="L7265" t="n">
        <v>0</v>
      </c>
      <c r="M7265" t="n">
        <v>0</v>
      </c>
      <c r="O7265" t="n">
        <v>0</v>
      </c>
    </row>
    <row r="7266">
      <c r="A7266" s="8" t="n">
        <v>46221</v>
      </c>
      <c r="B7266" t="inlineStr">
        <is>
          <t>AA</t>
        </is>
      </c>
      <c r="C7266" s="9">
        <f>_xlfn.XLOOKUP(B7266,Carriers[Code],Carriers[Airline])</f>
        <v/>
      </c>
      <c r="D7266" t="n">
        <v>418</v>
      </c>
      <c r="E7266" t="inlineStr">
        <is>
          <t>CLT</t>
        </is>
      </c>
      <c r="F7266" s="10" t="n">
        <v>605</v>
      </c>
      <c r="G7266" t="inlineStr">
        <is>
          <t>0600-0659</t>
        </is>
      </c>
      <c r="H7266" s="9">
        <f>INT(F7266/100)</f>
        <v/>
      </c>
      <c r="I7266" t="n">
        <v>-9</v>
      </c>
      <c r="J7266" t="n">
        <v>0</v>
      </c>
      <c r="K7266" t="n">
        <v>-9</v>
      </c>
      <c r="L7266" t="n">
        <v>0</v>
      </c>
      <c r="M7266" t="n">
        <v>0</v>
      </c>
      <c r="O7266" t="n">
        <v>0</v>
      </c>
    </row>
    <row r="7267">
      <c r="A7267" s="8" t="n">
        <v>46221</v>
      </c>
      <c r="B7267" t="inlineStr">
        <is>
          <t>DL</t>
        </is>
      </c>
      <c r="C7267" s="9">
        <f>_xlfn.XLOOKUP(B7267,Carriers[Code],Carriers[Airline])</f>
        <v/>
      </c>
      <c r="D7267" t="n">
        <v>859</v>
      </c>
      <c r="E7267" t="inlineStr">
        <is>
          <t>SLC</t>
        </is>
      </c>
      <c r="F7267" s="10" t="n">
        <v>605</v>
      </c>
      <c r="G7267" t="inlineStr">
        <is>
          <t>0600-0659</t>
        </is>
      </c>
      <c r="H7267" s="9">
        <f>INT(F7267/100)</f>
        <v/>
      </c>
      <c r="I7267" t="n">
        <v>-6</v>
      </c>
      <c r="J7267" t="n">
        <v>0</v>
      </c>
      <c r="K7267" t="n">
        <v>-15</v>
      </c>
      <c r="L7267" t="n">
        <v>0</v>
      </c>
      <c r="M7267" t="n">
        <v>0</v>
      </c>
      <c r="O7267" t="n">
        <v>0</v>
      </c>
    </row>
    <row r="7268">
      <c r="A7268" s="8" t="n">
        <v>46221</v>
      </c>
      <c r="B7268" t="inlineStr">
        <is>
          <t>DL</t>
        </is>
      </c>
      <c r="C7268" s="9">
        <f>_xlfn.XLOOKUP(B7268,Carriers[Code],Carriers[Airline])</f>
        <v/>
      </c>
      <c r="D7268" t="n">
        <v>2611</v>
      </c>
      <c r="E7268" t="inlineStr">
        <is>
          <t>JFK</t>
        </is>
      </c>
      <c r="F7268" s="10" t="n">
        <v>605</v>
      </c>
      <c r="G7268" t="inlineStr">
        <is>
          <t>0600-0659</t>
        </is>
      </c>
      <c r="H7268" s="9">
        <f>INT(F7268/100)</f>
        <v/>
      </c>
      <c r="I7268" t="n">
        <v>0</v>
      </c>
      <c r="J7268" t="n">
        <v>0</v>
      </c>
      <c r="K7268" t="n">
        <v>-17</v>
      </c>
      <c r="L7268" t="n">
        <v>0</v>
      </c>
      <c r="M7268" t="n">
        <v>0</v>
      </c>
      <c r="O7268" t="n">
        <v>0</v>
      </c>
    </row>
    <row r="7269">
      <c r="A7269" s="8" t="n">
        <v>46221</v>
      </c>
      <c r="B7269" t="inlineStr">
        <is>
          <t>UA</t>
        </is>
      </c>
      <c r="C7269" s="9">
        <f>_xlfn.XLOOKUP(B7269,Carriers[Code],Carriers[Airline])</f>
        <v/>
      </c>
      <c r="D7269" t="n">
        <v>1833</v>
      </c>
      <c r="E7269" t="inlineStr">
        <is>
          <t>EWR</t>
        </is>
      </c>
      <c r="F7269" s="10" t="n">
        <v>605</v>
      </c>
      <c r="G7269" t="inlineStr">
        <is>
          <t>0600-0659</t>
        </is>
      </c>
      <c r="H7269" s="9">
        <f>INT(F7269/100)</f>
        <v/>
      </c>
      <c r="I7269" t="n">
        <v>0</v>
      </c>
      <c r="J7269" t="n">
        <v>0</v>
      </c>
      <c r="K7269" t="n">
        <v>1</v>
      </c>
      <c r="L7269" t="n">
        <v>0</v>
      </c>
      <c r="M7269" t="n">
        <v>0</v>
      </c>
      <c r="O7269" t="n">
        <v>0</v>
      </c>
    </row>
    <row r="7270">
      <c r="A7270" s="8" t="n">
        <v>46221</v>
      </c>
      <c r="B7270" t="inlineStr">
        <is>
          <t>YX</t>
        </is>
      </c>
      <c r="C7270" s="9">
        <f>_xlfn.XLOOKUP(B7270,Carriers[Code],Carriers[Airline])</f>
        <v/>
      </c>
      <c r="D7270" t="n">
        <v>4401</v>
      </c>
      <c r="E7270" t="inlineStr">
        <is>
          <t>JFK</t>
        </is>
      </c>
      <c r="F7270" s="10" t="n">
        <v>610</v>
      </c>
      <c r="G7270" t="inlineStr">
        <is>
          <t>0600-0659</t>
        </is>
      </c>
      <c r="H7270" s="9">
        <f>INT(F7270/100)</f>
        <v/>
      </c>
      <c r="I7270" t="n">
        <v>-5</v>
      </c>
      <c r="J7270" t="n">
        <v>0</v>
      </c>
      <c r="K7270" t="n">
        <v>-5</v>
      </c>
      <c r="L7270" t="n">
        <v>0</v>
      </c>
      <c r="M7270" t="n">
        <v>0</v>
      </c>
      <c r="O7270" t="n">
        <v>0</v>
      </c>
    </row>
    <row r="7271">
      <c r="A7271" s="8" t="n">
        <v>46221</v>
      </c>
      <c r="B7271" t="inlineStr">
        <is>
          <t>B6</t>
        </is>
      </c>
      <c r="C7271" s="9">
        <f>_xlfn.XLOOKUP(B7271,Carriers[Code],Carriers[Airline])</f>
        <v/>
      </c>
      <c r="D7271" t="n">
        <v>1207</v>
      </c>
      <c r="E7271" t="inlineStr">
        <is>
          <t>BNA</t>
        </is>
      </c>
      <c r="F7271" s="10" t="n">
        <v>619</v>
      </c>
      <c r="G7271" t="inlineStr">
        <is>
          <t>0600-0659</t>
        </is>
      </c>
      <c r="H7271" s="9">
        <f>INT(F7271/100)</f>
        <v/>
      </c>
      <c r="I7271" t="n">
        <v>-10</v>
      </c>
      <c r="J7271" t="n">
        <v>0</v>
      </c>
      <c r="K7271" t="n">
        <v>-20</v>
      </c>
      <c r="L7271" t="n">
        <v>0</v>
      </c>
      <c r="M7271" t="n">
        <v>0</v>
      </c>
      <c r="O7271" t="n">
        <v>0</v>
      </c>
    </row>
    <row r="7272">
      <c r="A7272" s="8" t="n">
        <v>46221</v>
      </c>
      <c r="B7272" t="inlineStr">
        <is>
          <t>B6</t>
        </is>
      </c>
      <c r="C7272" s="9">
        <f>_xlfn.XLOOKUP(B7272,Carriers[Code],Carriers[Airline])</f>
        <v/>
      </c>
      <c r="D7272" t="n">
        <v>891</v>
      </c>
      <c r="E7272" t="inlineStr">
        <is>
          <t>TPA</t>
        </is>
      </c>
      <c r="F7272" s="10" t="n">
        <v>620</v>
      </c>
      <c r="G7272" t="inlineStr">
        <is>
          <t>0600-0659</t>
        </is>
      </c>
      <c r="H7272" s="9">
        <f>INT(F7272/100)</f>
        <v/>
      </c>
      <c r="I7272" t="n">
        <v>14</v>
      </c>
      <c r="J7272" t="n">
        <v>0</v>
      </c>
      <c r="K7272" t="n">
        <v>-11</v>
      </c>
      <c r="L7272" t="n">
        <v>0</v>
      </c>
      <c r="M7272" t="n">
        <v>0</v>
      </c>
      <c r="O7272" t="n">
        <v>0</v>
      </c>
    </row>
    <row r="7273">
      <c r="A7273" s="8" t="n">
        <v>46221</v>
      </c>
      <c r="B7273" t="inlineStr">
        <is>
          <t>DL</t>
        </is>
      </c>
      <c r="C7273" s="9">
        <f>_xlfn.XLOOKUP(B7273,Carriers[Code],Carriers[Airline])</f>
        <v/>
      </c>
      <c r="D7273" t="n">
        <v>479</v>
      </c>
      <c r="E7273" t="inlineStr">
        <is>
          <t>LAX</t>
        </is>
      </c>
      <c r="F7273" s="10" t="n">
        <v>620</v>
      </c>
      <c r="G7273" t="inlineStr">
        <is>
          <t>0600-0659</t>
        </is>
      </c>
      <c r="H7273" s="9">
        <f>INT(F7273/100)</f>
        <v/>
      </c>
      <c r="I7273" t="n">
        <v>-7</v>
      </c>
      <c r="J7273" t="n">
        <v>0</v>
      </c>
      <c r="K7273" t="n">
        <v>-15</v>
      </c>
      <c r="L7273" t="n">
        <v>0</v>
      </c>
      <c r="M7273" t="n">
        <v>0</v>
      </c>
      <c r="O7273" t="n">
        <v>0</v>
      </c>
    </row>
    <row r="7274">
      <c r="A7274" s="8" t="n">
        <v>46221</v>
      </c>
      <c r="B7274" t="inlineStr">
        <is>
          <t>YX</t>
        </is>
      </c>
      <c r="C7274" s="9">
        <f>_xlfn.XLOOKUP(B7274,Carriers[Code],Carriers[Airline])</f>
        <v/>
      </c>
      <c r="D7274" t="n">
        <v>5764</v>
      </c>
      <c r="E7274" t="inlineStr">
        <is>
          <t>EWR</t>
        </is>
      </c>
      <c r="F7274" s="10" t="n">
        <v>625</v>
      </c>
      <c r="G7274" t="inlineStr">
        <is>
          <t>0600-0659</t>
        </is>
      </c>
      <c r="H7274" s="9">
        <f>INT(F7274/100)</f>
        <v/>
      </c>
      <c r="I7274" t="n">
        <v>-11</v>
      </c>
      <c r="J7274" t="n">
        <v>0</v>
      </c>
      <c r="K7274" t="n">
        <v>-16</v>
      </c>
      <c r="L7274" t="n">
        <v>0</v>
      </c>
      <c r="M7274" t="n">
        <v>0</v>
      </c>
      <c r="O7274" t="n">
        <v>0</v>
      </c>
    </row>
    <row r="7275">
      <c r="A7275" s="8" t="n">
        <v>46221</v>
      </c>
      <c r="B7275" t="inlineStr">
        <is>
          <t>B6</t>
        </is>
      </c>
      <c r="C7275" s="9">
        <f>_xlfn.XLOOKUP(B7275,Carriers[Code],Carriers[Airline])</f>
        <v/>
      </c>
      <c r="D7275" t="n">
        <v>493</v>
      </c>
      <c r="E7275" t="inlineStr">
        <is>
          <t>DEN</t>
        </is>
      </c>
      <c r="F7275" s="10" t="n">
        <v>630</v>
      </c>
      <c r="G7275" t="inlineStr">
        <is>
          <t>0600-0659</t>
        </is>
      </c>
      <c r="H7275" s="9">
        <f>INT(F7275/100)</f>
        <v/>
      </c>
      <c r="I7275" t="n">
        <v>-7</v>
      </c>
      <c r="J7275" t="n">
        <v>0</v>
      </c>
      <c r="K7275" t="n">
        <v>-20</v>
      </c>
      <c r="L7275" t="n">
        <v>0</v>
      </c>
      <c r="M7275" t="n">
        <v>0</v>
      </c>
      <c r="O7275" t="n">
        <v>0</v>
      </c>
    </row>
    <row r="7276">
      <c r="A7276" s="8" t="n">
        <v>46221</v>
      </c>
      <c r="B7276" t="inlineStr">
        <is>
          <t>B6</t>
        </is>
      </c>
      <c r="C7276" s="9">
        <f>_xlfn.XLOOKUP(B7276,Carriers[Code],Carriers[Airline])</f>
        <v/>
      </c>
      <c r="D7276" t="n">
        <v>1285</v>
      </c>
      <c r="E7276" t="inlineStr">
        <is>
          <t>PIT</t>
        </is>
      </c>
      <c r="F7276" s="10" t="n">
        <v>630</v>
      </c>
      <c r="G7276" t="inlineStr">
        <is>
          <t>0600-0659</t>
        </is>
      </c>
      <c r="H7276" s="9">
        <f>INT(F7276/100)</f>
        <v/>
      </c>
      <c r="I7276" t="n">
        <v>28</v>
      </c>
      <c r="J7276" t="n">
        <v>1</v>
      </c>
      <c r="K7276" t="n">
        <v>22</v>
      </c>
      <c r="L7276" t="n">
        <v>1</v>
      </c>
      <c r="M7276" t="n">
        <v>0</v>
      </c>
      <c r="O7276" t="n">
        <v>0</v>
      </c>
      <c r="P7276" t="n">
        <v>22</v>
      </c>
      <c r="Q7276" t="n">
        <v>0</v>
      </c>
      <c r="R7276" t="n">
        <v>0</v>
      </c>
      <c r="S7276" t="n">
        <v>0</v>
      </c>
      <c r="T7276" t="n">
        <v>0</v>
      </c>
    </row>
    <row r="7277">
      <c r="A7277" s="8" t="n">
        <v>46221</v>
      </c>
      <c r="B7277" t="inlineStr">
        <is>
          <t>B6</t>
        </is>
      </c>
      <c r="C7277" s="9">
        <f>_xlfn.XLOOKUP(B7277,Carriers[Code],Carriers[Airline])</f>
        <v/>
      </c>
      <c r="D7277" t="n">
        <v>1883</v>
      </c>
      <c r="E7277" t="inlineStr">
        <is>
          <t>RDU</t>
        </is>
      </c>
      <c r="F7277" s="10" t="n">
        <v>630</v>
      </c>
      <c r="G7277" t="inlineStr">
        <is>
          <t>0600-0659</t>
        </is>
      </c>
      <c r="H7277" s="9">
        <f>INT(F7277/100)</f>
        <v/>
      </c>
      <c r="I7277" t="n">
        <v>-8</v>
      </c>
      <c r="J7277" t="n">
        <v>0</v>
      </c>
      <c r="K7277" t="n">
        <v>-22</v>
      </c>
      <c r="L7277" t="n">
        <v>0</v>
      </c>
      <c r="M7277" t="n">
        <v>0</v>
      </c>
      <c r="O7277" t="n">
        <v>0</v>
      </c>
    </row>
    <row r="7278">
      <c r="A7278" s="8" t="n">
        <v>46221</v>
      </c>
      <c r="B7278" t="inlineStr">
        <is>
          <t>DL</t>
        </is>
      </c>
      <c r="C7278" s="9">
        <f>_xlfn.XLOOKUP(B7278,Carriers[Code],Carriers[Airline])</f>
        <v/>
      </c>
      <c r="D7278" t="n">
        <v>1410</v>
      </c>
      <c r="E7278" t="inlineStr">
        <is>
          <t>AUS</t>
        </is>
      </c>
      <c r="F7278" s="10" t="n">
        <v>630</v>
      </c>
      <c r="G7278" t="inlineStr">
        <is>
          <t>0600-0659</t>
        </is>
      </c>
      <c r="H7278" s="9">
        <f>INT(F7278/100)</f>
        <v/>
      </c>
      <c r="I7278" t="n">
        <v>-7</v>
      </c>
      <c r="J7278" t="n">
        <v>0</v>
      </c>
      <c r="K7278" t="n">
        <v>-19</v>
      </c>
      <c r="L7278" t="n">
        <v>0</v>
      </c>
      <c r="M7278" t="n">
        <v>0</v>
      </c>
      <c r="O7278" t="n">
        <v>0</v>
      </c>
    </row>
    <row r="7279">
      <c r="A7279" s="8" t="n">
        <v>46221</v>
      </c>
      <c r="B7279" t="inlineStr">
        <is>
          <t>B6</t>
        </is>
      </c>
      <c r="C7279" s="9">
        <f>_xlfn.XLOOKUP(B7279,Carriers[Code],Carriers[Airline])</f>
        <v/>
      </c>
      <c r="D7279" t="n">
        <v>1333</v>
      </c>
      <c r="E7279" t="inlineStr">
        <is>
          <t>SFO</t>
        </is>
      </c>
      <c r="F7279" s="10" t="n">
        <v>635</v>
      </c>
      <c r="G7279" t="inlineStr">
        <is>
          <t>0600-0659</t>
        </is>
      </c>
      <c r="H7279" s="9">
        <f>INT(F7279/100)</f>
        <v/>
      </c>
      <c r="I7279" t="n">
        <v>-10</v>
      </c>
      <c r="J7279" t="n">
        <v>0</v>
      </c>
      <c r="K7279" t="n">
        <v>-24</v>
      </c>
      <c r="L7279" t="n">
        <v>0</v>
      </c>
      <c r="M7279" t="n">
        <v>0</v>
      </c>
      <c r="O7279" t="n">
        <v>0</v>
      </c>
    </row>
    <row r="7280">
      <c r="A7280" s="8" t="n">
        <v>46221</v>
      </c>
      <c r="B7280" t="inlineStr">
        <is>
          <t>WN</t>
        </is>
      </c>
      <c r="C7280" s="9">
        <f>_xlfn.XLOOKUP(B7280,Carriers[Code],Carriers[Airline])</f>
        <v/>
      </c>
      <c r="D7280" t="n">
        <v>4156</v>
      </c>
      <c r="E7280" t="inlineStr">
        <is>
          <t>DEN</t>
        </is>
      </c>
      <c r="F7280" s="10" t="n">
        <v>640</v>
      </c>
      <c r="G7280" t="inlineStr">
        <is>
          <t>0600-0659</t>
        </is>
      </c>
      <c r="H7280" s="9">
        <f>INT(F7280/100)</f>
        <v/>
      </c>
      <c r="I7280" t="n">
        <v>16</v>
      </c>
      <c r="J7280" t="n">
        <v>1</v>
      </c>
      <c r="K7280" t="n">
        <v>10</v>
      </c>
      <c r="L7280" t="n">
        <v>0</v>
      </c>
      <c r="M7280" t="n">
        <v>0</v>
      </c>
      <c r="O7280" t="n">
        <v>0</v>
      </c>
    </row>
    <row r="7281">
      <c r="A7281" s="8" t="n">
        <v>46221</v>
      </c>
      <c r="B7281" t="inlineStr">
        <is>
          <t>B6</t>
        </is>
      </c>
      <c r="C7281" s="9">
        <f>_xlfn.XLOOKUP(B7281,Carriers[Code],Carriers[Airline])</f>
        <v/>
      </c>
      <c r="D7281" t="n">
        <v>165</v>
      </c>
      <c r="E7281" t="inlineStr">
        <is>
          <t>RSW</t>
        </is>
      </c>
      <c r="F7281" s="10" t="n">
        <v>645</v>
      </c>
      <c r="G7281" t="inlineStr">
        <is>
          <t>0600-0659</t>
        </is>
      </c>
      <c r="H7281" s="9">
        <f>INT(F7281/100)</f>
        <v/>
      </c>
      <c r="I7281" t="n">
        <v>-5</v>
      </c>
      <c r="J7281" t="n">
        <v>0</v>
      </c>
      <c r="K7281" t="n">
        <v>-5</v>
      </c>
      <c r="L7281" t="n">
        <v>0</v>
      </c>
      <c r="M7281" t="n">
        <v>0</v>
      </c>
      <c r="O7281" t="n">
        <v>0</v>
      </c>
    </row>
    <row r="7282">
      <c r="A7282" s="8" t="n">
        <v>46221</v>
      </c>
      <c r="B7282" t="inlineStr">
        <is>
          <t>DL</t>
        </is>
      </c>
      <c r="C7282" s="9">
        <f>_xlfn.XLOOKUP(B7282,Carriers[Code],Carriers[Airline])</f>
        <v/>
      </c>
      <c r="D7282" t="n">
        <v>695</v>
      </c>
      <c r="E7282" t="inlineStr">
        <is>
          <t>ATL</t>
        </is>
      </c>
      <c r="F7282" s="10" t="n">
        <v>645</v>
      </c>
      <c r="G7282" t="inlineStr">
        <is>
          <t>0600-0659</t>
        </is>
      </c>
      <c r="H7282" s="9">
        <f>INT(F7282/100)</f>
        <v/>
      </c>
      <c r="I7282" t="n">
        <v>-8</v>
      </c>
      <c r="J7282" t="n">
        <v>0</v>
      </c>
      <c r="K7282" t="n">
        <v>-23</v>
      </c>
      <c r="L7282" t="n">
        <v>0</v>
      </c>
      <c r="M7282" t="n">
        <v>0</v>
      </c>
      <c r="O7282" t="n">
        <v>0</v>
      </c>
    </row>
    <row r="7283">
      <c r="A7283" s="8" t="n">
        <v>46221</v>
      </c>
      <c r="B7283" t="inlineStr">
        <is>
          <t>B6</t>
        </is>
      </c>
      <c r="C7283" s="9">
        <f>_xlfn.XLOOKUP(B7283,Carriers[Code],Carriers[Airline])</f>
        <v/>
      </c>
      <c r="D7283" t="n">
        <v>1159</v>
      </c>
      <c r="E7283" t="inlineStr">
        <is>
          <t>PHL</t>
        </is>
      </c>
      <c r="F7283" s="10" t="n">
        <v>652</v>
      </c>
      <c r="G7283" t="inlineStr">
        <is>
          <t>0600-0659</t>
        </is>
      </c>
      <c r="H7283" s="9">
        <f>INT(F7283/100)</f>
        <v/>
      </c>
      <c r="I7283" t="n">
        <v>-11</v>
      </c>
      <c r="J7283" t="n">
        <v>0</v>
      </c>
      <c r="K7283" t="n">
        <v>-17</v>
      </c>
      <c r="L7283" t="n">
        <v>0</v>
      </c>
      <c r="M7283" t="n">
        <v>0</v>
      </c>
      <c r="O7283" t="n">
        <v>0</v>
      </c>
    </row>
    <row r="7284">
      <c r="A7284" s="8" t="n">
        <v>46221</v>
      </c>
      <c r="B7284" t="inlineStr">
        <is>
          <t>AA</t>
        </is>
      </c>
      <c r="C7284" s="9">
        <f>_xlfn.XLOOKUP(B7284,Carriers[Code],Carriers[Airline])</f>
        <v/>
      </c>
      <c r="D7284" t="n">
        <v>1462</v>
      </c>
      <c r="E7284" t="inlineStr">
        <is>
          <t>CLT</t>
        </is>
      </c>
      <c r="F7284" s="10" t="n">
        <v>700</v>
      </c>
      <c r="G7284" t="inlineStr">
        <is>
          <t>0700-0759</t>
        </is>
      </c>
      <c r="H7284" s="9">
        <f>INT(F7284/100)</f>
        <v/>
      </c>
      <c r="I7284" t="n">
        <v>-10</v>
      </c>
      <c r="J7284" t="n">
        <v>0</v>
      </c>
      <c r="K7284" t="n">
        <v>-30</v>
      </c>
      <c r="L7284" t="n">
        <v>0</v>
      </c>
      <c r="M7284" t="n">
        <v>0</v>
      </c>
      <c r="O7284" t="n">
        <v>0</v>
      </c>
    </row>
    <row r="7285">
      <c r="A7285" s="8" t="n">
        <v>46221</v>
      </c>
      <c r="B7285" t="inlineStr">
        <is>
          <t>AA</t>
        </is>
      </c>
      <c r="C7285" s="9">
        <f>_xlfn.XLOOKUP(B7285,Carriers[Code],Carriers[Airline])</f>
        <v/>
      </c>
      <c r="D7285" t="n">
        <v>1509</v>
      </c>
      <c r="E7285" t="inlineStr">
        <is>
          <t>ORD</t>
        </is>
      </c>
      <c r="F7285" s="10" t="n">
        <v>700</v>
      </c>
      <c r="G7285" t="inlineStr">
        <is>
          <t>0700-0759</t>
        </is>
      </c>
      <c r="H7285" s="9">
        <f>INT(F7285/100)</f>
        <v/>
      </c>
      <c r="I7285" t="n">
        <v>-9</v>
      </c>
      <c r="J7285" t="n">
        <v>0</v>
      </c>
      <c r="K7285" t="n">
        <v>2</v>
      </c>
      <c r="L7285" t="n">
        <v>0</v>
      </c>
      <c r="M7285" t="n">
        <v>0</v>
      </c>
      <c r="O7285" t="n">
        <v>0</v>
      </c>
    </row>
    <row r="7286">
      <c r="A7286" s="8" t="n">
        <v>46221</v>
      </c>
      <c r="B7286" t="inlineStr">
        <is>
          <t>AA</t>
        </is>
      </c>
      <c r="C7286" s="9">
        <f>_xlfn.XLOOKUP(B7286,Carriers[Code],Carriers[Airline])</f>
        <v/>
      </c>
      <c r="D7286" t="n">
        <v>2315</v>
      </c>
      <c r="E7286" t="inlineStr">
        <is>
          <t>PHX</t>
        </is>
      </c>
      <c r="F7286" s="10" t="n">
        <v>700</v>
      </c>
      <c r="G7286" t="inlineStr">
        <is>
          <t>0700-0759</t>
        </is>
      </c>
      <c r="H7286" s="9">
        <f>INT(F7286/100)</f>
        <v/>
      </c>
      <c r="I7286" t="n">
        <v>-3</v>
      </c>
      <c r="J7286" t="n">
        <v>0</v>
      </c>
      <c r="K7286" t="n">
        <v>-3</v>
      </c>
      <c r="L7286" t="n">
        <v>0</v>
      </c>
      <c r="M7286" t="n">
        <v>0</v>
      </c>
      <c r="O7286" t="n">
        <v>0</v>
      </c>
    </row>
    <row r="7287">
      <c r="A7287" s="8" t="n">
        <v>46221</v>
      </c>
      <c r="B7287" t="inlineStr">
        <is>
          <t>AA</t>
        </is>
      </c>
      <c r="C7287" s="9">
        <f>_xlfn.XLOOKUP(B7287,Carriers[Code],Carriers[Airline])</f>
        <v/>
      </c>
      <c r="D7287" t="n">
        <v>2455</v>
      </c>
      <c r="E7287" t="inlineStr">
        <is>
          <t>LAX</t>
        </is>
      </c>
      <c r="F7287" s="10" t="n">
        <v>700</v>
      </c>
      <c r="G7287" t="inlineStr">
        <is>
          <t>0700-0759</t>
        </is>
      </c>
      <c r="H7287" s="9">
        <f>INT(F7287/100)</f>
        <v/>
      </c>
      <c r="I7287" t="n">
        <v>-4</v>
      </c>
      <c r="J7287" t="n">
        <v>0</v>
      </c>
      <c r="K7287" t="n">
        <v>-28</v>
      </c>
      <c r="L7287" t="n">
        <v>0</v>
      </c>
      <c r="M7287" t="n">
        <v>0</v>
      </c>
      <c r="O7287" t="n">
        <v>0</v>
      </c>
    </row>
    <row r="7288">
      <c r="A7288" s="8" t="n">
        <v>46221</v>
      </c>
      <c r="B7288" t="inlineStr">
        <is>
          <t>AA</t>
        </is>
      </c>
      <c r="C7288" s="9">
        <f>_xlfn.XLOOKUP(B7288,Carriers[Code],Carriers[Airline])</f>
        <v/>
      </c>
      <c r="D7288" t="n">
        <v>2555</v>
      </c>
      <c r="E7288" t="inlineStr">
        <is>
          <t>DFW</t>
        </is>
      </c>
      <c r="F7288" s="10" t="n">
        <v>700</v>
      </c>
      <c r="G7288" t="inlineStr">
        <is>
          <t>0700-0759</t>
        </is>
      </c>
      <c r="H7288" s="9">
        <f>INT(F7288/100)</f>
        <v/>
      </c>
      <c r="I7288" t="n">
        <v>-7</v>
      </c>
      <c r="J7288" t="n">
        <v>0</v>
      </c>
      <c r="K7288" t="n">
        <v>-31</v>
      </c>
      <c r="L7288" t="n">
        <v>0</v>
      </c>
      <c r="M7288" t="n">
        <v>0</v>
      </c>
      <c r="O7288" t="n">
        <v>0</v>
      </c>
    </row>
    <row r="7289">
      <c r="A7289" s="8" t="n">
        <v>46221</v>
      </c>
      <c r="B7289" t="inlineStr">
        <is>
          <t>B6</t>
        </is>
      </c>
      <c r="C7289" s="9">
        <f>_xlfn.XLOOKUP(B7289,Carriers[Code],Carriers[Airline])</f>
        <v/>
      </c>
      <c r="D7289" t="n">
        <v>1281</v>
      </c>
      <c r="E7289" t="inlineStr">
        <is>
          <t>RIC</t>
        </is>
      </c>
      <c r="F7289" s="10" t="n">
        <v>700</v>
      </c>
      <c r="G7289" t="inlineStr">
        <is>
          <t>0700-0759</t>
        </is>
      </c>
      <c r="H7289" s="9">
        <f>INT(F7289/100)</f>
        <v/>
      </c>
      <c r="I7289" t="n">
        <v>-4</v>
      </c>
      <c r="J7289" t="n">
        <v>0</v>
      </c>
      <c r="K7289" t="n">
        <v>-19</v>
      </c>
      <c r="L7289" t="n">
        <v>0</v>
      </c>
      <c r="M7289" t="n">
        <v>0</v>
      </c>
      <c r="O7289" t="n">
        <v>0</v>
      </c>
    </row>
    <row r="7290">
      <c r="A7290" s="8" t="n">
        <v>46221</v>
      </c>
      <c r="B7290" t="inlineStr">
        <is>
          <t>DL</t>
        </is>
      </c>
      <c r="C7290" s="9">
        <f>_xlfn.XLOOKUP(B7290,Carriers[Code],Carriers[Airline])</f>
        <v/>
      </c>
      <c r="D7290" t="n">
        <v>2706</v>
      </c>
      <c r="E7290" t="inlineStr">
        <is>
          <t>TPA</t>
        </is>
      </c>
      <c r="F7290" s="10" t="n">
        <v>700</v>
      </c>
      <c r="G7290" t="inlineStr">
        <is>
          <t>0700-0759</t>
        </is>
      </c>
      <c r="H7290" s="9">
        <f>INT(F7290/100)</f>
        <v/>
      </c>
      <c r="I7290" t="n">
        <v>-11</v>
      </c>
      <c r="J7290" t="n">
        <v>0</v>
      </c>
      <c r="K7290" t="n">
        <v>-23</v>
      </c>
      <c r="L7290" t="n">
        <v>0</v>
      </c>
      <c r="M7290" t="n">
        <v>0</v>
      </c>
      <c r="O7290" t="n">
        <v>0</v>
      </c>
    </row>
    <row r="7291">
      <c r="A7291" s="8" t="n">
        <v>46221</v>
      </c>
      <c r="B7291" t="inlineStr">
        <is>
          <t>DL</t>
        </is>
      </c>
      <c r="C7291" s="9">
        <f>_xlfn.XLOOKUP(B7291,Carriers[Code],Carriers[Airline])</f>
        <v/>
      </c>
      <c r="D7291" t="n">
        <v>2770</v>
      </c>
      <c r="E7291" t="inlineStr">
        <is>
          <t>LGA</t>
        </is>
      </c>
      <c r="F7291" s="10" t="n">
        <v>700</v>
      </c>
      <c r="G7291" t="inlineStr">
        <is>
          <t>0700-0759</t>
        </is>
      </c>
      <c r="H7291" s="9">
        <f>INT(F7291/100)</f>
        <v/>
      </c>
      <c r="I7291" t="n">
        <v>-4</v>
      </c>
      <c r="J7291" t="n">
        <v>0</v>
      </c>
      <c r="K7291" t="n">
        <v>-16</v>
      </c>
      <c r="L7291" t="n">
        <v>0</v>
      </c>
      <c r="M7291" t="n">
        <v>0</v>
      </c>
      <c r="O7291" t="n">
        <v>0</v>
      </c>
    </row>
    <row r="7292">
      <c r="A7292" s="8" t="n">
        <v>46221</v>
      </c>
      <c r="B7292" t="inlineStr">
        <is>
          <t>YX</t>
        </is>
      </c>
      <c r="C7292" s="9">
        <f>_xlfn.XLOOKUP(B7292,Carriers[Code],Carriers[Airline])</f>
        <v/>
      </c>
      <c r="D7292" t="n">
        <v>4424</v>
      </c>
      <c r="E7292" t="inlineStr">
        <is>
          <t>LGA</t>
        </is>
      </c>
      <c r="F7292" s="10" t="n">
        <v>700</v>
      </c>
      <c r="G7292" t="inlineStr">
        <is>
          <t>0700-0759</t>
        </is>
      </c>
      <c r="H7292" s="9">
        <f>INT(F7292/100)</f>
        <v/>
      </c>
      <c r="I7292" t="n">
        <v>-4</v>
      </c>
      <c r="J7292" t="n">
        <v>0</v>
      </c>
      <c r="K7292" t="n">
        <v>-13</v>
      </c>
      <c r="L7292" t="n">
        <v>0</v>
      </c>
      <c r="M7292" t="n">
        <v>0</v>
      </c>
      <c r="O7292" t="n">
        <v>0</v>
      </c>
    </row>
    <row r="7293">
      <c r="A7293" s="8" t="n">
        <v>46221</v>
      </c>
      <c r="B7293" t="inlineStr">
        <is>
          <t>YX</t>
        </is>
      </c>
      <c r="C7293" s="9">
        <f>_xlfn.XLOOKUP(B7293,Carriers[Code],Carriers[Airline])</f>
        <v/>
      </c>
      <c r="D7293" t="n">
        <v>4435</v>
      </c>
      <c r="E7293" t="inlineStr">
        <is>
          <t>IND</t>
        </is>
      </c>
      <c r="F7293" s="10" t="n">
        <v>700</v>
      </c>
      <c r="G7293" t="inlineStr">
        <is>
          <t>0700-0759</t>
        </is>
      </c>
      <c r="H7293" s="9">
        <f>INT(F7293/100)</f>
        <v/>
      </c>
      <c r="I7293" t="n">
        <v>-8</v>
      </c>
      <c r="J7293" t="n">
        <v>0</v>
      </c>
      <c r="K7293" t="n">
        <v>-21</v>
      </c>
      <c r="L7293" t="n">
        <v>0</v>
      </c>
      <c r="M7293" t="n">
        <v>0</v>
      </c>
      <c r="O7293" t="n">
        <v>0</v>
      </c>
    </row>
    <row r="7294">
      <c r="A7294" s="8" t="n">
        <v>46221</v>
      </c>
      <c r="B7294" t="inlineStr">
        <is>
          <t>AS</t>
        </is>
      </c>
      <c r="C7294" s="9">
        <f>_xlfn.XLOOKUP(B7294,Carriers[Code],Carriers[Airline])</f>
        <v/>
      </c>
      <c r="D7294" t="n">
        <v>459</v>
      </c>
      <c r="E7294" t="inlineStr">
        <is>
          <t>SEA</t>
        </is>
      </c>
      <c r="F7294" s="10" t="n">
        <v>703</v>
      </c>
      <c r="G7294" t="inlineStr">
        <is>
          <t>0700-0759</t>
        </is>
      </c>
      <c r="H7294" s="9">
        <f>INT(F7294/100)</f>
        <v/>
      </c>
      <c r="I7294" t="n">
        <v>-4</v>
      </c>
      <c r="J7294" t="n">
        <v>0</v>
      </c>
      <c r="K7294" t="n">
        <v>12</v>
      </c>
      <c r="L7294" t="n">
        <v>0</v>
      </c>
      <c r="M7294" t="n">
        <v>0</v>
      </c>
      <c r="O7294" t="n">
        <v>0</v>
      </c>
    </row>
    <row r="7295">
      <c r="A7295" s="8" t="n">
        <v>46221</v>
      </c>
      <c r="B7295" t="inlineStr">
        <is>
          <t>B6</t>
        </is>
      </c>
      <c r="C7295" s="9">
        <f>_xlfn.XLOOKUP(B7295,Carriers[Code],Carriers[Airline])</f>
        <v/>
      </c>
      <c r="D7295" t="n">
        <v>109</v>
      </c>
      <c r="E7295" t="inlineStr">
        <is>
          <t>JAX</t>
        </is>
      </c>
      <c r="F7295" s="10" t="n">
        <v>705</v>
      </c>
      <c r="G7295" t="inlineStr">
        <is>
          <t>0700-0759</t>
        </is>
      </c>
      <c r="H7295" s="9">
        <f>INT(F7295/100)</f>
        <v/>
      </c>
      <c r="I7295" t="n">
        <v>0</v>
      </c>
      <c r="J7295" t="n">
        <v>0</v>
      </c>
      <c r="K7295" t="n">
        <v>-17</v>
      </c>
      <c r="L7295" t="n">
        <v>0</v>
      </c>
      <c r="M7295" t="n">
        <v>0</v>
      </c>
      <c r="O7295" t="n">
        <v>0</v>
      </c>
    </row>
    <row r="7296">
      <c r="A7296" s="8" t="n">
        <v>46221</v>
      </c>
      <c r="B7296" t="inlineStr">
        <is>
          <t>DL</t>
        </is>
      </c>
      <c r="C7296" s="9">
        <f>_xlfn.XLOOKUP(B7296,Carriers[Code],Carriers[Airline])</f>
        <v/>
      </c>
      <c r="D7296" t="n">
        <v>1399</v>
      </c>
      <c r="E7296" t="inlineStr">
        <is>
          <t>MIA</t>
        </is>
      </c>
      <c r="F7296" s="10" t="n">
        <v>705</v>
      </c>
      <c r="G7296" t="inlineStr">
        <is>
          <t>0700-0759</t>
        </is>
      </c>
      <c r="H7296" s="9">
        <f>INT(F7296/100)</f>
        <v/>
      </c>
      <c r="I7296" t="n">
        <v>0</v>
      </c>
      <c r="J7296" t="n">
        <v>0</v>
      </c>
      <c r="K7296" t="n">
        <v>-10</v>
      </c>
      <c r="L7296" t="n">
        <v>0</v>
      </c>
      <c r="M7296" t="n">
        <v>0</v>
      </c>
      <c r="O7296" t="n">
        <v>0</v>
      </c>
    </row>
    <row r="7297">
      <c r="A7297" s="8" t="n">
        <v>46221</v>
      </c>
      <c r="B7297" t="inlineStr">
        <is>
          <t>DL</t>
        </is>
      </c>
      <c r="C7297" s="9">
        <f>_xlfn.XLOOKUP(B7297,Carriers[Code],Carriers[Airline])</f>
        <v/>
      </c>
      <c r="D7297" t="n">
        <v>1580</v>
      </c>
      <c r="E7297" t="inlineStr">
        <is>
          <t>MCO</t>
        </is>
      </c>
      <c r="F7297" s="10" t="n">
        <v>705</v>
      </c>
      <c r="G7297" t="inlineStr">
        <is>
          <t>0700-0759</t>
        </is>
      </c>
      <c r="H7297" s="9">
        <f>INT(F7297/100)</f>
        <v/>
      </c>
      <c r="I7297" t="n">
        <v>-2</v>
      </c>
      <c r="J7297" t="n">
        <v>0</v>
      </c>
      <c r="K7297" t="n">
        <v>-4</v>
      </c>
      <c r="L7297" t="n">
        <v>0</v>
      </c>
      <c r="M7297" t="n">
        <v>0</v>
      </c>
      <c r="O7297" t="n">
        <v>0</v>
      </c>
    </row>
    <row r="7298">
      <c r="A7298" s="8" t="n">
        <v>46221</v>
      </c>
      <c r="B7298" t="inlineStr">
        <is>
          <t>B6</t>
        </is>
      </c>
      <c r="C7298" s="9">
        <f>_xlfn.XLOOKUP(B7298,Carriers[Code],Carriers[Airline])</f>
        <v/>
      </c>
      <c r="D7298" t="n">
        <v>2229</v>
      </c>
      <c r="E7298" t="inlineStr">
        <is>
          <t>MKE</t>
        </is>
      </c>
      <c r="F7298" s="10" t="n">
        <v>710</v>
      </c>
      <c r="G7298" t="inlineStr">
        <is>
          <t>0700-0759</t>
        </is>
      </c>
      <c r="H7298" s="9">
        <f>INT(F7298/100)</f>
        <v/>
      </c>
      <c r="I7298" t="n">
        <v>-7</v>
      </c>
      <c r="J7298" t="n">
        <v>0</v>
      </c>
      <c r="K7298" t="n">
        <v>-5</v>
      </c>
      <c r="L7298" t="n">
        <v>0</v>
      </c>
      <c r="M7298" t="n">
        <v>0</v>
      </c>
      <c r="O7298" t="n">
        <v>0</v>
      </c>
    </row>
    <row r="7299">
      <c r="A7299" s="8" t="n">
        <v>46221</v>
      </c>
      <c r="B7299" t="inlineStr">
        <is>
          <t>YX</t>
        </is>
      </c>
      <c r="C7299" s="9">
        <f>_xlfn.XLOOKUP(B7299,Carriers[Code],Carriers[Airline])</f>
        <v/>
      </c>
      <c r="D7299" t="n">
        <v>5596</v>
      </c>
      <c r="E7299" t="inlineStr">
        <is>
          <t>SAV</t>
        </is>
      </c>
      <c r="F7299" s="10" t="n">
        <v>710</v>
      </c>
      <c r="G7299" t="inlineStr">
        <is>
          <t>0700-0759</t>
        </is>
      </c>
      <c r="H7299" s="9">
        <f>INT(F7299/100)</f>
        <v/>
      </c>
      <c r="I7299" t="n">
        <v>-1</v>
      </c>
      <c r="J7299" t="n">
        <v>0</v>
      </c>
      <c r="K7299" t="n">
        <v>-8</v>
      </c>
      <c r="L7299" t="n">
        <v>0</v>
      </c>
      <c r="M7299" t="n">
        <v>0</v>
      </c>
      <c r="O7299" t="n">
        <v>0</v>
      </c>
    </row>
    <row r="7300">
      <c r="A7300" s="8" t="n">
        <v>46221</v>
      </c>
      <c r="B7300" t="inlineStr">
        <is>
          <t>DL</t>
        </is>
      </c>
      <c r="C7300" s="9">
        <f>_xlfn.XLOOKUP(B7300,Carriers[Code],Carriers[Airline])</f>
        <v/>
      </c>
      <c r="D7300" t="n">
        <v>760</v>
      </c>
      <c r="E7300" t="inlineStr">
        <is>
          <t>DFW</t>
        </is>
      </c>
      <c r="F7300" s="10" t="n">
        <v>715</v>
      </c>
      <c r="G7300" t="inlineStr">
        <is>
          <t>0700-0759</t>
        </is>
      </c>
      <c r="H7300" s="9">
        <f>INT(F7300/100)</f>
        <v/>
      </c>
      <c r="I7300" t="n">
        <v>-9</v>
      </c>
      <c r="J7300" t="n">
        <v>0</v>
      </c>
      <c r="K7300" t="n">
        <v>-22</v>
      </c>
      <c r="L7300" t="n">
        <v>0</v>
      </c>
      <c r="M7300" t="n">
        <v>0</v>
      </c>
      <c r="O7300" t="n">
        <v>0</v>
      </c>
    </row>
    <row r="7301">
      <c r="A7301" s="8" t="n">
        <v>46221</v>
      </c>
      <c r="B7301" t="inlineStr">
        <is>
          <t>WN</t>
        </is>
      </c>
      <c r="C7301" s="9">
        <f>_xlfn.XLOOKUP(B7301,Carriers[Code],Carriers[Airline])</f>
        <v/>
      </c>
      <c r="D7301" t="n">
        <v>487</v>
      </c>
      <c r="E7301" t="inlineStr">
        <is>
          <t>BWI</t>
        </is>
      </c>
      <c r="F7301" s="10" t="n">
        <v>715</v>
      </c>
      <c r="G7301" t="inlineStr">
        <is>
          <t>0700-0759</t>
        </is>
      </c>
      <c r="H7301" s="9">
        <f>INT(F7301/100)</f>
        <v/>
      </c>
      <c r="I7301" t="n">
        <v>-2</v>
      </c>
      <c r="J7301" t="n">
        <v>0</v>
      </c>
      <c r="K7301" t="n">
        <v>-3</v>
      </c>
      <c r="L7301" t="n">
        <v>0</v>
      </c>
      <c r="M7301" t="n">
        <v>0</v>
      </c>
      <c r="O7301" t="n">
        <v>0</v>
      </c>
    </row>
    <row r="7302">
      <c r="A7302" s="8" t="n">
        <v>46221</v>
      </c>
      <c r="B7302" t="inlineStr">
        <is>
          <t>UA</t>
        </is>
      </c>
      <c r="C7302" s="9">
        <f>_xlfn.XLOOKUP(B7302,Carriers[Code],Carriers[Airline])</f>
        <v/>
      </c>
      <c r="D7302" t="n">
        <v>2631</v>
      </c>
      <c r="E7302" t="inlineStr">
        <is>
          <t>ORD</t>
        </is>
      </c>
      <c r="F7302" s="10" t="n">
        <v>719</v>
      </c>
      <c r="G7302" t="inlineStr">
        <is>
          <t>0700-0759</t>
        </is>
      </c>
      <c r="H7302" s="9">
        <f>INT(F7302/100)</f>
        <v/>
      </c>
      <c r="I7302" t="n">
        <v>-10</v>
      </c>
      <c r="J7302" t="n">
        <v>0</v>
      </c>
      <c r="K7302" t="n">
        <v>-9</v>
      </c>
      <c r="L7302" t="n">
        <v>0</v>
      </c>
      <c r="M7302" t="n">
        <v>0</v>
      </c>
      <c r="O7302" t="n">
        <v>0</v>
      </c>
    </row>
    <row r="7303">
      <c r="A7303" s="8" t="n">
        <v>46221</v>
      </c>
      <c r="B7303" t="inlineStr">
        <is>
          <t>B6</t>
        </is>
      </c>
      <c r="C7303" s="9">
        <f>_xlfn.XLOOKUP(B7303,Carriers[Code],Carriers[Airline])</f>
        <v/>
      </c>
      <c r="D7303" t="n">
        <v>791</v>
      </c>
      <c r="E7303" t="inlineStr">
        <is>
          <t>TPA</t>
        </is>
      </c>
      <c r="F7303" s="10" t="n">
        <v>720</v>
      </c>
      <c r="G7303" t="inlineStr">
        <is>
          <t>0700-0759</t>
        </is>
      </c>
      <c r="H7303" s="9">
        <f>INT(F7303/100)</f>
        <v/>
      </c>
      <c r="I7303" t="n">
        <v>-7</v>
      </c>
      <c r="J7303" t="n">
        <v>0</v>
      </c>
      <c r="K7303" t="n">
        <v>-14</v>
      </c>
      <c r="L7303" t="n">
        <v>0</v>
      </c>
      <c r="M7303" t="n">
        <v>0</v>
      </c>
      <c r="O7303" t="n">
        <v>0</v>
      </c>
    </row>
    <row r="7304">
      <c r="A7304" s="8" t="n">
        <v>46221</v>
      </c>
      <c r="B7304" t="inlineStr">
        <is>
          <t>DL</t>
        </is>
      </c>
      <c r="C7304" s="9">
        <f>_xlfn.XLOOKUP(B7304,Carriers[Code],Carriers[Airline])</f>
        <v/>
      </c>
      <c r="D7304" t="n">
        <v>977</v>
      </c>
      <c r="E7304" t="inlineStr">
        <is>
          <t>SFO</t>
        </is>
      </c>
      <c r="F7304" s="10" t="n">
        <v>720</v>
      </c>
      <c r="G7304" t="inlineStr">
        <is>
          <t>0700-0759</t>
        </is>
      </c>
      <c r="H7304" s="9">
        <f>INT(F7304/100)</f>
        <v/>
      </c>
      <c r="I7304" t="n">
        <v>-3</v>
      </c>
      <c r="J7304" t="n">
        <v>0</v>
      </c>
      <c r="K7304" t="n">
        <v>11</v>
      </c>
      <c r="L7304" t="n">
        <v>0</v>
      </c>
      <c r="M7304" t="n">
        <v>0</v>
      </c>
      <c r="O7304" t="n">
        <v>0</v>
      </c>
    </row>
    <row r="7305">
      <c r="A7305" s="8" t="n">
        <v>46221</v>
      </c>
      <c r="B7305" t="inlineStr">
        <is>
          <t>YX</t>
        </is>
      </c>
      <c r="C7305" s="9">
        <f>_xlfn.XLOOKUP(B7305,Carriers[Code],Carriers[Airline])</f>
        <v/>
      </c>
      <c r="D7305" t="n">
        <v>5845</v>
      </c>
      <c r="E7305" t="inlineStr">
        <is>
          <t>PHL</t>
        </is>
      </c>
      <c r="F7305" s="10" t="n">
        <v>720</v>
      </c>
      <c r="G7305" t="inlineStr">
        <is>
          <t>0700-0759</t>
        </is>
      </c>
      <c r="H7305" s="9">
        <f>INT(F7305/100)</f>
        <v/>
      </c>
      <c r="I7305" t="n">
        <v>-10</v>
      </c>
      <c r="J7305" t="n">
        <v>0</v>
      </c>
      <c r="K7305" t="n">
        <v>-22</v>
      </c>
      <c r="L7305" t="n">
        <v>0</v>
      </c>
      <c r="M7305" t="n">
        <v>0</v>
      </c>
      <c r="O7305" t="n">
        <v>0</v>
      </c>
    </row>
    <row r="7306">
      <c r="A7306" s="8" t="n">
        <v>46221</v>
      </c>
      <c r="B7306" t="inlineStr">
        <is>
          <t>B6</t>
        </is>
      </c>
      <c r="C7306" s="9">
        <f>_xlfn.XLOOKUP(B7306,Carriers[Code],Carriers[Airline])</f>
        <v/>
      </c>
      <c r="D7306" t="n">
        <v>249</v>
      </c>
      <c r="E7306" t="inlineStr">
        <is>
          <t>SAV</t>
        </is>
      </c>
      <c r="F7306" s="10" t="n">
        <v>725</v>
      </c>
      <c r="G7306" t="inlineStr">
        <is>
          <t>0700-0759</t>
        </is>
      </c>
      <c r="H7306" s="9">
        <f>INT(F7306/100)</f>
        <v/>
      </c>
      <c r="I7306" t="n">
        <v>-7</v>
      </c>
      <c r="J7306" t="n">
        <v>0</v>
      </c>
      <c r="K7306" t="n">
        <v>53</v>
      </c>
      <c r="L7306" t="n">
        <v>1</v>
      </c>
      <c r="M7306" t="n">
        <v>0</v>
      </c>
      <c r="O7306" t="n">
        <v>0</v>
      </c>
      <c r="P7306" t="n">
        <v>0</v>
      </c>
      <c r="Q7306" t="n">
        <v>0</v>
      </c>
      <c r="R7306" t="n">
        <v>53</v>
      </c>
      <c r="S7306" t="n">
        <v>0</v>
      </c>
      <c r="T7306" t="n">
        <v>0</v>
      </c>
    </row>
    <row r="7307">
      <c r="A7307" s="8" t="n">
        <v>46221</v>
      </c>
      <c r="B7307" t="inlineStr">
        <is>
          <t>UA</t>
        </is>
      </c>
      <c r="C7307" s="9">
        <f>_xlfn.XLOOKUP(B7307,Carriers[Code],Carriers[Airline])</f>
        <v/>
      </c>
      <c r="D7307" t="n">
        <v>226</v>
      </c>
      <c r="E7307" t="inlineStr">
        <is>
          <t>IAH</t>
        </is>
      </c>
      <c r="F7307" s="10" t="n">
        <v>725</v>
      </c>
      <c r="G7307" t="inlineStr">
        <is>
          <t>0700-0759</t>
        </is>
      </c>
      <c r="H7307" s="9">
        <f>INT(F7307/100)</f>
        <v/>
      </c>
      <c r="I7307" t="n">
        <v>-5</v>
      </c>
      <c r="J7307" t="n">
        <v>0</v>
      </c>
      <c r="K7307" t="n">
        <v>3</v>
      </c>
      <c r="L7307" t="n">
        <v>0</v>
      </c>
      <c r="M7307" t="n">
        <v>0</v>
      </c>
      <c r="O7307" t="n">
        <v>0</v>
      </c>
    </row>
    <row r="7308">
      <c r="A7308" s="8" t="n">
        <v>46221</v>
      </c>
      <c r="B7308" t="inlineStr">
        <is>
          <t>YX</t>
        </is>
      </c>
      <c r="C7308" s="9">
        <f>_xlfn.XLOOKUP(B7308,Carriers[Code],Carriers[Airline])</f>
        <v/>
      </c>
      <c r="D7308" t="n">
        <v>5692</v>
      </c>
      <c r="E7308" t="inlineStr">
        <is>
          <t>DCA</t>
        </is>
      </c>
      <c r="F7308" s="10" t="n">
        <v>725</v>
      </c>
      <c r="G7308" t="inlineStr">
        <is>
          <t>0700-0759</t>
        </is>
      </c>
      <c r="H7308" s="9">
        <f>INT(F7308/100)</f>
        <v/>
      </c>
      <c r="I7308" t="n">
        <v>8</v>
      </c>
      <c r="J7308" t="n">
        <v>0</v>
      </c>
      <c r="K7308" t="n">
        <v>23</v>
      </c>
      <c r="L7308" t="n">
        <v>1</v>
      </c>
      <c r="M7308" t="n">
        <v>0</v>
      </c>
      <c r="O7308" t="n">
        <v>0</v>
      </c>
      <c r="P7308" t="n">
        <v>8</v>
      </c>
      <c r="Q7308" t="n">
        <v>0</v>
      </c>
      <c r="R7308" t="n">
        <v>15</v>
      </c>
      <c r="S7308" t="n">
        <v>0</v>
      </c>
      <c r="T7308" t="n">
        <v>0</v>
      </c>
    </row>
    <row r="7309">
      <c r="A7309" s="8" t="n">
        <v>46221</v>
      </c>
      <c r="B7309" t="inlineStr">
        <is>
          <t>UA</t>
        </is>
      </c>
      <c r="C7309" s="9">
        <f>_xlfn.XLOOKUP(B7309,Carriers[Code],Carriers[Airline])</f>
        <v/>
      </c>
      <c r="D7309" t="n">
        <v>323</v>
      </c>
      <c r="E7309" t="inlineStr">
        <is>
          <t>SFO</t>
        </is>
      </c>
      <c r="F7309" s="10" t="n">
        <v>728</v>
      </c>
      <c r="G7309" t="inlineStr">
        <is>
          <t>0700-0759</t>
        </is>
      </c>
      <c r="H7309" s="9">
        <f>INT(F7309/100)</f>
        <v/>
      </c>
      <c r="I7309" t="n">
        <v>-10</v>
      </c>
      <c r="J7309" t="n">
        <v>0</v>
      </c>
      <c r="K7309" t="n">
        <v>8</v>
      </c>
      <c r="L7309" t="n">
        <v>0</v>
      </c>
      <c r="M7309" t="n">
        <v>0</v>
      </c>
      <c r="O7309" t="n">
        <v>0</v>
      </c>
    </row>
    <row r="7310">
      <c r="A7310" s="8" t="n">
        <v>46221</v>
      </c>
      <c r="B7310" t="inlineStr">
        <is>
          <t>DL</t>
        </is>
      </c>
      <c r="C7310" s="9">
        <f>_xlfn.XLOOKUP(B7310,Carriers[Code],Carriers[Airline])</f>
        <v/>
      </c>
      <c r="D7310" t="n">
        <v>2474</v>
      </c>
      <c r="E7310" t="inlineStr">
        <is>
          <t>RSW</t>
        </is>
      </c>
      <c r="F7310" s="10" t="n">
        <v>730</v>
      </c>
      <c r="G7310" t="inlineStr">
        <is>
          <t>0700-0759</t>
        </is>
      </c>
      <c r="H7310" s="9">
        <f>INT(F7310/100)</f>
        <v/>
      </c>
      <c r="I7310" t="n">
        <v>-10</v>
      </c>
      <c r="J7310" t="n">
        <v>0</v>
      </c>
      <c r="K7310" t="n">
        <v>6</v>
      </c>
      <c r="L7310" t="n">
        <v>0</v>
      </c>
      <c r="M7310" t="n">
        <v>0</v>
      </c>
      <c r="O7310" t="n">
        <v>0</v>
      </c>
    </row>
    <row r="7311">
      <c r="A7311" s="8" t="n">
        <v>46221</v>
      </c>
      <c r="B7311" t="inlineStr">
        <is>
          <t>DL</t>
        </is>
      </c>
      <c r="C7311" s="9">
        <f>_xlfn.XLOOKUP(B7311,Carriers[Code],Carriers[Airline])</f>
        <v/>
      </c>
      <c r="D7311" t="n">
        <v>2570</v>
      </c>
      <c r="E7311" t="inlineStr">
        <is>
          <t>ORD</t>
        </is>
      </c>
      <c r="F7311" s="10" t="n">
        <v>730</v>
      </c>
      <c r="G7311" t="inlineStr">
        <is>
          <t>0700-0759</t>
        </is>
      </c>
      <c r="H7311" s="9">
        <f>INT(F7311/100)</f>
        <v/>
      </c>
      <c r="I7311" t="n">
        <v>-6</v>
      </c>
      <c r="J7311" t="n">
        <v>0</v>
      </c>
      <c r="K7311" t="n">
        <v>-13</v>
      </c>
      <c r="L7311" t="n">
        <v>0</v>
      </c>
      <c r="M7311" t="n">
        <v>0</v>
      </c>
      <c r="O7311" t="n">
        <v>0</v>
      </c>
    </row>
    <row r="7312">
      <c r="A7312" s="8" t="n">
        <v>46221</v>
      </c>
      <c r="B7312" t="inlineStr">
        <is>
          <t>B6</t>
        </is>
      </c>
      <c r="C7312" s="9">
        <f>_xlfn.XLOOKUP(B7312,Carriers[Code],Carriers[Airline])</f>
        <v/>
      </c>
      <c r="D7312" t="n">
        <v>1833</v>
      </c>
      <c r="E7312" t="inlineStr">
        <is>
          <t>SFO</t>
        </is>
      </c>
      <c r="F7312" s="10" t="n">
        <v>735</v>
      </c>
      <c r="G7312" t="inlineStr">
        <is>
          <t>0700-0759</t>
        </is>
      </c>
      <c r="H7312" s="9">
        <f>INT(F7312/100)</f>
        <v/>
      </c>
      <c r="I7312" t="n">
        <v>-5</v>
      </c>
      <c r="J7312" t="n">
        <v>0</v>
      </c>
      <c r="K7312" t="n">
        <v>-21</v>
      </c>
      <c r="L7312" t="n">
        <v>0</v>
      </c>
      <c r="M7312" t="n">
        <v>0</v>
      </c>
      <c r="O7312" t="n">
        <v>0</v>
      </c>
    </row>
    <row r="7313">
      <c r="A7313" s="8" t="n">
        <v>46221</v>
      </c>
      <c r="B7313" t="inlineStr">
        <is>
          <t>B6</t>
        </is>
      </c>
      <c r="C7313" s="9">
        <f>_xlfn.XLOOKUP(B7313,Carriers[Code],Carriers[Airline])</f>
        <v/>
      </c>
      <c r="D7313" t="n">
        <v>687</v>
      </c>
      <c r="E7313" t="inlineStr">
        <is>
          <t>LAX</t>
        </is>
      </c>
      <c r="F7313" s="10" t="n">
        <v>740</v>
      </c>
      <c r="G7313" t="inlineStr">
        <is>
          <t>0700-0759</t>
        </is>
      </c>
      <c r="H7313" s="9">
        <f>INT(F7313/100)</f>
        <v/>
      </c>
      <c r="I7313" t="n">
        <v>-11</v>
      </c>
      <c r="J7313" t="n">
        <v>0</v>
      </c>
      <c r="K7313" t="n">
        <v>-31</v>
      </c>
      <c r="L7313" t="n">
        <v>0</v>
      </c>
      <c r="M7313" t="n">
        <v>0</v>
      </c>
      <c r="O7313" t="n">
        <v>0</v>
      </c>
    </row>
    <row r="7314">
      <c r="A7314" s="8" t="n">
        <v>46221</v>
      </c>
      <c r="B7314" t="inlineStr">
        <is>
          <t>DL</t>
        </is>
      </c>
      <c r="C7314" s="9">
        <f>_xlfn.XLOOKUP(B7314,Carriers[Code],Carriers[Airline])</f>
        <v/>
      </c>
      <c r="D7314" t="n">
        <v>2066</v>
      </c>
      <c r="E7314" t="inlineStr">
        <is>
          <t>RDU</t>
        </is>
      </c>
      <c r="F7314" s="10" t="n">
        <v>740</v>
      </c>
      <c r="G7314" t="inlineStr">
        <is>
          <t>0700-0759</t>
        </is>
      </c>
      <c r="H7314" s="9">
        <f>INT(F7314/100)</f>
        <v/>
      </c>
      <c r="I7314" t="n">
        <v>-4</v>
      </c>
      <c r="J7314" t="n">
        <v>0</v>
      </c>
      <c r="K7314" t="n">
        <v>-19</v>
      </c>
      <c r="L7314" t="n">
        <v>0</v>
      </c>
      <c r="M7314" t="n">
        <v>0</v>
      </c>
      <c r="O7314" t="n">
        <v>0</v>
      </c>
    </row>
    <row r="7315">
      <c r="A7315" s="8" t="n">
        <v>46221</v>
      </c>
      <c r="B7315" t="inlineStr">
        <is>
          <t>DL</t>
        </is>
      </c>
      <c r="C7315" s="9">
        <f>_xlfn.XLOOKUP(B7315,Carriers[Code],Carriers[Airline])</f>
        <v/>
      </c>
      <c r="D7315" t="n">
        <v>499</v>
      </c>
      <c r="E7315" t="inlineStr">
        <is>
          <t>DEN</t>
        </is>
      </c>
      <c r="F7315" s="10" t="n">
        <v>745</v>
      </c>
      <c r="G7315" t="inlineStr">
        <is>
          <t>0700-0759</t>
        </is>
      </c>
      <c r="H7315" s="9">
        <f>INT(F7315/100)</f>
        <v/>
      </c>
      <c r="I7315" t="n">
        <v>-4</v>
      </c>
      <c r="J7315" t="n">
        <v>0</v>
      </c>
      <c r="K7315" t="n">
        <v>-27</v>
      </c>
      <c r="L7315" t="n">
        <v>0</v>
      </c>
      <c r="M7315" t="n">
        <v>0</v>
      </c>
      <c r="O7315" t="n">
        <v>0</v>
      </c>
    </row>
    <row r="7316">
      <c r="A7316" s="8" t="n">
        <v>46221</v>
      </c>
      <c r="B7316" t="inlineStr">
        <is>
          <t>UA</t>
        </is>
      </c>
      <c r="C7316" s="9">
        <f>_xlfn.XLOOKUP(B7316,Carriers[Code],Carriers[Airline])</f>
        <v/>
      </c>
      <c r="D7316" t="n">
        <v>647</v>
      </c>
      <c r="E7316" t="inlineStr">
        <is>
          <t>DEN</t>
        </is>
      </c>
      <c r="F7316" s="10" t="n">
        <v>745</v>
      </c>
      <c r="G7316" t="inlineStr">
        <is>
          <t>0700-0759</t>
        </is>
      </c>
      <c r="H7316" s="9">
        <f>INT(F7316/100)</f>
        <v/>
      </c>
      <c r="I7316" t="n">
        <v>-10</v>
      </c>
      <c r="J7316" t="n">
        <v>0</v>
      </c>
      <c r="K7316" t="n">
        <v>-6</v>
      </c>
      <c r="L7316" t="n">
        <v>0</v>
      </c>
      <c r="M7316" t="n">
        <v>0</v>
      </c>
      <c r="O7316" t="n">
        <v>0</v>
      </c>
    </row>
    <row r="7317">
      <c r="A7317" s="8" t="n">
        <v>46221</v>
      </c>
      <c r="B7317" t="inlineStr">
        <is>
          <t>DL</t>
        </is>
      </c>
      <c r="C7317" s="9">
        <f>_xlfn.XLOOKUP(B7317,Carriers[Code],Carriers[Airline])</f>
        <v/>
      </c>
      <c r="D7317" t="n">
        <v>497</v>
      </c>
      <c r="E7317" t="inlineStr">
        <is>
          <t>LAS</t>
        </is>
      </c>
      <c r="F7317" s="10" t="n">
        <v>750</v>
      </c>
      <c r="G7317" t="inlineStr">
        <is>
          <t>0700-0759</t>
        </is>
      </c>
      <c r="H7317" s="9">
        <f>INT(F7317/100)</f>
        <v/>
      </c>
      <c r="I7317" t="n">
        <v>-5</v>
      </c>
      <c r="J7317" t="n">
        <v>0</v>
      </c>
      <c r="K7317" t="n">
        <v>-6</v>
      </c>
      <c r="L7317" t="n">
        <v>0</v>
      </c>
      <c r="M7317" t="n">
        <v>0</v>
      </c>
      <c r="O7317" t="n">
        <v>0</v>
      </c>
    </row>
    <row r="7318">
      <c r="A7318" s="8" t="n">
        <v>46221</v>
      </c>
      <c r="B7318" t="inlineStr">
        <is>
          <t>DL</t>
        </is>
      </c>
      <c r="C7318" s="9">
        <f>_xlfn.XLOOKUP(B7318,Carriers[Code],Carriers[Airline])</f>
        <v/>
      </c>
      <c r="D7318" t="n">
        <v>384</v>
      </c>
      <c r="E7318" t="inlineStr">
        <is>
          <t>SEA</t>
        </is>
      </c>
      <c r="F7318" s="10" t="n">
        <v>753</v>
      </c>
      <c r="G7318" t="inlineStr">
        <is>
          <t>0700-0759</t>
        </is>
      </c>
      <c r="H7318" s="9">
        <f>INT(F7318/100)</f>
        <v/>
      </c>
      <c r="I7318" t="n">
        <v>-2</v>
      </c>
      <c r="J7318" t="n">
        <v>0</v>
      </c>
      <c r="K7318" t="n">
        <v>-5</v>
      </c>
      <c r="L7318" t="n">
        <v>0</v>
      </c>
      <c r="M7318" t="n">
        <v>0</v>
      </c>
      <c r="O7318" t="n">
        <v>0</v>
      </c>
    </row>
    <row r="7319">
      <c r="A7319" s="8" t="n">
        <v>46221</v>
      </c>
      <c r="B7319" t="inlineStr">
        <is>
          <t>B6</t>
        </is>
      </c>
      <c r="C7319" s="9">
        <f>_xlfn.XLOOKUP(B7319,Carriers[Code],Carriers[Airline])</f>
        <v/>
      </c>
      <c r="D7319" t="n">
        <v>669</v>
      </c>
      <c r="E7319" t="inlineStr">
        <is>
          <t>FLL</t>
        </is>
      </c>
      <c r="F7319" s="10" t="n">
        <v>754</v>
      </c>
      <c r="G7319" t="inlineStr">
        <is>
          <t>0700-0759</t>
        </is>
      </c>
      <c r="H7319" s="9">
        <f>INT(F7319/100)</f>
        <v/>
      </c>
      <c r="I7319" t="n">
        <v>0</v>
      </c>
      <c r="J7319" t="n">
        <v>0</v>
      </c>
      <c r="K7319" t="n">
        <v>-17</v>
      </c>
      <c r="L7319" t="n">
        <v>0</v>
      </c>
      <c r="M7319" t="n">
        <v>0</v>
      </c>
      <c r="O7319" t="n">
        <v>0</v>
      </c>
    </row>
    <row r="7320">
      <c r="A7320" s="8" t="n">
        <v>46221</v>
      </c>
      <c r="B7320" t="inlineStr">
        <is>
          <t>DL</t>
        </is>
      </c>
      <c r="C7320" s="9">
        <f>_xlfn.XLOOKUP(B7320,Carriers[Code],Carriers[Airline])</f>
        <v/>
      </c>
      <c r="D7320" t="n">
        <v>1401</v>
      </c>
      <c r="E7320" t="inlineStr">
        <is>
          <t>FLL</t>
        </is>
      </c>
      <c r="F7320" s="10" t="n">
        <v>755</v>
      </c>
      <c r="G7320" t="inlineStr">
        <is>
          <t>0700-0759</t>
        </is>
      </c>
      <c r="H7320" s="9">
        <f>INT(F7320/100)</f>
        <v/>
      </c>
      <c r="M7320" t="n">
        <v>1</v>
      </c>
      <c r="N7320" t="inlineStr">
        <is>
          <t>A</t>
        </is>
      </c>
      <c r="O7320" t="n">
        <v>0</v>
      </c>
    </row>
    <row r="7321">
      <c r="A7321" s="8" t="n">
        <v>46221</v>
      </c>
      <c r="B7321" t="inlineStr">
        <is>
          <t>WN</t>
        </is>
      </c>
      <c r="C7321" s="9">
        <f>_xlfn.XLOOKUP(B7321,Carriers[Code],Carriers[Airline])</f>
        <v/>
      </c>
      <c r="D7321" t="n">
        <v>745</v>
      </c>
      <c r="E7321" t="inlineStr">
        <is>
          <t>MDW</t>
        </is>
      </c>
      <c r="F7321" s="10" t="n">
        <v>755</v>
      </c>
      <c r="G7321" t="inlineStr">
        <is>
          <t>0700-0759</t>
        </is>
      </c>
      <c r="H7321" s="9">
        <f>INT(F7321/100)</f>
        <v/>
      </c>
      <c r="I7321" t="n">
        <v>3</v>
      </c>
      <c r="J7321" t="n">
        <v>0</v>
      </c>
      <c r="K7321" t="n">
        <v>16</v>
      </c>
      <c r="L7321" t="n">
        <v>1</v>
      </c>
      <c r="M7321" t="n">
        <v>0</v>
      </c>
      <c r="O7321" t="n">
        <v>0</v>
      </c>
      <c r="P7321" t="n">
        <v>0</v>
      </c>
      <c r="Q7321" t="n">
        <v>0</v>
      </c>
      <c r="R7321" t="n">
        <v>16</v>
      </c>
      <c r="S7321" t="n">
        <v>0</v>
      </c>
      <c r="T7321" t="n">
        <v>0</v>
      </c>
    </row>
    <row r="7322">
      <c r="A7322" s="8" t="n">
        <v>46221</v>
      </c>
      <c r="B7322" t="inlineStr">
        <is>
          <t>AA</t>
        </is>
      </c>
      <c r="C7322" s="9">
        <f>_xlfn.XLOOKUP(B7322,Carriers[Code],Carriers[Airline])</f>
        <v/>
      </c>
      <c r="D7322" t="n">
        <v>1259</v>
      </c>
      <c r="E7322" t="inlineStr">
        <is>
          <t>MIA</t>
        </is>
      </c>
      <c r="F7322" s="10" t="n">
        <v>800</v>
      </c>
      <c r="G7322" t="inlineStr">
        <is>
          <t>0800-0859</t>
        </is>
      </c>
      <c r="H7322" s="9">
        <f>INT(F7322/100)</f>
        <v/>
      </c>
      <c r="I7322" t="n">
        <v>-6</v>
      </c>
      <c r="J7322" t="n">
        <v>0</v>
      </c>
      <c r="K7322" t="n">
        <v>-20</v>
      </c>
      <c r="L7322" t="n">
        <v>0</v>
      </c>
      <c r="M7322" t="n">
        <v>0</v>
      </c>
      <c r="O7322" t="n">
        <v>0</v>
      </c>
    </row>
    <row r="7323">
      <c r="A7323" s="8" t="n">
        <v>46221</v>
      </c>
      <c r="B7323" t="inlineStr">
        <is>
          <t>B6</t>
        </is>
      </c>
      <c r="C7323" s="9">
        <f>_xlfn.XLOOKUP(B7323,Carriers[Code],Carriers[Airline])</f>
        <v/>
      </c>
      <c r="D7323" t="n">
        <v>351</v>
      </c>
      <c r="E7323" t="inlineStr">
        <is>
          <t>MCO</t>
        </is>
      </c>
      <c r="F7323" s="10" t="n">
        <v>800</v>
      </c>
      <c r="G7323" t="inlineStr">
        <is>
          <t>0800-0859</t>
        </is>
      </c>
      <c r="H7323" s="9">
        <f>INT(F7323/100)</f>
        <v/>
      </c>
      <c r="I7323" t="n">
        <v>-1</v>
      </c>
      <c r="J7323" t="n">
        <v>0</v>
      </c>
      <c r="K7323" t="n">
        <v>-17</v>
      </c>
      <c r="L7323" t="n">
        <v>0</v>
      </c>
      <c r="M7323" t="n">
        <v>0</v>
      </c>
      <c r="O7323" t="n">
        <v>0</v>
      </c>
    </row>
    <row r="7324">
      <c r="A7324" s="8" t="n">
        <v>46221</v>
      </c>
      <c r="B7324" t="inlineStr">
        <is>
          <t>B6</t>
        </is>
      </c>
      <c r="C7324" s="9">
        <f>_xlfn.XLOOKUP(B7324,Carriers[Code],Carriers[Airline])</f>
        <v/>
      </c>
      <c r="D7324" t="n">
        <v>385</v>
      </c>
      <c r="E7324" t="inlineStr">
        <is>
          <t>PIT</t>
        </is>
      </c>
      <c r="F7324" s="10" t="n">
        <v>800</v>
      </c>
      <c r="G7324" t="inlineStr">
        <is>
          <t>0800-0859</t>
        </is>
      </c>
      <c r="H7324" s="9">
        <f>INT(F7324/100)</f>
        <v/>
      </c>
      <c r="I7324" t="n">
        <v>-11</v>
      </c>
      <c r="J7324" t="n">
        <v>0</v>
      </c>
      <c r="K7324" t="n">
        <v>-17</v>
      </c>
      <c r="L7324" t="n">
        <v>0</v>
      </c>
      <c r="M7324" t="n">
        <v>0</v>
      </c>
      <c r="O7324" t="n">
        <v>0</v>
      </c>
    </row>
    <row r="7325">
      <c r="A7325" s="8" t="n">
        <v>46221</v>
      </c>
      <c r="B7325" t="inlineStr">
        <is>
          <t>DL</t>
        </is>
      </c>
      <c r="C7325" s="9">
        <f>_xlfn.XLOOKUP(B7325,Carriers[Code],Carriers[Airline])</f>
        <v/>
      </c>
      <c r="D7325" t="n">
        <v>923</v>
      </c>
      <c r="E7325" t="inlineStr">
        <is>
          <t>ATL</t>
        </is>
      </c>
      <c r="F7325" s="10" t="n">
        <v>800</v>
      </c>
      <c r="G7325" t="inlineStr">
        <is>
          <t>0800-0859</t>
        </is>
      </c>
      <c r="H7325" s="9">
        <f>INT(F7325/100)</f>
        <v/>
      </c>
      <c r="I7325" t="n">
        <v>-8</v>
      </c>
      <c r="J7325" t="n">
        <v>0</v>
      </c>
      <c r="K7325" t="n">
        <v>-10</v>
      </c>
      <c r="L7325" t="n">
        <v>0</v>
      </c>
      <c r="M7325" t="n">
        <v>0</v>
      </c>
      <c r="O7325" t="n">
        <v>0</v>
      </c>
    </row>
    <row r="7326">
      <c r="A7326" s="8" t="n">
        <v>46221</v>
      </c>
      <c r="B7326" t="inlineStr">
        <is>
          <t>UA</t>
        </is>
      </c>
      <c r="C7326" s="9">
        <f>_xlfn.XLOOKUP(B7326,Carriers[Code],Carriers[Airline])</f>
        <v/>
      </c>
      <c r="D7326" t="n">
        <v>570</v>
      </c>
      <c r="E7326" t="inlineStr">
        <is>
          <t>EWR</t>
        </is>
      </c>
      <c r="F7326" s="10" t="n">
        <v>800</v>
      </c>
      <c r="G7326" t="inlineStr">
        <is>
          <t>0800-0859</t>
        </is>
      </c>
      <c r="H7326" s="9">
        <f>INT(F7326/100)</f>
        <v/>
      </c>
      <c r="I7326" t="n">
        <v>-8</v>
      </c>
      <c r="J7326" t="n">
        <v>0</v>
      </c>
      <c r="K7326" t="n">
        <v>5</v>
      </c>
      <c r="L7326" t="n">
        <v>0</v>
      </c>
      <c r="M7326" t="n">
        <v>0</v>
      </c>
      <c r="O7326" t="n">
        <v>0</v>
      </c>
    </row>
    <row r="7327">
      <c r="A7327" s="8" t="n">
        <v>46221</v>
      </c>
      <c r="B7327" t="inlineStr">
        <is>
          <t>YX</t>
        </is>
      </c>
      <c r="C7327" s="9">
        <f>_xlfn.XLOOKUP(B7327,Carriers[Code],Carriers[Airline])</f>
        <v/>
      </c>
      <c r="D7327" t="n">
        <v>5778</v>
      </c>
      <c r="E7327" t="inlineStr">
        <is>
          <t>AVL</t>
        </is>
      </c>
      <c r="F7327" s="10" t="n">
        <v>800</v>
      </c>
      <c r="G7327" t="inlineStr">
        <is>
          <t>0800-0859</t>
        </is>
      </c>
      <c r="H7327" s="9">
        <f>INT(F7327/100)</f>
        <v/>
      </c>
      <c r="I7327" t="n">
        <v>-7</v>
      </c>
      <c r="J7327" t="n">
        <v>0</v>
      </c>
      <c r="K7327" t="n">
        <v>-29</v>
      </c>
      <c r="L7327" t="n">
        <v>0</v>
      </c>
      <c r="M7327" t="n">
        <v>0</v>
      </c>
      <c r="O7327" t="n">
        <v>0</v>
      </c>
    </row>
    <row r="7328">
      <c r="A7328" s="8" t="n">
        <v>46221</v>
      </c>
      <c r="B7328" t="inlineStr">
        <is>
          <t>AA</t>
        </is>
      </c>
      <c r="C7328" s="9">
        <f>_xlfn.XLOOKUP(B7328,Carriers[Code],Carriers[Airline])</f>
        <v/>
      </c>
      <c r="D7328" t="n">
        <v>701</v>
      </c>
      <c r="E7328" t="inlineStr">
        <is>
          <t>DFW</t>
        </is>
      </c>
      <c r="F7328" s="10" t="n">
        <v>801</v>
      </c>
      <c r="G7328" t="inlineStr">
        <is>
          <t>0800-0859</t>
        </is>
      </c>
      <c r="H7328" s="9">
        <f>INT(F7328/100)</f>
        <v/>
      </c>
      <c r="I7328" t="n">
        <v>-4</v>
      </c>
      <c r="J7328" t="n">
        <v>0</v>
      </c>
      <c r="K7328" t="n">
        <v>-25</v>
      </c>
      <c r="L7328" t="n">
        <v>0</v>
      </c>
      <c r="M7328" t="n">
        <v>0</v>
      </c>
      <c r="O7328" t="n">
        <v>0</v>
      </c>
    </row>
    <row r="7329">
      <c r="A7329" s="8" t="n">
        <v>46221</v>
      </c>
      <c r="B7329" t="inlineStr">
        <is>
          <t>B6</t>
        </is>
      </c>
      <c r="C7329" s="9">
        <f>_xlfn.XLOOKUP(B7329,Carriers[Code],Carriers[Airline])</f>
        <v/>
      </c>
      <c r="D7329" t="n">
        <v>2115</v>
      </c>
      <c r="E7329" t="inlineStr">
        <is>
          <t>BUF</t>
        </is>
      </c>
      <c r="F7329" s="10" t="n">
        <v>802</v>
      </c>
      <c r="G7329" t="inlineStr">
        <is>
          <t>0800-0859</t>
        </is>
      </c>
      <c r="H7329" s="9">
        <f>INT(F7329/100)</f>
        <v/>
      </c>
      <c r="I7329" t="n">
        <v>-6</v>
      </c>
      <c r="J7329" t="n">
        <v>0</v>
      </c>
      <c r="K7329" t="n">
        <v>-4</v>
      </c>
      <c r="L7329" t="n">
        <v>0</v>
      </c>
      <c r="M7329" t="n">
        <v>0</v>
      </c>
      <c r="O7329" t="n">
        <v>0</v>
      </c>
    </row>
    <row r="7330">
      <c r="A7330" s="8" t="n">
        <v>46221</v>
      </c>
      <c r="B7330" t="inlineStr">
        <is>
          <t>AA</t>
        </is>
      </c>
      <c r="C7330" s="9">
        <f>_xlfn.XLOOKUP(B7330,Carriers[Code],Carriers[Airline])</f>
        <v/>
      </c>
      <c r="D7330" t="n">
        <v>2764</v>
      </c>
      <c r="E7330" t="inlineStr">
        <is>
          <t>PHL</t>
        </is>
      </c>
      <c r="F7330" s="10" t="n">
        <v>803</v>
      </c>
      <c r="G7330" t="inlineStr">
        <is>
          <t>0800-0859</t>
        </is>
      </c>
      <c r="H7330" s="9">
        <f>INT(F7330/100)</f>
        <v/>
      </c>
      <c r="I7330" t="n">
        <v>-5</v>
      </c>
      <c r="J7330" t="n">
        <v>0</v>
      </c>
      <c r="K7330" t="n">
        <v>-12</v>
      </c>
      <c r="L7330" t="n">
        <v>0</v>
      </c>
      <c r="M7330" t="n">
        <v>0</v>
      </c>
      <c r="O7330" t="n">
        <v>0</v>
      </c>
    </row>
    <row r="7331">
      <c r="A7331" s="8" t="n">
        <v>46221</v>
      </c>
      <c r="B7331" t="inlineStr">
        <is>
          <t>AA</t>
        </is>
      </c>
      <c r="C7331" s="9">
        <f>_xlfn.XLOOKUP(B7331,Carriers[Code],Carriers[Airline])</f>
        <v/>
      </c>
      <c r="D7331" t="n">
        <v>2715</v>
      </c>
      <c r="E7331" t="inlineStr">
        <is>
          <t>CLT</t>
        </is>
      </c>
      <c r="F7331" s="10" t="n">
        <v>805</v>
      </c>
      <c r="G7331" t="inlineStr">
        <is>
          <t>0800-0859</t>
        </is>
      </c>
      <c r="H7331" s="9">
        <f>INT(F7331/100)</f>
        <v/>
      </c>
      <c r="I7331" t="n">
        <v>2</v>
      </c>
      <c r="J7331" t="n">
        <v>0</v>
      </c>
      <c r="K7331" t="n">
        <v>-11</v>
      </c>
      <c r="L7331" t="n">
        <v>0</v>
      </c>
      <c r="M7331" t="n">
        <v>0</v>
      </c>
      <c r="O7331" t="n">
        <v>0</v>
      </c>
    </row>
    <row r="7332">
      <c r="A7332" s="8" t="n">
        <v>46221</v>
      </c>
      <c r="B7332" t="inlineStr">
        <is>
          <t>YX</t>
        </is>
      </c>
      <c r="C7332" s="9">
        <f>_xlfn.XLOOKUP(B7332,Carriers[Code],Carriers[Airline])</f>
        <v/>
      </c>
      <c r="D7332" t="n">
        <v>5653</v>
      </c>
      <c r="E7332" t="inlineStr">
        <is>
          <t>CMH</t>
        </is>
      </c>
      <c r="F7332" s="10" t="n">
        <v>811</v>
      </c>
      <c r="G7332" t="inlineStr">
        <is>
          <t>0800-0859</t>
        </is>
      </c>
      <c r="H7332" s="9">
        <f>INT(F7332/100)</f>
        <v/>
      </c>
      <c r="I7332" t="n">
        <v>-5</v>
      </c>
      <c r="J7332" t="n">
        <v>0</v>
      </c>
      <c r="K7332" t="n">
        <v>-5</v>
      </c>
      <c r="L7332" t="n">
        <v>0</v>
      </c>
      <c r="M7332" t="n">
        <v>0</v>
      </c>
      <c r="O7332" t="n">
        <v>0</v>
      </c>
    </row>
    <row r="7333">
      <c r="A7333" s="8" t="n">
        <v>46221</v>
      </c>
      <c r="B7333" t="inlineStr">
        <is>
          <t>YX</t>
        </is>
      </c>
      <c r="C7333" s="9">
        <f>_xlfn.XLOOKUP(B7333,Carriers[Code],Carriers[Airline])</f>
        <v/>
      </c>
      <c r="D7333" t="n">
        <v>4666</v>
      </c>
      <c r="E7333" t="inlineStr">
        <is>
          <t>BUF</t>
        </is>
      </c>
      <c r="F7333" s="10" t="n">
        <v>814</v>
      </c>
      <c r="G7333" t="inlineStr">
        <is>
          <t>0800-0859</t>
        </is>
      </c>
      <c r="H7333" s="9">
        <f>INT(F7333/100)</f>
        <v/>
      </c>
      <c r="I7333" t="n">
        <v>-12</v>
      </c>
      <c r="J7333" t="n">
        <v>0</v>
      </c>
      <c r="K7333" t="n">
        <v>-31</v>
      </c>
      <c r="L7333" t="n">
        <v>0</v>
      </c>
      <c r="M7333" t="n">
        <v>0</v>
      </c>
      <c r="O7333" t="n">
        <v>0</v>
      </c>
    </row>
    <row r="7334">
      <c r="A7334" s="8" t="n">
        <v>46221</v>
      </c>
      <c r="B7334" t="inlineStr">
        <is>
          <t>B6</t>
        </is>
      </c>
      <c r="C7334" s="9">
        <f>_xlfn.XLOOKUP(B7334,Carriers[Code],Carriers[Airline])</f>
        <v/>
      </c>
      <c r="D7334" t="n">
        <v>1177</v>
      </c>
      <c r="E7334" t="inlineStr">
        <is>
          <t>LAS</t>
        </is>
      </c>
      <c r="F7334" s="10" t="n">
        <v>815</v>
      </c>
      <c r="G7334" t="inlineStr">
        <is>
          <t>0800-0859</t>
        </is>
      </c>
      <c r="H7334" s="9">
        <f>INT(F7334/100)</f>
        <v/>
      </c>
      <c r="I7334" t="n">
        <v>-11</v>
      </c>
      <c r="J7334" t="n">
        <v>0</v>
      </c>
      <c r="K7334" t="n">
        <v>-20</v>
      </c>
      <c r="L7334" t="n">
        <v>0</v>
      </c>
      <c r="M7334" t="n">
        <v>0</v>
      </c>
      <c r="O7334" t="n">
        <v>0</v>
      </c>
    </row>
    <row r="7335">
      <c r="A7335" s="8" t="n">
        <v>46221</v>
      </c>
      <c r="B7335" t="inlineStr">
        <is>
          <t>DL</t>
        </is>
      </c>
      <c r="C7335" s="9">
        <f>_xlfn.XLOOKUP(B7335,Carriers[Code],Carriers[Airline])</f>
        <v/>
      </c>
      <c r="D7335" t="n">
        <v>1683</v>
      </c>
      <c r="E7335" t="inlineStr">
        <is>
          <t>BZN</t>
        </is>
      </c>
      <c r="F7335" s="10" t="n">
        <v>815</v>
      </c>
      <c r="G7335" t="inlineStr">
        <is>
          <t>0800-0859</t>
        </is>
      </c>
      <c r="H7335" s="9">
        <f>INT(F7335/100)</f>
        <v/>
      </c>
      <c r="I7335" t="n">
        <v>-7</v>
      </c>
      <c r="J7335" t="n">
        <v>0</v>
      </c>
      <c r="K7335" t="n">
        <v>-5</v>
      </c>
      <c r="L7335" t="n">
        <v>0</v>
      </c>
      <c r="M7335" t="n">
        <v>0</v>
      </c>
      <c r="O7335" t="n">
        <v>0</v>
      </c>
    </row>
    <row r="7336">
      <c r="A7336" s="8" t="n">
        <v>46221</v>
      </c>
      <c r="B7336" t="inlineStr">
        <is>
          <t>UA</t>
        </is>
      </c>
      <c r="C7336" s="9">
        <f>_xlfn.XLOOKUP(B7336,Carriers[Code],Carriers[Airline])</f>
        <v/>
      </c>
      <c r="D7336" t="n">
        <v>1834</v>
      </c>
      <c r="E7336" t="inlineStr">
        <is>
          <t>ORD</t>
        </is>
      </c>
      <c r="F7336" s="10" t="n">
        <v>815</v>
      </c>
      <c r="G7336" t="inlineStr">
        <is>
          <t>0800-0859</t>
        </is>
      </c>
      <c r="H7336" s="9">
        <f>INT(F7336/100)</f>
        <v/>
      </c>
      <c r="I7336" t="n">
        <v>-4</v>
      </c>
      <c r="J7336" t="n">
        <v>0</v>
      </c>
      <c r="K7336" t="n">
        <v>8</v>
      </c>
      <c r="L7336" t="n">
        <v>0</v>
      </c>
      <c r="M7336" t="n">
        <v>0</v>
      </c>
      <c r="O7336" t="n">
        <v>0</v>
      </c>
    </row>
    <row r="7337">
      <c r="A7337" s="8" t="n">
        <v>46221</v>
      </c>
      <c r="B7337" t="inlineStr">
        <is>
          <t>DL</t>
        </is>
      </c>
      <c r="C7337" s="9">
        <f>_xlfn.XLOOKUP(B7337,Carriers[Code],Carriers[Airline])</f>
        <v/>
      </c>
      <c r="D7337" t="n">
        <v>1308</v>
      </c>
      <c r="E7337" t="inlineStr">
        <is>
          <t>MSP</t>
        </is>
      </c>
      <c r="F7337" s="10" t="n">
        <v>816</v>
      </c>
      <c r="G7337" t="inlineStr">
        <is>
          <t>0800-0859</t>
        </is>
      </c>
      <c r="H7337" s="9">
        <f>INT(F7337/100)</f>
        <v/>
      </c>
      <c r="I7337" t="n">
        <v>-7</v>
      </c>
      <c r="J7337" t="n">
        <v>0</v>
      </c>
      <c r="K7337" t="n">
        <v>-10</v>
      </c>
      <c r="L7337" t="n">
        <v>0</v>
      </c>
      <c r="M7337" t="n">
        <v>0</v>
      </c>
      <c r="O7337" t="n">
        <v>0</v>
      </c>
    </row>
    <row r="7338">
      <c r="A7338" s="8" t="n">
        <v>46221</v>
      </c>
      <c r="B7338" t="inlineStr">
        <is>
          <t>B6</t>
        </is>
      </c>
      <c r="C7338" s="9">
        <f>_xlfn.XLOOKUP(B7338,Carriers[Code],Carriers[Airline])</f>
        <v/>
      </c>
      <c r="D7338" t="n">
        <v>641</v>
      </c>
      <c r="E7338" t="inlineStr">
        <is>
          <t>CLE</t>
        </is>
      </c>
      <c r="F7338" s="10" t="n">
        <v>820</v>
      </c>
      <c r="G7338" t="inlineStr">
        <is>
          <t>0800-0859</t>
        </is>
      </c>
      <c r="H7338" s="9">
        <f>INT(F7338/100)</f>
        <v/>
      </c>
      <c r="I7338" t="n">
        <v>-10</v>
      </c>
      <c r="J7338" t="n">
        <v>0</v>
      </c>
      <c r="K7338" t="n">
        <v>-17</v>
      </c>
      <c r="L7338" t="n">
        <v>0</v>
      </c>
      <c r="M7338" t="n">
        <v>0</v>
      </c>
      <c r="O7338" t="n">
        <v>0</v>
      </c>
    </row>
    <row r="7339">
      <c r="A7339" s="8" t="n">
        <v>46221</v>
      </c>
      <c r="B7339" t="inlineStr">
        <is>
          <t>YX</t>
        </is>
      </c>
      <c r="C7339" s="9">
        <f>_xlfn.XLOOKUP(B7339,Carriers[Code],Carriers[Airline])</f>
        <v/>
      </c>
      <c r="D7339" t="n">
        <v>5809</v>
      </c>
      <c r="E7339" t="inlineStr">
        <is>
          <t>ORF</t>
        </is>
      </c>
      <c r="F7339" s="10" t="n">
        <v>820</v>
      </c>
      <c r="G7339" t="inlineStr">
        <is>
          <t>0800-0859</t>
        </is>
      </c>
      <c r="H7339" s="9">
        <f>INT(F7339/100)</f>
        <v/>
      </c>
      <c r="I7339" t="n">
        <v>-5</v>
      </c>
      <c r="J7339" t="n">
        <v>0</v>
      </c>
      <c r="K7339" t="n">
        <v>-23</v>
      </c>
      <c r="L7339" t="n">
        <v>0</v>
      </c>
      <c r="M7339" t="n">
        <v>0</v>
      </c>
      <c r="O7339" t="n">
        <v>0</v>
      </c>
    </row>
    <row r="7340">
      <c r="A7340" s="8" t="n">
        <v>46221</v>
      </c>
      <c r="B7340" t="inlineStr">
        <is>
          <t>AS</t>
        </is>
      </c>
      <c r="C7340" s="9">
        <f>_xlfn.XLOOKUP(B7340,Carriers[Code],Carriers[Airline])</f>
        <v/>
      </c>
      <c r="D7340" t="n">
        <v>256</v>
      </c>
      <c r="E7340" t="inlineStr">
        <is>
          <t>SAN</t>
        </is>
      </c>
      <c r="F7340" s="10" t="n">
        <v>828</v>
      </c>
      <c r="G7340" t="inlineStr">
        <is>
          <t>0800-0859</t>
        </is>
      </c>
      <c r="H7340" s="9">
        <f>INT(F7340/100)</f>
        <v/>
      </c>
      <c r="I7340" t="n">
        <v>-5</v>
      </c>
      <c r="J7340" t="n">
        <v>0</v>
      </c>
      <c r="K7340" t="n">
        <v>-34</v>
      </c>
      <c r="L7340" t="n">
        <v>0</v>
      </c>
      <c r="M7340" t="n">
        <v>0</v>
      </c>
      <c r="O7340" t="n">
        <v>0</v>
      </c>
    </row>
    <row r="7341">
      <c r="A7341" s="8" t="n">
        <v>46221</v>
      </c>
      <c r="B7341" t="inlineStr">
        <is>
          <t>YX</t>
        </is>
      </c>
      <c r="C7341" s="9">
        <f>_xlfn.XLOOKUP(B7341,Carriers[Code],Carriers[Airline])</f>
        <v/>
      </c>
      <c r="D7341" t="n">
        <v>5670</v>
      </c>
      <c r="E7341" t="inlineStr">
        <is>
          <t>CHS</t>
        </is>
      </c>
      <c r="F7341" s="10" t="n">
        <v>835</v>
      </c>
      <c r="G7341" t="inlineStr">
        <is>
          <t>0800-0859</t>
        </is>
      </c>
      <c r="H7341" s="9">
        <f>INT(F7341/100)</f>
        <v/>
      </c>
      <c r="I7341" t="n">
        <v>-4</v>
      </c>
      <c r="J7341" t="n">
        <v>0</v>
      </c>
      <c r="K7341" t="n">
        <v>-21</v>
      </c>
      <c r="L7341" t="n">
        <v>0</v>
      </c>
      <c r="M7341" t="n">
        <v>0</v>
      </c>
      <c r="O7341" t="n">
        <v>0</v>
      </c>
    </row>
    <row r="7342">
      <c r="A7342" s="8" t="n">
        <v>46221</v>
      </c>
      <c r="B7342" t="inlineStr">
        <is>
          <t>F9</t>
        </is>
      </c>
      <c r="C7342" s="9">
        <f>_xlfn.XLOOKUP(B7342,Carriers[Code],Carriers[Airline])</f>
        <v/>
      </c>
      <c r="D7342" t="n">
        <v>3057</v>
      </c>
      <c r="E7342" t="inlineStr">
        <is>
          <t>RDU</t>
        </is>
      </c>
      <c r="F7342" s="10" t="n">
        <v>837</v>
      </c>
      <c r="G7342" t="inlineStr">
        <is>
          <t>0800-0859</t>
        </is>
      </c>
      <c r="H7342" s="9">
        <f>INT(F7342/100)</f>
        <v/>
      </c>
      <c r="I7342" t="n">
        <v>131</v>
      </c>
      <c r="J7342" t="n">
        <v>1</v>
      </c>
      <c r="K7342" t="n">
        <v>136</v>
      </c>
      <c r="L7342" t="n">
        <v>1</v>
      </c>
      <c r="M7342" t="n">
        <v>0</v>
      </c>
      <c r="O7342" t="n">
        <v>0</v>
      </c>
      <c r="P7342" t="n">
        <v>0</v>
      </c>
      <c r="Q7342" t="n">
        <v>0</v>
      </c>
      <c r="R7342" t="n">
        <v>5</v>
      </c>
      <c r="S7342" t="n">
        <v>0</v>
      </c>
      <c r="T7342" t="n">
        <v>131</v>
      </c>
    </row>
    <row r="7343">
      <c r="A7343" s="8" t="n">
        <v>46221</v>
      </c>
      <c r="B7343" t="inlineStr">
        <is>
          <t>WN</t>
        </is>
      </c>
      <c r="C7343" s="9">
        <f>_xlfn.XLOOKUP(B7343,Carriers[Code],Carriers[Airline])</f>
        <v/>
      </c>
      <c r="D7343" t="n">
        <v>724</v>
      </c>
      <c r="E7343" t="inlineStr">
        <is>
          <t>BNA</t>
        </is>
      </c>
      <c r="F7343" s="10" t="n">
        <v>840</v>
      </c>
      <c r="G7343" t="inlineStr">
        <is>
          <t>0800-0859</t>
        </is>
      </c>
      <c r="H7343" s="9">
        <f>INT(F7343/100)</f>
        <v/>
      </c>
      <c r="I7343" t="n">
        <v>52</v>
      </c>
      <c r="J7343" t="n">
        <v>1</v>
      </c>
      <c r="K7343" t="n">
        <v>83</v>
      </c>
      <c r="L7343" t="n">
        <v>1</v>
      </c>
      <c r="M7343" t="n">
        <v>0</v>
      </c>
      <c r="O7343" t="n">
        <v>0</v>
      </c>
      <c r="P7343" t="n">
        <v>1</v>
      </c>
      <c r="Q7343" t="n">
        <v>0</v>
      </c>
      <c r="R7343" t="n">
        <v>31</v>
      </c>
      <c r="S7343" t="n">
        <v>0</v>
      </c>
      <c r="T7343" t="n">
        <v>51</v>
      </c>
    </row>
    <row r="7344">
      <c r="A7344" s="8" t="n">
        <v>46221</v>
      </c>
      <c r="B7344" t="inlineStr">
        <is>
          <t>B6</t>
        </is>
      </c>
      <c r="C7344" s="9">
        <f>_xlfn.XLOOKUP(B7344,Carriers[Code],Carriers[Airline])</f>
        <v/>
      </c>
      <c r="D7344" t="n">
        <v>1017</v>
      </c>
      <c r="E7344" t="inlineStr">
        <is>
          <t>JFK</t>
        </is>
      </c>
      <c r="F7344" s="10" t="n">
        <v>841</v>
      </c>
      <c r="G7344" t="inlineStr">
        <is>
          <t>0800-0859</t>
        </is>
      </c>
      <c r="H7344" s="9">
        <f>INT(F7344/100)</f>
        <v/>
      </c>
      <c r="I7344" t="n">
        <v>-5</v>
      </c>
      <c r="J7344" t="n">
        <v>0</v>
      </c>
      <c r="K7344" t="n">
        <v>-12</v>
      </c>
      <c r="L7344" t="n">
        <v>0</v>
      </c>
      <c r="M7344" t="n">
        <v>0</v>
      </c>
      <c r="O7344" t="n">
        <v>0</v>
      </c>
    </row>
    <row r="7345">
      <c r="A7345" s="8" t="n">
        <v>46221</v>
      </c>
      <c r="B7345" t="inlineStr">
        <is>
          <t>YX</t>
        </is>
      </c>
      <c r="C7345" s="9">
        <f>_xlfn.XLOOKUP(B7345,Carriers[Code],Carriers[Airline])</f>
        <v/>
      </c>
      <c r="D7345" t="n">
        <v>5601</v>
      </c>
      <c r="E7345" t="inlineStr">
        <is>
          <t>CVG</t>
        </is>
      </c>
      <c r="F7345" s="10" t="n">
        <v>845</v>
      </c>
      <c r="G7345" t="inlineStr">
        <is>
          <t>0800-0859</t>
        </is>
      </c>
      <c r="H7345" s="9">
        <f>INT(F7345/100)</f>
        <v/>
      </c>
      <c r="I7345" t="n">
        <v>2</v>
      </c>
      <c r="J7345" t="n">
        <v>0</v>
      </c>
      <c r="K7345" t="n">
        <v>45</v>
      </c>
      <c r="L7345" t="n">
        <v>1</v>
      </c>
      <c r="M7345" t="n">
        <v>0</v>
      </c>
      <c r="O7345" t="n">
        <v>0</v>
      </c>
      <c r="P7345" t="n">
        <v>2</v>
      </c>
      <c r="Q7345" t="n">
        <v>0</v>
      </c>
      <c r="R7345" t="n">
        <v>43</v>
      </c>
      <c r="S7345" t="n">
        <v>0</v>
      </c>
      <c r="T7345" t="n">
        <v>0</v>
      </c>
    </row>
    <row r="7346">
      <c r="A7346" s="8" t="n">
        <v>46221</v>
      </c>
      <c r="B7346" t="inlineStr">
        <is>
          <t>DL</t>
        </is>
      </c>
      <c r="C7346" s="9">
        <f>_xlfn.XLOOKUP(B7346,Carriers[Code],Carriers[Airline])</f>
        <v/>
      </c>
      <c r="D7346" t="n">
        <v>1780</v>
      </c>
      <c r="E7346" t="inlineStr">
        <is>
          <t>SJU</t>
        </is>
      </c>
      <c r="F7346" s="10" t="n">
        <v>851</v>
      </c>
      <c r="G7346" t="inlineStr">
        <is>
          <t>0800-0859</t>
        </is>
      </c>
      <c r="H7346" s="9">
        <f>INT(F7346/100)</f>
        <v/>
      </c>
      <c r="I7346" t="n">
        <v>13</v>
      </c>
      <c r="J7346" t="n">
        <v>0</v>
      </c>
      <c r="K7346" t="n">
        <v>2</v>
      </c>
      <c r="L7346" t="n">
        <v>0</v>
      </c>
      <c r="M7346" t="n">
        <v>0</v>
      </c>
      <c r="O7346" t="n">
        <v>0</v>
      </c>
    </row>
    <row r="7347">
      <c r="A7347" s="8" t="n">
        <v>46221</v>
      </c>
      <c r="B7347" t="inlineStr">
        <is>
          <t>YX</t>
        </is>
      </c>
      <c r="C7347" s="9">
        <f>_xlfn.XLOOKUP(B7347,Carriers[Code],Carriers[Airline])</f>
        <v/>
      </c>
      <c r="D7347" t="n">
        <v>5639</v>
      </c>
      <c r="E7347" t="inlineStr">
        <is>
          <t>CLT</t>
        </is>
      </c>
      <c r="F7347" s="10" t="n">
        <v>854</v>
      </c>
      <c r="G7347" t="inlineStr">
        <is>
          <t>0800-0859</t>
        </is>
      </c>
      <c r="H7347" s="9">
        <f>INT(F7347/100)</f>
        <v/>
      </c>
      <c r="I7347" t="n">
        <v>14</v>
      </c>
      <c r="J7347" t="n">
        <v>0</v>
      </c>
      <c r="K7347" t="n">
        <v>50</v>
      </c>
      <c r="L7347" t="n">
        <v>1</v>
      </c>
      <c r="M7347" t="n">
        <v>0</v>
      </c>
      <c r="O7347" t="n">
        <v>0</v>
      </c>
      <c r="P7347" t="n">
        <v>14</v>
      </c>
      <c r="Q7347" t="n">
        <v>0</v>
      </c>
      <c r="R7347" t="n">
        <v>36</v>
      </c>
      <c r="S7347" t="n">
        <v>0</v>
      </c>
      <c r="T7347" t="n">
        <v>0</v>
      </c>
    </row>
    <row r="7348">
      <c r="A7348" s="8" t="n">
        <v>46221</v>
      </c>
      <c r="B7348" t="inlineStr">
        <is>
          <t>B6</t>
        </is>
      </c>
      <c r="C7348" s="9">
        <f>_xlfn.XLOOKUP(B7348,Carriers[Code],Carriers[Airline])</f>
        <v/>
      </c>
      <c r="D7348" t="n">
        <v>807</v>
      </c>
      <c r="E7348" t="inlineStr">
        <is>
          <t>STT</t>
        </is>
      </c>
      <c r="F7348" s="10" t="n">
        <v>855</v>
      </c>
      <c r="G7348" t="inlineStr">
        <is>
          <t>0800-0859</t>
        </is>
      </c>
      <c r="H7348" s="9">
        <f>INT(F7348/100)</f>
        <v/>
      </c>
      <c r="I7348" t="n">
        <v>6</v>
      </c>
      <c r="J7348" t="n">
        <v>0</v>
      </c>
      <c r="K7348" t="n">
        <v>-7</v>
      </c>
      <c r="L7348" t="n">
        <v>0</v>
      </c>
      <c r="M7348" t="n">
        <v>0</v>
      </c>
      <c r="O7348" t="n">
        <v>0</v>
      </c>
    </row>
    <row r="7349">
      <c r="A7349" s="8" t="n">
        <v>46221</v>
      </c>
      <c r="B7349" t="inlineStr">
        <is>
          <t>B6</t>
        </is>
      </c>
      <c r="C7349" s="9">
        <f>_xlfn.XLOOKUP(B7349,Carriers[Code],Carriers[Airline])</f>
        <v/>
      </c>
      <c r="D7349" t="n">
        <v>1231</v>
      </c>
      <c r="E7349" t="inlineStr">
        <is>
          <t>VRB</t>
        </is>
      </c>
      <c r="F7349" s="10" t="n">
        <v>855</v>
      </c>
      <c r="G7349" t="inlineStr">
        <is>
          <t>0800-0859</t>
        </is>
      </c>
      <c r="H7349" s="9">
        <f>INT(F7349/100)</f>
        <v/>
      </c>
      <c r="I7349" t="n">
        <v>-7</v>
      </c>
      <c r="J7349" t="n">
        <v>0</v>
      </c>
      <c r="K7349" t="n">
        <v>-12</v>
      </c>
      <c r="L7349" t="n">
        <v>0</v>
      </c>
      <c r="M7349" t="n">
        <v>0</v>
      </c>
      <c r="O7349" t="n">
        <v>0</v>
      </c>
    </row>
    <row r="7350">
      <c r="A7350" s="8" t="n">
        <v>46221</v>
      </c>
      <c r="B7350" t="inlineStr">
        <is>
          <t>AA</t>
        </is>
      </c>
      <c r="C7350" s="9">
        <f>_xlfn.XLOOKUP(B7350,Carriers[Code],Carriers[Airline])</f>
        <v/>
      </c>
      <c r="D7350" t="n">
        <v>1239</v>
      </c>
      <c r="E7350" t="inlineStr">
        <is>
          <t>ORD</t>
        </is>
      </c>
      <c r="F7350" s="10" t="n">
        <v>858</v>
      </c>
      <c r="G7350" t="inlineStr">
        <is>
          <t>0800-0859</t>
        </is>
      </c>
      <c r="H7350" s="9">
        <f>INT(F7350/100)</f>
        <v/>
      </c>
      <c r="I7350" t="n">
        <v>-8</v>
      </c>
      <c r="J7350" t="n">
        <v>0</v>
      </c>
      <c r="K7350" t="n">
        <v>11</v>
      </c>
      <c r="L7350" t="n">
        <v>0</v>
      </c>
      <c r="M7350" t="n">
        <v>0</v>
      </c>
      <c r="O7350" t="n">
        <v>0</v>
      </c>
    </row>
    <row r="7351">
      <c r="A7351" s="8" t="n">
        <v>46221</v>
      </c>
      <c r="B7351" t="inlineStr">
        <is>
          <t>AA</t>
        </is>
      </c>
      <c r="C7351" s="9">
        <f>_xlfn.XLOOKUP(B7351,Carriers[Code],Carriers[Airline])</f>
        <v/>
      </c>
      <c r="D7351" t="n">
        <v>2735</v>
      </c>
      <c r="E7351" t="inlineStr">
        <is>
          <t>MCO</t>
        </is>
      </c>
      <c r="F7351" s="10" t="n">
        <v>900</v>
      </c>
      <c r="G7351" t="inlineStr">
        <is>
          <t>0900-0959</t>
        </is>
      </c>
      <c r="H7351" s="9">
        <f>INT(F7351/100)</f>
        <v/>
      </c>
      <c r="I7351" t="n">
        <v>-8</v>
      </c>
      <c r="J7351" t="n">
        <v>0</v>
      </c>
      <c r="K7351" t="n">
        <v>-28</v>
      </c>
      <c r="L7351" t="n">
        <v>0</v>
      </c>
      <c r="M7351" t="n">
        <v>0</v>
      </c>
      <c r="O7351" t="n">
        <v>0</v>
      </c>
    </row>
    <row r="7352">
      <c r="A7352" s="8" t="n">
        <v>46221</v>
      </c>
      <c r="B7352" t="inlineStr">
        <is>
          <t>AS</t>
        </is>
      </c>
      <c r="C7352" s="9">
        <f>_xlfn.XLOOKUP(B7352,Carriers[Code],Carriers[Airline])</f>
        <v/>
      </c>
      <c r="D7352" t="n">
        <v>338</v>
      </c>
      <c r="E7352" t="inlineStr">
        <is>
          <t>SEA</t>
        </is>
      </c>
      <c r="F7352" s="10" t="n">
        <v>900</v>
      </c>
      <c r="G7352" t="inlineStr">
        <is>
          <t>0900-0959</t>
        </is>
      </c>
      <c r="H7352" s="9">
        <f>INT(F7352/100)</f>
        <v/>
      </c>
      <c r="I7352" t="n">
        <v>-4</v>
      </c>
      <c r="J7352" t="n">
        <v>0</v>
      </c>
      <c r="K7352" t="n">
        <v>10</v>
      </c>
      <c r="L7352" t="n">
        <v>0</v>
      </c>
      <c r="M7352" t="n">
        <v>0</v>
      </c>
      <c r="O7352" t="n">
        <v>0</v>
      </c>
    </row>
    <row r="7353">
      <c r="A7353" s="8" t="n">
        <v>46221</v>
      </c>
      <c r="B7353" t="inlineStr">
        <is>
          <t>AA</t>
        </is>
      </c>
      <c r="C7353" s="9">
        <f>_xlfn.XLOOKUP(B7353,Carriers[Code],Carriers[Airline])</f>
        <v/>
      </c>
      <c r="D7353" t="n">
        <v>479</v>
      </c>
      <c r="E7353" t="inlineStr">
        <is>
          <t>DFW</t>
        </is>
      </c>
      <c r="F7353" s="10" t="n">
        <v>901</v>
      </c>
      <c r="G7353" t="inlineStr">
        <is>
          <t>0900-0959</t>
        </is>
      </c>
      <c r="H7353" s="9">
        <f>INT(F7353/100)</f>
        <v/>
      </c>
      <c r="I7353" t="n">
        <v>130</v>
      </c>
      <c r="J7353" t="n">
        <v>1</v>
      </c>
      <c r="K7353" t="n">
        <v>113</v>
      </c>
      <c r="L7353" t="n">
        <v>1</v>
      </c>
      <c r="M7353" t="n">
        <v>0</v>
      </c>
      <c r="O7353" t="n">
        <v>0</v>
      </c>
      <c r="P7353" t="n">
        <v>23</v>
      </c>
      <c r="Q7353" t="n">
        <v>0</v>
      </c>
      <c r="R7353" t="n">
        <v>0</v>
      </c>
      <c r="S7353" t="n">
        <v>0</v>
      </c>
      <c r="T7353" t="n">
        <v>90</v>
      </c>
    </row>
    <row r="7354">
      <c r="A7354" s="8" t="n">
        <v>46221</v>
      </c>
      <c r="B7354" t="inlineStr">
        <is>
          <t>B6</t>
        </is>
      </c>
      <c r="C7354" s="9">
        <f>_xlfn.XLOOKUP(B7354,Carriers[Code],Carriers[Airline])</f>
        <v/>
      </c>
      <c r="D7354" t="n">
        <v>267</v>
      </c>
      <c r="E7354" t="inlineStr">
        <is>
          <t>CHS</t>
        </is>
      </c>
      <c r="F7354" s="10" t="n">
        <v>901</v>
      </c>
      <c r="G7354" t="inlineStr">
        <is>
          <t>0900-0959</t>
        </is>
      </c>
      <c r="H7354" s="9">
        <f>INT(F7354/100)</f>
        <v/>
      </c>
      <c r="I7354" t="n">
        <v>-6</v>
      </c>
      <c r="J7354" t="n">
        <v>0</v>
      </c>
      <c r="K7354" t="n">
        <v>-22</v>
      </c>
      <c r="L7354" t="n">
        <v>0</v>
      </c>
      <c r="M7354" t="n">
        <v>0</v>
      </c>
      <c r="O7354" t="n">
        <v>0</v>
      </c>
    </row>
    <row r="7355">
      <c r="A7355" s="8" t="n">
        <v>46221</v>
      </c>
      <c r="B7355" t="inlineStr">
        <is>
          <t>YX</t>
        </is>
      </c>
      <c r="C7355" s="9">
        <f>_xlfn.XLOOKUP(B7355,Carriers[Code],Carriers[Airline])</f>
        <v/>
      </c>
      <c r="D7355" t="n">
        <v>4377</v>
      </c>
      <c r="E7355" t="inlineStr">
        <is>
          <t>LGA</t>
        </is>
      </c>
      <c r="F7355" s="10" t="n">
        <v>901</v>
      </c>
      <c r="G7355" t="inlineStr">
        <is>
          <t>0900-0959</t>
        </is>
      </c>
      <c r="H7355" s="9">
        <f>INT(F7355/100)</f>
        <v/>
      </c>
      <c r="I7355" t="n">
        <v>-7</v>
      </c>
      <c r="J7355" t="n">
        <v>0</v>
      </c>
      <c r="K7355" t="n">
        <v>-8</v>
      </c>
      <c r="L7355" t="n">
        <v>0</v>
      </c>
      <c r="M7355" t="n">
        <v>0</v>
      </c>
      <c r="O7355" t="n">
        <v>0</v>
      </c>
    </row>
    <row r="7356">
      <c r="A7356" s="8" t="n">
        <v>46221</v>
      </c>
      <c r="B7356" t="inlineStr">
        <is>
          <t>B6</t>
        </is>
      </c>
      <c r="C7356" s="9">
        <f>_xlfn.XLOOKUP(B7356,Carriers[Code],Carriers[Airline])</f>
        <v/>
      </c>
      <c r="D7356" t="n">
        <v>21</v>
      </c>
      <c r="E7356" t="inlineStr">
        <is>
          <t>PBI</t>
        </is>
      </c>
      <c r="F7356" s="10" t="n">
        <v>902</v>
      </c>
      <c r="G7356" t="inlineStr">
        <is>
          <t>0900-0959</t>
        </is>
      </c>
      <c r="H7356" s="9">
        <f>INT(F7356/100)</f>
        <v/>
      </c>
      <c r="I7356" t="n">
        <v>-6</v>
      </c>
      <c r="J7356" t="n">
        <v>0</v>
      </c>
      <c r="K7356" t="n">
        <v>-20</v>
      </c>
      <c r="L7356" t="n">
        <v>0</v>
      </c>
      <c r="M7356" t="n">
        <v>0</v>
      </c>
      <c r="O7356" t="n">
        <v>0</v>
      </c>
    </row>
    <row r="7357">
      <c r="A7357" s="8" t="n">
        <v>46221</v>
      </c>
      <c r="B7357" t="inlineStr">
        <is>
          <t>B6</t>
        </is>
      </c>
      <c r="C7357" s="9">
        <f>_xlfn.XLOOKUP(B7357,Carriers[Code],Carriers[Airline])</f>
        <v/>
      </c>
      <c r="D7357" t="n">
        <v>397</v>
      </c>
      <c r="E7357" t="inlineStr">
        <is>
          <t>SEA</t>
        </is>
      </c>
      <c r="F7357" s="10" t="n">
        <v>902</v>
      </c>
      <c r="G7357" t="inlineStr">
        <is>
          <t>0900-0959</t>
        </is>
      </c>
      <c r="H7357" s="9">
        <f>INT(F7357/100)</f>
        <v/>
      </c>
      <c r="I7357" t="n">
        <v>-6</v>
      </c>
      <c r="J7357" t="n">
        <v>0</v>
      </c>
      <c r="K7357" t="n">
        <v>15</v>
      </c>
      <c r="L7357" t="n">
        <v>1</v>
      </c>
      <c r="M7357" t="n">
        <v>0</v>
      </c>
      <c r="O7357" t="n">
        <v>0</v>
      </c>
      <c r="P7357" t="n">
        <v>0</v>
      </c>
      <c r="Q7357" t="n">
        <v>0</v>
      </c>
      <c r="R7357" t="n">
        <v>15</v>
      </c>
      <c r="S7357" t="n">
        <v>0</v>
      </c>
      <c r="T7357" t="n">
        <v>0</v>
      </c>
    </row>
    <row r="7358">
      <c r="A7358" s="8" t="n">
        <v>46221</v>
      </c>
      <c r="B7358" t="inlineStr">
        <is>
          <t>AA</t>
        </is>
      </c>
      <c r="C7358" s="9">
        <f>_xlfn.XLOOKUP(B7358,Carriers[Code],Carriers[Airline])</f>
        <v/>
      </c>
      <c r="D7358" t="n">
        <v>377</v>
      </c>
      <c r="E7358" t="inlineStr">
        <is>
          <t>PHX</t>
        </is>
      </c>
      <c r="F7358" s="10" t="n">
        <v>904</v>
      </c>
      <c r="G7358" t="inlineStr">
        <is>
          <t>0900-0959</t>
        </is>
      </c>
      <c r="H7358" s="9">
        <f>INT(F7358/100)</f>
        <v/>
      </c>
      <c r="I7358" t="n">
        <v>-5</v>
      </c>
      <c r="J7358" t="n">
        <v>0</v>
      </c>
      <c r="K7358" t="n">
        <v>-18</v>
      </c>
      <c r="L7358" t="n">
        <v>0</v>
      </c>
      <c r="M7358" t="n">
        <v>0</v>
      </c>
      <c r="O7358" t="n">
        <v>0</v>
      </c>
    </row>
    <row r="7359">
      <c r="A7359" s="8" t="n">
        <v>46221</v>
      </c>
      <c r="B7359" t="inlineStr">
        <is>
          <t>B6</t>
        </is>
      </c>
      <c r="C7359" s="9">
        <f>_xlfn.XLOOKUP(B7359,Carriers[Code],Carriers[Airline])</f>
        <v/>
      </c>
      <c r="D7359" t="n">
        <v>861</v>
      </c>
      <c r="E7359" t="inlineStr">
        <is>
          <t>SJU</t>
        </is>
      </c>
      <c r="F7359" s="10" t="n">
        <v>905</v>
      </c>
      <c r="G7359" t="inlineStr">
        <is>
          <t>0900-0959</t>
        </is>
      </c>
      <c r="H7359" s="9">
        <f>INT(F7359/100)</f>
        <v/>
      </c>
      <c r="I7359" t="n">
        <v>98</v>
      </c>
      <c r="J7359" t="n">
        <v>1</v>
      </c>
      <c r="K7359" t="n">
        <v>90</v>
      </c>
      <c r="L7359" t="n">
        <v>1</v>
      </c>
      <c r="M7359" t="n">
        <v>0</v>
      </c>
      <c r="O7359" t="n">
        <v>0</v>
      </c>
      <c r="P7359" t="n">
        <v>9</v>
      </c>
      <c r="Q7359" t="n">
        <v>0</v>
      </c>
      <c r="R7359" t="n">
        <v>0</v>
      </c>
      <c r="S7359" t="n">
        <v>0</v>
      </c>
      <c r="T7359" t="n">
        <v>81</v>
      </c>
    </row>
    <row r="7360">
      <c r="A7360" s="8" t="n">
        <v>46221</v>
      </c>
      <c r="B7360" t="inlineStr">
        <is>
          <t>DL</t>
        </is>
      </c>
      <c r="C7360" s="9">
        <f>_xlfn.XLOOKUP(B7360,Carriers[Code],Carriers[Airline])</f>
        <v/>
      </c>
      <c r="D7360" t="n">
        <v>456</v>
      </c>
      <c r="E7360" t="inlineStr">
        <is>
          <t>ATL</t>
        </is>
      </c>
      <c r="F7360" s="10" t="n">
        <v>905</v>
      </c>
      <c r="G7360" t="inlineStr">
        <is>
          <t>0900-0959</t>
        </is>
      </c>
      <c r="H7360" s="9">
        <f>INT(F7360/100)</f>
        <v/>
      </c>
      <c r="I7360" t="n">
        <v>-5</v>
      </c>
      <c r="J7360" t="n">
        <v>0</v>
      </c>
      <c r="K7360" t="n">
        <v>0</v>
      </c>
      <c r="L7360" t="n">
        <v>0</v>
      </c>
      <c r="M7360" t="n">
        <v>0</v>
      </c>
      <c r="O7360" t="n">
        <v>0</v>
      </c>
    </row>
    <row r="7361">
      <c r="A7361" s="8" t="n">
        <v>46221</v>
      </c>
      <c r="B7361" t="inlineStr">
        <is>
          <t>YX</t>
        </is>
      </c>
      <c r="C7361" s="9">
        <f>_xlfn.XLOOKUP(B7361,Carriers[Code],Carriers[Airline])</f>
        <v/>
      </c>
      <c r="D7361" t="n">
        <v>5720</v>
      </c>
      <c r="E7361" t="inlineStr">
        <is>
          <t>JFK</t>
        </is>
      </c>
      <c r="F7361" s="10" t="n">
        <v>905</v>
      </c>
      <c r="G7361" t="inlineStr">
        <is>
          <t>0900-0959</t>
        </is>
      </c>
      <c r="H7361" s="9">
        <f>INT(F7361/100)</f>
        <v/>
      </c>
      <c r="I7361" t="n">
        <v>-1</v>
      </c>
      <c r="J7361" t="n">
        <v>0</v>
      </c>
      <c r="K7361" t="n">
        <v>4</v>
      </c>
      <c r="L7361" t="n">
        <v>0</v>
      </c>
      <c r="M7361" t="n">
        <v>0</v>
      </c>
      <c r="O7361" t="n">
        <v>0</v>
      </c>
    </row>
    <row r="7362">
      <c r="A7362" s="8" t="n">
        <v>46221</v>
      </c>
      <c r="B7362" t="inlineStr">
        <is>
          <t>UA</t>
        </is>
      </c>
      <c r="C7362" s="9">
        <f>_xlfn.XLOOKUP(B7362,Carriers[Code],Carriers[Airline])</f>
        <v/>
      </c>
      <c r="D7362" t="n">
        <v>2002</v>
      </c>
      <c r="E7362" t="inlineStr">
        <is>
          <t>SFO</t>
        </is>
      </c>
      <c r="F7362" s="10" t="n">
        <v>907</v>
      </c>
      <c r="G7362" t="inlineStr">
        <is>
          <t>0900-0959</t>
        </is>
      </c>
      <c r="H7362" s="9">
        <f>INT(F7362/100)</f>
        <v/>
      </c>
      <c r="I7362" t="n">
        <v>99</v>
      </c>
      <c r="J7362" t="n">
        <v>1</v>
      </c>
      <c r="K7362" t="n">
        <v>102</v>
      </c>
      <c r="L7362" t="n">
        <v>1</v>
      </c>
      <c r="M7362" t="n">
        <v>0</v>
      </c>
      <c r="O7362" t="n">
        <v>0</v>
      </c>
      <c r="P7362" t="n">
        <v>6</v>
      </c>
      <c r="Q7362" t="n">
        <v>0</v>
      </c>
      <c r="R7362" t="n">
        <v>3</v>
      </c>
      <c r="S7362" t="n">
        <v>0</v>
      </c>
      <c r="T7362" t="n">
        <v>93</v>
      </c>
    </row>
    <row r="7363">
      <c r="A7363" s="8" t="n">
        <v>46221</v>
      </c>
      <c r="B7363" t="inlineStr">
        <is>
          <t>DL</t>
        </is>
      </c>
      <c r="C7363" s="9">
        <f>_xlfn.XLOOKUP(B7363,Carriers[Code],Carriers[Airline])</f>
        <v/>
      </c>
      <c r="D7363" t="n">
        <v>1748</v>
      </c>
      <c r="E7363" t="inlineStr">
        <is>
          <t>DTW</t>
        </is>
      </c>
      <c r="F7363" s="10" t="n">
        <v>910</v>
      </c>
      <c r="G7363" t="inlineStr">
        <is>
          <t>0900-0959</t>
        </is>
      </c>
      <c r="H7363" s="9">
        <f>INT(F7363/100)</f>
        <v/>
      </c>
      <c r="M7363" t="n">
        <v>1</v>
      </c>
      <c r="N7363" t="inlineStr">
        <is>
          <t>A</t>
        </is>
      </c>
      <c r="O7363" t="n">
        <v>0</v>
      </c>
    </row>
    <row r="7364">
      <c r="A7364" s="8" t="n">
        <v>46221</v>
      </c>
      <c r="B7364" t="inlineStr">
        <is>
          <t>YX</t>
        </is>
      </c>
      <c r="C7364" s="9">
        <f>_xlfn.XLOOKUP(B7364,Carriers[Code],Carriers[Airline])</f>
        <v/>
      </c>
      <c r="D7364" t="n">
        <v>4635</v>
      </c>
      <c r="E7364" t="inlineStr">
        <is>
          <t>SYR</t>
        </is>
      </c>
      <c r="F7364" s="10" t="n">
        <v>910</v>
      </c>
      <c r="G7364" t="inlineStr">
        <is>
          <t>0900-0959</t>
        </is>
      </c>
      <c r="H7364" s="9">
        <f>INT(F7364/100)</f>
        <v/>
      </c>
      <c r="I7364" t="n">
        <v>2</v>
      </c>
      <c r="J7364" t="n">
        <v>0</v>
      </c>
      <c r="K7364" t="n">
        <v>-2</v>
      </c>
      <c r="L7364" t="n">
        <v>0</v>
      </c>
      <c r="M7364" t="n">
        <v>0</v>
      </c>
      <c r="O7364" t="n">
        <v>0</v>
      </c>
    </row>
    <row r="7365">
      <c r="A7365" s="8" t="n">
        <v>46221</v>
      </c>
      <c r="B7365" t="inlineStr">
        <is>
          <t>YX</t>
        </is>
      </c>
      <c r="C7365" s="9">
        <f>_xlfn.XLOOKUP(B7365,Carriers[Code],Carriers[Airline])</f>
        <v/>
      </c>
      <c r="D7365" t="n">
        <v>5678</v>
      </c>
      <c r="E7365" t="inlineStr">
        <is>
          <t>PIT</t>
        </is>
      </c>
      <c r="F7365" s="10" t="n">
        <v>910</v>
      </c>
      <c r="G7365" t="inlineStr">
        <is>
          <t>0900-0959</t>
        </is>
      </c>
      <c r="H7365" s="9">
        <f>INT(F7365/100)</f>
        <v/>
      </c>
      <c r="I7365" t="n">
        <v>-7</v>
      </c>
      <c r="J7365" t="n">
        <v>0</v>
      </c>
      <c r="K7365" t="n">
        <v>-18</v>
      </c>
      <c r="L7365" t="n">
        <v>0</v>
      </c>
      <c r="M7365" t="n">
        <v>0</v>
      </c>
      <c r="O7365" t="n">
        <v>0</v>
      </c>
    </row>
    <row r="7366">
      <c r="A7366" s="8" t="n">
        <v>46221</v>
      </c>
      <c r="B7366" t="inlineStr">
        <is>
          <t>B6</t>
        </is>
      </c>
      <c r="C7366" s="9">
        <f>_xlfn.XLOOKUP(B7366,Carriers[Code],Carriers[Airline])</f>
        <v/>
      </c>
      <c r="D7366" t="n">
        <v>2033</v>
      </c>
      <c r="E7366" t="inlineStr">
        <is>
          <t>IAH</t>
        </is>
      </c>
      <c r="F7366" s="10" t="n">
        <v>915</v>
      </c>
      <c r="G7366" t="inlineStr">
        <is>
          <t>0900-0959</t>
        </is>
      </c>
      <c r="H7366" s="9">
        <f>INT(F7366/100)</f>
        <v/>
      </c>
      <c r="I7366" t="n">
        <v>-1</v>
      </c>
      <c r="J7366" t="n">
        <v>0</v>
      </c>
      <c r="K7366" t="n">
        <v>-8</v>
      </c>
      <c r="L7366" t="n">
        <v>0</v>
      </c>
      <c r="M7366" t="n">
        <v>0</v>
      </c>
      <c r="O7366" t="n">
        <v>0</v>
      </c>
    </row>
    <row r="7367">
      <c r="A7367" s="8" t="n">
        <v>46221</v>
      </c>
      <c r="B7367" t="inlineStr">
        <is>
          <t>DL</t>
        </is>
      </c>
      <c r="C7367" s="9">
        <f>_xlfn.XLOOKUP(B7367,Carriers[Code],Carriers[Airline])</f>
        <v/>
      </c>
      <c r="D7367" t="n">
        <v>675</v>
      </c>
      <c r="E7367" t="inlineStr">
        <is>
          <t>MCI</t>
        </is>
      </c>
      <c r="F7367" s="10" t="n">
        <v>915</v>
      </c>
      <c r="G7367" t="inlineStr">
        <is>
          <t>0900-0959</t>
        </is>
      </c>
      <c r="H7367" s="9">
        <f>INT(F7367/100)</f>
        <v/>
      </c>
      <c r="I7367" t="n">
        <v>-11</v>
      </c>
      <c r="J7367" t="n">
        <v>0</v>
      </c>
      <c r="K7367" t="n">
        <v>-11</v>
      </c>
      <c r="L7367" t="n">
        <v>0</v>
      </c>
      <c r="M7367" t="n">
        <v>0</v>
      </c>
      <c r="O7367" t="n">
        <v>0</v>
      </c>
    </row>
    <row r="7368">
      <c r="A7368" s="8" t="n">
        <v>46221</v>
      </c>
      <c r="B7368" t="inlineStr">
        <is>
          <t>YX</t>
        </is>
      </c>
      <c r="C7368" s="9">
        <f>_xlfn.XLOOKUP(B7368,Carriers[Code],Carriers[Airline])</f>
        <v/>
      </c>
      <c r="D7368" t="n">
        <v>5693</v>
      </c>
      <c r="E7368" t="inlineStr">
        <is>
          <t>DCA</t>
        </is>
      </c>
      <c r="F7368" s="10" t="n">
        <v>915</v>
      </c>
      <c r="G7368" t="inlineStr">
        <is>
          <t>0900-0959</t>
        </is>
      </c>
      <c r="H7368" s="9">
        <f>INT(F7368/100)</f>
        <v/>
      </c>
      <c r="I7368" t="n">
        <v>-6</v>
      </c>
      <c r="J7368" t="n">
        <v>0</v>
      </c>
      <c r="K7368" t="n">
        <v>-12</v>
      </c>
      <c r="L7368" t="n">
        <v>0</v>
      </c>
      <c r="M7368" t="n">
        <v>0</v>
      </c>
      <c r="O7368" t="n">
        <v>0</v>
      </c>
    </row>
    <row r="7369">
      <c r="A7369" s="8" t="n">
        <v>46221</v>
      </c>
      <c r="B7369" t="inlineStr">
        <is>
          <t>AA</t>
        </is>
      </c>
      <c r="C7369" s="9">
        <f>_xlfn.XLOOKUP(B7369,Carriers[Code],Carriers[Airline])</f>
        <v/>
      </c>
      <c r="D7369" t="n">
        <v>1556</v>
      </c>
      <c r="E7369" t="inlineStr">
        <is>
          <t>DCA</t>
        </is>
      </c>
      <c r="F7369" s="10" t="n">
        <v>919</v>
      </c>
      <c r="G7369" t="inlineStr">
        <is>
          <t>0900-0959</t>
        </is>
      </c>
      <c r="H7369" s="9">
        <f>INT(F7369/100)</f>
        <v/>
      </c>
      <c r="I7369" t="n">
        <v>106</v>
      </c>
      <c r="J7369" t="n">
        <v>1</v>
      </c>
      <c r="K7369" t="n">
        <v>112</v>
      </c>
      <c r="L7369" t="n">
        <v>1</v>
      </c>
      <c r="M7369" t="n">
        <v>0</v>
      </c>
      <c r="O7369" t="n">
        <v>0</v>
      </c>
      <c r="P7369" t="n">
        <v>0</v>
      </c>
      <c r="Q7369" t="n">
        <v>0</v>
      </c>
      <c r="R7369" t="n">
        <v>6</v>
      </c>
      <c r="S7369" t="n">
        <v>0</v>
      </c>
      <c r="T7369" t="n">
        <v>106</v>
      </c>
    </row>
    <row r="7370">
      <c r="A7370" s="8" t="n">
        <v>46221</v>
      </c>
      <c r="B7370" t="inlineStr">
        <is>
          <t>DL</t>
        </is>
      </c>
      <c r="C7370" s="9">
        <f>_xlfn.XLOOKUP(B7370,Carriers[Code],Carriers[Airline])</f>
        <v/>
      </c>
      <c r="D7370" t="n">
        <v>816</v>
      </c>
      <c r="E7370" t="inlineStr">
        <is>
          <t>SAT</t>
        </is>
      </c>
      <c r="F7370" s="10" t="n">
        <v>920</v>
      </c>
      <c r="G7370" t="inlineStr">
        <is>
          <t>0900-0959</t>
        </is>
      </c>
      <c r="H7370" s="9">
        <f>INT(F7370/100)</f>
        <v/>
      </c>
      <c r="I7370" t="n">
        <v>-1</v>
      </c>
      <c r="J7370" t="n">
        <v>0</v>
      </c>
      <c r="K7370" t="n">
        <v>48</v>
      </c>
      <c r="L7370" t="n">
        <v>1</v>
      </c>
      <c r="M7370" t="n">
        <v>0</v>
      </c>
      <c r="O7370" t="n">
        <v>0</v>
      </c>
      <c r="P7370" t="n">
        <v>0</v>
      </c>
      <c r="Q7370" t="n">
        <v>0</v>
      </c>
      <c r="R7370" t="n">
        <v>48</v>
      </c>
      <c r="S7370" t="n">
        <v>0</v>
      </c>
      <c r="T7370" t="n">
        <v>0</v>
      </c>
    </row>
    <row r="7371">
      <c r="A7371" s="8" t="n">
        <v>46221</v>
      </c>
      <c r="B7371" t="inlineStr">
        <is>
          <t>DL</t>
        </is>
      </c>
      <c r="C7371" s="9">
        <f>_xlfn.XLOOKUP(B7371,Carriers[Code],Carriers[Airline])</f>
        <v/>
      </c>
      <c r="D7371" t="n">
        <v>1245</v>
      </c>
      <c r="E7371" t="inlineStr">
        <is>
          <t>PBI</t>
        </is>
      </c>
      <c r="F7371" s="10" t="n">
        <v>920</v>
      </c>
      <c r="G7371" t="inlineStr">
        <is>
          <t>0900-0959</t>
        </is>
      </c>
      <c r="H7371" s="9">
        <f>INT(F7371/100)</f>
        <v/>
      </c>
      <c r="I7371" t="n">
        <v>-6</v>
      </c>
      <c r="J7371" t="n">
        <v>0</v>
      </c>
      <c r="K7371" t="n">
        <v>-18</v>
      </c>
      <c r="L7371" t="n">
        <v>0</v>
      </c>
      <c r="M7371" t="n">
        <v>0</v>
      </c>
      <c r="O7371" t="n">
        <v>0</v>
      </c>
    </row>
    <row r="7372">
      <c r="A7372" s="8" t="n">
        <v>46221</v>
      </c>
      <c r="B7372" t="inlineStr">
        <is>
          <t>WN</t>
        </is>
      </c>
      <c r="C7372" s="9">
        <f>_xlfn.XLOOKUP(B7372,Carriers[Code],Carriers[Airline])</f>
        <v/>
      </c>
      <c r="D7372" t="n">
        <v>766</v>
      </c>
      <c r="E7372" t="inlineStr">
        <is>
          <t>STL</t>
        </is>
      </c>
      <c r="F7372" s="10" t="n">
        <v>920</v>
      </c>
      <c r="G7372" t="inlineStr">
        <is>
          <t>0900-0959</t>
        </is>
      </c>
      <c r="H7372" s="9">
        <f>INT(F7372/100)</f>
        <v/>
      </c>
      <c r="I7372" t="n">
        <v>1</v>
      </c>
      <c r="J7372" t="n">
        <v>0</v>
      </c>
      <c r="K7372" t="n">
        <v>35</v>
      </c>
      <c r="L7372" t="n">
        <v>1</v>
      </c>
      <c r="M7372" t="n">
        <v>0</v>
      </c>
      <c r="O7372" t="n">
        <v>0</v>
      </c>
      <c r="P7372" t="n">
        <v>0</v>
      </c>
      <c r="Q7372" t="n">
        <v>0</v>
      </c>
      <c r="R7372" t="n">
        <v>35</v>
      </c>
      <c r="S7372" t="n">
        <v>0</v>
      </c>
      <c r="T7372" t="n">
        <v>0</v>
      </c>
    </row>
    <row r="7373">
      <c r="A7373" s="8" t="n">
        <v>46221</v>
      </c>
      <c r="B7373" t="inlineStr">
        <is>
          <t>B6</t>
        </is>
      </c>
      <c r="C7373" s="9">
        <f>_xlfn.XLOOKUP(B7373,Carriers[Code],Carriers[Airline])</f>
        <v/>
      </c>
      <c r="D7373" t="n">
        <v>1324</v>
      </c>
      <c r="E7373" t="inlineStr">
        <is>
          <t>MVY</t>
        </is>
      </c>
      <c r="F7373" s="10" t="n">
        <v>921</v>
      </c>
      <c r="G7373" t="inlineStr">
        <is>
          <t>0900-0959</t>
        </is>
      </c>
      <c r="H7373" s="9">
        <f>INT(F7373/100)</f>
        <v/>
      </c>
      <c r="I7373" t="n">
        <v>-10</v>
      </c>
      <c r="J7373" t="n">
        <v>0</v>
      </c>
      <c r="K7373" t="n">
        <v>-15</v>
      </c>
      <c r="L7373" t="n">
        <v>0</v>
      </c>
      <c r="M7373" t="n">
        <v>0</v>
      </c>
      <c r="O7373" t="n">
        <v>0</v>
      </c>
    </row>
    <row r="7374">
      <c r="A7374" s="8" t="n">
        <v>46221</v>
      </c>
      <c r="B7374" t="inlineStr">
        <is>
          <t>UA</t>
        </is>
      </c>
      <c r="C7374" s="9">
        <f>_xlfn.XLOOKUP(B7374,Carriers[Code],Carriers[Airline])</f>
        <v/>
      </c>
      <c r="D7374" t="n">
        <v>2098</v>
      </c>
      <c r="E7374" t="inlineStr">
        <is>
          <t>IAD</t>
        </is>
      </c>
      <c r="F7374" s="10" t="n">
        <v>925</v>
      </c>
      <c r="G7374" t="inlineStr">
        <is>
          <t>0900-0959</t>
        </is>
      </c>
      <c r="H7374" s="9">
        <f>INT(F7374/100)</f>
        <v/>
      </c>
      <c r="I7374" t="n">
        <v>0</v>
      </c>
      <c r="J7374" t="n">
        <v>0</v>
      </c>
      <c r="K7374" t="n">
        <v>-1</v>
      </c>
      <c r="L7374" t="n">
        <v>0</v>
      </c>
      <c r="M7374" t="n">
        <v>0</v>
      </c>
      <c r="O7374" t="n">
        <v>0</v>
      </c>
    </row>
    <row r="7375">
      <c r="A7375" s="8" t="n">
        <v>46221</v>
      </c>
      <c r="B7375" t="inlineStr">
        <is>
          <t>YX</t>
        </is>
      </c>
      <c r="C7375" s="9">
        <f>_xlfn.XLOOKUP(B7375,Carriers[Code],Carriers[Airline])</f>
        <v/>
      </c>
      <c r="D7375" t="n">
        <v>5627</v>
      </c>
      <c r="E7375" t="inlineStr">
        <is>
          <t>IND</t>
        </is>
      </c>
      <c r="F7375" s="10" t="n">
        <v>925</v>
      </c>
      <c r="G7375" t="inlineStr">
        <is>
          <t>0900-0959</t>
        </is>
      </c>
      <c r="H7375" s="9">
        <f>INT(F7375/100)</f>
        <v/>
      </c>
      <c r="I7375" t="n">
        <v>-4</v>
      </c>
      <c r="J7375" t="n">
        <v>0</v>
      </c>
      <c r="K7375" t="n">
        <v>31</v>
      </c>
      <c r="L7375" t="n">
        <v>1</v>
      </c>
      <c r="M7375" t="n">
        <v>0</v>
      </c>
      <c r="O7375" t="n">
        <v>0</v>
      </c>
      <c r="P7375" t="n">
        <v>0</v>
      </c>
      <c r="Q7375" t="n">
        <v>0</v>
      </c>
      <c r="R7375" t="n">
        <v>31</v>
      </c>
      <c r="S7375" t="n">
        <v>0</v>
      </c>
      <c r="T7375" t="n">
        <v>0</v>
      </c>
    </row>
    <row r="7376">
      <c r="A7376" s="8" t="n">
        <v>46221</v>
      </c>
      <c r="B7376" t="inlineStr">
        <is>
          <t>YX</t>
        </is>
      </c>
      <c r="C7376" s="9">
        <f>_xlfn.XLOOKUP(B7376,Carriers[Code],Carriers[Airline])</f>
        <v/>
      </c>
      <c r="D7376" t="n">
        <v>5703</v>
      </c>
      <c r="E7376" t="inlineStr">
        <is>
          <t>BWI</t>
        </is>
      </c>
      <c r="F7376" s="10" t="n">
        <v>925</v>
      </c>
      <c r="G7376" t="inlineStr">
        <is>
          <t>0900-0959</t>
        </is>
      </c>
      <c r="H7376" s="9">
        <f>INT(F7376/100)</f>
        <v/>
      </c>
      <c r="I7376" t="n">
        <v>-7</v>
      </c>
      <c r="J7376" t="n">
        <v>0</v>
      </c>
      <c r="K7376" t="n">
        <v>-3</v>
      </c>
      <c r="L7376" t="n">
        <v>0</v>
      </c>
      <c r="M7376" t="n">
        <v>0</v>
      </c>
      <c r="O7376" t="n">
        <v>0</v>
      </c>
    </row>
    <row r="7377">
      <c r="A7377" s="8" t="n">
        <v>46221</v>
      </c>
      <c r="B7377" t="inlineStr">
        <is>
          <t>B6</t>
        </is>
      </c>
      <c r="C7377" s="9">
        <f>_xlfn.XLOOKUP(B7377,Carriers[Code],Carriers[Airline])</f>
        <v/>
      </c>
      <c r="D7377" t="n">
        <v>219</v>
      </c>
      <c r="E7377" t="inlineStr">
        <is>
          <t>SAN</t>
        </is>
      </c>
      <c r="F7377" s="10" t="n">
        <v>930</v>
      </c>
      <c r="G7377" t="inlineStr">
        <is>
          <t>0900-0959</t>
        </is>
      </c>
      <c r="H7377" s="9">
        <f>INT(F7377/100)</f>
        <v/>
      </c>
      <c r="I7377" t="n">
        <v>-7</v>
      </c>
      <c r="J7377" t="n">
        <v>0</v>
      </c>
      <c r="K7377" t="n">
        <v>-6</v>
      </c>
      <c r="L7377" t="n">
        <v>0</v>
      </c>
      <c r="M7377" t="n">
        <v>0</v>
      </c>
      <c r="O7377" t="n">
        <v>0</v>
      </c>
    </row>
    <row r="7378">
      <c r="A7378" s="8" t="n">
        <v>46221</v>
      </c>
      <c r="B7378" t="inlineStr">
        <is>
          <t>B6</t>
        </is>
      </c>
      <c r="C7378" s="9">
        <f>_xlfn.XLOOKUP(B7378,Carriers[Code],Carriers[Airline])</f>
        <v/>
      </c>
      <c r="D7378" t="n">
        <v>2352</v>
      </c>
      <c r="E7378" t="inlineStr">
        <is>
          <t>ACK</t>
        </is>
      </c>
      <c r="F7378" s="10" t="n">
        <v>930</v>
      </c>
      <c r="G7378" t="inlineStr">
        <is>
          <t>0900-0959</t>
        </is>
      </c>
      <c r="H7378" s="9">
        <f>INT(F7378/100)</f>
        <v/>
      </c>
      <c r="I7378" t="n">
        <v>-9</v>
      </c>
      <c r="J7378" t="n">
        <v>0</v>
      </c>
      <c r="K7378" t="n">
        <v>-14</v>
      </c>
      <c r="L7378" t="n">
        <v>0</v>
      </c>
      <c r="M7378" t="n">
        <v>0</v>
      </c>
      <c r="O7378" t="n">
        <v>0</v>
      </c>
    </row>
    <row r="7379">
      <c r="A7379" s="8" t="n">
        <v>46221</v>
      </c>
      <c r="B7379" t="inlineStr">
        <is>
          <t>DL</t>
        </is>
      </c>
      <c r="C7379" s="9">
        <f>_xlfn.XLOOKUP(B7379,Carriers[Code],Carriers[Airline])</f>
        <v/>
      </c>
      <c r="D7379" t="n">
        <v>2141</v>
      </c>
      <c r="E7379" t="inlineStr">
        <is>
          <t>BNA</t>
        </is>
      </c>
      <c r="F7379" s="10" t="n">
        <v>930</v>
      </c>
      <c r="G7379" t="inlineStr">
        <is>
          <t>0900-0959</t>
        </is>
      </c>
      <c r="H7379" s="9">
        <f>INT(F7379/100)</f>
        <v/>
      </c>
      <c r="I7379" t="n">
        <v>19</v>
      </c>
      <c r="J7379" t="n">
        <v>1</v>
      </c>
      <c r="K7379" t="n">
        <v>31</v>
      </c>
      <c r="L7379" t="n">
        <v>1</v>
      </c>
      <c r="M7379" t="n">
        <v>0</v>
      </c>
      <c r="O7379" t="n">
        <v>0</v>
      </c>
      <c r="P7379" t="n">
        <v>19</v>
      </c>
      <c r="Q7379" t="n">
        <v>0</v>
      </c>
      <c r="R7379" t="n">
        <v>12</v>
      </c>
      <c r="S7379" t="n">
        <v>0</v>
      </c>
      <c r="T7379" t="n">
        <v>0</v>
      </c>
    </row>
    <row r="7380">
      <c r="A7380" s="8" t="n">
        <v>46221</v>
      </c>
      <c r="B7380" t="inlineStr">
        <is>
          <t>YX</t>
        </is>
      </c>
      <c r="C7380" s="9">
        <f>_xlfn.XLOOKUP(B7380,Carriers[Code],Carriers[Airline])</f>
        <v/>
      </c>
      <c r="D7380" t="n">
        <v>4426</v>
      </c>
      <c r="E7380" t="inlineStr">
        <is>
          <t>ACK</t>
        </is>
      </c>
      <c r="F7380" s="10" t="n">
        <v>930</v>
      </c>
      <c r="G7380" t="inlineStr">
        <is>
          <t>0900-0959</t>
        </is>
      </c>
      <c r="H7380" s="9">
        <f>INT(F7380/100)</f>
        <v/>
      </c>
      <c r="I7380" t="n">
        <v>-8</v>
      </c>
      <c r="J7380" t="n">
        <v>0</v>
      </c>
      <c r="K7380" t="n">
        <v>-9</v>
      </c>
      <c r="L7380" t="n">
        <v>0</v>
      </c>
      <c r="M7380" t="n">
        <v>0</v>
      </c>
      <c r="O7380" t="n">
        <v>0</v>
      </c>
    </row>
    <row r="7381">
      <c r="A7381" s="8" t="n">
        <v>46221</v>
      </c>
      <c r="B7381" t="inlineStr">
        <is>
          <t>AA</t>
        </is>
      </c>
      <c r="C7381" s="9">
        <f>_xlfn.XLOOKUP(B7381,Carriers[Code],Carriers[Airline])</f>
        <v/>
      </c>
      <c r="D7381" t="n">
        <v>3225</v>
      </c>
      <c r="E7381" t="inlineStr">
        <is>
          <t>PHL</t>
        </is>
      </c>
      <c r="F7381" s="10" t="n">
        <v>937</v>
      </c>
      <c r="G7381" t="inlineStr">
        <is>
          <t>0900-0959</t>
        </is>
      </c>
      <c r="H7381" s="9">
        <f>INT(F7381/100)</f>
        <v/>
      </c>
      <c r="I7381" t="n">
        <v>-3</v>
      </c>
      <c r="J7381" t="n">
        <v>0</v>
      </c>
      <c r="K7381" t="n">
        <v>-13</v>
      </c>
      <c r="L7381" t="n">
        <v>0</v>
      </c>
      <c r="M7381" t="n">
        <v>0</v>
      </c>
      <c r="O7381" t="n">
        <v>0</v>
      </c>
    </row>
    <row r="7382">
      <c r="A7382" s="8" t="n">
        <v>46221</v>
      </c>
      <c r="B7382" t="inlineStr">
        <is>
          <t>UA</t>
        </is>
      </c>
      <c r="C7382" s="9">
        <f>_xlfn.XLOOKUP(B7382,Carriers[Code],Carriers[Airline])</f>
        <v/>
      </c>
      <c r="D7382" t="n">
        <v>662</v>
      </c>
      <c r="E7382" t="inlineStr">
        <is>
          <t>DEN</t>
        </is>
      </c>
      <c r="F7382" s="10" t="n">
        <v>940</v>
      </c>
      <c r="G7382" t="inlineStr">
        <is>
          <t>0900-0959</t>
        </is>
      </c>
      <c r="H7382" s="9">
        <f>INT(F7382/100)</f>
        <v/>
      </c>
      <c r="I7382" t="n">
        <v>2</v>
      </c>
      <c r="J7382" t="n">
        <v>0</v>
      </c>
      <c r="K7382" t="n">
        <v>35</v>
      </c>
      <c r="L7382" t="n">
        <v>1</v>
      </c>
      <c r="M7382" t="n">
        <v>0</v>
      </c>
      <c r="O7382" t="n">
        <v>0</v>
      </c>
      <c r="P7382" t="n">
        <v>0</v>
      </c>
      <c r="Q7382" t="n">
        <v>0</v>
      </c>
      <c r="R7382" t="n">
        <v>35</v>
      </c>
      <c r="S7382" t="n">
        <v>0</v>
      </c>
      <c r="T7382" t="n">
        <v>0</v>
      </c>
    </row>
    <row r="7383">
      <c r="A7383" s="8" t="n">
        <v>46221</v>
      </c>
      <c r="B7383" t="inlineStr">
        <is>
          <t>B6</t>
        </is>
      </c>
      <c r="C7383" s="9">
        <f>_xlfn.XLOOKUP(B7383,Carriers[Code],Carriers[Airline])</f>
        <v/>
      </c>
      <c r="D7383" t="n">
        <v>257</v>
      </c>
      <c r="E7383" t="inlineStr">
        <is>
          <t>BZN</t>
        </is>
      </c>
      <c r="F7383" s="10" t="n">
        <v>945</v>
      </c>
      <c r="G7383" t="inlineStr">
        <is>
          <t>0900-0959</t>
        </is>
      </c>
      <c r="H7383" s="9">
        <f>INT(F7383/100)</f>
        <v/>
      </c>
      <c r="I7383" t="n">
        <v>60</v>
      </c>
      <c r="J7383" t="n">
        <v>1</v>
      </c>
      <c r="K7383" t="n">
        <v>89</v>
      </c>
      <c r="L7383" t="n">
        <v>1</v>
      </c>
      <c r="M7383" t="n">
        <v>0</v>
      </c>
      <c r="O7383" t="n">
        <v>0</v>
      </c>
      <c r="P7383" t="n">
        <v>9</v>
      </c>
      <c r="Q7383" t="n">
        <v>0</v>
      </c>
      <c r="R7383" t="n">
        <v>29</v>
      </c>
      <c r="S7383" t="n">
        <v>0</v>
      </c>
      <c r="T7383" t="n">
        <v>51</v>
      </c>
    </row>
    <row r="7384">
      <c r="A7384" s="8" t="n">
        <v>46221</v>
      </c>
      <c r="B7384" t="inlineStr">
        <is>
          <t>UA</t>
        </is>
      </c>
      <c r="C7384" s="9">
        <f>_xlfn.XLOOKUP(B7384,Carriers[Code],Carriers[Airline])</f>
        <v/>
      </c>
      <c r="D7384" t="n">
        <v>1349</v>
      </c>
      <c r="E7384" t="inlineStr">
        <is>
          <t>ORD</t>
        </is>
      </c>
      <c r="F7384" s="10" t="n">
        <v>950</v>
      </c>
      <c r="G7384" t="inlineStr">
        <is>
          <t>0900-0959</t>
        </is>
      </c>
      <c r="H7384" s="9">
        <f>INT(F7384/100)</f>
        <v/>
      </c>
      <c r="I7384" t="n">
        <v>-8</v>
      </c>
      <c r="J7384" t="n">
        <v>0</v>
      </c>
      <c r="K7384" t="n">
        <v>8</v>
      </c>
      <c r="L7384" t="n">
        <v>0</v>
      </c>
      <c r="M7384" t="n">
        <v>0</v>
      </c>
      <c r="O7384" t="n">
        <v>0</v>
      </c>
    </row>
    <row r="7385">
      <c r="A7385" s="8" t="n">
        <v>46221</v>
      </c>
      <c r="B7385" t="inlineStr">
        <is>
          <t>YX</t>
        </is>
      </c>
      <c r="C7385" s="9">
        <f>_xlfn.XLOOKUP(B7385,Carriers[Code],Carriers[Airline])</f>
        <v/>
      </c>
      <c r="D7385" t="n">
        <v>5861</v>
      </c>
      <c r="E7385" t="inlineStr">
        <is>
          <t>TVC</t>
        </is>
      </c>
      <c r="F7385" s="10" t="n">
        <v>950</v>
      </c>
      <c r="G7385" t="inlineStr">
        <is>
          <t>0900-0959</t>
        </is>
      </c>
      <c r="H7385" s="9">
        <f>INT(F7385/100)</f>
        <v/>
      </c>
      <c r="I7385" t="n">
        <v>-7</v>
      </c>
      <c r="J7385" t="n">
        <v>0</v>
      </c>
      <c r="K7385" t="n">
        <v>7</v>
      </c>
      <c r="L7385" t="n">
        <v>0</v>
      </c>
      <c r="M7385" t="n">
        <v>0</v>
      </c>
      <c r="O7385" t="n">
        <v>0</v>
      </c>
    </row>
    <row r="7386">
      <c r="A7386" s="8" t="n">
        <v>46221</v>
      </c>
      <c r="B7386" t="inlineStr">
        <is>
          <t>B6</t>
        </is>
      </c>
      <c r="C7386" s="9">
        <f>_xlfn.XLOOKUP(B7386,Carriers[Code],Carriers[Airline])</f>
        <v/>
      </c>
      <c r="D7386" t="n">
        <v>395</v>
      </c>
      <c r="E7386" t="inlineStr">
        <is>
          <t>PDX</t>
        </is>
      </c>
      <c r="F7386" s="10" t="n">
        <v>955</v>
      </c>
      <c r="G7386" t="inlineStr">
        <is>
          <t>0900-0959</t>
        </is>
      </c>
      <c r="H7386" s="9">
        <f>INT(F7386/100)</f>
        <v/>
      </c>
      <c r="I7386" t="n">
        <v>-9</v>
      </c>
      <c r="J7386" t="n">
        <v>0</v>
      </c>
      <c r="K7386" t="n">
        <v>50</v>
      </c>
      <c r="L7386" t="n">
        <v>1</v>
      </c>
      <c r="M7386" t="n">
        <v>0</v>
      </c>
      <c r="O7386" t="n">
        <v>0</v>
      </c>
      <c r="P7386" t="n">
        <v>0</v>
      </c>
      <c r="Q7386" t="n">
        <v>0</v>
      </c>
      <c r="R7386" t="n">
        <v>50</v>
      </c>
      <c r="S7386" t="n">
        <v>0</v>
      </c>
      <c r="T7386" t="n">
        <v>0</v>
      </c>
    </row>
    <row r="7387">
      <c r="A7387" s="8" t="n">
        <v>46221</v>
      </c>
      <c r="B7387" t="inlineStr">
        <is>
          <t>G4</t>
        </is>
      </c>
      <c r="C7387" s="9">
        <f>_xlfn.XLOOKUP(B7387,Carriers[Code],Carriers[Airline])</f>
        <v/>
      </c>
      <c r="D7387" t="n">
        <v>3056</v>
      </c>
      <c r="E7387" t="inlineStr">
        <is>
          <t>TYS</t>
        </is>
      </c>
      <c r="F7387" s="10" t="n">
        <v>955</v>
      </c>
      <c r="G7387" t="inlineStr">
        <is>
          <t>0900-0959</t>
        </is>
      </c>
      <c r="H7387" s="9">
        <f>INT(F7387/100)</f>
        <v/>
      </c>
      <c r="I7387" t="n">
        <v>3</v>
      </c>
      <c r="J7387" t="n">
        <v>0</v>
      </c>
      <c r="K7387" t="n">
        <v>3</v>
      </c>
      <c r="L7387" t="n">
        <v>0</v>
      </c>
      <c r="M7387" t="n">
        <v>0</v>
      </c>
      <c r="O7387" t="n">
        <v>0</v>
      </c>
    </row>
    <row r="7388">
      <c r="A7388" s="8" t="n">
        <v>46221</v>
      </c>
      <c r="B7388" t="inlineStr">
        <is>
          <t>MQ</t>
        </is>
      </c>
      <c r="C7388" s="9">
        <f>_xlfn.XLOOKUP(B7388,Carriers[Code],Carriers[Airline])</f>
        <v/>
      </c>
      <c r="D7388" t="n">
        <v>4171</v>
      </c>
      <c r="E7388" t="inlineStr">
        <is>
          <t>ROC</t>
        </is>
      </c>
      <c r="F7388" s="10" t="n">
        <v>955</v>
      </c>
      <c r="G7388" t="inlineStr">
        <is>
          <t>0900-0959</t>
        </is>
      </c>
      <c r="H7388" s="9">
        <f>INT(F7388/100)</f>
        <v/>
      </c>
      <c r="I7388" t="n">
        <v>-1</v>
      </c>
      <c r="J7388" t="n">
        <v>0</v>
      </c>
      <c r="K7388" t="n">
        <v>4</v>
      </c>
      <c r="L7388" t="n">
        <v>0</v>
      </c>
      <c r="M7388" t="n">
        <v>0</v>
      </c>
      <c r="O7388" t="n">
        <v>0</v>
      </c>
    </row>
    <row r="7389">
      <c r="A7389" s="8" t="n">
        <v>46221</v>
      </c>
      <c r="B7389" t="inlineStr">
        <is>
          <t>YX</t>
        </is>
      </c>
      <c r="C7389" s="9">
        <f>_xlfn.XLOOKUP(B7389,Carriers[Code],Carriers[Airline])</f>
        <v/>
      </c>
      <c r="D7389" t="n">
        <v>5641</v>
      </c>
      <c r="E7389" t="inlineStr">
        <is>
          <t>CLE</t>
        </is>
      </c>
      <c r="F7389" s="10" t="n">
        <v>955</v>
      </c>
      <c r="G7389" t="inlineStr">
        <is>
          <t>0900-0959</t>
        </is>
      </c>
      <c r="H7389" s="9">
        <f>INT(F7389/100)</f>
        <v/>
      </c>
      <c r="I7389" t="n">
        <v>-1</v>
      </c>
      <c r="J7389" t="n">
        <v>0</v>
      </c>
      <c r="K7389" t="n">
        <v>5</v>
      </c>
      <c r="L7389" t="n">
        <v>0</v>
      </c>
      <c r="M7389" t="n">
        <v>0</v>
      </c>
      <c r="O7389" t="n">
        <v>0</v>
      </c>
    </row>
    <row r="7390">
      <c r="A7390" s="8" t="n">
        <v>46221</v>
      </c>
      <c r="B7390" t="inlineStr">
        <is>
          <t>DL</t>
        </is>
      </c>
      <c r="C7390" s="9">
        <f>_xlfn.XLOOKUP(B7390,Carriers[Code],Carriers[Airline])</f>
        <v/>
      </c>
      <c r="D7390" t="n">
        <v>2517</v>
      </c>
      <c r="E7390" t="inlineStr">
        <is>
          <t>JAX</t>
        </is>
      </c>
      <c r="F7390" s="10" t="n">
        <v>957</v>
      </c>
      <c r="G7390" t="inlineStr">
        <is>
          <t>0900-0959</t>
        </is>
      </c>
      <c r="H7390" s="9">
        <f>INT(F7390/100)</f>
        <v/>
      </c>
      <c r="I7390" t="n">
        <v>-11</v>
      </c>
      <c r="J7390" t="n">
        <v>0</v>
      </c>
      <c r="K7390" t="n">
        <v>1</v>
      </c>
      <c r="L7390" t="n">
        <v>0</v>
      </c>
      <c r="M7390" t="n">
        <v>0</v>
      </c>
      <c r="O7390" t="n">
        <v>0</v>
      </c>
    </row>
    <row r="7391">
      <c r="A7391" s="8" t="n">
        <v>46221</v>
      </c>
      <c r="B7391" t="inlineStr">
        <is>
          <t>F9</t>
        </is>
      </c>
      <c r="C7391" s="9">
        <f>_xlfn.XLOOKUP(B7391,Carriers[Code],Carriers[Airline])</f>
        <v/>
      </c>
      <c r="D7391" t="n">
        <v>1977</v>
      </c>
      <c r="E7391" t="inlineStr">
        <is>
          <t>MCO</t>
        </is>
      </c>
      <c r="F7391" s="10" t="n">
        <v>1004</v>
      </c>
      <c r="G7391" t="inlineStr">
        <is>
          <t>1000-1059</t>
        </is>
      </c>
      <c r="H7391" s="9">
        <f>INT(F7391/100)</f>
        <v/>
      </c>
      <c r="I7391" t="n">
        <v>-2</v>
      </c>
      <c r="J7391" t="n">
        <v>0</v>
      </c>
      <c r="K7391" t="n">
        <v>-27</v>
      </c>
      <c r="L7391" t="n">
        <v>0</v>
      </c>
      <c r="M7391" t="n">
        <v>0</v>
      </c>
      <c r="O7391" t="n">
        <v>0</v>
      </c>
    </row>
    <row r="7392">
      <c r="A7392" s="8" t="n">
        <v>46221</v>
      </c>
      <c r="B7392" t="inlineStr">
        <is>
          <t>AA</t>
        </is>
      </c>
      <c r="C7392" s="9">
        <f>_xlfn.XLOOKUP(B7392,Carriers[Code],Carriers[Airline])</f>
        <v/>
      </c>
      <c r="D7392" t="n">
        <v>1548</v>
      </c>
      <c r="E7392" t="inlineStr">
        <is>
          <t>CLT</t>
        </is>
      </c>
      <c r="F7392" s="10" t="n">
        <v>1013</v>
      </c>
      <c r="G7392" t="inlineStr">
        <is>
          <t>1000-1059</t>
        </is>
      </c>
      <c r="H7392" s="9">
        <f>INT(F7392/100)</f>
        <v/>
      </c>
      <c r="I7392" t="n">
        <v>34</v>
      </c>
      <c r="J7392" t="n">
        <v>1</v>
      </c>
      <c r="K7392" t="n">
        <v>31</v>
      </c>
      <c r="L7392" t="n">
        <v>1</v>
      </c>
      <c r="M7392" t="n">
        <v>0</v>
      </c>
      <c r="O7392" t="n">
        <v>0</v>
      </c>
      <c r="P7392" t="n">
        <v>1</v>
      </c>
      <c r="Q7392" t="n">
        <v>0</v>
      </c>
      <c r="R7392" t="n">
        <v>0</v>
      </c>
      <c r="S7392" t="n">
        <v>0</v>
      </c>
      <c r="T7392" t="n">
        <v>30</v>
      </c>
    </row>
    <row r="7393">
      <c r="A7393" s="8" t="n">
        <v>46221</v>
      </c>
      <c r="B7393" t="inlineStr">
        <is>
          <t>YX</t>
        </is>
      </c>
      <c r="C7393" s="9">
        <f>_xlfn.XLOOKUP(B7393,Carriers[Code],Carriers[Airline])</f>
        <v/>
      </c>
      <c r="D7393" t="n">
        <v>4349</v>
      </c>
      <c r="E7393" t="inlineStr">
        <is>
          <t>DCA</t>
        </is>
      </c>
      <c r="F7393" s="10" t="n">
        <v>1013</v>
      </c>
      <c r="G7393" t="inlineStr">
        <is>
          <t>1000-1059</t>
        </is>
      </c>
      <c r="H7393" s="9">
        <f>INT(F7393/100)</f>
        <v/>
      </c>
      <c r="I7393" t="n">
        <v>-4</v>
      </c>
      <c r="J7393" t="n">
        <v>0</v>
      </c>
      <c r="K7393" t="n">
        <v>3</v>
      </c>
      <c r="L7393" t="n">
        <v>0</v>
      </c>
      <c r="M7393" t="n">
        <v>0</v>
      </c>
      <c r="O7393" t="n">
        <v>0</v>
      </c>
    </row>
    <row r="7394">
      <c r="A7394" s="8" t="n">
        <v>46221</v>
      </c>
      <c r="B7394" t="inlineStr">
        <is>
          <t>DL</t>
        </is>
      </c>
      <c r="C7394" s="9">
        <f>_xlfn.XLOOKUP(B7394,Carriers[Code],Carriers[Airline])</f>
        <v/>
      </c>
      <c r="D7394" t="n">
        <v>385</v>
      </c>
      <c r="E7394" t="inlineStr">
        <is>
          <t>ATL</t>
        </is>
      </c>
      <c r="F7394" s="10" t="n">
        <v>1015</v>
      </c>
      <c r="G7394" t="inlineStr">
        <is>
          <t>1000-1059</t>
        </is>
      </c>
      <c r="H7394" s="9">
        <f>INT(F7394/100)</f>
        <v/>
      </c>
      <c r="I7394" t="n">
        <v>10</v>
      </c>
      <c r="J7394" t="n">
        <v>0</v>
      </c>
      <c r="K7394" t="n">
        <v>11</v>
      </c>
      <c r="L7394" t="n">
        <v>0</v>
      </c>
      <c r="M7394" t="n">
        <v>0</v>
      </c>
      <c r="O7394" t="n">
        <v>0</v>
      </c>
    </row>
    <row r="7395">
      <c r="A7395" s="8" t="n">
        <v>46221</v>
      </c>
      <c r="B7395" t="inlineStr">
        <is>
          <t>B6</t>
        </is>
      </c>
      <c r="C7395" s="9">
        <f>_xlfn.XLOOKUP(B7395,Carriers[Code],Carriers[Airline])</f>
        <v/>
      </c>
      <c r="D7395" t="n">
        <v>311</v>
      </c>
      <c r="E7395" t="inlineStr">
        <is>
          <t>ORD</t>
        </is>
      </c>
      <c r="F7395" s="10" t="n">
        <v>1020</v>
      </c>
      <c r="G7395" t="inlineStr">
        <is>
          <t>1000-1059</t>
        </is>
      </c>
      <c r="H7395" s="9">
        <f>INT(F7395/100)</f>
        <v/>
      </c>
      <c r="I7395" t="n">
        <v>7</v>
      </c>
      <c r="J7395" t="n">
        <v>0</v>
      </c>
      <c r="K7395" t="n">
        <v>27</v>
      </c>
      <c r="L7395" t="n">
        <v>1</v>
      </c>
      <c r="M7395" t="n">
        <v>0</v>
      </c>
      <c r="O7395" t="n">
        <v>0</v>
      </c>
      <c r="P7395" t="n">
        <v>7</v>
      </c>
      <c r="Q7395" t="n">
        <v>0</v>
      </c>
      <c r="R7395" t="n">
        <v>20</v>
      </c>
      <c r="S7395" t="n">
        <v>0</v>
      </c>
      <c r="T7395" t="n">
        <v>0</v>
      </c>
    </row>
    <row r="7396">
      <c r="A7396" s="8" t="n">
        <v>46221</v>
      </c>
      <c r="B7396" t="inlineStr">
        <is>
          <t>B6</t>
        </is>
      </c>
      <c r="C7396" s="9">
        <f>_xlfn.XLOOKUP(B7396,Carriers[Code],Carriers[Airline])</f>
        <v/>
      </c>
      <c r="D7396" t="n">
        <v>1055</v>
      </c>
      <c r="E7396" t="inlineStr">
        <is>
          <t>DCA</t>
        </is>
      </c>
      <c r="F7396" s="10" t="n">
        <v>1020</v>
      </c>
      <c r="G7396" t="inlineStr">
        <is>
          <t>1000-1059</t>
        </is>
      </c>
      <c r="H7396" s="9">
        <f>INT(F7396/100)</f>
        <v/>
      </c>
      <c r="I7396" t="n">
        <v>-5</v>
      </c>
      <c r="J7396" t="n">
        <v>0</v>
      </c>
      <c r="K7396" t="n">
        <v>-9</v>
      </c>
      <c r="L7396" t="n">
        <v>0</v>
      </c>
      <c r="M7396" t="n">
        <v>0</v>
      </c>
      <c r="O7396" t="n">
        <v>0</v>
      </c>
    </row>
    <row r="7397">
      <c r="A7397" s="8" t="n">
        <v>46221</v>
      </c>
      <c r="B7397" t="inlineStr">
        <is>
          <t>B6</t>
        </is>
      </c>
      <c r="C7397" s="9">
        <f>_xlfn.XLOOKUP(B7397,Carriers[Code],Carriers[Airline])</f>
        <v/>
      </c>
      <c r="D7397" t="n">
        <v>1807</v>
      </c>
      <c r="E7397" t="inlineStr">
        <is>
          <t>BNA</t>
        </is>
      </c>
      <c r="F7397" s="10" t="n">
        <v>1028</v>
      </c>
      <c r="G7397" t="inlineStr">
        <is>
          <t>1000-1059</t>
        </is>
      </c>
      <c r="H7397" s="9">
        <f>INT(F7397/100)</f>
        <v/>
      </c>
      <c r="I7397" t="n">
        <v>4</v>
      </c>
      <c r="J7397" t="n">
        <v>0</v>
      </c>
      <c r="K7397" t="n">
        <v>-4</v>
      </c>
      <c r="L7397" t="n">
        <v>0</v>
      </c>
      <c r="M7397" t="n">
        <v>0</v>
      </c>
      <c r="O7397" t="n">
        <v>0</v>
      </c>
    </row>
    <row r="7398">
      <c r="A7398" s="8" t="n">
        <v>46221</v>
      </c>
      <c r="B7398" t="inlineStr">
        <is>
          <t>AA</t>
        </is>
      </c>
      <c r="C7398" s="9">
        <f>_xlfn.XLOOKUP(B7398,Carriers[Code],Carriers[Airline])</f>
        <v/>
      </c>
      <c r="D7398" t="n">
        <v>1277</v>
      </c>
      <c r="E7398" t="inlineStr">
        <is>
          <t>LAX</t>
        </is>
      </c>
      <c r="F7398" s="10" t="n">
        <v>1030</v>
      </c>
      <c r="G7398" t="inlineStr">
        <is>
          <t>1000-1059</t>
        </is>
      </c>
      <c r="H7398" s="9">
        <f>INT(F7398/100)</f>
        <v/>
      </c>
      <c r="I7398" t="n">
        <v>14</v>
      </c>
      <c r="J7398" t="n">
        <v>0</v>
      </c>
      <c r="K7398" t="n">
        <v>-3</v>
      </c>
      <c r="L7398" t="n">
        <v>0</v>
      </c>
      <c r="M7398" t="n">
        <v>0</v>
      </c>
      <c r="O7398" t="n">
        <v>0</v>
      </c>
    </row>
    <row r="7399">
      <c r="A7399" s="8" t="n">
        <v>46221</v>
      </c>
      <c r="B7399" t="inlineStr">
        <is>
          <t>AA</t>
        </is>
      </c>
      <c r="C7399" s="9">
        <f>_xlfn.XLOOKUP(B7399,Carriers[Code],Carriers[Airline])</f>
        <v/>
      </c>
      <c r="D7399" t="n">
        <v>3022</v>
      </c>
      <c r="E7399" t="inlineStr">
        <is>
          <t>ORD</t>
        </is>
      </c>
      <c r="F7399" s="10" t="n">
        <v>1030</v>
      </c>
      <c r="G7399" t="inlineStr">
        <is>
          <t>1000-1059</t>
        </is>
      </c>
      <c r="H7399" s="9">
        <f>INT(F7399/100)</f>
        <v/>
      </c>
      <c r="I7399" t="n">
        <v>-6</v>
      </c>
      <c r="J7399" t="n">
        <v>0</v>
      </c>
      <c r="K7399" t="n">
        <v>10</v>
      </c>
      <c r="L7399" t="n">
        <v>0</v>
      </c>
      <c r="M7399" t="n">
        <v>0</v>
      </c>
      <c r="O7399" t="n">
        <v>0</v>
      </c>
    </row>
    <row r="7400">
      <c r="A7400" s="8" t="n">
        <v>46221</v>
      </c>
      <c r="B7400" t="inlineStr">
        <is>
          <t>B6</t>
        </is>
      </c>
      <c r="C7400" s="9">
        <f>_xlfn.XLOOKUP(B7400,Carriers[Code],Carriers[Airline])</f>
        <v/>
      </c>
      <c r="D7400" t="n">
        <v>733</v>
      </c>
      <c r="E7400" t="inlineStr">
        <is>
          <t>SFO</t>
        </is>
      </c>
      <c r="F7400" s="10" t="n">
        <v>1030</v>
      </c>
      <c r="G7400" t="inlineStr">
        <is>
          <t>1000-1059</t>
        </is>
      </c>
      <c r="H7400" s="9">
        <f>INT(F7400/100)</f>
        <v/>
      </c>
      <c r="I7400" t="n">
        <v>42</v>
      </c>
      <c r="J7400" t="n">
        <v>1</v>
      </c>
      <c r="K7400" t="n">
        <v>31</v>
      </c>
      <c r="L7400" t="n">
        <v>1</v>
      </c>
      <c r="M7400" t="n">
        <v>0</v>
      </c>
      <c r="O7400" t="n">
        <v>0</v>
      </c>
      <c r="P7400" t="n">
        <v>0</v>
      </c>
      <c r="Q7400" t="n">
        <v>0</v>
      </c>
      <c r="R7400" t="n">
        <v>24</v>
      </c>
      <c r="S7400" t="n">
        <v>0</v>
      </c>
      <c r="T7400" t="n">
        <v>7</v>
      </c>
    </row>
    <row r="7401">
      <c r="A7401" s="8" t="n">
        <v>46221</v>
      </c>
      <c r="B7401" t="inlineStr">
        <is>
          <t>AA</t>
        </is>
      </c>
      <c r="C7401" s="9">
        <f>_xlfn.XLOOKUP(B7401,Carriers[Code],Carriers[Airline])</f>
        <v/>
      </c>
      <c r="D7401" t="n">
        <v>2783</v>
      </c>
      <c r="E7401" t="inlineStr">
        <is>
          <t>PHL</t>
        </is>
      </c>
      <c r="F7401" s="10" t="n">
        <v>1049</v>
      </c>
      <c r="G7401" t="inlineStr">
        <is>
          <t>1000-1059</t>
        </is>
      </c>
      <c r="H7401" s="9">
        <f>INT(F7401/100)</f>
        <v/>
      </c>
      <c r="I7401" t="n">
        <v>20</v>
      </c>
      <c r="J7401" t="n">
        <v>1</v>
      </c>
      <c r="K7401" t="n">
        <v>14</v>
      </c>
      <c r="L7401" t="n">
        <v>0</v>
      </c>
      <c r="M7401" t="n">
        <v>0</v>
      </c>
      <c r="O7401" t="n">
        <v>0</v>
      </c>
    </row>
    <row r="7402">
      <c r="A7402" s="8" t="n">
        <v>46221</v>
      </c>
      <c r="B7402" t="inlineStr">
        <is>
          <t>YX</t>
        </is>
      </c>
      <c r="C7402" s="9">
        <f>_xlfn.XLOOKUP(B7402,Carriers[Code],Carriers[Airline])</f>
        <v/>
      </c>
      <c r="D7402" t="n">
        <v>5622</v>
      </c>
      <c r="E7402" t="inlineStr">
        <is>
          <t>RIC</t>
        </is>
      </c>
      <c r="F7402" s="10" t="n">
        <v>1050</v>
      </c>
      <c r="G7402" t="inlineStr">
        <is>
          <t>1000-1059</t>
        </is>
      </c>
      <c r="H7402" s="9">
        <f>INT(F7402/100)</f>
        <v/>
      </c>
      <c r="I7402" t="n">
        <v>-6</v>
      </c>
      <c r="J7402" t="n">
        <v>0</v>
      </c>
      <c r="K7402" t="n">
        <v>-8</v>
      </c>
      <c r="L7402" t="n">
        <v>0</v>
      </c>
      <c r="M7402" t="n">
        <v>0</v>
      </c>
      <c r="O7402" t="n">
        <v>0</v>
      </c>
    </row>
    <row r="7403">
      <c r="A7403" s="8" t="n">
        <v>46221</v>
      </c>
      <c r="B7403" t="inlineStr">
        <is>
          <t>DL</t>
        </is>
      </c>
      <c r="C7403" s="9">
        <f>_xlfn.XLOOKUP(B7403,Carriers[Code],Carriers[Airline])</f>
        <v/>
      </c>
      <c r="D7403" t="n">
        <v>2004</v>
      </c>
      <c r="E7403" t="inlineStr">
        <is>
          <t>LAX</t>
        </is>
      </c>
      <c r="F7403" s="10" t="n">
        <v>1055</v>
      </c>
      <c r="G7403" t="inlineStr">
        <is>
          <t>1000-1059</t>
        </is>
      </c>
      <c r="H7403" s="9">
        <f>INT(F7403/100)</f>
        <v/>
      </c>
      <c r="I7403" t="n">
        <v>5</v>
      </c>
      <c r="J7403" t="n">
        <v>0</v>
      </c>
      <c r="K7403" t="n">
        <v>-1</v>
      </c>
      <c r="L7403" t="n">
        <v>0</v>
      </c>
      <c r="M7403" t="n">
        <v>0</v>
      </c>
      <c r="O7403" t="n">
        <v>0</v>
      </c>
    </row>
    <row r="7404">
      <c r="A7404" s="8" t="n">
        <v>46221</v>
      </c>
      <c r="B7404" t="inlineStr">
        <is>
          <t>AA</t>
        </is>
      </c>
      <c r="C7404" s="9">
        <f>_xlfn.XLOOKUP(B7404,Carriers[Code],Carriers[Airline])</f>
        <v/>
      </c>
      <c r="D7404" t="n">
        <v>815</v>
      </c>
      <c r="E7404" t="inlineStr">
        <is>
          <t>MIA</t>
        </is>
      </c>
      <c r="F7404" s="10" t="n">
        <v>1056</v>
      </c>
      <c r="G7404" t="inlineStr">
        <is>
          <t>1000-1059</t>
        </is>
      </c>
      <c r="H7404" s="9">
        <f>INT(F7404/100)</f>
        <v/>
      </c>
      <c r="I7404" t="n">
        <v>63</v>
      </c>
      <c r="J7404" t="n">
        <v>1</v>
      </c>
      <c r="K7404" t="n">
        <v>64</v>
      </c>
      <c r="L7404" t="n">
        <v>1</v>
      </c>
      <c r="M7404" t="n">
        <v>0</v>
      </c>
      <c r="O7404" t="n">
        <v>0</v>
      </c>
      <c r="P7404" t="n">
        <v>0</v>
      </c>
      <c r="Q7404" t="n">
        <v>0</v>
      </c>
      <c r="R7404" t="n">
        <v>1</v>
      </c>
      <c r="S7404" t="n">
        <v>16</v>
      </c>
      <c r="T7404" t="n">
        <v>47</v>
      </c>
    </row>
    <row r="7405">
      <c r="A7405" s="8" t="n">
        <v>46221</v>
      </c>
      <c r="B7405" t="inlineStr">
        <is>
          <t>G4</t>
        </is>
      </c>
      <c r="C7405" s="9">
        <f>_xlfn.XLOOKUP(B7405,Carriers[Code],Carriers[Airline])</f>
        <v/>
      </c>
      <c r="D7405" t="n">
        <v>1455</v>
      </c>
      <c r="E7405" t="inlineStr">
        <is>
          <t>VPS</t>
        </is>
      </c>
      <c r="F7405" s="10" t="n">
        <v>1059</v>
      </c>
      <c r="G7405" t="inlineStr">
        <is>
          <t>1000-1059</t>
        </is>
      </c>
      <c r="H7405" s="9">
        <f>INT(F7405/100)</f>
        <v/>
      </c>
      <c r="I7405" t="n">
        <v>-3</v>
      </c>
      <c r="J7405" t="n">
        <v>0</v>
      </c>
      <c r="K7405" t="n">
        <v>-1</v>
      </c>
      <c r="L7405" t="n">
        <v>0</v>
      </c>
      <c r="M7405" t="n">
        <v>0</v>
      </c>
      <c r="O7405" t="n">
        <v>0</v>
      </c>
    </row>
    <row r="7406">
      <c r="A7406" s="8" t="n">
        <v>46221</v>
      </c>
      <c r="B7406" t="inlineStr">
        <is>
          <t>UA</t>
        </is>
      </c>
      <c r="C7406" s="9">
        <f>_xlfn.XLOOKUP(B7406,Carriers[Code],Carriers[Airline])</f>
        <v/>
      </c>
      <c r="D7406" t="n">
        <v>2394</v>
      </c>
      <c r="E7406" t="inlineStr">
        <is>
          <t>EWR</t>
        </is>
      </c>
      <c r="F7406" s="10" t="n">
        <v>1100</v>
      </c>
      <c r="G7406" t="inlineStr">
        <is>
          <t>1100-1159</t>
        </is>
      </c>
      <c r="H7406" s="9">
        <f>INT(F7406/100)</f>
        <v/>
      </c>
      <c r="I7406" t="n">
        <v>322</v>
      </c>
      <c r="J7406" t="n">
        <v>1</v>
      </c>
      <c r="M7406" t="n">
        <v>0</v>
      </c>
      <c r="O7406" t="n">
        <v>1</v>
      </c>
    </row>
    <row r="7407">
      <c r="A7407" s="8" t="n">
        <v>46221</v>
      </c>
      <c r="B7407" t="inlineStr">
        <is>
          <t>YX</t>
        </is>
      </c>
      <c r="C7407" s="9">
        <f>_xlfn.XLOOKUP(B7407,Carriers[Code],Carriers[Airline])</f>
        <v/>
      </c>
      <c r="D7407" t="n">
        <v>4373</v>
      </c>
      <c r="E7407" t="inlineStr">
        <is>
          <t>LGA</t>
        </is>
      </c>
      <c r="F7407" s="10" t="n">
        <v>1100</v>
      </c>
      <c r="G7407" t="inlineStr">
        <is>
          <t>1100-1159</t>
        </is>
      </c>
      <c r="H7407" s="9">
        <f>INT(F7407/100)</f>
        <v/>
      </c>
      <c r="M7407" t="n">
        <v>1</v>
      </c>
      <c r="N7407" t="inlineStr">
        <is>
          <t>C</t>
        </is>
      </c>
      <c r="O7407" t="n">
        <v>0</v>
      </c>
    </row>
    <row r="7408">
      <c r="A7408" s="8" t="n">
        <v>46221</v>
      </c>
      <c r="B7408" t="inlineStr">
        <is>
          <t>YX</t>
        </is>
      </c>
      <c r="C7408" s="9">
        <f>_xlfn.XLOOKUP(B7408,Carriers[Code],Carriers[Airline])</f>
        <v/>
      </c>
      <c r="D7408" t="n">
        <v>5755</v>
      </c>
      <c r="E7408" t="inlineStr">
        <is>
          <t>LGA</t>
        </is>
      </c>
      <c r="F7408" s="10" t="n">
        <v>1100</v>
      </c>
      <c r="G7408" t="inlineStr">
        <is>
          <t>1100-1159</t>
        </is>
      </c>
      <c r="H7408" s="9">
        <f>INT(F7408/100)</f>
        <v/>
      </c>
      <c r="M7408" t="n">
        <v>1</v>
      </c>
      <c r="N7408" t="inlineStr">
        <is>
          <t>A</t>
        </is>
      </c>
      <c r="O7408" t="n">
        <v>0</v>
      </c>
    </row>
    <row r="7409">
      <c r="A7409" s="8" t="n">
        <v>46221</v>
      </c>
      <c r="B7409" t="inlineStr">
        <is>
          <t>DL</t>
        </is>
      </c>
      <c r="C7409" s="9">
        <f>_xlfn.XLOOKUP(B7409,Carriers[Code],Carriers[Airline])</f>
        <v/>
      </c>
      <c r="D7409" t="n">
        <v>860</v>
      </c>
      <c r="E7409" t="inlineStr">
        <is>
          <t>SFO</t>
        </is>
      </c>
      <c r="F7409" s="10" t="n">
        <v>1105</v>
      </c>
      <c r="G7409" t="inlineStr">
        <is>
          <t>1100-1159</t>
        </is>
      </c>
      <c r="H7409" s="9">
        <f>INT(F7409/100)</f>
        <v/>
      </c>
      <c r="I7409" t="n">
        <v>-5</v>
      </c>
      <c r="J7409" t="n">
        <v>0</v>
      </c>
      <c r="K7409" t="n">
        <v>-27</v>
      </c>
      <c r="L7409" t="n">
        <v>0</v>
      </c>
      <c r="M7409" t="n">
        <v>0</v>
      </c>
      <c r="O7409" t="n">
        <v>0</v>
      </c>
    </row>
    <row r="7410">
      <c r="A7410" s="8" t="n">
        <v>46221</v>
      </c>
      <c r="B7410" t="inlineStr">
        <is>
          <t>DL</t>
        </is>
      </c>
      <c r="C7410" s="9">
        <f>_xlfn.XLOOKUP(B7410,Carriers[Code],Carriers[Airline])</f>
        <v/>
      </c>
      <c r="D7410" t="n">
        <v>464</v>
      </c>
      <c r="E7410" t="inlineStr">
        <is>
          <t>SLC</t>
        </is>
      </c>
      <c r="F7410" s="10" t="n">
        <v>1115</v>
      </c>
      <c r="G7410" t="inlineStr">
        <is>
          <t>1100-1159</t>
        </is>
      </c>
      <c r="H7410" s="9">
        <f>INT(F7410/100)</f>
        <v/>
      </c>
      <c r="I7410" t="n">
        <v>-3</v>
      </c>
      <c r="J7410" t="n">
        <v>0</v>
      </c>
      <c r="K7410" t="n">
        <v>10</v>
      </c>
      <c r="L7410" t="n">
        <v>0</v>
      </c>
      <c r="M7410" t="n">
        <v>0</v>
      </c>
      <c r="O7410" t="n">
        <v>0</v>
      </c>
    </row>
    <row r="7411">
      <c r="A7411" s="8" t="n">
        <v>46221</v>
      </c>
      <c r="B7411" t="inlineStr">
        <is>
          <t>AA</t>
        </is>
      </c>
      <c r="C7411" s="9">
        <f>_xlfn.XLOOKUP(B7411,Carriers[Code],Carriers[Airline])</f>
        <v/>
      </c>
      <c r="D7411" t="n">
        <v>3161</v>
      </c>
      <c r="E7411" t="inlineStr">
        <is>
          <t>CLT</t>
        </is>
      </c>
      <c r="F7411" s="10" t="n">
        <v>1120</v>
      </c>
      <c r="G7411" t="inlineStr">
        <is>
          <t>1100-1159</t>
        </is>
      </c>
      <c r="H7411" s="9">
        <f>INT(F7411/100)</f>
        <v/>
      </c>
      <c r="M7411" t="n">
        <v>1</v>
      </c>
      <c r="N7411" t="inlineStr">
        <is>
          <t>B</t>
        </is>
      </c>
      <c r="O7411" t="n">
        <v>0</v>
      </c>
    </row>
    <row r="7412">
      <c r="A7412" s="8" t="n">
        <v>46221</v>
      </c>
      <c r="B7412" t="inlineStr">
        <is>
          <t>B6</t>
        </is>
      </c>
      <c r="C7412" s="9">
        <f>_xlfn.XLOOKUP(B7412,Carriers[Code],Carriers[Airline])</f>
        <v/>
      </c>
      <c r="D7412" t="n">
        <v>793</v>
      </c>
      <c r="E7412" t="inlineStr">
        <is>
          <t>DEN</t>
        </is>
      </c>
      <c r="F7412" s="10" t="n">
        <v>1120</v>
      </c>
      <c r="G7412" t="inlineStr">
        <is>
          <t>1100-1159</t>
        </is>
      </c>
      <c r="H7412" s="9">
        <f>INT(F7412/100)</f>
        <v/>
      </c>
      <c r="I7412" t="n">
        <v>30</v>
      </c>
      <c r="J7412" t="n">
        <v>1</v>
      </c>
      <c r="K7412" t="n">
        <v>41</v>
      </c>
      <c r="L7412" t="n">
        <v>1</v>
      </c>
      <c r="M7412" t="n">
        <v>0</v>
      </c>
      <c r="O7412" t="n">
        <v>0</v>
      </c>
      <c r="P7412" t="n">
        <v>23</v>
      </c>
      <c r="Q7412" t="n">
        <v>0</v>
      </c>
      <c r="R7412" t="n">
        <v>11</v>
      </c>
      <c r="S7412" t="n">
        <v>0</v>
      </c>
      <c r="T7412" t="n">
        <v>7</v>
      </c>
    </row>
    <row r="7413">
      <c r="A7413" s="8" t="n">
        <v>46221</v>
      </c>
      <c r="B7413" t="inlineStr">
        <is>
          <t>DL</t>
        </is>
      </c>
      <c r="C7413" s="9">
        <f>_xlfn.XLOOKUP(B7413,Carriers[Code],Carriers[Airline])</f>
        <v/>
      </c>
      <c r="D7413" t="n">
        <v>1398</v>
      </c>
      <c r="E7413" t="inlineStr">
        <is>
          <t>MSY</t>
        </is>
      </c>
      <c r="F7413" s="10" t="n">
        <v>1120</v>
      </c>
      <c r="G7413" t="inlineStr">
        <is>
          <t>1100-1159</t>
        </is>
      </c>
      <c r="H7413" s="9">
        <f>INT(F7413/100)</f>
        <v/>
      </c>
      <c r="I7413" t="n">
        <v>-7</v>
      </c>
      <c r="J7413" t="n">
        <v>0</v>
      </c>
      <c r="K7413" t="n">
        <v>21</v>
      </c>
      <c r="L7413" t="n">
        <v>1</v>
      </c>
      <c r="M7413" t="n">
        <v>0</v>
      </c>
      <c r="O7413" t="n">
        <v>0</v>
      </c>
      <c r="P7413" t="n">
        <v>0</v>
      </c>
      <c r="Q7413" t="n">
        <v>0</v>
      </c>
      <c r="R7413" t="n">
        <v>21</v>
      </c>
      <c r="S7413" t="n">
        <v>0</v>
      </c>
      <c r="T7413" t="n">
        <v>0</v>
      </c>
    </row>
    <row r="7414">
      <c r="A7414" s="8" t="n">
        <v>46221</v>
      </c>
      <c r="B7414" t="inlineStr">
        <is>
          <t>DL</t>
        </is>
      </c>
      <c r="C7414" s="9">
        <f>_xlfn.XLOOKUP(B7414,Carriers[Code],Carriers[Airline])</f>
        <v/>
      </c>
      <c r="D7414" t="n">
        <v>332</v>
      </c>
      <c r="E7414" t="inlineStr">
        <is>
          <t>SEA</t>
        </is>
      </c>
      <c r="F7414" s="10" t="n">
        <v>1129</v>
      </c>
      <c r="G7414" t="inlineStr">
        <is>
          <t>1100-1159</t>
        </is>
      </c>
      <c r="H7414" s="9">
        <f>INT(F7414/100)</f>
        <v/>
      </c>
      <c r="I7414" t="n">
        <v>10</v>
      </c>
      <c r="J7414" t="n">
        <v>0</v>
      </c>
      <c r="K7414" t="n">
        <v>-1</v>
      </c>
      <c r="L7414" t="n">
        <v>0</v>
      </c>
      <c r="M7414" t="n">
        <v>0</v>
      </c>
      <c r="O7414" t="n">
        <v>0</v>
      </c>
    </row>
    <row r="7415">
      <c r="A7415" s="8" t="n">
        <v>46221</v>
      </c>
      <c r="B7415" t="inlineStr">
        <is>
          <t>YX</t>
        </is>
      </c>
      <c r="C7415" s="9">
        <f>_xlfn.XLOOKUP(B7415,Carriers[Code],Carriers[Airline])</f>
        <v/>
      </c>
      <c r="D7415" t="n">
        <v>4755</v>
      </c>
      <c r="E7415" t="inlineStr">
        <is>
          <t>HHH</t>
        </is>
      </c>
      <c r="F7415" s="10" t="n">
        <v>1130</v>
      </c>
      <c r="G7415" t="inlineStr">
        <is>
          <t>1100-1159</t>
        </is>
      </c>
      <c r="H7415" s="9">
        <f>INT(F7415/100)</f>
        <v/>
      </c>
      <c r="I7415" t="n">
        <v>-11</v>
      </c>
      <c r="J7415" t="n">
        <v>0</v>
      </c>
      <c r="K7415" t="n">
        <v>-8</v>
      </c>
      <c r="L7415" t="n">
        <v>0</v>
      </c>
      <c r="M7415" t="n">
        <v>0</v>
      </c>
      <c r="O7415" t="n">
        <v>0</v>
      </c>
    </row>
    <row r="7416">
      <c r="A7416" s="8" t="n">
        <v>46221</v>
      </c>
      <c r="B7416" t="inlineStr">
        <is>
          <t>B6</t>
        </is>
      </c>
      <c r="C7416" s="9">
        <f>_xlfn.XLOOKUP(B7416,Carriers[Code],Carriers[Airline])</f>
        <v/>
      </c>
      <c r="D7416" t="n">
        <v>401</v>
      </c>
      <c r="E7416" t="inlineStr">
        <is>
          <t>MSY</t>
        </is>
      </c>
      <c r="F7416" s="10" t="n">
        <v>1133</v>
      </c>
      <c r="G7416" t="inlineStr">
        <is>
          <t>1100-1159</t>
        </is>
      </c>
      <c r="H7416" s="9">
        <f>INT(F7416/100)</f>
        <v/>
      </c>
      <c r="I7416" t="n">
        <v>42</v>
      </c>
      <c r="J7416" t="n">
        <v>1</v>
      </c>
      <c r="K7416" t="n">
        <v>44</v>
      </c>
      <c r="L7416" t="n">
        <v>1</v>
      </c>
      <c r="M7416" t="n">
        <v>0</v>
      </c>
      <c r="O7416" t="n">
        <v>0</v>
      </c>
      <c r="P7416" t="n">
        <v>7</v>
      </c>
      <c r="Q7416" t="n">
        <v>0</v>
      </c>
      <c r="R7416" t="n">
        <v>2</v>
      </c>
      <c r="S7416" t="n">
        <v>0</v>
      </c>
      <c r="T7416" t="n">
        <v>35</v>
      </c>
    </row>
    <row r="7417">
      <c r="A7417" s="8" t="n">
        <v>46221</v>
      </c>
      <c r="B7417" t="inlineStr">
        <is>
          <t>DL</t>
        </is>
      </c>
      <c r="C7417" s="9">
        <f>_xlfn.XLOOKUP(B7417,Carriers[Code],Carriers[Airline])</f>
        <v/>
      </c>
      <c r="D7417" t="n">
        <v>3087</v>
      </c>
      <c r="E7417" t="inlineStr">
        <is>
          <t>MYR</t>
        </is>
      </c>
      <c r="F7417" s="10" t="n">
        <v>1135</v>
      </c>
      <c r="G7417" t="inlineStr">
        <is>
          <t>1100-1159</t>
        </is>
      </c>
      <c r="H7417" s="9">
        <f>INT(F7417/100)</f>
        <v/>
      </c>
      <c r="I7417" t="n">
        <v>0</v>
      </c>
      <c r="J7417" t="n">
        <v>0</v>
      </c>
      <c r="K7417" t="n">
        <v>38</v>
      </c>
      <c r="L7417" t="n">
        <v>1</v>
      </c>
      <c r="M7417" t="n">
        <v>0</v>
      </c>
      <c r="O7417" t="n">
        <v>0</v>
      </c>
      <c r="P7417" t="n">
        <v>0</v>
      </c>
      <c r="Q7417" t="n">
        <v>0</v>
      </c>
      <c r="R7417" t="n">
        <v>38</v>
      </c>
      <c r="S7417" t="n">
        <v>0</v>
      </c>
      <c r="T7417" t="n">
        <v>0</v>
      </c>
    </row>
    <row r="7418">
      <c r="A7418" s="8" t="n">
        <v>46221</v>
      </c>
      <c r="B7418" t="inlineStr">
        <is>
          <t>UA</t>
        </is>
      </c>
      <c r="C7418" s="9">
        <f>_xlfn.XLOOKUP(B7418,Carriers[Code],Carriers[Airline])</f>
        <v/>
      </c>
      <c r="D7418" t="n">
        <v>1074</v>
      </c>
      <c r="E7418" t="inlineStr">
        <is>
          <t>SFO</t>
        </is>
      </c>
      <c r="F7418" s="10" t="n">
        <v>1135</v>
      </c>
      <c r="G7418" t="inlineStr">
        <is>
          <t>1100-1159</t>
        </is>
      </c>
      <c r="H7418" s="9">
        <f>INT(F7418/100)</f>
        <v/>
      </c>
      <c r="I7418" t="n">
        <v>57</v>
      </c>
      <c r="J7418" t="n">
        <v>1</v>
      </c>
      <c r="K7418" t="n">
        <v>56</v>
      </c>
      <c r="L7418" t="n">
        <v>1</v>
      </c>
      <c r="M7418" t="n">
        <v>0</v>
      </c>
      <c r="O7418" t="n">
        <v>0</v>
      </c>
      <c r="P7418" t="n">
        <v>6</v>
      </c>
      <c r="Q7418" t="n">
        <v>0</v>
      </c>
      <c r="R7418" t="n">
        <v>0</v>
      </c>
      <c r="S7418" t="n">
        <v>0</v>
      </c>
      <c r="T7418" t="n">
        <v>50</v>
      </c>
    </row>
    <row r="7419">
      <c r="A7419" s="8" t="n">
        <v>46221</v>
      </c>
      <c r="B7419" t="inlineStr">
        <is>
          <t>DL</t>
        </is>
      </c>
      <c r="C7419" s="9">
        <f>_xlfn.XLOOKUP(B7419,Carriers[Code],Carriers[Airline])</f>
        <v/>
      </c>
      <c r="D7419" t="n">
        <v>1307</v>
      </c>
      <c r="E7419" t="inlineStr">
        <is>
          <t>MKE</t>
        </is>
      </c>
      <c r="F7419" s="10" t="n">
        <v>1140</v>
      </c>
      <c r="G7419" t="inlineStr">
        <is>
          <t>1100-1159</t>
        </is>
      </c>
      <c r="H7419" s="9">
        <f>INT(F7419/100)</f>
        <v/>
      </c>
      <c r="I7419" t="n">
        <v>-3</v>
      </c>
      <c r="J7419" t="n">
        <v>0</v>
      </c>
      <c r="K7419" t="n">
        <v>6</v>
      </c>
      <c r="L7419" t="n">
        <v>0</v>
      </c>
      <c r="M7419" t="n">
        <v>0</v>
      </c>
      <c r="O7419" t="n">
        <v>0</v>
      </c>
    </row>
    <row r="7420">
      <c r="A7420" s="8" t="n">
        <v>46221</v>
      </c>
      <c r="B7420" t="inlineStr">
        <is>
          <t>B6</t>
        </is>
      </c>
      <c r="C7420" s="9">
        <f>_xlfn.XLOOKUP(B7420,Carriers[Code],Carriers[Airline])</f>
        <v/>
      </c>
      <c r="D7420" t="n">
        <v>1499</v>
      </c>
      <c r="E7420" t="inlineStr">
        <is>
          <t>DAB</t>
        </is>
      </c>
      <c r="F7420" s="10" t="n">
        <v>1141</v>
      </c>
      <c r="G7420" t="inlineStr">
        <is>
          <t>1100-1159</t>
        </is>
      </c>
      <c r="H7420" s="9">
        <f>INT(F7420/100)</f>
        <v/>
      </c>
      <c r="I7420" t="n">
        <v>72</v>
      </c>
      <c r="J7420" t="n">
        <v>1</v>
      </c>
      <c r="K7420" t="n">
        <v>173</v>
      </c>
      <c r="L7420" t="n">
        <v>1</v>
      </c>
      <c r="M7420" t="n">
        <v>0</v>
      </c>
      <c r="O7420" t="n">
        <v>0</v>
      </c>
      <c r="P7420" t="n">
        <v>36</v>
      </c>
      <c r="Q7420" t="n">
        <v>0</v>
      </c>
      <c r="R7420" t="n">
        <v>101</v>
      </c>
      <c r="S7420" t="n">
        <v>0</v>
      </c>
      <c r="T7420" t="n">
        <v>36</v>
      </c>
    </row>
    <row r="7421">
      <c r="A7421" s="8" t="n">
        <v>46221</v>
      </c>
      <c r="B7421" t="inlineStr">
        <is>
          <t>YX</t>
        </is>
      </c>
      <c r="C7421" s="9">
        <f>_xlfn.XLOOKUP(B7421,Carriers[Code],Carriers[Airline])</f>
        <v/>
      </c>
      <c r="D7421" t="n">
        <v>4738</v>
      </c>
      <c r="E7421" t="inlineStr">
        <is>
          <t>ILM</t>
        </is>
      </c>
      <c r="F7421" s="10" t="n">
        <v>1141</v>
      </c>
      <c r="G7421" t="inlineStr">
        <is>
          <t>1100-1159</t>
        </is>
      </c>
      <c r="H7421" s="9">
        <f>INT(F7421/100)</f>
        <v/>
      </c>
      <c r="I7421" t="n">
        <v>-10</v>
      </c>
      <c r="J7421" t="n">
        <v>0</v>
      </c>
      <c r="K7421" t="n">
        <v>-1</v>
      </c>
      <c r="L7421" t="n">
        <v>0</v>
      </c>
      <c r="M7421" t="n">
        <v>0</v>
      </c>
      <c r="O7421" t="n">
        <v>0</v>
      </c>
    </row>
    <row r="7422">
      <c r="A7422" s="8" t="n">
        <v>46221</v>
      </c>
      <c r="B7422" t="inlineStr">
        <is>
          <t>DL</t>
        </is>
      </c>
      <c r="C7422" s="9">
        <f>_xlfn.XLOOKUP(B7422,Carriers[Code],Carriers[Airline])</f>
        <v/>
      </c>
      <c r="D7422" t="n">
        <v>2785</v>
      </c>
      <c r="E7422" t="inlineStr">
        <is>
          <t>CHS</t>
        </is>
      </c>
      <c r="F7422" s="10" t="n">
        <v>1145</v>
      </c>
      <c r="G7422" t="inlineStr">
        <is>
          <t>1100-1159</t>
        </is>
      </c>
      <c r="H7422" s="9">
        <f>INT(F7422/100)</f>
        <v/>
      </c>
      <c r="I7422" t="n">
        <v>-6</v>
      </c>
      <c r="J7422" t="n">
        <v>0</v>
      </c>
      <c r="K7422" t="n">
        <v>11</v>
      </c>
      <c r="L7422" t="n">
        <v>0</v>
      </c>
      <c r="M7422" t="n">
        <v>0</v>
      </c>
      <c r="O7422" t="n">
        <v>0</v>
      </c>
    </row>
    <row r="7423">
      <c r="A7423" s="8" t="n">
        <v>46221</v>
      </c>
      <c r="B7423" t="inlineStr">
        <is>
          <t>WN</t>
        </is>
      </c>
      <c r="C7423" s="9">
        <f>_xlfn.XLOOKUP(B7423,Carriers[Code],Carriers[Airline])</f>
        <v/>
      </c>
      <c r="D7423" t="n">
        <v>4620</v>
      </c>
      <c r="E7423" t="inlineStr">
        <is>
          <t>BNA</t>
        </is>
      </c>
      <c r="F7423" s="10" t="n">
        <v>1145</v>
      </c>
      <c r="G7423" t="inlineStr">
        <is>
          <t>1100-1159</t>
        </is>
      </c>
      <c r="H7423" s="9">
        <f>INT(F7423/100)</f>
        <v/>
      </c>
      <c r="I7423" t="n">
        <v>0</v>
      </c>
      <c r="J7423" t="n">
        <v>0</v>
      </c>
      <c r="K7423" t="n">
        <v>73</v>
      </c>
      <c r="L7423" t="n">
        <v>1</v>
      </c>
      <c r="M7423" t="n">
        <v>0</v>
      </c>
      <c r="O7423" t="n">
        <v>0</v>
      </c>
      <c r="P7423" t="n">
        <v>0</v>
      </c>
      <c r="Q7423" t="n">
        <v>0</v>
      </c>
      <c r="R7423" t="n">
        <v>73</v>
      </c>
      <c r="S7423" t="n">
        <v>0</v>
      </c>
      <c r="T7423" t="n">
        <v>0</v>
      </c>
    </row>
    <row r="7424">
      <c r="A7424" s="8" t="n">
        <v>46221</v>
      </c>
      <c r="B7424" t="inlineStr">
        <is>
          <t>YX</t>
        </is>
      </c>
      <c r="C7424" s="9">
        <f>_xlfn.XLOOKUP(B7424,Carriers[Code],Carriers[Airline])</f>
        <v/>
      </c>
      <c r="D7424" t="n">
        <v>5695</v>
      </c>
      <c r="E7424" t="inlineStr">
        <is>
          <t>ILM</t>
        </is>
      </c>
      <c r="F7424" s="10" t="n">
        <v>1145</v>
      </c>
      <c r="G7424" t="inlineStr">
        <is>
          <t>1100-1159</t>
        </is>
      </c>
      <c r="H7424" s="9">
        <f>INT(F7424/100)</f>
        <v/>
      </c>
      <c r="I7424" t="n">
        <v>-11</v>
      </c>
      <c r="J7424" t="n">
        <v>0</v>
      </c>
      <c r="K7424" t="n">
        <v>21</v>
      </c>
      <c r="L7424" t="n">
        <v>1</v>
      </c>
      <c r="M7424" t="n">
        <v>0</v>
      </c>
      <c r="O7424" t="n">
        <v>0</v>
      </c>
      <c r="P7424" t="n">
        <v>0</v>
      </c>
      <c r="Q7424" t="n">
        <v>0</v>
      </c>
      <c r="R7424" t="n">
        <v>21</v>
      </c>
      <c r="S7424" t="n">
        <v>0</v>
      </c>
      <c r="T7424" t="n">
        <v>0</v>
      </c>
    </row>
    <row r="7425">
      <c r="A7425" s="8" t="n">
        <v>46221</v>
      </c>
      <c r="B7425" t="inlineStr">
        <is>
          <t>B6</t>
        </is>
      </c>
      <c r="C7425" s="9">
        <f>_xlfn.XLOOKUP(B7425,Carriers[Code],Carriers[Airline])</f>
        <v/>
      </c>
      <c r="D7425" t="n">
        <v>781</v>
      </c>
      <c r="E7425" t="inlineStr">
        <is>
          <t>RIC</t>
        </is>
      </c>
      <c r="F7425" s="10" t="n">
        <v>1149</v>
      </c>
      <c r="G7425" t="inlineStr">
        <is>
          <t>1100-1159</t>
        </is>
      </c>
      <c r="H7425" s="9">
        <f>INT(F7425/100)</f>
        <v/>
      </c>
      <c r="M7425" t="n">
        <v>1</v>
      </c>
      <c r="N7425" t="inlineStr">
        <is>
          <t>A</t>
        </is>
      </c>
      <c r="O7425" t="n">
        <v>0</v>
      </c>
    </row>
    <row r="7426">
      <c r="A7426" s="8" t="n">
        <v>46221</v>
      </c>
      <c r="B7426" t="inlineStr">
        <is>
          <t>DL</t>
        </is>
      </c>
      <c r="C7426" s="9">
        <f>_xlfn.XLOOKUP(B7426,Carriers[Code],Carriers[Airline])</f>
        <v/>
      </c>
      <c r="D7426" t="n">
        <v>1103</v>
      </c>
      <c r="E7426" t="inlineStr">
        <is>
          <t>MSP</t>
        </is>
      </c>
      <c r="F7426" s="10" t="n">
        <v>1152</v>
      </c>
      <c r="G7426" t="inlineStr">
        <is>
          <t>1100-1159</t>
        </is>
      </c>
      <c r="H7426" s="9">
        <f>INT(F7426/100)</f>
        <v/>
      </c>
      <c r="I7426" t="n">
        <v>-6</v>
      </c>
      <c r="J7426" t="n">
        <v>0</v>
      </c>
      <c r="K7426" t="n">
        <v>-11</v>
      </c>
      <c r="L7426" t="n">
        <v>0</v>
      </c>
      <c r="M7426" t="n">
        <v>0</v>
      </c>
      <c r="O7426" t="n">
        <v>0</v>
      </c>
    </row>
    <row r="7427">
      <c r="A7427" s="8" t="n">
        <v>46221</v>
      </c>
      <c r="B7427" t="inlineStr">
        <is>
          <t>AA</t>
        </is>
      </c>
      <c r="C7427" s="9">
        <f>_xlfn.XLOOKUP(B7427,Carriers[Code],Carriers[Airline])</f>
        <v/>
      </c>
      <c r="D7427" t="n">
        <v>1610</v>
      </c>
      <c r="E7427" t="inlineStr">
        <is>
          <t>ORD</t>
        </is>
      </c>
      <c r="F7427" s="10" t="n">
        <v>1200</v>
      </c>
      <c r="G7427" t="inlineStr">
        <is>
          <t>1200-1259</t>
        </is>
      </c>
      <c r="H7427" s="9">
        <f>INT(F7427/100)</f>
        <v/>
      </c>
      <c r="I7427" t="n">
        <v>30</v>
      </c>
      <c r="J7427" t="n">
        <v>1</v>
      </c>
      <c r="K7427" t="n">
        <v>12</v>
      </c>
      <c r="L7427" t="n">
        <v>0</v>
      </c>
      <c r="M7427" t="n">
        <v>0</v>
      </c>
      <c r="O7427" t="n">
        <v>0</v>
      </c>
    </row>
    <row r="7428">
      <c r="A7428" s="8" t="n">
        <v>46221</v>
      </c>
      <c r="B7428" t="inlineStr">
        <is>
          <t>G4</t>
        </is>
      </c>
      <c r="C7428" s="9">
        <f>_xlfn.XLOOKUP(B7428,Carriers[Code],Carriers[Airline])</f>
        <v/>
      </c>
      <c r="D7428" t="n">
        <v>1852</v>
      </c>
      <c r="E7428" t="inlineStr">
        <is>
          <t>AVL</t>
        </is>
      </c>
      <c r="F7428" s="10" t="n">
        <v>1204</v>
      </c>
      <c r="G7428" t="inlineStr">
        <is>
          <t>1200-1259</t>
        </is>
      </c>
      <c r="H7428" s="9">
        <f>INT(F7428/100)</f>
        <v/>
      </c>
      <c r="I7428" t="n">
        <v>9</v>
      </c>
      <c r="J7428" t="n">
        <v>0</v>
      </c>
      <c r="K7428" t="n">
        <v>9</v>
      </c>
      <c r="L7428" t="n">
        <v>0</v>
      </c>
      <c r="M7428" t="n">
        <v>0</v>
      </c>
      <c r="O7428" t="n">
        <v>0</v>
      </c>
    </row>
    <row r="7429">
      <c r="A7429" s="8" t="n">
        <v>46221</v>
      </c>
      <c r="B7429" t="inlineStr">
        <is>
          <t>YX</t>
        </is>
      </c>
      <c r="C7429" s="9">
        <f>_xlfn.XLOOKUP(B7429,Carriers[Code],Carriers[Airline])</f>
        <v/>
      </c>
      <c r="D7429" t="n">
        <v>5603</v>
      </c>
      <c r="E7429" t="inlineStr">
        <is>
          <t>MSN</t>
        </is>
      </c>
      <c r="F7429" s="10" t="n">
        <v>1205</v>
      </c>
      <c r="G7429" t="inlineStr">
        <is>
          <t>1200-1259</t>
        </is>
      </c>
      <c r="H7429" s="9">
        <f>INT(F7429/100)</f>
        <v/>
      </c>
      <c r="I7429" t="n">
        <v>2</v>
      </c>
      <c r="J7429" t="n">
        <v>0</v>
      </c>
      <c r="K7429" t="n">
        <v>11</v>
      </c>
      <c r="L7429" t="n">
        <v>0</v>
      </c>
      <c r="M7429" t="n">
        <v>0</v>
      </c>
      <c r="O7429" t="n">
        <v>0</v>
      </c>
    </row>
    <row r="7430">
      <c r="A7430" s="8" t="n">
        <v>46221</v>
      </c>
      <c r="B7430" t="inlineStr">
        <is>
          <t>AA</t>
        </is>
      </c>
      <c r="C7430" s="9">
        <f>_xlfn.XLOOKUP(B7430,Carriers[Code],Carriers[Airline])</f>
        <v/>
      </c>
      <c r="D7430" t="n">
        <v>1605</v>
      </c>
      <c r="E7430" t="inlineStr">
        <is>
          <t>MCO</t>
        </is>
      </c>
      <c r="F7430" s="10" t="n">
        <v>1206</v>
      </c>
      <c r="G7430" t="inlineStr">
        <is>
          <t>1200-1259</t>
        </is>
      </c>
      <c r="H7430" s="9">
        <f>INT(F7430/100)</f>
        <v/>
      </c>
      <c r="I7430" t="n">
        <v>2</v>
      </c>
      <c r="J7430" t="n">
        <v>0</v>
      </c>
      <c r="K7430" t="n">
        <v>10</v>
      </c>
      <c r="L7430" t="n">
        <v>0</v>
      </c>
      <c r="M7430" t="n">
        <v>0</v>
      </c>
      <c r="O7430" t="n">
        <v>0</v>
      </c>
    </row>
    <row r="7431">
      <c r="A7431" s="8" t="n">
        <v>46221</v>
      </c>
      <c r="B7431" t="inlineStr">
        <is>
          <t>B6</t>
        </is>
      </c>
      <c r="C7431" s="9">
        <f>_xlfn.XLOOKUP(B7431,Carriers[Code],Carriers[Airline])</f>
        <v/>
      </c>
      <c r="D7431" t="n">
        <v>51</v>
      </c>
      <c r="E7431" t="inlineStr">
        <is>
          <t>MCO</t>
        </is>
      </c>
      <c r="F7431" s="10" t="n">
        <v>1210</v>
      </c>
      <c r="G7431" t="inlineStr">
        <is>
          <t>1200-1259</t>
        </is>
      </c>
      <c r="H7431" s="9">
        <f>INT(F7431/100)</f>
        <v/>
      </c>
      <c r="I7431" t="n">
        <v>324</v>
      </c>
      <c r="J7431" t="n">
        <v>1</v>
      </c>
      <c r="K7431" t="n">
        <v>349</v>
      </c>
      <c r="L7431" t="n">
        <v>1</v>
      </c>
      <c r="M7431" t="n">
        <v>0</v>
      </c>
      <c r="O7431" t="n">
        <v>0</v>
      </c>
      <c r="P7431" t="n">
        <v>117</v>
      </c>
      <c r="Q7431" t="n">
        <v>0</v>
      </c>
      <c r="R7431" t="n">
        <v>25</v>
      </c>
      <c r="S7431" t="n">
        <v>0</v>
      </c>
      <c r="T7431" t="n">
        <v>207</v>
      </c>
    </row>
    <row r="7432">
      <c r="A7432" s="8" t="n">
        <v>46221</v>
      </c>
      <c r="B7432" t="inlineStr">
        <is>
          <t>WN</t>
        </is>
      </c>
      <c r="C7432" s="9">
        <f>_xlfn.XLOOKUP(B7432,Carriers[Code],Carriers[Airline])</f>
        <v/>
      </c>
      <c r="D7432" t="n">
        <v>4208</v>
      </c>
      <c r="E7432" t="inlineStr">
        <is>
          <t>DEN</t>
        </is>
      </c>
      <c r="F7432" s="10" t="n">
        <v>1210</v>
      </c>
      <c r="G7432" t="inlineStr">
        <is>
          <t>1200-1259</t>
        </is>
      </c>
      <c r="H7432" s="9">
        <f>INT(F7432/100)</f>
        <v/>
      </c>
      <c r="I7432" t="n">
        <v>14</v>
      </c>
      <c r="J7432" t="n">
        <v>0</v>
      </c>
      <c r="K7432" t="n">
        <v>2</v>
      </c>
      <c r="L7432" t="n">
        <v>0</v>
      </c>
      <c r="M7432" t="n">
        <v>0</v>
      </c>
      <c r="O7432" t="n">
        <v>0</v>
      </c>
    </row>
    <row r="7433">
      <c r="A7433" s="8" t="n">
        <v>46221</v>
      </c>
      <c r="B7433" t="inlineStr">
        <is>
          <t>YX</t>
        </is>
      </c>
      <c r="C7433" s="9">
        <f>_xlfn.XLOOKUP(B7433,Carriers[Code],Carriers[Airline])</f>
        <v/>
      </c>
      <c r="D7433" t="n">
        <v>4516</v>
      </c>
      <c r="E7433" t="inlineStr">
        <is>
          <t>TVC</t>
        </is>
      </c>
      <c r="F7433" s="10" t="n">
        <v>1210</v>
      </c>
      <c r="G7433" t="inlineStr">
        <is>
          <t>1200-1259</t>
        </is>
      </c>
      <c r="H7433" s="9">
        <f>INT(F7433/100)</f>
        <v/>
      </c>
      <c r="I7433" t="n">
        <v>-7</v>
      </c>
      <c r="J7433" t="n">
        <v>0</v>
      </c>
      <c r="K7433" t="n">
        <v>-14</v>
      </c>
      <c r="L7433" t="n">
        <v>0</v>
      </c>
      <c r="M7433" t="n">
        <v>0</v>
      </c>
      <c r="O7433" t="n">
        <v>0</v>
      </c>
    </row>
    <row r="7434">
      <c r="A7434" s="8" t="n">
        <v>46221</v>
      </c>
      <c r="B7434" t="inlineStr">
        <is>
          <t>B6</t>
        </is>
      </c>
      <c r="C7434" s="9">
        <f>_xlfn.XLOOKUP(B7434,Carriers[Code],Carriers[Airline])</f>
        <v/>
      </c>
      <c r="D7434" t="n">
        <v>1352</v>
      </c>
      <c r="E7434" t="inlineStr">
        <is>
          <t>ACK</t>
        </is>
      </c>
      <c r="F7434" s="10" t="n">
        <v>1212</v>
      </c>
      <c r="G7434" t="inlineStr">
        <is>
          <t>1200-1259</t>
        </is>
      </c>
      <c r="H7434" s="9">
        <f>INT(F7434/100)</f>
        <v/>
      </c>
      <c r="I7434" t="n">
        <v>-8</v>
      </c>
      <c r="J7434" t="n">
        <v>0</v>
      </c>
      <c r="K7434" t="n">
        <v>-2</v>
      </c>
      <c r="L7434" t="n">
        <v>0</v>
      </c>
      <c r="M7434" t="n">
        <v>0</v>
      </c>
      <c r="O7434" t="n">
        <v>0</v>
      </c>
    </row>
    <row r="7435">
      <c r="A7435" s="8" t="n">
        <v>46221</v>
      </c>
      <c r="B7435" t="inlineStr">
        <is>
          <t>YX</t>
        </is>
      </c>
      <c r="C7435" s="9">
        <f>_xlfn.XLOOKUP(B7435,Carriers[Code],Carriers[Airline])</f>
        <v/>
      </c>
      <c r="D7435" t="n">
        <v>5615</v>
      </c>
      <c r="E7435" t="inlineStr">
        <is>
          <t>SDF</t>
        </is>
      </c>
      <c r="F7435" s="10" t="n">
        <v>1215</v>
      </c>
      <c r="G7435" t="inlineStr">
        <is>
          <t>1200-1259</t>
        </is>
      </c>
      <c r="H7435" s="9">
        <f>INT(F7435/100)</f>
        <v/>
      </c>
      <c r="M7435" t="n">
        <v>1</v>
      </c>
      <c r="N7435" t="inlineStr">
        <is>
          <t>A</t>
        </is>
      </c>
      <c r="O7435" t="n">
        <v>0</v>
      </c>
    </row>
    <row r="7436">
      <c r="A7436" s="8" t="n">
        <v>46221</v>
      </c>
      <c r="B7436" t="inlineStr">
        <is>
          <t>YX</t>
        </is>
      </c>
      <c r="C7436" s="9">
        <f>_xlfn.XLOOKUP(B7436,Carriers[Code],Carriers[Airline])</f>
        <v/>
      </c>
      <c r="D7436" t="n">
        <v>4366</v>
      </c>
      <c r="E7436" t="inlineStr">
        <is>
          <t>JFK</t>
        </is>
      </c>
      <c r="F7436" s="10" t="n">
        <v>1221</v>
      </c>
      <c r="G7436" t="inlineStr">
        <is>
          <t>1200-1259</t>
        </is>
      </c>
      <c r="H7436" s="9">
        <f>INT(F7436/100)</f>
        <v/>
      </c>
      <c r="I7436" t="n">
        <v>1</v>
      </c>
      <c r="J7436" t="n">
        <v>0</v>
      </c>
      <c r="K7436" t="n">
        <v>24</v>
      </c>
      <c r="L7436" t="n">
        <v>1</v>
      </c>
      <c r="M7436" t="n">
        <v>0</v>
      </c>
      <c r="O7436" t="n">
        <v>0</v>
      </c>
      <c r="P7436" t="n">
        <v>0</v>
      </c>
      <c r="Q7436" t="n">
        <v>1</v>
      </c>
      <c r="R7436" t="n">
        <v>23</v>
      </c>
      <c r="S7436" t="n">
        <v>0</v>
      </c>
      <c r="T7436" t="n">
        <v>0</v>
      </c>
    </row>
    <row r="7437">
      <c r="A7437" s="8" t="n">
        <v>46221</v>
      </c>
      <c r="B7437" t="inlineStr">
        <is>
          <t>UA</t>
        </is>
      </c>
      <c r="C7437" s="9">
        <f>_xlfn.XLOOKUP(B7437,Carriers[Code],Carriers[Airline])</f>
        <v/>
      </c>
      <c r="D7437" t="n">
        <v>414</v>
      </c>
      <c r="E7437" t="inlineStr">
        <is>
          <t>DEN</t>
        </is>
      </c>
      <c r="F7437" s="10" t="n">
        <v>1222</v>
      </c>
      <c r="G7437" t="inlineStr">
        <is>
          <t>1200-1259</t>
        </is>
      </c>
      <c r="H7437" s="9">
        <f>INT(F7437/100)</f>
        <v/>
      </c>
      <c r="I7437" t="n">
        <v>258</v>
      </c>
      <c r="J7437" t="n">
        <v>1</v>
      </c>
      <c r="K7437" t="n">
        <v>307</v>
      </c>
      <c r="L7437" t="n">
        <v>1</v>
      </c>
      <c r="M7437" t="n">
        <v>0</v>
      </c>
      <c r="O7437" t="n">
        <v>0</v>
      </c>
      <c r="P7437" t="n">
        <v>10</v>
      </c>
      <c r="Q7437" t="n">
        <v>0</v>
      </c>
      <c r="R7437" t="n">
        <v>49</v>
      </c>
      <c r="S7437" t="n">
        <v>0</v>
      </c>
      <c r="T7437" t="n">
        <v>248</v>
      </c>
    </row>
    <row r="7438">
      <c r="A7438" s="8" t="n">
        <v>46221</v>
      </c>
      <c r="B7438" t="inlineStr">
        <is>
          <t>B6</t>
        </is>
      </c>
      <c r="C7438" s="9">
        <f>_xlfn.XLOOKUP(B7438,Carriers[Code],Carriers[Airline])</f>
        <v/>
      </c>
      <c r="D7438" t="n">
        <v>269</v>
      </c>
      <c r="E7438" t="inlineStr">
        <is>
          <t>FLL</t>
        </is>
      </c>
      <c r="F7438" s="10" t="n">
        <v>1230</v>
      </c>
      <c r="G7438" t="inlineStr">
        <is>
          <t>1200-1259</t>
        </is>
      </c>
      <c r="H7438" s="9">
        <f>INT(F7438/100)</f>
        <v/>
      </c>
      <c r="I7438" t="n">
        <v>45</v>
      </c>
      <c r="J7438" t="n">
        <v>1</v>
      </c>
      <c r="K7438" t="n">
        <v>107</v>
      </c>
      <c r="L7438" t="n">
        <v>1</v>
      </c>
      <c r="M7438" t="n">
        <v>0</v>
      </c>
      <c r="O7438" t="n">
        <v>0</v>
      </c>
      <c r="P7438" t="n">
        <v>38</v>
      </c>
      <c r="Q7438" t="n">
        <v>0</v>
      </c>
      <c r="R7438" t="n">
        <v>62</v>
      </c>
      <c r="S7438" t="n">
        <v>0</v>
      </c>
      <c r="T7438" t="n">
        <v>7</v>
      </c>
    </row>
    <row r="7439">
      <c r="A7439" s="8" t="n">
        <v>46221</v>
      </c>
      <c r="B7439" t="inlineStr">
        <is>
          <t>DL</t>
        </is>
      </c>
      <c r="C7439" s="9">
        <f>_xlfn.XLOOKUP(B7439,Carriers[Code],Carriers[Airline])</f>
        <v/>
      </c>
      <c r="D7439" t="n">
        <v>2779</v>
      </c>
      <c r="E7439" t="inlineStr">
        <is>
          <t>ATL</t>
        </is>
      </c>
      <c r="F7439" s="10" t="n">
        <v>1230</v>
      </c>
      <c r="G7439" t="inlineStr">
        <is>
          <t>1200-1259</t>
        </is>
      </c>
      <c r="H7439" s="9">
        <f>INT(F7439/100)</f>
        <v/>
      </c>
      <c r="I7439" t="n">
        <v>36</v>
      </c>
      <c r="J7439" t="n">
        <v>1</v>
      </c>
      <c r="K7439" t="n">
        <v>29</v>
      </c>
      <c r="L7439" t="n">
        <v>1</v>
      </c>
      <c r="M7439" t="n">
        <v>0</v>
      </c>
      <c r="O7439" t="n">
        <v>0</v>
      </c>
      <c r="P7439" t="n">
        <v>0</v>
      </c>
      <c r="Q7439" t="n">
        <v>0</v>
      </c>
      <c r="R7439" t="n">
        <v>29</v>
      </c>
      <c r="S7439" t="n">
        <v>0</v>
      </c>
      <c r="T7439" t="n">
        <v>0</v>
      </c>
    </row>
    <row r="7440">
      <c r="A7440" s="8" t="n">
        <v>46221</v>
      </c>
      <c r="B7440" t="inlineStr">
        <is>
          <t>UA</t>
        </is>
      </c>
      <c r="C7440" s="9">
        <f>_xlfn.XLOOKUP(B7440,Carriers[Code],Carriers[Airline])</f>
        <v/>
      </c>
      <c r="D7440" t="n">
        <v>1732</v>
      </c>
      <c r="E7440" t="inlineStr">
        <is>
          <t>ORD</t>
        </is>
      </c>
      <c r="F7440" s="10" t="n">
        <v>1230</v>
      </c>
      <c r="G7440" t="inlineStr">
        <is>
          <t>1200-1259</t>
        </is>
      </c>
      <c r="H7440" s="9">
        <f>INT(F7440/100)</f>
        <v/>
      </c>
      <c r="I7440" t="n">
        <v>7</v>
      </c>
      <c r="J7440" t="n">
        <v>0</v>
      </c>
      <c r="K7440" t="n">
        <v>63</v>
      </c>
      <c r="L7440" t="n">
        <v>1</v>
      </c>
      <c r="M7440" t="n">
        <v>0</v>
      </c>
      <c r="O7440" t="n">
        <v>0</v>
      </c>
      <c r="P7440" t="n">
        <v>0</v>
      </c>
      <c r="Q7440" t="n">
        <v>7</v>
      </c>
      <c r="R7440" t="n">
        <v>56</v>
      </c>
      <c r="S7440" t="n">
        <v>0</v>
      </c>
      <c r="T7440" t="n">
        <v>0</v>
      </c>
    </row>
    <row r="7441">
      <c r="A7441" s="8" t="n">
        <v>46221</v>
      </c>
      <c r="B7441" t="inlineStr">
        <is>
          <t>WN</t>
        </is>
      </c>
      <c r="C7441" s="9">
        <f>_xlfn.XLOOKUP(B7441,Carriers[Code],Carriers[Airline])</f>
        <v/>
      </c>
      <c r="D7441" t="n">
        <v>733</v>
      </c>
      <c r="E7441" t="inlineStr">
        <is>
          <t>BWI</t>
        </is>
      </c>
      <c r="F7441" s="10" t="n">
        <v>1235</v>
      </c>
      <c r="G7441" t="inlineStr">
        <is>
          <t>1200-1259</t>
        </is>
      </c>
      <c r="H7441" s="9">
        <f>INT(F7441/100)</f>
        <v/>
      </c>
      <c r="I7441" t="n">
        <v>19</v>
      </c>
      <c r="J7441" t="n">
        <v>1</v>
      </c>
      <c r="K7441" t="n">
        <v>28</v>
      </c>
      <c r="L7441" t="n">
        <v>1</v>
      </c>
      <c r="M7441" t="n">
        <v>0</v>
      </c>
      <c r="O7441" t="n">
        <v>0</v>
      </c>
      <c r="P7441" t="n">
        <v>12</v>
      </c>
      <c r="Q7441" t="n">
        <v>0</v>
      </c>
      <c r="R7441" t="n">
        <v>9</v>
      </c>
      <c r="S7441" t="n">
        <v>0</v>
      </c>
      <c r="T7441" t="n">
        <v>7</v>
      </c>
    </row>
    <row r="7442">
      <c r="A7442" s="8" t="n">
        <v>46221</v>
      </c>
      <c r="B7442" t="inlineStr">
        <is>
          <t>YX</t>
        </is>
      </c>
      <c r="C7442" s="9">
        <f>_xlfn.XLOOKUP(B7442,Carriers[Code],Carriers[Airline])</f>
        <v/>
      </c>
      <c r="D7442" t="n">
        <v>3413</v>
      </c>
      <c r="E7442" t="inlineStr">
        <is>
          <t>IAD</t>
        </is>
      </c>
      <c r="F7442" s="10" t="n">
        <v>1235</v>
      </c>
      <c r="G7442" t="inlineStr">
        <is>
          <t>1200-1259</t>
        </is>
      </c>
      <c r="H7442" s="9">
        <f>INT(F7442/100)</f>
        <v/>
      </c>
      <c r="I7442" t="n">
        <v>1</v>
      </c>
      <c r="J7442" t="n">
        <v>0</v>
      </c>
      <c r="K7442" t="n">
        <v>18</v>
      </c>
      <c r="L7442" t="n">
        <v>1</v>
      </c>
      <c r="M7442" t="n">
        <v>0</v>
      </c>
      <c r="O7442" t="n">
        <v>0</v>
      </c>
      <c r="P7442" t="n">
        <v>0</v>
      </c>
      <c r="Q7442" t="n">
        <v>0</v>
      </c>
      <c r="R7442" t="n">
        <v>18</v>
      </c>
      <c r="S7442" t="n">
        <v>0</v>
      </c>
      <c r="T7442" t="n">
        <v>0</v>
      </c>
    </row>
    <row r="7443">
      <c r="A7443" s="8" t="n">
        <v>46221</v>
      </c>
      <c r="B7443" t="inlineStr">
        <is>
          <t>YX</t>
        </is>
      </c>
      <c r="C7443" s="9">
        <f>_xlfn.XLOOKUP(B7443,Carriers[Code],Carriers[Airline])</f>
        <v/>
      </c>
      <c r="D7443" t="n">
        <v>5672</v>
      </c>
      <c r="E7443" t="inlineStr">
        <is>
          <t>DCA</t>
        </is>
      </c>
      <c r="F7443" s="10" t="n">
        <v>1235</v>
      </c>
      <c r="G7443" t="inlineStr">
        <is>
          <t>1200-1259</t>
        </is>
      </c>
      <c r="H7443" s="9">
        <f>INT(F7443/100)</f>
        <v/>
      </c>
      <c r="I7443" t="n">
        <v>-2</v>
      </c>
      <c r="J7443" t="n">
        <v>0</v>
      </c>
      <c r="K7443" t="n">
        <v>6</v>
      </c>
      <c r="L7443" t="n">
        <v>0</v>
      </c>
      <c r="M7443" t="n">
        <v>0</v>
      </c>
      <c r="O7443" t="n">
        <v>0</v>
      </c>
    </row>
    <row r="7444">
      <c r="A7444" s="8" t="n">
        <v>46221</v>
      </c>
      <c r="B7444" t="inlineStr">
        <is>
          <t>YX</t>
        </is>
      </c>
      <c r="C7444" s="9">
        <f>_xlfn.XLOOKUP(B7444,Carriers[Code],Carriers[Airline])</f>
        <v/>
      </c>
      <c r="D7444" t="n">
        <v>5803</v>
      </c>
      <c r="E7444" t="inlineStr">
        <is>
          <t>SAV</t>
        </is>
      </c>
      <c r="F7444" s="10" t="n">
        <v>1235</v>
      </c>
      <c r="G7444" t="inlineStr">
        <is>
          <t>1200-1259</t>
        </is>
      </c>
      <c r="H7444" s="9">
        <f>INT(F7444/100)</f>
        <v/>
      </c>
      <c r="M7444" t="n">
        <v>1</v>
      </c>
      <c r="N7444" t="inlineStr">
        <is>
          <t>A</t>
        </is>
      </c>
      <c r="O7444" t="n">
        <v>0</v>
      </c>
    </row>
    <row r="7445">
      <c r="A7445" s="8" t="n">
        <v>46221</v>
      </c>
      <c r="B7445" t="inlineStr">
        <is>
          <t>MQ</t>
        </is>
      </c>
      <c r="C7445" s="9">
        <f>_xlfn.XLOOKUP(B7445,Carriers[Code],Carriers[Airline])</f>
        <v/>
      </c>
      <c r="D7445" t="n">
        <v>3470</v>
      </c>
      <c r="E7445" t="inlineStr">
        <is>
          <t>CMH</t>
        </is>
      </c>
      <c r="F7445" s="10" t="n">
        <v>1240</v>
      </c>
      <c r="G7445" t="inlineStr">
        <is>
          <t>1200-1259</t>
        </is>
      </c>
      <c r="H7445" s="9">
        <f>INT(F7445/100)</f>
        <v/>
      </c>
      <c r="I7445" t="n">
        <v>123</v>
      </c>
      <c r="J7445" t="n">
        <v>1</v>
      </c>
      <c r="K7445" t="n">
        <v>136</v>
      </c>
      <c r="L7445" t="n">
        <v>1</v>
      </c>
      <c r="M7445" t="n">
        <v>0</v>
      </c>
      <c r="O7445" t="n">
        <v>0</v>
      </c>
      <c r="P7445" t="n">
        <v>123</v>
      </c>
      <c r="Q7445" t="n">
        <v>0</v>
      </c>
      <c r="R7445" t="n">
        <v>13</v>
      </c>
      <c r="S7445" t="n">
        <v>0</v>
      </c>
      <c r="T7445" t="n">
        <v>0</v>
      </c>
    </row>
    <row r="7446">
      <c r="A7446" s="8" t="n">
        <v>46221</v>
      </c>
      <c r="B7446" t="inlineStr">
        <is>
          <t>B6</t>
        </is>
      </c>
      <c r="C7446" s="9">
        <f>_xlfn.XLOOKUP(B7446,Carriers[Code],Carriers[Airline])</f>
        <v/>
      </c>
      <c r="D7446" t="n">
        <v>1781</v>
      </c>
      <c r="E7446" t="inlineStr">
        <is>
          <t>VPS</t>
        </is>
      </c>
      <c r="F7446" s="10" t="n">
        <v>1244</v>
      </c>
      <c r="G7446" t="inlineStr">
        <is>
          <t>1200-1259</t>
        </is>
      </c>
      <c r="H7446" s="9">
        <f>INT(F7446/100)</f>
        <v/>
      </c>
      <c r="I7446" t="n">
        <v>23</v>
      </c>
      <c r="J7446" t="n">
        <v>1</v>
      </c>
      <c r="K7446" t="n">
        <v>19</v>
      </c>
      <c r="L7446" t="n">
        <v>1</v>
      </c>
      <c r="M7446" t="n">
        <v>0</v>
      </c>
      <c r="O7446" t="n">
        <v>0</v>
      </c>
      <c r="P7446" t="n">
        <v>0</v>
      </c>
      <c r="Q7446" t="n">
        <v>0</v>
      </c>
      <c r="R7446" t="n">
        <v>19</v>
      </c>
      <c r="S7446" t="n">
        <v>0</v>
      </c>
      <c r="T7446" t="n">
        <v>0</v>
      </c>
    </row>
    <row r="7447">
      <c r="A7447" s="8" t="n">
        <v>46221</v>
      </c>
      <c r="B7447" t="inlineStr">
        <is>
          <t>B6</t>
        </is>
      </c>
      <c r="C7447" s="9">
        <f>_xlfn.XLOOKUP(B7447,Carriers[Code],Carriers[Airline])</f>
        <v/>
      </c>
      <c r="D7447" t="n">
        <v>717</v>
      </c>
      <c r="E7447" t="inlineStr">
        <is>
          <t>JFK</t>
        </is>
      </c>
      <c r="F7447" s="10" t="n">
        <v>1245</v>
      </c>
      <c r="G7447" t="inlineStr">
        <is>
          <t>1200-1259</t>
        </is>
      </c>
      <c r="H7447" s="9">
        <f>INT(F7447/100)</f>
        <v/>
      </c>
      <c r="I7447" t="n">
        <v>-2</v>
      </c>
      <c r="J7447" t="n">
        <v>0</v>
      </c>
      <c r="K7447" t="n">
        <v>47</v>
      </c>
      <c r="L7447" t="n">
        <v>1</v>
      </c>
      <c r="M7447" t="n">
        <v>0</v>
      </c>
      <c r="O7447" t="n">
        <v>0</v>
      </c>
      <c r="P7447" t="n">
        <v>0</v>
      </c>
      <c r="Q7447" t="n">
        <v>0</v>
      </c>
      <c r="R7447" t="n">
        <v>47</v>
      </c>
      <c r="S7447" t="n">
        <v>0</v>
      </c>
      <c r="T7447" t="n">
        <v>0</v>
      </c>
    </row>
    <row r="7448">
      <c r="A7448" s="8" t="n">
        <v>46221</v>
      </c>
      <c r="B7448" t="inlineStr">
        <is>
          <t>YX</t>
        </is>
      </c>
      <c r="C7448" s="9">
        <f>_xlfn.XLOOKUP(B7448,Carriers[Code],Carriers[Airline])</f>
        <v/>
      </c>
      <c r="D7448" t="n">
        <v>4386</v>
      </c>
      <c r="E7448" t="inlineStr">
        <is>
          <t>ORD</t>
        </is>
      </c>
      <c r="F7448" s="10" t="n">
        <v>1245</v>
      </c>
      <c r="G7448" t="inlineStr">
        <is>
          <t>1200-1259</t>
        </is>
      </c>
      <c r="H7448" s="9">
        <f>INT(F7448/100)</f>
        <v/>
      </c>
      <c r="M7448" t="n">
        <v>1</v>
      </c>
      <c r="N7448" t="inlineStr">
        <is>
          <t>C</t>
        </is>
      </c>
      <c r="O7448" t="n">
        <v>0</v>
      </c>
    </row>
    <row r="7449">
      <c r="A7449" s="8" t="n">
        <v>46221</v>
      </c>
      <c r="B7449" t="inlineStr">
        <is>
          <t>AA</t>
        </is>
      </c>
      <c r="C7449" s="9">
        <f>_xlfn.XLOOKUP(B7449,Carriers[Code],Carriers[Airline])</f>
        <v/>
      </c>
      <c r="D7449" t="n">
        <v>1583</v>
      </c>
      <c r="E7449" t="inlineStr">
        <is>
          <t>DFW</t>
        </is>
      </c>
      <c r="F7449" s="10" t="n">
        <v>1252</v>
      </c>
      <c r="G7449" t="inlineStr">
        <is>
          <t>1200-1259</t>
        </is>
      </c>
      <c r="H7449" s="9">
        <f>INT(F7449/100)</f>
        <v/>
      </c>
      <c r="I7449" t="n">
        <v>58</v>
      </c>
      <c r="J7449" t="n">
        <v>1</v>
      </c>
      <c r="K7449" t="n">
        <v>37</v>
      </c>
      <c r="L7449" t="n">
        <v>1</v>
      </c>
      <c r="M7449" t="n">
        <v>0</v>
      </c>
      <c r="O7449" t="n">
        <v>0</v>
      </c>
      <c r="P7449" t="n">
        <v>17</v>
      </c>
      <c r="Q7449" t="n">
        <v>0</v>
      </c>
      <c r="R7449" t="n">
        <v>0</v>
      </c>
      <c r="S7449" t="n">
        <v>0</v>
      </c>
      <c r="T7449" t="n">
        <v>20</v>
      </c>
    </row>
    <row r="7450">
      <c r="A7450" s="8" t="n">
        <v>46221</v>
      </c>
      <c r="B7450" t="inlineStr">
        <is>
          <t>F9</t>
        </is>
      </c>
      <c r="C7450" s="9">
        <f>_xlfn.XLOOKUP(B7450,Carriers[Code],Carriers[Airline])</f>
        <v/>
      </c>
      <c r="D7450" t="n">
        <v>3511</v>
      </c>
      <c r="E7450" t="inlineStr">
        <is>
          <t>ATL</t>
        </is>
      </c>
      <c r="F7450" s="10" t="n">
        <v>1256</v>
      </c>
      <c r="G7450" t="inlineStr">
        <is>
          <t>1200-1259</t>
        </is>
      </c>
      <c r="H7450" s="9">
        <f>INT(F7450/100)</f>
        <v/>
      </c>
      <c r="I7450" t="n">
        <v>4</v>
      </c>
      <c r="J7450" t="n">
        <v>0</v>
      </c>
      <c r="K7450" t="n">
        <v>66</v>
      </c>
      <c r="L7450" t="n">
        <v>1</v>
      </c>
      <c r="M7450" t="n">
        <v>0</v>
      </c>
      <c r="O7450" t="n">
        <v>0</v>
      </c>
      <c r="P7450" t="n">
        <v>0</v>
      </c>
      <c r="Q7450" t="n">
        <v>0</v>
      </c>
      <c r="R7450" t="n">
        <v>66</v>
      </c>
      <c r="S7450" t="n">
        <v>0</v>
      </c>
      <c r="T7450" t="n">
        <v>0</v>
      </c>
    </row>
    <row r="7451">
      <c r="A7451" s="8" t="n">
        <v>46221</v>
      </c>
      <c r="B7451" t="inlineStr">
        <is>
          <t>AA</t>
        </is>
      </c>
      <c r="C7451" s="9">
        <f>_xlfn.XLOOKUP(B7451,Carriers[Code],Carriers[Airline])</f>
        <v/>
      </c>
      <c r="D7451" t="n">
        <v>1057</v>
      </c>
      <c r="E7451" t="inlineStr">
        <is>
          <t>PHX</t>
        </is>
      </c>
      <c r="F7451" s="10" t="n">
        <v>1300</v>
      </c>
      <c r="G7451" t="inlineStr">
        <is>
          <t>1300-1359</t>
        </is>
      </c>
      <c r="H7451" s="9">
        <f>INT(F7451/100)</f>
        <v/>
      </c>
      <c r="I7451" t="n">
        <v>127</v>
      </c>
      <c r="J7451" t="n">
        <v>1</v>
      </c>
      <c r="K7451" t="n">
        <v>124</v>
      </c>
      <c r="L7451" t="n">
        <v>1</v>
      </c>
      <c r="M7451" t="n">
        <v>0</v>
      </c>
      <c r="O7451" t="n">
        <v>0</v>
      </c>
      <c r="P7451" t="n">
        <v>0</v>
      </c>
      <c r="Q7451" t="n">
        <v>15</v>
      </c>
      <c r="R7451" t="n">
        <v>0</v>
      </c>
      <c r="S7451" t="n">
        <v>0</v>
      </c>
      <c r="T7451" t="n">
        <v>109</v>
      </c>
    </row>
    <row r="7452">
      <c r="A7452" s="8" t="n">
        <v>46221</v>
      </c>
      <c r="B7452" t="inlineStr">
        <is>
          <t>G4</t>
        </is>
      </c>
      <c r="C7452" s="9">
        <f>_xlfn.XLOOKUP(B7452,Carriers[Code],Carriers[Airline])</f>
        <v/>
      </c>
      <c r="D7452" t="n">
        <v>6983</v>
      </c>
      <c r="E7452" t="inlineStr">
        <is>
          <t>SRQ</t>
        </is>
      </c>
      <c r="F7452" s="10" t="n">
        <v>1300</v>
      </c>
      <c r="G7452" t="inlineStr">
        <is>
          <t>1300-1359</t>
        </is>
      </c>
      <c r="H7452" s="9">
        <f>INT(F7452/100)</f>
        <v/>
      </c>
      <c r="I7452" t="n">
        <v>35</v>
      </c>
      <c r="J7452" t="n">
        <v>1</v>
      </c>
      <c r="K7452" t="n">
        <v>102</v>
      </c>
      <c r="L7452" t="n">
        <v>1</v>
      </c>
      <c r="M7452" t="n">
        <v>0</v>
      </c>
      <c r="O7452" t="n">
        <v>0</v>
      </c>
      <c r="P7452" t="n">
        <v>20</v>
      </c>
      <c r="Q7452" t="n">
        <v>0</v>
      </c>
      <c r="R7452" t="n">
        <v>67</v>
      </c>
      <c r="S7452" t="n">
        <v>0</v>
      </c>
      <c r="T7452" t="n">
        <v>15</v>
      </c>
    </row>
    <row r="7453">
      <c r="A7453" s="8" t="n">
        <v>46221</v>
      </c>
      <c r="B7453" t="inlineStr">
        <is>
          <t>YX</t>
        </is>
      </c>
      <c r="C7453" s="9">
        <f>_xlfn.XLOOKUP(B7453,Carriers[Code],Carriers[Airline])</f>
        <v/>
      </c>
      <c r="D7453" t="n">
        <v>5594</v>
      </c>
      <c r="E7453" t="inlineStr">
        <is>
          <t>MEM</t>
        </is>
      </c>
      <c r="F7453" s="10" t="n">
        <v>1300</v>
      </c>
      <c r="G7453" t="inlineStr">
        <is>
          <t>1300-1359</t>
        </is>
      </c>
      <c r="H7453" s="9">
        <f>INT(F7453/100)</f>
        <v/>
      </c>
      <c r="I7453" t="n">
        <v>-4</v>
      </c>
      <c r="J7453" t="n">
        <v>0</v>
      </c>
      <c r="K7453" t="n">
        <v>59</v>
      </c>
      <c r="L7453" t="n">
        <v>1</v>
      </c>
      <c r="M7453" t="n">
        <v>0</v>
      </c>
      <c r="O7453" t="n">
        <v>0</v>
      </c>
      <c r="P7453" t="n">
        <v>0</v>
      </c>
      <c r="Q7453" t="n">
        <v>0</v>
      </c>
      <c r="R7453" t="n">
        <v>59</v>
      </c>
      <c r="S7453" t="n">
        <v>0</v>
      </c>
      <c r="T7453" t="n">
        <v>0</v>
      </c>
    </row>
    <row r="7454">
      <c r="A7454" s="8" t="n">
        <v>46221</v>
      </c>
      <c r="B7454" t="inlineStr">
        <is>
          <t>DL</t>
        </is>
      </c>
      <c r="C7454" s="9">
        <f>_xlfn.XLOOKUP(B7454,Carriers[Code],Carriers[Airline])</f>
        <v/>
      </c>
      <c r="D7454" t="n">
        <v>2283</v>
      </c>
      <c r="E7454" t="inlineStr">
        <is>
          <t>RDU</t>
        </is>
      </c>
      <c r="F7454" s="10" t="n">
        <v>1303</v>
      </c>
      <c r="G7454" t="inlineStr">
        <is>
          <t>1300-1359</t>
        </is>
      </c>
      <c r="H7454" s="9">
        <f>INT(F7454/100)</f>
        <v/>
      </c>
      <c r="I7454" t="n">
        <v>61</v>
      </c>
      <c r="J7454" t="n">
        <v>1</v>
      </c>
      <c r="K7454" t="n">
        <v>131</v>
      </c>
      <c r="L7454" t="n">
        <v>1</v>
      </c>
      <c r="M7454" t="n">
        <v>0</v>
      </c>
      <c r="O7454" t="n">
        <v>0</v>
      </c>
      <c r="P7454" t="n">
        <v>0</v>
      </c>
      <c r="Q7454" t="n">
        <v>0</v>
      </c>
      <c r="R7454" t="n">
        <v>79</v>
      </c>
      <c r="S7454" t="n">
        <v>0</v>
      </c>
      <c r="T7454" t="n">
        <v>52</v>
      </c>
    </row>
    <row r="7455">
      <c r="A7455" s="8" t="n">
        <v>46221</v>
      </c>
      <c r="B7455" t="inlineStr">
        <is>
          <t>YX</t>
        </is>
      </c>
      <c r="C7455" s="9">
        <f>_xlfn.XLOOKUP(B7455,Carriers[Code],Carriers[Airline])</f>
        <v/>
      </c>
      <c r="D7455" t="n">
        <v>4507</v>
      </c>
      <c r="E7455" t="inlineStr">
        <is>
          <t>SDF</t>
        </is>
      </c>
      <c r="F7455" s="10" t="n">
        <v>1305</v>
      </c>
      <c r="G7455" t="inlineStr">
        <is>
          <t>1300-1359</t>
        </is>
      </c>
      <c r="H7455" s="9">
        <f>INT(F7455/100)</f>
        <v/>
      </c>
      <c r="I7455" t="n">
        <v>69</v>
      </c>
      <c r="J7455" t="n">
        <v>1</v>
      </c>
      <c r="K7455" t="n">
        <v>57</v>
      </c>
      <c r="L7455" t="n">
        <v>1</v>
      </c>
      <c r="M7455" t="n">
        <v>0</v>
      </c>
      <c r="O7455" t="n">
        <v>0</v>
      </c>
      <c r="P7455" t="n">
        <v>4</v>
      </c>
      <c r="Q7455" t="n">
        <v>0</v>
      </c>
      <c r="R7455" t="n">
        <v>0</v>
      </c>
      <c r="S7455" t="n">
        <v>0</v>
      </c>
      <c r="T7455" t="n">
        <v>53</v>
      </c>
    </row>
    <row r="7456">
      <c r="A7456" s="8" t="n">
        <v>46221</v>
      </c>
      <c r="B7456" t="inlineStr">
        <is>
          <t>B6</t>
        </is>
      </c>
      <c r="C7456" s="9">
        <f>_xlfn.XLOOKUP(B7456,Carriers[Code],Carriers[Airline])</f>
        <v/>
      </c>
      <c r="D7456" t="n">
        <v>2283</v>
      </c>
      <c r="E7456" t="inlineStr">
        <is>
          <t>RDU</t>
        </is>
      </c>
      <c r="F7456" s="10" t="n">
        <v>1307</v>
      </c>
      <c r="G7456" t="inlineStr">
        <is>
          <t>1300-1359</t>
        </is>
      </c>
      <c r="H7456" s="9">
        <f>INT(F7456/100)</f>
        <v/>
      </c>
      <c r="I7456" t="n">
        <v>82</v>
      </c>
      <c r="J7456" t="n">
        <v>1</v>
      </c>
      <c r="K7456" t="n">
        <v>121</v>
      </c>
      <c r="L7456" t="n">
        <v>1</v>
      </c>
      <c r="M7456" t="n">
        <v>0</v>
      </c>
      <c r="O7456" t="n">
        <v>0</v>
      </c>
      <c r="P7456" t="n">
        <v>9</v>
      </c>
      <c r="Q7456" t="n">
        <v>0</v>
      </c>
      <c r="R7456" t="n">
        <v>39</v>
      </c>
      <c r="S7456" t="n">
        <v>0</v>
      </c>
      <c r="T7456" t="n">
        <v>73</v>
      </c>
    </row>
    <row r="7457">
      <c r="A7457" s="8" t="n">
        <v>46221</v>
      </c>
      <c r="B7457" t="inlineStr">
        <is>
          <t>DL</t>
        </is>
      </c>
      <c r="C7457" s="9">
        <f>_xlfn.XLOOKUP(B7457,Carriers[Code],Carriers[Airline])</f>
        <v/>
      </c>
      <c r="D7457" t="n">
        <v>2222</v>
      </c>
      <c r="E7457" t="inlineStr">
        <is>
          <t>DTW</t>
        </is>
      </c>
      <c r="F7457" s="10" t="n">
        <v>1309</v>
      </c>
      <c r="G7457" t="inlineStr">
        <is>
          <t>1300-1359</t>
        </is>
      </c>
      <c r="H7457" s="9">
        <f>INT(F7457/100)</f>
        <v/>
      </c>
      <c r="I7457" t="n">
        <v>-3</v>
      </c>
      <c r="J7457" t="n">
        <v>0</v>
      </c>
      <c r="K7457" t="n">
        <v>-2</v>
      </c>
      <c r="L7457" t="n">
        <v>0</v>
      </c>
      <c r="M7457" t="n">
        <v>0</v>
      </c>
      <c r="O7457" t="n">
        <v>0</v>
      </c>
    </row>
    <row r="7458">
      <c r="A7458" s="8" t="n">
        <v>46221</v>
      </c>
      <c r="B7458" t="inlineStr">
        <is>
          <t>YX</t>
        </is>
      </c>
      <c r="C7458" s="9">
        <f>_xlfn.XLOOKUP(B7458,Carriers[Code],Carriers[Airline])</f>
        <v/>
      </c>
      <c r="D7458" t="n">
        <v>4678</v>
      </c>
      <c r="E7458" t="inlineStr">
        <is>
          <t>STL</t>
        </is>
      </c>
      <c r="F7458" s="10" t="n">
        <v>1310</v>
      </c>
      <c r="G7458" t="inlineStr">
        <is>
          <t>1300-1359</t>
        </is>
      </c>
      <c r="H7458" s="9">
        <f>INT(F7458/100)</f>
        <v/>
      </c>
      <c r="I7458" t="n">
        <v>0</v>
      </c>
      <c r="J7458" t="n">
        <v>0</v>
      </c>
      <c r="K7458" t="n">
        <v>30</v>
      </c>
      <c r="L7458" t="n">
        <v>1</v>
      </c>
      <c r="M7458" t="n">
        <v>0</v>
      </c>
      <c r="O7458" t="n">
        <v>0</v>
      </c>
      <c r="P7458" t="n">
        <v>0</v>
      </c>
      <c r="Q7458" t="n">
        <v>0</v>
      </c>
      <c r="R7458" t="n">
        <v>30</v>
      </c>
      <c r="S7458" t="n">
        <v>0</v>
      </c>
      <c r="T7458" t="n">
        <v>0</v>
      </c>
    </row>
    <row r="7459">
      <c r="A7459" s="8" t="n">
        <v>46221</v>
      </c>
      <c r="B7459" t="inlineStr">
        <is>
          <t>WN</t>
        </is>
      </c>
      <c r="C7459" s="9">
        <f>_xlfn.XLOOKUP(B7459,Carriers[Code],Carriers[Airline])</f>
        <v/>
      </c>
      <c r="D7459" t="n">
        <v>4917</v>
      </c>
      <c r="E7459" t="inlineStr">
        <is>
          <t>STL</t>
        </is>
      </c>
      <c r="F7459" s="10" t="n">
        <v>1315</v>
      </c>
      <c r="G7459" t="inlineStr">
        <is>
          <t>1300-1359</t>
        </is>
      </c>
      <c r="H7459" s="9">
        <f>INT(F7459/100)</f>
        <v/>
      </c>
      <c r="I7459" t="n">
        <v>5</v>
      </c>
      <c r="J7459" t="n">
        <v>0</v>
      </c>
      <c r="K7459" t="n">
        <v>66</v>
      </c>
      <c r="L7459" t="n">
        <v>1</v>
      </c>
      <c r="M7459" t="n">
        <v>0</v>
      </c>
      <c r="O7459" t="n">
        <v>0</v>
      </c>
      <c r="P7459" t="n">
        <v>0</v>
      </c>
      <c r="Q7459" t="n">
        <v>0</v>
      </c>
      <c r="R7459" t="n">
        <v>66</v>
      </c>
      <c r="S7459" t="n">
        <v>0</v>
      </c>
      <c r="T7459" t="n">
        <v>0</v>
      </c>
    </row>
    <row r="7460">
      <c r="A7460" s="8" t="n">
        <v>46221</v>
      </c>
      <c r="B7460" t="inlineStr">
        <is>
          <t>YX</t>
        </is>
      </c>
      <c r="C7460" s="9">
        <f>_xlfn.XLOOKUP(B7460,Carriers[Code],Carriers[Airline])</f>
        <v/>
      </c>
      <c r="D7460" t="n">
        <v>4636</v>
      </c>
      <c r="E7460" t="inlineStr">
        <is>
          <t>IND</t>
        </is>
      </c>
      <c r="F7460" s="10" t="n">
        <v>1315</v>
      </c>
      <c r="G7460" t="inlineStr">
        <is>
          <t>1300-1359</t>
        </is>
      </c>
      <c r="H7460" s="9">
        <f>INT(F7460/100)</f>
        <v/>
      </c>
      <c r="I7460" t="n">
        <v>-3</v>
      </c>
      <c r="J7460" t="n">
        <v>0</v>
      </c>
      <c r="K7460" t="n">
        <v>-2</v>
      </c>
      <c r="L7460" t="n">
        <v>0</v>
      </c>
      <c r="M7460" t="n">
        <v>0</v>
      </c>
      <c r="O7460" t="n">
        <v>0</v>
      </c>
    </row>
    <row r="7461">
      <c r="A7461" s="8" t="n">
        <v>46221</v>
      </c>
      <c r="B7461" t="inlineStr">
        <is>
          <t>DL</t>
        </is>
      </c>
      <c r="C7461" s="9">
        <f>_xlfn.XLOOKUP(B7461,Carriers[Code],Carriers[Airline])</f>
        <v/>
      </c>
      <c r="D7461" t="n">
        <v>2646</v>
      </c>
      <c r="E7461" t="inlineStr">
        <is>
          <t>ORD</t>
        </is>
      </c>
      <c r="F7461" s="10" t="n">
        <v>1330</v>
      </c>
      <c r="G7461" t="inlineStr">
        <is>
          <t>1300-1359</t>
        </is>
      </c>
      <c r="H7461" s="9">
        <f>INT(F7461/100)</f>
        <v/>
      </c>
      <c r="I7461" t="n">
        <v>21</v>
      </c>
      <c r="J7461" t="n">
        <v>1</v>
      </c>
      <c r="K7461" t="n">
        <v>53</v>
      </c>
      <c r="L7461" t="n">
        <v>1</v>
      </c>
      <c r="M7461" t="n">
        <v>0</v>
      </c>
      <c r="O7461" t="n">
        <v>0</v>
      </c>
      <c r="P7461" t="n">
        <v>0</v>
      </c>
      <c r="Q7461" t="n">
        <v>0</v>
      </c>
      <c r="R7461" t="n">
        <v>32</v>
      </c>
      <c r="S7461" t="n">
        <v>0</v>
      </c>
      <c r="T7461" t="n">
        <v>21</v>
      </c>
    </row>
    <row r="7462">
      <c r="A7462" s="8" t="n">
        <v>46221</v>
      </c>
      <c r="B7462" t="inlineStr">
        <is>
          <t>MQ</t>
        </is>
      </c>
      <c r="C7462" s="9">
        <f>_xlfn.XLOOKUP(B7462,Carriers[Code],Carriers[Airline])</f>
        <v/>
      </c>
      <c r="D7462" t="n">
        <v>3711</v>
      </c>
      <c r="E7462" t="inlineStr">
        <is>
          <t>ORD</t>
        </is>
      </c>
      <c r="F7462" s="10" t="n">
        <v>1330</v>
      </c>
      <c r="G7462" t="inlineStr">
        <is>
          <t>1300-1359</t>
        </is>
      </c>
      <c r="H7462" s="9">
        <f>INT(F7462/100)</f>
        <v/>
      </c>
      <c r="I7462" t="n">
        <v>8</v>
      </c>
      <c r="J7462" t="n">
        <v>0</v>
      </c>
      <c r="K7462" t="n">
        <v>14</v>
      </c>
      <c r="L7462" t="n">
        <v>0</v>
      </c>
      <c r="M7462" t="n">
        <v>0</v>
      </c>
      <c r="O7462" t="n">
        <v>0</v>
      </c>
    </row>
    <row r="7463">
      <c r="A7463" s="8" t="n">
        <v>46221</v>
      </c>
      <c r="B7463" t="inlineStr">
        <is>
          <t>YX</t>
        </is>
      </c>
      <c r="C7463" s="9">
        <f>_xlfn.XLOOKUP(B7463,Carriers[Code],Carriers[Airline])</f>
        <v/>
      </c>
      <c r="D7463" t="n">
        <v>5808</v>
      </c>
      <c r="E7463" t="inlineStr">
        <is>
          <t>JFK</t>
        </is>
      </c>
      <c r="F7463" s="10" t="n">
        <v>1335</v>
      </c>
      <c r="G7463" t="inlineStr">
        <is>
          <t>1300-1359</t>
        </is>
      </c>
      <c r="H7463" s="9">
        <f>INT(F7463/100)</f>
        <v/>
      </c>
      <c r="M7463" t="n">
        <v>1</v>
      </c>
      <c r="N7463" t="inlineStr">
        <is>
          <t>C</t>
        </is>
      </c>
      <c r="O7463" t="n">
        <v>0</v>
      </c>
    </row>
    <row r="7464">
      <c r="A7464" s="8" t="n">
        <v>46221</v>
      </c>
      <c r="B7464" t="inlineStr">
        <is>
          <t>UA</t>
        </is>
      </c>
      <c r="C7464" s="9">
        <f>_xlfn.XLOOKUP(B7464,Carriers[Code],Carriers[Airline])</f>
        <v/>
      </c>
      <c r="D7464" t="n">
        <v>1976</v>
      </c>
      <c r="E7464" t="inlineStr">
        <is>
          <t>IAH</t>
        </is>
      </c>
      <c r="F7464" s="10" t="n">
        <v>1337</v>
      </c>
      <c r="G7464" t="inlineStr">
        <is>
          <t>1300-1359</t>
        </is>
      </c>
      <c r="H7464" s="9">
        <f>INT(F7464/100)</f>
        <v/>
      </c>
      <c r="I7464" t="n">
        <v>13</v>
      </c>
      <c r="J7464" t="n">
        <v>0</v>
      </c>
      <c r="K7464" t="n">
        <v>33</v>
      </c>
      <c r="L7464" t="n">
        <v>1</v>
      </c>
      <c r="M7464" t="n">
        <v>0</v>
      </c>
      <c r="O7464" t="n">
        <v>0</v>
      </c>
      <c r="P7464" t="n">
        <v>0</v>
      </c>
      <c r="Q7464" t="n">
        <v>13</v>
      </c>
      <c r="R7464" t="n">
        <v>20</v>
      </c>
      <c r="S7464" t="n">
        <v>0</v>
      </c>
      <c r="T7464" t="n">
        <v>0</v>
      </c>
    </row>
    <row r="7465">
      <c r="A7465" s="8" t="n">
        <v>46221</v>
      </c>
      <c r="B7465" t="inlineStr">
        <is>
          <t>B6</t>
        </is>
      </c>
      <c r="C7465" s="9">
        <f>_xlfn.XLOOKUP(B7465,Carriers[Code],Carriers[Airline])</f>
        <v/>
      </c>
      <c r="D7465" t="n">
        <v>2251</v>
      </c>
      <c r="E7465" t="inlineStr">
        <is>
          <t>MCO</t>
        </is>
      </c>
      <c r="F7465" s="10" t="n">
        <v>1344</v>
      </c>
      <c r="G7465" t="inlineStr">
        <is>
          <t>1300-1359</t>
        </is>
      </c>
      <c r="H7465" s="9">
        <f>INT(F7465/100)</f>
        <v/>
      </c>
      <c r="I7465" t="n">
        <v>31</v>
      </c>
      <c r="J7465" t="n">
        <v>1</v>
      </c>
      <c r="K7465" t="n">
        <v>35</v>
      </c>
      <c r="L7465" t="n">
        <v>1</v>
      </c>
      <c r="M7465" t="n">
        <v>0</v>
      </c>
      <c r="O7465" t="n">
        <v>0</v>
      </c>
      <c r="P7465" t="n">
        <v>31</v>
      </c>
      <c r="Q7465" t="n">
        <v>0</v>
      </c>
      <c r="R7465" t="n">
        <v>4</v>
      </c>
      <c r="S7465" t="n">
        <v>0</v>
      </c>
      <c r="T7465" t="n">
        <v>0</v>
      </c>
    </row>
    <row r="7466">
      <c r="A7466" s="8" t="n">
        <v>46221</v>
      </c>
      <c r="B7466" t="inlineStr">
        <is>
          <t>B6</t>
        </is>
      </c>
      <c r="C7466" s="9">
        <f>_xlfn.XLOOKUP(B7466,Carriers[Code],Carriers[Airline])</f>
        <v/>
      </c>
      <c r="D7466" t="n">
        <v>1293</v>
      </c>
      <c r="E7466" t="inlineStr">
        <is>
          <t>ILM</t>
        </is>
      </c>
      <c r="F7466" s="10" t="n">
        <v>1347</v>
      </c>
      <c r="G7466" t="inlineStr">
        <is>
          <t>1300-1359</t>
        </is>
      </c>
      <c r="H7466" s="9">
        <f>INT(F7466/100)</f>
        <v/>
      </c>
      <c r="I7466" t="n">
        <v>115</v>
      </c>
      <c r="J7466" t="n">
        <v>1</v>
      </c>
      <c r="K7466" t="n">
        <v>120</v>
      </c>
      <c r="L7466" t="n">
        <v>1</v>
      </c>
      <c r="M7466" t="n">
        <v>0</v>
      </c>
      <c r="O7466" t="n">
        <v>0</v>
      </c>
      <c r="P7466" t="n">
        <v>0</v>
      </c>
      <c r="Q7466" t="n">
        <v>0</v>
      </c>
      <c r="R7466" t="n">
        <v>68</v>
      </c>
      <c r="S7466" t="n">
        <v>0</v>
      </c>
      <c r="T7466" t="n">
        <v>52</v>
      </c>
    </row>
    <row r="7467">
      <c r="A7467" s="8" t="n">
        <v>46221</v>
      </c>
      <c r="B7467" t="inlineStr">
        <is>
          <t>DL</t>
        </is>
      </c>
      <c r="C7467" s="9">
        <f>_xlfn.XLOOKUP(B7467,Carriers[Code],Carriers[Airline])</f>
        <v/>
      </c>
      <c r="D7467" t="n">
        <v>322</v>
      </c>
      <c r="E7467" t="inlineStr">
        <is>
          <t>ATL</t>
        </is>
      </c>
      <c r="F7467" s="10" t="n">
        <v>1355</v>
      </c>
      <c r="G7467" t="inlineStr">
        <is>
          <t>1300-1359</t>
        </is>
      </c>
      <c r="H7467" s="9">
        <f>INT(F7467/100)</f>
        <v/>
      </c>
      <c r="I7467" t="n">
        <v>10</v>
      </c>
      <c r="J7467" t="n">
        <v>0</v>
      </c>
      <c r="K7467" t="n">
        <v>-3</v>
      </c>
      <c r="L7467" t="n">
        <v>0</v>
      </c>
      <c r="M7467" t="n">
        <v>0</v>
      </c>
      <c r="O7467" t="n">
        <v>0</v>
      </c>
    </row>
    <row r="7468">
      <c r="A7468" s="8" t="n">
        <v>46221</v>
      </c>
      <c r="B7468" t="inlineStr">
        <is>
          <t>YX</t>
        </is>
      </c>
      <c r="C7468" s="9">
        <f>_xlfn.XLOOKUP(B7468,Carriers[Code],Carriers[Airline])</f>
        <v/>
      </c>
      <c r="D7468" t="n">
        <v>5858</v>
      </c>
      <c r="E7468" t="inlineStr">
        <is>
          <t>ORF</t>
        </is>
      </c>
      <c r="F7468" s="10" t="n">
        <v>1405</v>
      </c>
      <c r="G7468" t="inlineStr">
        <is>
          <t>1400-1459</t>
        </is>
      </c>
      <c r="H7468" s="9">
        <f>INT(F7468/100)</f>
        <v/>
      </c>
      <c r="M7468" t="n">
        <v>1</v>
      </c>
      <c r="N7468" t="inlineStr">
        <is>
          <t>A</t>
        </is>
      </c>
      <c r="O7468" t="n">
        <v>0</v>
      </c>
    </row>
    <row r="7469">
      <c r="A7469" s="8" t="n">
        <v>46221</v>
      </c>
      <c r="B7469" t="inlineStr">
        <is>
          <t>B6</t>
        </is>
      </c>
      <c r="C7469" s="9">
        <f>_xlfn.XLOOKUP(B7469,Carriers[Code],Carriers[Airline])</f>
        <v/>
      </c>
      <c r="D7469" t="n">
        <v>2467</v>
      </c>
      <c r="E7469" t="inlineStr">
        <is>
          <t>CHS</t>
        </is>
      </c>
      <c r="F7469" s="10" t="n">
        <v>1408</v>
      </c>
      <c r="G7469" t="inlineStr">
        <is>
          <t>1400-1459</t>
        </is>
      </c>
      <c r="H7469" s="9">
        <f>INT(F7469/100)</f>
        <v/>
      </c>
      <c r="M7469" t="n">
        <v>1</v>
      </c>
      <c r="N7469" t="inlineStr">
        <is>
          <t>C</t>
        </is>
      </c>
      <c r="O7469" t="n">
        <v>0</v>
      </c>
    </row>
    <row r="7470">
      <c r="A7470" s="8" t="n">
        <v>46221</v>
      </c>
      <c r="B7470" t="inlineStr">
        <is>
          <t>DL</t>
        </is>
      </c>
      <c r="C7470" s="9">
        <f>_xlfn.XLOOKUP(B7470,Carriers[Code],Carriers[Airline])</f>
        <v/>
      </c>
      <c r="D7470" t="n">
        <v>2689</v>
      </c>
      <c r="E7470" t="inlineStr">
        <is>
          <t>CVG</t>
        </is>
      </c>
      <c r="F7470" s="10" t="n">
        <v>1410</v>
      </c>
      <c r="G7470" t="inlineStr">
        <is>
          <t>1400-1459</t>
        </is>
      </c>
      <c r="H7470" s="9">
        <f>INT(F7470/100)</f>
        <v/>
      </c>
      <c r="I7470" t="n">
        <v>-2</v>
      </c>
      <c r="J7470" t="n">
        <v>0</v>
      </c>
      <c r="K7470" t="n">
        <v>-14</v>
      </c>
      <c r="L7470" t="n">
        <v>0</v>
      </c>
      <c r="M7470" t="n">
        <v>0</v>
      </c>
      <c r="O7470" t="n">
        <v>0</v>
      </c>
    </row>
    <row r="7471">
      <c r="A7471" s="8" t="n">
        <v>46221</v>
      </c>
      <c r="B7471" t="inlineStr">
        <is>
          <t>WN</t>
        </is>
      </c>
      <c r="C7471" s="9">
        <f>_xlfn.XLOOKUP(B7471,Carriers[Code],Carriers[Airline])</f>
        <v/>
      </c>
      <c r="D7471" t="n">
        <v>746</v>
      </c>
      <c r="E7471" t="inlineStr">
        <is>
          <t>MDW</t>
        </is>
      </c>
      <c r="F7471" s="10" t="n">
        <v>1410</v>
      </c>
      <c r="G7471" t="inlineStr">
        <is>
          <t>1400-1459</t>
        </is>
      </c>
      <c r="H7471" s="9">
        <f>INT(F7471/100)</f>
        <v/>
      </c>
      <c r="I7471" t="n">
        <v>21</v>
      </c>
      <c r="J7471" t="n">
        <v>1</v>
      </c>
      <c r="K7471" t="n">
        <v>69</v>
      </c>
      <c r="L7471" t="n">
        <v>1</v>
      </c>
      <c r="M7471" t="n">
        <v>0</v>
      </c>
      <c r="O7471" t="n">
        <v>0</v>
      </c>
      <c r="P7471" t="n">
        <v>7</v>
      </c>
      <c r="Q7471" t="n">
        <v>0</v>
      </c>
      <c r="R7471" t="n">
        <v>48</v>
      </c>
      <c r="S7471" t="n">
        <v>0</v>
      </c>
      <c r="T7471" t="n">
        <v>14</v>
      </c>
    </row>
    <row r="7472">
      <c r="A7472" s="8" t="n">
        <v>46221</v>
      </c>
      <c r="B7472" t="inlineStr">
        <is>
          <t>WN</t>
        </is>
      </c>
      <c r="C7472" s="9">
        <f>_xlfn.XLOOKUP(B7472,Carriers[Code],Carriers[Airline])</f>
        <v/>
      </c>
      <c r="D7472" t="n">
        <v>2491</v>
      </c>
      <c r="E7472" t="inlineStr">
        <is>
          <t>AUS</t>
        </is>
      </c>
      <c r="F7472" s="10" t="n">
        <v>1410</v>
      </c>
      <c r="G7472" t="inlineStr">
        <is>
          <t>1400-1459</t>
        </is>
      </c>
      <c r="H7472" s="9">
        <f>INT(F7472/100)</f>
        <v/>
      </c>
      <c r="M7472" t="n">
        <v>1</v>
      </c>
      <c r="N7472" t="inlineStr">
        <is>
          <t>C</t>
        </is>
      </c>
      <c r="O7472" t="n">
        <v>0</v>
      </c>
    </row>
    <row r="7473">
      <c r="A7473" s="8" t="n">
        <v>46221</v>
      </c>
      <c r="B7473" t="inlineStr">
        <is>
          <t>YX</t>
        </is>
      </c>
      <c r="C7473" s="9">
        <f>_xlfn.XLOOKUP(B7473,Carriers[Code],Carriers[Airline])</f>
        <v/>
      </c>
      <c r="D7473" t="n">
        <v>5626</v>
      </c>
      <c r="E7473" t="inlineStr">
        <is>
          <t>CLT</t>
        </is>
      </c>
      <c r="F7473" s="10" t="n">
        <v>1413</v>
      </c>
      <c r="G7473" t="inlineStr">
        <is>
          <t>1400-1459</t>
        </is>
      </c>
      <c r="H7473" s="9">
        <f>INT(F7473/100)</f>
        <v/>
      </c>
      <c r="M7473" t="n">
        <v>1</v>
      </c>
      <c r="N7473" t="inlineStr">
        <is>
          <t>A</t>
        </is>
      </c>
      <c r="O7473" t="n">
        <v>0</v>
      </c>
    </row>
    <row r="7474">
      <c r="A7474" s="8" t="n">
        <v>46221</v>
      </c>
      <c r="B7474" t="inlineStr">
        <is>
          <t>MQ</t>
        </is>
      </c>
      <c r="C7474" s="9">
        <f>_xlfn.XLOOKUP(B7474,Carriers[Code],Carriers[Airline])</f>
        <v/>
      </c>
      <c r="D7474" t="n">
        <v>3341</v>
      </c>
      <c r="E7474" t="inlineStr">
        <is>
          <t>MYR</t>
        </is>
      </c>
      <c r="F7474" s="10" t="n">
        <v>1415</v>
      </c>
      <c r="G7474" t="inlineStr">
        <is>
          <t>1400-1459</t>
        </is>
      </c>
      <c r="H7474" s="9">
        <f>INT(F7474/100)</f>
        <v/>
      </c>
      <c r="I7474" t="n">
        <v>16</v>
      </c>
      <c r="J7474" t="n">
        <v>1</v>
      </c>
      <c r="K7474" t="n">
        <v>20</v>
      </c>
      <c r="L7474" t="n">
        <v>1</v>
      </c>
      <c r="M7474" t="n">
        <v>0</v>
      </c>
      <c r="O7474" t="n">
        <v>0</v>
      </c>
      <c r="P7474" t="n">
        <v>5</v>
      </c>
      <c r="Q7474" t="n">
        <v>0</v>
      </c>
      <c r="R7474" t="n">
        <v>4</v>
      </c>
      <c r="S7474" t="n">
        <v>0</v>
      </c>
      <c r="T7474" t="n">
        <v>11</v>
      </c>
    </row>
    <row r="7475">
      <c r="A7475" s="8" t="n">
        <v>46221</v>
      </c>
      <c r="B7475" t="inlineStr">
        <is>
          <t>UA</t>
        </is>
      </c>
      <c r="C7475" s="9">
        <f>_xlfn.XLOOKUP(B7475,Carriers[Code],Carriers[Airline])</f>
        <v/>
      </c>
      <c r="D7475" t="n">
        <v>721</v>
      </c>
      <c r="E7475" t="inlineStr">
        <is>
          <t>IAD</t>
        </is>
      </c>
      <c r="F7475" s="10" t="n">
        <v>1415</v>
      </c>
      <c r="G7475" t="inlineStr">
        <is>
          <t>1400-1459</t>
        </is>
      </c>
      <c r="H7475" s="9">
        <f>INT(F7475/100)</f>
        <v/>
      </c>
      <c r="M7475" t="n">
        <v>1</v>
      </c>
      <c r="N7475" t="inlineStr">
        <is>
          <t>B</t>
        </is>
      </c>
      <c r="O7475" t="n">
        <v>0</v>
      </c>
    </row>
    <row r="7476">
      <c r="A7476" s="8" t="n">
        <v>46221</v>
      </c>
      <c r="B7476" t="inlineStr">
        <is>
          <t>B6</t>
        </is>
      </c>
      <c r="C7476" s="9">
        <f>_xlfn.XLOOKUP(B7476,Carriers[Code],Carriers[Airline])</f>
        <v/>
      </c>
      <c r="D7476" t="n">
        <v>837</v>
      </c>
      <c r="E7476" t="inlineStr">
        <is>
          <t>DTW</t>
        </is>
      </c>
      <c r="F7476" s="10" t="n">
        <v>1420</v>
      </c>
      <c r="G7476" t="inlineStr">
        <is>
          <t>1400-1459</t>
        </is>
      </c>
      <c r="H7476" s="9">
        <f>INT(F7476/100)</f>
        <v/>
      </c>
      <c r="I7476" t="n">
        <v>-3</v>
      </c>
      <c r="J7476" t="n">
        <v>0</v>
      </c>
      <c r="K7476" t="n">
        <v>11</v>
      </c>
      <c r="L7476" t="n">
        <v>0</v>
      </c>
      <c r="M7476" t="n">
        <v>0</v>
      </c>
      <c r="O7476" t="n">
        <v>0</v>
      </c>
    </row>
    <row r="7477">
      <c r="A7477" s="8" t="n">
        <v>46221</v>
      </c>
      <c r="B7477" t="inlineStr">
        <is>
          <t>B6</t>
        </is>
      </c>
      <c r="C7477" s="9">
        <f>_xlfn.XLOOKUP(B7477,Carriers[Code],Carriers[Airline])</f>
        <v/>
      </c>
      <c r="D7477" t="n">
        <v>639</v>
      </c>
      <c r="E7477" t="inlineStr">
        <is>
          <t>AUS</t>
        </is>
      </c>
      <c r="F7477" s="10" t="n">
        <v>1421</v>
      </c>
      <c r="G7477" t="inlineStr">
        <is>
          <t>1400-1459</t>
        </is>
      </c>
      <c r="H7477" s="9">
        <f>INT(F7477/100)</f>
        <v/>
      </c>
      <c r="I7477" t="n">
        <v>58</v>
      </c>
      <c r="J7477" t="n">
        <v>1</v>
      </c>
      <c r="K7477" t="n">
        <v>73</v>
      </c>
      <c r="L7477" t="n">
        <v>1</v>
      </c>
      <c r="M7477" t="n">
        <v>0</v>
      </c>
      <c r="O7477" t="n">
        <v>0</v>
      </c>
      <c r="P7477" t="n">
        <v>0</v>
      </c>
      <c r="Q7477" t="n">
        <v>0</v>
      </c>
      <c r="R7477" t="n">
        <v>72</v>
      </c>
      <c r="S7477" t="n">
        <v>0</v>
      </c>
      <c r="T7477" t="n">
        <v>1</v>
      </c>
    </row>
    <row r="7478">
      <c r="A7478" s="8" t="n">
        <v>46221</v>
      </c>
      <c r="B7478" t="inlineStr">
        <is>
          <t>AA</t>
        </is>
      </c>
      <c r="C7478" s="9">
        <f>_xlfn.XLOOKUP(B7478,Carriers[Code],Carriers[Airline])</f>
        <v/>
      </c>
      <c r="D7478" t="n">
        <v>1611</v>
      </c>
      <c r="E7478" t="inlineStr">
        <is>
          <t>CLT</t>
        </is>
      </c>
      <c r="F7478" s="10" t="n">
        <v>1426</v>
      </c>
      <c r="G7478" t="inlineStr">
        <is>
          <t>1400-1459</t>
        </is>
      </c>
      <c r="H7478" s="9">
        <f>INT(F7478/100)</f>
        <v/>
      </c>
      <c r="M7478" t="n">
        <v>1</v>
      </c>
      <c r="N7478" t="inlineStr">
        <is>
          <t>B</t>
        </is>
      </c>
      <c r="O7478" t="n">
        <v>0</v>
      </c>
    </row>
    <row r="7479">
      <c r="A7479" s="8" t="n">
        <v>46221</v>
      </c>
      <c r="B7479" t="inlineStr">
        <is>
          <t>YX</t>
        </is>
      </c>
      <c r="C7479" s="9">
        <f>_xlfn.XLOOKUP(B7479,Carriers[Code],Carriers[Airline])</f>
        <v/>
      </c>
      <c r="D7479" t="n">
        <v>5706</v>
      </c>
      <c r="E7479" t="inlineStr">
        <is>
          <t>PHL</t>
        </is>
      </c>
      <c r="F7479" s="10" t="n">
        <v>1430</v>
      </c>
      <c r="G7479" t="inlineStr">
        <is>
          <t>1400-1459</t>
        </is>
      </c>
      <c r="H7479" s="9">
        <f>INT(F7479/100)</f>
        <v/>
      </c>
      <c r="M7479" t="n">
        <v>1</v>
      </c>
      <c r="N7479" t="inlineStr">
        <is>
          <t>C</t>
        </is>
      </c>
      <c r="O7479" t="n">
        <v>0</v>
      </c>
    </row>
    <row r="7480">
      <c r="A7480" s="8" t="n">
        <v>46221</v>
      </c>
      <c r="B7480" t="inlineStr">
        <is>
          <t>UA</t>
        </is>
      </c>
      <c r="C7480" s="9">
        <f>_xlfn.XLOOKUP(B7480,Carriers[Code],Carriers[Airline])</f>
        <v/>
      </c>
      <c r="D7480" t="n">
        <v>1076</v>
      </c>
      <c r="E7480" t="inlineStr">
        <is>
          <t>EWR</t>
        </is>
      </c>
      <c r="F7480" s="10" t="n">
        <v>1440</v>
      </c>
      <c r="G7480" t="inlineStr">
        <is>
          <t>1400-1459</t>
        </is>
      </c>
      <c r="H7480" s="9">
        <f>INT(F7480/100)</f>
        <v/>
      </c>
      <c r="M7480" t="n">
        <v>1</v>
      </c>
      <c r="N7480" t="inlineStr">
        <is>
          <t>B</t>
        </is>
      </c>
      <c r="O7480" t="n">
        <v>0</v>
      </c>
    </row>
    <row r="7481">
      <c r="A7481" s="8" t="n">
        <v>46221</v>
      </c>
      <c r="B7481" t="inlineStr">
        <is>
          <t>YX</t>
        </is>
      </c>
      <c r="C7481" s="9">
        <f>_xlfn.XLOOKUP(B7481,Carriers[Code],Carriers[Airline])</f>
        <v/>
      </c>
      <c r="D7481" t="n">
        <v>5737</v>
      </c>
      <c r="E7481" t="inlineStr">
        <is>
          <t>BNA</t>
        </is>
      </c>
      <c r="F7481" s="10" t="n">
        <v>1440</v>
      </c>
      <c r="G7481" t="inlineStr">
        <is>
          <t>1400-1459</t>
        </is>
      </c>
      <c r="H7481" s="9">
        <f>INT(F7481/100)</f>
        <v/>
      </c>
      <c r="I7481" t="n">
        <v>-12</v>
      </c>
      <c r="J7481" t="n">
        <v>0</v>
      </c>
      <c r="K7481" t="n">
        <v>-8</v>
      </c>
      <c r="L7481" t="n">
        <v>0</v>
      </c>
      <c r="M7481" t="n">
        <v>0</v>
      </c>
      <c r="O7481" t="n">
        <v>0</v>
      </c>
    </row>
    <row r="7482">
      <c r="A7482" s="8" t="n">
        <v>46221</v>
      </c>
      <c r="B7482" t="inlineStr">
        <is>
          <t>WN</t>
        </is>
      </c>
      <c r="C7482" s="9">
        <f>_xlfn.XLOOKUP(B7482,Carriers[Code],Carriers[Airline])</f>
        <v/>
      </c>
      <c r="D7482" t="n">
        <v>164</v>
      </c>
      <c r="E7482" t="inlineStr">
        <is>
          <t>MCI</t>
        </is>
      </c>
      <c r="F7482" s="10" t="n">
        <v>1445</v>
      </c>
      <c r="G7482" t="inlineStr">
        <is>
          <t>1400-1459</t>
        </is>
      </c>
      <c r="H7482" s="9">
        <f>INT(F7482/100)</f>
        <v/>
      </c>
      <c r="I7482" t="n">
        <v>65</v>
      </c>
      <c r="J7482" t="n">
        <v>1</v>
      </c>
      <c r="K7482" t="n">
        <v>80</v>
      </c>
      <c r="L7482" t="n">
        <v>1</v>
      </c>
      <c r="M7482" t="n">
        <v>0</v>
      </c>
      <c r="O7482" t="n">
        <v>0</v>
      </c>
      <c r="P7482" t="n">
        <v>11</v>
      </c>
      <c r="Q7482" t="n">
        <v>0</v>
      </c>
      <c r="R7482" t="n">
        <v>15</v>
      </c>
      <c r="S7482" t="n">
        <v>0</v>
      </c>
      <c r="T7482" t="n">
        <v>54</v>
      </c>
    </row>
    <row r="7483">
      <c r="A7483" s="8" t="n">
        <v>46221</v>
      </c>
      <c r="B7483" t="inlineStr">
        <is>
          <t>DL</t>
        </is>
      </c>
      <c r="C7483" s="9">
        <f>_xlfn.XLOOKUP(B7483,Carriers[Code],Carriers[Airline])</f>
        <v/>
      </c>
      <c r="D7483" t="n">
        <v>1127</v>
      </c>
      <c r="E7483" t="inlineStr">
        <is>
          <t>MSP</t>
        </is>
      </c>
      <c r="F7483" s="10" t="n">
        <v>1452</v>
      </c>
      <c r="G7483" t="inlineStr">
        <is>
          <t>1400-1459</t>
        </is>
      </c>
      <c r="H7483" s="9">
        <f>INT(F7483/100)</f>
        <v/>
      </c>
      <c r="I7483" t="n">
        <v>14</v>
      </c>
      <c r="J7483" t="n">
        <v>0</v>
      </c>
      <c r="K7483" t="n">
        <v>17</v>
      </c>
      <c r="L7483" t="n">
        <v>1</v>
      </c>
      <c r="M7483" t="n">
        <v>0</v>
      </c>
      <c r="O7483" t="n">
        <v>0</v>
      </c>
      <c r="P7483" t="n">
        <v>4</v>
      </c>
      <c r="Q7483" t="n">
        <v>0</v>
      </c>
      <c r="R7483" t="n">
        <v>5</v>
      </c>
      <c r="S7483" t="n">
        <v>0</v>
      </c>
      <c r="T7483" t="n">
        <v>8</v>
      </c>
    </row>
    <row r="7484">
      <c r="A7484" s="8" t="n">
        <v>46221</v>
      </c>
      <c r="B7484" t="inlineStr">
        <is>
          <t>B6</t>
        </is>
      </c>
      <c r="C7484" s="9">
        <f>_xlfn.XLOOKUP(B7484,Carriers[Code],Carriers[Airline])</f>
        <v/>
      </c>
      <c r="D7484" t="n">
        <v>833</v>
      </c>
      <c r="E7484" t="inlineStr">
        <is>
          <t>SFO</t>
        </is>
      </c>
      <c r="F7484" s="10" t="n">
        <v>1455</v>
      </c>
      <c r="G7484" t="inlineStr">
        <is>
          <t>1400-1459</t>
        </is>
      </c>
      <c r="H7484" s="9">
        <f>INT(F7484/100)</f>
        <v/>
      </c>
      <c r="I7484" t="n">
        <v>2</v>
      </c>
      <c r="J7484" t="n">
        <v>0</v>
      </c>
      <c r="K7484" t="n">
        <v>-11</v>
      </c>
      <c r="L7484" t="n">
        <v>0</v>
      </c>
      <c r="M7484" t="n">
        <v>0</v>
      </c>
      <c r="O7484" t="n">
        <v>0</v>
      </c>
    </row>
    <row r="7485">
      <c r="A7485" s="8" t="n">
        <v>46221</v>
      </c>
      <c r="B7485" t="inlineStr">
        <is>
          <t>YX</t>
        </is>
      </c>
      <c r="C7485" s="9">
        <f>_xlfn.XLOOKUP(B7485,Carriers[Code],Carriers[Airline])</f>
        <v/>
      </c>
      <c r="D7485" t="n">
        <v>5726</v>
      </c>
      <c r="E7485" t="inlineStr">
        <is>
          <t>LGA</t>
        </is>
      </c>
      <c r="F7485" s="10" t="n">
        <v>1500</v>
      </c>
      <c r="G7485" t="inlineStr">
        <is>
          <t>1500-1559</t>
        </is>
      </c>
      <c r="H7485" s="9">
        <f>INT(F7485/100)</f>
        <v/>
      </c>
      <c r="M7485" t="n">
        <v>1</v>
      </c>
      <c r="N7485" t="inlineStr">
        <is>
          <t>C</t>
        </is>
      </c>
      <c r="O7485" t="n">
        <v>0</v>
      </c>
    </row>
    <row r="7486">
      <c r="A7486" s="8" t="n">
        <v>46221</v>
      </c>
      <c r="B7486" t="inlineStr">
        <is>
          <t>UA</t>
        </is>
      </c>
      <c r="C7486" s="9">
        <f>_xlfn.XLOOKUP(B7486,Carriers[Code],Carriers[Airline])</f>
        <v/>
      </c>
      <c r="D7486" t="n">
        <v>1475</v>
      </c>
      <c r="E7486" t="inlineStr">
        <is>
          <t>ORD</t>
        </is>
      </c>
      <c r="F7486" s="10" t="n">
        <v>1508</v>
      </c>
      <c r="G7486" t="inlineStr">
        <is>
          <t>1500-1559</t>
        </is>
      </c>
      <c r="H7486" s="9">
        <f>INT(F7486/100)</f>
        <v/>
      </c>
      <c r="I7486" t="n">
        <v>121</v>
      </c>
      <c r="J7486" t="n">
        <v>1</v>
      </c>
      <c r="K7486" t="n">
        <v>139</v>
      </c>
      <c r="L7486" t="n">
        <v>1</v>
      </c>
      <c r="M7486" t="n">
        <v>0</v>
      </c>
      <c r="O7486" t="n">
        <v>0</v>
      </c>
      <c r="P7486" t="n">
        <v>0</v>
      </c>
      <c r="Q7486" t="n">
        <v>0</v>
      </c>
      <c r="R7486" t="n">
        <v>139</v>
      </c>
      <c r="S7486" t="n">
        <v>0</v>
      </c>
      <c r="T7486" t="n">
        <v>0</v>
      </c>
    </row>
    <row r="7487">
      <c r="A7487" s="8" t="n">
        <v>46221</v>
      </c>
      <c r="B7487" t="inlineStr">
        <is>
          <t>DL</t>
        </is>
      </c>
      <c r="C7487" s="9">
        <f>_xlfn.XLOOKUP(B7487,Carriers[Code],Carriers[Airline])</f>
        <v/>
      </c>
      <c r="D7487" t="n">
        <v>638</v>
      </c>
      <c r="E7487" t="inlineStr">
        <is>
          <t>ATL</t>
        </is>
      </c>
      <c r="F7487" s="10" t="n">
        <v>1510</v>
      </c>
      <c r="G7487" t="inlineStr">
        <is>
          <t>1500-1559</t>
        </is>
      </c>
      <c r="H7487" s="9">
        <f>INT(F7487/100)</f>
        <v/>
      </c>
      <c r="I7487" t="n">
        <v>6</v>
      </c>
      <c r="J7487" t="n">
        <v>0</v>
      </c>
      <c r="K7487" t="n">
        <v>-12</v>
      </c>
      <c r="L7487" t="n">
        <v>0</v>
      </c>
      <c r="M7487" t="n">
        <v>0</v>
      </c>
      <c r="O7487" t="n">
        <v>0</v>
      </c>
    </row>
    <row r="7488">
      <c r="A7488" s="8" t="n">
        <v>46221</v>
      </c>
      <c r="B7488" t="inlineStr">
        <is>
          <t>UA</t>
        </is>
      </c>
      <c r="C7488" s="9">
        <f>_xlfn.XLOOKUP(B7488,Carriers[Code],Carriers[Airline])</f>
        <v/>
      </c>
      <c r="D7488" t="n">
        <v>2297</v>
      </c>
      <c r="E7488" t="inlineStr">
        <is>
          <t>DEN</t>
        </is>
      </c>
      <c r="F7488" s="10" t="n">
        <v>1510</v>
      </c>
      <c r="G7488" t="inlineStr">
        <is>
          <t>1500-1559</t>
        </is>
      </c>
      <c r="H7488" s="9">
        <f>INT(F7488/100)</f>
        <v/>
      </c>
      <c r="I7488" t="n">
        <v>1</v>
      </c>
      <c r="J7488" t="n">
        <v>0</v>
      </c>
      <c r="K7488" t="n">
        <v>-7</v>
      </c>
      <c r="L7488" t="n">
        <v>0</v>
      </c>
      <c r="M7488" t="n">
        <v>0</v>
      </c>
      <c r="O7488" t="n">
        <v>0</v>
      </c>
    </row>
    <row r="7489">
      <c r="A7489" s="8" t="n">
        <v>46221</v>
      </c>
      <c r="B7489" t="inlineStr">
        <is>
          <t>AA</t>
        </is>
      </c>
      <c r="C7489" s="9">
        <f>_xlfn.XLOOKUP(B7489,Carriers[Code],Carriers[Airline])</f>
        <v/>
      </c>
      <c r="D7489" t="n">
        <v>1565</v>
      </c>
      <c r="E7489" t="inlineStr">
        <is>
          <t>MIA</t>
        </is>
      </c>
      <c r="F7489" s="10" t="n">
        <v>1515</v>
      </c>
      <c r="G7489" t="inlineStr">
        <is>
          <t>1500-1559</t>
        </is>
      </c>
      <c r="H7489" s="9">
        <f>INT(F7489/100)</f>
        <v/>
      </c>
      <c r="I7489" t="n">
        <v>24</v>
      </c>
      <c r="J7489" t="n">
        <v>1</v>
      </c>
      <c r="K7489" t="n">
        <v>15</v>
      </c>
      <c r="L7489" t="n">
        <v>1</v>
      </c>
      <c r="M7489" t="n">
        <v>0</v>
      </c>
      <c r="O7489" t="n">
        <v>0</v>
      </c>
      <c r="P7489" t="n">
        <v>0</v>
      </c>
      <c r="Q7489" t="n">
        <v>0</v>
      </c>
      <c r="R7489" t="n">
        <v>0</v>
      </c>
      <c r="S7489" t="n">
        <v>8</v>
      </c>
      <c r="T7489" t="n">
        <v>7</v>
      </c>
    </row>
    <row r="7490">
      <c r="A7490" s="8" t="n">
        <v>46221</v>
      </c>
      <c r="B7490" t="inlineStr">
        <is>
          <t>B6</t>
        </is>
      </c>
      <c r="C7490" s="9">
        <f>_xlfn.XLOOKUP(B7490,Carriers[Code],Carriers[Airline])</f>
        <v/>
      </c>
      <c r="D7490" t="n">
        <v>897</v>
      </c>
      <c r="E7490" t="inlineStr">
        <is>
          <t>ATL</t>
        </is>
      </c>
      <c r="F7490" s="10" t="n">
        <v>1515</v>
      </c>
      <c r="G7490" t="inlineStr">
        <is>
          <t>1500-1559</t>
        </is>
      </c>
      <c r="H7490" s="9">
        <f>INT(F7490/100)</f>
        <v/>
      </c>
      <c r="M7490" t="n">
        <v>1</v>
      </c>
      <c r="N7490" t="inlineStr">
        <is>
          <t>C</t>
        </is>
      </c>
      <c r="O7490" t="n">
        <v>0</v>
      </c>
    </row>
    <row r="7491">
      <c r="A7491" s="8" t="n">
        <v>46221</v>
      </c>
      <c r="B7491" t="inlineStr">
        <is>
          <t>DL</t>
        </is>
      </c>
      <c r="C7491" s="9">
        <f>_xlfn.XLOOKUP(B7491,Carriers[Code],Carriers[Airline])</f>
        <v/>
      </c>
      <c r="D7491" t="n">
        <v>776</v>
      </c>
      <c r="E7491" t="inlineStr">
        <is>
          <t>MIA</t>
        </is>
      </c>
      <c r="F7491" s="10" t="n">
        <v>1515</v>
      </c>
      <c r="G7491" t="inlineStr">
        <is>
          <t>1500-1559</t>
        </is>
      </c>
      <c r="H7491" s="9">
        <f>INT(F7491/100)</f>
        <v/>
      </c>
      <c r="I7491" t="n">
        <v>13</v>
      </c>
      <c r="J7491" t="n">
        <v>0</v>
      </c>
      <c r="K7491" t="n">
        <v>-8</v>
      </c>
      <c r="L7491" t="n">
        <v>0</v>
      </c>
      <c r="M7491" t="n">
        <v>0</v>
      </c>
      <c r="O7491" t="n">
        <v>0</v>
      </c>
    </row>
    <row r="7492">
      <c r="A7492" s="8" t="n">
        <v>46221</v>
      </c>
      <c r="B7492" t="inlineStr">
        <is>
          <t>WN</t>
        </is>
      </c>
      <c r="C7492" s="9">
        <f>_xlfn.XLOOKUP(B7492,Carriers[Code],Carriers[Airline])</f>
        <v/>
      </c>
      <c r="D7492" t="n">
        <v>1101</v>
      </c>
      <c r="E7492" t="inlineStr">
        <is>
          <t>BWI</t>
        </is>
      </c>
      <c r="F7492" s="10" t="n">
        <v>1515</v>
      </c>
      <c r="G7492" t="inlineStr">
        <is>
          <t>1500-1559</t>
        </is>
      </c>
      <c r="H7492" s="9">
        <f>INT(F7492/100)</f>
        <v/>
      </c>
      <c r="I7492" t="n">
        <v>298</v>
      </c>
      <c r="J7492" t="n">
        <v>1</v>
      </c>
      <c r="K7492" t="n">
        <v>347</v>
      </c>
      <c r="L7492" t="n">
        <v>1</v>
      </c>
      <c r="M7492" t="n">
        <v>0</v>
      </c>
      <c r="O7492" t="n">
        <v>0</v>
      </c>
      <c r="P7492" t="n">
        <v>0</v>
      </c>
      <c r="Q7492" t="n">
        <v>0</v>
      </c>
      <c r="R7492" t="n">
        <v>284</v>
      </c>
      <c r="S7492" t="n">
        <v>0</v>
      </c>
      <c r="T7492" t="n">
        <v>63</v>
      </c>
    </row>
    <row r="7493">
      <c r="A7493" s="8" t="n">
        <v>46221</v>
      </c>
      <c r="B7493" t="inlineStr">
        <is>
          <t>YX</t>
        </is>
      </c>
      <c r="C7493" s="9">
        <f>_xlfn.XLOOKUP(B7493,Carriers[Code],Carriers[Airline])</f>
        <v/>
      </c>
      <c r="D7493" t="n">
        <v>4380</v>
      </c>
      <c r="E7493" t="inlineStr">
        <is>
          <t>DCA</t>
        </is>
      </c>
      <c r="F7493" s="10" t="n">
        <v>1515</v>
      </c>
      <c r="G7493" t="inlineStr">
        <is>
          <t>1500-1559</t>
        </is>
      </c>
      <c r="H7493" s="9">
        <f>INT(F7493/100)</f>
        <v/>
      </c>
      <c r="M7493" t="n">
        <v>1</v>
      </c>
      <c r="N7493" t="inlineStr">
        <is>
          <t>C</t>
        </is>
      </c>
      <c r="O7493" t="n">
        <v>0</v>
      </c>
    </row>
    <row r="7494">
      <c r="A7494" s="8" t="n">
        <v>46221</v>
      </c>
      <c r="B7494" t="inlineStr">
        <is>
          <t>B6</t>
        </is>
      </c>
      <c r="C7494" s="9">
        <f>_xlfn.XLOOKUP(B7494,Carriers[Code],Carriers[Airline])</f>
        <v/>
      </c>
      <c r="D7494" t="n">
        <v>551</v>
      </c>
      <c r="E7494" t="inlineStr">
        <is>
          <t>MCO</t>
        </is>
      </c>
      <c r="F7494" s="10" t="n">
        <v>1519</v>
      </c>
      <c r="G7494" t="inlineStr">
        <is>
          <t>1500-1559</t>
        </is>
      </c>
      <c r="H7494" s="9">
        <f>INT(F7494/100)</f>
        <v/>
      </c>
      <c r="M7494" t="n">
        <v>1</v>
      </c>
      <c r="N7494" t="inlineStr">
        <is>
          <t>C</t>
        </is>
      </c>
      <c r="O7494" t="n">
        <v>0</v>
      </c>
    </row>
    <row r="7495">
      <c r="A7495" s="8" t="n">
        <v>46221</v>
      </c>
      <c r="B7495" t="inlineStr">
        <is>
          <t>WN</t>
        </is>
      </c>
      <c r="C7495" s="9">
        <f>_xlfn.XLOOKUP(B7495,Carriers[Code],Carriers[Airline])</f>
        <v/>
      </c>
      <c r="D7495" t="n">
        <v>742</v>
      </c>
      <c r="E7495" t="inlineStr">
        <is>
          <t>DEN</t>
        </is>
      </c>
      <c r="F7495" s="10" t="n">
        <v>1520</v>
      </c>
      <c r="G7495" t="inlineStr">
        <is>
          <t>1500-1559</t>
        </is>
      </c>
      <c r="H7495" s="9">
        <f>INT(F7495/100)</f>
        <v/>
      </c>
      <c r="I7495" t="n">
        <v>17</v>
      </c>
      <c r="J7495" t="n">
        <v>1</v>
      </c>
      <c r="K7495" t="n">
        <v>-1</v>
      </c>
      <c r="L7495" t="n">
        <v>0</v>
      </c>
      <c r="M7495" t="n">
        <v>0</v>
      </c>
      <c r="O7495" t="n">
        <v>0</v>
      </c>
    </row>
    <row r="7496">
      <c r="A7496" s="8" t="n">
        <v>46221</v>
      </c>
      <c r="B7496" t="inlineStr">
        <is>
          <t>YX</t>
        </is>
      </c>
      <c r="C7496" s="9">
        <f>_xlfn.XLOOKUP(B7496,Carriers[Code],Carriers[Airline])</f>
        <v/>
      </c>
      <c r="D7496" t="n">
        <v>5680</v>
      </c>
      <c r="E7496" t="inlineStr">
        <is>
          <t>PIT</t>
        </is>
      </c>
      <c r="F7496" s="10" t="n">
        <v>1520</v>
      </c>
      <c r="G7496" t="inlineStr">
        <is>
          <t>1500-1559</t>
        </is>
      </c>
      <c r="H7496" s="9">
        <f>INT(F7496/100)</f>
        <v/>
      </c>
      <c r="I7496" t="n">
        <v>34</v>
      </c>
      <c r="J7496" t="n">
        <v>1</v>
      </c>
      <c r="K7496" t="n">
        <v>31</v>
      </c>
      <c r="L7496" t="n">
        <v>1</v>
      </c>
      <c r="M7496" t="n">
        <v>0</v>
      </c>
      <c r="O7496" t="n">
        <v>0</v>
      </c>
      <c r="P7496" t="n">
        <v>11</v>
      </c>
      <c r="Q7496" t="n">
        <v>0</v>
      </c>
      <c r="R7496" t="n">
        <v>0</v>
      </c>
      <c r="S7496" t="n">
        <v>0</v>
      </c>
      <c r="T7496" t="n">
        <v>20</v>
      </c>
    </row>
    <row r="7497">
      <c r="A7497" s="8" t="n">
        <v>46221</v>
      </c>
      <c r="B7497" t="inlineStr">
        <is>
          <t>AS</t>
        </is>
      </c>
      <c r="C7497" s="9">
        <f>_xlfn.XLOOKUP(B7497,Carriers[Code],Carriers[Airline])</f>
        <v/>
      </c>
      <c r="D7497" t="n">
        <v>1506</v>
      </c>
      <c r="E7497" t="inlineStr">
        <is>
          <t>SEA</t>
        </is>
      </c>
      <c r="F7497" s="10" t="n">
        <v>1526</v>
      </c>
      <c r="G7497" t="inlineStr">
        <is>
          <t>1500-1559</t>
        </is>
      </c>
      <c r="H7497" s="9">
        <f>INT(F7497/100)</f>
        <v/>
      </c>
      <c r="I7497" t="n">
        <v>-6</v>
      </c>
      <c r="J7497" t="n">
        <v>0</v>
      </c>
      <c r="K7497" t="n">
        <v>13</v>
      </c>
      <c r="L7497" t="n">
        <v>0</v>
      </c>
      <c r="M7497" t="n">
        <v>0</v>
      </c>
      <c r="O7497" t="n">
        <v>0</v>
      </c>
    </row>
    <row r="7498">
      <c r="A7498" s="8" t="n">
        <v>46221</v>
      </c>
      <c r="B7498" t="inlineStr">
        <is>
          <t>DL</t>
        </is>
      </c>
      <c r="C7498" s="9">
        <f>_xlfn.XLOOKUP(B7498,Carriers[Code],Carriers[Airline])</f>
        <v/>
      </c>
      <c r="D7498" t="n">
        <v>2887</v>
      </c>
      <c r="E7498" t="inlineStr">
        <is>
          <t>MCO</t>
        </is>
      </c>
      <c r="F7498" s="10" t="n">
        <v>1527</v>
      </c>
      <c r="G7498" t="inlineStr">
        <is>
          <t>1500-1559</t>
        </is>
      </c>
      <c r="H7498" s="9">
        <f>INT(F7498/100)</f>
        <v/>
      </c>
      <c r="I7498" t="n">
        <v>34</v>
      </c>
      <c r="J7498" t="n">
        <v>1</v>
      </c>
      <c r="K7498" t="n">
        <v>72</v>
      </c>
      <c r="L7498" t="n">
        <v>1</v>
      </c>
      <c r="M7498" t="n">
        <v>0</v>
      </c>
      <c r="O7498" t="n">
        <v>0</v>
      </c>
      <c r="P7498" t="n">
        <v>0</v>
      </c>
      <c r="Q7498" t="n">
        <v>0</v>
      </c>
      <c r="R7498" t="n">
        <v>68</v>
      </c>
      <c r="S7498" t="n">
        <v>0</v>
      </c>
      <c r="T7498" t="n">
        <v>4</v>
      </c>
    </row>
    <row r="7499">
      <c r="A7499" s="8" t="n">
        <v>46221</v>
      </c>
      <c r="B7499" t="inlineStr">
        <is>
          <t>AA</t>
        </is>
      </c>
      <c r="C7499" s="9">
        <f>_xlfn.XLOOKUP(B7499,Carriers[Code],Carriers[Airline])</f>
        <v/>
      </c>
      <c r="D7499" t="n">
        <v>1563</v>
      </c>
      <c r="E7499" t="inlineStr">
        <is>
          <t>ORD</t>
        </is>
      </c>
      <c r="F7499" s="10" t="n">
        <v>1528</v>
      </c>
      <c r="G7499" t="inlineStr">
        <is>
          <t>1500-1559</t>
        </is>
      </c>
      <c r="H7499" s="9">
        <f>INT(F7499/100)</f>
        <v/>
      </c>
      <c r="I7499" t="n">
        <v>48</v>
      </c>
      <c r="J7499" t="n">
        <v>1</v>
      </c>
      <c r="K7499" t="n">
        <v>117</v>
      </c>
      <c r="L7499" t="n">
        <v>1</v>
      </c>
      <c r="M7499" t="n">
        <v>0</v>
      </c>
      <c r="O7499" t="n">
        <v>0</v>
      </c>
      <c r="P7499" t="n">
        <v>0</v>
      </c>
      <c r="Q7499" t="n">
        <v>0</v>
      </c>
      <c r="R7499" t="n">
        <v>69</v>
      </c>
      <c r="S7499" t="n">
        <v>0</v>
      </c>
      <c r="T7499" t="n">
        <v>48</v>
      </c>
    </row>
    <row r="7500">
      <c r="A7500" s="8" t="n">
        <v>46221</v>
      </c>
      <c r="B7500" t="inlineStr">
        <is>
          <t>B6</t>
        </is>
      </c>
      <c r="C7500" s="9">
        <f>_xlfn.XLOOKUP(B7500,Carriers[Code],Carriers[Airline])</f>
        <v/>
      </c>
      <c r="D7500" t="n">
        <v>933</v>
      </c>
      <c r="E7500" t="inlineStr">
        <is>
          <t>IAH</t>
        </is>
      </c>
      <c r="F7500" s="10" t="n">
        <v>1529</v>
      </c>
      <c r="G7500" t="inlineStr">
        <is>
          <t>1500-1559</t>
        </is>
      </c>
      <c r="H7500" s="9">
        <f>INT(F7500/100)</f>
        <v/>
      </c>
      <c r="M7500" t="n">
        <v>1</v>
      </c>
      <c r="N7500" t="inlineStr">
        <is>
          <t>C</t>
        </is>
      </c>
      <c r="O7500" t="n">
        <v>0</v>
      </c>
    </row>
    <row r="7501">
      <c r="A7501" s="8" t="n">
        <v>46221</v>
      </c>
      <c r="B7501" t="inlineStr">
        <is>
          <t>B6</t>
        </is>
      </c>
      <c r="C7501" s="9">
        <f>_xlfn.XLOOKUP(B7501,Carriers[Code],Carriers[Airline])</f>
        <v/>
      </c>
      <c r="D7501" t="n">
        <v>1813</v>
      </c>
      <c r="E7501" t="inlineStr">
        <is>
          <t>ORF</t>
        </is>
      </c>
      <c r="F7501" s="10" t="n">
        <v>1529</v>
      </c>
      <c r="G7501" t="inlineStr">
        <is>
          <t>1500-1559</t>
        </is>
      </c>
      <c r="H7501" s="9">
        <f>INT(F7501/100)</f>
        <v/>
      </c>
      <c r="I7501" t="n">
        <v>161</v>
      </c>
      <c r="J7501" t="n">
        <v>1</v>
      </c>
      <c r="K7501" t="n">
        <v>194</v>
      </c>
      <c r="L7501" t="n">
        <v>1</v>
      </c>
      <c r="M7501" t="n">
        <v>0</v>
      </c>
      <c r="O7501" t="n">
        <v>0</v>
      </c>
      <c r="P7501" t="n">
        <v>0</v>
      </c>
      <c r="Q7501" t="n">
        <v>0</v>
      </c>
      <c r="R7501" t="n">
        <v>76</v>
      </c>
      <c r="S7501" t="n">
        <v>0</v>
      </c>
      <c r="T7501" t="n">
        <v>118</v>
      </c>
    </row>
    <row r="7502">
      <c r="A7502" s="8" t="n">
        <v>46221</v>
      </c>
      <c r="B7502" t="inlineStr">
        <is>
          <t>DL</t>
        </is>
      </c>
      <c r="C7502" s="9">
        <f>_xlfn.XLOOKUP(B7502,Carriers[Code],Carriers[Airline])</f>
        <v/>
      </c>
      <c r="D7502" t="n">
        <v>1439</v>
      </c>
      <c r="E7502" t="inlineStr">
        <is>
          <t>TPA</t>
        </is>
      </c>
      <c r="F7502" s="10" t="n">
        <v>1532</v>
      </c>
      <c r="G7502" t="inlineStr">
        <is>
          <t>1500-1559</t>
        </is>
      </c>
      <c r="H7502" s="9">
        <f>INT(F7502/100)</f>
        <v/>
      </c>
      <c r="I7502" t="n">
        <v>49</v>
      </c>
      <c r="J7502" t="n">
        <v>1</v>
      </c>
      <c r="K7502" t="n">
        <v>67</v>
      </c>
      <c r="L7502" t="n">
        <v>1</v>
      </c>
      <c r="M7502" t="n">
        <v>0</v>
      </c>
      <c r="O7502" t="n">
        <v>0</v>
      </c>
      <c r="P7502" t="n">
        <v>0</v>
      </c>
      <c r="Q7502" t="n">
        <v>0</v>
      </c>
      <c r="R7502" t="n">
        <v>35</v>
      </c>
      <c r="S7502" t="n">
        <v>0</v>
      </c>
      <c r="T7502" t="n">
        <v>32</v>
      </c>
    </row>
    <row r="7503">
      <c r="A7503" s="8" t="n">
        <v>46221</v>
      </c>
      <c r="B7503" t="inlineStr">
        <is>
          <t>B6</t>
        </is>
      </c>
      <c r="C7503" s="9">
        <f>_xlfn.XLOOKUP(B7503,Carriers[Code],Carriers[Airline])</f>
        <v/>
      </c>
      <c r="D7503" t="n">
        <v>2321</v>
      </c>
      <c r="E7503" t="inlineStr">
        <is>
          <t>PBI</t>
        </is>
      </c>
      <c r="F7503" s="10" t="n">
        <v>1539</v>
      </c>
      <c r="G7503" t="inlineStr">
        <is>
          <t>1500-1559</t>
        </is>
      </c>
      <c r="H7503" s="9">
        <f>INT(F7503/100)</f>
        <v/>
      </c>
      <c r="M7503" t="n">
        <v>1</v>
      </c>
      <c r="N7503" t="inlineStr">
        <is>
          <t>B</t>
        </is>
      </c>
      <c r="O7503" t="n">
        <v>0</v>
      </c>
    </row>
    <row r="7504">
      <c r="A7504" s="8" t="n">
        <v>46221</v>
      </c>
      <c r="B7504" t="inlineStr">
        <is>
          <t>B6</t>
        </is>
      </c>
      <c r="C7504" s="9">
        <f>_xlfn.XLOOKUP(B7504,Carriers[Code],Carriers[Airline])</f>
        <v/>
      </c>
      <c r="D7504" t="n">
        <v>233</v>
      </c>
      <c r="E7504" t="inlineStr">
        <is>
          <t>SFO</t>
        </is>
      </c>
      <c r="F7504" s="10" t="n">
        <v>1550</v>
      </c>
      <c r="G7504" t="inlineStr">
        <is>
          <t>1500-1559</t>
        </is>
      </c>
      <c r="H7504" s="9">
        <f>INT(F7504/100)</f>
        <v/>
      </c>
      <c r="I7504" t="n">
        <v>21</v>
      </c>
      <c r="J7504" t="n">
        <v>1</v>
      </c>
      <c r="K7504" t="n">
        <v>17</v>
      </c>
      <c r="L7504" t="n">
        <v>1</v>
      </c>
      <c r="M7504" t="n">
        <v>0</v>
      </c>
      <c r="O7504" t="n">
        <v>0</v>
      </c>
      <c r="P7504" t="n">
        <v>17</v>
      </c>
      <c r="Q7504" t="n">
        <v>0</v>
      </c>
      <c r="R7504" t="n">
        <v>0</v>
      </c>
      <c r="S7504" t="n">
        <v>0</v>
      </c>
      <c r="T7504" t="n">
        <v>0</v>
      </c>
    </row>
    <row r="7505">
      <c r="A7505" s="8" t="n">
        <v>46221</v>
      </c>
      <c r="B7505" t="inlineStr">
        <is>
          <t>UA</t>
        </is>
      </c>
      <c r="C7505" s="9">
        <f>_xlfn.XLOOKUP(B7505,Carriers[Code],Carriers[Airline])</f>
        <v/>
      </c>
      <c r="D7505" t="n">
        <v>1183</v>
      </c>
      <c r="E7505" t="inlineStr">
        <is>
          <t>IAH</t>
        </is>
      </c>
      <c r="F7505" s="10" t="n">
        <v>1554</v>
      </c>
      <c r="G7505" t="inlineStr">
        <is>
          <t>1500-1559</t>
        </is>
      </c>
      <c r="H7505" s="9">
        <f>INT(F7505/100)</f>
        <v/>
      </c>
      <c r="I7505" t="n">
        <v>457</v>
      </c>
      <c r="J7505" t="n">
        <v>1</v>
      </c>
      <c r="K7505" t="n">
        <v>444</v>
      </c>
      <c r="L7505" t="n">
        <v>1</v>
      </c>
      <c r="M7505" t="n">
        <v>0</v>
      </c>
      <c r="O7505" t="n">
        <v>0</v>
      </c>
      <c r="P7505" t="n">
        <v>429</v>
      </c>
      <c r="Q7505" t="n">
        <v>0</v>
      </c>
      <c r="R7505" t="n">
        <v>0</v>
      </c>
      <c r="S7505" t="n">
        <v>0</v>
      </c>
      <c r="T7505" t="n">
        <v>15</v>
      </c>
    </row>
    <row r="7506">
      <c r="A7506" s="8" t="n">
        <v>46221</v>
      </c>
      <c r="B7506" t="inlineStr">
        <is>
          <t>B6</t>
        </is>
      </c>
      <c r="C7506" s="9">
        <f>_xlfn.XLOOKUP(B7506,Carriers[Code],Carriers[Airline])</f>
        <v/>
      </c>
      <c r="D7506" t="n">
        <v>487</v>
      </c>
      <c r="E7506" t="inlineStr">
        <is>
          <t>LAX</t>
        </is>
      </c>
      <c r="F7506" s="10" t="n">
        <v>1555</v>
      </c>
      <c r="G7506" t="inlineStr">
        <is>
          <t>1500-1559</t>
        </is>
      </c>
      <c r="H7506" s="9">
        <f>INT(F7506/100)</f>
        <v/>
      </c>
      <c r="I7506" t="n">
        <v>33</v>
      </c>
      <c r="J7506" t="n">
        <v>1</v>
      </c>
      <c r="K7506" t="n">
        <v>23</v>
      </c>
      <c r="L7506" t="n">
        <v>1</v>
      </c>
      <c r="M7506" t="n">
        <v>0</v>
      </c>
      <c r="O7506" t="n">
        <v>0</v>
      </c>
      <c r="P7506" t="n">
        <v>13</v>
      </c>
      <c r="Q7506" t="n">
        <v>0</v>
      </c>
      <c r="R7506" t="n">
        <v>0</v>
      </c>
      <c r="S7506" t="n">
        <v>0</v>
      </c>
      <c r="T7506" t="n">
        <v>10</v>
      </c>
    </row>
    <row r="7507">
      <c r="A7507" s="8" t="n">
        <v>46221</v>
      </c>
      <c r="B7507" t="inlineStr">
        <is>
          <t>YX</t>
        </is>
      </c>
      <c r="C7507" s="9">
        <f>_xlfn.XLOOKUP(B7507,Carriers[Code],Carriers[Airline])</f>
        <v/>
      </c>
      <c r="D7507" t="n">
        <v>5820</v>
      </c>
      <c r="E7507" t="inlineStr">
        <is>
          <t>DCA</t>
        </is>
      </c>
      <c r="F7507" s="10" t="n">
        <v>1556</v>
      </c>
      <c r="G7507" t="inlineStr">
        <is>
          <t>1500-1559</t>
        </is>
      </c>
      <c r="H7507" s="9">
        <f>INT(F7507/100)</f>
        <v/>
      </c>
      <c r="M7507" t="n">
        <v>1</v>
      </c>
      <c r="N7507" t="inlineStr">
        <is>
          <t>A</t>
        </is>
      </c>
      <c r="O7507" t="n">
        <v>0</v>
      </c>
    </row>
    <row r="7508">
      <c r="A7508" s="8" t="n">
        <v>46221</v>
      </c>
      <c r="B7508" t="inlineStr">
        <is>
          <t>WN</t>
        </is>
      </c>
      <c r="C7508" s="9">
        <f>_xlfn.XLOOKUP(B7508,Carriers[Code],Carriers[Airline])</f>
        <v/>
      </c>
      <c r="D7508" t="n">
        <v>3826</v>
      </c>
      <c r="E7508" t="inlineStr">
        <is>
          <t>BNA</t>
        </is>
      </c>
      <c r="F7508" s="10" t="n">
        <v>1600</v>
      </c>
      <c r="G7508" t="inlineStr">
        <is>
          <t>1600-1659</t>
        </is>
      </c>
      <c r="H7508" s="9">
        <f>INT(F7508/100)</f>
        <v/>
      </c>
      <c r="I7508" t="n">
        <v>123</v>
      </c>
      <c r="J7508" t="n">
        <v>1</v>
      </c>
      <c r="K7508" t="n">
        <v>165</v>
      </c>
      <c r="L7508" t="n">
        <v>1</v>
      </c>
      <c r="M7508" t="n">
        <v>0</v>
      </c>
      <c r="O7508" t="n">
        <v>0</v>
      </c>
      <c r="P7508" t="n">
        <v>0</v>
      </c>
      <c r="Q7508" t="n">
        <v>0</v>
      </c>
      <c r="R7508" t="n">
        <v>59</v>
      </c>
      <c r="S7508" t="n">
        <v>0</v>
      </c>
      <c r="T7508" t="n">
        <v>106</v>
      </c>
    </row>
    <row r="7509">
      <c r="A7509" s="8" t="n">
        <v>46221</v>
      </c>
      <c r="B7509" t="inlineStr">
        <is>
          <t>YX</t>
        </is>
      </c>
      <c r="C7509" s="9">
        <f>_xlfn.XLOOKUP(B7509,Carriers[Code],Carriers[Airline])</f>
        <v/>
      </c>
      <c r="D7509" t="n">
        <v>5657</v>
      </c>
      <c r="E7509" t="inlineStr">
        <is>
          <t>JAX</t>
        </is>
      </c>
      <c r="F7509" s="10" t="n">
        <v>1600</v>
      </c>
      <c r="G7509" t="inlineStr">
        <is>
          <t>1600-1659</t>
        </is>
      </c>
      <c r="H7509" s="9">
        <f>INT(F7509/100)</f>
        <v/>
      </c>
      <c r="I7509" t="n">
        <v>119</v>
      </c>
      <c r="J7509" t="n">
        <v>1</v>
      </c>
      <c r="K7509" t="n">
        <v>137</v>
      </c>
      <c r="L7509" t="n">
        <v>1</v>
      </c>
      <c r="M7509" t="n">
        <v>0</v>
      </c>
      <c r="O7509" t="n">
        <v>0</v>
      </c>
      <c r="P7509" t="n">
        <v>0</v>
      </c>
      <c r="Q7509" t="n">
        <v>0</v>
      </c>
      <c r="R7509" t="n">
        <v>18</v>
      </c>
      <c r="S7509" t="n">
        <v>0</v>
      </c>
      <c r="T7509" t="n">
        <v>119</v>
      </c>
    </row>
    <row r="7510">
      <c r="A7510" s="8" t="n">
        <v>46221</v>
      </c>
      <c r="B7510" t="inlineStr">
        <is>
          <t>YX</t>
        </is>
      </c>
      <c r="C7510" s="9">
        <f>_xlfn.XLOOKUP(B7510,Carriers[Code],Carriers[Airline])</f>
        <v/>
      </c>
      <c r="D7510" t="n">
        <v>5655</v>
      </c>
      <c r="E7510" t="inlineStr">
        <is>
          <t>CLE</t>
        </is>
      </c>
      <c r="F7510" s="10" t="n">
        <v>1605</v>
      </c>
      <c r="G7510" t="inlineStr">
        <is>
          <t>1600-1659</t>
        </is>
      </c>
      <c r="H7510" s="9">
        <f>INT(F7510/100)</f>
        <v/>
      </c>
      <c r="I7510" t="n">
        <v>-3</v>
      </c>
      <c r="J7510" t="n">
        <v>0</v>
      </c>
      <c r="K7510" t="n">
        <v>12</v>
      </c>
      <c r="L7510" t="n">
        <v>0</v>
      </c>
      <c r="M7510" t="n">
        <v>0</v>
      </c>
      <c r="O7510" t="n">
        <v>0</v>
      </c>
    </row>
    <row r="7511">
      <c r="A7511" s="8" t="n">
        <v>46221</v>
      </c>
      <c r="B7511" t="inlineStr">
        <is>
          <t>AA</t>
        </is>
      </c>
      <c r="C7511" s="9">
        <f>_xlfn.XLOOKUP(B7511,Carriers[Code],Carriers[Airline])</f>
        <v/>
      </c>
      <c r="D7511" t="n">
        <v>1595</v>
      </c>
      <c r="E7511" t="inlineStr">
        <is>
          <t>DFW</t>
        </is>
      </c>
      <c r="F7511" s="10" t="n">
        <v>1606</v>
      </c>
      <c r="G7511" t="inlineStr">
        <is>
          <t>1600-1659</t>
        </is>
      </c>
      <c r="H7511" s="9">
        <f>INT(F7511/100)</f>
        <v/>
      </c>
      <c r="I7511" t="n">
        <v>19</v>
      </c>
      <c r="J7511" t="n">
        <v>1</v>
      </c>
      <c r="K7511" t="n">
        <v>39</v>
      </c>
      <c r="L7511" t="n">
        <v>1</v>
      </c>
      <c r="M7511" t="n">
        <v>0</v>
      </c>
      <c r="O7511" t="n">
        <v>0</v>
      </c>
      <c r="P7511" t="n">
        <v>0</v>
      </c>
      <c r="Q7511" t="n">
        <v>19</v>
      </c>
      <c r="R7511" t="n">
        <v>20</v>
      </c>
      <c r="S7511" t="n">
        <v>0</v>
      </c>
      <c r="T7511" t="n">
        <v>0</v>
      </c>
    </row>
    <row r="7512">
      <c r="A7512" s="8" t="n">
        <v>46221</v>
      </c>
      <c r="B7512" t="inlineStr">
        <is>
          <t>B6</t>
        </is>
      </c>
      <c r="C7512" s="9">
        <f>_xlfn.XLOOKUP(B7512,Carriers[Code],Carriers[Airline])</f>
        <v/>
      </c>
      <c r="D7512" t="n">
        <v>1263</v>
      </c>
      <c r="E7512" t="inlineStr">
        <is>
          <t>TVC</t>
        </is>
      </c>
      <c r="F7512" s="10" t="n">
        <v>1608</v>
      </c>
      <c r="G7512" t="inlineStr">
        <is>
          <t>1600-1659</t>
        </is>
      </c>
      <c r="H7512" s="9">
        <f>INT(F7512/100)</f>
        <v/>
      </c>
      <c r="I7512" t="n">
        <v>19</v>
      </c>
      <c r="J7512" t="n">
        <v>1</v>
      </c>
      <c r="K7512" t="n">
        <v>10</v>
      </c>
      <c r="L7512" t="n">
        <v>0</v>
      </c>
      <c r="M7512" t="n">
        <v>0</v>
      </c>
      <c r="O7512" t="n">
        <v>0</v>
      </c>
    </row>
    <row r="7513">
      <c r="A7513" s="8" t="n">
        <v>46221</v>
      </c>
      <c r="B7513" t="inlineStr">
        <is>
          <t>UA</t>
        </is>
      </c>
      <c r="C7513" s="9">
        <f>_xlfn.XLOOKUP(B7513,Carriers[Code],Carriers[Airline])</f>
        <v/>
      </c>
      <c r="D7513" t="n">
        <v>512</v>
      </c>
      <c r="E7513" t="inlineStr">
        <is>
          <t>SFO</t>
        </is>
      </c>
      <c r="F7513" s="10" t="n">
        <v>1615</v>
      </c>
      <c r="G7513" t="inlineStr">
        <is>
          <t>1600-1659</t>
        </is>
      </c>
      <c r="H7513" s="9">
        <f>INT(F7513/100)</f>
        <v/>
      </c>
      <c r="I7513" t="n">
        <v>270</v>
      </c>
      <c r="J7513" t="n">
        <v>1</v>
      </c>
      <c r="K7513" t="n">
        <v>284</v>
      </c>
      <c r="L7513" t="n">
        <v>1</v>
      </c>
      <c r="M7513" t="n">
        <v>0</v>
      </c>
      <c r="O7513" t="n">
        <v>0</v>
      </c>
      <c r="P7513" t="n">
        <v>0</v>
      </c>
      <c r="Q7513" t="n">
        <v>0</v>
      </c>
      <c r="R7513" t="n">
        <v>284</v>
      </c>
      <c r="S7513" t="n">
        <v>0</v>
      </c>
      <c r="T7513" t="n">
        <v>0</v>
      </c>
    </row>
    <row r="7514">
      <c r="A7514" s="8" t="n">
        <v>46221</v>
      </c>
      <c r="B7514" t="inlineStr">
        <is>
          <t>B6</t>
        </is>
      </c>
      <c r="C7514" s="9">
        <f>_xlfn.XLOOKUP(B7514,Carriers[Code],Carriers[Airline])</f>
        <v/>
      </c>
      <c r="D7514" t="n">
        <v>319</v>
      </c>
      <c r="E7514" t="inlineStr">
        <is>
          <t>SAN</t>
        </is>
      </c>
      <c r="F7514" s="10" t="n">
        <v>1620</v>
      </c>
      <c r="G7514" t="inlineStr">
        <is>
          <t>1600-1659</t>
        </is>
      </c>
      <c r="H7514" s="9">
        <f>INT(F7514/100)</f>
        <v/>
      </c>
      <c r="I7514" t="n">
        <v>48</v>
      </c>
      <c r="J7514" t="n">
        <v>1</v>
      </c>
      <c r="K7514" t="n">
        <v>76</v>
      </c>
      <c r="L7514" t="n">
        <v>1</v>
      </c>
      <c r="M7514" t="n">
        <v>0</v>
      </c>
      <c r="O7514" t="n">
        <v>0</v>
      </c>
      <c r="P7514" t="n">
        <v>48</v>
      </c>
      <c r="Q7514" t="n">
        <v>0</v>
      </c>
      <c r="R7514" t="n">
        <v>28</v>
      </c>
      <c r="S7514" t="n">
        <v>0</v>
      </c>
      <c r="T7514" t="n">
        <v>0</v>
      </c>
    </row>
    <row r="7515">
      <c r="A7515" s="8" t="n">
        <v>46221</v>
      </c>
      <c r="B7515" t="inlineStr">
        <is>
          <t>YX</t>
        </is>
      </c>
      <c r="C7515" s="9">
        <f>_xlfn.XLOOKUP(B7515,Carriers[Code],Carriers[Airline])</f>
        <v/>
      </c>
      <c r="D7515" t="n">
        <v>5629</v>
      </c>
      <c r="E7515" t="inlineStr">
        <is>
          <t>CMH</t>
        </is>
      </c>
      <c r="F7515" s="10" t="n">
        <v>1620</v>
      </c>
      <c r="G7515" t="inlineStr">
        <is>
          <t>1600-1659</t>
        </is>
      </c>
      <c r="H7515" s="9">
        <f>INT(F7515/100)</f>
        <v/>
      </c>
      <c r="M7515" t="n">
        <v>1</v>
      </c>
      <c r="N7515" t="inlineStr">
        <is>
          <t>C</t>
        </is>
      </c>
      <c r="O7515" t="n">
        <v>0</v>
      </c>
    </row>
    <row r="7516">
      <c r="A7516" s="8" t="n">
        <v>46221</v>
      </c>
      <c r="B7516" t="inlineStr">
        <is>
          <t>B6</t>
        </is>
      </c>
      <c r="C7516" s="9">
        <f>_xlfn.XLOOKUP(B7516,Carriers[Code],Carriers[Airline])</f>
        <v/>
      </c>
      <c r="D7516" t="n">
        <v>2065</v>
      </c>
      <c r="E7516" t="inlineStr">
        <is>
          <t>RSW</t>
        </is>
      </c>
      <c r="F7516" s="10" t="n">
        <v>1622</v>
      </c>
      <c r="G7516" t="inlineStr">
        <is>
          <t>1600-1659</t>
        </is>
      </c>
      <c r="H7516" s="9">
        <f>INT(F7516/100)</f>
        <v/>
      </c>
      <c r="I7516" t="n">
        <v>8</v>
      </c>
      <c r="J7516" t="n">
        <v>0</v>
      </c>
      <c r="K7516" t="n">
        <v>-3</v>
      </c>
      <c r="L7516" t="n">
        <v>0</v>
      </c>
      <c r="M7516" t="n">
        <v>0</v>
      </c>
      <c r="O7516" t="n">
        <v>0</v>
      </c>
    </row>
    <row r="7517">
      <c r="A7517" s="8" t="n">
        <v>46221</v>
      </c>
      <c r="B7517" t="inlineStr">
        <is>
          <t>DL</t>
        </is>
      </c>
      <c r="C7517" s="9">
        <f>_xlfn.XLOOKUP(B7517,Carriers[Code],Carriers[Airline])</f>
        <v/>
      </c>
      <c r="D7517" t="n">
        <v>318</v>
      </c>
      <c r="E7517" t="inlineStr">
        <is>
          <t>LAX</t>
        </is>
      </c>
      <c r="F7517" s="10" t="n">
        <v>1625</v>
      </c>
      <c r="G7517" t="inlineStr">
        <is>
          <t>1600-1659</t>
        </is>
      </c>
      <c r="H7517" s="9">
        <f>INT(F7517/100)</f>
        <v/>
      </c>
      <c r="I7517" t="n">
        <v>10</v>
      </c>
      <c r="J7517" t="n">
        <v>0</v>
      </c>
      <c r="K7517" t="n">
        <v>22</v>
      </c>
      <c r="L7517" t="n">
        <v>1</v>
      </c>
      <c r="M7517" t="n">
        <v>0</v>
      </c>
      <c r="O7517" t="n">
        <v>0</v>
      </c>
      <c r="P7517" t="n">
        <v>0</v>
      </c>
      <c r="Q7517" t="n">
        <v>0</v>
      </c>
      <c r="R7517" t="n">
        <v>12</v>
      </c>
      <c r="S7517" t="n">
        <v>0</v>
      </c>
      <c r="T7517" t="n">
        <v>10</v>
      </c>
    </row>
    <row r="7518">
      <c r="A7518" s="8" t="n">
        <v>46221</v>
      </c>
      <c r="B7518" t="inlineStr">
        <is>
          <t>DL</t>
        </is>
      </c>
      <c r="C7518" s="9">
        <f>_xlfn.XLOOKUP(B7518,Carriers[Code],Carriers[Airline])</f>
        <v/>
      </c>
      <c r="D7518" t="n">
        <v>2196</v>
      </c>
      <c r="E7518" t="inlineStr">
        <is>
          <t>FLL</t>
        </is>
      </c>
      <c r="F7518" s="10" t="n">
        <v>1625</v>
      </c>
      <c r="G7518" t="inlineStr">
        <is>
          <t>1600-1659</t>
        </is>
      </c>
      <c r="H7518" s="9">
        <f>INT(F7518/100)</f>
        <v/>
      </c>
      <c r="I7518" t="n">
        <v>167</v>
      </c>
      <c r="J7518" t="n">
        <v>1</v>
      </c>
      <c r="K7518" t="n">
        <v>138</v>
      </c>
      <c r="L7518" t="n">
        <v>1</v>
      </c>
      <c r="M7518" t="n">
        <v>0</v>
      </c>
      <c r="O7518" t="n">
        <v>0</v>
      </c>
      <c r="P7518" t="n">
        <v>0</v>
      </c>
      <c r="Q7518" t="n">
        <v>0</v>
      </c>
      <c r="R7518" t="n">
        <v>40</v>
      </c>
      <c r="S7518" t="n">
        <v>0</v>
      </c>
      <c r="T7518" t="n">
        <v>98</v>
      </c>
    </row>
    <row r="7519">
      <c r="A7519" s="8" t="n">
        <v>46221</v>
      </c>
      <c r="B7519" t="inlineStr">
        <is>
          <t>WN</t>
        </is>
      </c>
      <c r="C7519" s="9">
        <f>_xlfn.XLOOKUP(B7519,Carriers[Code],Carriers[Airline])</f>
        <v/>
      </c>
      <c r="D7519" t="n">
        <v>211</v>
      </c>
      <c r="E7519" t="inlineStr">
        <is>
          <t>SAN</t>
        </is>
      </c>
      <c r="F7519" s="10" t="n">
        <v>1625</v>
      </c>
      <c r="G7519" t="inlineStr">
        <is>
          <t>1600-1659</t>
        </is>
      </c>
      <c r="H7519" s="9">
        <f>INT(F7519/100)</f>
        <v/>
      </c>
      <c r="M7519" t="n">
        <v>1</v>
      </c>
      <c r="N7519" t="inlineStr">
        <is>
          <t>A</t>
        </is>
      </c>
      <c r="O7519" t="n">
        <v>0</v>
      </c>
    </row>
    <row r="7520">
      <c r="A7520" s="8" t="n">
        <v>46221</v>
      </c>
      <c r="B7520" t="inlineStr">
        <is>
          <t>YX</t>
        </is>
      </c>
      <c r="C7520" s="9">
        <f>_xlfn.XLOOKUP(B7520,Carriers[Code],Carriers[Airline])</f>
        <v/>
      </c>
      <c r="D7520" t="n">
        <v>4632</v>
      </c>
      <c r="E7520" t="inlineStr">
        <is>
          <t>LGA</t>
        </is>
      </c>
      <c r="F7520" s="10" t="n">
        <v>1626</v>
      </c>
      <c r="G7520" t="inlineStr">
        <is>
          <t>1600-1659</t>
        </is>
      </c>
      <c r="H7520" s="9">
        <f>INT(F7520/100)</f>
        <v/>
      </c>
      <c r="M7520" t="n">
        <v>1</v>
      </c>
      <c r="N7520" t="inlineStr">
        <is>
          <t>C</t>
        </is>
      </c>
      <c r="O7520" t="n">
        <v>0</v>
      </c>
    </row>
    <row r="7521">
      <c r="A7521" s="8" t="n">
        <v>46221</v>
      </c>
      <c r="B7521" t="inlineStr">
        <is>
          <t>DL</t>
        </is>
      </c>
      <c r="C7521" s="9">
        <f>_xlfn.XLOOKUP(B7521,Carriers[Code],Carriers[Airline])</f>
        <v/>
      </c>
      <c r="D7521" t="n">
        <v>445</v>
      </c>
      <c r="E7521" t="inlineStr">
        <is>
          <t>SLC</t>
        </is>
      </c>
      <c r="F7521" s="10" t="n">
        <v>1630</v>
      </c>
      <c r="G7521" t="inlineStr">
        <is>
          <t>1600-1659</t>
        </is>
      </c>
      <c r="H7521" s="9">
        <f>INT(F7521/100)</f>
        <v/>
      </c>
      <c r="I7521" t="n">
        <v>12</v>
      </c>
      <c r="J7521" t="n">
        <v>0</v>
      </c>
      <c r="K7521" t="n">
        <v>5</v>
      </c>
      <c r="L7521" t="n">
        <v>0</v>
      </c>
      <c r="M7521" t="n">
        <v>0</v>
      </c>
      <c r="O7521" t="n">
        <v>0</v>
      </c>
    </row>
    <row r="7522">
      <c r="A7522" s="8" t="n">
        <v>46221</v>
      </c>
      <c r="B7522" t="inlineStr">
        <is>
          <t>AS</t>
        </is>
      </c>
      <c r="C7522" s="9">
        <f>_xlfn.XLOOKUP(B7522,Carriers[Code],Carriers[Airline])</f>
        <v/>
      </c>
      <c r="D7522" t="n">
        <v>389</v>
      </c>
      <c r="E7522" t="inlineStr">
        <is>
          <t>SAN</t>
        </is>
      </c>
      <c r="F7522" s="10" t="n">
        <v>1633</v>
      </c>
      <c r="G7522" t="inlineStr">
        <is>
          <t>1600-1659</t>
        </is>
      </c>
      <c r="H7522" s="9">
        <f>INT(F7522/100)</f>
        <v/>
      </c>
      <c r="I7522" t="n">
        <v>4</v>
      </c>
      <c r="J7522" t="n">
        <v>0</v>
      </c>
      <c r="K7522" t="n">
        <v>-10</v>
      </c>
      <c r="L7522" t="n">
        <v>0</v>
      </c>
      <c r="M7522" t="n">
        <v>0</v>
      </c>
      <c r="O7522" t="n">
        <v>0</v>
      </c>
    </row>
    <row r="7523">
      <c r="A7523" s="8" t="n">
        <v>46221</v>
      </c>
      <c r="B7523" t="inlineStr">
        <is>
          <t>B6</t>
        </is>
      </c>
      <c r="C7523" s="9">
        <f>_xlfn.XLOOKUP(B7523,Carriers[Code],Carriers[Airline])</f>
        <v/>
      </c>
      <c r="D7523" t="n">
        <v>317</v>
      </c>
      <c r="E7523" t="inlineStr">
        <is>
          <t>JFK</t>
        </is>
      </c>
      <c r="F7523" s="10" t="n">
        <v>1643</v>
      </c>
      <c r="G7523" t="inlineStr">
        <is>
          <t>1600-1659</t>
        </is>
      </c>
      <c r="H7523" s="9">
        <f>INT(F7523/100)</f>
        <v/>
      </c>
      <c r="M7523" t="n">
        <v>1</v>
      </c>
      <c r="N7523" t="inlineStr">
        <is>
          <t>C</t>
        </is>
      </c>
      <c r="O7523" t="n">
        <v>0</v>
      </c>
    </row>
    <row r="7524">
      <c r="A7524" s="8" t="n">
        <v>46221</v>
      </c>
      <c r="B7524" t="inlineStr">
        <is>
          <t>WN</t>
        </is>
      </c>
      <c r="C7524" s="9">
        <f>_xlfn.XLOOKUP(B7524,Carriers[Code],Carriers[Airline])</f>
        <v/>
      </c>
      <c r="D7524" t="n">
        <v>1898</v>
      </c>
      <c r="E7524" t="inlineStr">
        <is>
          <t>BWI</t>
        </is>
      </c>
      <c r="F7524" s="10" t="n">
        <v>1645</v>
      </c>
      <c r="G7524" t="inlineStr">
        <is>
          <t>1600-1659</t>
        </is>
      </c>
      <c r="H7524" s="9">
        <f>INT(F7524/100)</f>
        <v/>
      </c>
      <c r="M7524" t="n">
        <v>1</v>
      </c>
      <c r="N7524" t="inlineStr">
        <is>
          <t>B</t>
        </is>
      </c>
      <c r="O7524" t="n">
        <v>0</v>
      </c>
    </row>
    <row r="7525">
      <c r="A7525" s="8" t="n">
        <v>46221</v>
      </c>
      <c r="B7525" t="inlineStr">
        <is>
          <t>B6</t>
        </is>
      </c>
      <c r="C7525" s="9">
        <f>_xlfn.XLOOKUP(B7525,Carriers[Code],Carriers[Airline])</f>
        <v/>
      </c>
      <c r="D7525" t="n">
        <v>1237</v>
      </c>
      <c r="E7525" t="inlineStr">
        <is>
          <t>DTW</t>
        </is>
      </c>
      <c r="F7525" s="10" t="n">
        <v>1651</v>
      </c>
      <c r="G7525" t="inlineStr">
        <is>
          <t>1600-1659</t>
        </is>
      </c>
      <c r="H7525" s="9">
        <f>INT(F7525/100)</f>
        <v/>
      </c>
      <c r="M7525" t="n">
        <v>1</v>
      </c>
      <c r="N7525" t="inlineStr">
        <is>
          <t>C</t>
        </is>
      </c>
      <c r="O7525" t="n">
        <v>0</v>
      </c>
    </row>
    <row r="7526">
      <c r="A7526" s="8" t="n">
        <v>46221</v>
      </c>
      <c r="B7526" t="inlineStr">
        <is>
          <t>AS</t>
        </is>
      </c>
      <c r="C7526" s="9">
        <f>_xlfn.XLOOKUP(B7526,Carriers[Code],Carriers[Airline])</f>
        <v/>
      </c>
      <c r="D7526" t="n">
        <v>1319</v>
      </c>
      <c r="E7526" t="inlineStr">
        <is>
          <t>PDX</t>
        </is>
      </c>
      <c r="F7526" s="10" t="n">
        <v>1654</v>
      </c>
      <c r="G7526" t="inlineStr">
        <is>
          <t>1600-1659</t>
        </is>
      </c>
      <c r="H7526" s="9">
        <f>INT(F7526/100)</f>
        <v/>
      </c>
      <c r="I7526" t="n">
        <v>19</v>
      </c>
      <c r="J7526" t="n">
        <v>1</v>
      </c>
      <c r="K7526" t="n">
        <v>16</v>
      </c>
      <c r="L7526" t="n">
        <v>1</v>
      </c>
      <c r="M7526" t="n">
        <v>0</v>
      </c>
      <c r="O7526" t="n">
        <v>0</v>
      </c>
      <c r="P7526" t="n">
        <v>0</v>
      </c>
      <c r="Q7526" t="n">
        <v>0</v>
      </c>
      <c r="R7526" t="n">
        <v>0</v>
      </c>
      <c r="S7526" t="n">
        <v>0</v>
      </c>
      <c r="T7526" t="n">
        <v>16</v>
      </c>
    </row>
    <row r="7527">
      <c r="A7527" s="8" t="n">
        <v>46221</v>
      </c>
      <c r="B7527" t="inlineStr">
        <is>
          <t>B6</t>
        </is>
      </c>
      <c r="C7527" s="9">
        <f>_xlfn.XLOOKUP(B7527,Carriers[Code],Carriers[Airline])</f>
        <v/>
      </c>
      <c r="D7527" t="n">
        <v>507</v>
      </c>
      <c r="E7527" t="inlineStr">
        <is>
          <t>BNA</t>
        </is>
      </c>
      <c r="F7527" s="10" t="n">
        <v>1655</v>
      </c>
      <c r="G7527" t="inlineStr">
        <is>
          <t>1600-1659</t>
        </is>
      </c>
      <c r="H7527" s="9">
        <f>INT(F7527/100)</f>
        <v/>
      </c>
      <c r="M7527" t="n">
        <v>1</v>
      </c>
      <c r="N7527" t="inlineStr">
        <is>
          <t>B</t>
        </is>
      </c>
      <c r="O7527" t="n">
        <v>0</v>
      </c>
    </row>
    <row r="7528">
      <c r="A7528" s="8" t="n">
        <v>46221</v>
      </c>
      <c r="B7528" t="inlineStr">
        <is>
          <t>YX</t>
        </is>
      </c>
      <c r="C7528" s="9">
        <f>_xlfn.XLOOKUP(B7528,Carriers[Code],Carriers[Airline])</f>
        <v/>
      </c>
      <c r="D7528" t="n">
        <v>5616</v>
      </c>
      <c r="E7528" t="inlineStr">
        <is>
          <t>IND</t>
        </is>
      </c>
      <c r="F7528" s="10" t="n">
        <v>1655</v>
      </c>
      <c r="G7528" t="inlineStr">
        <is>
          <t>1600-1659</t>
        </is>
      </c>
      <c r="H7528" s="9">
        <f>INT(F7528/100)</f>
        <v/>
      </c>
      <c r="M7528" t="n">
        <v>1</v>
      </c>
      <c r="N7528" t="inlineStr">
        <is>
          <t>C</t>
        </is>
      </c>
      <c r="O7528" t="n">
        <v>0</v>
      </c>
    </row>
    <row r="7529">
      <c r="A7529" s="8" t="n">
        <v>46221</v>
      </c>
      <c r="B7529" t="inlineStr">
        <is>
          <t>UA</t>
        </is>
      </c>
      <c r="C7529" s="9">
        <f>_xlfn.XLOOKUP(B7529,Carriers[Code],Carriers[Airline])</f>
        <v/>
      </c>
      <c r="D7529" t="n">
        <v>800</v>
      </c>
      <c r="E7529" t="inlineStr">
        <is>
          <t>DEN</t>
        </is>
      </c>
      <c r="F7529" s="10" t="n">
        <v>1657</v>
      </c>
      <c r="G7529" t="inlineStr">
        <is>
          <t>1600-1659</t>
        </is>
      </c>
      <c r="H7529" s="9">
        <f>INT(F7529/100)</f>
        <v/>
      </c>
      <c r="I7529" t="n">
        <v>64</v>
      </c>
      <c r="J7529" t="n">
        <v>1</v>
      </c>
      <c r="K7529" t="n">
        <v>34</v>
      </c>
      <c r="L7529" t="n">
        <v>1</v>
      </c>
      <c r="M7529" t="n">
        <v>0</v>
      </c>
      <c r="O7529" t="n">
        <v>0</v>
      </c>
      <c r="P7529" t="n">
        <v>18</v>
      </c>
      <c r="Q7529" t="n">
        <v>0</v>
      </c>
      <c r="R7529" t="n">
        <v>0</v>
      </c>
      <c r="S7529" t="n">
        <v>0</v>
      </c>
      <c r="T7529" t="n">
        <v>16</v>
      </c>
    </row>
    <row r="7530">
      <c r="A7530" s="8" t="n">
        <v>46221</v>
      </c>
      <c r="B7530" t="inlineStr">
        <is>
          <t>B6</t>
        </is>
      </c>
      <c r="C7530" s="9">
        <f>_xlfn.XLOOKUP(B7530,Carriers[Code],Carriers[Airline])</f>
        <v/>
      </c>
      <c r="D7530" t="n">
        <v>2269</v>
      </c>
      <c r="E7530" t="inlineStr">
        <is>
          <t>FLL</t>
        </is>
      </c>
      <c r="F7530" s="10" t="n">
        <v>1700</v>
      </c>
      <c r="G7530" t="inlineStr">
        <is>
          <t>1700-1759</t>
        </is>
      </c>
      <c r="H7530" s="9">
        <f>INT(F7530/100)</f>
        <v/>
      </c>
      <c r="M7530" t="n">
        <v>1</v>
      </c>
      <c r="N7530" t="inlineStr">
        <is>
          <t>C</t>
        </is>
      </c>
      <c r="O7530" t="n">
        <v>0</v>
      </c>
    </row>
    <row r="7531">
      <c r="A7531" s="8" t="n">
        <v>46221</v>
      </c>
      <c r="B7531" t="inlineStr">
        <is>
          <t>UA</t>
        </is>
      </c>
      <c r="C7531" s="9">
        <f>_xlfn.XLOOKUP(B7531,Carriers[Code],Carriers[Airline])</f>
        <v/>
      </c>
      <c r="D7531" t="n">
        <v>2040</v>
      </c>
      <c r="E7531" t="inlineStr">
        <is>
          <t>ORD</t>
        </is>
      </c>
      <c r="F7531" s="10" t="n">
        <v>1700</v>
      </c>
      <c r="G7531" t="inlineStr">
        <is>
          <t>1700-1759</t>
        </is>
      </c>
      <c r="H7531" s="9">
        <f>INT(F7531/100)</f>
        <v/>
      </c>
      <c r="I7531" t="n">
        <v>93</v>
      </c>
      <c r="J7531" t="n">
        <v>1</v>
      </c>
      <c r="K7531" t="n">
        <v>114</v>
      </c>
      <c r="L7531" t="n">
        <v>1</v>
      </c>
      <c r="M7531" t="n">
        <v>0</v>
      </c>
      <c r="O7531" t="n">
        <v>0</v>
      </c>
      <c r="P7531" t="n">
        <v>0</v>
      </c>
      <c r="Q7531" t="n">
        <v>0</v>
      </c>
      <c r="R7531" t="n">
        <v>83</v>
      </c>
      <c r="S7531" t="n">
        <v>0</v>
      </c>
      <c r="T7531" t="n">
        <v>31</v>
      </c>
    </row>
    <row r="7532">
      <c r="A7532" s="8" t="n">
        <v>46221</v>
      </c>
      <c r="B7532" t="inlineStr">
        <is>
          <t>WN</t>
        </is>
      </c>
      <c r="C7532" s="9">
        <f>_xlfn.XLOOKUP(B7532,Carriers[Code],Carriers[Airline])</f>
        <v/>
      </c>
      <c r="D7532" t="n">
        <v>737</v>
      </c>
      <c r="E7532" t="inlineStr">
        <is>
          <t>DAL</t>
        </is>
      </c>
      <c r="F7532" s="10" t="n">
        <v>1700</v>
      </c>
      <c r="G7532" t="inlineStr">
        <is>
          <t>1700-1759</t>
        </is>
      </c>
      <c r="H7532" s="9">
        <f>INT(F7532/100)</f>
        <v/>
      </c>
      <c r="I7532" t="n">
        <v>180</v>
      </c>
      <c r="J7532" t="n">
        <v>1</v>
      </c>
      <c r="K7532" t="n">
        <v>215</v>
      </c>
      <c r="L7532" t="n">
        <v>1</v>
      </c>
      <c r="M7532" t="n">
        <v>0</v>
      </c>
      <c r="O7532" t="n">
        <v>0</v>
      </c>
      <c r="P7532" t="n">
        <v>15</v>
      </c>
      <c r="Q7532" t="n">
        <v>0</v>
      </c>
      <c r="R7532" t="n">
        <v>35</v>
      </c>
      <c r="S7532" t="n">
        <v>0</v>
      </c>
      <c r="T7532" t="n">
        <v>165</v>
      </c>
    </row>
    <row r="7533">
      <c r="A7533" s="8" t="n">
        <v>46221</v>
      </c>
      <c r="B7533" t="inlineStr">
        <is>
          <t>YX</t>
        </is>
      </c>
      <c r="C7533" s="9">
        <f>_xlfn.XLOOKUP(B7533,Carriers[Code],Carriers[Airline])</f>
        <v/>
      </c>
      <c r="D7533" t="n">
        <v>5620</v>
      </c>
      <c r="E7533" t="inlineStr">
        <is>
          <t>CVG</t>
        </is>
      </c>
      <c r="F7533" s="10" t="n">
        <v>1700</v>
      </c>
      <c r="G7533" t="inlineStr">
        <is>
          <t>1700-1759</t>
        </is>
      </c>
      <c r="H7533" s="9">
        <f>INT(F7533/100)</f>
        <v/>
      </c>
      <c r="I7533" t="n">
        <v>0</v>
      </c>
      <c r="J7533" t="n">
        <v>0</v>
      </c>
      <c r="K7533" t="n">
        <v>16</v>
      </c>
      <c r="L7533" t="n">
        <v>1</v>
      </c>
      <c r="M7533" t="n">
        <v>0</v>
      </c>
      <c r="O7533" t="n">
        <v>0</v>
      </c>
      <c r="P7533" t="n">
        <v>0</v>
      </c>
      <c r="Q7533" t="n">
        <v>0</v>
      </c>
      <c r="R7533" t="n">
        <v>16</v>
      </c>
      <c r="S7533" t="n">
        <v>0</v>
      </c>
      <c r="T7533" t="n">
        <v>0</v>
      </c>
    </row>
    <row r="7534">
      <c r="A7534" s="8" t="n">
        <v>46221</v>
      </c>
      <c r="B7534" t="inlineStr">
        <is>
          <t>AA</t>
        </is>
      </c>
      <c r="C7534" s="9">
        <f>_xlfn.XLOOKUP(B7534,Carriers[Code],Carriers[Airline])</f>
        <v/>
      </c>
      <c r="D7534" t="n">
        <v>3309</v>
      </c>
      <c r="E7534" t="inlineStr">
        <is>
          <t>PHL</t>
        </is>
      </c>
      <c r="F7534" s="10" t="n">
        <v>1705</v>
      </c>
      <c r="G7534" t="inlineStr">
        <is>
          <t>1700-1759</t>
        </is>
      </c>
      <c r="H7534" s="9">
        <f>INT(F7534/100)</f>
        <v/>
      </c>
      <c r="M7534" t="n">
        <v>1</v>
      </c>
      <c r="N7534" t="inlineStr">
        <is>
          <t>B</t>
        </is>
      </c>
      <c r="O7534" t="n">
        <v>0</v>
      </c>
    </row>
    <row r="7535">
      <c r="A7535" s="8" t="n">
        <v>46221</v>
      </c>
      <c r="B7535" t="inlineStr">
        <is>
          <t>DL</t>
        </is>
      </c>
      <c r="C7535" s="9">
        <f>_xlfn.XLOOKUP(B7535,Carriers[Code],Carriers[Airline])</f>
        <v/>
      </c>
      <c r="D7535" t="n">
        <v>1655</v>
      </c>
      <c r="E7535" t="inlineStr">
        <is>
          <t>SFO</t>
        </is>
      </c>
      <c r="F7535" s="10" t="n">
        <v>1705</v>
      </c>
      <c r="G7535" t="inlineStr">
        <is>
          <t>1700-1759</t>
        </is>
      </c>
      <c r="H7535" s="9">
        <f>INT(F7535/100)</f>
        <v/>
      </c>
      <c r="I7535" t="n">
        <v>2</v>
      </c>
      <c r="J7535" t="n">
        <v>0</v>
      </c>
      <c r="K7535" t="n">
        <v>-8</v>
      </c>
      <c r="L7535" t="n">
        <v>0</v>
      </c>
      <c r="M7535" t="n">
        <v>0</v>
      </c>
      <c r="O7535" t="n">
        <v>0</v>
      </c>
    </row>
    <row r="7536">
      <c r="A7536" s="8" t="n">
        <v>46221</v>
      </c>
      <c r="B7536" t="inlineStr">
        <is>
          <t>YX</t>
        </is>
      </c>
      <c r="C7536" s="9">
        <f>_xlfn.XLOOKUP(B7536,Carriers[Code],Carriers[Airline])</f>
        <v/>
      </c>
      <c r="D7536" t="n">
        <v>5644</v>
      </c>
      <c r="E7536" t="inlineStr">
        <is>
          <t>BWI</t>
        </is>
      </c>
      <c r="F7536" s="10" t="n">
        <v>1705</v>
      </c>
      <c r="G7536" t="inlineStr">
        <is>
          <t>1700-1759</t>
        </is>
      </c>
      <c r="H7536" s="9">
        <f>INT(F7536/100)</f>
        <v/>
      </c>
      <c r="M7536" t="n">
        <v>1</v>
      </c>
      <c r="N7536" t="inlineStr">
        <is>
          <t>A</t>
        </is>
      </c>
      <c r="O7536" t="n">
        <v>0</v>
      </c>
    </row>
    <row r="7537">
      <c r="A7537" s="8" t="n">
        <v>46221</v>
      </c>
      <c r="B7537" t="inlineStr">
        <is>
          <t>YX</t>
        </is>
      </c>
      <c r="C7537" s="9">
        <f>_xlfn.XLOOKUP(B7537,Carriers[Code],Carriers[Airline])</f>
        <v/>
      </c>
      <c r="D7537" t="n">
        <v>5814</v>
      </c>
      <c r="E7537" t="inlineStr">
        <is>
          <t>JFK</t>
        </is>
      </c>
      <c r="F7537" s="10" t="n">
        <v>1705</v>
      </c>
      <c r="G7537" t="inlineStr">
        <is>
          <t>1700-1759</t>
        </is>
      </c>
      <c r="H7537" s="9">
        <f>INT(F7537/100)</f>
        <v/>
      </c>
      <c r="M7537" t="n">
        <v>1</v>
      </c>
      <c r="N7537" t="inlineStr">
        <is>
          <t>A</t>
        </is>
      </c>
      <c r="O7537" t="n">
        <v>0</v>
      </c>
    </row>
    <row r="7538">
      <c r="A7538" s="8" t="n">
        <v>46221</v>
      </c>
      <c r="B7538" t="inlineStr">
        <is>
          <t>AA</t>
        </is>
      </c>
      <c r="C7538" s="9">
        <f>_xlfn.XLOOKUP(B7538,Carriers[Code],Carriers[Airline])</f>
        <v/>
      </c>
      <c r="D7538" t="n">
        <v>3313</v>
      </c>
      <c r="E7538" t="inlineStr">
        <is>
          <t>PHX</t>
        </is>
      </c>
      <c r="F7538" s="10" t="n">
        <v>1707</v>
      </c>
      <c r="G7538" t="inlineStr">
        <is>
          <t>1700-1759</t>
        </is>
      </c>
      <c r="H7538" s="9">
        <f>INT(F7538/100)</f>
        <v/>
      </c>
      <c r="M7538" t="n">
        <v>1</v>
      </c>
      <c r="N7538" t="inlineStr">
        <is>
          <t>B</t>
        </is>
      </c>
      <c r="O7538" t="n">
        <v>0</v>
      </c>
    </row>
    <row r="7539">
      <c r="A7539" s="8" t="n">
        <v>46221</v>
      </c>
      <c r="B7539" t="inlineStr">
        <is>
          <t>B6</t>
        </is>
      </c>
      <c r="C7539" s="9">
        <f>_xlfn.XLOOKUP(B7539,Carriers[Code],Carriers[Airline])</f>
        <v/>
      </c>
      <c r="D7539" t="n">
        <v>509</v>
      </c>
      <c r="E7539" t="inlineStr">
        <is>
          <t>JAX</t>
        </is>
      </c>
      <c r="F7539" s="10" t="n">
        <v>1709</v>
      </c>
      <c r="G7539" t="inlineStr">
        <is>
          <t>1700-1759</t>
        </is>
      </c>
      <c r="H7539" s="9">
        <f>INT(F7539/100)</f>
        <v/>
      </c>
      <c r="M7539" t="n">
        <v>1</v>
      </c>
      <c r="N7539" t="inlineStr">
        <is>
          <t>B</t>
        </is>
      </c>
      <c r="O7539" t="n">
        <v>0</v>
      </c>
    </row>
    <row r="7540">
      <c r="A7540" s="8" t="n">
        <v>46221</v>
      </c>
      <c r="B7540" t="inlineStr">
        <is>
          <t>DL</t>
        </is>
      </c>
      <c r="C7540" s="9">
        <f>_xlfn.XLOOKUP(B7540,Carriers[Code],Carriers[Airline])</f>
        <v/>
      </c>
      <c r="D7540" t="n">
        <v>571</v>
      </c>
      <c r="E7540" t="inlineStr">
        <is>
          <t>SAN</t>
        </is>
      </c>
      <c r="F7540" s="10" t="n">
        <v>1710</v>
      </c>
      <c r="G7540" t="inlineStr">
        <is>
          <t>1700-1759</t>
        </is>
      </c>
      <c r="H7540" s="9">
        <f>INT(F7540/100)</f>
        <v/>
      </c>
      <c r="I7540" t="n">
        <v>1</v>
      </c>
      <c r="J7540" t="n">
        <v>0</v>
      </c>
      <c r="K7540" t="n">
        <v>-11</v>
      </c>
      <c r="L7540" t="n">
        <v>0</v>
      </c>
      <c r="M7540" t="n">
        <v>0</v>
      </c>
      <c r="O7540" t="n">
        <v>0</v>
      </c>
    </row>
    <row r="7541">
      <c r="A7541" s="8" t="n">
        <v>46221</v>
      </c>
      <c r="B7541" t="inlineStr">
        <is>
          <t>YX</t>
        </is>
      </c>
      <c r="C7541" s="9">
        <f>_xlfn.XLOOKUP(B7541,Carriers[Code],Carriers[Airline])</f>
        <v/>
      </c>
      <c r="D7541" t="n">
        <v>5665</v>
      </c>
      <c r="E7541" t="inlineStr">
        <is>
          <t>RIC</t>
        </is>
      </c>
      <c r="F7541" s="10" t="n">
        <v>1710</v>
      </c>
      <c r="G7541" t="inlineStr">
        <is>
          <t>1700-1759</t>
        </is>
      </c>
      <c r="H7541" s="9">
        <f>INT(F7541/100)</f>
        <v/>
      </c>
      <c r="M7541" t="n">
        <v>1</v>
      </c>
      <c r="N7541" t="inlineStr">
        <is>
          <t>C</t>
        </is>
      </c>
      <c r="O7541" t="n">
        <v>0</v>
      </c>
    </row>
    <row r="7542">
      <c r="A7542" s="8" t="n">
        <v>46221</v>
      </c>
      <c r="B7542" t="inlineStr">
        <is>
          <t>B6</t>
        </is>
      </c>
      <c r="C7542" s="9">
        <f>_xlfn.XLOOKUP(B7542,Carriers[Code],Carriers[Airline])</f>
        <v/>
      </c>
      <c r="D7542" t="n">
        <v>1955</v>
      </c>
      <c r="E7542" t="inlineStr">
        <is>
          <t>DCA</t>
        </is>
      </c>
      <c r="F7542" s="10" t="n">
        <v>1720</v>
      </c>
      <c r="G7542" t="inlineStr">
        <is>
          <t>1700-1759</t>
        </is>
      </c>
      <c r="H7542" s="9">
        <f>INT(F7542/100)</f>
        <v/>
      </c>
      <c r="M7542" t="n">
        <v>1</v>
      </c>
      <c r="N7542" t="inlineStr">
        <is>
          <t>C</t>
        </is>
      </c>
      <c r="O7542" t="n">
        <v>0</v>
      </c>
    </row>
    <row r="7543">
      <c r="A7543" s="8" t="n">
        <v>46221</v>
      </c>
      <c r="B7543" t="inlineStr">
        <is>
          <t>YX</t>
        </is>
      </c>
      <c r="C7543" s="9">
        <f>_xlfn.XLOOKUP(B7543,Carriers[Code],Carriers[Airline])</f>
        <v/>
      </c>
      <c r="D7543" t="n">
        <v>5714</v>
      </c>
      <c r="E7543" t="inlineStr">
        <is>
          <t>PHL</t>
        </is>
      </c>
      <c r="F7543" s="10" t="n">
        <v>1720</v>
      </c>
      <c r="G7543" t="inlineStr">
        <is>
          <t>1700-1759</t>
        </is>
      </c>
      <c r="H7543" s="9">
        <f>INT(F7543/100)</f>
        <v/>
      </c>
      <c r="M7543" t="n">
        <v>1</v>
      </c>
      <c r="N7543" t="inlineStr">
        <is>
          <t>C</t>
        </is>
      </c>
      <c r="O7543" t="n">
        <v>0</v>
      </c>
    </row>
    <row r="7544">
      <c r="A7544" s="8" t="n">
        <v>46221</v>
      </c>
      <c r="B7544" t="inlineStr">
        <is>
          <t>AA</t>
        </is>
      </c>
      <c r="C7544" s="9">
        <f>_xlfn.XLOOKUP(B7544,Carriers[Code],Carriers[Airline])</f>
        <v/>
      </c>
      <c r="D7544" t="n">
        <v>1573</v>
      </c>
      <c r="E7544" t="inlineStr">
        <is>
          <t>CLT</t>
        </is>
      </c>
      <c r="F7544" s="10" t="n">
        <v>1723</v>
      </c>
      <c r="G7544" t="inlineStr">
        <is>
          <t>1700-1759</t>
        </is>
      </c>
      <c r="H7544" s="9">
        <f>INT(F7544/100)</f>
        <v/>
      </c>
      <c r="M7544" t="n">
        <v>1</v>
      </c>
      <c r="N7544" t="inlineStr">
        <is>
          <t>B</t>
        </is>
      </c>
      <c r="O7544" t="n">
        <v>0</v>
      </c>
    </row>
    <row r="7545">
      <c r="A7545" s="8" t="n">
        <v>46221</v>
      </c>
      <c r="B7545" t="inlineStr">
        <is>
          <t>YX</t>
        </is>
      </c>
      <c r="C7545" s="9">
        <f>_xlfn.XLOOKUP(B7545,Carriers[Code],Carriers[Airline])</f>
        <v/>
      </c>
      <c r="D7545" t="n">
        <v>4641</v>
      </c>
      <c r="E7545" t="inlineStr">
        <is>
          <t>CMH</t>
        </is>
      </c>
      <c r="F7545" s="10" t="n">
        <v>1730</v>
      </c>
      <c r="G7545" t="inlineStr">
        <is>
          <t>1700-1759</t>
        </is>
      </c>
      <c r="H7545" s="9">
        <f>INT(F7545/100)</f>
        <v/>
      </c>
      <c r="M7545" t="n">
        <v>1</v>
      </c>
      <c r="N7545" t="inlineStr">
        <is>
          <t>C</t>
        </is>
      </c>
      <c r="O7545" t="n">
        <v>0</v>
      </c>
    </row>
    <row r="7546">
      <c r="A7546" s="8" t="n">
        <v>46221</v>
      </c>
      <c r="B7546" t="inlineStr">
        <is>
          <t>YX</t>
        </is>
      </c>
      <c r="C7546" s="9">
        <f>_xlfn.XLOOKUP(B7546,Carriers[Code],Carriers[Airline])</f>
        <v/>
      </c>
      <c r="D7546" t="n">
        <v>5837</v>
      </c>
      <c r="E7546" t="inlineStr">
        <is>
          <t>CLT</t>
        </is>
      </c>
      <c r="F7546" s="10" t="n">
        <v>1730</v>
      </c>
      <c r="G7546" t="inlineStr">
        <is>
          <t>1700-1759</t>
        </is>
      </c>
      <c r="H7546" s="9">
        <f>INT(F7546/100)</f>
        <v/>
      </c>
      <c r="M7546" t="n">
        <v>1</v>
      </c>
      <c r="N7546" t="inlineStr">
        <is>
          <t>A</t>
        </is>
      </c>
      <c r="O7546" t="n">
        <v>0</v>
      </c>
    </row>
    <row r="7547">
      <c r="A7547" s="8" t="n">
        <v>46221</v>
      </c>
      <c r="B7547" t="inlineStr">
        <is>
          <t>B6</t>
        </is>
      </c>
      <c r="C7547" s="9">
        <f>_xlfn.XLOOKUP(B7547,Carriers[Code],Carriers[Airline])</f>
        <v/>
      </c>
      <c r="D7547" t="n">
        <v>349</v>
      </c>
      <c r="E7547" t="inlineStr">
        <is>
          <t>SAV</t>
        </is>
      </c>
      <c r="F7547" s="10" t="n">
        <v>1732</v>
      </c>
      <c r="G7547" t="inlineStr">
        <is>
          <t>1700-1759</t>
        </is>
      </c>
      <c r="H7547" s="9">
        <f>INT(F7547/100)</f>
        <v/>
      </c>
      <c r="I7547" t="n">
        <v>99</v>
      </c>
      <c r="J7547" t="n">
        <v>1</v>
      </c>
      <c r="K7547" t="n">
        <v>170</v>
      </c>
      <c r="L7547" t="n">
        <v>1</v>
      </c>
      <c r="M7547" t="n">
        <v>0</v>
      </c>
      <c r="O7547" t="n">
        <v>0</v>
      </c>
      <c r="P7547" t="n">
        <v>64</v>
      </c>
      <c r="Q7547" t="n">
        <v>0</v>
      </c>
      <c r="R7547" t="n">
        <v>71</v>
      </c>
      <c r="S7547" t="n">
        <v>0</v>
      </c>
      <c r="T7547" t="n">
        <v>35</v>
      </c>
    </row>
    <row r="7548">
      <c r="A7548" s="8" t="n">
        <v>46221</v>
      </c>
      <c r="B7548" t="inlineStr">
        <is>
          <t>B6</t>
        </is>
      </c>
      <c r="C7548" s="9">
        <f>_xlfn.XLOOKUP(B7548,Carriers[Code],Carriers[Airline])</f>
        <v/>
      </c>
      <c r="D7548" t="n">
        <v>391</v>
      </c>
      <c r="E7548" t="inlineStr">
        <is>
          <t>TPA</t>
        </is>
      </c>
      <c r="F7548" s="10" t="n">
        <v>1732</v>
      </c>
      <c r="G7548" t="inlineStr">
        <is>
          <t>1700-1759</t>
        </is>
      </c>
      <c r="H7548" s="9">
        <f>INT(F7548/100)</f>
        <v/>
      </c>
      <c r="I7548" t="n">
        <v>22</v>
      </c>
      <c r="J7548" t="n">
        <v>1</v>
      </c>
      <c r="K7548" t="n">
        <v>23</v>
      </c>
      <c r="L7548" t="n">
        <v>1</v>
      </c>
      <c r="M7548" t="n">
        <v>0</v>
      </c>
      <c r="O7548" t="n">
        <v>0</v>
      </c>
      <c r="P7548" t="n">
        <v>0</v>
      </c>
      <c r="Q7548" t="n">
        <v>0</v>
      </c>
      <c r="R7548" t="n">
        <v>23</v>
      </c>
      <c r="S7548" t="n">
        <v>0</v>
      </c>
      <c r="T7548" t="n">
        <v>0</v>
      </c>
    </row>
    <row r="7549">
      <c r="A7549" s="8" t="n">
        <v>46221</v>
      </c>
      <c r="B7549" t="inlineStr">
        <is>
          <t>AA</t>
        </is>
      </c>
      <c r="C7549" s="9">
        <f>_xlfn.XLOOKUP(B7549,Carriers[Code],Carriers[Airline])</f>
        <v/>
      </c>
      <c r="D7549" t="n">
        <v>1578</v>
      </c>
      <c r="E7549" t="inlineStr">
        <is>
          <t>LAX</t>
        </is>
      </c>
      <c r="F7549" s="10" t="n">
        <v>1733</v>
      </c>
      <c r="G7549" t="inlineStr">
        <is>
          <t>1700-1759</t>
        </is>
      </c>
      <c r="H7549" s="9">
        <f>INT(F7549/100)</f>
        <v/>
      </c>
      <c r="I7549" t="n">
        <v>15</v>
      </c>
      <c r="J7549" t="n">
        <v>1</v>
      </c>
      <c r="K7549" t="n">
        <v>-1</v>
      </c>
      <c r="L7549" t="n">
        <v>0</v>
      </c>
      <c r="M7549" t="n">
        <v>0</v>
      </c>
      <c r="O7549" t="n">
        <v>0</v>
      </c>
    </row>
    <row r="7550">
      <c r="A7550" s="8" t="n">
        <v>46221</v>
      </c>
      <c r="B7550" t="inlineStr">
        <is>
          <t>DL</t>
        </is>
      </c>
      <c r="C7550" s="9">
        <f>_xlfn.XLOOKUP(B7550,Carriers[Code],Carriers[Airline])</f>
        <v/>
      </c>
      <c r="D7550" t="n">
        <v>1432</v>
      </c>
      <c r="E7550" t="inlineStr">
        <is>
          <t>DTW</t>
        </is>
      </c>
      <c r="F7550" s="10" t="n">
        <v>1735</v>
      </c>
      <c r="G7550" t="inlineStr">
        <is>
          <t>1700-1759</t>
        </is>
      </c>
      <c r="H7550" s="9">
        <f>INT(F7550/100)</f>
        <v/>
      </c>
      <c r="M7550" t="n">
        <v>1</v>
      </c>
      <c r="N7550" t="inlineStr">
        <is>
          <t>B</t>
        </is>
      </c>
      <c r="O7550" t="n">
        <v>0</v>
      </c>
    </row>
    <row r="7551">
      <c r="A7551" s="8" t="n">
        <v>46221</v>
      </c>
      <c r="B7551" t="inlineStr">
        <is>
          <t>UA</t>
        </is>
      </c>
      <c r="C7551" s="9">
        <f>_xlfn.XLOOKUP(B7551,Carriers[Code],Carriers[Airline])</f>
        <v/>
      </c>
      <c r="D7551" t="n">
        <v>1392</v>
      </c>
      <c r="E7551" t="inlineStr">
        <is>
          <t>IAH</t>
        </is>
      </c>
      <c r="F7551" s="10" t="n">
        <v>1735</v>
      </c>
      <c r="G7551" t="inlineStr">
        <is>
          <t>1700-1759</t>
        </is>
      </c>
      <c r="H7551" s="9">
        <f>INT(F7551/100)</f>
        <v/>
      </c>
      <c r="I7551" t="n">
        <v>12</v>
      </c>
      <c r="J7551" t="n">
        <v>0</v>
      </c>
      <c r="K7551" t="n">
        <v>36</v>
      </c>
      <c r="L7551" t="n">
        <v>1</v>
      </c>
      <c r="M7551" t="n">
        <v>0</v>
      </c>
      <c r="O7551" t="n">
        <v>0</v>
      </c>
      <c r="P7551" t="n">
        <v>12</v>
      </c>
      <c r="Q7551" t="n">
        <v>0</v>
      </c>
      <c r="R7551" t="n">
        <v>24</v>
      </c>
      <c r="S7551" t="n">
        <v>0</v>
      </c>
      <c r="T7551" t="n">
        <v>0</v>
      </c>
    </row>
    <row r="7552">
      <c r="A7552" s="8" t="n">
        <v>46221</v>
      </c>
      <c r="B7552" t="inlineStr">
        <is>
          <t>AA</t>
        </is>
      </c>
      <c r="C7552" s="9">
        <f>_xlfn.XLOOKUP(B7552,Carriers[Code],Carriers[Airline])</f>
        <v/>
      </c>
      <c r="D7552" t="n">
        <v>1592</v>
      </c>
      <c r="E7552" t="inlineStr">
        <is>
          <t>ORD</t>
        </is>
      </c>
      <c r="F7552" s="10" t="n">
        <v>1738</v>
      </c>
      <c r="G7552" t="inlineStr">
        <is>
          <t>1700-1759</t>
        </is>
      </c>
      <c r="H7552" s="9">
        <f>INT(F7552/100)</f>
        <v/>
      </c>
      <c r="M7552" t="n">
        <v>1</v>
      </c>
      <c r="N7552" t="inlineStr">
        <is>
          <t>B</t>
        </is>
      </c>
      <c r="O7552" t="n">
        <v>0</v>
      </c>
    </row>
    <row r="7553">
      <c r="A7553" s="8" t="n">
        <v>46221</v>
      </c>
      <c r="B7553" t="inlineStr">
        <is>
          <t>B6</t>
        </is>
      </c>
      <c r="C7553" s="9">
        <f>_xlfn.XLOOKUP(B7553,Carriers[Code],Carriers[Airline])</f>
        <v/>
      </c>
      <c r="D7553" t="n">
        <v>1115</v>
      </c>
      <c r="E7553" t="inlineStr">
        <is>
          <t>BUF</t>
        </is>
      </c>
      <c r="F7553" s="10" t="n">
        <v>1740</v>
      </c>
      <c r="G7553" t="inlineStr">
        <is>
          <t>1700-1759</t>
        </is>
      </c>
      <c r="H7553" s="9">
        <f>INT(F7553/100)</f>
        <v/>
      </c>
      <c r="I7553" t="n">
        <v>63</v>
      </c>
      <c r="J7553" t="n">
        <v>1</v>
      </c>
      <c r="K7553" t="n">
        <v>56</v>
      </c>
      <c r="L7553" t="n">
        <v>1</v>
      </c>
      <c r="M7553" t="n">
        <v>0</v>
      </c>
      <c r="O7553" t="n">
        <v>0</v>
      </c>
      <c r="P7553" t="n">
        <v>0</v>
      </c>
      <c r="Q7553" t="n">
        <v>0</v>
      </c>
      <c r="R7553" t="n">
        <v>56</v>
      </c>
      <c r="S7553" t="n">
        <v>0</v>
      </c>
      <c r="T7553" t="n">
        <v>0</v>
      </c>
    </row>
    <row r="7554">
      <c r="A7554" s="8" t="n">
        <v>46221</v>
      </c>
      <c r="B7554" t="inlineStr">
        <is>
          <t>WN</t>
        </is>
      </c>
      <c r="C7554" s="9">
        <f>_xlfn.XLOOKUP(B7554,Carriers[Code],Carriers[Airline])</f>
        <v/>
      </c>
      <c r="D7554" t="n">
        <v>3911</v>
      </c>
      <c r="E7554" t="inlineStr">
        <is>
          <t>MDW</t>
        </is>
      </c>
      <c r="F7554" s="10" t="n">
        <v>1745</v>
      </c>
      <c r="G7554" t="inlineStr">
        <is>
          <t>1700-1759</t>
        </is>
      </c>
      <c r="H7554" s="9">
        <f>INT(F7554/100)</f>
        <v/>
      </c>
      <c r="I7554" t="n">
        <v>96</v>
      </c>
      <c r="J7554" t="n">
        <v>1</v>
      </c>
      <c r="K7554" t="n">
        <v>99</v>
      </c>
      <c r="L7554" t="n">
        <v>1</v>
      </c>
      <c r="M7554" t="n">
        <v>0</v>
      </c>
      <c r="O7554" t="n">
        <v>0</v>
      </c>
      <c r="P7554" t="n">
        <v>16</v>
      </c>
      <c r="Q7554" t="n">
        <v>0</v>
      </c>
      <c r="R7554" t="n">
        <v>3</v>
      </c>
      <c r="S7554" t="n">
        <v>0</v>
      </c>
      <c r="T7554" t="n">
        <v>80</v>
      </c>
    </row>
    <row r="7555">
      <c r="A7555" s="8" t="n">
        <v>46221</v>
      </c>
      <c r="B7555" t="inlineStr">
        <is>
          <t>DL</t>
        </is>
      </c>
      <c r="C7555" s="9">
        <f>_xlfn.XLOOKUP(B7555,Carriers[Code],Carriers[Airline])</f>
        <v/>
      </c>
      <c r="D7555" t="n">
        <v>514</v>
      </c>
      <c r="E7555" t="inlineStr">
        <is>
          <t>PHX</t>
        </is>
      </c>
      <c r="F7555" s="10" t="n">
        <v>1750</v>
      </c>
      <c r="G7555" t="inlineStr">
        <is>
          <t>1700-1759</t>
        </is>
      </c>
      <c r="H7555" s="9">
        <f>INT(F7555/100)</f>
        <v/>
      </c>
      <c r="I7555" t="n">
        <v>76</v>
      </c>
      <c r="J7555" t="n">
        <v>1</v>
      </c>
      <c r="K7555" t="n">
        <v>66</v>
      </c>
      <c r="L7555" t="n">
        <v>1</v>
      </c>
      <c r="M7555" t="n">
        <v>0</v>
      </c>
      <c r="O7555" t="n">
        <v>0</v>
      </c>
      <c r="P7555" t="n">
        <v>0</v>
      </c>
      <c r="Q7555" t="n">
        <v>0</v>
      </c>
      <c r="R7555" t="n">
        <v>20</v>
      </c>
      <c r="S7555" t="n">
        <v>0</v>
      </c>
      <c r="T7555" t="n">
        <v>46</v>
      </c>
    </row>
    <row r="7556">
      <c r="A7556" s="8" t="n">
        <v>46221</v>
      </c>
      <c r="B7556" t="inlineStr">
        <is>
          <t>DL</t>
        </is>
      </c>
      <c r="C7556" s="9">
        <f>_xlfn.XLOOKUP(B7556,Carriers[Code],Carriers[Airline])</f>
        <v/>
      </c>
      <c r="D7556" t="n">
        <v>2687</v>
      </c>
      <c r="E7556" t="inlineStr">
        <is>
          <t>DCA</t>
        </is>
      </c>
      <c r="F7556" s="10" t="n">
        <v>1750</v>
      </c>
      <c r="G7556" t="inlineStr">
        <is>
          <t>1700-1759</t>
        </is>
      </c>
      <c r="H7556" s="9">
        <f>INT(F7556/100)</f>
        <v/>
      </c>
      <c r="M7556" t="n">
        <v>1</v>
      </c>
      <c r="N7556" t="inlineStr">
        <is>
          <t>C</t>
        </is>
      </c>
      <c r="O7556" t="n">
        <v>0</v>
      </c>
    </row>
    <row r="7557">
      <c r="A7557" s="8" t="n">
        <v>46221</v>
      </c>
      <c r="B7557" t="inlineStr">
        <is>
          <t>AA</t>
        </is>
      </c>
      <c r="C7557" s="9">
        <f>_xlfn.XLOOKUP(B7557,Carriers[Code],Carriers[Airline])</f>
        <v/>
      </c>
      <c r="D7557" t="n">
        <v>1562</v>
      </c>
      <c r="E7557" t="inlineStr">
        <is>
          <t>MIA</t>
        </is>
      </c>
      <c r="F7557" s="10" t="n">
        <v>1755</v>
      </c>
      <c r="G7557" t="inlineStr">
        <is>
          <t>1700-1759</t>
        </is>
      </c>
      <c r="H7557" s="9">
        <f>INT(F7557/100)</f>
        <v/>
      </c>
      <c r="I7557" t="n">
        <v>17</v>
      </c>
      <c r="J7557" t="n">
        <v>1</v>
      </c>
      <c r="K7557" t="n">
        <v>63</v>
      </c>
      <c r="L7557" t="n">
        <v>1</v>
      </c>
      <c r="M7557" t="n">
        <v>0</v>
      </c>
      <c r="O7557" t="n">
        <v>0</v>
      </c>
      <c r="P7557" t="n">
        <v>15</v>
      </c>
      <c r="Q7557" t="n">
        <v>0</v>
      </c>
      <c r="R7557" t="n">
        <v>46</v>
      </c>
      <c r="S7557" t="n">
        <v>0</v>
      </c>
      <c r="T7557" t="n">
        <v>2</v>
      </c>
    </row>
    <row r="7558">
      <c r="A7558" s="8" t="n">
        <v>46221</v>
      </c>
      <c r="B7558" t="inlineStr">
        <is>
          <t>B6</t>
        </is>
      </c>
      <c r="C7558" s="9">
        <f>_xlfn.XLOOKUP(B7558,Carriers[Code],Carriers[Airline])</f>
        <v/>
      </c>
      <c r="D7558" t="n">
        <v>451</v>
      </c>
      <c r="E7558" t="inlineStr">
        <is>
          <t>MCO</t>
        </is>
      </c>
      <c r="F7558" s="10" t="n">
        <v>1755</v>
      </c>
      <c r="G7558" t="inlineStr">
        <is>
          <t>1700-1759</t>
        </is>
      </c>
      <c r="H7558" s="9">
        <f>INT(F7558/100)</f>
        <v/>
      </c>
      <c r="M7558" t="n">
        <v>1</v>
      </c>
      <c r="N7558" t="inlineStr">
        <is>
          <t>C</t>
        </is>
      </c>
      <c r="O7558" t="n">
        <v>0</v>
      </c>
    </row>
    <row r="7559">
      <c r="A7559" s="8" t="n">
        <v>46221</v>
      </c>
      <c r="B7559" t="inlineStr">
        <is>
          <t>DL</t>
        </is>
      </c>
      <c r="C7559" s="9">
        <f>_xlfn.XLOOKUP(B7559,Carriers[Code],Carriers[Airline])</f>
        <v/>
      </c>
      <c r="D7559" t="n">
        <v>1098</v>
      </c>
      <c r="E7559" t="inlineStr">
        <is>
          <t>MSP</t>
        </is>
      </c>
      <c r="F7559" s="10" t="n">
        <v>1755</v>
      </c>
      <c r="G7559" t="inlineStr">
        <is>
          <t>1700-1759</t>
        </is>
      </c>
      <c r="H7559" s="9">
        <f>INT(F7559/100)</f>
        <v/>
      </c>
      <c r="I7559" t="n">
        <v>249</v>
      </c>
      <c r="J7559" t="n">
        <v>1</v>
      </c>
      <c r="K7559" t="n">
        <v>232</v>
      </c>
      <c r="L7559" t="n">
        <v>1</v>
      </c>
      <c r="M7559" t="n">
        <v>0</v>
      </c>
      <c r="O7559" t="n">
        <v>0</v>
      </c>
      <c r="P7559" t="n">
        <v>19</v>
      </c>
      <c r="Q7559" t="n">
        <v>0</v>
      </c>
      <c r="R7559" t="n">
        <v>0</v>
      </c>
      <c r="S7559" t="n">
        <v>0</v>
      </c>
      <c r="T7559" t="n">
        <v>213</v>
      </c>
    </row>
    <row r="7560">
      <c r="A7560" s="8" t="n">
        <v>46221</v>
      </c>
      <c r="B7560" t="inlineStr">
        <is>
          <t>DL</t>
        </is>
      </c>
      <c r="C7560" s="9">
        <f>_xlfn.XLOOKUP(B7560,Carriers[Code],Carriers[Airline])</f>
        <v/>
      </c>
      <c r="D7560" t="n">
        <v>2464</v>
      </c>
      <c r="E7560" t="inlineStr">
        <is>
          <t>ATL</t>
        </is>
      </c>
      <c r="F7560" s="10" t="n">
        <v>1755</v>
      </c>
      <c r="G7560" t="inlineStr">
        <is>
          <t>1700-1759</t>
        </is>
      </c>
      <c r="H7560" s="9">
        <f>INT(F7560/100)</f>
        <v/>
      </c>
      <c r="I7560" t="n">
        <v>166</v>
      </c>
      <c r="J7560" t="n">
        <v>1</v>
      </c>
      <c r="K7560" t="n">
        <v>193</v>
      </c>
      <c r="L7560" t="n">
        <v>1</v>
      </c>
      <c r="M7560" t="n">
        <v>0</v>
      </c>
      <c r="O7560" t="n">
        <v>0</v>
      </c>
      <c r="P7560" t="n">
        <v>0</v>
      </c>
      <c r="Q7560" t="n">
        <v>0</v>
      </c>
      <c r="R7560" t="n">
        <v>47</v>
      </c>
      <c r="S7560" t="n">
        <v>0</v>
      </c>
      <c r="T7560" t="n">
        <v>146</v>
      </c>
    </row>
    <row r="7561">
      <c r="A7561" s="8" t="n">
        <v>46221</v>
      </c>
      <c r="B7561" t="inlineStr">
        <is>
          <t>AS</t>
        </is>
      </c>
      <c r="C7561" s="9">
        <f>_xlfn.XLOOKUP(B7561,Carriers[Code],Carriers[Airline])</f>
        <v/>
      </c>
      <c r="D7561" t="n">
        <v>304</v>
      </c>
      <c r="E7561" t="inlineStr">
        <is>
          <t>SEA</t>
        </is>
      </c>
      <c r="F7561" s="10" t="n">
        <v>1756</v>
      </c>
      <c r="G7561" t="inlineStr">
        <is>
          <t>1700-1759</t>
        </is>
      </c>
      <c r="H7561" s="9">
        <f>INT(F7561/100)</f>
        <v/>
      </c>
      <c r="I7561" t="n">
        <v>2</v>
      </c>
      <c r="J7561" t="n">
        <v>0</v>
      </c>
      <c r="K7561" t="n">
        <v>0</v>
      </c>
      <c r="L7561" t="n">
        <v>0</v>
      </c>
      <c r="M7561" t="n">
        <v>0</v>
      </c>
      <c r="O7561" t="n">
        <v>0</v>
      </c>
    </row>
    <row r="7562">
      <c r="A7562" s="8" t="n">
        <v>46221</v>
      </c>
      <c r="B7562" t="inlineStr">
        <is>
          <t>YX</t>
        </is>
      </c>
      <c r="C7562" s="9">
        <f>_xlfn.XLOOKUP(B7562,Carriers[Code],Carriers[Airline])</f>
        <v/>
      </c>
      <c r="D7562" t="n">
        <v>3719</v>
      </c>
      <c r="E7562" t="inlineStr">
        <is>
          <t>EWR</t>
        </is>
      </c>
      <c r="F7562" s="10" t="n">
        <v>1758</v>
      </c>
      <c r="G7562" t="inlineStr">
        <is>
          <t>1700-1759</t>
        </is>
      </c>
      <c r="H7562" s="9">
        <f>INT(F7562/100)</f>
        <v/>
      </c>
      <c r="M7562" t="n">
        <v>1</v>
      </c>
      <c r="N7562" t="inlineStr">
        <is>
          <t>B</t>
        </is>
      </c>
      <c r="O7562" t="n">
        <v>0</v>
      </c>
    </row>
    <row r="7563">
      <c r="A7563" s="8" t="n">
        <v>46221</v>
      </c>
      <c r="B7563" t="inlineStr">
        <is>
          <t>B6</t>
        </is>
      </c>
      <c r="C7563" s="9">
        <f>_xlfn.XLOOKUP(B7563,Carriers[Code],Carriers[Airline])</f>
        <v/>
      </c>
      <c r="D7563" t="n">
        <v>1387</v>
      </c>
      <c r="E7563" t="inlineStr">
        <is>
          <t>LAX</t>
        </is>
      </c>
      <c r="F7563" s="10" t="n">
        <v>1800</v>
      </c>
      <c r="G7563" t="inlineStr">
        <is>
          <t>1800-1859</t>
        </is>
      </c>
      <c r="H7563" s="9">
        <f>INT(F7563/100)</f>
        <v/>
      </c>
      <c r="I7563" t="n">
        <v>17</v>
      </c>
      <c r="J7563" t="n">
        <v>1</v>
      </c>
      <c r="K7563" t="n">
        <v>28</v>
      </c>
      <c r="L7563" t="n">
        <v>1</v>
      </c>
      <c r="M7563" t="n">
        <v>0</v>
      </c>
      <c r="O7563" t="n">
        <v>0</v>
      </c>
      <c r="P7563" t="n">
        <v>17</v>
      </c>
      <c r="Q7563" t="n">
        <v>0</v>
      </c>
      <c r="R7563" t="n">
        <v>11</v>
      </c>
      <c r="S7563" t="n">
        <v>0</v>
      </c>
      <c r="T7563" t="n">
        <v>0</v>
      </c>
    </row>
    <row r="7564">
      <c r="A7564" s="8" t="n">
        <v>46221</v>
      </c>
      <c r="B7564" t="inlineStr">
        <is>
          <t>DL</t>
        </is>
      </c>
      <c r="C7564" s="9">
        <f>_xlfn.XLOOKUP(B7564,Carriers[Code],Carriers[Airline])</f>
        <v/>
      </c>
      <c r="D7564" t="n">
        <v>2805</v>
      </c>
      <c r="E7564" t="inlineStr">
        <is>
          <t>LGA</t>
        </is>
      </c>
      <c r="F7564" s="10" t="n">
        <v>1800</v>
      </c>
      <c r="G7564" t="inlineStr">
        <is>
          <t>1800-1859</t>
        </is>
      </c>
      <c r="H7564" s="9">
        <f>INT(F7564/100)</f>
        <v/>
      </c>
      <c r="M7564" t="n">
        <v>1</v>
      </c>
      <c r="N7564" t="inlineStr">
        <is>
          <t>B</t>
        </is>
      </c>
      <c r="O7564" t="n">
        <v>0</v>
      </c>
    </row>
    <row r="7565">
      <c r="A7565" s="8" t="n">
        <v>46221</v>
      </c>
      <c r="B7565" t="inlineStr">
        <is>
          <t>YX</t>
        </is>
      </c>
      <c r="C7565" s="9">
        <f>_xlfn.XLOOKUP(B7565,Carriers[Code],Carriers[Airline])</f>
        <v/>
      </c>
      <c r="D7565" t="n">
        <v>4390</v>
      </c>
      <c r="E7565" t="inlineStr">
        <is>
          <t>JFK</t>
        </is>
      </c>
      <c r="F7565" s="10" t="n">
        <v>1800</v>
      </c>
      <c r="G7565" t="inlineStr">
        <is>
          <t>1800-1859</t>
        </is>
      </c>
      <c r="H7565" s="9">
        <f>INT(F7565/100)</f>
        <v/>
      </c>
      <c r="M7565" t="n">
        <v>1</v>
      </c>
      <c r="N7565" t="inlineStr">
        <is>
          <t>C</t>
        </is>
      </c>
      <c r="O7565" t="n">
        <v>0</v>
      </c>
    </row>
    <row r="7566">
      <c r="A7566" s="8" t="n">
        <v>46221</v>
      </c>
      <c r="B7566" t="inlineStr">
        <is>
          <t>DL</t>
        </is>
      </c>
      <c r="C7566" s="9">
        <f>_xlfn.XLOOKUP(B7566,Carriers[Code],Carriers[Airline])</f>
        <v/>
      </c>
      <c r="D7566" t="n">
        <v>1297</v>
      </c>
      <c r="E7566" t="inlineStr">
        <is>
          <t>AUS</t>
        </is>
      </c>
      <c r="F7566" s="10" t="n">
        <v>1805</v>
      </c>
      <c r="G7566" t="inlineStr">
        <is>
          <t>1800-1859</t>
        </is>
      </c>
      <c r="H7566" s="9">
        <f>INT(F7566/100)</f>
        <v/>
      </c>
      <c r="I7566" t="n">
        <v>28</v>
      </c>
      <c r="J7566" t="n">
        <v>1</v>
      </c>
      <c r="M7566" t="n">
        <v>1</v>
      </c>
      <c r="N7566" t="inlineStr">
        <is>
          <t>B</t>
        </is>
      </c>
      <c r="O7566" t="n">
        <v>0</v>
      </c>
    </row>
    <row r="7567">
      <c r="A7567" s="8" t="n">
        <v>46221</v>
      </c>
      <c r="B7567" t="inlineStr">
        <is>
          <t>YX</t>
        </is>
      </c>
      <c r="C7567" s="9">
        <f>_xlfn.XLOOKUP(B7567,Carriers[Code],Carriers[Airline])</f>
        <v/>
      </c>
      <c r="D7567" t="n">
        <v>3543</v>
      </c>
      <c r="E7567" t="inlineStr">
        <is>
          <t>IAD</t>
        </is>
      </c>
      <c r="F7567" s="10" t="n">
        <v>1805</v>
      </c>
      <c r="G7567" t="inlineStr">
        <is>
          <t>1800-1859</t>
        </is>
      </c>
      <c r="H7567" s="9">
        <f>INT(F7567/100)</f>
        <v/>
      </c>
      <c r="M7567" t="n">
        <v>1</v>
      </c>
      <c r="N7567" t="inlineStr">
        <is>
          <t>C</t>
        </is>
      </c>
      <c r="O7567" t="n">
        <v>0</v>
      </c>
    </row>
    <row r="7568">
      <c r="A7568" s="8" t="n">
        <v>46221</v>
      </c>
      <c r="B7568" t="inlineStr">
        <is>
          <t>YX</t>
        </is>
      </c>
      <c r="C7568" s="9">
        <f>_xlfn.XLOOKUP(B7568,Carriers[Code],Carriers[Airline])</f>
        <v/>
      </c>
      <c r="D7568" t="n">
        <v>5679</v>
      </c>
      <c r="E7568" t="inlineStr">
        <is>
          <t>PIT</t>
        </is>
      </c>
      <c r="F7568" s="10" t="n">
        <v>1810</v>
      </c>
      <c r="G7568" t="inlineStr">
        <is>
          <t>1800-1859</t>
        </is>
      </c>
      <c r="H7568" s="9">
        <f>INT(F7568/100)</f>
        <v/>
      </c>
      <c r="M7568" t="n">
        <v>1</v>
      </c>
      <c r="N7568" t="inlineStr">
        <is>
          <t>C</t>
        </is>
      </c>
      <c r="O7568" t="n">
        <v>0</v>
      </c>
    </row>
    <row r="7569">
      <c r="A7569" s="8" t="n">
        <v>46221</v>
      </c>
      <c r="B7569" t="inlineStr">
        <is>
          <t>YX</t>
        </is>
      </c>
      <c r="C7569" s="9">
        <f>_xlfn.XLOOKUP(B7569,Carriers[Code],Carriers[Airline])</f>
        <v/>
      </c>
      <c r="D7569" t="n">
        <v>4650</v>
      </c>
      <c r="E7569" t="inlineStr">
        <is>
          <t>DCA</t>
        </is>
      </c>
      <c r="F7569" s="10" t="n">
        <v>1811</v>
      </c>
      <c r="G7569" t="inlineStr">
        <is>
          <t>1800-1859</t>
        </is>
      </c>
      <c r="H7569" s="9">
        <f>INT(F7569/100)</f>
        <v/>
      </c>
      <c r="M7569" t="n">
        <v>1</v>
      </c>
      <c r="N7569" t="inlineStr">
        <is>
          <t>C</t>
        </is>
      </c>
      <c r="O7569" t="n">
        <v>0</v>
      </c>
    </row>
    <row r="7570">
      <c r="A7570" s="8" t="n">
        <v>46221</v>
      </c>
      <c r="B7570" t="inlineStr">
        <is>
          <t>AA</t>
        </is>
      </c>
      <c r="C7570" s="9">
        <f>_xlfn.XLOOKUP(B7570,Carriers[Code],Carriers[Airline])</f>
        <v/>
      </c>
      <c r="D7570" t="n">
        <v>1577</v>
      </c>
      <c r="E7570" t="inlineStr">
        <is>
          <t>DFW</t>
        </is>
      </c>
      <c r="F7570" s="10" t="n">
        <v>1812</v>
      </c>
      <c r="G7570" t="inlineStr">
        <is>
          <t>1800-1859</t>
        </is>
      </c>
      <c r="H7570" s="9">
        <f>INT(F7570/100)</f>
        <v/>
      </c>
      <c r="I7570" t="n">
        <v>25</v>
      </c>
      <c r="J7570" t="n">
        <v>1</v>
      </c>
      <c r="K7570" t="n">
        <v>64</v>
      </c>
      <c r="L7570" t="n">
        <v>1</v>
      </c>
      <c r="M7570" t="n">
        <v>0</v>
      </c>
      <c r="O7570" t="n">
        <v>0</v>
      </c>
      <c r="P7570" t="n">
        <v>0</v>
      </c>
      <c r="Q7570" t="n">
        <v>0</v>
      </c>
      <c r="R7570" t="n">
        <v>39</v>
      </c>
      <c r="S7570" t="n">
        <v>19</v>
      </c>
      <c r="T7570" t="n">
        <v>6</v>
      </c>
    </row>
    <row r="7571">
      <c r="A7571" s="8" t="n">
        <v>46221</v>
      </c>
      <c r="B7571" t="inlineStr">
        <is>
          <t>MQ</t>
        </is>
      </c>
      <c r="C7571" s="9">
        <f>_xlfn.XLOOKUP(B7571,Carriers[Code],Carriers[Airline])</f>
        <v/>
      </c>
      <c r="D7571" t="n">
        <v>3408</v>
      </c>
      <c r="E7571" t="inlineStr">
        <is>
          <t>CVG</t>
        </is>
      </c>
      <c r="F7571" s="10" t="n">
        <v>1820</v>
      </c>
      <c r="G7571" t="inlineStr">
        <is>
          <t>1800-1859</t>
        </is>
      </c>
      <c r="H7571" s="9">
        <f>INT(F7571/100)</f>
        <v/>
      </c>
      <c r="I7571" t="n">
        <v>153</v>
      </c>
      <c r="J7571" t="n">
        <v>1</v>
      </c>
      <c r="K7571" t="n">
        <v>155</v>
      </c>
      <c r="L7571" t="n">
        <v>1</v>
      </c>
      <c r="M7571" t="n">
        <v>0</v>
      </c>
      <c r="O7571" t="n">
        <v>0</v>
      </c>
      <c r="P7571" t="n">
        <v>7</v>
      </c>
      <c r="Q7571" t="n">
        <v>0</v>
      </c>
      <c r="R7571" t="n">
        <v>2</v>
      </c>
      <c r="S7571" t="n">
        <v>0</v>
      </c>
      <c r="T7571" t="n">
        <v>146</v>
      </c>
    </row>
    <row r="7572">
      <c r="A7572" s="8" t="n">
        <v>46221</v>
      </c>
      <c r="B7572" t="inlineStr">
        <is>
          <t>B6</t>
        </is>
      </c>
      <c r="C7572" s="9">
        <f>_xlfn.XLOOKUP(B7572,Carriers[Code],Carriers[Airline])</f>
        <v/>
      </c>
      <c r="D7572" t="n">
        <v>2459</v>
      </c>
      <c r="E7572" t="inlineStr">
        <is>
          <t>PHL</t>
        </is>
      </c>
      <c r="F7572" s="10" t="n">
        <v>1821</v>
      </c>
      <c r="G7572" t="inlineStr">
        <is>
          <t>1800-1859</t>
        </is>
      </c>
      <c r="H7572" s="9">
        <f>INT(F7572/100)</f>
        <v/>
      </c>
      <c r="M7572" t="n">
        <v>1</v>
      </c>
      <c r="N7572" t="inlineStr">
        <is>
          <t>C</t>
        </is>
      </c>
      <c r="O7572" t="n">
        <v>0</v>
      </c>
    </row>
    <row r="7573">
      <c r="A7573" s="8" t="n">
        <v>46221</v>
      </c>
      <c r="B7573" t="inlineStr">
        <is>
          <t>UA</t>
        </is>
      </c>
      <c r="C7573" s="9">
        <f>_xlfn.XLOOKUP(B7573,Carriers[Code],Carriers[Airline])</f>
        <v/>
      </c>
      <c r="D7573" t="n">
        <v>639</v>
      </c>
      <c r="E7573" t="inlineStr">
        <is>
          <t>LAX</t>
        </is>
      </c>
      <c r="F7573" s="10" t="n">
        <v>1826</v>
      </c>
      <c r="G7573" t="inlineStr">
        <is>
          <t>1800-1859</t>
        </is>
      </c>
      <c r="H7573" s="9">
        <f>INT(F7573/100)</f>
        <v/>
      </c>
      <c r="I7573" t="n">
        <v>73</v>
      </c>
      <c r="J7573" t="n">
        <v>1</v>
      </c>
      <c r="K7573" t="n">
        <v>46</v>
      </c>
      <c r="L7573" t="n">
        <v>1</v>
      </c>
      <c r="M7573" t="n">
        <v>0</v>
      </c>
      <c r="O7573" t="n">
        <v>0</v>
      </c>
      <c r="P7573" t="n">
        <v>15</v>
      </c>
      <c r="Q7573" t="n">
        <v>0</v>
      </c>
      <c r="R7573" t="n">
        <v>0</v>
      </c>
      <c r="S7573" t="n">
        <v>0</v>
      </c>
      <c r="T7573" t="n">
        <v>31</v>
      </c>
    </row>
    <row r="7574">
      <c r="A7574" s="8" t="n">
        <v>46221</v>
      </c>
      <c r="B7574" t="inlineStr">
        <is>
          <t>YX</t>
        </is>
      </c>
      <c r="C7574" s="9">
        <f>_xlfn.XLOOKUP(B7574,Carriers[Code],Carriers[Airline])</f>
        <v/>
      </c>
      <c r="D7574" t="n">
        <v>4692</v>
      </c>
      <c r="E7574" t="inlineStr">
        <is>
          <t>MSN</t>
        </is>
      </c>
      <c r="F7574" s="10" t="n">
        <v>1830</v>
      </c>
      <c r="G7574" t="inlineStr">
        <is>
          <t>1800-1859</t>
        </is>
      </c>
      <c r="H7574" s="9">
        <f>INT(F7574/100)</f>
        <v/>
      </c>
      <c r="M7574" t="n">
        <v>1</v>
      </c>
      <c r="N7574" t="inlineStr">
        <is>
          <t>C</t>
        </is>
      </c>
      <c r="O7574" t="n">
        <v>0</v>
      </c>
    </row>
    <row r="7575">
      <c r="A7575" s="8" t="n">
        <v>46221</v>
      </c>
      <c r="B7575" t="inlineStr">
        <is>
          <t>AA</t>
        </is>
      </c>
      <c r="C7575" s="9">
        <f>_xlfn.XLOOKUP(B7575,Carriers[Code],Carriers[Airline])</f>
        <v/>
      </c>
      <c r="D7575" t="n">
        <v>1554</v>
      </c>
      <c r="E7575" t="inlineStr">
        <is>
          <t>ORD</t>
        </is>
      </c>
      <c r="F7575" s="10" t="n">
        <v>1831</v>
      </c>
      <c r="G7575" t="inlineStr">
        <is>
          <t>1800-1859</t>
        </is>
      </c>
      <c r="H7575" s="9">
        <f>INT(F7575/100)</f>
        <v/>
      </c>
      <c r="I7575" t="n">
        <v>208</v>
      </c>
      <c r="J7575" t="n">
        <v>1</v>
      </c>
      <c r="K7575" t="n">
        <v>180</v>
      </c>
      <c r="L7575" t="n">
        <v>1</v>
      </c>
      <c r="M7575" t="n">
        <v>0</v>
      </c>
      <c r="O7575" t="n">
        <v>0</v>
      </c>
      <c r="P7575" t="n">
        <v>0</v>
      </c>
      <c r="Q7575" t="n">
        <v>0</v>
      </c>
      <c r="R7575" t="n">
        <v>150</v>
      </c>
      <c r="S7575" t="n">
        <v>0</v>
      </c>
      <c r="T7575" t="n">
        <v>30</v>
      </c>
    </row>
    <row r="7576">
      <c r="A7576" s="8" t="n">
        <v>46221</v>
      </c>
      <c r="B7576" t="inlineStr">
        <is>
          <t>UA</t>
        </is>
      </c>
      <c r="C7576" s="9">
        <f>_xlfn.XLOOKUP(B7576,Carriers[Code],Carriers[Airline])</f>
        <v/>
      </c>
      <c r="D7576" t="n">
        <v>1015</v>
      </c>
      <c r="E7576" t="inlineStr">
        <is>
          <t>ORD</t>
        </is>
      </c>
      <c r="F7576" s="10" t="n">
        <v>1843</v>
      </c>
      <c r="G7576" t="inlineStr">
        <is>
          <t>1800-1859</t>
        </is>
      </c>
      <c r="H7576" s="9">
        <f>INT(F7576/100)</f>
        <v/>
      </c>
      <c r="I7576" t="n">
        <v>124</v>
      </c>
      <c r="J7576" t="n">
        <v>1</v>
      </c>
      <c r="K7576" t="n">
        <v>120</v>
      </c>
      <c r="L7576" t="n">
        <v>1</v>
      </c>
      <c r="M7576" t="n">
        <v>0</v>
      </c>
      <c r="O7576" t="n">
        <v>0</v>
      </c>
      <c r="P7576" t="n">
        <v>0</v>
      </c>
      <c r="Q7576" t="n">
        <v>0</v>
      </c>
      <c r="R7576" t="n">
        <v>58</v>
      </c>
      <c r="S7576" t="n">
        <v>0</v>
      </c>
      <c r="T7576" t="n">
        <v>62</v>
      </c>
    </row>
    <row r="7577">
      <c r="A7577" s="8" t="n">
        <v>46221</v>
      </c>
      <c r="B7577" t="inlineStr">
        <is>
          <t>WN</t>
        </is>
      </c>
      <c r="C7577" s="9">
        <f>_xlfn.XLOOKUP(B7577,Carriers[Code],Carriers[Airline])</f>
        <v/>
      </c>
      <c r="D7577" t="n">
        <v>4180</v>
      </c>
      <c r="E7577" t="inlineStr">
        <is>
          <t>BWI</t>
        </is>
      </c>
      <c r="F7577" s="10" t="n">
        <v>1845</v>
      </c>
      <c r="G7577" t="inlineStr">
        <is>
          <t>1800-1859</t>
        </is>
      </c>
      <c r="H7577" s="9">
        <f>INT(F7577/100)</f>
        <v/>
      </c>
      <c r="I7577" t="n">
        <v>255</v>
      </c>
      <c r="J7577" t="n">
        <v>1</v>
      </c>
      <c r="K7577" t="n">
        <v>261</v>
      </c>
      <c r="L7577" t="n">
        <v>1</v>
      </c>
      <c r="M7577" t="n">
        <v>0</v>
      </c>
      <c r="O7577" t="n">
        <v>0</v>
      </c>
      <c r="P7577" t="n">
        <v>0</v>
      </c>
      <c r="Q7577" t="n">
        <v>0</v>
      </c>
      <c r="R7577" t="n">
        <v>28</v>
      </c>
      <c r="S7577" t="n">
        <v>0</v>
      </c>
      <c r="T7577" t="n">
        <v>233</v>
      </c>
    </row>
    <row r="7578">
      <c r="A7578" s="8" t="n">
        <v>46221</v>
      </c>
      <c r="B7578" t="inlineStr">
        <is>
          <t>DL</t>
        </is>
      </c>
      <c r="C7578" s="9">
        <f>_xlfn.XLOOKUP(B7578,Carriers[Code],Carriers[Airline])</f>
        <v/>
      </c>
      <c r="D7578" t="n">
        <v>324</v>
      </c>
      <c r="E7578" t="inlineStr">
        <is>
          <t>SEA</t>
        </is>
      </c>
      <c r="F7578" s="10" t="n">
        <v>1850</v>
      </c>
      <c r="G7578" t="inlineStr">
        <is>
          <t>1800-1859</t>
        </is>
      </c>
      <c r="H7578" s="9">
        <f>INT(F7578/100)</f>
        <v/>
      </c>
      <c r="I7578" t="n">
        <v>27</v>
      </c>
      <c r="J7578" t="n">
        <v>1</v>
      </c>
      <c r="K7578" t="n">
        <v>9</v>
      </c>
      <c r="L7578" t="n">
        <v>0</v>
      </c>
      <c r="M7578" t="n">
        <v>0</v>
      </c>
      <c r="O7578" t="n">
        <v>0</v>
      </c>
    </row>
    <row r="7579">
      <c r="A7579" s="8" t="n">
        <v>46221</v>
      </c>
      <c r="B7579" t="inlineStr">
        <is>
          <t>DL</t>
        </is>
      </c>
      <c r="C7579" s="9">
        <f>_xlfn.XLOOKUP(B7579,Carriers[Code],Carriers[Airline])</f>
        <v/>
      </c>
      <c r="D7579" t="n">
        <v>2782</v>
      </c>
      <c r="E7579" t="inlineStr">
        <is>
          <t>RDU</t>
        </is>
      </c>
      <c r="F7579" s="10" t="n">
        <v>1850</v>
      </c>
      <c r="G7579" t="inlineStr">
        <is>
          <t>1800-1859</t>
        </is>
      </c>
      <c r="H7579" s="9">
        <f>INT(F7579/100)</f>
        <v/>
      </c>
      <c r="M7579" t="n">
        <v>1</v>
      </c>
      <c r="N7579" t="inlineStr">
        <is>
          <t>B</t>
        </is>
      </c>
      <c r="O7579" t="n">
        <v>0</v>
      </c>
    </row>
    <row r="7580">
      <c r="A7580" s="8" t="n">
        <v>46221</v>
      </c>
      <c r="B7580" t="inlineStr">
        <is>
          <t>AS</t>
        </is>
      </c>
      <c r="C7580" s="9">
        <f>_xlfn.XLOOKUP(B7580,Carriers[Code],Carriers[Airline])</f>
        <v/>
      </c>
      <c r="D7580" t="n">
        <v>1502</v>
      </c>
      <c r="E7580" t="inlineStr">
        <is>
          <t>ANC</t>
        </is>
      </c>
      <c r="F7580" s="10" t="n">
        <v>1852</v>
      </c>
      <c r="G7580" t="inlineStr">
        <is>
          <t>1800-1859</t>
        </is>
      </c>
      <c r="H7580" s="9">
        <f>INT(F7580/100)</f>
        <v/>
      </c>
      <c r="I7580" t="n">
        <v>7</v>
      </c>
      <c r="J7580" t="n">
        <v>0</v>
      </c>
      <c r="K7580" t="n">
        <v>-4</v>
      </c>
      <c r="L7580" t="n">
        <v>0</v>
      </c>
      <c r="M7580" t="n">
        <v>0</v>
      </c>
      <c r="O7580" t="n">
        <v>0</v>
      </c>
    </row>
    <row r="7581">
      <c r="A7581" s="8" t="n">
        <v>46221</v>
      </c>
      <c r="B7581" t="inlineStr">
        <is>
          <t>AA</t>
        </is>
      </c>
      <c r="C7581" s="9">
        <f>_xlfn.XLOOKUP(B7581,Carriers[Code],Carriers[Airline])</f>
        <v/>
      </c>
      <c r="D7581" t="n">
        <v>1552</v>
      </c>
      <c r="E7581" t="inlineStr">
        <is>
          <t>CLT</t>
        </is>
      </c>
      <c r="F7581" s="10" t="n">
        <v>1855</v>
      </c>
      <c r="G7581" t="inlineStr">
        <is>
          <t>1800-1859</t>
        </is>
      </c>
      <c r="H7581" s="9">
        <f>INT(F7581/100)</f>
        <v/>
      </c>
      <c r="I7581" t="n">
        <v>107</v>
      </c>
      <c r="J7581" t="n">
        <v>1</v>
      </c>
      <c r="K7581" t="n">
        <v>134</v>
      </c>
      <c r="L7581" t="n">
        <v>1</v>
      </c>
      <c r="M7581" t="n">
        <v>0</v>
      </c>
      <c r="O7581" t="n">
        <v>0</v>
      </c>
      <c r="P7581" t="n">
        <v>7</v>
      </c>
      <c r="Q7581" t="n">
        <v>0</v>
      </c>
      <c r="R7581" t="n">
        <v>27</v>
      </c>
      <c r="S7581" t="n">
        <v>0</v>
      </c>
      <c r="T7581" t="n">
        <v>100</v>
      </c>
    </row>
    <row r="7582">
      <c r="A7582" s="8" t="n">
        <v>46221</v>
      </c>
      <c r="B7582" t="inlineStr">
        <is>
          <t>DL</t>
        </is>
      </c>
      <c r="C7582" s="9">
        <f>_xlfn.XLOOKUP(B7582,Carriers[Code],Carriers[Airline])</f>
        <v/>
      </c>
      <c r="D7582" t="n">
        <v>2586</v>
      </c>
      <c r="E7582" t="inlineStr">
        <is>
          <t>BNA</t>
        </is>
      </c>
      <c r="F7582" s="10" t="n">
        <v>1855</v>
      </c>
      <c r="G7582" t="inlineStr">
        <is>
          <t>1800-1859</t>
        </is>
      </c>
      <c r="H7582" s="9">
        <f>INT(F7582/100)</f>
        <v/>
      </c>
      <c r="M7582" t="n">
        <v>1</v>
      </c>
      <c r="N7582" t="inlineStr">
        <is>
          <t>A</t>
        </is>
      </c>
      <c r="O7582" t="n">
        <v>0</v>
      </c>
    </row>
    <row r="7583">
      <c r="A7583" s="8" t="n">
        <v>46221</v>
      </c>
      <c r="B7583" t="inlineStr">
        <is>
          <t>B6</t>
        </is>
      </c>
      <c r="C7583" s="9">
        <f>_xlfn.XLOOKUP(B7583,Carriers[Code],Carriers[Airline])</f>
        <v/>
      </c>
      <c r="D7583" t="n">
        <v>197</v>
      </c>
      <c r="E7583" t="inlineStr">
        <is>
          <t>SEA</t>
        </is>
      </c>
      <c r="F7583" s="10" t="n">
        <v>1901</v>
      </c>
      <c r="G7583" t="inlineStr">
        <is>
          <t>1900-1959</t>
        </is>
      </c>
      <c r="H7583" s="9">
        <f>INT(F7583/100)</f>
        <v/>
      </c>
      <c r="I7583" t="n">
        <v>69</v>
      </c>
      <c r="J7583" t="n">
        <v>1</v>
      </c>
      <c r="K7583" t="n">
        <v>69</v>
      </c>
      <c r="L7583" t="n">
        <v>1</v>
      </c>
      <c r="M7583" t="n">
        <v>0</v>
      </c>
      <c r="O7583" t="n">
        <v>0</v>
      </c>
      <c r="P7583" t="n">
        <v>69</v>
      </c>
      <c r="Q7583" t="n">
        <v>0</v>
      </c>
      <c r="R7583" t="n">
        <v>0</v>
      </c>
      <c r="S7583" t="n">
        <v>0</v>
      </c>
      <c r="T7583" t="n">
        <v>0</v>
      </c>
    </row>
    <row r="7584">
      <c r="A7584" s="8" t="n">
        <v>46221</v>
      </c>
      <c r="B7584" t="inlineStr">
        <is>
          <t>B6</t>
        </is>
      </c>
      <c r="C7584" s="9">
        <f>_xlfn.XLOOKUP(B7584,Carriers[Code],Carriers[Airline])</f>
        <v/>
      </c>
      <c r="D7584" t="n">
        <v>817</v>
      </c>
      <c r="E7584" t="inlineStr">
        <is>
          <t>JFK</t>
        </is>
      </c>
      <c r="F7584" s="10" t="n">
        <v>1905</v>
      </c>
      <c r="G7584" t="inlineStr">
        <is>
          <t>1900-1959</t>
        </is>
      </c>
      <c r="H7584" s="9">
        <f>INT(F7584/100)</f>
        <v/>
      </c>
      <c r="M7584" t="n">
        <v>1</v>
      </c>
      <c r="N7584" t="inlineStr">
        <is>
          <t>C</t>
        </is>
      </c>
      <c r="O7584" t="n">
        <v>0</v>
      </c>
    </row>
    <row r="7585">
      <c r="A7585" s="8" t="n">
        <v>46221</v>
      </c>
      <c r="B7585" t="inlineStr">
        <is>
          <t>DL</t>
        </is>
      </c>
      <c r="C7585" s="9">
        <f>_xlfn.XLOOKUP(B7585,Carriers[Code],Carriers[Airline])</f>
        <v/>
      </c>
      <c r="D7585" t="n">
        <v>973</v>
      </c>
      <c r="E7585" t="inlineStr">
        <is>
          <t>ATL</t>
        </is>
      </c>
      <c r="F7585" s="10" t="n">
        <v>1910</v>
      </c>
      <c r="G7585" t="inlineStr">
        <is>
          <t>1900-1959</t>
        </is>
      </c>
      <c r="H7585" s="9">
        <f>INT(F7585/100)</f>
        <v/>
      </c>
      <c r="I7585" t="n">
        <v>88</v>
      </c>
      <c r="J7585" t="n">
        <v>1</v>
      </c>
      <c r="K7585" t="n">
        <v>146</v>
      </c>
      <c r="L7585" t="n">
        <v>1</v>
      </c>
      <c r="M7585" t="n">
        <v>0</v>
      </c>
      <c r="O7585" t="n">
        <v>0</v>
      </c>
      <c r="P7585" t="n">
        <v>0</v>
      </c>
      <c r="Q7585" t="n">
        <v>0</v>
      </c>
      <c r="R7585" t="n">
        <v>58</v>
      </c>
      <c r="S7585" t="n">
        <v>0</v>
      </c>
      <c r="T7585" t="n">
        <v>88</v>
      </c>
    </row>
    <row r="7586">
      <c r="A7586" s="8" t="n">
        <v>46221</v>
      </c>
      <c r="B7586" t="inlineStr">
        <is>
          <t>DL</t>
        </is>
      </c>
      <c r="C7586" s="9">
        <f>_xlfn.XLOOKUP(B7586,Carriers[Code],Carriers[Airline])</f>
        <v/>
      </c>
      <c r="D7586" t="n">
        <v>2234</v>
      </c>
      <c r="E7586" t="inlineStr">
        <is>
          <t>TPA</t>
        </is>
      </c>
      <c r="F7586" s="10" t="n">
        <v>1910</v>
      </c>
      <c r="G7586" t="inlineStr">
        <is>
          <t>1900-1959</t>
        </is>
      </c>
      <c r="H7586" s="9">
        <f>INT(F7586/100)</f>
        <v/>
      </c>
      <c r="I7586" t="n">
        <v>35</v>
      </c>
      <c r="J7586" t="n">
        <v>1</v>
      </c>
      <c r="K7586" t="n">
        <v>59</v>
      </c>
      <c r="L7586" t="n">
        <v>1</v>
      </c>
      <c r="M7586" t="n">
        <v>0</v>
      </c>
      <c r="O7586" t="n">
        <v>0</v>
      </c>
      <c r="P7586" t="n">
        <v>35</v>
      </c>
      <c r="Q7586" t="n">
        <v>0</v>
      </c>
      <c r="R7586" t="n">
        <v>24</v>
      </c>
      <c r="S7586" t="n">
        <v>0</v>
      </c>
      <c r="T7586" t="n">
        <v>0</v>
      </c>
    </row>
    <row r="7587">
      <c r="A7587" s="8" t="n">
        <v>46221</v>
      </c>
      <c r="B7587" t="inlineStr">
        <is>
          <t>WN</t>
        </is>
      </c>
      <c r="C7587" s="9">
        <f>_xlfn.XLOOKUP(B7587,Carriers[Code],Carriers[Airline])</f>
        <v/>
      </c>
      <c r="D7587" t="n">
        <v>2338</v>
      </c>
      <c r="E7587" t="inlineStr">
        <is>
          <t>BNA</t>
        </is>
      </c>
      <c r="F7587" s="10" t="n">
        <v>1910</v>
      </c>
      <c r="G7587" t="inlineStr">
        <is>
          <t>1900-1959</t>
        </is>
      </c>
      <c r="H7587" s="9">
        <f>INT(F7587/100)</f>
        <v/>
      </c>
      <c r="I7587" t="n">
        <v>16</v>
      </c>
      <c r="J7587" t="n">
        <v>1</v>
      </c>
      <c r="K7587" t="n">
        <v>56</v>
      </c>
      <c r="L7587" t="n">
        <v>1</v>
      </c>
      <c r="M7587" t="n">
        <v>0</v>
      </c>
      <c r="O7587" t="n">
        <v>0</v>
      </c>
      <c r="P7587" t="n">
        <v>0</v>
      </c>
      <c r="Q7587" t="n">
        <v>16</v>
      </c>
      <c r="R7587" t="n">
        <v>40</v>
      </c>
      <c r="S7587" t="n">
        <v>0</v>
      </c>
      <c r="T7587" t="n">
        <v>0</v>
      </c>
    </row>
    <row r="7588">
      <c r="A7588" s="8" t="n">
        <v>46221</v>
      </c>
      <c r="B7588" t="inlineStr">
        <is>
          <t>YX</t>
        </is>
      </c>
      <c r="C7588" s="9">
        <f>_xlfn.XLOOKUP(B7588,Carriers[Code],Carriers[Airline])</f>
        <v/>
      </c>
      <c r="D7588" t="n">
        <v>4616</v>
      </c>
      <c r="E7588" t="inlineStr">
        <is>
          <t>BUF</t>
        </is>
      </c>
      <c r="F7588" s="10" t="n">
        <v>1914</v>
      </c>
      <c r="G7588" t="inlineStr">
        <is>
          <t>1900-1959</t>
        </is>
      </c>
      <c r="H7588" s="9">
        <f>INT(F7588/100)</f>
        <v/>
      </c>
      <c r="M7588" t="n">
        <v>1</v>
      </c>
      <c r="N7588" t="inlineStr">
        <is>
          <t>C</t>
        </is>
      </c>
      <c r="O7588" t="n">
        <v>0</v>
      </c>
    </row>
    <row r="7589">
      <c r="A7589" s="8" t="n">
        <v>46221</v>
      </c>
      <c r="B7589" t="inlineStr">
        <is>
          <t>B6</t>
        </is>
      </c>
      <c r="C7589" s="9">
        <f>_xlfn.XLOOKUP(B7589,Carriers[Code],Carriers[Airline])</f>
        <v/>
      </c>
      <c r="D7589" t="n">
        <v>95</v>
      </c>
      <c r="E7589" t="inlineStr">
        <is>
          <t>PDX</t>
        </is>
      </c>
      <c r="F7589" s="10" t="n">
        <v>1919</v>
      </c>
      <c r="G7589" t="inlineStr">
        <is>
          <t>1900-1959</t>
        </is>
      </c>
      <c r="H7589" s="9">
        <f>INT(F7589/100)</f>
        <v/>
      </c>
      <c r="M7589" t="n">
        <v>1</v>
      </c>
      <c r="N7589" t="inlineStr">
        <is>
          <t>B</t>
        </is>
      </c>
      <c r="O7589" t="n">
        <v>0</v>
      </c>
    </row>
    <row r="7590">
      <c r="A7590" s="8" t="n">
        <v>46221</v>
      </c>
      <c r="B7590" t="inlineStr">
        <is>
          <t>DL</t>
        </is>
      </c>
      <c r="C7590" s="9">
        <f>_xlfn.XLOOKUP(B7590,Carriers[Code],Carriers[Airline])</f>
        <v/>
      </c>
      <c r="D7590" t="n">
        <v>2305</v>
      </c>
      <c r="E7590" t="inlineStr">
        <is>
          <t>DFW</t>
        </is>
      </c>
      <c r="F7590" s="10" t="n">
        <v>1920</v>
      </c>
      <c r="G7590" t="inlineStr">
        <is>
          <t>1900-1959</t>
        </is>
      </c>
      <c r="H7590" s="9">
        <f>INT(F7590/100)</f>
        <v/>
      </c>
      <c r="M7590" t="n">
        <v>1</v>
      </c>
      <c r="N7590" t="inlineStr">
        <is>
          <t>A</t>
        </is>
      </c>
      <c r="O7590" t="n">
        <v>0</v>
      </c>
    </row>
    <row r="7591">
      <c r="A7591" s="8" t="n">
        <v>46221</v>
      </c>
      <c r="B7591" t="inlineStr">
        <is>
          <t>YX</t>
        </is>
      </c>
      <c r="C7591" s="9">
        <f>_xlfn.XLOOKUP(B7591,Carriers[Code],Carriers[Airline])</f>
        <v/>
      </c>
      <c r="D7591" t="n">
        <v>4662</v>
      </c>
      <c r="E7591" t="inlineStr">
        <is>
          <t>ROC</t>
        </is>
      </c>
      <c r="F7591" s="10" t="n">
        <v>1920</v>
      </c>
      <c r="G7591" t="inlineStr">
        <is>
          <t>1900-1959</t>
        </is>
      </c>
      <c r="H7591" s="9">
        <f>INT(F7591/100)</f>
        <v/>
      </c>
      <c r="I7591" t="n">
        <v>88</v>
      </c>
      <c r="J7591" t="n">
        <v>1</v>
      </c>
      <c r="K7591" t="n">
        <v>79</v>
      </c>
      <c r="L7591" t="n">
        <v>1</v>
      </c>
      <c r="M7591" t="n">
        <v>0</v>
      </c>
      <c r="O7591" t="n">
        <v>0</v>
      </c>
      <c r="P7591" t="n">
        <v>3</v>
      </c>
      <c r="Q7591" t="n">
        <v>0</v>
      </c>
      <c r="R7591" t="n">
        <v>0</v>
      </c>
      <c r="S7591" t="n">
        <v>0</v>
      </c>
      <c r="T7591" t="n">
        <v>76</v>
      </c>
    </row>
    <row r="7592">
      <c r="A7592" s="8" t="n">
        <v>46221</v>
      </c>
      <c r="B7592" t="inlineStr">
        <is>
          <t>UA</t>
        </is>
      </c>
      <c r="C7592" s="9">
        <f>_xlfn.XLOOKUP(B7592,Carriers[Code],Carriers[Airline])</f>
        <v/>
      </c>
      <c r="D7592" t="n">
        <v>2136</v>
      </c>
      <c r="E7592" t="inlineStr">
        <is>
          <t>IAD</t>
        </is>
      </c>
      <c r="F7592" s="10" t="n">
        <v>1927</v>
      </c>
      <c r="G7592" t="inlineStr">
        <is>
          <t>1900-1959</t>
        </is>
      </c>
      <c r="H7592" s="9">
        <f>INT(F7592/100)</f>
        <v/>
      </c>
      <c r="I7592" t="n">
        <v>54</v>
      </c>
      <c r="J7592" t="n">
        <v>1</v>
      </c>
      <c r="K7592" t="n">
        <v>92</v>
      </c>
      <c r="L7592" t="n">
        <v>1</v>
      </c>
      <c r="M7592" t="n">
        <v>0</v>
      </c>
      <c r="O7592" t="n">
        <v>0</v>
      </c>
      <c r="P7592" t="n">
        <v>0</v>
      </c>
      <c r="Q7592" t="n">
        <v>0</v>
      </c>
      <c r="R7592" t="n">
        <v>92</v>
      </c>
      <c r="S7592" t="n">
        <v>0</v>
      </c>
      <c r="T7592" t="n">
        <v>0</v>
      </c>
    </row>
    <row r="7593">
      <c r="A7593" s="8" t="n">
        <v>46221</v>
      </c>
      <c r="B7593" t="inlineStr">
        <is>
          <t>DL</t>
        </is>
      </c>
      <c r="C7593" s="9">
        <f>_xlfn.XLOOKUP(B7593,Carriers[Code],Carriers[Airline])</f>
        <v/>
      </c>
      <c r="D7593" t="n">
        <v>1513</v>
      </c>
      <c r="E7593" t="inlineStr">
        <is>
          <t>MCO</t>
        </is>
      </c>
      <c r="F7593" s="10" t="n">
        <v>1929</v>
      </c>
      <c r="G7593" t="inlineStr">
        <is>
          <t>1900-1959</t>
        </is>
      </c>
      <c r="H7593" s="9">
        <f>INT(F7593/100)</f>
        <v/>
      </c>
      <c r="I7593" t="n">
        <v>-2</v>
      </c>
      <c r="J7593" t="n">
        <v>0</v>
      </c>
      <c r="K7593" t="n">
        <v>56</v>
      </c>
      <c r="L7593" t="n">
        <v>1</v>
      </c>
      <c r="M7593" t="n">
        <v>0</v>
      </c>
      <c r="O7593" t="n">
        <v>0</v>
      </c>
      <c r="P7593" t="n">
        <v>0</v>
      </c>
      <c r="Q7593" t="n">
        <v>0</v>
      </c>
      <c r="R7593" t="n">
        <v>56</v>
      </c>
      <c r="S7593" t="n">
        <v>0</v>
      </c>
      <c r="T7593" t="n">
        <v>0</v>
      </c>
    </row>
    <row r="7594">
      <c r="A7594" s="8" t="n">
        <v>46221</v>
      </c>
      <c r="B7594" t="inlineStr">
        <is>
          <t>YX</t>
        </is>
      </c>
      <c r="C7594" s="9">
        <f>_xlfn.XLOOKUP(B7594,Carriers[Code],Carriers[Airline])</f>
        <v/>
      </c>
      <c r="D7594" t="n">
        <v>5702</v>
      </c>
      <c r="E7594" t="inlineStr">
        <is>
          <t>JFK</t>
        </is>
      </c>
      <c r="F7594" s="10" t="n">
        <v>1930</v>
      </c>
      <c r="G7594" t="inlineStr">
        <is>
          <t>1900-1959</t>
        </is>
      </c>
      <c r="H7594" s="9">
        <f>INT(F7594/100)</f>
        <v/>
      </c>
      <c r="M7594" t="n">
        <v>1</v>
      </c>
      <c r="N7594" t="inlineStr">
        <is>
          <t>C</t>
        </is>
      </c>
      <c r="O7594" t="n">
        <v>0</v>
      </c>
    </row>
    <row r="7595">
      <c r="A7595" s="8" t="n">
        <v>46221</v>
      </c>
      <c r="B7595" t="inlineStr">
        <is>
          <t>B6</t>
        </is>
      </c>
      <c r="C7595" s="9">
        <f>_xlfn.XLOOKUP(B7595,Carriers[Code],Carriers[Airline])</f>
        <v/>
      </c>
      <c r="D7595" t="n">
        <v>247</v>
      </c>
      <c r="E7595" t="inlineStr">
        <is>
          <t>SLC</t>
        </is>
      </c>
      <c r="F7595" s="10" t="n">
        <v>1932</v>
      </c>
      <c r="G7595" t="inlineStr">
        <is>
          <t>1900-1959</t>
        </is>
      </c>
      <c r="H7595" s="9">
        <f>INT(F7595/100)</f>
        <v/>
      </c>
      <c r="M7595" t="n">
        <v>1</v>
      </c>
      <c r="N7595" t="inlineStr">
        <is>
          <t>C</t>
        </is>
      </c>
      <c r="O7595" t="n">
        <v>0</v>
      </c>
    </row>
    <row r="7596">
      <c r="A7596" s="8" t="n">
        <v>46221</v>
      </c>
      <c r="B7596" t="inlineStr">
        <is>
          <t>AA</t>
        </is>
      </c>
      <c r="C7596" s="9">
        <f>_xlfn.XLOOKUP(B7596,Carriers[Code],Carriers[Airline])</f>
        <v/>
      </c>
      <c r="D7596" t="n">
        <v>1691</v>
      </c>
      <c r="E7596" t="inlineStr">
        <is>
          <t>LAX</t>
        </is>
      </c>
      <c r="F7596" s="10" t="n">
        <v>1935</v>
      </c>
      <c r="G7596" t="inlineStr">
        <is>
          <t>1900-1959</t>
        </is>
      </c>
      <c r="H7596" s="9">
        <f>INT(F7596/100)</f>
        <v/>
      </c>
      <c r="I7596" t="n">
        <v>61</v>
      </c>
      <c r="J7596" t="n">
        <v>1</v>
      </c>
      <c r="K7596" t="n">
        <v>40</v>
      </c>
      <c r="L7596" t="n">
        <v>1</v>
      </c>
      <c r="M7596" t="n">
        <v>0</v>
      </c>
      <c r="O7596" t="n">
        <v>0</v>
      </c>
      <c r="P7596" t="n">
        <v>0</v>
      </c>
      <c r="Q7596" t="n">
        <v>0</v>
      </c>
      <c r="R7596" t="n">
        <v>0</v>
      </c>
      <c r="S7596" t="n">
        <v>0</v>
      </c>
      <c r="T7596" t="n">
        <v>40</v>
      </c>
    </row>
    <row r="7597">
      <c r="A7597" s="8" t="n">
        <v>46221</v>
      </c>
      <c r="B7597" t="inlineStr">
        <is>
          <t>AA</t>
        </is>
      </c>
      <c r="C7597" s="9">
        <f>_xlfn.XLOOKUP(B7597,Carriers[Code],Carriers[Airline])</f>
        <v/>
      </c>
      <c r="D7597" t="n">
        <v>1147</v>
      </c>
      <c r="E7597" t="inlineStr">
        <is>
          <t>PHL</t>
        </is>
      </c>
      <c r="F7597" s="10" t="n">
        <v>1941</v>
      </c>
      <c r="G7597" t="inlineStr">
        <is>
          <t>1900-1959</t>
        </is>
      </c>
      <c r="H7597" s="9">
        <f>INT(F7597/100)</f>
        <v/>
      </c>
      <c r="M7597" t="n">
        <v>1</v>
      </c>
      <c r="N7597" t="inlineStr">
        <is>
          <t>B</t>
        </is>
      </c>
      <c r="O7597" t="n">
        <v>0</v>
      </c>
    </row>
    <row r="7598">
      <c r="A7598" s="8" t="n">
        <v>46221</v>
      </c>
      <c r="B7598" t="inlineStr">
        <is>
          <t>B6</t>
        </is>
      </c>
      <c r="C7598" s="9">
        <f>_xlfn.XLOOKUP(B7598,Carriers[Code],Carriers[Airline])</f>
        <v/>
      </c>
      <c r="D7598" t="n">
        <v>1897</v>
      </c>
      <c r="E7598" t="inlineStr">
        <is>
          <t>ATL</t>
        </is>
      </c>
      <c r="F7598" s="10" t="n">
        <v>1951</v>
      </c>
      <c r="G7598" t="inlineStr">
        <is>
          <t>1900-1959</t>
        </is>
      </c>
      <c r="H7598" s="9">
        <f>INT(F7598/100)</f>
        <v/>
      </c>
      <c r="I7598" t="n">
        <v>27</v>
      </c>
      <c r="J7598" t="n">
        <v>1</v>
      </c>
      <c r="K7598" t="n">
        <v>15</v>
      </c>
      <c r="L7598" t="n">
        <v>1</v>
      </c>
      <c r="M7598" t="n">
        <v>0</v>
      </c>
      <c r="O7598" t="n">
        <v>0</v>
      </c>
      <c r="P7598" t="n">
        <v>15</v>
      </c>
      <c r="Q7598" t="n">
        <v>0</v>
      </c>
      <c r="R7598" t="n">
        <v>0</v>
      </c>
      <c r="S7598" t="n">
        <v>0</v>
      </c>
      <c r="T7598" t="n">
        <v>0</v>
      </c>
    </row>
    <row r="7599">
      <c r="A7599" s="8" t="n">
        <v>46221</v>
      </c>
      <c r="B7599" t="inlineStr">
        <is>
          <t>B6</t>
        </is>
      </c>
      <c r="C7599" s="9">
        <f>_xlfn.XLOOKUP(B7599,Carriers[Code],Carriers[Airline])</f>
        <v/>
      </c>
      <c r="D7599" t="n">
        <v>777</v>
      </c>
      <c r="E7599" t="inlineStr">
        <is>
          <t>LAS</t>
        </is>
      </c>
      <c r="F7599" s="10" t="n">
        <v>1959</v>
      </c>
      <c r="G7599" t="inlineStr">
        <is>
          <t>1900-1959</t>
        </is>
      </c>
      <c r="H7599" s="9">
        <f>INT(F7599/100)</f>
        <v/>
      </c>
      <c r="I7599" t="n">
        <v>240</v>
      </c>
      <c r="J7599" t="n">
        <v>1</v>
      </c>
      <c r="K7599" t="n">
        <v>207</v>
      </c>
      <c r="L7599" t="n">
        <v>1</v>
      </c>
      <c r="M7599" t="n">
        <v>0</v>
      </c>
      <c r="O7599" t="n">
        <v>0</v>
      </c>
      <c r="P7599" t="n">
        <v>130</v>
      </c>
      <c r="Q7599" t="n">
        <v>0</v>
      </c>
      <c r="R7599" t="n">
        <v>0</v>
      </c>
      <c r="S7599" t="n">
        <v>0</v>
      </c>
      <c r="T7599" t="n">
        <v>77</v>
      </c>
    </row>
    <row r="7600">
      <c r="A7600" s="8" t="n">
        <v>46221</v>
      </c>
      <c r="B7600" t="inlineStr">
        <is>
          <t>B6</t>
        </is>
      </c>
      <c r="C7600" s="9">
        <f>_xlfn.XLOOKUP(B7600,Carriers[Code],Carriers[Airline])</f>
        <v/>
      </c>
      <c r="D7600" t="n">
        <v>993</v>
      </c>
      <c r="E7600" t="inlineStr">
        <is>
          <t>DEN</t>
        </is>
      </c>
      <c r="F7600" s="10" t="n">
        <v>1959</v>
      </c>
      <c r="G7600" t="inlineStr">
        <is>
          <t>1900-1959</t>
        </is>
      </c>
      <c r="H7600" s="9">
        <f>INT(F7600/100)</f>
        <v/>
      </c>
      <c r="M7600" t="n">
        <v>1</v>
      </c>
      <c r="N7600" t="inlineStr">
        <is>
          <t>C</t>
        </is>
      </c>
      <c r="O7600" t="n">
        <v>0</v>
      </c>
    </row>
    <row r="7601">
      <c r="A7601" s="8" t="n">
        <v>46221</v>
      </c>
      <c r="B7601" t="inlineStr">
        <is>
          <t>DL</t>
        </is>
      </c>
      <c r="C7601" s="9">
        <f>_xlfn.XLOOKUP(B7601,Carriers[Code],Carriers[Airline])</f>
        <v/>
      </c>
      <c r="D7601" t="n">
        <v>2804</v>
      </c>
      <c r="E7601" t="inlineStr">
        <is>
          <t>ORD</t>
        </is>
      </c>
      <c r="F7601" s="10" t="n">
        <v>1959</v>
      </c>
      <c r="G7601" t="inlineStr">
        <is>
          <t>1900-1959</t>
        </is>
      </c>
      <c r="H7601" s="9">
        <f>INT(F7601/100)</f>
        <v/>
      </c>
      <c r="I7601" t="n">
        <v>91</v>
      </c>
      <c r="J7601" t="n">
        <v>1</v>
      </c>
      <c r="K7601" t="n">
        <v>137</v>
      </c>
      <c r="L7601" t="n">
        <v>1</v>
      </c>
      <c r="M7601" t="n">
        <v>0</v>
      </c>
      <c r="O7601" t="n">
        <v>0</v>
      </c>
      <c r="P7601" t="n">
        <v>0</v>
      </c>
      <c r="Q7601" t="n">
        <v>0</v>
      </c>
      <c r="R7601" t="n">
        <v>46</v>
      </c>
      <c r="S7601" t="n">
        <v>0</v>
      </c>
      <c r="T7601" t="n">
        <v>91</v>
      </c>
    </row>
    <row r="7602">
      <c r="A7602" s="8" t="n">
        <v>46221</v>
      </c>
      <c r="B7602" t="inlineStr">
        <is>
          <t>YX</t>
        </is>
      </c>
      <c r="C7602" s="9">
        <f>_xlfn.XLOOKUP(B7602,Carriers[Code],Carriers[Airline])</f>
        <v/>
      </c>
      <c r="D7602" t="n">
        <v>5666</v>
      </c>
      <c r="E7602" t="inlineStr">
        <is>
          <t>DCA</t>
        </is>
      </c>
      <c r="F7602" s="10" t="n">
        <v>2005</v>
      </c>
      <c r="G7602" t="inlineStr">
        <is>
          <t>2000-2059</t>
        </is>
      </c>
      <c r="H7602" s="9">
        <f>INT(F7602/100)</f>
        <v/>
      </c>
      <c r="I7602" t="n">
        <v>0</v>
      </c>
      <c r="J7602" t="n">
        <v>0</v>
      </c>
      <c r="M7602" t="n">
        <v>1</v>
      </c>
      <c r="N7602" t="inlineStr">
        <is>
          <t>C</t>
        </is>
      </c>
      <c r="O7602" t="n">
        <v>0</v>
      </c>
    </row>
    <row r="7603">
      <c r="A7603" s="8" t="n">
        <v>46221</v>
      </c>
      <c r="B7603" t="inlineStr">
        <is>
          <t>B6</t>
        </is>
      </c>
      <c r="C7603" s="9">
        <f>_xlfn.XLOOKUP(B7603,Carriers[Code],Carriers[Airline])</f>
        <v/>
      </c>
      <c r="D7603" t="n">
        <v>455</v>
      </c>
      <c r="E7603" t="inlineStr">
        <is>
          <t>DCA</t>
        </is>
      </c>
      <c r="F7603" s="10" t="n">
        <v>2006</v>
      </c>
      <c r="G7603" t="inlineStr">
        <is>
          <t>2000-2059</t>
        </is>
      </c>
      <c r="H7603" s="9">
        <f>INT(F7603/100)</f>
        <v/>
      </c>
      <c r="M7603" t="n">
        <v>1</v>
      </c>
      <c r="N7603" t="inlineStr">
        <is>
          <t>C</t>
        </is>
      </c>
      <c r="O7603" t="n">
        <v>0</v>
      </c>
    </row>
    <row r="7604">
      <c r="A7604" s="8" t="n">
        <v>46221</v>
      </c>
      <c r="B7604" t="inlineStr">
        <is>
          <t>B6</t>
        </is>
      </c>
      <c r="C7604" s="9">
        <f>_xlfn.XLOOKUP(B7604,Carriers[Code],Carriers[Airline])</f>
        <v/>
      </c>
      <c r="D7604" t="n">
        <v>1117</v>
      </c>
      <c r="E7604" t="inlineStr">
        <is>
          <t>JFK</t>
        </is>
      </c>
      <c r="F7604" s="10" t="n">
        <v>2009</v>
      </c>
      <c r="G7604" t="inlineStr">
        <is>
          <t>2000-2059</t>
        </is>
      </c>
      <c r="H7604" s="9">
        <f>INT(F7604/100)</f>
        <v/>
      </c>
      <c r="M7604" t="n">
        <v>1</v>
      </c>
      <c r="N7604" t="inlineStr">
        <is>
          <t>B</t>
        </is>
      </c>
      <c r="O7604" t="n">
        <v>0</v>
      </c>
    </row>
    <row r="7605">
      <c r="A7605" s="8" t="n">
        <v>46221</v>
      </c>
      <c r="B7605" t="inlineStr">
        <is>
          <t>B6</t>
        </is>
      </c>
      <c r="C7605" s="9">
        <f>_xlfn.XLOOKUP(B7605,Carriers[Code],Carriers[Airline])</f>
        <v/>
      </c>
      <c r="D7605" t="n">
        <v>251</v>
      </c>
      <c r="E7605" t="inlineStr">
        <is>
          <t>MCO</t>
        </is>
      </c>
      <c r="F7605" s="10" t="n">
        <v>2015</v>
      </c>
      <c r="G7605" t="inlineStr">
        <is>
          <t>2000-2059</t>
        </is>
      </c>
      <c r="H7605" s="9">
        <f>INT(F7605/100)</f>
        <v/>
      </c>
      <c r="M7605" t="n">
        <v>1</v>
      </c>
      <c r="N7605" t="inlineStr">
        <is>
          <t>B</t>
        </is>
      </c>
      <c r="O7605" t="n">
        <v>0</v>
      </c>
    </row>
    <row r="7606">
      <c r="A7606" s="8" t="n">
        <v>46221</v>
      </c>
      <c r="B7606" t="inlineStr">
        <is>
          <t>UA</t>
        </is>
      </c>
      <c r="C7606" s="9">
        <f>_xlfn.XLOOKUP(B7606,Carriers[Code],Carriers[Airline])</f>
        <v/>
      </c>
      <c r="D7606" t="n">
        <v>2229</v>
      </c>
      <c r="E7606" t="inlineStr">
        <is>
          <t>ORD</t>
        </is>
      </c>
      <c r="F7606" s="10" t="n">
        <v>2020</v>
      </c>
      <c r="G7606" t="inlineStr">
        <is>
          <t>2000-2059</t>
        </is>
      </c>
      <c r="H7606" s="9">
        <f>INT(F7606/100)</f>
        <v/>
      </c>
      <c r="I7606" t="n">
        <v>681</v>
      </c>
      <c r="J7606" t="n">
        <v>1</v>
      </c>
      <c r="K7606" t="n">
        <v>685</v>
      </c>
      <c r="L7606" t="n">
        <v>1</v>
      </c>
      <c r="M7606" t="n">
        <v>0</v>
      </c>
      <c r="O7606" t="n">
        <v>0</v>
      </c>
      <c r="P7606" t="n">
        <v>304</v>
      </c>
      <c r="Q7606" t="n">
        <v>0</v>
      </c>
      <c r="R7606" t="n">
        <v>4</v>
      </c>
      <c r="S7606" t="n">
        <v>0</v>
      </c>
      <c r="T7606" t="n">
        <v>377</v>
      </c>
    </row>
    <row r="7607">
      <c r="A7607" s="8" t="n">
        <v>46221</v>
      </c>
      <c r="B7607" t="inlineStr">
        <is>
          <t>B6</t>
        </is>
      </c>
      <c r="C7607" s="9">
        <f>_xlfn.XLOOKUP(B7607,Carriers[Code],Carriers[Airline])</f>
        <v/>
      </c>
      <c r="D7607" t="n">
        <v>387</v>
      </c>
      <c r="E7607" t="inlineStr">
        <is>
          <t>LAX</t>
        </is>
      </c>
      <c r="F7607" s="10" t="n">
        <v>2025</v>
      </c>
      <c r="G7607" t="inlineStr">
        <is>
          <t>2000-2059</t>
        </is>
      </c>
      <c r="H7607" s="9">
        <f>INT(F7607/100)</f>
        <v/>
      </c>
      <c r="M7607" t="n">
        <v>1</v>
      </c>
      <c r="N7607" t="inlineStr">
        <is>
          <t>A</t>
        </is>
      </c>
      <c r="O7607" t="n">
        <v>0</v>
      </c>
    </row>
    <row r="7608">
      <c r="A7608" s="8" t="n">
        <v>46221</v>
      </c>
      <c r="B7608" t="inlineStr">
        <is>
          <t>UA</t>
        </is>
      </c>
      <c r="C7608" s="9">
        <f>_xlfn.XLOOKUP(B7608,Carriers[Code],Carriers[Airline])</f>
        <v/>
      </c>
      <c r="D7608" t="n">
        <v>2060</v>
      </c>
      <c r="E7608" t="inlineStr">
        <is>
          <t>EWR</t>
        </is>
      </c>
      <c r="F7608" s="10" t="n">
        <v>2027</v>
      </c>
      <c r="G7608" t="inlineStr">
        <is>
          <t>2000-2059</t>
        </is>
      </c>
      <c r="H7608" s="9">
        <f>INT(F7608/100)</f>
        <v/>
      </c>
      <c r="M7608" t="n">
        <v>1</v>
      </c>
      <c r="N7608" t="inlineStr">
        <is>
          <t>B</t>
        </is>
      </c>
      <c r="O7608" t="n">
        <v>0</v>
      </c>
    </row>
    <row r="7609">
      <c r="A7609" s="8" t="n">
        <v>46221</v>
      </c>
      <c r="B7609" t="inlineStr">
        <is>
          <t>UA</t>
        </is>
      </c>
      <c r="C7609" s="9">
        <f>_xlfn.XLOOKUP(B7609,Carriers[Code],Carriers[Airline])</f>
        <v/>
      </c>
      <c r="D7609" t="n">
        <v>2107</v>
      </c>
      <c r="E7609" t="inlineStr">
        <is>
          <t>SFO</t>
        </is>
      </c>
      <c r="F7609" s="10" t="n">
        <v>2027</v>
      </c>
      <c r="G7609" t="inlineStr">
        <is>
          <t>2000-2059</t>
        </is>
      </c>
      <c r="H7609" s="9">
        <f>INT(F7609/100)</f>
        <v/>
      </c>
      <c r="M7609" t="n">
        <v>1</v>
      </c>
      <c r="N7609" t="inlineStr">
        <is>
          <t>B</t>
        </is>
      </c>
      <c r="O7609" t="n">
        <v>0</v>
      </c>
    </row>
    <row r="7610">
      <c r="A7610" s="8" t="n">
        <v>46221</v>
      </c>
      <c r="B7610" t="inlineStr">
        <is>
          <t>B6</t>
        </is>
      </c>
      <c r="C7610" s="9">
        <f>_xlfn.XLOOKUP(B7610,Carriers[Code],Carriers[Airline])</f>
        <v/>
      </c>
      <c r="D7610" t="n">
        <v>2421</v>
      </c>
      <c r="E7610" t="inlineStr">
        <is>
          <t>PBI</t>
        </is>
      </c>
      <c r="F7610" s="10" t="n">
        <v>2030</v>
      </c>
      <c r="G7610" t="inlineStr">
        <is>
          <t>2000-2059</t>
        </is>
      </c>
      <c r="H7610" s="9">
        <f>INT(F7610/100)</f>
        <v/>
      </c>
      <c r="I7610" t="n">
        <v>452</v>
      </c>
      <c r="J7610" t="n">
        <v>1</v>
      </c>
      <c r="K7610" t="n">
        <v>423</v>
      </c>
      <c r="L7610" t="n">
        <v>1</v>
      </c>
      <c r="M7610" t="n">
        <v>0</v>
      </c>
      <c r="O7610" t="n">
        <v>0</v>
      </c>
      <c r="P7610" t="n">
        <v>44</v>
      </c>
      <c r="Q7610" t="n">
        <v>0</v>
      </c>
      <c r="R7610" t="n">
        <v>0</v>
      </c>
      <c r="S7610" t="n">
        <v>0</v>
      </c>
      <c r="T7610" t="n">
        <v>379</v>
      </c>
    </row>
    <row r="7611">
      <c r="A7611" s="8" t="n">
        <v>46221</v>
      </c>
      <c r="B7611" t="inlineStr">
        <is>
          <t>B6</t>
        </is>
      </c>
      <c r="C7611" s="9">
        <f>_xlfn.XLOOKUP(B7611,Carriers[Code],Carriers[Airline])</f>
        <v/>
      </c>
      <c r="D7611" t="n">
        <v>1337</v>
      </c>
      <c r="E7611" t="inlineStr">
        <is>
          <t>DTW</t>
        </is>
      </c>
      <c r="F7611" s="10" t="n">
        <v>2033</v>
      </c>
      <c r="G7611" t="inlineStr">
        <is>
          <t>2000-2059</t>
        </is>
      </c>
      <c r="H7611" s="9">
        <f>INT(F7611/100)</f>
        <v/>
      </c>
      <c r="M7611" t="n">
        <v>1</v>
      </c>
      <c r="N7611" t="inlineStr">
        <is>
          <t>C</t>
        </is>
      </c>
      <c r="O7611" t="n">
        <v>0</v>
      </c>
    </row>
    <row r="7612">
      <c r="A7612" s="8" t="n">
        <v>46221</v>
      </c>
      <c r="B7612" t="inlineStr">
        <is>
          <t>B6</t>
        </is>
      </c>
      <c r="C7612" s="9">
        <f>_xlfn.XLOOKUP(B7612,Carriers[Code],Carriers[Airline])</f>
        <v/>
      </c>
      <c r="D7612" t="n">
        <v>1785</v>
      </c>
      <c r="E7612" t="inlineStr">
        <is>
          <t>PIT</t>
        </is>
      </c>
      <c r="F7612" s="10" t="n">
        <v>2038</v>
      </c>
      <c r="G7612" t="inlineStr">
        <is>
          <t>2000-2059</t>
        </is>
      </c>
      <c r="H7612" s="9">
        <f>INT(F7612/100)</f>
        <v/>
      </c>
      <c r="M7612" t="n">
        <v>1</v>
      </c>
      <c r="N7612" t="inlineStr">
        <is>
          <t>B</t>
        </is>
      </c>
      <c r="O7612" t="n">
        <v>0</v>
      </c>
    </row>
    <row r="7613">
      <c r="A7613" s="8" t="n">
        <v>46221</v>
      </c>
      <c r="B7613" t="inlineStr">
        <is>
          <t>UA</t>
        </is>
      </c>
      <c r="C7613" s="9">
        <f>_xlfn.XLOOKUP(B7613,Carriers[Code],Carriers[Airline])</f>
        <v/>
      </c>
      <c r="D7613" t="n">
        <v>2433</v>
      </c>
      <c r="E7613" t="inlineStr">
        <is>
          <t>DEN</t>
        </is>
      </c>
      <c r="F7613" s="10" t="n">
        <v>2039</v>
      </c>
      <c r="G7613" t="inlineStr">
        <is>
          <t>2000-2059</t>
        </is>
      </c>
      <c r="H7613" s="9">
        <f>INT(F7613/100)</f>
        <v/>
      </c>
      <c r="I7613" t="n">
        <v>221</v>
      </c>
      <c r="J7613" t="n">
        <v>1</v>
      </c>
      <c r="K7613" t="n">
        <v>187</v>
      </c>
      <c r="L7613" t="n">
        <v>1</v>
      </c>
      <c r="M7613" t="n">
        <v>0</v>
      </c>
      <c r="O7613" t="n">
        <v>0</v>
      </c>
      <c r="P7613" t="n">
        <v>113</v>
      </c>
      <c r="Q7613" t="n">
        <v>0</v>
      </c>
      <c r="R7613" t="n">
        <v>0</v>
      </c>
      <c r="S7613" t="n">
        <v>0</v>
      </c>
      <c r="T7613" t="n">
        <v>74</v>
      </c>
    </row>
    <row r="7614">
      <c r="A7614" s="8" t="n">
        <v>46221</v>
      </c>
      <c r="B7614" t="inlineStr">
        <is>
          <t>B6</t>
        </is>
      </c>
      <c r="C7614" s="9">
        <f>_xlfn.XLOOKUP(B7614,Carriers[Code],Carriers[Airline])</f>
        <v/>
      </c>
      <c r="D7614" t="n">
        <v>2783</v>
      </c>
      <c r="E7614" t="inlineStr">
        <is>
          <t>RDU</t>
        </is>
      </c>
      <c r="F7614" s="10" t="n">
        <v>2054</v>
      </c>
      <c r="G7614" t="inlineStr">
        <is>
          <t>2000-2059</t>
        </is>
      </c>
      <c r="H7614" s="9">
        <f>INT(F7614/100)</f>
        <v/>
      </c>
      <c r="M7614" t="n">
        <v>1</v>
      </c>
      <c r="N7614" t="inlineStr">
        <is>
          <t>C</t>
        </is>
      </c>
      <c r="O7614" t="n">
        <v>0</v>
      </c>
    </row>
    <row r="7615">
      <c r="A7615" s="8" t="n">
        <v>46221</v>
      </c>
      <c r="B7615" t="inlineStr">
        <is>
          <t>B6</t>
        </is>
      </c>
      <c r="C7615" s="9">
        <f>_xlfn.XLOOKUP(B7615,Carriers[Code],Carriers[Airline])</f>
        <v/>
      </c>
      <c r="D7615" t="n">
        <v>206</v>
      </c>
      <c r="E7615" t="inlineStr">
        <is>
          <t>PQI</t>
        </is>
      </c>
      <c r="F7615" s="10" t="n">
        <v>2055</v>
      </c>
      <c r="G7615" t="inlineStr">
        <is>
          <t>2000-2059</t>
        </is>
      </c>
      <c r="H7615" s="9">
        <f>INT(F7615/100)</f>
        <v/>
      </c>
      <c r="M7615" t="n">
        <v>1</v>
      </c>
      <c r="N7615" t="inlineStr">
        <is>
          <t>B</t>
        </is>
      </c>
      <c r="O7615" t="n">
        <v>0</v>
      </c>
    </row>
    <row r="7616">
      <c r="A7616" s="8" t="n">
        <v>46221</v>
      </c>
      <c r="B7616" t="inlineStr">
        <is>
          <t>B6</t>
        </is>
      </c>
      <c r="C7616" s="9">
        <f>_xlfn.XLOOKUP(B7616,Carriers[Code],Carriers[Airline])</f>
        <v/>
      </c>
      <c r="D7616" t="n">
        <v>413</v>
      </c>
      <c r="E7616" t="inlineStr">
        <is>
          <t>SFO</t>
        </is>
      </c>
      <c r="F7616" s="10" t="n">
        <v>2055</v>
      </c>
      <c r="G7616" t="inlineStr">
        <is>
          <t>2000-2059</t>
        </is>
      </c>
      <c r="H7616" s="9">
        <f>INT(F7616/100)</f>
        <v/>
      </c>
      <c r="I7616" t="n">
        <v>78</v>
      </c>
      <c r="J7616" t="n">
        <v>1</v>
      </c>
      <c r="K7616" t="n">
        <v>58</v>
      </c>
      <c r="L7616" t="n">
        <v>1</v>
      </c>
      <c r="M7616" t="n">
        <v>0</v>
      </c>
      <c r="O7616" t="n">
        <v>0</v>
      </c>
      <c r="P7616" t="n">
        <v>16</v>
      </c>
      <c r="Q7616" t="n">
        <v>0</v>
      </c>
      <c r="R7616" t="n">
        <v>0</v>
      </c>
      <c r="S7616" t="n">
        <v>0</v>
      </c>
      <c r="T7616" t="n">
        <v>42</v>
      </c>
    </row>
    <row r="7617">
      <c r="A7617" s="8" t="n">
        <v>46221</v>
      </c>
      <c r="B7617" t="inlineStr">
        <is>
          <t>WN</t>
        </is>
      </c>
      <c r="C7617" s="9">
        <f>_xlfn.XLOOKUP(B7617,Carriers[Code],Carriers[Airline])</f>
        <v/>
      </c>
      <c r="D7617" t="n">
        <v>749</v>
      </c>
      <c r="E7617" t="inlineStr">
        <is>
          <t>BWI</t>
        </is>
      </c>
      <c r="F7617" s="10" t="n">
        <v>2100</v>
      </c>
      <c r="G7617" t="inlineStr">
        <is>
          <t>2100-2159</t>
        </is>
      </c>
      <c r="H7617" s="9">
        <f>INT(F7617/100)</f>
        <v/>
      </c>
      <c r="I7617" t="n">
        <v>141</v>
      </c>
      <c r="J7617" t="n">
        <v>1</v>
      </c>
      <c r="M7617" t="n">
        <v>1</v>
      </c>
      <c r="N7617" t="inlineStr">
        <is>
          <t>C</t>
        </is>
      </c>
      <c r="O7617" t="n">
        <v>0</v>
      </c>
    </row>
    <row r="7618">
      <c r="A7618" s="8" t="n">
        <v>46221</v>
      </c>
      <c r="B7618" t="inlineStr">
        <is>
          <t>B6</t>
        </is>
      </c>
      <c r="C7618" s="9">
        <f>_xlfn.XLOOKUP(B7618,Carriers[Code],Carriers[Airline])</f>
        <v/>
      </c>
      <c r="D7618" t="n">
        <v>591</v>
      </c>
      <c r="E7618" t="inlineStr">
        <is>
          <t>TPA</t>
        </is>
      </c>
      <c r="F7618" s="10" t="n">
        <v>2103</v>
      </c>
      <c r="G7618" t="inlineStr">
        <is>
          <t>2100-2159</t>
        </is>
      </c>
      <c r="H7618" s="9">
        <f>INT(F7618/100)</f>
        <v/>
      </c>
      <c r="M7618" t="n">
        <v>1</v>
      </c>
      <c r="N7618" t="inlineStr">
        <is>
          <t>B</t>
        </is>
      </c>
      <c r="O7618" t="n">
        <v>0</v>
      </c>
    </row>
    <row r="7619">
      <c r="A7619" s="8" t="n">
        <v>46221</v>
      </c>
      <c r="B7619" t="inlineStr">
        <is>
          <t>YX</t>
        </is>
      </c>
      <c r="C7619" s="9">
        <f>_xlfn.XLOOKUP(B7619,Carriers[Code],Carriers[Airline])</f>
        <v/>
      </c>
      <c r="D7619" t="n">
        <v>4715</v>
      </c>
      <c r="E7619" t="inlineStr">
        <is>
          <t>MDT</t>
        </is>
      </c>
      <c r="F7619" s="10" t="n">
        <v>2115</v>
      </c>
      <c r="G7619" t="inlineStr">
        <is>
          <t>2100-2159</t>
        </is>
      </c>
      <c r="H7619" s="9">
        <f>INT(F7619/100)</f>
        <v/>
      </c>
      <c r="I7619" t="n">
        <v>15</v>
      </c>
      <c r="J7619" t="n">
        <v>1</v>
      </c>
      <c r="K7619" t="n">
        <v>15</v>
      </c>
      <c r="L7619" t="n">
        <v>1</v>
      </c>
      <c r="M7619" t="n">
        <v>0</v>
      </c>
      <c r="O7619" t="n">
        <v>0</v>
      </c>
      <c r="P7619" t="n">
        <v>15</v>
      </c>
      <c r="Q7619" t="n">
        <v>0</v>
      </c>
      <c r="R7619" t="n">
        <v>0</v>
      </c>
      <c r="S7619" t="n">
        <v>0</v>
      </c>
      <c r="T7619" t="n">
        <v>0</v>
      </c>
    </row>
    <row r="7620">
      <c r="A7620" s="8" t="n">
        <v>46221</v>
      </c>
      <c r="B7620" t="inlineStr">
        <is>
          <t>B6</t>
        </is>
      </c>
      <c r="C7620" s="9">
        <f>_xlfn.XLOOKUP(B7620,Carriers[Code],Carriers[Airline])</f>
        <v/>
      </c>
      <c r="D7620" t="n">
        <v>845</v>
      </c>
      <c r="E7620" t="inlineStr">
        <is>
          <t>SYR</t>
        </is>
      </c>
      <c r="F7620" s="10" t="n">
        <v>2135</v>
      </c>
      <c r="G7620" t="inlineStr">
        <is>
          <t>2100-2159</t>
        </is>
      </c>
      <c r="H7620" s="9">
        <f>INT(F7620/100)</f>
        <v/>
      </c>
      <c r="M7620" t="n">
        <v>1</v>
      </c>
      <c r="N7620" t="inlineStr">
        <is>
          <t>B</t>
        </is>
      </c>
      <c r="O7620" t="n">
        <v>0</v>
      </c>
    </row>
    <row r="7621">
      <c r="A7621" s="8" t="n">
        <v>46221</v>
      </c>
      <c r="B7621" t="inlineStr">
        <is>
          <t>B6</t>
        </is>
      </c>
      <c r="C7621" s="9">
        <f>_xlfn.XLOOKUP(B7621,Carriers[Code],Carriers[Airline])</f>
        <v/>
      </c>
      <c r="D7621" t="n">
        <v>715</v>
      </c>
      <c r="E7621" t="inlineStr">
        <is>
          <t>BUF</t>
        </is>
      </c>
      <c r="F7621" s="10" t="n">
        <v>2210</v>
      </c>
      <c r="G7621" t="inlineStr">
        <is>
          <t>2200-2259</t>
        </is>
      </c>
      <c r="H7621" s="9">
        <f>INT(F7621/100)</f>
        <v/>
      </c>
      <c r="M7621" t="n">
        <v>1</v>
      </c>
      <c r="N7621" t="inlineStr">
        <is>
          <t>C</t>
        </is>
      </c>
      <c r="O7621" t="n">
        <v>0</v>
      </c>
    </row>
    <row r="7622">
      <c r="A7622" s="8" t="n">
        <v>46221</v>
      </c>
      <c r="B7622" t="inlineStr">
        <is>
          <t>B6</t>
        </is>
      </c>
      <c r="C7622" s="9">
        <f>_xlfn.XLOOKUP(B7622,Carriers[Code],Carriers[Airline])</f>
        <v/>
      </c>
      <c r="D7622" t="n">
        <v>561</v>
      </c>
      <c r="E7622" t="inlineStr">
        <is>
          <t>SJU</t>
        </is>
      </c>
      <c r="F7622" s="10" t="n">
        <v>2232</v>
      </c>
      <c r="G7622" t="inlineStr">
        <is>
          <t>2200-2259</t>
        </is>
      </c>
      <c r="H7622" s="9">
        <f>INT(F7622/100)</f>
        <v/>
      </c>
      <c r="M7622" t="n">
        <v>1</v>
      </c>
      <c r="N7622" t="inlineStr">
        <is>
          <t>C</t>
        </is>
      </c>
      <c r="O7622" t="n">
        <v>0</v>
      </c>
    </row>
    <row r="7623">
      <c r="A7623" s="8" t="n">
        <v>46222</v>
      </c>
      <c r="B7623" t="inlineStr">
        <is>
          <t>B6</t>
        </is>
      </c>
      <c r="C7623" s="9">
        <f>_xlfn.XLOOKUP(B7623,Carriers[Code],Carriers[Airline])</f>
        <v/>
      </c>
      <c r="D7623" t="n">
        <v>917</v>
      </c>
      <c r="E7623" t="inlineStr">
        <is>
          <t>JFK</t>
        </is>
      </c>
      <c r="F7623" s="10" t="n">
        <v>501</v>
      </c>
      <c r="G7623" t="inlineStr">
        <is>
          <t>0001-0559</t>
        </is>
      </c>
      <c r="H7623" s="9">
        <f>INT(F7623/100)</f>
        <v/>
      </c>
      <c r="M7623" t="n">
        <v>1</v>
      </c>
      <c r="N7623" t="inlineStr">
        <is>
          <t>C</t>
        </is>
      </c>
      <c r="O7623" t="n">
        <v>0</v>
      </c>
    </row>
    <row r="7624">
      <c r="A7624" s="8" t="n">
        <v>46222</v>
      </c>
      <c r="B7624" t="inlineStr">
        <is>
          <t>AA</t>
        </is>
      </c>
      <c r="C7624" s="9">
        <f>_xlfn.XLOOKUP(B7624,Carriers[Code],Carriers[Airline])</f>
        <v/>
      </c>
      <c r="D7624" t="n">
        <v>1418</v>
      </c>
      <c r="E7624" t="inlineStr">
        <is>
          <t>MIA</t>
        </is>
      </c>
      <c r="F7624" s="10" t="n">
        <v>510</v>
      </c>
      <c r="G7624" t="inlineStr">
        <is>
          <t>0001-0559</t>
        </is>
      </c>
      <c r="H7624" s="9">
        <f>INT(F7624/100)</f>
        <v/>
      </c>
      <c r="I7624" t="n">
        <v>1</v>
      </c>
      <c r="J7624" t="n">
        <v>0</v>
      </c>
      <c r="K7624" t="n">
        <v>-10</v>
      </c>
      <c r="L7624" t="n">
        <v>0</v>
      </c>
      <c r="M7624" t="n">
        <v>0</v>
      </c>
      <c r="O7624" t="n">
        <v>0</v>
      </c>
    </row>
    <row r="7625">
      <c r="A7625" s="8" t="n">
        <v>46222</v>
      </c>
      <c r="B7625" t="inlineStr">
        <is>
          <t>AA</t>
        </is>
      </c>
      <c r="C7625" s="9">
        <f>_xlfn.XLOOKUP(B7625,Carriers[Code],Carriers[Airline])</f>
        <v/>
      </c>
      <c r="D7625" t="n">
        <v>3324</v>
      </c>
      <c r="E7625" t="inlineStr">
        <is>
          <t>ORD</t>
        </is>
      </c>
      <c r="F7625" s="10" t="n">
        <v>510</v>
      </c>
      <c r="G7625" t="inlineStr">
        <is>
          <t>0001-0559</t>
        </is>
      </c>
      <c r="H7625" s="9">
        <f>INT(F7625/100)</f>
        <v/>
      </c>
      <c r="I7625" t="n">
        <v>340</v>
      </c>
      <c r="J7625" t="n">
        <v>1</v>
      </c>
      <c r="K7625" t="n">
        <v>350</v>
      </c>
      <c r="L7625" t="n">
        <v>1</v>
      </c>
      <c r="M7625" t="n">
        <v>0</v>
      </c>
      <c r="O7625" t="n">
        <v>0</v>
      </c>
      <c r="P7625" t="n">
        <v>340</v>
      </c>
      <c r="Q7625" t="n">
        <v>0</v>
      </c>
      <c r="R7625" t="n">
        <v>10</v>
      </c>
      <c r="S7625" t="n">
        <v>0</v>
      </c>
      <c r="T7625" t="n">
        <v>0</v>
      </c>
    </row>
    <row r="7626">
      <c r="A7626" s="8" t="n">
        <v>46222</v>
      </c>
      <c r="B7626" t="inlineStr">
        <is>
          <t>B6</t>
        </is>
      </c>
      <c r="C7626" s="9">
        <f>_xlfn.XLOOKUP(B7626,Carriers[Code],Carriers[Airline])</f>
        <v/>
      </c>
      <c r="D7626" t="n">
        <v>569</v>
      </c>
      <c r="E7626" t="inlineStr">
        <is>
          <t>FLL</t>
        </is>
      </c>
      <c r="F7626" s="10" t="n">
        <v>510</v>
      </c>
      <c r="G7626" t="inlineStr">
        <is>
          <t>0001-0559</t>
        </is>
      </c>
      <c r="H7626" s="9">
        <f>INT(F7626/100)</f>
        <v/>
      </c>
      <c r="M7626" t="n">
        <v>1</v>
      </c>
      <c r="N7626" t="inlineStr">
        <is>
          <t>B</t>
        </is>
      </c>
      <c r="O7626" t="n">
        <v>0</v>
      </c>
    </row>
    <row r="7627">
      <c r="A7627" s="8" t="n">
        <v>46222</v>
      </c>
      <c r="B7627" t="inlineStr">
        <is>
          <t>WN</t>
        </is>
      </c>
      <c r="C7627" s="9">
        <f>_xlfn.XLOOKUP(B7627,Carriers[Code],Carriers[Airline])</f>
        <v/>
      </c>
      <c r="D7627" t="n">
        <v>4156</v>
      </c>
      <c r="E7627" t="inlineStr">
        <is>
          <t>DEN</t>
        </is>
      </c>
      <c r="F7627" s="10" t="n">
        <v>515</v>
      </c>
      <c r="G7627" t="inlineStr">
        <is>
          <t>0001-0559</t>
        </is>
      </c>
      <c r="H7627" s="9">
        <f>INT(F7627/100)</f>
        <v/>
      </c>
      <c r="I7627" t="n">
        <v>48</v>
      </c>
      <c r="J7627" t="n">
        <v>1</v>
      </c>
      <c r="K7627" t="n">
        <v>42</v>
      </c>
      <c r="L7627" t="n">
        <v>1</v>
      </c>
      <c r="M7627" t="n">
        <v>0</v>
      </c>
      <c r="O7627" t="n">
        <v>0</v>
      </c>
      <c r="P7627" t="n">
        <v>42</v>
      </c>
      <c r="Q7627" t="n">
        <v>0</v>
      </c>
      <c r="R7627" t="n">
        <v>0</v>
      </c>
      <c r="S7627" t="n">
        <v>0</v>
      </c>
      <c r="T7627" t="n">
        <v>0</v>
      </c>
    </row>
    <row r="7628">
      <c r="A7628" s="8" t="n">
        <v>46222</v>
      </c>
      <c r="B7628" t="inlineStr">
        <is>
          <t>DL</t>
        </is>
      </c>
      <c r="C7628" s="9">
        <f>_xlfn.XLOOKUP(B7628,Carriers[Code],Carriers[Airline])</f>
        <v/>
      </c>
      <c r="D7628" t="n">
        <v>1019</v>
      </c>
      <c r="E7628" t="inlineStr">
        <is>
          <t>DTW</t>
        </is>
      </c>
      <c r="F7628" s="10" t="n">
        <v>530</v>
      </c>
      <c r="G7628" t="inlineStr">
        <is>
          <t>0001-0559</t>
        </is>
      </c>
      <c r="H7628" s="9">
        <f>INT(F7628/100)</f>
        <v/>
      </c>
      <c r="I7628" t="n">
        <v>0</v>
      </c>
      <c r="J7628" t="n">
        <v>0</v>
      </c>
      <c r="K7628" t="n">
        <v>-3</v>
      </c>
      <c r="L7628" t="n">
        <v>0</v>
      </c>
      <c r="M7628" t="n">
        <v>0</v>
      </c>
      <c r="O7628" t="n">
        <v>0</v>
      </c>
    </row>
    <row r="7629">
      <c r="A7629" s="8" t="n">
        <v>46222</v>
      </c>
      <c r="B7629" t="inlineStr">
        <is>
          <t>DL</t>
        </is>
      </c>
      <c r="C7629" s="9">
        <f>_xlfn.XLOOKUP(B7629,Carriers[Code],Carriers[Airline])</f>
        <v/>
      </c>
      <c r="D7629" t="n">
        <v>2242</v>
      </c>
      <c r="E7629" t="inlineStr">
        <is>
          <t>ATL</t>
        </is>
      </c>
      <c r="F7629" s="10" t="n">
        <v>530</v>
      </c>
      <c r="G7629" t="inlineStr">
        <is>
          <t>0001-0559</t>
        </is>
      </c>
      <c r="H7629" s="9">
        <f>INT(F7629/100)</f>
        <v/>
      </c>
      <c r="I7629" t="n">
        <v>0</v>
      </c>
      <c r="J7629" t="n">
        <v>0</v>
      </c>
      <c r="K7629" t="n">
        <v>-29</v>
      </c>
      <c r="L7629" t="n">
        <v>0</v>
      </c>
      <c r="M7629" t="n">
        <v>0</v>
      </c>
      <c r="O7629" t="n">
        <v>0</v>
      </c>
    </row>
    <row r="7630">
      <c r="A7630" s="8" t="n">
        <v>46222</v>
      </c>
      <c r="B7630" t="inlineStr">
        <is>
          <t>WN</t>
        </is>
      </c>
      <c r="C7630" s="9">
        <f>_xlfn.XLOOKUP(B7630,Carriers[Code],Carriers[Airline])</f>
        <v/>
      </c>
      <c r="D7630" t="n">
        <v>727</v>
      </c>
      <c r="E7630" t="inlineStr">
        <is>
          <t>BWI</t>
        </is>
      </c>
      <c r="F7630" s="10" t="n">
        <v>530</v>
      </c>
      <c r="G7630" t="inlineStr">
        <is>
          <t>0001-0559</t>
        </is>
      </c>
      <c r="H7630" s="9">
        <f>INT(F7630/100)</f>
        <v/>
      </c>
      <c r="M7630" t="n">
        <v>1</v>
      </c>
      <c r="N7630" t="inlineStr">
        <is>
          <t>C</t>
        </is>
      </c>
      <c r="O7630" t="n">
        <v>0</v>
      </c>
    </row>
    <row r="7631">
      <c r="A7631" s="8" t="n">
        <v>46222</v>
      </c>
      <c r="B7631" t="inlineStr">
        <is>
          <t>UA</t>
        </is>
      </c>
      <c r="C7631" s="9">
        <f>_xlfn.XLOOKUP(B7631,Carriers[Code],Carriers[Airline])</f>
        <v/>
      </c>
      <c r="D7631" t="n">
        <v>1734</v>
      </c>
      <c r="E7631" t="inlineStr">
        <is>
          <t>IAD</t>
        </is>
      </c>
      <c r="F7631" s="10" t="n">
        <v>545</v>
      </c>
      <c r="G7631" t="inlineStr">
        <is>
          <t>0001-0559</t>
        </is>
      </c>
      <c r="H7631" s="9">
        <f>INT(F7631/100)</f>
        <v/>
      </c>
      <c r="M7631" t="n">
        <v>1</v>
      </c>
      <c r="N7631" t="inlineStr">
        <is>
          <t>B</t>
        </is>
      </c>
      <c r="O7631" t="n">
        <v>0</v>
      </c>
    </row>
    <row r="7632">
      <c r="A7632" s="8" t="n">
        <v>46222</v>
      </c>
      <c r="B7632" t="inlineStr">
        <is>
          <t>WN</t>
        </is>
      </c>
      <c r="C7632" s="9">
        <f>_xlfn.XLOOKUP(B7632,Carriers[Code],Carriers[Airline])</f>
        <v/>
      </c>
      <c r="D7632" t="n">
        <v>752</v>
      </c>
      <c r="E7632" t="inlineStr">
        <is>
          <t>STL</t>
        </is>
      </c>
      <c r="F7632" s="10" t="n">
        <v>550</v>
      </c>
      <c r="G7632" t="inlineStr">
        <is>
          <t>0001-0559</t>
        </is>
      </c>
      <c r="H7632" s="9">
        <f>INT(F7632/100)</f>
        <v/>
      </c>
      <c r="I7632" t="n">
        <v>0</v>
      </c>
      <c r="J7632" t="n">
        <v>0</v>
      </c>
      <c r="K7632" t="n">
        <v>-15</v>
      </c>
      <c r="L7632" t="n">
        <v>0</v>
      </c>
      <c r="M7632" t="n">
        <v>0</v>
      </c>
      <c r="O7632" t="n">
        <v>0</v>
      </c>
    </row>
    <row r="7633">
      <c r="A7633" s="8" t="n">
        <v>46222</v>
      </c>
      <c r="B7633" t="inlineStr">
        <is>
          <t>DL</t>
        </is>
      </c>
      <c r="C7633" s="9">
        <f>_xlfn.XLOOKUP(B7633,Carriers[Code],Carriers[Airline])</f>
        <v/>
      </c>
      <c r="D7633" t="n">
        <v>2303</v>
      </c>
      <c r="E7633" t="inlineStr">
        <is>
          <t>MSP</t>
        </is>
      </c>
      <c r="F7633" s="10" t="n">
        <v>555</v>
      </c>
      <c r="G7633" t="inlineStr">
        <is>
          <t>0001-0559</t>
        </is>
      </c>
      <c r="H7633" s="9">
        <f>INT(F7633/100)</f>
        <v/>
      </c>
      <c r="I7633" t="n">
        <v>3</v>
      </c>
      <c r="J7633" t="n">
        <v>0</v>
      </c>
      <c r="K7633" t="n">
        <v>-1</v>
      </c>
      <c r="L7633" t="n">
        <v>0</v>
      </c>
      <c r="M7633" t="n">
        <v>0</v>
      </c>
      <c r="O7633" t="n">
        <v>0</v>
      </c>
    </row>
    <row r="7634">
      <c r="A7634" s="8" t="n">
        <v>46222</v>
      </c>
      <c r="B7634" t="inlineStr">
        <is>
          <t>AA</t>
        </is>
      </c>
      <c r="C7634" s="9">
        <f>_xlfn.XLOOKUP(B7634,Carriers[Code],Carriers[Airline])</f>
        <v/>
      </c>
      <c r="D7634" t="n">
        <v>873</v>
      </c>
      <c r="E7634" t="inlineStr">
        <is>
          <t>MIA</t>
        </is>
      </c>
      <c r="F7634" s="10" t="n">
        <v>600</v>
      </c>
      <c r="G7634" t="inlineStr">
        <is>
          <t>0600-0659</t>
        </is>
      </c>
      <c r="H7634" s="9">
        <f>INT(F7634/100)</f>
        <v/>
      </c>
      <c r="M7634" t="n">
        <v>1</v>
      </c>
      <c r="N7634" t="inlineStr">
        <is>
          <t>B</t>
        </is>
      </c>
      <c r="O7634" t="n">
        <v>0</v>
      </c>
    </row>
    <row r="7635">
      <c r="A7635" s="8" t="n">
        <v>46222</v>
      </c>
      <c r="B7635" t="inlineStr">
        <is>
          <t>AA</t>
        </is>
      </c>
      <c r="C7635" s="9">
        <f>_xlfn.XLOOKUP(B7635,Carriers[Code],Carriers[Airline])</f>
        <v/>
      </c>
      <c r="D7635" t="n">
        <v>2527</v>
      </c>
      <c r="E7635" t="inlineStr">
        <is>
          <t>DFW</t>
        </is>
      </c>
      <c r="F7635" s="10" t="n">
        <v>600</v>
      </c>
      <c r="G7635" t="inlineStr">
        <is>
          <t>0600-0659</t>
        </is>
      </c>
      <c r="H7635" s="9">
        <f>INT(F7635/100)</f>
        <v/>
      </c>
      <c r="I7635" t="n">
        <v>-10</v>
      </c>
      <c r="J7635" t="n">
        <v>0</v>
      </c>
      <c r="K7635" t="n">
        <v>-39</v>
      </c>
      <c r="L7635" t="n">
        <v>0</v>
      </c>
      <c r="M7635" t="n">
        <v>0</v>
      </c>
      <c r="O7635" t="n">
        <v>0</v>
      </c>
    </row>
    <row r="7636">
      <c r="A7636" s="8" t="n">
        <v>46222</v>
      </c>
      <c r="B7636" t="inlineStr">
        <is>
          <t>B6</t>
        </is>
      </c>
      <c r="C7636" s="9">
        <f>_xlfn.XLOOKUP(B7636,Carriers[Code],Carriers[Airline])</f>
        <v/>
      </c>
      <c r="D7636" t="n">
        <v>287</v>
      </c>
      <c r="E7636" t="inlineStr">
        <is>
          <t>LAX</t>
        </is>
      </c>
      <c r="F7636" s="10" t="n">
        <v>600</v>
      </c>
      <c r="G7636" t="inlineStr">
        <is>
          <t>0600-0659</t>
        </is>
      </c>
      <c r="H7636" s="9">
        <f>INT(F7636/100)</f>
        <v/>
      </c>
      <c r="I7636" t="n">
        <v>-2</v>
      </c>
      <c r="J7636" t="n">
        <v>0</v>
      </c>
      <c r="K7636" t="n">
        <v>-19</v>
      </c>
      <c r="L7636" t="n">
        <v>0</v>
      </c>
      <c r="M7636" t="n">
        <v>0</v>
      </c>
      <c r="O7636" t="n">
        <v>0</v>
      </c>
    </row>
    <row r="7637">
      <c r="A7637" s="8" t="n">
        <v>46222</v>
      </c>
      <c r="B7637" t="inlineStr">
        <is>
          <t>B6</t>
        </is>
      </c>
      <c r="C7637" s="9">
        <f>_xlfn.XLOOKUP(B7637,Carriers[Code],Carriers[Airline])</f>
        <v/>
      </c>
      <c r="D7637" t="n">
        <v>761</v>
      </c>
      <c r="E7637" t="inlineStr">
        <is>
          <t>SJU</t>
        </is>
      </c>
      <c r="F7637" s="10" t="n">
        <v>600</v>
      </c>
      <c r="G7637" t="inlineStr">
        <is>
          <t>0600-0659</t>
        </is>
      </c>
      <c r="H7637" s="9">
        <f>INT(F7637/100)</f>
        <v/>
      </c>
      <c r="I7637" t="n">
        <v>3</v>
      </c>
      <c r="J7637" t="n">
        <v>0</v>
      </c>
      <c r="K7637" t="n">
        <v>12</v>
      </c>
      <c r="L7637" t="n">
        <v>0</v>
      </c>
      <c r="M7637" t="n">
        <v>0</v>
      </c>
      <c r="O7637" t="n">
        <v>0</v>
      </c>
    </row>
    <row r="7638">
      <c r="A7638" s="8" t="n">
        <v>46222</v>
      </c>
      <c r="B7638" t="inlineStr">
        <is>
          <t>B6</t>
        </is>
      </c>
      <c r="C7638" s="9">
        <f>_xlfn.XLOOKUP(B7638,Carriers[Code],Carriers[Airline])</f>
        <v/>
      </c>
      <c r="D7638" t="n">
        <v>1439</v>
      </c>
      <c r="E7638" t="inlineStr">
        <is>
          <t>AUS</t>
        </is>
      </c>
      <c r="F7638" s="10" t="n">
        <v>600</v>
      </c>
      <c r="G7638" t="inlineStr">
        <is>
          <t>0600-0659</t>
        </is>
      </c>
      <c r="H7638" s="9">
        <f>INT(F7638/100)</f>
        <v/>
      </c>
      <c r="I7638" t="n">
        <v>-3</v>
      </c>
      <c r="J7638" t="n">
        <v>0</v>
      </c>
      <c r="K7638" t="n">
        <v>-13</v>
      </c>
      <c r="L7638" t="n">
        <v>0</v>
      </c>
      <c r="M7638" t="n">
        <v>0</v>
      </c>
      <c r="O7638" t="n">
        <v>0</v>
      </c>
    </row>
    <row r="7639">
      <c r="A7639" s="8" t="n">
        <v>46222</v>
      </c>
      <c r="B7639" t="inlineStr">
        <is>
          <t>UA</t>
        </is>
      </c>
      <c r="C7639" s="9">
        <f>_xlfn.XLOOKUP(B7639,Carriers[Code],Carriers[Airline])</f>
        <v/>
      </c>
      <c r="D7639" t="n">
        <v>1414</v>
      </c>
      <c r="E7639" t="inlineStr">
        <is>
          <t>ORD</t>
        </is>
      </c>
      <c r="F7639" s="10" t="n">
        <v>600</v>
      </c>
      <c r="G7639" t="inlineStr">
        <is>
          <t>0600-0659</t>
        </is>
      </c>
      <c r="H7639" s="9">
        <f>INT(F7639/100)</f>
        <v/>
      </c>
      <c r="I7639" t="n">
        <v>0</v>
      </c>
      <c r="J7639" t="n">
        <v>0</v>
      </c>
      <c r="K7639" t="n">
        <v>-8</v>
      </c>
      <c r="L7639" t="n">
        <v>0</v>
      </c>
      <c r="M7639" t="n">
        <v>0</v>
      </c>
      <c r="O7639" t="n">
        <v>0</v>
      </c>
    </row>
    <row r="7640">
      <c r="A7640" s="8" t="n">
        <v>46222</v>
      </c>
      <c r="B7640" t="inlineStr">
        <is>
          <t>UA</t>
        </is>
      </c>
      <c r="C7640" s="9">
        <f>_xlfn.XLOOKUP(B7640,Carriers[Code],Carriers[Airline])</f>
        <v/>
      </c>
      <c r="D7640" t="n">
        <v>2441</v>
      </c>
      <c r="E7640" t="inlineStr">
        <is>
          <t>SFO</t>
        </is>
      </c>
      <c r="F7640" s="10" t="n">
        <v>600</v>
      </c>
      <c r="G7640" t="inlineStr">
        <is>
          <t>0600-0659</t>
        </is>
      </c>
      <c r="H7640" s="9">
        <f>INT(F7640/100)</f>
        <v/>
      </c>
      <c r="I7640" t="n">
        <v>1</v>
      </c>
      <c r="J7640" t="n">
        <v>0</v>
      </c>
      <c r="K7640" t="n">
        <v>-14</v>
      </c>
      <c r="L7640" t="n">
        <v>0</v>
      </c>
      <c r="M7640" t="n">
        <v>0</v>
      </c>
      <c r="O7640" t="n">
        <v>0</v>
      </c>
    </row>
    <row r="7641">
      <c r="A7641" s="8" t="n">
        <v>46222</v>
      </c>
      <c r="B7641" t="inlineStr">
        <is>
          <t>YX</t>
        </is>
      </c>
      <c r="C7641" s="9">
        <f>_xlfn.XLOOKUP(B7641,Carriers[Code],Carriers[Airline])</f>
        <v/>
      </c>
      <c r="D7641" t="n">
        <v>5674</v>
      </c>
      <c r="E7641" t="inlineStr">
        <is>
          <t>CLE</t>
        </is>
      </c>
      <c r="F7641" s="10" t="n">
        <v>600</v>
      </c>
      <c r="G7641" t="inlineStr">
        <is>
          <t>0600-0659</t>
        </is>
      </c>
      <c r="H7641" s="9">
        <f>INT(F7641/100)</f>
        <v/>
      </c>
      <c r="I7641" t="n">
        <v>0</v>
      </c>
      <c r="J7641" t="n">
        <v>0</v>
      </c>
      <c r="K7641" t="n">
        <v>-10</v>
      </c>
      <c r="L7641" t="n">
        <v>0</v>
      </c>
      <c r="M7641" t="n">
        <v>0</v>
      </c>
      <c r="O7641" t="n">
        <v>0</v>
      </c>
    </row>
    <row r="7642">
      <c r="A7642" s="8" t="n">
        <v>46222</v>
      </c>
      <c r="B7642" t="inlineStr">
        <is>
          <t>AA</t>
        </is>
      </c>
      <c r="C7642" s="9">
        <f>_xlfn.XLOOKUP(B7642,Carriers[Code],Carriers[Airline])</f>
        <v/>
      </c>
      <c r="D7642" t="n">
        <v>1146</v>
      </c>
      <c r="E7642" t="inlineStr">
        <is>
          <t>PHL</t>
        </is>
      </c>
      <c r="F7642" s="10" t="n">
        <v>601</v>
      </c>
      <c r="G7642" t="inlineStr">
        <is>
          <t>0600-0659</t>
        </is>
      </c>
      <c r="H7642" s="9">
        <f>INT(F7642/100)</f>
        <v/>
      </c>
      <c r="M7642" t="n">
        <v>1</v>
      </c>
      <c r="N7642" t="inlineStr">
        <is>
          <t>B</t>
        </is>
      </c>
      <c r="O7642" t="n">
        <v>0</v>
      </c>
    </row>
    <row r="7643">
      <c r="A7643" s="8" t="n">
        <v>46222</v>
      </c>
      <c r="B7643" t="inlineStr">
        <is>
          <t>YX</t>
        </is>
      </c>
      <c r="C7643" s="9">
        <f>_xlfn.XLOOKUP(B7643,Carriers[Code],Carriers[Airline])</f>
        <v/>
      </c>
      <c r="D7643" t="n">
        <v>4401</v>
      </c>
      <c r="E7643" t="inlineStr">
        <is>
          <t>JFK</t>
        </is>
      </c>
      <c r="F7643" s="10" t="n">
        <v>601</v>
      </c>
      <c r="G7643" t="inlineStr">
        <is>
          <t>0600-0659</t>
        </is>
      </c>
      <c r="H7643" s="9">
        <f>INT(F7643/100)</f>
        <v/>
      </c>
      <c r="I7643" t="n">
        <v>-5</v>
      </c>
      <c r="J7643" t="n">
        <v>0</v>
      </c>
      <c r="K7643" t="n">
        <v>-20</v>
      </c>
      <c r="L7643" t="n">
        <v>0</v>
      </c>
      <c r="M7643" t="n">
        <v>0</v>
      </c>
      <c r="O7643" t="n">
        <v>0</v>
      </c>
    </row>
    <row r="7644">
      <c r="A7644" s="8" t="n">
        <v>46222</v>
      </c>
      <c r="B7644" t="inlineStr">
        <is>
          <t>AS</t>
        </is>
      </c>
      <c r="C7644" s="9">
        <f>_xlfn.XLOOKUP(B7644,Carriers[Code],Carriers[Airline])</f>
        <v/>
      </c>
      <c r="D7644" t="n">
        <v>311</v>
      </c>
      <c r="E7644" t="inlineStr">
        <is>
          <t>PDX</t>
        </is>
      </c>
      <c r="F7644" s="10" t="n">
        <v>603</v>
      </c>
      <c r="G7644" t="inlineStr">
        <is>
          <t>0600-0659</t>
        </is>
      </c>
      <c r="H7644" s="9">
        <f>INT(F7644/100)</f>
        <v/>
      </c>
      <c r="I7644" t="n">
        <v>24</v>
      </c>
      <c r="J7644" t="n">
        <v>1</v>
      </c>
      <c r="K7644" t="n">
        <v>7</v>
      </c>
      <c r="L7644" t="n">
        <v>0</v>
      </c>
      <c r="M7644" t="n">
        <v>0</v>
      </c>
      <c r="O7644" t="n">
        <v>0</v>
      </c>
    </row>
    <row r="7645">
      <c r="A7645" s="8" t="n">
        <v>46222</v>
      </c>
      <c r="B7645" t="inlineStr">
        <is>
          <t>AA</t>
        </is>
      </c>
      <c r="C7645" s="9">
        <f>_xlfn.XLOOKUP(B7645,Carriers[Code],Carriers[Airline])</f>
        <v/>
      </c>
      <c r="D7645" t="n">
        <v>418</v>
      </c>
      <c r="E7645" t="inlineStr">
        <is>
          <t>CLT</t>
        </is>
      </c>
      <c r="F7645" s="10" t="n">
        <v>605</v>
      </c>
      <c r="G7645" t="inlineStr">
        <is>
          <t>0600-0659</t>
        </is>
      </c>
      <c r="H7645" s="9">
        <f>INT(F7645/100)</f>
        <v/>
      </c>
      <c r="I7645" t="n">
        <v>-7</v>
      </c>
      <c r="J7645" t="n">
        <v>0</v>
      </c>
      <c r="K7645" t="n">
        <v>-21</v>
      </c>
      <c r="L7645" t="n">
        <v>0</v>
      </c>
      <c r="M7645" t="n">
        <v>0</v>
      </c>
      <c r="O7645" t="n">
        <v>0</v>
      </c>
    </row>
    <row r="7646">
      <c r="A7646" s="8" t="n">
        <v>46222</v>
      </c>
      <c r="B7646" t="inlineStr">
        <is>
          <t>B6</t>
        </is>
      </c>
      <c r="C7646" s="9">
        <f>_xlfn.XLOOKUP(B7646,Carriers[Code],Carriers[Airline])</f>
        <v/>
      </c>
      <c r="D7646" t="n">
        <v>619</v>
      </c>
      <c r="E7646" t="inlineStr">
        <is>
          <t>SAN</t>
        </is>
      </c>
      <c r="F7646" s="10" t="n">
        <v>605</v>
      </c>
      <c r="G7646" t="inlineStr">
        <is>
          <t>0600-0659</t>
        </is>
      </c>
      <c r="H7646" s="9">
        <f>INT(F7646/100)</f>
        <v/>
      </c>
      <c r="I7646" t="n">
        <v>100</v>
      </c>
      <c r="J7646" t="n">
        <v>1</v>
      </c>
      <c r="K7646" t="n">
        <v>68</v>
      </c>
      <c r="L7646" t="n">
        <v>1</v>
      </c>
      <c r="M7646" t="n">
        <v>0</v>
      </c>
      <c r="O7646" t="n">
        <v>0</v>
      </c>
      <c r="P7646" t="n">
        <v>0</v>
      </c>
      <c r="Q7646" t="n">
        <v>0</v>
      </c>
      <c r="R7646" t="n">
        <v>0</v>
      </c>
      <c r="S7646" t="n">
        <v>0</v>
      </c>
      <c r="T7646" t="n">
        <v>68</v>
      </c>
    </row>
    <row r="7647">
      <c r="A7647" s="8" t="n">
        <v>46222</v>
      </c>
      <c r="B7647" t="inlineStr">
        <is>
          <t>B6</t>
        </is>
      </c>
      <c r="C7647" s="9">
        <f>_xlfn.XLOOKUP(B7647,Carriers[Code],Carriers[Airline])</f>
        <v/>
      </c>
      <c r="D7647" t="n">
        <v>2255</v>
      </c>
      <c r="E7647" t="inlineStr">
        <is>
          <t>DCA</t>
        </is>
      </c>
      <c r="F7647" s="10" t="n">
        <v>605</v>
      </c>
      <c r="G7647" t="inlineStr">
        <is>
          <t>0600-0659</t>
        </is>
      </c>
      <c r="H7647" s="9">
        <f>INT(F7647/100)</f>
        <v/>
      </c>
      <c r="I7647" t="n">
        <v>-9</v>
      </c>
      <c r="J7647" t="n">
        <v>0</v>
      </c>
      <c r="K7647" t="n">
        <v>-14</v>
      </c>
      <c r="L7647" t="n">
        <v>0</v>
      </c>
      <c r="M7647" t="n">
        <v>0</v>
      </c>
      <c r="O7647" t="n">
        <v>0</v>
      </c>
    </row>
    <row r="7648">
      <c r="A7648" s="8" t="n">
        <v>46222</v>
      </c>
      <c r="B7648" t="inlineStr">
        <is>
          <t>DL</t>
        </is>
      </c>
      <c r="C7648" s="9">
        <f>_xlfn.XLOOKUP(B7648,Carriers[Code],Carriers[Airline])</f>
        <v/>
      </c>
      <c r="D7648" t="n">
        <v>859</v>
      </c>
      <c r="E7648" t="inlineStr">
        <is>
          <t>SLC</t>
        </is>
      </c>
      <c r="F7648" s="10" t="n">
        <v>605</v>
      </c>
      <c r="G7648" t="inlineStr">
        <is>
          <t>0600-0659</t>
        </is>
      </c>
      <c r="H7648" s="9">
        <f>INT(F7648/100)</f>
        <v/>
      </c>
      <c r="I7648" t="n">
        <v>-7</v>
      </c>
      <c r="J7648" t="n">
        <v>0</v>
      </c>
      <c r="K7648" t="n">
        <v>-13</v>
      </c>
      <c r="L7648" t="n">
        <v>0</v>
      </c>
      <c r="M7648" t="n">
        <v>0</v>
      </c>
      <c r="O7648" t="n">
        <v>0</v>
      </c>
    </row>
    <row r="7649">
      <c r="A7649" s="8" t="n">
        <v>46222</v>
      </c>
      <c r="B7649" t="inlineStr">
        <is>
          <t>DL</t>
        </is>
      </c>
      <c r="C7649" s="9">
        <f>_xlfn.XLOOKUP(B7649,Carriers[Code],Carriers[Airline])</f>
        <v/>
      </c>
      <c r="D7649" t="n">
        <v>2611</v>
      </c>
      <c r="E7649" t="inlineStr">
        <is>
          <t>JFK</t>
        </is>
      </c>
      <c r="F7649" s="10" t="n">
        <v>605</v>
      </c>
      <c r="G7649" t="inlineStr">
        <is>
          <t>0600-0659</t>
        </is>
      </c>
      <c r="H7649" s="9">
        <f>INT(F7649/100)</f>
        <v/>
      </c>
      <c r="M7649" t="n">
        <v>1</v>
      </c>
      <c r="N7649" t="inlineStr">
        <is>
          <t>B</t>
        </is>
      </c>
      <c r="O7649" t="n">
        <v>0</v>
      </c>
    </row>
    <row r="7650">
      <c r="A7650" s="8" t="n">
        <v>46222</v>
      </c>
      <c r="B7650" t="inlineStr">
        <is>
          <t>YX</t>
        </is>
      </c>
      <c r="C7650" s="9">
        <f>_xlfn.XLOOKUP(B7650,Carriers[Code],Carriers[Airline])</f>
        <v/>
      </c>
      <c r="D7650" t="n">
        <v>3641</v>
      </c>
      <c r="E7650" t="inlineStr">
        <is>
          <t>EWR</t>
        </is>
      </c>
      <c r="F7650" s="10" t="n">
        <v>605</v>
      </c>
      <c r="G7650" t="inlineStr">
        <is>
          <t>0600-0659</t>
        </is>
      </c>
      <c r="H7650" s="9">
        <f>INT(F7650/100)</f>
        <v/>
      </c>
      <c r="M7650" t="n">
        <v>1</v>
      </c>
      <c r="N7650" t="inlineStr">
        <is>
          <t>C</t>
        </is>
      </c>
      <c r="O7650" t="n">
        <v>0</v>
      </c>
    </row>
    <row r="7651">
      <c r="A7651" s="8" t="n">
        <v>46222</v>
      </c>
      <c r="B7651" t="inlineStr">
        <is>
          <t>DL</t>
        </is>
      </c>
      <c r="C7651" s="9">
        <f>_xlfn.XLOOKUP(B7651,Carriers[Code],Carriers[Airline])</f>
        <v/>
      </c>
      <c r="D7651" t="n">
        <v>675</v>
      </c>
      <c r="E7651" t="inlineStr">
        <is>
          <t>MCI</t>
        </is>
      </c>
      <c r="F7651" s="10" t="n">
        <v>610</v>
      </c>
      <c r="G7651" t="inlineStr">
        <is>
          <t>0600-0659</t>
        </is>
      </c>
      <c r="H7651" s="9">
        <f>INT(F7651/100)</f>
        <v/>
      </c>
      <c r="M7651" t="n">
        <v>1</v>
      </c>
      <c r="N7651" t="inlineStr">
        <is>
          <t>A</t>
        </is>
      </c>
      <c r="O7651" t="n">
        <v>0</v>
      </c>
    </row>
    <row r="7652">
      <c r="A7652" s="8" t="n">
        <v>46222</v>
      </c>
      <c r="B7652" t="inlineStr">
        <is>
          <t>B6</t>
        </is>
      </c>
      <c r="C7652" s="9">
        <f>_xlfn.XLOOKUP(B7652,Carriers[Code],Carriers[Airline])</f>
        <v/>
      </c>
      <c r="D7652" t="n">
        <v>1207</v>
      </c>
      <c r="E7652" t="inlineStr">
        <is>
          <t>BNA</t>
        </is>
      </c>
      <c r="F7652" s="10" t="n">
        <v>619</v>
      </c>
      <c r="G7652" t="inlineStr">
        <is>
          <t>0600-0659</t>
        </is>
      </c>
      <c r="H7652" s="9">
        <f>INT(F7652/100)</f>
        <v/>
      </c>
      <c r="M7652" t="n">
        <v>1</v>
      </c>
      <c r="N7652" t="inlineStr">
        <is>
          <t>C</t>
        </is>
      </c>
      <c r="O7652" t="n">
        <v>0</v>
      </c>
    </row>
    <row r="7653">
      <c r="A7653" s="8" t="n">
        <v>46222</v>
      </c>
      <c r="B7653" t="inlineStr">
        <is>
          <t>B6</t>
        </is>
      </c>
      <c r="C7653" s="9">
        <f>_xlfn.XLOOKUP(B7653,Carriers[Code],Carriers[Airline])</f>
        <v/>
      </c>
      <c r="D7653" t="n">
        <v>1285</v>
      </c>
      <c r="E7653" t="inlineStr">
        <is>
          <t>PIT</t>
        </is>
      </c>
      <c r="F7653" s="10" t="n">
        <v>620</v>
      </c>
      <c r="G7653" t="inlineStr">
        <is>
          <t>0600-0659</t>
        </is>
      </c>
      <c r="H7653" s="9">
        <f>INT(F7653/100)</f>
        <v/>
      </c>
      <c r="M7653" t="n">
        <v>1</v>
      </c>
      <c r="N7653" t="inlineStr">
        <is>
          <t>B</t>
        </is>
      </c>
      <c r="O7653" t="n">
        <v>0</v>
      </c>
    </row>
    <row r="7654">
      <c r="A7654" s="8" t="n">
        <v>46222</v>
      </c>
      <c r="B7654" t="inlineStr">
        <is>
          <t>DL</t>
        </is>
      </c>
      <c r="C7654" s="9">
        <f>_xlfn.XLOOKUP(B7654,Carriers[Code],Carriers[Airline])</f>
        <v/>
      </c>
      <c r="D7654" t="n">
        <v>479</v>
      </c>
      <c r="E7654" t="inlineStr">
        <is>
          <t>LAX</t>
        </is>
      </c>
      <c r="F7654" s="10" t="n">
        <v>620</v>
      </c>
      <c r="G7654" t="inlineStr">
        <is>
          <t>0600-0659</t>
        </is>
      </c>
      <c r="H7654" s="9">
        <f>INT(F7654/100)</f>
        <v/>
      </c>
      <c r="I7654" t="n">
        <v>-6</v>
      </c>
      <c r="J7654" t="n">
        <v>0</v>
      </c>
      <c r="K7654" t="n">
        <v>-35</v>
      </c>
      <c r="L7654" t="n">
        <v>0</v>
      </c>
      <c r="M7654" t="n">
        <v>0</v>
      </c>
      <c r="O7654" t="n">
        <v>0</v>
      </c>
    </row>
    <row r="7655">
      <c r="A7655" s="8" t="n">
        <v>46222</v>
      </c>
      <c r="B7655" t="inlineStr">
        <is>
          <t>DL</t>
        </is>
      </c>
      <c r="C7655" s="9">
        <f>_xlfn.XLOOKUP(B7655,Carriers[Code],Carriers[Airline])</f>
        <v/>
      </c>
      <c r="D7655" t="n">
        <v>2066</v>
      </c>
      <c r="E7655" t="inlineStr">
        <is>
          <t>RDU</t>
        </is>
      </c>
      <c r="F7655" s="10" t="n">
        <v>620</v>
      </c>
      <c r="G7655" t="inlineStr">
        <is>
          <t>0600-0659</t>
        </is>
      </c>
      <c r="H7655" s="9">
        <f>INT(F7655/100)</f>
        <v/>
      </c>
      <c r="I7655" t="n">
        <v>55</v>
      </c>
      <c r="J7655" t="n">
        <v>1</v>
      </c>
      <c r="K7655" t="n">
        <v>55</v>
      </c>
      <c r="L7655" t="n">
        <v>1</v>
      </c>
      <c r="M7655" t="n">
        <v>0</v>
      </c>
      <c r="O7655" t="n">
        <v>0</v>
      </c>
      <c r="P7655" t="n">
        <v>55</v>
      </c>
      <c r="Q7655" t="n">
        <v>0</v>
      </c>
      <c r="R7655" t="n">
        <v>0</v>
      </c>
      <c r="S7655" t="n">
        <v>0</v>
      </c>
      <c r="T7655" t="n">
        <v>0</v>
      </c>
    </row>
    <row r="7656">
      <c r="A7656" s="8" t="n">
        <v>46222</v>
      </c>
      <c r="B7656" t="inlineStr">
        <is>
          <t>UA</t>
        </is>
      </c>
      <c r="C7656" s="9">
        <f>_xlfn.XLOOKUP(B7656,Carriers[Code],Carriers[Airline])</f>
        <v/>
      </c>
      <c r="D7656" t="n">
        <v>360</v>
      </c>
      <c r="E7656" t="inlineStr">
        <is>
          <t>LAX</t>
        </is>
      </c>
      <c r="F7656" s="10" t="n">
        <v>621</v>
      </c>
      <c r="G7656" t="inlineStr">
        <is>
          <t>0600-0659</t>
        </is>
      </c>
      <c r="H7656" s="9">
        <f>INT(F7656/100)</f>
        <v/>
      </c>
      <c r="I7656" t="n">
        <v>3</v>
      </c>
      <c r="J7656" t="n">
        <v>0</v>
      </c>
      <c r="K7656" t="n">
        <v>-32</v>
      </c>
      <c r="L7656" t="n">
        <v>0</v>
      </c>
      <c r="M7656" t="n">
        <v>0</v>
      </c>
      <c r="O7656" t="n">
        <v>0</v>
      </c>
    </row>
    <row r="7657">
      <c r="A7657" s="8" t="n">
        <v>46222</v>
      </c>
      <c r="B7657" t="inlineStr">
        <is>
          <t>B6</t>
        </is>
      </c>
      <c r="C7657" s="9">
        <f>_xlfn.XLOOKUP(B7657,Carriers[Code],Carriers[Airline])</f>
        <v/>
      </c>
      <c r="D7657" t="n">
        <v>267</v>
      </c>
      <c r="E7657" t="inlineStr">
        <is>
          <t>CHS</t>
        </is>
      </c>
      <c r="F7657" s="10" t="n">
        <v>625</v>
      </c>
      <c r="G7657" t="inlineStr">
        <is>
          <t>0600-0659</t>
        </is>
      </c>
      <c r="H7657" s="9">
        <f>INT(F7657/100)</f>
        <v/>
      </c>
      <c r="M7657" t="n">
        <v>1</v>
      </c>
      <c r="N7657" t="inlineStr">
        <is>
          <t>B</t>
        </is>
      </c>
      <c r="O7657" t="n">
        <v>0</v>
      </c>
    </row>
    <row r="7658">
      <c r="A7658" s="8" t="n">
        <v>46222</v>
      </c>
      <c r="B7658" t="inlineStr">
        <is>
          <t>B6</t>
        </is>
      </c>
      <c r="C7658" s="9">
        <f>_xlfn.XLOOKUP(B7658,Carriers[Code],Carriers[Airline])</f>
        <v/>
      </c>
      <c r="D7658" t="n">
        <v>891</v>
      </c>
      <c r="E7658" t="inlineStr">
        <is>
          <t>TPA</t>
        </is>
      </c>
      <c r="F7658" s="10" t="n">
        <v>625</v>
      </c>
      <c r="G7658" t="inlineStr">
        <is>
          <t>0600-0659</t>
        </is>
      </c>
      <c r="H7658" s="9">
        <f>INT(F7658/100)</f>
        <v/>
      </c>
      <c r="I7658" t="n">
        <v>14</v>
      </c>
      <c r="J7658" t="n">
        <v>0</v>
      </c>
      <c r="K7658" t="n">
        <v>-2</v>
      </c>
      <c r="L7658" t="n">
        <v>0</v>
      </c>
      <c r="M7658" t="n">
        <v>0</v>
      </c>
      <c r="O7658" t="n">
        <v>0</v>
      </c>
    </row>
    <row r="7659">
      <c r="A7659" s="8" t="n">
        <v>46222</v>
      </c>
      <c r="B7659" t="inlineStr">
        <is>
          <t>YX</t>
        </is>
      </c>
      <c r="C7659" s="9">
        <f>_xlfn.XLOOKUP(B7659,Carriers[Code],Carriers[Airline])</f>
        <v/>
      </c>
      <c r="D7659" t="n">
        <v>5626</v>
      </c>
      <c r="E7659" t="inlineStr">
        <is>
          <t>CLT</t>
        </is>
      </c>
      <c r="F7659" s="10" t="n">
        <v>625</v>
      </c>
      <c r="G7659" t="inlineStr">
        <is>
          <t>0600-0659</t>
        </is>
      </c>
      <c r="H7659" s="9">
        <f>INT(F7659/100)</f>
        <v/>
      </c>
      <c r="I7659" t="n">
        <v>0</v>
      </c>
      <c r="J7659" t="n">
        <v>0</v>
      </c>
      <c r="K7659" t="n">
        <v>8</v>
      </c>
      <c r="L7659" t="n">
        <v>0</v>
      </c>
      <c r="M7659" t="n">
        <v>0</v>
      </c>
      <c r="O7659" t="n">
        <v>0</v>
      </c>
    </row>
    <row r="7660">
      <c r="A7660" s="8" t="n">
        <v>46222</v>
      </c>
      <c r="B7660" t="inlineStr">
        <is>
          <t>B6</t>
        </is>
      </c>
      <c r="C7660" s="9">
        <f>_xlfn.XLOOKUP(B7660,Carriers[Code],Carriers[Airline])</f>
        <v/>
      </c>
      <c r="D7660" t="n">
        <v>493</v>
      </c>
      <c r="E7660" t="inlineStr">
        <is>
          <t>DEN</t>
        </is>
      </c>
      <c r="F7660" s="10" t="n">
        <v>630</v>
      </c>
      <c r="G7660" t="inlineStr">
        <is>
          <t>0600-0659</t>
        </is>
      </c>
      <c r="H7660" s="9">
        <f>INT(F7660/100)</f>
        <v/>
      </c>
      <c r="I7660" t="n">
        <v>10</v>
      </c>
      <c r="J7660" t="n">
        <v>0</v>
      </c>
      <c r="K7660" t="n">
        <v>-14</v>
      </c>
      <c r="L7660" t="n">
        <v>0</v>
      </c>
      <c r="M7660" t="n">
        <v>0</v>
      </c>
      <c r="O7660" t="n">
        <v>0</v>
      </c>
    </row>
    <row r="7661">
      <c r="A7661" s="8" t="n">
        <v>46222</v>
      </c>
      <c r="B7661" t="inlineStr">
        <is>
          <t>B6</t>
        </is>
      </c>
      <c r="C7661" s="9">
        <f>_xlfn.XLOOKUP(B7661,Carriers[Code],Carriers[Airline])</f>
        <v/>
      </c>
      <c r="D7661" t="n">
        <v>1883</v>
      </c>
      <c r="E7661" t="inlineStr">
        <is>
          <t>RDU</t>
        </is>
      </c>
      <c r="F7661" s="10" t="n">
        <v>630</v>
      </c>
      <c r="G7661" t="inlineStr">
        <is>
          <t>0600-0659</t>
        </is>
      </c>
      <c r="H7661" s="9">
        <f>INT(F7661/100)</f>
        <v/>
      </c>
      <c r="I7661" t="n">
        <v>-9</v>
      </c>
      <c r="J7661" t="n">
        <v>0</v>
      </c>
      <c r="K7661" t="n">
        <v>-24</v>
      </c>
      <c r="L7661" t="n">
        <v>0</v>
      </c>
      <c r="M7661" t="n">
        <v>0</v>
      </c>
      <c r="O7661" t="n">
        <v>0</v>
      </c>
    </row>
    <row r="7662">
      <c r="A7662" s="8" t="n">
        <v>46222</v>
      </c>
      <c r="B7662" t="inlineStr">
        <is>
          <t>DL</t>
        </is>
      </c>
      <c r="C7662" s="9">
        <f>_xlfn.XLOOKUP(B7662,Carriers[Code],Carriers[Airline])</f>
        <v/>
      </c>
      <c r="D7662" t="n">
        <v>1410</v>
      </c>
      <c r="E7662" t="inlineStr">
        <is>
          <t>AUS</t>
        </is>
      </c>
      <c r="F7662" s="10" t="n">
        <v>630</v>
      </c>
      <c r="G7662" t="inlineStr">
        <is>
          <t>0600-0659</t>
        </is>
      </c>
      <c r="H7662" s="9">
        <f>INT(F7662/100)</f>
        <v/>
      </c>
      <c r="I7662" t="n">
        <v>-4</v>
      </c>
      <c r="J7662" t="n">
        <v>0</v>
      </c>
      <c r="K7662" t="n">
        <v>-13</v>
      </c>
      <c r="L7662" t="n">
        <v>0</v>
      </c>
      <c r="M7662" t="n">
        <v>0</v>
      </c>
      <c r="O7662" t="n">
        <v>0</v>
      </c>
    </row>
    <row r="7663">
      <c r="A7663" s="8" t="n">
        <v>46222</v>
      </c>
      <c r="B7663" t="inlineStr">
        <is>
          <t>B6</t>
        </is>
      </c>
      <c r="C7663" s="9">
        <f>_xlfn.XLOOKUP(B7663,Carriers[Code],Carriers[Airline])</f>
        <v/>
      </c>
      <c r="D7663" t="n">
        <v>1333</v>
      </c>
      <c r="E7663" t="inlineStr">
        <is>
          <t>SFO</t>
        </is>
      </c>
      <c r="F7663" s="10" t="n">
        <v>635</v>
      </c>
      <c r="G7663" t="inlineStr">
        <is>
          <t>0600-0659</t>
        </is>
      </c>
      <c r="H7663" s="9">
        <f>INT(F7663/100)</f>
        <v/>
      </c>
      <c r="I7663" t="n">
        <v>-4</v>
      </c>
      <c r="J7663" t="n">
        <v>0</v>
      </c>
      <c r="K7663" t="n">
        <v>-12</v>
      </c>
      <c r="L7663" t="n">
        <v>0</v>
      </c>
      <c r="M7663" t="n">
        <v>0</v>
      </c>
      <c r="O7663" t="n">
        <v>0</v>
      </c>
    </row>
    <row r="7664">
      <c r="A7664" s="8" t="n">
        <v>46222</v>
      </c>
      <c r="B7664" t="inlineStr">
        <is>
          <t>B6</t>
        </is>
      </c>
      <c r="C7664" s="9">
        <f>_xlfn.XLOOKUP(B7664,Carriers[Code],Carriers[Airline])</f>
        <v/>
      </c>
      <c r="D7664" t="n">
        <v>165</v>
      </c>
      <c r="E7664" t="inlineStr">
        <is>
          <t>RSW</t>
        </is>
      </c>
      <c r="F7664" s="10" t="n">
        <v>645</v>
      </c>
      <c r="G7664" t="inlineStr">
        <is>
          <t>0600-0659</t>
        </is>
      </c>
      <c r="H7664" s="9">
        <f>INT(F7664/100)</f>
        <v/>
      </c>
      <c r="I7664" t="n">
        <v>11</v>
      </c>
      <c r="J7664" t="n">
        <v>0</v>
      </c>
      <c r="K7664" t="n">
        <v>4</v>
      </c>
      <c r="L7664" t="n">
        <v>0</v>
      </c>
      <c r="M7664" t="n">
        <v>0</v>
      </c>
      <c r="O7664" t="n">
        <v>0</v>
      </c>
    </row>
    <row r="7665">
      <c r="A7665" s="8" t="n">
        <v>46222</v>
      </c>
      <c r="B7665" t="inlineStr">
        <is>
          <t>DL</t>
        </is>
      </c>
      <c r="C7665" s="9">
        <f>_xlfn.XLOOKUP(B7665,Carriers[Code],Carriers[Airline])</f>
        <v/>
      </c>
      <c r="D7665" t="n">
        <v>695</v>
      </c>
      <c r="E7665" t="inlineStr">
        <is>
          <t>ATL</t>
        </is>
      </c>
      <c r="F7665" s="10" t="n">
        <v>645</v>
      </c>
      <c r="G7665" t="inlineStr">
        <is>
          <t>0600-0659</t>
        </is>
      </c>
      <c r="H7665" s="9">
        <f>INT(F7665/100)</f>
        <v/>
      </c>
      <c r="M7665" t="n">
        <v>1</v>
      </c>
      <c r="N7665" t="inlineStr">
        <is>
          <t>A</t>
        </is>
      </c>
      <c r="O7665" t="n">
        <v>0</v>
      </c>
    </row>
    <row r="7666">
      <c r="A7666" s="8" t="n">
        <v>46222</v>
      </c>
      <c r="B7666" t="inlineStr">
        <is>
          <t>B6</t>
        </is>
      </c>
      <c r="C7666" s="9">
        <f>_xlfn.XLOOKUP(B7666,Carriers[Code],Carriers[Airline])</f>
        <v/>
      </c>
      <c r="D7666" t="n">
        <v>1159</v>
      </c>
      <c r="E7666" t="inlineStr">
        <is>
          <t>PHL</t>
        </is>
      </c>
      <c r="F7666" s="10" t="n">
        <v>649</v>
      </c>
      <c r="G7666" t="inlineStr">
        <is>
          <t>0600-0659</t>
        </is>
      </c>
      <c r="H7666" s="9">
        <f>INT(F7666/100)</f>
        <v/>
      </c>
      <c r="I7666" t="n">
        <v>2</v>
      </c>
      <c r="J7666" t="n">
        <v>0</v>
      </c>
      <c r="K7666" t="n">
        <v>-14</v>
      </c>
      <c r="L7666" t="n">
        <v>0</v>
      </c>
      <c r="M7666" t="n">
        <v>0</v>
      </c>
      <c r="O7666" t="n">
        <v>0</v>
      </c>
    </row>
    <row r="7667">
      <c r="A7667" s="8" t="n">
        <v>46222</v>
      </c>
      <c r="B7667" t="inlineStr">
        <is>
          <t>AA</t>
        </is>
      </c>
      <c r="C7667" s="9">
        <f>_xlfn.XLOOKUP(B7667,Carriers[Code],Carriers[Airline])</f>
        <v/>
      </c>
      <c r="D7667" t="n">
        <v>1462</v>
      </c>
      <c r="E7667" t="inlineStr">
        <is>
          <t>CLT</t>
        </is>
      </c>
      <c r="F7667" s="10" t="n">
        <v>700</v>
      </c>
      <c r="G7667" t="inlineStr">
        <is>
          <t>0700-0759</t>
        </is>
      </c>
      <c r="H7667" s="9">
        <f>INT(F7667/100)</f>
        <v/>
      </c>
      <c r="M7667" t="n">
        <v>1</v>
      </c>
      <c r="N7667" t="inlineStr">
        <is>
          <t>B</t>
        </is>
      </c>
      <c r="O7667" t="n">
        <v>0</v>
      </c>
    </row>
    <row r="7668">
      <c r="A7668" s="8" t="n">
        <v>46222</v>
      </c>
      <c r="B7668" t="inlineStr">
        <is>
          <t>AA</t>
        </is>
      </c>
      <c r="C7668" s="9">
        <f>_xlfn.XLOOKUP(B7668,Carriers[Code],Carriers[Airline])</f>
        <v/>
      </c>
      <c r="D7668" t="n">
        <v>1509</v>
      </c>
      <c r="E7668" t="inlineStr">
        <is>
          <t>ORD</t>
        </is>
      </c>
      <c r="F7668" s="10" t="n">
        <v>700</v>
      </c>
      <c r="G7668" t="inlineStr">
        <is>
          <t>0700-0759</t>
        </is>
      </c>
      <c r="H7668" s="9">
        <f>INT(F7668/100)</f>
        <v/>
      </c>
      <c r="I7668" t="n">
        <v>-8</v>
      </c>
      <c r="J7668" t="n">
        <v>0</v>
      </c>
      <c r="K7668" t="n">
        <v>-11</v>
      </c>
      <c r="L7668" t="n">
        <v>0</v>
      </c>
      <c r="M7668" t="n">
        <v>0</v>
      </c>
      <c r="O7668" t="n">
        <v>0</v>
      </c>
    </row>
    <row r="7669">
      <c r="A7669" s="8" t="n">
        <v>46222</v>
      </c>
      <c r="B7669" t="inlineStr">
        <is>
          <t>AA</t>
        </is>
      </c>
      <c r="C7669" s="9">
        <f>_xlfn.XLOOKUP(B7669,Carriers[Code],Carriers[Airline])</f>
        <v/>
      </c>
      <c r="D7669" t="n">
        <v>2315</v>
      </c>
      <c r="E7669" t="inlineStr">
        <is>
          <t>PHX</t>
        </is>
      </c>
      <c r="F7669" s="10" t="n">
        <v>700</v>
      </c>
      <c r="G7669" t="inlineStr">
        <is>
          <t>0700-0759</t>
        </is>
      </c>
      <c r="H7669" s="9">
        <f>INT(F7669/100)</f>
        <v/>
      </c>
      <c r="I7669" t="n">
        <v>-7</v>
      </c>
      <c r="J7669" t="n">
        <v>0</v>
      </c>
      <c r="K7669" t="n">
        <v>-12</v>
      </c>
      <c r="L7669" t="n">
        <v>0</v>
      </c>
      <c r="M7669" t="n">
        <v>0</v>
      </c>
      <c r="O7669" t="n">
        <v>0</v>
      </c>
    </row>
    <row r="7670">
      <c r="A7670" s="8" t="n">
        <v>46222</v>
      </c>
      <c r="B7670" t="inlineStr">
        <is>
          <t>AA</t>
        </is>
      </c>
      <c r="C7670" s="9">
        <f>_xlfn.XLOOKUP(B7670,Carriers[Code],Carriers[Airline])</f>
        <v/>
      </c>
      <c r="D7670" t="n">
        <v>2455</v>
      </c>
      <c r="E7670" t="inlineStr">
        <is>
          <t>LAX</t>
        </is>
      </c>
      <c r="F7670" s="10" t="n">
        <v>700</v>
      </c>
      <c r="G7670" t="inlineStr">
        <is>
          <t>0700-0759</t>
        </is>
      </c>
      <c r="H7670" s="9">
        <f>INT(F7670/100)</f>
        <v/>
      </c>
      <c r="I7670" t="n">
        <v>-5</v>
      </c>
      <c r="J7670" t="n">
        <v>0</v>
      </c>
      <c r="K7670" t="n">
        <v>-27</v>
      </c>
      <c r="L7670" t="n">
        <v>0</v>
      </c>
      <c r="M7670" t="n">
        <v>0</v>
      </c>
      <c r="O7670" t="n">
        <v>0</v>
      </c>
    </row>
    <row r="7671">
      <c r="A7671" s="8" t="n">
        <v>46222</v>
      </c>
      <c r="B7671" t="inlineStr">
        <is>
          <t>AA</t>
        </is>
      </c>
      <c r="C7671" s="9">
        <f>_xlfn.XLOOKUP(B7671,Carriers[Code],Carriers[Airline])</f>
        <v/>
      </c>
      <c r="D7671" t="n">
        <v>2555</v>
      </c>
      <c r="E7671" t="inlineStr">
        <is>
          <t>DFW</t>
        </is>
      </c>
      <c r="F7671" s="10" t="n">
        <v>700</v>
      </c>
      <c r="G7671" t="inlineStr">
        <is>
          <t>0700-0759</t>
        </is>
      </c>
      <c r="H7671" s="9">
        <f>INT(F7671/100)</f>
        <v/>
      </c>
      <c r="I7671" t="n">
        <v>-7</v>
      </c>
      <c r="J7671" t="n">
        <v>0</v>
      </c>
      <c r="K7671" t="n">
        <v>-33</v>
      </c>
      <c r="L7671" t="n">
        <v>0</v>
      </c>
      <c r="M7671" t="n">
        <v>0</v>
      </c>
      <c r="O7671" t="n">
        <v>0</v>
      </c>
    </row>
    <row r="7672">
      <c r="A7672" s="8" t="n">
        <v>46222</v>
      </c>
      <c r="B7672" t="inlineStr">
        <is>
          <t>B6</t>
        </is>
      </c>
      <c r="C7672" s="9">
        <f>_xlfn.XLOOKUP(B7672,Carriers[Code],Carriers[Airline])</f>
        <v/>
      </c>
      <c r="D7672" t="n">
        <v>1281</v>
      </c>
      <c r="E7672" t="inlineStr">
        <is>
          <t>RIC</t>
        </is>
      </c>
      <c r="F7672" s="10" t="n">
        <v>700</v>
      </c>
      <c r="G7672" t="inlineStr">
        <is>
          <t>0700-0759</t>
        </is>
      </c>
      <c r="H7672" s="9">
        <f>INT(F7672/100)</f>
        <v/>
      </c>
      <c r="I7672" t="n">
        <v>-3</v>
      </c>
      <c r="J7672" t="n">
        <v>0</v>
      </c>
      <c r="K7672" t="n">
        <v>23</v>
      </c>
      <c r="L7672" t="n">
        <v>1</v>
      </c>
      <c r="M7672" t="n">
        <v>0</v>
      </c>
      <c r="O7672" t="n">
        <v>0</v>
      </c>
      <c r="P7672" t="n">
        <v>0</v>
      </c>
      <c r="Q7672" t="n">
        <v>0</v>
      </c>
      <c r="R7672" t="n">
        <v>23</v>
      </c>
      <c r="S7672" t="n">
        <v>0</v>
      </c>
      <c r="T7672" t="n">
        <v>0</v>
      </c>
    </row>
    <row r="7673">
      <c r="A7673" s="8" t="n">
        <v>46222</v>
      </c>
      <c r="B7673" t="inlineStr">
        <is>
          <t>DL</t>
        </is>
      </c>
      <c r="C7673" s="9">
        <f>_xlfn.XLOOKUP(B7673,Carriers[Code],Carriers[Airline])</f>
        <v/>
      </c>
      <c r="D7673" t="n">
        <v>2706</v>
      </c>
      <c r="E7673" t="inlineStr">
        <is>
          <t>TPA</t>
        </is>
      </c>
      <c r="F7673" s="10" t="n">
        <v>700</v>
      </c>
      <c r="G7673" t="inlineStr">
        <is>
          <t>0700-0759</t>
        </is>
      </c>
      <c r="H7673" s="9">
        <f>INT(F7673/100)</f>
        <v/>
      </c>
      <c r="I7673" t="n">
        <v>-4</v>
      </c>
      <c r="J7673" t="n">
        <v>0</v>
      </c>
      <c r="K7673" t="n">
        <v>-10</v>
      </c>
      <c r="L7673" t="n">
        <v>0</v>
      </c>
      <c r="M7673" t="n">
        <v>0</v>
      </c>
      <c r="O7673" t="n">
        <v>0</v>
      </c>
    </row>
    <row r="7674">
      <c r="A7674" s="8" t="n">
        <v>46222</v>
      </c>
      <c r="B7674" t="inlineStr">
        <is>
          <t>YX</t>
        </is>
      </c>
      <c r="C7674" s="9">
        <f>_xlfn.XLOOKUP(B7674,Carriers[Code],Carriers[Airline])</f>
        <v/>
      </c>
      <c r="D7674" t="n">
        <v>4435</v>
      </c>
      <c r="E7674" t="inlineStr">
        <is>
          <t>IND</t>
        </is>
      </c>
      <c r="F7674" s="10" t="n">
        <v>700</v>
      </c>
      <c r="G7674" t="inlineStr">
        <is>
          <t>0700-0759</t>
        </is>
      </c>
      <c r="H7674" s="9">
        <f>INT(F7674/100)</f>
        <v/>
      </c>
      <c r="I7674" t="n">
        <v>5</v>
      </c>
      <c r="J7674" t="n">
        <v>0</v>
      </c>
      <c r="K7674" t="n">
        <v>-14</v>
      </c>
      <c r="L7674" t="n">
        <v>0</v>
      </c>
      <c r="M7674" t="n">
        <v>0</v>
      </c>
      <c r="O7674" t="n">
        <v>0</v>
      </c>
    </row>
    <row r="7675">
      <c r="A7675" s="8" t="n">
        <v>46222</v>
      </c>
      <c r="B7675" t="inlineStr">
        <is>
          <t>YX</t>
        </is>
      </c>
      <c r="C7675" s="9">
        <f>_xlfn.XLOOKUP(B7675,Carriers[Code],Carriers[Airline])</f>
        <v/>
      </c>
      <c r="D7675" t="n">
        <v>4505</v>
      </c>
      <c r="E7675" t="inlineStr">
        <is>
          <t>DCA</t>
        </is>
      </c>
      <c r="F7675" s="10" t="n">
        <v>700</v>
      </c>
      <c r="G7675" t="inlineStr">
        <is>
          <t>0700-0759</t>
        </is>
      </c>
      <c r="H7675" s="9">
        <f>INT(F7675/100)</f>
        <v/>
      </c>
      <c r="M7675" t="n">
        <v>1</v>
      </c>
      <c r="N7675" t="inlineStr">
        <is>
          <t>C</t>
        </is>
      </c>
      <c r="O7675" t="n">
        <v>0</v>
      </c>
    </row>
    <row r="7676">
      <c r="A7676" s="8" t="n">
        <v>46222</v>
      </c>
      <c r="B7676" t="inlineStr">
        <is>
          <t>YX</t>
        </is>
      </c>
      <c r="C7676" s="9">
        <f>_xlfn.XLOOKUP(B7676,Carriers[Code],Carriers[Airline])</f>
        <v/>
      </c>
      <c r="D7676" t="n">
        <v>4582</v>
      </c>
      <c r="E7676" t="inlineStr">
        <is>
          <t>STL</t>
        </is>
      </c>
      <c r="F7676" s="10" t="n">
        <v>700</v>
      </c>
      <c r="G7676" t="inlineStr">
        <is>
          <t>0700-0759</t>
        </is>
      </c>
      <c r="H7676" s="9">
        <f>INT(F7676/100)</f>
        <v/>
      </c>
      <c r="I7676" t="n">
        <v>-1</v>
      </c>
      <c r="J7676" t="n">
        <v>0</v>
      </c>
      <c r="K7676" t="n">
        <v>-12</v>
      </c>
      <c r="L7676" t="n">
        <v>0</v>
      </c>
      <c r="M7676" t="n">
        <v>0</v>
      </c>
      <c r="O7676" t="n">
        <v>0</v>
      </c>
    </row>
    <row r="7677">
      <c r="A7677" s="8" t="n">
        <v>46222</v>
      </c>
      <c r="B7677" t="inlineStr">
        <is>
          <t>AS</t>
        </is>
      </c>
      <c r="C7677" s="9">
        <f>_xlfn.XLOOKUP(B7677,Carriers[Code],Carriers[Airline])</f>
        <v/>
      </c>
      <c r="D7677" t="n">
        <v>459</v>
      </c>
      <c r="E7677" t="inlineStr">
        <is>
          <t>SEA</t>
        </is>
      </c>
      <c r="F7677" s="10" t="n">
        <v>703</v>
      </c>
      <c r="G7677" t="inlineStr">
        <is>
          <t>0700-0759</t>
        </is>
      </c>
      <c r="H7677" s="9">
        <f>INT(F7677/100)</f>
        <v/>
      </c>
      <c r="I7677" t="n">
        <v>-5</v>
      </c>
      <c r="J7677" t="n">
        <v>0</v>
      </c>
      <c r="K7677" t="n">
        <v>7</v>
      </c>
      <c r="L7677" t="n">
        <v>0</v>
      </c>
      <c r="M7677" t="n">
        <v>0</v>
      </c>
      <c r="O7677" t="n">
        <v>0</v>
      </c>
    </row>
    <row r="7678">
      <c r="A7678" s="8" t="n">
        <v>46222</v>
      </c>
      <c r="B7678" t="inlineStr">
        <is>
          <t>B6</t>
        </is>
      </c>
      <c r="C7678" s="9">
        <f>_xlfn.XLOOKUP(B7678,Carriers[Code],Carriers[Airline])</f>
        <v/>
      </c>
      <c r="D7678" t="n">
        <v>109</v>
      </c>
      <c r="E7678" t="inlineStr">
        <is>
          <t>JAX</t>
        </is>
      </c>
      <c r="F7678" s="10" t="n">
        <v>705</v>
      </c>
      <c r="G7678" t="inlineStr">
        <is>
          <t>0700-0759</t>
        </is>
      </c>
      <c r="H7678" s="9">
        <f>INT(F7678/100)</f>
        <v/>
      </c>
      <c r="M7678" t="n">
        <v>1</v>
      </c>
      <c r="N7678" t="inlineStr">
        <is>
          <t>C</t>
        </is>
      </c>
      <c r="O7678" t="n">
        <v>0</v>
      </c>
    </row>
    <row r="7679">
      <c r="A7679" s="8" t="n">
        <v>46222</v>
      </c>
      <c r="B7679" t="inlineStr">
        <is>
          <t>DL</t>
        </is>
      </c>
      <c r="C7679" s="9">
        <f>_xlfn.XLOOKUP(B7679,Carriers[Code],Carriers[Airline])</f>
        <v/>
      </c>
      <c r="D7679" t="n">
        <v>1399</v>
      </c>
      <c r="E7679" t="inlineStr">
        <is>
          <t>MIA</t>
        </is>
      </c>
      <c r="F7679" s="10" t="n">
        <v>705</v>
      </c>
      <c r="G7679" t="inlineStr">
        <is>
          <t>0700-0759</t>
        </is>
      </c>
      <c r="H7679" s="9">
        <f>INT(F7679/100)</f>
        <v/>
      </c>
      <c r="I7679" t="n">
        <v>10</v>
      </c>
      <c r="J7679" t="n">
        <v>0</v>
      </c>
      <c r="K7679" t="n">
        <v>-15</v>
      </c>
      <c r="L7679" t="n">
        <v>0</v>
      </c>
      <c r="M7679" t="n">
        <v>0</v>
      </c>
      <c r="O7679" t="n">
        <v>0</v>
      </c>
    </row>
    <row r="7680">
      <c r="A7680" s="8" t="n">
        <v>46222</v>
      </c>
      <c r="B7680" t="inlineStr">
        <is>
          <t>DL</t>
        </is>
      </c>
      <c r="C7680" s="9">
        <f>_xlfn.XLOOKUP(B7680,Carriers[Code],Carriers[Airline])</f>
        <v/>
      </c>
      <c r="D7680" t="n">
        <v>1580</v>
      </c>
      <c r="E7680" t="inlineStr">
        <is>
          <t>MCO</t>
        </is>
      </c>
      <c r="F7680" s="10" t="n">
        <v>705</v>
      </c>
      <c r="G7680" t="inlineStr">
        <is>
          <t>0700-0759</t>
        </is>
      </c>
      <c r="H7680" s="9">
        <f>INT(F7680/100)</f>
        <v/>
      </c>
      <c r="M7680" t="n">
        <v>1</v>
      </c>
      <c r="N7680" t="inlineStr">
        <is>
          <t>A</t>
        </is>
      </c>
      <c r="O7680" t="n">
        <v>0</v>
      </c>
    </row>
    <row r="7681">
      <c r="A7681" s="8" t="n">
        <v>46222</v>
      </c>
      <c r="B7681" t="inlineStr">
        <is>
          <t>B6</t>
        </is>
      </c>
      <c r="C7681" s="9">
        <f>_xlfn.XLOOKUP(B7681,Carriers[Code],Carriers[Airline])</f>
        <v/>
      </c>
      <c r="D7681" t="n">
        <v>397</v>
      </c>
      <c r="E7681" t="inlineStr">
        <is>
          <t>SEA</t>
        </is>
      </c>
      <c r="F7681" s="10" t="n">
        <v>710</v>
      </c>
      <c r="G7681" t="inlineStr">
        <is>
          <t>0700-0759</t>
        </is>
      </c>
      <c r="H7681" s="9">
        <f>INT(F7681/100)</f>
        <v/>
      </c>
      <c r="I7681" t="n">
        <v>-7</v>
      </c>
      <c r="J7681" t="n">
        <v>0</v>
      </c>
      <c r="K7681" t="n">
        <v>-23</v>
      </c>
      <c r="L7681" t="n">
        <v>0</v>
      </c>
      <c r="M7681" t="n">
        <v>0</v>
      </c>
      <c r="O7681" t="n">
        <v>0</v>
      </c>
    </row>
    <row r="7682">
      <c r="A7682" s="8" t="n">
        <v>46222</v>
      </c>
      <c r="B7682" t="inlineStr">
        <is>
          <t>B6</t>
        </is>
      </c>
      <c r="C7682" s="9">
        <f>_xlfn.XLOOKUP(B7682,Carriers[Code],Carriers[Airline])</f>
        <v/>
      </c>
      <c r="D7682" t="n">
        <v>2229</v>
      </c>
      <c r="E7682" t="inlineStr">
        <is>
          <t>MKE</t>
        </is>
      </c>
      <c r="F7682" s="10" t="n">
        <v>710</v>
      </c>
      <c r="G7682" t="inlineStr">
        <is>
          <t>0700-0759</t>
        </is>
      </c>
      <c r="H7682" s="9">
        <f>INT(F7682/100)</f>
        <v/>
      </c>
      <c r="I7682" t="n">
        <v>-9</v>
      </c>
      <c r="J7682" t="n">
        <v>0</v>
      </c>
      <c r="K7682" t="n">
        <v>-8</v>
      </c>
      <c r="L7682" t="n">
        <v>0</v>
      </c>
      <c r="M7682" t="n">
        <v>0</v>
      </c>
      <c r="O7682" t="n">
        <v>0</v>
      </c>
    </row>
    <row r="7683">
      <c r="A7683" s="8" t="n">
        <v>46222</v>
      </c>
      <c r="B7683" t="inlineStr">
        <is>
          <t>DL</t>
        </is>
      </c>
      <c r="C7683" s="9">
        <f>_xlfn.XLOOKUP(B7683,Carriers[Code],Carriers[Airline])</f>
        <v/>
      </c>
      <c r="D7683" t="n">
        <v>1138</v>
      </c>
      <c r="E7683" t="inlineStr">
        <is>
          <t>MSP</t>
        </is>
      </c>
      <c r="F7683" s="10" t="n">
        <v>710</v>
      </c>
      <c r="G7683" t="inlineStr">
        <is>
          <t>0700-0759</t>
        </is>
      </c>
      <c r="H7683" s="9">
        <f>INT(F7683/100)</f>
        <v/>
      </c>
      <c r="M7683" t="n">
        <v>1</v>
      </c>
      <c r="N7683" t="inlineStr">
        <is>
          <t>A</t>
        </is>
      </c>
      <c r="O7683" t="n">
        <v>0</v>
      </c>
    </row>
    <row r="7684">
      <c r="A7684" s="8" t="n">
        <v>46222</v>
      </c>
      <c r="B7684" t="inlineStr">
        <is>
          <t>YX</t>
        </is>
      </c>
      <c r="C7684" s="9">
        <f>_xlfn.XLOOKUP(B7684,Carriers[Code],Carriers[Airline])</f>
        <v/>
      </c>
      <c r="D7684" t="n">
        <v>5596</v>
      </c>
      <c r="E7684" t="inlineStr">
        <is>
          <t>SAV</t>
        </is>
      </c>
      <c r="F7684" s="10" t="n">
        <v>710</v>
      </c>
      <c r="G7684" t="inlineStr">
        <is>
          <t>0700-0759</t>
        </is>
      </c>
      <c r="H7684" s="9">
        <f>INT(F7684/100)</f>
        <v/>
      </c>
      <c r="I7684" t="n">
        <v>113</v>
      </c>
      <c r="J7684" t="n">
        <v>1</v>
      </c>
      <c r="K7684" t="n">
        <v>129</v>
      </c>
      <c r="L7684" t="n">
        <v>1</v>
      </c>
      <c r="M7684" t="n">
        <v>0</v>
      </c>
      <c r="O7684" t="n">
        <v>0</v>
      </c>
      <c r="P7684" t="n">
        <v>93</v>
      </c>
      <c r="Q7684" t="n">
        <v>0</v>
      </c>
      <c r="R7684" t="n">
        <v>36</v>
      </c>
      <c r="S7684" t="n">
        <v>0</v>
      </c>
      <c r="T7684" t="n">
        <v>0</v>
      </c>
    </row>
    <row r="7685">
      <c r="A7685" s="8" t="n">
        <v>46222</v>
      </c>
      <c r="B7685" t="inlineStr">
        <is>
          <t>B6</t>
        </is>
      </c>
      <c r="C7685" s="9">
        <f>_xlfn.XLOOKUP(B7685,Carriers[Code],Carriers[Airline])</f>
        <v/>
      </c>
      <c r="D7685" t="n">
        <v>2041</v>
      </c>
      <c r="E7685" t="inlineStr">
        <is>
          <t>CLE</t>
        </is>
      </c>
      <c r="F7685" s="10" t="n">
        <v>715</v>
      </c>
      <c r="G7685" t="inlineStr">
        <is>
          <t>0700-0759</t>
        </is>
      </c>
      <c r="H7685" s="9">
        <f>INT(F7685/100)</f>
        <v/>
      </c>
      <c r="I7685" t="n">
        <v>-3</v>
      </c>
      <c r="J7685" t="n">
        <v>0</v>
      </c>
      <c r="K7685" t="n">
        <v>-8</v>
      </c>
      <c r="L7685" t="n">
        <v>0</v>
      </c>
      <c r="M7685" t="n">
        <v>0</v>
      </c>
      <c r="O7685" t="n">
        <v>0</v>
      </c>
    </row>
    <row r="7686">
      <c r="A7686" s="8" t="n">
        <v>46222</v>
      </c>
      <c r="B7686" t="inlineStr">
        <is>
          <t>DL</t>
        </is>
      </c>
      <c r="C7686" s="9">
        <f>_xlfn.XLOOKUP(B7686,Carriers[Code],Carriers[Airline])</f>
        <v/>
      </c>
      <c r="D7686" t="n">
        <v>760</v>
      </c>
      <c r="E7686" t="inlineStr">
        <is>
          <t>DFW</t>
        </is>
      </c>
      <c r="F7686" s="10" t="n">
        <v>715</v>
      </c>
      <c r="G7686" t="inlineStr">
        <is>
          <t>0700-0759</t>
        </is>
      </c>
      <c r="H7686" s="9">
        <f>INT(F7686/100)</f>
        <v/>
      </c>
      <c r="I7686" t="n">
        <v>-2</v>
      </c>
      <c r="J7686" t="n">
        <v>0</v>
      </c>
      <c r="K7686" t="n">
        <v>-18</v>
      </c>
      <c r="L7686" t="n">
        <v>0</v>
      </c>
      <c r="M7686" t="n">
        <v>0</v>
      </c>
      <c r="O7686" t="n">
        <v>0</v>
      </c>
    </row>
    <row r="7687">
      <c r="A7687" s="8" t="n">
        <v>46222</v>
      </c>
      <c r="B7687" t="inlineStr">
        <is>
          <t>UA</t>
        </is>
      </c>
      <c r="C7687" s="9">
        <f>_xlfn.XLOOKUP(B7687,Carriers[Code],Carriers[Airline])</f>
        <v/>
      </c>
      <c r="D7687" t="n">
        <v>2631</v>
      </c>
      <c r="E7687" t="inlineStr">
        <is>
          <t>ORD</t>
        </is>
      </c>
      <c r="F7687" s="10" t="n">
        <v>719</v>
      </c>
      <c r="G7687" t="inlineStr">
        <is>
          <t>0700-0759</t>
        </is>
      </c>
      <c r="H7687" s="9">
        <f>INT(F7687/100)</f>
        <v/>
      </c>
      <c r="I7687" t="n">
        <v>48</v>
      </c>
      <c r="J7687" t="n">
        <v>1</v>
      </c>
      <c r="K7687" t="n">
        <v>41</v>
      </c>
      <c r="L7687" t="n">
        <v>1</v>
      </c>
      <c r="M7687" t="n">
        <v>0</v>
      </c>
      <c r="O7687" t="n">
        <v>0</v>
      </c>
      <c r="P7687" t="n">
        <v>41</v>
      </c>
      <c r="Q7687" t="n">
        <v>0</v>
      </c>
      <c r="R7687" t="n">
        <v>0</v>
      </c>
      <c r="S7687" t="n">
        <v>0</v>
      </c>
      <c r="T7687" t="n">
        <v>0</v>
      </c>
    </row>
    <row r="7688">
      <c r="A7688" s="8" t="n">
        <v>46222</v>
      </c>
      <c r="B7688" t="inlineStr">
        <is>
          <t>DL</t>
        </is>
      </c>
      <c r="C7688" s="9">
        <f>_xlfn.XLOOKUP(B7688,Carriers[Code],Carriers[Airline])</f>
        <v/>
      </c>
      <c r="D7688" t="n">
        <v>977</v>
      </c>
      <c r="E7688" t="inlineStr">
        <is>
          <t>SFO</t>
        </is>
      </c>
      <c r="F7688" s="10" t="n">
        <v>720</v>
      </c>
      <c r="G7688" t="inlineStr">
        <is>
          <t>0700-0759</t>
        </is>
      </c>
      <c r="H7688" s="9">
        <f>INT(F7688/100)</f>
        <v/>
      </c>
      <c r="I7688" t="n">
        <v>3</v>
      </c>
      <c r="J7688" t="n">
        <v>0</v>
      </c>
      <c r="K7688" t="n">
        <v>-4</v>
      </c>
      <c r="L7688" t="n">
        <v>0</v>
      </c>
      <c r="M7688" t="n">
        <v>0</v>
      </c>
      <c r="O7688" t="n">
        <v>0</v>
      </c>
    </row>
    <row r="7689">
      <c r="A7689" s="8" t="n">
        <v>46222</v>
      </c>
      <c r="B7689" t="inlineStr">
        <is>
          <t>WN</t>
        </is>
      </c>
      <c r="C7689" s="9">
        <f>_xlfn.XLOOKUP(B7689,Carriers[Code],Carriers[Airline])</f>
        <v/>
      </c>
      <c r="D7689" t="n">
        <v>745</v>
      </c>
      <c r="E7689" t="inlineStr">
        <is>
          <t>MDW</t>
        </is>
      </c>
      <c r="F7689" s="10" t="n">
        <v>720</v>
      </c>
      <c r="G7689" t="inlineStr">
        <is>
          <t>0700-0759</t>
        </is>
      </c>
      <c r="H7689" s="9">
        <f>INT(F7689/100)</f>
        <v/>
      </c>
      <c r="I7689" t="n">
        <v>0</v>
      </c>
      <c r="J7689" t="n">
        <v>0</v>
      </c>
      <c r="K7689" t="n">
        <v>-10</v>
      </c>
      <c r="L7689" t="n">
        <v>0</v>
      </c>
      <c r="M7689" t="n">
        <v>0</v>
      </c>
      <c r="O7689" t="n">
        <v>0</v>
      </c>
    </row>
    <row r="7690">
      <c r="A7690" s="8" t="n">
        <v>46222</v>
      </c>
      <c r="B7690" t="inlineStr">
        <is>
          <t>YX</t>
        </is>
      </c>
      <c r="C7690" s="9">
        <f>_xlfn.XLOOKUP(B7690,Carriers[Code],Carriers[Airline])</f>
        <v/>
      </c>
      <c r="D7690" t="n">
        <v>5845</v>
      </c>
      <c r="E7690" t="inlineStr">
        <is>
          <t>PHL</t>
        </is>
      </c>
      <c r="F7690" s="10" t="n">
        <v>720</v>
      </c>
      <c r="G7690" t="inlineStr">
        <is>
          <t>0700-0759</t>
        </is>
      </c>
      <c r="H7690" s="9">
        <f>INT(F7690/100)</f>
        <v/>
      </c>
      <c r="I7690" t="n">
        <v>82</v>
      </c>
      <c r="J7690" t="n">
        <v>1</v>
      </c>
      <c r="K7690" t="n">
        <v>70</v>
      </c>
      <c r="L7690" t="n">
        <v>1</v>
      </c>
      <c r="M7690" t="n">
        <v>0</v>
      </c>
      <c r="O7690" t="n">
        <v>0</v>
      </c>
      <c r="P7690" t="n">
        <v>70</v>
      </c>
      <c r="Q7690" t="n">
        <v>0</v>
      </c>
      <c r="R7690" t="n">
        <v>0</v>
      </c>
      <c r="S7690" t="n">
        <v>0</v>
      </c>
      <c r="T7690" t="n">
        <v>0</v>
      </c>
    </row>
    <row r="7691">
      <c r="A7691" s="8" t="n">
        <v>46222</v>
      </c>
      <c r="B7691" t="inlineStr">
        <is>
          <t>B6</t>
        </is>
      </c>
      <c r="C7691" s="9">
        <f>_xlfn.XLOOKUP(B7691,Carriers[Code],Carriers[Airline])</f>
        <v/>
      </c>
      <c r="D7691" t="n">
        <v>249</v>
      </c>
      <c r="E7691" t="inlineStr">
        <is>
          <t>SAV</t>
        </is>
      </c>
      <c r="F7691" s="10" t="n">
        <v>725</v>
      </c>
      <c r="G7691" t="inlineStr">
        <is>
          <t>0700-0759</t>
        </is>
      </c>
      <c r="H7691" s="9">
        <f>INT(F7691/100)</f>
        <v/>
      </c>
      <c r="I7691" t="n">
        <v>-10</v>
      </c>
      <c r="J7691" t="n">
        <v>0</v>
      </c>
      <c r="K7691" t="n">
        <v>-7</v>
      </c>
      <c r="L7691" t="n">
        <v>0</v>
      </c>
      <c r="M7691" t="n">
        <v>0</v>
      </c>
      <c r="O7691" t="n">
        <v>0</v>
      </c>
    </row>
    <row r="7692">
      <c r="A7692" s="8" t="n">
        <v>46222</v>
      </c>
      <c r="B7692" t="inlineStr">
        <is>
          <t>UA</t>
        </is>
      </c>
      <c r="C7692" s="9">
        <f>_xlfn.XLOOKUP(B7692,Carriers[Code],Carriers[Airline])</f>
        <v/>
      </c>
      <c r="D7692" t="n">
        <v>226</v>
      </c>
      <c r="E7692" t="inlineStr">
        <is>
          <t>IAH</t>
        </is>
      </c>
      <c r="F7692" s="10" t="n">
        <v>725</v>
      </c>
      <c r="G7692" t="inlineStr">
        <is>
          <t>0700-0759</t>
        </is>
      </c>
      <c r="H7692" s="9">
        <f>INT(F7692/100)</f>
        <v/>
      </c>
      <c r="I7692" t="n">
        <v>3</v>
      </c>
      <c r="J7692" t="n">
        <v>0</v>
      </c>
      <c r="K7692" t="n">
        <v>-15</v>
      </c>
      <c r="L7692" t="n">
        <v>0</v>
      </c>
      <c r="M7692" t="n">
        <v>0</v>
      </c>
      <c r="O7692" t="n">
        <v>0</v>
      </c>
    </row>
    <row r="7693">
      <c r="A7693" s="8" t="n">
        <v>46222</v>
      </c>
      <c r="B7693" t="inlineStr">
        <is>
          <t>YX</t>
        </is>
      </c>
      <c r="C7693" s="9">
        <f>_xlfn.XLOOKUP(B7693,Carriers[Code],Carriers[Airline])</f>
        <v/>
      </c>
      <c r="D7693" t="n">
        <v>5692</v>
      </c>
      <c r="E7693" t="inlineStr">
        <is>
          <t>DCA</t>
        </is>
      </c>
      <c r="F7693" s="10" t="n">
        <v>725</v>
      </c>
      <c r="G7693" t="inlineStr">
        <is>
          <t>0700-0759</t>
        </is>
      </c>
      <c r="H7693" s="9">
        <f>INT(F7693/100)</f>
        <v/>
      </c>
      <c r="I7693" t="n">
        <v>33</v>
      </c>
      <c r="J7693" t="n">
        <v>1</v>
      </c>
      <c r="K7693" t="n">
        <v>22</v>
      </c>
      <c r="L7693" t="n">
        <v>1</v>
      </c>
      <c r="M7693" t="n">
        <v>0</v>
      </c>
      <c r="O7693" t="n">
        <v>0</v>
      </c>
      <c r="P7693" t="n">
        <v>22</v>
      </c>
      <c r="Q7693" t="n">
        <v>0</v>
      </c>
      <c r="R7693" t="n">
        <v>0</v>
      </c>
      <c r="S7693" t="n">
        <v>0</v>
      </c>
      <c r="T7693" t="n">
        <v>0</v>
      </c>
    </row>
    <row r="7694">
      <c r="A7694" s="8" t="n">
        <v>46222</v>
      </c>
      <c r="B7694" t="inlineStr">
        <is>
          <t>UA</t>
        </is>
      </c>
      <c r="C7694" s="9">
        <f>_xlfn.XLOOKUP(B7694,Carriers[Code],Carriers[Airline])</f>
        <v/>
      </c>
      <c r="D7694" t="n">
        <v>323</v>
      </c>
      <c r="E7694" t="inlineStr">
        <is>
          <t>SFO</t>
        </is>
      </c>
      <c r="F7694" s="10" t="n">
        <v>728</v>
      </c>
      <c r="G7694" t="inlineStr">
        <is>
          <t>0700-0759</t>
        </is>
      </c>
      <c r="H7694" s="9">
        <f>INT(F7694/100)</f>
        <v/>
      </c>
      <c r="I7694" t="n">
        <v>-3</v>
      </c>
      <c r="J7694" t="n">
        <v>0</v>
      </c>
      <c r="K7694" t="n">
        <v>-21</v>
      </c>
      <c r="L7694" t="n">
        <v>0</v>
      </c>
      <c r="M7694" t="n">
        <v>0</v>
      </c>
      <c r="O7694" t="n">
        <v>0</v>
      </c>
    </row>
    <row r="7695">
      <c r="A7695" s="8" t="n">
        <v>46222</v>
      </c>
      <c r="B7695" t="inlineStr">
        <is>
          <t>DL</t>
        </is>
      </c>
      <c r="C7695" s="9">
        <f>_xlfn.XLOOKUP(B7695,Carriers[Code],Carriers[Airline])</f>
        <v/>
      </c>
      <c r="D7695" t="n">
        <v>2474</v>
      </c>
      <c r="E7695" t="inlineStr">
        <is>
          <t>RSW</t>
        </is>
      </c>
      <c r="F7695" s="10" t="n">
        <v>730</v>
      </c>
      <c r="G7695" t="inlineStr">
        <is>
          <t>0700-0759</t>
        </is>
      </c>
      <c r="H7695" s="9">
        <f>INT(F7695/100)</f>
        <v/>
      </c>
      <c r="I7695" t="n">
        <v>-6</v>
      </c>
      <c r="J7695" t="n">
        <v>0</v>
      </c>
      <c r="K7695" t="n">
        <v>-21</v>
      </c>
      <c r="L7695" t="n">
        <v>0</v>
      </c>
      <c r="M7695" t="n">
        <v>0</v>
      </c>
      <c r="O7695" t="n">
        <v>0</v>
      </c>
    </row>
    <row r="7696">
      <c r="A7696" s="8" t="n">
        <v>46222</v>
      </c>
      <c r="B7696" t="inlineStr">
        <is>
          <t>DL</t>
        </is>
      </c>
      <c r="C7696" s="9">
        <f>_xlfn.XLOOKUP(B7696,Carriers[Code],Carriers[Airline])</f>
        <v/>
      </c>
      <c r="D7696" t="n">
        <v>2570</v>
      </c>
      <c r="E7696" t="inlineStr">
        <is>
          <t>ORD</t>
        </is>
      </c>
      <c r="F7696" s="10" t="n">
        <v>730</v>
      </c>
      <c r="G7696" t="inlineStr">
        <is>
          <t>0700-0759</t>
        </is>
      </c>
      <c r="H7696" s="9">
        <f>INT(F7696/100)</f>
        <v/>
      </c>
      <c r="I7696" t="n">
        <v>-2</v>
      </c>
      <c r="J7696" t="n">
        <v>0</v>
      </c>
      <c r="K7696" t="n">
        <v>-1</v>
      </c>
      <c r="L7696" t="n">
        <v>0</v>
      </c>
      <c r="M7696" t="n">
        <v>0</v>
      </c>
      <c r="O7696" t="n">
        <v>0</v>
      </c>
    </row>
    <row r="7697">
      <c r="A7697" s="8" t="n">
        <v>46222</v>
      </c>
      <c r="B7697" t="inlineStr">
        <is>
          <t>B6</t>
        </is>
      </c>
      <c r="C7697" s="9">
        <f>_xlfn.XLOOKUP(B7697,Carriers[Code],Carriers[Airline])</f>
        <v/>
      </c>
      <c r="D7697" t="n">
        <v>687</v>
      </c>
      <c r="E7697" t="inlineStr">
        <is>
          <t>LAX</t>
        </is>
      </c>
      <c r="F7697" s="10" t="n">
        <v>740</v>
      </c>
      <c r="G7697" t="inlineStr">
        <is>
          <t>0700-0759</t>
        </is>
      </c>
      <c r="H7697" s="9">
        <f>INT(F7697/100)</f>
        <v/>
      </c>
      <c r="I7697" t="n">
        <v>-11</v>
      </c>
      <c r="J7697" t="n">
        <v>0</v>
      </c>
      <c r="K7697" t="n">
        <v>-30</v>
      </c>
      <c r="L7697" t="n">
        <v>0</v>
      </c>
      <c r="M7697" t="n">
        <v>0</v>
      </c>
      <c r="O7697" t="n">
        <v>0</v>
      </c>
    </row>
    <row r="7698">
      <c r="A7698" s="8" t="n">
        <v>46222</v>
      </c>
      <c r="B7698" t="inlineStr">
        <is>
          <t>YX</t>
        </is>
      </c>
      <c r="C7698" s="9">
        <f>_xlfn.XLOOKUP(B7698,Carriers[Code],Carriers[Airline])</f>
        <v/>
      </c>
      <c r="D7698" t="n">
        <v>5654</v>
      </c>
      <c r="E7698" t="inlineStr">
        <is>
          <t>CMH</t>
        </is>
      </c>
      <c r="F7698" s="10" t="n">
        <v>740</v>
      </c>
      <c r="G7698" t="inlineStr">
        <is>
          <t>0700-0759</t>
        </is>
      </c>
      <c r="H7698" s="9">
        <f>INT(F7698/100)</f>
        <v/>
      </c>
      <c r="I7698" t="n">
        <v>10</v>
      </c>
      <c r="J7698" t="n">
        <v>0</v>
      </c>
      <c r="K7698" t="n">
        <v>-2</v>
      </c>
      <c r="L7698" t="n">
        <v>0</v>
      </c>
      <c r="M7698" t="n">
        <v>0</v>
      </c>
      <c r="O7698" t="n">
        <v>0</v>
      </c>
    </row>
    <row r="7699">
      <c r="A7699" s="8" t="n">
        <v>46222</v>
      </c>
      <c r="B7699" t="inlineStr">
        <is>
          <t>DL</t>
        </is>
      </c>
      <c r="C7699" s="9">
        <f>_xlfn.XLOOKUP(B7699,Carriers[Code],Carriers[Airline])</f>
        <v/>
      </c>
      <c r="D7699" t="n">
        <v>499</v>
      </c>
      <c r="E7699" t="inlineStr">
        <is>
          <t>DEN</t>
        </is>
      </c>
      <c r="F7699" s="10" t="n">
        <v>745</v>
      </c>
      <c r="G7699" t="inlineStr">
        <is>
          <t>0700-0759</t>
        </is>
      </c>
      <c r="H7699" s="9">
        <f>INT(F7699/100)</f>
        <v/>
      </c>
      <c r="M7699" t="n">
        <v>1</v>
      </c>
      <c r="N7699" t="inlineStr">
        <is>
          <t>A</t>
        </is>
      </c>
      <c r="O7699" t="n">
        <v>0</v>
      </c>
    </row>
    <row r="7700">
      <c r="A7700" s="8" t="n">
        <v>46222</v>
      </c>
      <c r="B7700" t="inlineStr">
        <is>
          <t>UA</t>
        </is>
      </c>
      <c r="C7700" s="9">
        <f>_xlfn.XLOOKUP(B7700,Carriers[Code],Carriers[Airline])</f>
        <v/>
      </c>
      <c r="D7700" t="n">
        <v>647</v>
      </c>
      <c r="E7700" t="inlineStr">
        <is>
          <t>DEN</t>
        </is>
      </c>
      <c r="F7700" s="10" t="n">
        <v>745</v>
      </c>
      <c r="G7700" t="inlineStr">
        <is>
          <t>0700-0759</t>
        </is>
      </c>
      <c r="H7700" s="9">
        <f>INT(F7700/100)</f>
        <v/>
      </c>
      <c r="I7700" t="n">
        <v>-10</v>
      </c>
      <c r="J7700" t="n">
        <v>0</v>
      </c>
      <c r="K7700" t="n">
        <v>-22</v>
      </c>
      <c r="L7700" t="n">
        <v>0</v>
      </c>
      <c r="M7700" t="n">
        <v>0</v>
      </c>
      <c r="O7700" t="n">
        <v>0</v>
      </c>
    </row>
    <row r="7701">
      <c r="A7701" s="8" t="n">
        <v>46222</v>
      </c>
      <c r="B7701" t="inlineStr">
        <is>
          <t>WN</t>
        </is>
      </c>
      <c r="C7701" s="9">
        <f>_xlfn.XLOOKUP(B7701,Carriers[Code],Carriers[Airline])</f>
        <v/>
      </c>
      <c r="D7701" t="n">
        <v>732</v>
      </c>
      <c r="E7701" t="inlineStr">
        <is>
          <t>BWI</t>
        </is>
      </c>
      <c r="F7701" s="10" t="n">
        <v>745</v>
      </c>
      <c r="G7701" t="inlineStr">
        <is>
          <t>0700-0759</t>
        </is>
      </c>
      <c r="H7701" s="9">
        <f>INT(F7701/100)</f>
        <v/>
      </c>
      <c r="I7701" t="n">
        <v>161</v>
      </c>
      <c r="J7701" t="n">
        <v>1</v>
      </c>
      <c r="K7701" t="n">
        <v>160</v>
      </c>
      <c r="L7701" t="n">
        <v>1</v>
      </c>
      <c r="M7701" t="n">
        <v>0</v>
      </c>
      <c r="O7701" t="n">
        <v>0</v>
      </c>
      <c r="P7701" t="n">
        <v>160</v>
      </c>
      <c r="Q7701" t="n">
        <v>0</v>
      </c>
      <c r="R7701" t="n">
        <v>0</v>
      </c>
      <c r="S7701" t="n">
        <v>0</v>
      </c>
      <c r="T7701" t="n">
        <v>0</v>
      </c>
    </row>
    <row r="7702">
      <c r="A7702" s="8" t="n">
        <v>46222</v>
      </c>
      <c r="B7702" t="inlineStr">
        <is>
          <t>DL</t>
        </is>
      </c>
      <c r="C7702" s="9">
        <f>_xlfn.XLOOKUP(B7702,Carriers[Code],Carriers[Airline])</f>
        <v/>
      </c>
      <c r="D7702" t="n">
        <v>497</v>
      </c>
      <c r="E7702" t="inlineStr">
        <is>
          <t>LAS</t>
        </is>
      </c>
      <c r="F7702" s="10" t="n">
        <v>750</v>
      </c>
      <c r="G7702" t="inlineStr">
        <is>
          <t>0700-0759</t>
        </is>
      </c>
      <c r="H7702" s="9">
        <f>INT(F7702/100)</f>
        <v/>
      </c>
      <c r="I7702" t="n">
        <v>24</v>
      </c>
      <c r="J7702" t="n">
        <v>1</v>
      </c>
      <c r="K7702" t="n">
        <v>8</v>
      </c>
      <c r="L7702" t="n">
        <v>0</v>
      </c>
      <c r="M7702" t="n">
        <v>0</v>
      </c>
      <c r="O7702" t="n">
        <v>0</v>
      </c>
    </row>
    <row r="7703">
      <c r="A7703" s="8" t="n">
        <v>46222</v>
      </c>
      <c r="B7703" t="inlineStr">
        <is>
          <t>DL</t>
        </is>
      </c>
      <c r="C7703" s="9">
        <f>_xlfn.XLOOKUP(B7703,Carriers[Code],Carriers[Airline])</f>
        <v/>
      </c>
      <c r="D7703" t="n">
        <v>384</v>
      </c>
      <c r="E7703" t="inlineStr">
        <is>
          <t>SEA</t>
        </is>
      </c>
      <c r="F7703" s="10" t="n">
        <v>753</v>
      </c>
      <c r="G7703" t="inlineStr">
        <is>
          <t>0700-0759</t>
        </is>
      </c>
      <c r="H7703" s="9">
        <f>INT(F7703/100)</f>
        <v/>
      </c>
      <c r="I7703" t="n">
        <v>0</v>
      </c>
      <c r="J7703" t="n">
        <v>0</v>
      </c>
      <c r="K7703" t="n">
        <v>-3</v>
      </c>
      <c r="L7703" t="n">
        <v>0</v>
      </c>
      <c r="M7703" t="n">
        <v>0</v>
      </c>
      <c r="O7703" t="n">
        <v>0</v>
      </c>
    </row>
    <row r="7704">
      <c r="A7704" s="8" t="n">
        <v>46222</v>
      </c>
      <c r="B7704" t="inlineStr">
        <is>
          <t>B6</t>
        </is>
      </c>
      <c r="C7704" s="9">
        <f>_xlfn.XLOOKUP(B7704,Carriers[Code],Carriers[Airline])</f>
        <v/>
      </c>
      <c r="D7704" t="n">
        <v>669</v>
      </c>
      <c r="E7704" t="inlineStr">
        <is>
          <t>FLL</t>
        </is>
      </c>
      <c r="F7704" s="10" t="n">
        <v>754</v>
      </c>
      <c r="G7704" t="inlineStr">
        <is>
          <t>0700-0759</t>
        </is>
      </c>
      <c r="H7704" s="9">
        <f>INT(F7704/100)</f>
        <v/>
      </c>
      <c r="I7704" t="n">
        <v>23</v>
      </c>
      <c r="J7704" t="n">
        <v>1</v>
      </c>
      <c r="K7704" t="n">
        <v>16</v>
      </c>
      <c r="L7704" t="n">
        <v>1</v>
      </c>
      <c r="M7704" t="n">
        <v>0</v>
      </c>
      <c r="O7704" t="n">
        <v>0</v>
      </c>
      <c r="P7704" t="n">
        <v>16</v>
      </c>
      <c r="Q7704" t="n">
        <v>0</v>
      </c>
      <c r="R7704" t="n">
        <v>0</v>
      </c>
      <c r="S7704" t="n">
        <v>0</v>
      </c>
      <c r="T7704" t="n">
        <v>0</v>
      </c>
    </row>
    <row r="7705">
      <c r="A7705" s="8" t="n">
        <v>46222</v>
      </c>
      <c r="B7705" t="inlineStr">
        <is>
          <t>DL</t>
        </is>
      </c>
      <c r="C7705" s="9">
        <f>_xlfn.XLOOKUP(B7705,Carriers[Code],Carriers[Airline])</f>
        <v/>
      </c>
      <c r="D7705" t="n">
        <v>1401</v>
      </c>
      <c r="E7705" t="inlineStr">
        <is>
          <t>FLL</t>
        </is>
      </c>
      <c r="F7705" s="10" t="n">
        <v>755</v>
      </c>
      <c r="G7705" t="inlineStr">
        <is>
          <t>0700-0759</t>
        </is>
      </c>
      <c r="H7705" s="9">
        <f>INT(F7705/100)</f>
        <v/>
      </c>
      <c r="I7705" t="n">
        <v>16</v>
      </c>
      <c r="J7705" t="n">
        <v>1</v>
      </c>
      <c r="K7705" t="n">
        <v>-4</v>
      </c>
      <c r="L7705" t="n">
        <v>0</v>
      </c>
      <c r="M7705" t="n">
        <v>0</v>
      </c>
      <c r="O7705" t="n">
        <v>0</v>
      </c>
    </row>
    <row r="7706">
      <c r="A7706" s="8" t="n">
        <v>46222</v>
      </c>
      <c r="B7706" t="inlineStr">
        <is>
          <t>AA</t>
        </is>
      </c>
      <c r="C7706" s="9">
        <f>_xlfn.XLOOKUP(B7706,Carriers[Code],Carriers[Airline])</f>
        <v/>
      </c>
      <c r="D7706" t="n">
        <v>1259</v>
      </c>
      <c r="E7706" t="inlineStr">
        <is>
          <t>MIA</t>
        </is>
      </c>
      <c r="F7706" s="10" t="n">
        <v>800</v>
      </c>
      <c r="G7706" t="inlineStr">
        <is>
          <t>0800-0859</t>
        </is>
      </c>
      <c r="H7706" s="9">
        <f>INT(F7706/100)</f>
        <v/>
      </c>
      <c r="I7706" t="n">
        <v>-6</v>
      </c>
      <c r="J7706" t="n">
        <v>0</v>
      </c>
      <c r="K7706" t="n">
        <v>-19</v>
      </c>
      <c r="L7706" t="n">
        <v>0</v>
      </c>
      <c r="M7706" t="n">
        <v>0</v>
      </c>
      <c r="O7706" t="n">
        <v>0</v>
      </c>
    </row>
    <row r="7707">
      <c r="A7707" s="8" t="n">
        <v>46222</v>
      </c>
      <c r="B7707" t="inlineStr">
        <is>
          <t>DL</t>
        </is>
      </c>
      <c r="C7707" s="9">
        <f>_xlfn.XLOOKUP(B7707,Carriers[Code],Carriers[Airline])</f>
        <v/>
      </c>
      <c r="D7707" t="n">
        <v>923</v>
      </c>
      <c r="E7707" t="inlineStr">
        <is>
          <t>ATL</t>
        </is>
      </c>
      <c r="F7707" s="10" t="n">
        <v>800</v>
      </c>
      <c r="G7707" t="inlineStr">
        <is>
          <t>0800-0859</t>
        </is>
      </c>
      <c r="H7707" s="9">
        <f>INT(F7707/100)</f>
        <v/>
      </c>
      <c r="I7707" t="n">
        <v>44</v>
      </c>
      <c r="J7707" t="n">
        <v>1</v>
      </c>
      <c r="K7707" t="n">
        <v>15</v>
      </c>
      <c r="L7707" t="n">
        <v>1</v>
      </c>
      <c r="M7707" t="n">
        <v>0</v>
      </c>
      <c r="O7707" t="n">
        <v>0</v>
      </c>
      <c r="P7707" t="n">
        <v>15</v>
      </c>
      <c r="Q7707" t="n">
        <v>0</v>
      </c>
      <c r="R7707" t="n">
        <v>0</v>
      </c>
      <c r="S7707" t="n">
        <v>0</v>
      </c>
      <c r="T7707" t="n">
        <v>0</v>
      </c>
    </row>
    <row r="7708">
      <c r="A7708" s="8" t="n">
        <v>46222</v>
      </c>
      <c r="B7708" t="inlineStr">
        <is>
          <t>DL</t>
        </is>
      </c>
      <c r="C7708" s="9">
        <f>_xlfn.XLOOKUP(B7708,Carriers[Code],Carriers[Airline])</f>
        <v/>
      </c>
      <c r="D7708" t="n">
        <v>2770</v>
      </c>
      <c r="E7708" t="inlineStr">
        <is>
          <t>LGA</t>
        </is>
      </c>
      <c r="F7708" s="10" t="n">
        <v>800</v>
      </c>
      <c r="G7708" t="inlineStr">
        <is>
          <t>0800-0859</t>
        </is>
      </c>
      <c r="H7708" s="9">
        <f>INT(F7708/100)</f>
        <v/>
      </c>
      <c r="M7708" t="n">
        <v>1</v>
      </c>
      <c r="N7708" t="inlineStr">
        <is>
          <t>A</t>
        </is>
      </c>
      <c r="O7708" t="n">
        <v>0</v>
      </c>
    </row>
    <row r="7709">
      <c r="A7709" s="8" t="n">
        <v>46222</v>
      </c>
      <c r="B7709" t="inlineStr">
        <is>
          <t>UA</t>
        </is>
      </c>
      <c r="C7709" s="9">
        <f>_xlfn.XLOOKUP(B7709,Carriers[Code],Carriers[Airline])</f>
        <v/>
      </c>
      <c r="D7709" t="n">
        <v>570</v>
      </c>
      <c r="E7709" t="inlineStr">
        <is>
          <t>EWR</t>
        </is>
      </c>
      <c r="F7709" s="10" t="n">
        <v>800</v>
      </c>
      <c r="G7709" t="inlineStr">
        <is>
          <t>0800-0859</t>
        </is>
      </c>
      <c r="H7709" s="9">
        <f>INT(F7709/100)</f>
        <v/>
      </c>
      <c r="I7709" t="n">
        <v>2</v>
      </c>
      <c r="J7709" t="n">
        <v>0</v>
      </c>
      <c r="K7709" t="n">
        <v>-6</v>
      </c>
      <c r="L7709" t="n">
        <v>0</v>
      </c>
      <c r="M7709" t="n">
        <v>0</v>
      </c>
      <c r="O7709" t="n">
        <v>0</v>
      </c>
    </row>
    <row r="7710">
      <c r="A7710" s="8" t="n">
        <v>46222</v>
      </c>
      <c r="B7710" t="inlineStr">
        <is>
          <t>WN</t>
        </is>
      </c>
      <c r="C7710" s="9">
        <f>_xlfn.XLOOKUP(B7710,Carriers[Code],Carriers[Airline])</f>
        <v/>
      </c>
      <c r="D7710" t="n">
        <v>4892</v>
      </c>
      <c r="E7710" t="inlineStr">
        <is>
          <t>MCI</t>
        </is>
      </c>
      <c r="F7710" s="10" t="n">
        <v>800</v>
      </c>
      <c r="G7710" t="inlineStr">
        <is>
          <t>0800-0859</t>
        </is>
      </c>
      <c r="H7710" s="9">
        <f>INT(F7710/100)</f>
        <v/>
      </c>
      <c r="I7710" t="n">
        <v>-2</v>
      </c>
      <c r="J7710" t="n">
        <v>0</v>
      </c>
      <c r="K7710" t="n">
        <v>-25</v>
      </c>
      <c r="L7710" t="n">
        <v>0</v>
      </c>
      <c r="M7710" t="n">
        <v>0</v>
      </c>
      <c r="O7710" t="n">
        <v>0</v>
      </c>
    </row>
    <row r="7711">
      <c r="A7711" s="8" t="n">
        <v>46222</v>
      </c>
      <c r="B7711" t="inlineStr">
        <is>
          <t>YX</t>
        </is>
      </c>
      <c r="C7711" s="9">
        <f>_xlfn.XLOOKUP(B7711,Carriers[Code],Carriers[Airline])</f>
        <v/>
      </c>
      <c r="D7711" t="n">
        <v>5778</v>
      </c>
      <c r="E7711" t="inlineStr">
        <is>
          <t>AVL</t>
        </is>
      </c>
      <c r="F7711" s="10" t="n">
        <v>800</v>
      </c>
      <c r="G7711" t="inlineStr">
        <is>
          <t>0800-0859</t>
        </is>
      </c>
      <c r="H7711" s="9">
        <f>INT(F7711/100)</f>
        <v/>
      </c>
      <c r="M7711" t="n">
        <v>1</v>
      </c>
      <c r="N7711" t="inlineStr">
        <is>
          <t>C</t>
        </is>
      </c>
      <c r="O7711" t="n">
        <v>0</v>
      </c>
    </row>
    <row r="7712">
      <c r="A7712" s="8" t="n">
        <v>46222</v>
      </c>
      <c r="B7712" t="inlineStr">
        <is>
          <t>AA</t>
        </is>
      </c>
      <c r="C7712" s="9">
        <f>_xlfn.XLOOKUP(B7712,Carriers[Code],Carriers[Airline])</f>
        <v/>
      </c>
      <c r="D7712" t="n">
        <v>701</v>
      </c>
      <c r="E7712" t="inlineStr">
        <is>
          <t>DFW</t>
        </is>
      </c>
      <c r="F7712" s="10" t="n">
        <v>801</v>
      </c>
      <c r="G7712" t="inlineStr">
        <is>
          <t>0800-0859</t>
        </is>
      </c>
      <c r="H7712" s="9">
        <f>INT(F7712/100)</f>
        <v/>
      </c>
      <c r="I7712" t="n">
        <v>-3</v>
      </c>
      <c r="J7712" t="n">
        <v>0</v>
      </c>
      <c r="K7712" t="n">
        <v>-25</v>
      </c>
      <c r="L7712" t="n">
        <v>0</v>
      </c>
      <c r="M7712" t="n">
        <v>0</v>
      </c>
      <c r="O7712" t="n">
        <v>0</v>
      </c>
    </row>
    <row r="7713">
      <c r="A7713" s="8" t="n">
        <v>46222</v>
      </c>
      <c r="B7713" t="inlineStr">
        <is>
          <t>B6</t>
        </is>
      </c>
      <c r="C7713" s="9">
        <f>_xlfn.XLOOKUP(B7713,Carriers[Code],Carriers[Airline])</f>
        <v/>
      </c>
      <c r="D7713" t="n">
        <v>2115</v>
      </c>
      <c r="E7713" t="inlineStr">
        <is>
          <t>BUF</t>
        </is>
      </c>
      <c r="F7713" s="10" t="n">
        <v>802</v>
      </c>
      <c r="G7713" t="inlineStr">
        <is>
          <t>0800-0859</t>
        </is>
      </c>
      <c r="H7713" s="9">
        <f>INT(F7713/100)</f>
        <v/>
      </c>
      <c r="I7713" t="n">
        <v>-11</v>
      </c>
      <c r="J7713" t="n">
        <v>0</v>
      </c>
      <c r="K7713" t="n">
        <v>-11</v>
      </c>
      <c r="L7713" t="n">
        <v>0</v>
      </c>
      <c r="M7713" t="n">
        <v>0</v>
      </c>
      <c r="O7713" t="n">
        <v>0</v>
      </c>
    </row>
    <row r="7714">
      <c r="A7714" s="8" t="n">
        <v>46222</v>
      </c>
      <c r="B7714" t="inlineStr">
        <is>
          <t>AA</t>
        </is>
      </c>
      <c r="C7714" s="9">
        <f>_xlfn.XLOOKUP(B7714,Carriers[Code],Carriers[Airline])</f>
        <v/>
      </c>
      <c r="D7714" t="n">
        <v>2764</v>
      </c>
      <c r="E7714" t="inlineStr">
        <is>
          <t>PHL</t>
        </is>
      </c>
      <c r="F7714" s="10" t="n">
        <v>803</v>
      </c>
      <c r="G7714" t="inlineStr">
        <is>
          <t>0800-0859</t>
        </is>
      </c>
      <c r="H7714" s="9">
        <f>INT(F7714/100)</f>
        <v/>
      </c>
      <c r="I7714" t="n">
        <v>22</v>
      </c>
      <c r="J7714" t="n">
        <v>1</v>
      </c>
      <c r="K7714" t="n">
        <v>4</v>
      </c>
      <c r="L7714" t="n">
        <v>0</v>
      </c>
      <c r="M7714" t="n">
        <v>0</v>
      </c>
      <c r="O7714" t="n">
        <v>0</v>
      </c>
    </row>
    <row r="7715">
      <c r="A7715" s="8" t="n">
        <v>46222</v>
      </c>
      <c r="B7715" t="inlineStr">
        <is>
          <t>AA</t>
        </is>
      </c>
      <c r="C7715" s="9">
        <f>_xlfn.XLOOKUP(B7715,Carriers[Code],Carriers[Airline])</f>
        <v/>
      </c>
      <c r="D7715" t="n">
        <v>2715</v>
      </c>
      <c r="E7715" t="inlineStr">
        <is>
          <t>CLT</t>
        </is>
      </c>
      <c r="F7715" s="10" t="n">
        <v>805</v>
      </c>
      <c r="G7715" t="inlineStr">
        <is>
          <t>0800-0859</t>
        </is>
      </c>
      <c r="H7715" s="9">
        <f>INT(F7715/100)</f>
        <v/>
      </c>
      <c r="I7715" t="n">
        <v>-1</v>
      </c>
      <c r="J7715" t="n">
        <v>0</v>
      </c>
      <c r="K7715" t="n">
        <v>-12</v>
      </c>
      <c r="L7715" t="n">
        <v>0</v>
      </c>
      <c r="M7715" t="n">
        <v>0</v>
      </c>
      <c r="O7715" t="n">
        <v>0</v>
      </c>
    </row>
    <row r="7716">
      <c r="A7716" s="8" t="n">
        <v>46222</v>
      </c>
      <c r="B7716" t="inlineStr">
        <is>
          <t>YX</t>
        </is>
      </c>
      <c r="C7716" s="9">
        <f>_xlfn.XLOOKUP(B7716,Carriers[Code],Carriers[Airline])</f>
        <v/>
      </c>
      <c r="D7716" t="n">
        <v>4377</v>
      </c>
      <c r="E7716" t="inlineStr">
        <is>
          <t>LGA</t>
        </is>
      </c>
      <c r="F7716" s="10" t="n">
        <v>805</v>
      </c>
      <c r="G7716" t="inlineStr">
        <is>
          <t>0800-0859</t>
        </is>
      </c>
      <c r="H7716" s="9">
        <f>INT(F7716/100)</f>
        <v/>
      </c>
      <c r="M7716" t="n">
        <v>1</v>
      </c>
      <c r="N7716" t="inlineStr">
        <is>
          <t>C</t>
        </is>
      </c>
      <c r="O7716" t="n">
        <v>0</v>
      </c>
    </row>
    <row r="7717">
      <c r="A7717" s="8" t="n">
        <v>46222</v>
      </c>
      <c r="B7717" t="inlineStr">
        <is>
          <t>B6</t>
        </is>
      </c>
      <c r="C7717" s="9">
        <f>_xlfn.XLOOKUP(B7717,Carriers[Code],Carriers[Airline])</f>
        <v/>
      </c>
      <c r="D7717" t="n">
        <v>311</v>
      </c>
      <c r="E7717" t="inlineStr">
        <is>
          <t>ORD</t>
        </is>
      </c>
      <c r="F7717" s="10" t="n">
        <v>807</v>
      </c>
      <c r="G7717" t="inlineStr">
        <is>
          <t>0800-0859</t>
        </is>
      </c>
      <c r="H7717" s="9">
        <f>INT(F7717/100)</f>
        <v/>
      </c>
      <c r="I7717" t="n">
        <v>-1</v>
      </c>
      <c r="J7717" t="n">
        <v>0</v>
      </c>
      <c r="K7717" t="n">
        <v>-13</v>
      </c>
      <c r="L7717" t="n">
        <v>0</v>
      </c>
      <c r="M7717" t="n">
        <v>0</v>
      </c>
      <c r="O7717" t="n">
        <v>0</v>
      </c>
    </row>
    <row r="7718">
      <c r="A7718" s="8" t="n">
        <v>46222</v>
      </c>
      <c r="B7718" t="inlineStr">
        <is>
          <t>YX</t>
        </is>
      </c>
      <c r="C7718" s="9">
        <f>_xlfn.XLOOKUP(B7718,Carriers[Code],Carriers[Airline])</f>
        <v/>
      </c>
      <c r="D7718" t="n">
        <v>4399</v>
      </c>
      <c r="E7718" t="inlineStr">
        <is>
          <t>CMH</t>
        </is>
      </c>
      <c r="F7718" s="10" t="n">
        <v>809</v>
      </c>
      <c r="G7718" t="inlineStr">
        <is>
          <t>0800-0859</t>
        </is>
      </c>
      <c r="H7718" s="9">
        <f>INT(F7718/100)</f>
        <v/>
      </c>
      <c r="M7718" t="n">
        <v>1</v>
      </c>
      <c r="N7718" t="inlineStr">
        <is>
          <t>C</t>
        </is>
      </c>
      <c r="O7718" t="n">
        <v>0</v>
      </c>
    </row>
    <row r="7719">
      <c r="A7719" s="8" t="n">
        <v>46222</v>
      </c>
      <c r="B7719" t="inlineStr">
        <is>
          <t>YX</t>
        </is>
      </c>
      <c r="C7719" s="9">
        <f>_xlfn.XLOOKUP(B7719,Carriers[Code],Carriers[Airline])</f>
        <v/>
      </c>
      <c r="D7719" t="n">
        <v>5703</v>
      </c>
      <c r="E7719" t="inlineStr">
        <is>
          <t>BWI</t>
        </is>
      </c>
      <c r="F7719" s="10" t="n">
        <v>811</v>
      </c>
      <c r="G7719" t="inlineStr">
        <is>
          <t>0800-0859</t>
        </is>
      </c>
      <c r="H7719" s="9">
        <f>INT(F7719/100)</f>
        <v/>
      </c>
      <c r="I7719" t="n">
        <v>18</v>
      </c>
      <c r="J7719" t="n">
        <v>1</v>
      </c>
      <c r="K7719" t="n">
        <v>16</v>
      </c>
      <c r="L7719" t="n">
        <v>1</v>
      </c>
      <c r="M7719" t="n">
        <v>0</v>
      </c>
      <c r="O7719" t="n">
        <v>0</v>
      </c>
      <c r="P7719" t="n">
        <v>16</v>
      </c>
      <c r="Q7719" t="n">
        <v>0</v>
      </c>
      <c r="R7719" t="n">
        <v>0</v>
      </c>
      <c r="S7719" t="n">
        <v>0</v>
      </c>
      <c r="T7719" t="n">
        <v>0</v>
      </c>
    </row>
    <row r="7720">
      <c r="A7720" s="8" t="n">
        <v>46222</v>
      </c>
      <c r="B7720" t="inlineStr">
        <is>
          <t>B6</t>
        </is>
      </c>
      <c r="C7720" s="9">
        <f>_xlfn.XLOOKUP(B7720,Carriers[Code],Carriers[Airline])</f>
        <v/>
      </c>
      <c r="D7720" t="n">
        <v>791</v>
      </c>
      <c r="E7720" t="inlineStr">
        <is>
          <t>TPA</t>
        </is>
      </c>
      <c r="F7720" s="10" t="n">
        <v>815</v>
      </c>
      <c r="G7720" t="inlineStr">
        <is>
          <t>0800-0859</t>
        </is>
      </c>
      <c r="H7720" s="9">
        <f>INT(F7720/100)</f>
        <v/>
      </c>
      <c r="M7720" t="n">
        <v>1</v>
      </c>
      <c r="N7720" t="inlineStr">
        <is>
          <t>C</t>
        </is>
      </c>
      <c r="O7720" t="n">
        <v>0</v>
      </c>
    </row>
    <row r="7721">
      <c r="A7721" s="8" t="n">
        <v>46222</v>
      </c>
      <c r="B7721" t="inlineStr">
        <is>
          <t>B6</t>
        </is>
      </c>
      <c r="C7721" s="9">
        <f>_xlfn.XLOOKUP(B7721,Carriers[Code],Carriers[Airline])</f>
        <v/>
      </c>
      <c r="D7721" t="n">
        <v>1177</v>
      </c>
      <c r="E7721" t="inlineStr">
        <is>
          <t>LAS</t>
        </is>
      </c>
      <c r="F7721" s="10" t="n">
        <v>815</v>
      </c>
      <c r="G7721" t="inlineStr">
        <is>
          <t>0800-0859</t>
        </is>
      </c>
      <c r="H7721" s="9">
        <f>INT(F7721/100)</f>
        <v/>
      </c>
      <c r="I7721" t="n">
        <v>-5</v>
      </c>
      <c r="J7721" t="n">
        <v>0</v>
      </c>
      <c r="K7721" t="n">
        <v>-26</v>
      </c>
      <c r="L7721" t="n">
        <v>0</v>
      </c>
      <c r="M7721" t="n">
        <v>0</v>
      </c>
      <c r="O7721" t="n">
        <v>0</v>
      </c>
    </row>
    <row r="7722">
      <c r="A7722" s="8" t="n">
        <v>46222</v>
      </c>
      <c r="B7722" t="inlineStr">
        <is>
          <t>UA</t>
        </is>
      </c>
      <c r="C7722" s="9">
        <f>_xlfn.XLOOKUP(B7722,Carriers[Code],Carriers[Airline])</f>
        <v/>
      </c>
      <c r="D7722" t="n">
        <v>1834</v>
      </c>
      <c r="E7722" t="inlineStr">
        <is>
          <t>ORD</t>
        </is>
      </c>
      <c r="F7722" s="10" t="n">
        <v>815</v>
      </c>
      <c r="G7722" t="inlineStr">
        <is>
          <t>0800-0859</t>
        </is>
      </c>
      <c r="H7722" s="9">
        <f>INT(F7722/100)</f>
        <v/>
      </c>
      <c r="I7722" t="n">
        <v>13</v>
      </c>
      <c r="J7722" t="n">
        <v>0</v>
      </c>
      <c r="K7722" t="n">
        <v>-7</v>
      </c>
      <c r="L7722" t="n">
        <v>0</v>
      </c>
      <c r="M7722" t="n">
        <v>0</v>
      </c>
      <c r="O7722" t="n">
        <v>0</v>
      </c>
    </row>
    <row r="7723">
      <c r="A7723" s="8" t="n">
        <v>46222</v>
      </c>
      <c r="B7723" t="inlineStr">
        <is>
          <t>DL</t>
        </is>
      </c>
      <c r="C7723" s="9">
        <f>_xlfn.XLOOKUP(B7723,Carriers[Code],Carriers[Airline])</f>
        <v/>
      </c>
      <c r="D7723" t="n">
        <v>1308</v>
      </c>
      <c r="E7723" t="inlineStr">
        <is>
          <t>MSP</t>
        </is>
      </c>
      <c r="F7723" s="10" t="n">
        <v>816</v>
      </c>
      <c r="G7723" t="inlineStr">
        <is>
          <t>0800-0859</t>
        </is>
      </c>
      <c r="H7723" s="9">
        <f>INT(F7723/100)</f>
        <v/>
      </c>
      <c r="I7723" t="n">
        <v>14</v>
      </c>
      <c r="J7723" t="n">
        <v>0</v>
      </c>
      <c r="K7723" t="n">
        <v>21</v>
      </c>
      <c r="L7723" t="n">
        <v>1</v>
      </c>
      <c r="M7723" t="n">
        <v>0</v>
      </c>
      <c r="O7723" t="n">
        <v>0</v>
      </c>
      <c r="P7723" t="n">
        <v>14</v>
      </c>
      <c r="Q7723" t="n">
        <v>0</v>
      </c>
      <c r="R7723" t="n">
        <v>7</v>
      </c>
      <c r="S7723" t="n">
        <v>0</v>
      </c>
      <c r="T7723" t="n">
        <v>0</v>
      </c>
    </row>
    <row r="7724">
      <c r="A7724" s="8" t="n">
        <v>46222</v>
      </c>
      <c r="B7724" t="inlineStr">
        <is>
          <t>AA</t>
        </is>
      </c>
      <c r="C7724" s="9">
        <f>_xlfn.XLOOKUP(B7724,Carriers[Code],Carriers[Airline])</f>
        <v/>
      </c>
      <c r="D7724" t="n">
        <v>1550</v>
      </c>
      <c r="E7724" t="inlineStr">
        <is>
          <t>DCA</t>
        </is>
      </c>
      <c r="F7724" s="10" t="n">
        <v>819</v>
      </c>
      <c r="G7724" t="inlineStr">
        <is>
          <t>0800-0859</t>
        </is>
      </c>
      <c r="H7724" s="9">
        <f>INT(F7724/100)</f>
        <v/>
      </c>
      <c r="I7724" t="n">
        <v>-8</v>
      </c>
      <c r="J7724" t="n">
        <v>0</v>
      </c>
      <c r="K7724" t="n">
        <v>-13</v>
      </c>
      <c r="L7724" t="n">
        <v>0</v>
      </c>
      <c r="M7724" t="n">
        <v>0</v>
      </c>
      <c r="O7724" t="n">
        <v>0</v>
      </c>
    </row>
    <row r="7725">
      <c r="A7725" s="8" t="n">
        <v>46222</v>
      </c>
      <c r="B7725" t="inlineStr">
        <is>
          <t>B6</t>
        </is>
      </c>
      <c r="C7725" s="9">
        <f>_xlfn.XLOOKUP(B7725,Carriers[Code],Carriers[Airline])</f>
        <v/>
      </c>
      <c r="D7725" t="n">
        <v>833</v>
      </c>
      <c r="E7725" t="inlineStr">
        <is>
          <t>SFO</t>
        </is>
      </c>
      <c r="F7725" s="10" t="n">
        <v>820</v>
      </c>
      <c r="G7725" t="inlineStr">
        <is>
          <t>0800-0859</t>
        </is>
      </c>
      <c r="H7725" s="9">
        <f>INT(F7725/100)</f>
        <v/>
      </c>
      <c r="I7725" t="n">
        <v>0</v>
      </c>
      <c r="J7725" t="n">
        <v>0</v>
      </c>
      <c r="K7725" t="n">
        <v>-22</v>
      </c>
      <c r="L7725" t="n">
        <v>0</v>
      </c>
      <c r="M7725" t="n">
        <v>0</v>
      </c>
      <c r="O7725" t="n">
        <v>0</v>
      </c>
    </row>
    <row r="7726">
      <c r="A7726" s="8" t="n">
        <v>46222</v>
      </c>
      <c r="B7726" t="inlineStr">
        <is>
          <t>AS</t>
        </is>
      </c>
      <c r="C7726" s="9">
        <f>_xlfn.XLOOKUP(B7726,Carriers[Code],Carriers[Airline])</f>
        <v/>
      </c>
      <c r="D7726" t="n">
        <v>256</v>
      </c>
      <c r="E7726" t="inlineStr">
        <is>
          <t>SAN</t>
        </is>
      </c>
      <c r="F7726" s="10" t="n">
        <v>828</v>
      </c>
      <c r="G7726" t="inlineStr">
        <is>
          <t>0800-0859</t>
        </is>
      </c>
      <c r="H7726" s="9">
        <f>INT(F7726/100)</f>
        <v/>
      </c>
      <c r="I7726" t="n">
        <v>10</v>
      </c>
      <c r="J7726" t="n">
        <v>0</v>
      </c>
      <c r="K7726" t="n">
        <v>-26</v>
      </c>
      <c r="L7726" t="n">
        <v>0</v>
      </c>
      <c r="M7726" t="n">
        <v>0</v>
      </c>
      <c r="O7726" t="n">
        <v>0</v>
      </c>
    </row>
    <row r="7727">
      <c r="A7727" s="8" t="n">
        <v>46222</v>
      </c>
      <c r="B7727" t="inlineStr">
        <is>
          <t>B6</t>
        </is>
      </c>
      <c r="C7727" s="9">
        <f>_xlfn.XLOOKUP(B7727,Carriers[Code],Carriers[Airline])</f>
        <v/>
      </c>
      <c r="D7727" t="n">
        <v>2355</v>
      </c>
      <c r="E7727" t="inlineStr">
        <is>
          <t>DCA</t>
        </is>
      </c>
      <c r="F7727" s="10" t="n">
        <v>829</v>
      </c>
      <c r="G7727" t="inlineStr">
        <is>
          <t>0800-0859</t>
        </is>
      </c>
      <c r="H7727" s="9">
        <f>INT(F7727/100)</f>
        <v/>
      </c>
      <c r="I7727" t="n">
        <v>-4</v>
      </c>
      <c r="J7727" t="n">
        <v>0</v>
      </c>
      <c r="K7727" t="n">
        <v>-13</v>
      </c>
      <c r="L7727" t="n">
        <v>0</v>
      </c>
      <c r="M7727" t="n">
        <v>0</v>
      </c>
      <c r="O7727" t="n">
        <v>0</v>
      </c>
    </row>
    <row r="7728">
      <c r="A7728" s="8" t="n">
        <v>46222</v>
      </c>
      <c r="B7728" t="inlineStr">
        <is>
          <t>B6</t>
        </is>
      </c>
      <c r="C7728" s="9">
        <f>_xlfn.XLOOKUP(B7728,Carriers[Code],Carriers[Airline])</f>
        <v/>
      </c>
      <c r="D7728" t="n">
        <v>1017</v>
      </c>
      <c r="E7728" t="inlineStr">
        <is>
          <t>JFK</t>
        </is>
      </c>
      <c r="F7728" s="10" t="n">
        <v>830</v>
      </c>
      <c r="G7728" t="inlineStr">
        <is>
          <t>0800-0859</t>
        </is>
      </c>
      <c r="H7728" s="9">
        <f>INT(F7728/100)</f>
        <v/>
      </c>
      <c r="M7728" t="n">
        <v>1</v>
      </c>
      <c r="N7728" t="inlineStr">
        <is>
          <t>B</t>
        </is>
      </c>
      <c r="O7728" t="n">
        <v>0</v>
      </c>
    </row>
    <row r="7729">
      <c r="A7729" s="8" t="n">
        <v>46222</v>
      </c>
      <c r="B7729" t="inlineStr">
        <is>
          <t>B6</t>
        </is>
      </c>
      <c r="C7729" s="9">
        <f>_xlfn.XLOOKUP(B7729,Carriers[Code],Carriers[Airline])</f>
        <v/>
      </c>
      <c r="D7729" t="n">
        <v>1097</v>
      </c>
      <c r="E7729" t="inlineStr">
        <is>
          <t>ATL</t>
        </is>
      </c>
      <c r="F7729" s="10" t="n">
        <v>830</v>
      </c>
      <c r="G7729" t="inlineStr">
        <is>
          <t>0800-0859</t>
        </is>
      </c>
      <c r="H7729" s="9">
        <f>INT(F7729/100)</f>
        <v/>
      </c>
      <c r="I7729" t="n">
        <v>-3</v>
      </c>
      <c r="J7729" t="n">
        <v>0</v>
      </c>
      <c r="K7729" t="n">
        <v>-13</v>
      </c>
      <c r="L7729" t="n">
        <v>0</v>
      </c>
      <c r="M7729" t="n">
        <v>0</v>
      </c>
      <c r="O7729" t="n">
        <v>0</v>
      </c>
    </row>
    <row r="7730">
      <c r="A7730" s="8" t="n">
        <v>46222</v>
      </c>
      <c r="B7730" t="inlineStr">
        <is>
          <t>YX</t>
        </is>
      </c>
      <c r="C7730" s="9">
        <f>_xlfn.XLOOKUP(B7730,Carriers[Code],Carriers[Airline])</f>
        <v/>
      </c>
      <c r="D7730" t="n">
        <v>5842</v>
      </c>
      <c r="E7730" t="inlineStr">
        <is>
          <t>BNA</t>
        </is>
      </c>
      <c r="F7730" s="10" t="n">
        <v>830</v>
      </c>
      <c r="G7730" t="inlineStr">
        <is>
          <t>0800-0859</t>
        </is>
      </c>
      <c r="H7730" s="9">
        <f>INT(F7730/100)</f>
        <v/>
      </c>
      <c r="I7730" t="n">
        <v>61</v>
      </c>
      <c r="J7730" t="n">
        <v>1</v>
      </c>
      <c r="K7730" t="n">
        <v>59</v>
      </c>
      <c r="L7730" t="n">
        <v>1</v>
      </c>
      <c r="M7730" t="n">
        <v>0</v>
      </c>
      <c r="O7730" t="n">
        <v>0</v>
      </c>
      <c r="P7730" t="n">
        <v>59</v>
      </c>
      <c r="Q7730" t="n">
        <v>0</v>
      </c>
      <c r="R7730" t="n">
        <v>0</v>
      </c>
      <c r="S7730" t="n">
        <v>0</v>
      </c>
      <c r="T7730" t="n">
        <v>0</v>
      </c>
    </row>
    <row r="7731">
      <c r="A7731" s="8" t="n">
        <v>46222</v>
      </c>
      <c r="B7731" t="inlineStr">
        <is>
          <t>YX</t>
        </is>
      </c>
      <c r="C7731" s="9">
        <f>_xlfn.XLOOKUP(B7731,Carriers[Code],Carriers[Airline])</f>
        <v/>
      </c>
      <c r="D7731" t="n">
        <v>5670</v>
      </c>
      <c r="E7731" t="inlineStr">
        <is>
          <t>CHS</t>
        </is>
      </c>
      <c r="F7731" s="10" t="n">
        <v>835</v>
      </c>
      <c r="G7731" t="inlineStr">
        <is>
          <t>0800-0859</t>
        </is>
      </c>
      <c r="H7731" s="9">
        <f>INT(F7731/100)</f>
        <v/>
      </c>
      <c r="M7731" t="n">
        <v>1</v>
      </c>
      <c r="N7731" t="inlineStr">
        <is>
          <t>C</t>
        </is>
      </c>
      <c r="O7731" t="n">
        <v>0</v>
      </c>
    </row>
    <row r="7732">
      <c r="A7732" s="8" t="n">
        <v>46222</v>
      </c>
      <c r="B7732" t="inlineStr">
        <is>
          <t>YX</t>
        </is>
      </c>
      <c r="C7732" s="9">
        <f>_xlfn.XLOOKUP(B7732,Carriers[Code],Carriers[Airline])</f>
        <v/>
      </c>
      <c r="D7732" t="n">
        <v>4666</v>
      </c>
      <c r="E7732" t="inlineStr">
        <is>
          <t>BUF</t>
        </is>
      </c>
      <c r="F7732" s="10" t="n">
        <v>838</v>
      </c>
      <c r="G7732" t="inlineStr">
        <is>
          <t>0800-0859</t>
        </is>
      </c>
      <c r="H7732" s="9">
        <f>INT(F7732/100)</f>
        <v/>
      </c>
      <c r="I7732" t="n">
        <v>-1</v>
      </c>
      <c r="J7732" t="n">
        <v>0</v>
      </c>
      <c r="K7732" t="n">
        <v>-11</v>
      </c>
      <c r="L7732" t="n">
        <v>0</v>
      </c>
      <c r="M7732" t="n">
        <v>0</v>
      </c>
      <c r="O7732" t="n">
        <v>0</v>
      </c>
    </row>
    <row r="7733">
      <c r="A7733" s="8" t="n">
        <v>46222</v>
      </c>
      <c r="B7733" t="inlineStr">
        <is>
          <t>B6</t>
        </is>
      </c>
      <c r="C7733" s="9">
        <f>_xlfn.XLOOKUP(B7733,Carriers[Code],Carriers[Airline])</f>
        <v/>
      </c>
      <c r="D7733" t="n">
        <v>351</v>
      </c>
      <c r="E7733" t="inlineStr">
        <is>
          <t>MCO</t>
        </is>
      </c>
      <c r="F7733" s="10" t="n">
        <v>843</v>
      </c>
      <c r="G7733" t="inlineStr">
        <is>
          <t>0800-0859</t>
        </is>
      </c>
      <c r="H7733" s="9">
        <f>INT(F7733/100)</f>
        <v/>
      </c>
      <c r="M7733" t="n">
        <v>1</v>
      </c>
      <c r="N7733" t="inlineStr">
        <is>
          <t>C</t>
        </is>
      </c>
      <c r="O7733" t="n">
        <v>0</v>
      </c>
    </row>
    <row r="7734">
      <c r="A7734" s="8" t="n">
        <v>46222</v>
      </c>
      <c r="B7734" t="inlineStr">
        <is>
          <t>B6</t>
        </is>
      </c>
      <c r="C7734" s="9">
        <f>_xlfn.XLOOKUP(B7734,Carriers[Code],Carriers[Airline])</f>
        <v/>
      </c>
      <c r="D7734" t="n">
        <v>1231</v>
      </c>
      <c r="E7734" t="inlineStr">
        <is>
          <t>VRB</t>
        </is>
      </c>
      <c r="F7734" s="10" t="n">
        <v>844</v>
      </c>
      <c r="G7734" t="inlineStr">
        <is>
          <t>0800-0859</t>
        </is>
      </c>
      <c r="H7734" s="9">
        <f>INT(F7734/100)</f>
        <v/>
      </c>
      <c r="M7734" t="n">
        <v>1</v>
      </c>
      <c r="N7734" t="inlineStr">
        <is>
          <t>B</t>
        </is>
      </c>
      <c r="O7734" t="n">
        <v>0</v>
      </c>
    </row>
    <row r="7735">
      <c r="A7735" s="8" t="n">
        <v>46222</v>
      </c>
      <c r="B7735" t="inlineStr">
        <is>
          <t>YX</t>
        </is>
      </c>
      <c r="C7735" s="9">
        <f>_xlfn.XLOOKUP(B7735,Carriers[Code],Carriers[Airline])</f>
        <v/>
      </c>
      <c r="D7735" t="n">
        <v>5601</v>
      </c>
      <c r="E7735" t="inlineStr">
        <is>
          <t>CVG</t>
        </is>
      </c>
      <c r="F7735" s="10" t="n">
        <v>845</v>
      </c>
      <c r="G7735" t="inlineStr">
        <is>
          <t>0800-0859</t>
        </is>
      </c>
      <c r="H7735" s="9">
        <f>INT(F7735/100)</f>
        <v/>
      </c>
      <c r="I7735" t="n">
        <v>-7</v>
      </c>
      <c r="J7735" t="n">
        <v>0</v>
      </c>
      <c r="K7735" t="n">
        <v>-24</v>
      </c>
      <c r="L7735" t="n">
        <v>0</v>
      </c>
      <c r="M7735" t="n">
        <v>0</v>
      </c>
      <c r="O7735" t="n">
        <v>0</v>
      </c>
    </row>
    <row r="7736">
      <c r="A7736" s="8" t="n">
        <v>46222</v>
      </c>
      <c r="B7736" t="inlineStr">
        <is>
          <t>B6</t>
        </is>
      </c>
      <c r="C7736" s="9">
        <f>_xlfn.XLOOKUP(B7736,Carriers[Code],Carriers[Airline])</f>
        <v/>
      </c>
      <c r="D7736" t="n">
        <v>219</v>
      </c>
      <c r="E7736" t="inlineStr">
        <is>
          <t>SAN</t>
        </is>
      </c>
      <c r="F7736" s="10" t="n">
        <v>850</v>
      </c>
      <c r="G7736" t="inlineStr">
        <is>
          <t>0800-0859</t>
        </is>
      </c>
      <c r="H7736" s="9">
        <f>INT(F7736/100)</f>
        <v/>
      </c>
      <c r="I7736" t="n">
        <v>18</v>
      </c>
      <c r="J7736" t="n">
        <v>1</v>
      </c>
      <c r="K7736" t="n">
        <v>4</v>
      </c>
      <c r="L7736" t="n">
        <v>0</v>
      </c>
      <c r="M7736" t="n">
        <v>0</v>
      </c>
      <c r="O7736" t="n">
        <v>0</v>
      </c>
    </row>
    <row r="7737">
      <c r="A7737" s="8" t="n">
        <v>46222</v>
      </c>
      <c r="B7737" t="inlineStr">
        <is>
          <t>YX</t>
        </is>
      </c>
      <c r="C7737" s="9">
        <f>_xlfn.XLOOKUP(B7737,Carriers[Code],Carriers[Airline])</f>
        <v/>
      </c>
      <c r="D7737" t="n">
        <v>5597</v>
      </c>
      <c r="E7737" t="inlineStr">
        <is>
          <t>JAX</t>
        </is>
      </c>
      <c r="F7737" s="10" t="n">
        <v>850</v>
      </c>
      <c r="G7737" t="inlineStr">
        <is>
          <t>0800-0859</t>
        </is>
      </c>
      <c r="H7737" s="9">
        <f>INT(F7737/100)</f>
        <v/>
      </c>
      <c r="I7737" t="n">
        <v>-4</v>
      </c>
      <c r="J7737" t="n">
        <v>0</v>
      </c>
      <c r="K7737" t="n">
        <v>-2</v>
      </c>
      <c r="L7737" t="n">
        <v>0</v>
      </c>
      <c r="M7737" t="n">
        <v>0</v>
      </c>
      <c r="O7737" t="n">
        <v>0</v>
      </c>
    </row>
    <row r="7738">
      <c r="A7738" s="8" t="n">
        <v>46222</v>
      </c>
      <c r="B7738" t="inlineStr">
        <is>
          <t>DL</t>
        </is>
      </c>
      <c r="C7738" s="9">
        <f>_xlfn.XLOOKUP(B7738,Carriers[Code],Carriers[Airline])</f>
        <v/>
      </c>
      <c r="D7738" t="n">
        <v>1780</v>
      </c>
      <c r="E7738" t="inlineStr">
        <is>
          <t>SJU</t>
        </is>
      </c>
      <c r="F7738" s="10" t="n">
        <v>851</v>
      </c>
      <c r="G7738" t="inlineStr">
        <is>
          <t>0800-0859</t>
        </is>
      </c>
      <c r="H7738" s="9">
        <f>INT(F7738/100)</f>
        <v/>
      </c>
      <c r="I7738" t="n">
        <v>2</v>
      </c>
      <c r="J7738" t="n">
        <v>0</v>
      </c>
      <c r="K7738" t="n">
        <v>14</v>
      </c>
      <c r="L7738" t="n">
        <v>0</v>
      </c>
      <c r="M7738" t="n">
        <v>0</v>
      </c>
      <c r="O7738" t="n">
        <v>0</v>
      </c>
    </row>
    <row r="7739">
      <c r="A7739" s="8" t="n">
        <v>46222</v>
      </c>
      <c r="B7739" t="inlineStr">
        <is>
          <t>YX</t>
        </is>
      </c>
      <c r="C7739" s="9">
        <f>_xlfn.XLOOKUP(B7739,Carriers[Code],Carriers[Airline])</f>
        <v/>
      </c>
      <c r="D7739" t="n">
        <v>5622</v>
      </c>
      <c r="E7739" t="inlineStr">
        <is>
          <t>RIC</t>
        </is>
      </c>
      <c r="F7739" s="10" t="n">
        <v>855</v>
      </c>
      <c r="G7739" t="inlineStr">
        <is>
          <t>0800-0859</t>
        </is>
      </c>
      <c r="H7739" s="9">
        <f>INT(F7739/100)</f>
        <v/>
      </c>
      <c r="I7739" t="n">
        <v>75</v>
      </c>
      <c r="J7739" t="n">
        <v>1</v>
      </c>
      <c r="K7739" t="n">
        <v>73</v>
      </c>
      <c r="L7739" t="n">
        <v>1</v>
      </c>
      <c r="M7739" t="n">
        <v>0</v>
      </c>
      <c r="O7739" t="n">
        <v>0</v>
      </c>
      <c r="P7739" t="n">
        <v>73</v>
      </c>
      <c r="Q7739" t="n">
        <v>0</v>
      </c>
      <c r="R7739" t="n">
        <v>0</v>
      </c>
      <c r="S7739" t="n">
        <v>0</v>
      </c>
      <c r="T7739" t="n">
        <v>0</v>
      </c>
    </row>
    <row r="7740">
      <c r="A7740" s="8" t="n">
        <v>46222</v>
      </c>
      <c r="B7740" t="inlineStr">
        <is>
          <t>AA</t>
        </is>
      </c>
      <c r="C7740" s="9">
        <f>_xlfn.XLOOKUP(B7740,Carriers[Code],Carriers[Airline])</f>
        <v/>
      </c>
      <c r="D7740" t="n">
        <v>1239</v>
      </c>
      <c r="E7740" t="inlineStr">
        <is>
          <t>ORD</t>
        </is>
      </c>
      <c r="F7740" s="10" t="n">
        <v>858</v>
      </c>
      <c r="G7740" t="inlineStr">
        <is>
          <t>0800-0859</t>
        </is>
      </c>
      <c r="H7740" s="9">
        <f>INT(F7740/100)</f>
        <v/>
      </c>
      <c r="I7740" t="n">
        <v>-4</v>
      </c>
      <c r="J7740" t="n">
        <v>0</v>
      </c>
      <c r="K7740" t="n">
        <v>5</v>
      </c>
      <c r="L7740" t="n">
        <v>0</v>
      </c>
      <c r="M7740" t="n">
        <v>0</v>
      </c>
      <c r="O7740" t="n">
        <v>0</v>
      </c>
    </row>
    <row r="7741">
      <c r="A7741" s="8" t="n">
        <v>46222</v>
      </c>
      <c r="B7741" t="inlineStr">
        <is>
          <t>AA</t>
        </is>
      </c>
      <c r="C7741" s="9">
        <f>_xlfn.XLOOKUP(B7741,Carriers[Code],Carriers[Airline])</f>
        <v/>
      </c>
      <c r="D7741" t="n">
        <v>2735</v>
      </c>
      <c r="E7741" t="inlineStr">
        <is>
          <t>MCO</t>
        </is>
      </c>
      <c r="F7741" s="10" t="n">
        <v>900</v>
      </c>
      <c r="G7741" t="inlineStr">
        <is>
          <t>0900-0959</t>
        </is>
      </c>
      <c r="H7741" s="9">
        <f>INT(F7741/100)</f>
        <v/>
      </c>
      <c r="M7741" t="n">
        <v>1</v>
      </c>
      <c r="N7741" t="inlineStr">
        <is>
          <t>B</t>
        </is>
      </c>
      <c r="O7741" t="n">
        <v>0</v>
      </c>
    </row>
    <row r="7742">
      <c r="A7742" s="8" t="n">
        <v>46222</v>
      </c>
      <c r="B7742" t="inlineStr">
        <is>
          <t>AS</t>
        </is>
      </c>
      <c r="C7742" s="9">
        <f>_xlfn.XLOOKUP(B7742,Carriers[Code],Carriers[Airline])</f>
        <v/>
      </c>
      <c r="D7742" t="n">
        <v>338</v>
      </c>
      <c r="E7742" t="inlineStr">
        <is>
          <t>SEA</t>
        </is>
      </c>
      <c r="F7742" s="10" t="n">
        <v>900</v>
      </c>
      <c r="G7742" t="inlineStr">
        <is>
          <t>0900-0959</t>
        </is>
      </c>
      <c r="H7742" s="9">
        <f>INT(F7742/100)</f>
        <v/>
      </c>
      <c r="I7742" t="n">
        <v>-2</v>
      </c>
      <c r="J7742" t="n">
        <v>0</v>
      </c>
      <c r="K7742" t="n">
        <v>3</v>
      </c>
      <c r="L7742" t="n">
        <v>0</v>
      </c>
      <c r="M7742" t="n">
        <v>0</v>
      </c>
      <c r="O7742" t="n">
        <v>0</v>
      </c>
    </row>
    <row r="7743">
      <c r="A7743" s="8" t="n">
        <v>46222</v>
      </c>
      <c r="B7743" t="inlineStr">
        <is>
          <t>DL</t>
        </is>
      </c>
      <c r="C7743" s="9">
        <f>_xlfn.XLOOKUP(B7743,Carriers[Code],Carriers[Airline])</f>
        <v/>
      </c>
      <c r="D7743" t="n">
        <v>816</v>
      </c>
      <c r="E7743" t="inlineStr">
        <is>
          <t>SAT</t>
        </is>
      </c>
      <c r="F7743" s="10" t="n">
        <v>900</v>
      </c>
      <c r="G7743" t="inlineStr">
        <is>
          <t>0900-0959</t>
        </is>
      </c>
      <c r="H7743" s="9">
        <f>INT(F7743/100)</f>
        <v/>
      </c>
      <c r="I7743" t="n">
        <v>-6</v>
      </c>
      <c r="J7743" t="n">
        <v>0</v>
      </c>
      <c r="K7743" t="n">
        <v>14</v>
      </c>
      <c r="L7743" t="n">
        <v>0</v>
      </c>
      <c r="M7743" t="n">
        <v>0</v>
      </c>
      <c r="O7743" t="n">
        <v>0</v>
      </c>
    </row>
    <row r="7744">
      <c r="A7744" s="8" t="n">
        <v>46222</v>
      </c>
      <c r="B7744" t="inlineStr">
        <is>
          <t>YX</t>
        </is>
      </c>
      <c r="C7744" s="9">
        <f>_xlfn.XLOOKUP(B7744,Carriers[Code],Carriers[Airline])</f>
        <v/>
      </c>
      <c r="D7744" t="n">
        <v>4708</v>
      </c>
      <c r="E7744" t="inlineStr">
        <is>
          <t>ACK</t>
        </is>
      </c>
      <c r="F7744" s="10" t="n">
        <v>900</v>
      </c>
      <c r="G7744" t="inlineStr">
        <is>
          <t>0900-0959</t>
        </is>
      </c>
      <c r="H7744" s="9">
        <f>INT(F7744/100)</f>
        <v/>
      </c>
      <c r="I7744" t="n">
        <v>-8</v>
      </c>
      <c r="J7744" t="n">
        <v>0</v>
      </c>
      <c r="K7744" t="n">
        <v>-33</v>
      </c>
      <c r="L7744" t="n">
        <v>0</v>
      </c>
      <c r="M7744" t="n">
        <v>0</v>
      </c>
      <c r="O7744" t="n">
        <v>0</v>
      </c>
    </row>
    <row r="7745">
      <c r="A7745" s="8" t="n">
        <v>46222</v>
      </c>
      <c r="B7745" t="inlineStr">
        <is>
          <t>YX</t>
        </is>
      </c>
      <c r="C7745" s="9">
        <f>_xlfn.XLOOKUP(B7745,Carriers[Code],Carriers[Airline])</f>
        <v/>
      </c>
      <c r="D7745" t="n">
        <v>5732</v>
      </c>
      <c r="E7745" t="inlineStr">
        <is>
          <t>LGA</t>
        </is>
      </c>
      <c r="F7745" s="10" t="n">
        <v>900</v>
      </c>
      <c r="G7745" t="inlineStr">
        <is>
          <t>0900-0959</t>
        </is>
      </c>
      <c r="H7745" s="9">
        <f>INT(F7745/100)</f>
        <v/>
      </c>
      <c r="M7745" t="n">
        <v>1</v>
      </c>
      <c r="N7745" t="inlineStr">
        <is>
          <t>C</t>
        </is>
      </c>
      <c r="O7745" t="n">
        <v>0</v>
      </c>
    </row>
    <row r="7746">
      <c r="A7746" s="8" t="n">
        <v>46222</v>
      </c>
      <c r="B7746" t="inlineStr">
        <is>
          <t>AA</t>
        </is>
      </c>
      <c r="C7746" s="9">
        <f>_xlfn.XLOOKUP(B7746,Carriers[Code],Carriers[Airline])</f>
        <v/>
      </c>
      <c r="D7746" t="n">
        <v>479</v>
      </c>
      <c r="E7746" t="inlineStr">
        <is>
          <t>DFW</t>
        </is>
      </c>
      <c r="F7746" s="10" t="n">
        <v>901</v>
      </c>
      <c r="G7746" t="inlineStr">
        <is>
          <t>0900-0959</t>
        </is>
      </c>
      <c r="H7746" s="9">
        <f>INT(F7746/100)</f>
        <v/>
      </c>
      <c r="I7746" t="n">
        <v>-5</v>
      </c>
      <c r="J7746" t="n">
        <v>0</v>
      </c>
      <c r="K7746" t="n">
        <v>-25</v>
      </c>
      <c r="L7746" t="n">
        <v>0</v>
      </c>
      <c r="M7746" t="n">
        <v>0</v>
      </c>
      <c r="O7746" t="n">
        <v>0</v>
      </c>
    </row>
    <row r="7747">
      <c r="A7747" s="8" t="n">
        <v>46222</v>
      </c>
      <c r="B7747" t="inlineStr">
        <is>
          <t>B6</t>
        </is>
      </c>
      <c r="C7747" s="9">
        <f>_xlfn.XLOOKUP(B7747,Carriers[Code],Carriers[Airline])</f>
        <v/>
      </c>
      <c r="D7747" t="n">
        <v>21</v>
      </c>
      <c r="E7747" t="inlineStr">
        <is>
          <t>PBI</t>
        </is>
      </c>
      <c r="F7747" s="10" t="n">
        <v>902</v>
      </c>
      <c r="G7747" t="inlineStr">
        <is>
          <t>0900-0959</t>
        </is>
      </c>
      <c r="H7747" s="9">
        <f>INT(F7747/100)</f>
        <v/>
      </c>
      <c r="M7747" t="n">
        <v>1</v>
      </c>
      <c r="N7747" t="inlineStr">
        <is>
          <t>B</t>
        </is>
      </c>
      <c r="O7747" t="n">
        <v>0</v>
      </c>
    </row>
    <row r="7748">
      <c r="A7748" s="8" t="n">
        <v>46222</v>
      </c>
      <c r="B7748" t="inlineStr">
        <is>
          <t>DL</t>
        </is>
      </c>
      <c r="C7748" s="9">
        <f>_xlfn.XLOOKUP(B7748,Carriers[Code],Carriers[Airline])</f>
        <v/>
      </c>
      <c r="D7748" t="n">
        <v>456</v>
      </c>
      <c r="E7748" t="inlineStr">
        <is>
          <t>ATL</t>
        </is>
      </c>
      <c r="F7748" s="10" t="n">
        <v>905</v>
      </c>
      <c r="G7748" t="inlineStr">
        <is>
          <t>0900-0959</t>
        </is>
      </c>
      <c r="H7748" s="9">
        <f>INT(F7748/100)</f>
        <v/>
      </c>
      <c r="I7748" t="n">
        <v>-2</v>
      </c>
      <c r="J7748" t="n">
        <v>0</v>
      </c>
      <c r="K7748" t="n">
        <v>-8</v>
      </c>
      <c r="L7748" t="n">
        <v>0</v>
      </c>
      <c r="M7748" t="n">
        <v>0</v>
      </c>
      <c r="O7748" t="n">
        <v>0</v>
      </c>
    </row>
    <row r="7749">
      <c r="A7749" s="8" t="n">
        <v>46222</v>
      </c>
      <c r="B7749" t="inlineStr">
        <is>
          <t>WN</t>
        </is>
      </c>
      <c r="C7749" s="9">
        <f>_xlfn.XLOOKUP(B7749,Carriers[Code],Carriers[Airline])</f>
        <v/>
      </c>
      <c r="D7749" t="n">
        <v>724</v>
      </c>
      <c r="E7749" t="inlineStr">
        <is>
          <t>BNA</t>
        </is>
      </c>
      <c r="F7749" s="10" t="n">
        <v>905</v>
      </c>
      <c r="G7749" t="inlineStr">
        <is>
          <t>0900-0959</t>
        </is>
      </c>
      <c r="H7749" s="9">
        <f>INT(F7749/100)</f>
        <v/>
      </c>
      <c r="I7749" t="n">
        <v>22</v>
      </c>
      <c r="J7749" t="n">
        <v>1</v>
      </c>
      <c r="K7749" t="n">
        <v>12</v>
      </c>
      <c r="L7749" t="n">
        <v>0</v>
      </c>
      <c r="M7749" t="n">
        <v>0</v>
      </c>
      <c r="O7749" t="n">
        <v>0</v>
      </c>
    </row>
    <row r="7750">
      <c r="A7750" s="8" t="n">
        <v>46222</v>
      </c>
      <c r="B7750" t="inlineStr">
        <is>
          <t>YX</t>
        </is>
      </c>
      <c r="C7750" s="9">
        <f>_xlfn.XLOOKUP(B7750,Carriers[Code],Carriers[Airline])</f>
        <v/>
      </c>
      <c r="D7750" t="n">
        <v>5720</v>
      </c>
      <c r="E7750" t="inlineStr">
        <is>
          <t>JFK</t>
        </is>
      </c>
      <c r="F7750" s="10" t="n">
        <v>905</v>
      </c>
      <c r="G7750" t="inlineStr">
        <is>
          <t>0900-0959</t>
        </is>
      </c>
      <c r="H7750" s="9">
        <f>INT(F7750/100)</f>
        <v/>
      </c>
      <c r="I7750" t="n">
        <v>-4</v>
      </c>
      <c r="J7750" t="n">
        <v>0</v>
      </c>
      <c r="K7750" t="n">
        <v>-5</v>
      </c>
      <c r="L7750" t="n">
        <v>0</v>
      </c>
      <c r="M7750" t="n">
        <v>0</v>
      </c>
      <c r="O7750" t="n">
        <v>0</v>
      </c>
    </row>
    <row r="7751">
      <c r="A7751" s="8" t="n">
        <v>46222</v>
      </c>
      <c r="B7751" t="inlineStr">
        <is>
          <t>UA</t>
        </is>
      </c>
      <c r="C7751" s="9">
        <f>_xlfn.XLOOKUP(B7751,Carriers[Code],Carriers[Airline])</f>
        <v/>
      </c>
      <c r="D7751" t="n">
        <v>2002</v>
      </c>
      <c r="E7751" t="inlineStr">
        <is>
          <t>SFO</t>
        </is>
      </c>
      <c r="F7751" s="10" t="n">
        <v>907</v>
      </c>
      <c r="G7751" t="inlineStr">
        <is>
          <t>0900-0959</t>
        </is>
      </c>
      <c r="H7751" s="9">
        <f>INT(F7751/100)</f>
        <v/>
      </c>
      <c r="I7751" t="n">
        <v>-2</v>
      </c>
      <c r="J7751" t="n">
        <v>0</v>
      </c>
      <c r="K7751" t="n">
        <v>-12</v>
      </c>
      <c r="L7751" t="n">
        <v>0</v>
      </c>
      <c r="M7751" t="n">
        <v>0</v>
      </c>
      <c r="O7751" t="n">
        <v>0</v>
      </c>
    </row>
    <row r="7752">
      <c r="A7752" s="8" t="n">
        <v>46222</v>
      </c>
      <c r="B7752" t="inlineStr">
        <is>
          <t>YX</t>
        </is>
      </c>
      <c r="C7752" s="9">
        <f>_xlfn.XLOOKUP(B7752,Carriers[Code],Carriers[Airline])</f>
        <v/>
      </c>
      <c r="D7752" t="n">
        <v>5809</v>
      </c>
      <c r="E7752" t="inlineStr">
        <is>
          <t>ORF</t>
        </is>
      </c>
      <c r="F7752" s="10" t="n">
        <v>910</v>
      </c>
      <c r="G7752" t="inlineStr">
        <is>
          <t>0900-0959</t>
        </is>
      </c>
      <c r="H7752" s="9">
        <f>INT(F7752/100)</f>
        <v/>
      </c>
      <c r="M7752" t="n">
        <v>1</v>
      </c>
      <c r="N7752" t="inlineStr">
        <is>
          <t>C</t>
        </is>
      </c>
      <c r="O7752" t="n">
        <v>0</v>
      </c>
    </row>
    <row r="7753">
      <c r="A7753" s="8" t="n">
        <v>46222</v>
      </c>
      <c r="B7753" t="inlineStr">
        <is>
          <t>DL</t>
        </is>
      </c>
      <c r="C7753" s="9">
        <f>_xlfn.XLOOKUP(B7753,Carriers[Code],Carriers[Airline])</f>
        <v/>
      </c>
      <c r="D7753" t="n">
        <v>1748</v>
      </c>
      <c r="E7753" t="inlineStr">
        <is>
          <t>DTW</t>
        </is>
      </c>
      <c r="F7753" s="10" t="n">
        <v>915</v>
      </c>
      <c r="G7753" t="inlineStr">
        <is>
          <t>0900-0959</t>
        </is>
      </c>
      <c r="H7753" s="9">
        <f>INT(F7753/100)</f>
        <v/>
      </c>
      <c r="I7753" t="n">
        <v>-1</v>
      </c>
      <c r="J7753" t="n">
        <v>0</v>
      </c>
      <c r="K7753" t="n">
        <v>0</v>
      </c>
      <c r="L7753" t="n">
        <v>0</v>
      </c>
      <c r="M7753" t="n">
        <v>0</v>
      </c>
      <c r="O7753" t="n">
        <v>0</v>
      </c>
    </row>
    <row r="7754">
      <c r="A7754" s="8" t="n">
        <v>46222</v>
      </c>
      <c r="B7754" t="inlineStr">
        <is>
          <t>YX</t>
        </is>
      </c>
      <c r="C7754" s="9">
        <f>_xlfn.XLOOKUP(B7754,Carriers[Code],Carriers[Airline])</f>
        <v/>
      </c>
      <c r="D7754" t="n">
        <v>5693</v>
      </c>
      <c r="E7754" t="inlineStr">
        <is>
          <t>DCA</t>
        </is>
      </c>
      <c r="F7754" s="10" t="n">
        <v>915</v>
      </c>
      <c r="G7754" t="inlineStr">
        <is>
          <t>0900-0959</t>
        </is>
      </c>
      <c r="H7754" s="9">
        <f>INT(F7754/100)</f>
        <v/>
      </c>
      <c r="I7754" t="n">
        <v>16</v>
      </c>
      <c r="J7754" t="n">
        <v>1</v>
      </c>
      <c r="K7754" t="n">
        <v>1</v>
      </c>
      <c r="L7754" t="n">
        <v>0</v>
      </c>
      <c r="M7754" t="n">
        <v>0</v>
      </c>
      <c r="O7754" t="n">
        <v>0</v>
      </c>
    </row>
    <row r="7755">
      <c r="A7755" s="8" t="n">
        <v>46222</v>
      </c>
      <c r="B7755" t="inlineStr">
        <is>
          <t>B6</t>
        </is>
      </c>
      <c r="C7755" s="9">
        <f>_xlfn.XLOOKUP(B7755,Carriers[Code],Carriers[Airline])</f>
        <v/>
      </c>
      <c r="D7755" t="n">
        <v>385</v>
      </c>
      <c r="E7755" t="inlineStr">
        <is>
          <t>PIT</t>
        </is>
      </c>
      <c r="F7755" s="10" t="n">
        <v>916</v>
      </c>
      <c r="G7755" t="inlineStr">
        <is>
          <t>0900-0959</t>
        </is>
      </c>
      <c r="H7755" s="9">
        <f>INT(F7755/100)</f>
        <v/>
      </c>
      <c r="I7755" t="n">
        <v>1</v>
      </c>
      <c r="J7755" t="n">
        <v>0</v>
      </c>
      <c r="K7755" t="n">
        <v>-8</v>
      </c>
      <c r="L7755" t="n">
        <v>0</v>
      </c>
      <c r="M7755" t="n">
        <v>0</v>
      </c>
      <c r="O7755" t="n">
        <v>0</v>
      </c>
    </row>
    <row r="7756">
      <c r="A7756" s="8" t="n">
        <v>46222</v>
      </c>
      <c r="B7756" t="inlineStr">
        <is>
          <t>B6</t>
        </is>
      </c>
      <c r="C7756" s="9">
        <f>_xlfn.XLOOKUP(B7756,Carriers[Code],Carriers[Airline])</f>
        <v/>
      </c>
      <c r="D7756" t="n">
        <v>2033</v>
      </c>
      <c r="E7756" t="inlineStr">
        <is>
          <t>IAH</t>
        </is>
      </c>
      <c r="F7756" s="10" t="n">
        <v>918</v>
      </c>
      <c r="G7756" t="inlineStr">
        <is>
          <t>0900-0959</t>
        </is>
      </c>
      <c r="H7756" s="9">
        <f>INT(F7756/100)</f>
        <v/>
      </c>
      <c r="I7756" t="n">
        <v>66</v>
      </c>
      <c r="J7756" t="n">
        <v>1</v>
      </c>
      <c r="K7756" t="n">
        <v>52</v>
      </c>
      <c r="L7756" t="n">
        <v>1</v>
      </c>
      <c r="M7756" t="n">
        <v>0</v>
      </c>
      <c r="O7756" t="n">
        <v>0</v>
      </c>
      <c r="P7756" t="n">
        <v>0</v>
      </c>
      <c r="Q7756" t="n">
        <v>0</v>
      </c>
      <c r="R7756" t="n">
        <v>52</v>
      </c>
      <c r="S7756" t="n">
        <v>0</v>
      </c>
      <c r="T7756" t="n">
        <v>0</v>
      </c>
    </row>
    <row r="7757">
      <c r="A7757" s="8" t="n">
        <v>46222</v>
      </c>
      <c r="B7757" t="inlineStr">
        <is>
          <t>G4</t>
        </is>
      </c>
      <c r="C7757" s="9">
        <f>_xlfn.XLOOKUP(B7757,Carriers[Code],Carriers[Airline])</f>
        <v/>
      </c>
      <c r="D7757" t="n">
        <v>571</v>
      </c>
      <c r="E7757" t="inlineStr">
        <is>
          <t>GRR</t>
        </is>
      </c>
      <c r="F7757" s="10" t="n">
        <v>918</v>
      </c>
      <c r="G7757" t="inlineStr">
        <is>
          <t>0900-0959</t>
        </is>
      </c>
      <c r="H7757" s="9">
        <f>INT(F7757/100)</f>
        <v/>
      </c>
      <c r="I7757" t="n">
        <v>-8</v>
      </c>
      <c r="J7757" t="n">
        <v>0</v>
      </c>
      <c r="K7757" t="n">
        <v>2</v>
      </c>
      <c r="L7757" t="n">
        <v>0</v>
      </c>
      <c r="M7757" t="n">
        <v>0</v>
      </c>
      <c r="O7757" t="n">
        <v>0</v>
      </c>
    </row>
    <row r="7758">
      <c r="A7758" s="8" t="n">
        <v>46222</v>
      </c>
      <c r="B7758" t="inlineStr">
        <is>
          <t>AA</t>
        </is>
      </c>
      <c r="C7758" s="9">
        <f>_xlfn.XLOOKUP(B7758,Carriers[Code],Carriers[Airline])</f>
        <v/>
      </c>
      <c r="D7758" t="n">
        <v>1605</v>
      </c>
      <c r="E7758" t="inlineStr">
        <is>
          <t>DCA</t>
        </is>
      </c>
      <c r="F7758" s="10" t="n">
        <v>919</v>
      </c>
      <c r="G7758" t="inlineStr">
        <is>
          <t>0900-0959</t>
        </is>
      </c>
      <c r="H7758" s="9">
        <f>INT(F7758/100)</f>
        <v/>
      </c>
      <c r="I7758" t="n">
        <v>117</v>
      </c>
      <c r="J7758" t="n">
        <v>1</v>
      </c>
      <c r="K7758" t="n">
        <v>114</v>
      </c>
      <c r="L7758" t="n">
        <v>1</v>
      </c>
      <c r="M7758" t="n">
        <v>0</v>
      </c>
      <c r="O7758" t="n">
        <v>0</v>
      </c>
      <c r="P7758" t="n">
        <v>114</v>
      </c>
      <c r="Q7758" t="n">
        <v>0</v>
      </c>
      <c r="R7758" t="n">
        <v>0</v>
      </c>
      <c r="S7758" t="n">
        <v>0</v>
      </c>
      <c r="T7758" t="n">
        <v>0</v>
      </c>
    </row>
    <row r="7759">
      <c r="A7759" s="8" t="n">
        <v>46222</v>
      </c>
      <c r="B7759" t="inlineStr">
        <is>
          <t>B6</t>
        </is>
      </c>
      <c r="C7759" s="9">
        <f>_xlfn.XLOOKUP(B7759,Carriers[Code],Carriers[Airline])</f>
        <v/>
      </c>
      <c r="D7759" t="n">
        <v>257</v>
      </c>
      <c r="E7759" t="inlineStr">
        <is>
          <t>BZN</t>
        </is>
      </c>
      <c r="F7759" s="10" t="n">
        <v>919</v>
      </c>
      <c r="G7759" t="inlineStr">
        <is>
          <t>0900-0959</t>
        </is>
      </c>
      <c r="H7759" s="9">
        <f>INT(F7759/100)</f>
        <v/>
      </c>
      <c r="I7759" t="n">
        <v>-3</v>
      </c>
      <c r="J7759" t="n">
        <v>0</v>
      </c>
      <c r="K7759" t="n">
        <v>0</v>
      </c>
      <c r="L7759" t="n">
        <v>0</v>
      </c>
      <c r="M7759" t="n">
        <v>0</v>
      </c>
      <c r="O7759" t="n">
        <v>0</v>
      </c>
    </row>
    <row r="7760">
      <c r="A7760" s="8" t="n">
        <v>46222</v>
      </c>
      <c r="B7760" t="inlineStr">
        <is>
          <t>DL</t>
        </is>
      </c>
      <c r="C7760" s="9">
        <f>_xlfn.XLOOKUP(B7760,Carriers[Code],Carriers[Airline])</f>
        <v/>
      </c>
      <c r="D7760" t="n">
        <v>1245</v>
      </c>
      <c r="E7760" t="inlineStr">
        <is>
          <t>PBI</t>
        </is>
      </c>
      <c r="F7760" s="10" t="n">
        <v>920</v>
      </c>
      <c r="G7760" t="inlineStr">
        <is>
          <t>0900-0959</t>
        </is>
      </c>
      <c r="H7760" s="9">
        <f>INT(F7760/100)</f>
        <v/>
      </c>
      <c r="M7760" t="n">
        <v>1</v>
      </c>
      <c r="N7760" t="inlineStr">
        <is>
          <t>B</t>
        </is>
      </c>
      <c r="O7760" t="n">
        <v>0</v>
      </c>
    </row>
    <row r="7761">
      <c r="A7761" s="8" t="n">
        <v>46222</v>
      </c>
      <c r="B7761" t="inlineStr">
        <is>
          <t>YX</t>
        </is>
      </c>
      <c r="C7761" s="9">
        <f>_xlfn.XLOOKUP(B7761,Carriers[Code],Carriers[Airline])</f>
        <v/>
      </c>
      <c r="D7761" t="n">
        <v>5628</v>
      </c>
      <c r="E7761" t="inlineStr">
        <is>
          <t>IND</t>
        </is>
      </c>
      <c r="F7761" s="10" t="n">
        <v>920</v>
      </c>
      <c r="G7761" t="inlineStr">
        <is>
          <t>0900-0959</t>
        </is>
      </c>
      <c r="H7761" s="9">
        <f>INT(F7761/100)</f>
        <v/>
      </c>
      <c r="I7761" t="n">
        <v>5</v>
      </c>
      <c r="J7761" t="n">
        <v>0</v>
      </c>
      <c r="K7761" t="n">
        <v>1</v>
      </c>
      <c r="L7761" t="n">
        <v>0</v>
      </c>
      <c r="M7761" t="n">
        <v>0</v>
      </c>
      <c r="O7761" t="n">
        <v>0</v>
      </c>
    </row>
    <row r="7762">
      <c r="A7762" s="8" t="n">
        <v>46222</v>
      </c>
      <c r="B7762" t="inlineStr">
        <is>
          <t>B6</t>
        </is>
      </c>
      <c r="C7762" s="9">
        <f>_xlfn.XLOOKUP(B7762,Carriers[Code],Carriers[Airline])</f>
        <v/>
      </c>
      <c r="D7762" t="n">
        <v>1324</v>
      </c>
      <c r="E7762" t="inlineStr">
        <is>
          <t>MVY</t>
        </is>
      </c>
      <c r="F7762" s="10" t="n">
        <v>921</v>
      </c>
      <c r="G7762" t="inlineStr">
        <is>
          <t>0900-0959</t>
        </is>
      </c>
      <c r="H7762" s="9">
        <f>INT(F7762/100)</f>
        <v/>
      </c>
      <c r="I7762" t="n">
        <v>-3</v>
      </c>
      <c r="J7762" t="n">
        <v>0</v>
      </c>
      <c r="K7762" t="n">
        <v>-7</v>
      </c>
      <c r="L7762" t="n">
        <v>0</v>
      </c>
      <c r="M7762" t="n">
        <v>0</v>
      </c>
      <c r="O7762" t="n">
        <v>0</v>
      </c>
    </row>
    <row r="7763">
      <c r="A7763" s="8" t="n">
        <v>46222</v>
      </c>
      <c r="B7763" t="inlineStr">
        <is>
          <t>DL</t>
        </is>
      </c>
      <c r="C7763" s="9">
        <f>_xlfn.XLOOKUP(B7763,Carriers[Code],Carriers[Airline])</f>
        <v/>
      </c>
      <c r="D7763" t="n">
        <v>3087</v>
      </c>
      <c r="E7763" t="inlineStr">
        <is>
          <t>MYR</t>
        </is>
      </c>
      <c r="F7763" s="10" t="n">
        <v>925</v>
      </c>
      <c r="G7763" t="inlineStr">
        <is>
          <t>0900-0959</t>
        </is>
      </c>
      <c r="H7763" s="9">
        <f>INT(F7763/100)</f>
        <v/>
      </c>
      <c r="M7763" t="n">
        <v>1</v>
      </c>
      <c r="N7763" t="inlineStr">
        <is>
          <t>B</t>
        </is>
      </c>
      <c r="O7763" t="n">
        <v>0</v>
      </c>
    </row>
    <row r="7764">
      <c r="A7764" s="8" t="n">
        <v>46222</v>
      </c>
      <c r="B7764" t="inlineStr">
        <is>
          <t>UA</t>
        </is>
      </c>
      <c r="C7764" s="9">
        <f>_xlfn.XLOOKUP(B7764,Carriers[Code],Carriers[Airline])</f>
        <v/>
      </c>
      <c r="D7764" t="n">
        <v>2098</v>
      </c>
      <c r="E7764" t="inlineStr">
        <is>
          <t>IAD</t>
        </is>
      </c>
      <c r="F7764" s="10" t="n">
        <v>925</v>
      </c>
      <c r="G7764" t="inlineStr">
        <is>
          <t>0900-0959</t>
        </is>
      </c>
      <c r="H7764" s="9">
        <f>INT(F7764/100)</f>
        <v/>
      </c>
      <c r="I7764" t="n">
        <v>-6</v>
      </c>
      <c r="J7764" t="n">
        <v>0</v>
      </c>
      <c r="K7764" t="n">
        <v>-9</v>
      </c>
      <c r="L7764" t="n">
        <v>0</v>
      </c>
      <c r="M7764" t="n">
        <v>0</v>
      </c>
      <c r="O7764" t="n">
        <v>0</v>
      </c>
    </row>
    <row r="7765">
      <c r="A7765" s="8" t="n">
        <v>46222</v>
      </c>
      <c r="B7765" t="inlineStr">
        <is>
          <t>YX</t>
        </is>
      </c>
      <c r="C7765" s="9">
        <f>_xlfn.XLOOKUP(B7765,Carriers[Code],Carriers[Airline])</f>
        <v/>
      </c>
      <c r="D7765" t="n">
        <v>4635</v>
      </c>
      <c r="E7765" t="inlineStr">
        <is>
          <t>SYR</t>
        </is>
      </c>
      <c r="F7765" s="10" t="n">
        <v>925</v>
      </c>
      <c r="G7765" t="inlineStr">
        <is>
          <t>0900-0959</t>
        </is>
      </c>
      <c r="H7765" s="9">
        <f>INT(F7765/100)</f>
        <v/>
      </c>
      <c r="I7765" t="n">
        <v>-8</v>
      </c>
      <c r="J7765" t="n">
        <v>0</v>
      </c>
      <c r="K7765" t="n">
        <v>-18</v>
      </c>
      <c r="L7765" t="n">
        <v>0</v>
      </c>
      <c r="M7765" t="n">
        <v>0</v>
      </c>
      <c r="O7765" t="n">
        <v>0</v>
      </c>
    </row>
    <row r="7766">
      <c r="A7766" s="8" t="n">
        <v>46222</v>
      </c>
      <c r="B7766" t="inlineStr">
        <is>
          <t>YX</t>
        </is>
      </c>
      <c r="C7766" s="9">
        <f>_xlfn.XLOOKUP(B7766,Carriers[Code],Carriers[Airline])</f>
        <v/>
      </c>
      <c r="D7766" t="n">
        <v>5615</v>
      </c>
      <c r="E7766" t="inlineStr">
        <is>
          <t>SDF</t>
        </is>
      </c>
      <c r="F7766" s="10" t="n">
        <v>926</v>
      </c>
      <c r="G7766" t="inlineStr">
        <is>
          <t>0900-0959</t>
        </is>
      </c>
      <c r="H7766" s="9">
        <f>INT(F7766/100)</f>
        <v/>
      </c>
      <c r="I7766" t="n">
        <v>-3</v>
      </c>
      <c r="J7766" t="n">
        <v>0</v>
      </c>
      <c r="K7766" t="n">
        <v>-14</v>
      </c>
      <c r="L7766" t="n">
        <v>0</v>
      </c>
      <c r="M7766" t="n">
        <v>0</v>
      </c>
      <c r="O7766" t="n">
        <v>0</v>
      </c>
    </row>
    <row r="7767">
      <c r="A7767" s="8" t="n">
        <v>46222</v>
      </c>
      <c r="B7767" t="inlineStr">
        <is>
          <t>B6</t>
        </is>
      </c>
      <c r="C7767" s="9">
        <f>_xlfn.XLOOKUP(B7767,Carriers[Code],Carriers[Airline])</f>
        <v/>
      </c>
      <c r="D7767" t="n">
        <v>2352</v>
      </c>
      <c r="E7767" t="inlineStr">
        <is>
          <t>ACK</t>
        </is>
      </c>
      <c r="F7767" s="10" t="n">
        <v>930</v>
      </c>
      <c r="G7767" t="inlineStr">
        <is>
          <t>0900-0959</t>
        </is>
      </c>
      <c r="H7767" s="9">
        <f>INT(F7767/100)</f>
        <v/>
      </c>
      <c r="M7767" t="n">
        <v>1</v>
      </c>
      <c r="N7767" t="inlineStr">
        <is>
          <t>B</t>
        </is>
      </c>
      <c r="O7767" t="n">
        <v>0</v>
      </c>
    </row>
    <row r="7768">
      <c r="A7768" s="8" t="n">
        <v>46222</v>
      </c>
      <c r="B7768" t="inlineStr">
        <is>
          <t>AA</t>
        </is>
      </c>
      <c r="C7768" s="9">
        <f>_xlfn.XLOOKUP(B7768,Carriers[Code],Carriers[Airline])</f>
        <v/>
      </c>
      <c r="D7768" t="n">
        <v>3225</v>
      </c>
      <c r="E7768" t="inlineStr">
        <is>
          <t>PHL</t>
        </is>
      </c>
      <c r="F7768" s="10" t="n">
        <v>937</v>
      </c>
      <c r="G7768" t="inlineStr">
        <is>
          <t>0900-0959</t>
        </is>
      </c>
      <c r="H7768" s="9">
        <f>INT(F7768/100)</f>
        <v/>
      </c>
      <c r="I7768" t="n">
        <v>-8</v>
      </c>
      <c r="J7768" t="n">
        <v>0</v>
      </c>
      <c r="K7768" t="n">
        <v>-18</v>
      </c>
      <c r="L7768" t="n">
        <v>0</v>
      </c>
      <c r="M7768" t="n">
        <v>0</v>
      </c>
      <c r="O7768" t="n">
        <v>0</v>
      </c>
    </row>
    <row r="7769">
      <c r="A7769" s="8" t="n">
        <v>46222</v>
      </c>
      <c r="B7769" t="inlineStr">
        <is>
          <t>UA</t>
        </is>
      </c>
      <c r="C7769" s="9">
        <f>_xlfn.XLOOKUP(B7769,Carriers[Code],Carriers[Airline])</f>
        <v/>
      </c>
      <c r="D7769" t="n">
        <v>662</v>
      </c>
      <c r="E7769" t="inlineStr">
        <is>
          <t>DEN</t>
        </is>
      </c>
      <c r="F7769" s="10" t="n">
        <v>940</v>
      </c>
      <c r="G7769" t="inlineStr">
        <is>
          <t>0900-0959</t>
        </is>
      </c>
      <c r="H7769" s="9">
        <f>INT(F7769/100)</f>
        <v/>
      </c>
      <c r="I7769" t="n">
        <v>17</v>
      </c>
      <c r="J7769" t="n">
        <v>1</v>
      </c>
      <c r="K7769" t="n">
        <v>0</v>
      </c>
      <c r="L7769" t="n">
        <v>0</v>
      </c>
      <c r="M7769" t="n">
        <v>0</v>
      </c>
      <c r="O7769" t="n">
        <v>0</v>
      </c>
    </row>
    <row r="7770">
      <c r="A7770" s="8" t="n">
        <v>46222</v>
      </c>
      <c r="B7770" t="inlineStr">
        <is>
          <t>B6</t>
        </is>
      </c>
      <c r="C7770" s="9">
        <f>_xlfn.XLOOKUP(B7770,Carriers[Code],Carriers[Airline])</f>
        <v/>
      </c>
      <c r="D7770" t="n">
        <v>1833</v>
      </c>
      <c r="E7770" t="inlineStr">
        <is>
          <t>SFO</t>
        </is>
      </c>
      <c r="F7770" s="10" t="n">
        <v>950</v>
      </c>
      <c r="G7770" t="inlineStr">
        <is>
          <t>0900-0959</t>
        </is>
      </c>
      <c r="H7770" s="9">
        <f>INT(F7770/100)</f>
        <v/>
      </c>
      <c r="I7770" t="n">
        <v>47</v>
      </c>
      <c r="J7770" t="n">
        <v>1</v>
      </c>
      <c r="K7770" t="n">
        <v>18</v>
      </c>
      <c r="L7770" t="n">
        <v>1</v>
      </c>
      <c r="M7770" t="n">
        <v>0</v>
      </c>
      <c r="O7770" t="n">
        <v>0</v>
      </c>
      <c r="P7770" t="n">
        <v>18</v>
      </c>
      <c r="Q7770" t="n">
        <v>0</v>
      </c>
      <c r="R7770" t="n">
        <v>0</v>
      </c>
      <c r="S7770" t="n">
        <v>0</v>
      </c>
      <c r="T7770" t="n">
        <v>0</v>
      </c>
    </row>
    <row r="7771">
      <c r="A7771" s="8" t="n">
        <v>46222</v>
      </c>
      <c r="B7771" t="inlineStr">
        <is>
          <t>UA</t>
        </is>
      </c>
      <c r="C7771" s="9">
        <f>_xlfn.XLOOKUP(B7771,Carriers[Code],Carriers[Airline])</f>
        <v/>
      </c>
      <c r="D7771" t="n">
        <v>1349</v>
      </c>
      <c r="E7771" t="inlineStr">
        <is>
          <t>ORD</t>
        </is>
      </c>
      <c r="F7771" s="10" t="n">
        <v>950</v>
      </c>
      <c r="G7771" t="inlineStr">
        <is>
          <t>0900-0959</t>
        </is>
      </c>
      <c r="H7771" s="9">
        <f>INT(F7771/100)</f>
        <v/>
      </c>
      <c r="I7771" t="n">
        <v>20</v>
      </c>
      <c r="J7771" t="n">
        <v>1</v>
      </c>
      <c r="K7771" t="n">
        <v>14</v>
      </c>
      <c r="L7771" t="n">
        <v>0</v>
      </c>
      <c r="M7771" t="n">
        <v>0</v>
      </c>
      <c r="O7771" t="n">
        <v>0</v>
      </c>
    </row>
    <row r="7772">
      <c r="A7772" s="8" t="n">
        <v>46222</v>
      </c>
      <c r="B7772" t="inlineStr">
        <is>
          <t>B6</t>
        </is>
      </c>
      <c r="C7772" s="9">
        <f>_xlfn.XLOOKUP(B7772,Carriers[Code],Carriers[Airline])</f>
        <v/>
      </c>
      <c r="D7772" t="n">
        <v>395</v>
      </c>
      <c r="E7772" t="inlineStr">
        <is>
          <t>PDX</t>
        </is>
      </c>
      <c r="F7772" s="10" t="n">
        <v>955</v>
      </c>
      <c r="G7772" t="inlineStr">
        <is>
          <t>0900-0959</t>
        </is>
      </c>
      <c r="H7772" s="9">
        <f>INT(F7772/100)</f>
        <v/>
      </c>
      <c r="I7772" t="n">
        <v>-5</v>
      </c>
      <c r="J7772" t="n">
        <v>0</v>
      </c>
      <c r="K7772" t="n">
        <v>-4</v>
      </c>
      <c r="L7772" t="n">
        <v>0</v>
      </c>
      <c r="M7772" t="n">
        <v>0</v>
      </c>
      <c r="O7772" t="n">
        <v>0</v>
      </c>
    </row>
    <row r="7773">
      <c r="A7773" s="8" t="n">
        <v>46222</v>
      </c>
      <c r="B7773" t="inlineStr">
        <is>
          <t>MQ</t>
        </is>
      </c>
      <c r="C7773" s="9">
        <f>_xlfn.XLOOKUP(B7773,Carriers[Code],Carriers[Airline])</f>
        <v/>
      </c>
      <c r="D7773" t="n">
        <v>4171</v>
      </c>
      <c r="E7773" t="inlineStr">
        <is>
          <t>ROC</t>
        </is>
      </c>
      <c r="F7773" s="10" t="n">
        <v>955</v>
      </c>
      <c r="G7773" t="inlineStr">
        <is>
          <t>0900-0959</t>
        </is>
      </c>
      <c r="H7773" s="9">
        <f>INT(F7773/100)</f>
        <v/>
      </c>
      <c r="I7773" t="n">
        <v>-4</v>
      </c>
      <c r="J7773" t="n">
        <v>0</v>
      </c>
      <c r="K7773" t="n">
        <v>1</v>
      </c>
      <c r="L7773" t="n">
        <v>0</v>
      </c>
      <c r="M7773" t="n">
        <v>0</v>
      </c>
      <c r="O7773" t="n">
        <v>0</v>
      </c>
    </row>
    <row r="7774">
      <c r="A7774" s="8" t="n">
        <v>46222</v>
      </c>
      <c r="B7774" t="inlineStr">
        <is>
          <t>YX</t>
        </is>
      </c>
      <c r="C7774" s="9">
        <f>_xlfn.XLOOKUP(B7774,Carriers[Code],Carriers[Airline])</f>
        <v/>
      </c>
      <c r="D7774" t="n">
        <v>5744</v>
      </c>
      <c r="E7774" t="inlineStr">
        <is>
          <t>LGA</t>
        </is>
      </c>
      <c r="F7774" s="10" t="n">
        <v>1000</v>
      </c>
      <c r="G7774" t="inlineStr">
        <is>
          <t>1000-1059</t>
        </is>
      </c>
      <c r="H7774" s="9">
        <f>INT(F7774/100)</f>
        <v/>
      </c>
      <c r="I7774" t="n">
        <v>49</v>
      </c>
      <c r="J7774" t="n">
        <v>1</v>
      </c>
      <c r="K7774" t="n">
        <v>54</v>
      </c>
      <c r="L7774" t="n">
        <v>1</v>
      </c>
      <c r="M7774" t="n">
        <v>0</v>
      </c>
      <c r="O7774" t="n">
        <v>0</v>
      </c>
      <c r="P7774" t="n">
        <v>32</v>
      </c>
      <c r="Q7774" t="n">
        <v>0</v>
      </c>
      <c r="R7774" t="n">
        <v>5</v>
      </c>
      <c r="S7774" t="n">
        <v>0</v>
      </c>
      <c r="T7774" t="n">
        <v>17</v>
      </c>
    </row>
    <row r="7775">
      <c r="A7775" s="8" t="n">
        <v>46222</v>
      </c>
      <c r="B7775" t="inlineStr">
        <is>
          <t>AA</t>
        </is>
      </c>
      <c r="C7775" s="9">
        <f>_xlfn.XLOOKUP(B7775,Carriers[Code],Carriers[Airline])</f>
        <v/>
      </c>
      <c r="D7775" t="n">
        <v>377</v>
      </c>
      <c r="E7775" t="inlineStr">
        <is>
          <t>PHX</t>
        </is>
      </c>
      <c r="F7775" s="10" t="n">
        <v>1004</v>
      </c>
      <c r="G7775" t="inlineStr">
        <is>
          <t>1000-1059</t>
        </is>
      </c>
      <c r="H7775" s="9">
        <f>INT(F7775/100)</f>
        <v/>
      </c>
      <c r="I7775" t="n">
        <v>79</v>
      </c>
      <c r="J7775" t="n">
        <v>1</v>
      </c>
      <c r="K7775" t="n">
        <v>65</v>
      </c>
      <c r="L7775" t="n">
        <v>1</v>
      </c>
      <c r="M7775" t="n">
        <v>0</v>
      </c>
      <c r="O7775" t="n">
        <v>0</v>
      </c>
      <c r="P7775" t="n">
        <v>6</v>
      </c>
      <c r="Q7775" t="n">
        <v>0</v>
      </c>
      <c r="R7775" t="n">
        <v>0</v>
      </c>
      <c r="S7775" t="n">
        <v>0</v>
      </c>
      <c r="T7775" t="n">
        <v>59</v>
      </c>
    </row>
    <row r="7776">
      <c r="A7776" s="8" t="n">
        <v>46222</v>
      </c>
      <c r="B7776" t="inlineStr">
        <is>
          <t>F9</t>
        </is>
      </c>
      <c r="C7776" s="9">
        <f>_xlfn.XLOOKUP(B7776,Carriers[Code],Carriers[Airline])</f>
        <v/>
      </c>
      <c r="D7776" t="n">
        <v>1977</v>
      </c>
      <c r="E7776" t="inlineStr">
        <is>
          <t>MCO</t>
        </is>
      </c>
      <c r="F7776" s="10" t="n">
        <v>1004</v>
      </c>
      <c r="G7776" t="inlineStr">
        <is>
          <t>1000-1059</t>
        </is>
      </c>
      <c r="H7776" s="9">
        <f>INT(F7776/100)</f>
        <v/>
      </c>
      <c r="I7776" t="n">
        <v>-5</v>
      </c>
      <c r="J7776" t="n">
        <v>0</v>
      </c>
      <c r="K7776" t="n">
        <v>-27</v>
      </c>
      <c r="L7776" t="n">
        <v>0</v>
      </c>
      <c r="M7776" t="n">
        <v>0</v>
      </c>
      <c r="O7776" t="n">
        <v>0</v>
      </c>
    </row>
    <row r="7777">
      <c r="A7777" s="8" t="n">
        <v>46222</v>
      </c>
      <c r="B7777" t="inlineStr">
        <is>
          <t>YX</t>
        </is>
      </c>
      <c r="C7777" s="9">
        <f>_xlfn.XLOOKUP(B7777,Carriers[Code],Carriers[Airline])</f>
        <v/>
      </c>
      <c r="D7777" t="n">
        <v>5630</v>
      </c>
      <c r="E7777" t="inlineStr">
        <is>
          <t>CLT</t>
        </is>
      </c>
      <c r="F7777" s="10" t="n">
        <v>1005</v>
      </c>
      <c r="G7777" t="inlineStr">
        <is>
          <t>1000-1059</t>
        </is>
      </c>
      <c r="H7777" s="9">
        <f>INT(F7777/100)</f>
        <v/>
      </c>
      <c r="I7777" t="n">
        <v>18</v>
      </c>
      <c r="J7777" t="n">
        <v>1</v>
      </c>
      <c r="K7777" t="n">
        <v>4</v>
      </c>
      <c r="L7777" t="n">
        <v>0</v>
      </c>
      <c r="M7777" t="n">
        <v>0</v>
      </c>
      <c r="O7777" t="n">
        <v>0</v>
      </c>
    </row>
    <row r="7778">
      <c r="A7778" s="8" t="n">
        <v>46222</v>
      </c>
      <c r="B7778" t="inlineStr">
        <is>
          <t>B6</t>
        </is>
      </c>
      <c r="C7778" s="9">
        <f>_xlfn.XLOOKUP(B7778,Carriers[Code],Carriers[Airline])</f>
        <v/>
      </c>
      <c r="D7778" t="n">
        <v>861</v>
      </c>
      <c r="E7778" t="inlineStr">
        <is>
          <t>SJU</t>
        </is>
      </c>
      <c r="F7778" s="10" t="n">
        <v>1010</v>
      </c>
      <c r="G7778" t="inlineStr">
        <is>
          <t>1000-1059</t>
        </is>
      </c>
      <c r="H7778" s="9">
        <f>INT(F7778/100)</f>
        <v/>
      </c>
      <c r="I7778" t="n">
        <v>393</v>
      </c>
      <c r="J7778" t="n">
        <v>1</v>
      </c>
      <c r="K7778" t="n">
        <v>398</v>
      </c>
      <c r="L7778" t="n">
        <v>1</v>
      </c>
      <c r="M7778" t="n">
        <v>0</v>
      </c>
      <c r="O7778" t="n">
        <v>0</v>
      </c>
      <c r="P7778" t="n">
        <v>393</v>
      </c>
      <c r="Q7778" t="n">
        <v>0</v>
      </c>
      <c r="R7778" t="n">
        <v>5</v>
      </c>
      <c r="S7778" t="n">
        <v>0</v>
      </c>
      <c r="T7778" t="n">
        <v>0</v>
      </c>
    </row>
    <row r="7779">
      <c r="A7779" s="8" t="n">
        <v>46222</v>
      </c>
      <c r="B7779" t="inlineStr">
        <is>
          <t>AA</t>
        </is>
      </c>
      <c r="C7779" s="9">
        <f>_xlfn.XLOOKUP(B7779,Carriers[Code],Carriers[Airline])</f>
        <v/>
      </c>
      <c r="D7779" t="n">
        <v>1548</v>
      </c>
      <c r="E7779" t="inlineStr">
        <is>
          <t>CLT</t>
        </is>
      </c>
      <c r="F7779" s="10" t="n">
        <v>1013</v>
      </c>
      <c r="G7779" t="inlineStr">
        <is>
          <t>1000-1059</t>
        </is>
      </c>
      <c r="H7779" s="9">
        <f>INT(F7779/100)</f>
        <v/>
      </c>
      <c r="I7779" t="n">
        <v>178</v>
      </c>
      <c r="J7779" t="n">
        <v>1</v>
      </c>
      <c r="K7779" t="n">
        <v>194</v>
      </c>
      <c r="L7779" t="n">
        <v>1</v>
      </c>
      <c r="M7779" t="n">
        <v>0</v>
      </c>
      <c r="O7779" t="n">
        <v>0</v>
      </c>
      <c r="P7779" t="n">
        <v>0</v>
      </c>
      <c r="Q7779" t="n">
        <v>0</v>
      </c>
      <c r="R7779" t="n">
        <v>16</v>
      </c>
      <c r="S7779" t="n">
        <v>0</v>
      </c>
      <c r="T7779" t="n">
        <v>178</v>
      </c>
    </row>
    <row r="7780">
      <c r="A7780" s="8" t="n">
        <v>46222</v>
      </c>
      <c r="B7780" t="inlineStr">
        <is>
          <t>DL</t>
        </is>
      </c>
      <c r="C7780" s="9">
        <f>_xlfn.XLOOKUP(B7780,Carriers[Code],Carriers[Airline])</f>
        <v/>
      </c>
      <c r="D7780" t="n">
        <v>385</v>
      </c>
      <c r="E7780" t="inlineStr">
        <is>
          <t>ATL</t>
        </is>
      </c>
      <c r="F7780" s="10" t="n">
        <v>1015</v>
      </c>
      <c r="G7780" t="inlineStr">
        <is>
          <t>1000-1059</t>
        </is>
      </c>
      <c r="H7780" s="9">
        <f>INT(F7780/100)</f>
        <v/>
      </c>
      <c r="I7780" t="n">
        <v>7</v>
      </c>
      <c r="J7780" t="n">
        <v>0</v>
      </c>
      <c r="K7780" t="n">
        <v>-6</v>
      </c>
      <c r="L7780" t="n">
        <v>0</v>
      </c>
      <c r="M7780" t="n">
        <v>0</v>
      </c>
      <c r="O7780" t="n">
        <v>0</v>
      </c>
    </row>
    <row r="7781">
      <c r="A7781" s="8" t="n">
        <v>46222</v>
      </c>
      <c r="B7781" t="inlineStr">
        <is>
          <t>B6</t>
        </is>
      </c>
      <c r="C7781" s="9">
        <f>_xlfn.XLOOKUP(B7781,Carriers[Code],Carriers[Airline])</f>
        <v/>
      </c>
      <c r="D7781" t="n">
        <v>1055</v>
      </c>
      <c r="E7781" t="inlineStr">
        <is>
          <t>DCA</t>
        </is>
      </c>
      <c r="F7781" s="10" t="n">
        <v>1020</v>
      </c>
      <c r="G7781" t="inlineStr">
        <is>
          <t>1000-1059</t>
        </is>
      </c>
      <c r="H7781" s="9">
        <f>INT(F7781/100)</f>
        <v/>
      </c>
      <c r="I7781" t="n">
        <v>-2</v>
      </c>
      <c r="J7781" t="n">
        <v>0</v>
      </c>
      <c r="K7781" t="n">
        <v>-13</v>
      </c>
      <c r="L7781" t="n">
        <v>0</v>
      </c>
      <c r="M7781" t="n">
        <v>0</v>
      </c>
      <c r="O7781" t="n">
        <v>0</v>
      </c>
    </row>
    <row r="7782">
      <c r="A7782" s="8" t="n">
        <v>46222</v>
      </c>
      <c r="B7782" t="inlineStr">
        <is>
          <t>YX</t>
        </is>
      </c>
      <c r="C7782" s="9">
        <f>_xlfn.XLOOKUP(B7782,Carriers[Code],Carriers[Airline])</f>
        <v/>
      </c>
      <c r="D7782" t="n">
        <v>5592</v>
      </c>
      <c r="E7782" t="inlineStr">
        <is>
          <t>DCA</t>
        </is>
      </c>
      <c r="F7782" s="10" t="n">
        <v>1020</v>
      </c>
      <c r="G7782" t="inlineStr">
        <is>
          <t>1000-1059</t>
        </is>
      </c>
      <c r="H7782" s="9">
        <f>INT(F7782/100)</f>
        <v/>
      </c>
      <c r="I7782" t="n">
        <v>1</v>
      </c>
      <c r="J7782" t="n">
        <v>0</v>
      </c>
      <c r="K7782" t="n">
        <v>-4</v>
      </c>
      <c r="L7782" t="n">
        <v>0</v>
      </c>
      <c r="M7782" t="n">
        <v>0</v>
      </c>
      <c r="O7782" t="n">
        <v>0</v>
      </c>
    </row>
    <row r="7783">
      <c r="A7783" s="8" t="n">
        <v>46222</v>
      </c>
      <c r="B7783" t="inlineStr">
        <is>
          <t>B6</t>
        </is>
      </c>
      <c r="C7783" s="9">
        <f>_xlfn.XLOOKUP(B7783,Carriers[Code],Carriers[Airline])</f>
        <v/>
      </c>
      <c r="D7783" t="n">
        <v>1531</v>
      </c>
      <c r="E7783" t="inlineStr">
        <is>
          <t>MCO</t>
        </is>
      </c>
      <c r="F7783" s="10" t="n">
        <v>1021</v>
      </c>
      <c r="G7783" t="inlineStr">
        <is>
          <t>1000-1059</t>
        </is>
      </c>
      <c r="H7783" s="9">
        <f>INT(F7783/100)</f>
        <v/>
      </c>
      <c r="I7783" t="n">
        <v>13</v>
      </c>
      <c r="J7783" t="n">
        <v>0</v>
      </c>
      <c r="K7783" t="n">
        <v>14</v>
      </c>
      <c r="L7783" t="n">
        <v>0</v>
      </c>
      <c r="M7783" t="n">
        <v>0</v>
      </c>
      <c r="O7783" t="n">
        <v>0</v>
      </c>
    </row>
    <row r="7784">
      <c r="A7784" s="8" t="n">
        <v>46222</v>
      </c>
      <c r="B7784" t="inlineStr">
        <is>
          <t>DL</t>
        </is>
      </c>
      <c r="C7784" s="9">
        <f>_xlfn.XLOOKUP(B7784,Carriers[Code],Carriers[Airline])</f>
        <v/>
      </c>
      <c r="D7784" t="n">
        <v>1683</v>
      </c>
      <c r="E7784" t="inlineStr">
        <is>
          <t>BZN</t>
        </is>
      </c>
      <c r="F7784" s="10" t="n">
        <v>1025</v>
      </c>
      <c r="G7784" t="inlineStr">
        <is>
          <t>1000-1059</t>
        </is>
      </c>
      <c r="H7784" s="9">
        <f>INT(F7784/100)</f>
        <v/>
      </c>
      <c r="I7784" t="n">
        <v>116</v>
      </c>
      <c r="J7784" t="n">
        <v>1</v>
      </c>
      <c r="K7784" t="n">
        <v>125</v>
      </c>
      <c r="L7784" t="n">
        <v>1</v>
      </c>
      <c r="M7784" t="n">
        <v>0</v>
      </c>
      <c r="O7784" t="n">
        <v>0</v>
      </c>
      <c r="P7784" t="n">
        <v>116</v>
      </c>
      <c r="Q7784" t="n">
        <v>0</v>
      </c>
      <c r="R7784" t="n">
        <v>9</v>
      </c>
      <c r="S7784" t="n">
        <v>0</v>
      </c>
      <c r="T7784" t="n">
        <v>0</v>
      </c>
    </row>
    <row r="7785">
      <c r="A7785" s="8" t="n">
        <v>46222</v>
      </c>
      <c r="B7785" t="inlineStr">
        <is>
          <t>YX</t>
        </is>
      </c>
      <c r="C7785" s="9">
        <f>_xlfn.XLOOKUP(B7785,Carriers[Code],Carriers[Airline])</f>
        <v/>
      </c>
      <c r="D7785" t="n">
        <v>4355</v>
      </c>
      <c r="E7785" t="inlineStr">
        <is>
          <t>DCA</t>
        </is>
      </c>
      <c r="F7785" s="10" t="n">
        <v>1025</v>
      </c>
      <c r="G7785" t="inlineStr">
        <is>
          <t>1000-1059</t>
        </is>
      </c>
      <c r="H7785" s="9">
        <f>INT(F7785/100)</f>
        <v/>
      </c>
      <c r="I7785" t="n">
        <v>90</v>
      </c>
      <c r="J7785" t="n">
        <v>1</v>
      </c>
      <c r="K7785" t="n">
        <v>85</v>
      </c>
      <c r="L7785" t="n">
        <v>1</v>
      </c>
      <c r="M7785" t="n">
        <v>0</v>
      </c>
      <c r="O7785" t="n">
        <v>0</v>
      </c>
      <c r="P7785" t="n">
        <v>85</v>
      </c>
      <c r="Q7785" t="n">
        <v>0</v>
      </c>
      <c r="R7785" t="n">
        <v>0</v>
      </c>
      <c r="S7785" t="n">
        <v>0</v>
      </c>
      <c r="T7785" t="n">
        <v>0</v>
      </c>
    </row>
    <row r="7786">
      <c r="A7786" s="8" t="n">
        <v>46222</v>
      </c>
      <c r="B7786" t="inlineStr">
        <is>
          <t>B6</t>
        </is>
      </c>
      <c r="C7786" s="9">
        <f>_xlfn.XLOOKUP(B7786,Carriers[Code],Carriers[Airline])</f>
        <v/>
      </c>
      <c r="D7786" t="n">
        <v>1807</v>
      </c>
      <c r="E7786" t="inlineStr">
        <is>
          <t>BNA</t>
        </is>
      </c>
      <c r="F7786" s="10" t="n">
        <v>1028</v>
      </c>
      <c r="G7786" t="inlineStr">
        <is>
          <t>1000-1059</t>
        </is>
      </c>
      <c r="H7786" s="9">
        <f>INT(F7786/100)</f>
        <v/>
      </c>
      <c r="I7786" t="n">
        <v>224</v>
      </c>
      <c r="J7786" t="n">
        <v>1</v>
      </c>
      <c r="K7786" t="n">
        <v>237</v>
      </c>
      <c r="L7786" t="n">
        <v>1</v>
      </c>
      <c r="M7786" t="n">
        <v>0</v>
      </c>
      <c r="O7786" t="n">
        <v>0</v>
      </c>
      <c r="P7786" t="n">
        <v>224</v>
      </c>
      <c r="Q7786" t="n">
        <v>0</v>
      </c>
      <c r="R7786" t="n">
        <v>13</v>
      </c>
      <c r="S7786" t="n">
        <v>0</v>
      </c>
      <c r="T7786" t="n">
        <v>0</v>
      </c>
    </row>
    <row r="7787">
      <c r="A7787" s="8" t="n">
        <v>46222</v>
      </c>
      <c r="B7787" t="inlineStr">
        <is>
          <t>AA</t>
        </is>
      </c>
      <c r="C7787" s="9">
        <f>_xlfn.XLOOKUP(B7787,Carriers[Code],Carriers[Airline])</f>
        <v/>
      </c>
      <c r="D7787" t="n">
        <v>3022</v>
      </c>
      <c r="E7787" t="inlineStr">
        <is>
          <t>ORD</t>
        </is>
      </c>
      <c r="F7787" s="10" t="n">
        <v>1029</v>
      </c>
      <c r="G7787" t="inlineStr">
        <is>
          <t>1000-1059</t>
        </is>
      </c>
      <c r="H7787" s="9">
        <f>INT(F7787/100)</f>
        <v/>
      </c>
      <c r="I7787" t="n">
        <v>-7</v>
      </c>
      <c r="J7787" t="n">
        <v>0</v>
      </c>
      <c r="K7787" t="n">
        <v>-16</v>
      </c>
      <c r="L7787" t="n">
        <v>0</v>
      </c>
      <c r="M7787" t="n">
        <v>0</v>
      </c>
      <c r="O7787" t="n">
        <v>0</v>
      </c>
    </row>
    <row r="7788">
      <c r="A7788" s="8" t="n">
        <v>46222</v>
      </c>
      <c r="B7788" t="inlineStr">
        <is>
          <t>AA</t>
        </is>
      </c>
      <c r="C7788" s="9">
        <f>_xlfn.XLOOKUP(B7788,Carriers[Code],Carriers[Airline])</f>
        <v/>
      </c>
      <c r="D7788" t="n">
        <v>1277</v>
      </c>
      <c r="E7788" t="inlineStr">
        <is>
          <t>LAX</t>
        </is>
      </c>
      <c r="F7788" s="10" t="n">
        <v>1030</v>
      </c>
      <c r="G7788" t="inlineStr">
        <is>
          <t>1000-1059</t>
        </is>
      </c>
      <c r="H7788" s="9">
        <f>INT(F7788/100)</f>
        <v/>
      </c>
      <c r="I7788" t="n">
        <v>52</v>
      </c>
      <c r="J7788" t="n">
        <v>1</v>
      </c>
      <c r="K7788" t="n">
        <v>56</v>
      </c>
      <c r="L7788" t="n">
        <v>1</v>
      </c>
      <c r="M7788" t="n">
        <v>0</v>
      </c>
      <c r="O7788" t="n">
        <v>0</v>
      </c>
      <c r="P7788" t="n">
        <v>18</v>
      </c>
      <c r="Q7788" t="n">
        <v>0</v>
      </c>
      <c r="R7788" t="n">
        <v>4</v>
      </c>
      <c r="S7788" t="n">
        <v>0</v>
      </c>
      <c r="T7788" t="n">
        <v>34</v>
      </c>
    </row>
    <row r="7789">
      <c r="A7789" s="8" t="n">
        <v>46222</v>
      </c>
      <c r="B7789" t="inlineStr">
        <is>
          <t>WN</t>
        </is>
      </c>
      <c r="C7789" s="9">
        <f>_xlfn.XLOOKUP(B7789,Carriers[Code],Carriers[Airline])</f>
        <v/>
      </c>
      <c r="D7789" t="n">
        <v>884</v>
      </c>
      <c r="E7789" t="inlineStr">
        <is>
          <t>AUS</t>
        </is>
      </c>
      <c r="F7789" s="10" t="n">
        <v>1030</v>
      </c>
      <c r="G7789" t="inlineStr">
        <is>
          <t>1000-1059</t>
        </is>
      </c>
      <c r="H7789" s="9">
        <f>INT(F7789/100)</f>
        <v/>
      </c>
      <c r="I7789" t="n">
        <v>5</v>
      </c>
      <c r="J7789" t="n">
        <v>0</v>
      </c>
      <c r="K7789" t="n">
        <v>2</v>
      </c>
      <c r="L7789" t="n">
        <v>0</v>
      </c>
      <c r="M7789" t="n">
        <v>0</v>
      </c>
      <c r="O7789" t="n">
        <v>0</v>
      </c>
    </row>
    <row r="7790">
      <c r="A7790" s="8" t="n">
        <v>46222</v>
      </c>
      <c r="B7790" t="inlineStr">
        <is>
          <t>B6</t>
        </is>
      </c>
      <c r="C7790" s="9">
        <f>_xlfn.XLOOKUP(B7790,Carriers[Code],Carriers[Airline])</f>
        <v/>
      </c>
      <c r="D7790" t="n">
        <v>1499</v>
      </c>
      <c r="E7790" t="inlineStr">
        <is>
          <t>DAB</t>
        </is>
      </c>
      <c r="F7790" s="10" t="n">
        <v>1035</v>
      </c>
      <c r="G7790" t="inlineStr">
        <is>
          <t>1000-1059</t>
        </is>
      </c>
      <c r="H7790" s="9">
        <f>INT(F7790/100)</f>
        <v/>
      </c>
      <c r="I7790" t="n">
        <v>151</v>
      </c>
      <c r="J7790" t="n">
        <v>1</v>
      </c>
      <c r="K7790" t="n">
        <v>148</v>
      </c>
      <c r="L7790" t="n">
        <v>1</v>
      </c>
      <c r="M7790" t="n">
        <v>0</v>
      </c>
      <c r="O7790" t="n">
        <v>0</v>
      </c>
      <c r="P7790" t="n">
        <v>148</v>
      </c>
      <c r="Q7790" t="n">
        <v>0</v>
      </c>
      <c r="R7790" t="n">
        <v>0</v>
      </c>
      <c r="S7790" t="n">
        <v>0</v>
      </c>
      <c r="T7790" t="n">
        <v>0</v>
      </c>
    </row>
    <row r="7791">
      <c r="A7791" s="8" t="n">
        <v>46222</v>
      </c>
      <c r="B7791" t="inlineStr">
        <is>
          <t>UA</t>
        </is>
      </c>
      <c r="C7791" s="9">
        <f>_xlfn.XLOOKUP(B7791,Carriers[Code],Carriers[Airline])</f>
        <v/>
      </c>
      <c r="D7791" t="n">
        <v>503</v>
      </c>
      <c r="E7791" t="inlineStr">
        <is>
          <t>ORD</t>
        </is>
      </c>
      <c r="F7791" s="10" t="n">
        <v>1035</v>
      </c>
      <c r="G7791" t="inlineStr">
        <is>
          <t>1000-1059</t>
        </is>
      </c>
      <c r="H7791" s="9">
        <f>INT(F7791/100)</f>
        <v/>
      </c>
      <c r="I7791" t="n">
        <v>2</v>
      </c>
      <c r="J7791" t="n">
        <v>0</v>
      </c>
      <c r="K7791" t="n">
        <v>-5</v>
      </c>
      <c r="L7791" t="n">
        <v>0</v>
      </c>
      <c r="M7791" t="n">
        <v>0</v>
      </c>
      <c r="O7791" t="n">
        <v>0</v>
      </c>
    </row>
    <row r="7792">
      <c r="A7792" s="8" t="n">
        <v>46222</v>
      </c>
      <c r="B7792" t="inlineStr">
        <is>
          <t>G4</t>
        </is>
      </c>
      <c r="C7792" s="9">
        <f>_xlfn.XLOOKUP(B7792,Carriers[Code],Carriers[Airline])</f>
        <v/>
      </c>
      <c r="D7792" t="n">
        <v>1407</v>
      </c>
      <c r="E7792" t="inlineStr">
        <is>
          <t>TYS</t>
        </is>
      </c>
      <c r="F7792" s="10" t="n">
        <v>1040</v>
      </c>
      <c r="G7792" t="inlineStr">
        <is>
          <t>1000-1059</t>
        </is>
      </c>
      <c r="H7792" s="9">
        <f>INT(F7792/100)</f>
        <v/>
      </c>
      <c r="I7792" t="n">
        <v>-11</v>
      </c>
      <c r="J7792" t="n">
        <v>0</v>
      </c>
      <c r="K7792" t="n">
        <v>-14</v>
      </c>
      <c r="L7792" t="n">
        <v>0</v>
      </c>
      <c r="M7792" t="n">
        <v>0</v>
      </c>
      <c r="O7792" t="n">
        <v>0</v>
      </c>
    </row>
    <row r="7793">
      <c r="A7793" s="8" t="n">
        <v>46222</v>
      </c>
      <c r="B7793" t="inlineStr">
        <is>
          <t>AA</t>
        </is>
      </c>
      <c r="C7793" s="9">
        <f>_xlfn.XLOOKUP(B7793,Carriers[Code],Carriers[Airline])</f>
        <v/>
      </c>
      <c r="D7793" t="n">
        <v>2783</v>
      </c>
      <c r="E7793" t="inlineStr">
        <is>
          <t>PHL</t>
        </is>
      </c>
      <c r="F7793" s="10" t="n">
        <v>1049</v>
      </c>
      <c r="G7793" t="inlineStr">
        <is>
          <t>1000-1059</t>
        </is>
      </c>
      <c r="H7793" s="9">
        <f>INT(F7793/100)</f>
        <v/>
      </c>
      <c r="I7793" t="n">
        <v>-6</v>
      </c>
      <c r="J7793" t="n">
        <v>0</v>
      </c>
      <c r="K7793" t="n">
        <v>-14</v>
      </c>
      <c r="L7793" t="n">
        <v>0</v>
      </c>
      <c r="M7793" t="n">
        <v>0</v>
      </c>
      <c r="O7793" t="n">
        <v>0</v>
      </c>
    </row>
    <row r="7794">
      <c r="A7794" s="8" t="n">
        <v>46222</v>
      </c>
      <c r="B7794" t="inlineStr">
        <is>
          <t>YX</t>
        </is>
      </c>
      <c r="C7794" s="9">
        <f>_xlfn.XLOOKUP(B7794,Carriers[Code],Carriers[Airline])</f>
        <v/>
      </c>
      <c r="D7794" t="n">
        <v>4373</v>
      </c>
      <c r="E7794" t="inlineStr">
        <is>
          <t>LGA</t>
        </is>
      </c>
      <c r="F7794" s="10" t="n">
        <v>1054</v>
      </c>
      <c r="G7794" t="inlineStr">
        <is>
          <t>1000-1059</t>
        </is>
      </c>
      <c r="H7794" s="9">
        <f>INT(F7794/100)</f>
        <v/>
      </c>
      <c r="I7794" t="n">
        <v>91</v>
      </c>
      <c r="J7794" t="n">
        <v>1</v>
      </c>
      <c r="K7794" t="n">
        <v>86</v>
      </c>
      <c r="L7794" t="n">
        <v>1</v>
      </c>
      <c r="M7794" t="n">
        <v>0</v>
      </c>
      <c r="O7794" t="n">
        <v>0</v>
      </c>
      <c r="P7794" t="n">
        <v>53</v>
      </c>
      <c r="Q7794" t="n">
        <v>0</v>
      </c>
      <c r="R7794" t="n">
        <v>0</v>
      </c>
      <c r="S7794" t="n">
        <v>0</v>
      </c>
      <c r="T7794" t="n">
        <v>33</v>
      </c>
    </row>
    <row r="7795">
      <c r="A7795" s="8" t="n">
        <v>46222</v>
      </c>
      <c r="B7795" t="inlineStr">
        <is>
          <t>YX</t>
        </is>
      </c>
      <c r="C7795" s="9">
        <f>_xlfn.XLOOKUP(B7795,Carriers[Code],Carriers[Airline])</f>
        <v/>
      </c>
      <c r="D7795" t="n">
        <v>4516</v>
      </c>
      <c r="E7795" t="inlineStr">
        <is>
          <t>TVC</t>
        </is>
      </c>
      <c r="F7795" s="10" t="n">
        <v>1054</v>
      </c>
      <c r="G7795" t="inlineStr">
        <is>
          <t>1000-1059</t>
        </is>
      </c>
      <c r="H7795" s="9">
        <f>INT(F7795/100)</f>
        <v/>
      </c>
      <c r="I7795" t="n">
        <v>18</v>
      </c>
      <c r="J7795" t="n">
        <v>1</v>
      </c>
      <c r="K7795" t="n">
        <v>10</v>
      </c>
      <c r="L7795" t="n">
        <v>0</v>
      </c>
      <c r="M7795" t="n">
        <v>0</v>
      </c>
      <c r="O7795" t="n">
        <v>0</v>
      </c>
    </row>
    <row r="7796">
      <c r="A7796" s="8" t="n">
        <v>46222</v>
      </c>
      <c r="B7796" t="inlineStr">
        <is>
          <t>DL</t>
        </is>
      </c>
      <c r="C7796" s="9">
        <f>_xlfn.XLOOKUP(B7796,Carriers[Code],Carriers[Airline])</f>
        <v/>
      </c>
      <c r="D7796" t="n">
        <v>2004</v>
      </c>
      <c r="E7796" t="inlineStr">
        <is>
          <t>LAX</t>
        </is>
      </c>
      <c r="F7796" s="10" t="n">
        <v>1055</v>
      </c>
      <c r="G7796" t="inlineStr">
        <is>
          <t>1000-1059</t>
        </is>
      </c>
      <c r="H7796" s="9">
        <f>INT(F7796/100)</f>
        <v/>
      </c>
      <c r="I7796" t="n">
        <v>9</v>
      </c>
      <c r="J7796" t="n">
        <v>0</v>
      </c>
      <c r="K7796" t="n">
        <v>-26</v>
      </c>
      <c r="L7796" t="n">
        <v>0</v>
      </c>
      <c r="M7796" t="n">
        <v>0</v>
      </c>
      <c r="O7796" t="n">
        <v>0</v>
      </c>
    </row>
    <row r="7797">
      <c r="A7797" s="8" t="n">
        <v>46222</v>
      </c>
      <c r="B7797" t="inlineStr">
        <is>
          <t>AA</t>
        </is>
      </c>
      <c r="C7797" s="9">
        <f>_xlfn.XLOOKUP(B7797,Carriers[Code],Carriers[Airline])</f>
        <v/>
      </c>
      <c r="D7797" t="n">
        <v>815</v>
      </c>
      <c r="E7797" t="inlineStr">
        <is>
          <t>MIA</t>
        </is>
      </c>
      <c r="F7797" s="10" t="n">
        <v>1056</v>
      </c>
      <c r="G7797" t="inlineStr">
        <is>
          <t>1000-1059</t>
        </is>
      </c>
      <c r="H7797" s="9">
        <f>INT(F7797/100)</f>
        <v/>
      </c>
      <c r="I7797" t="n">
        <v>21</v>
      </c>
      <c r="J7797" t="n">
        <v>1</v>
      </c>
      <c r="K7797" t="n">
        <v>25</v>
      </c>
      <c r="L7797" t="n">
        <v>1</v>
      </c>
      <c r="M7797" t="n">
        <v>0</v>
      </c>
      <c r="O7797" t="n">
        <v>0</v>
      </c>
      <c r="P7797" t="n">
        <v>21</v>
      </c>
      <c r="Q7797" t="n">
        <v>0</v>
      </c>
      <c r="R7797" t="n">
        <v>4</v>
      </c>
      <c r="S7797" t="n">
        <v>0</v>
      </c>
      <c r="T7797" t="n">
        <v>0</v>
      </c>
    </row>
    <row r="7798">
      <c r="A7798" s="8" t="n">
        <v>46222</v>
      </c>
      <c r="B7798" t="inlineStr">
        <is>
          <t>UA</t>
        </is>
      </c>
      <c r="C7798" s="9">
        <f>_xlfn.XLOOKUP(B7798,Carriers[Code],Carriers[Airline])</f>
        <v/>
      </c>
      <c r="D7798" t="n">
        <v>2394</v>
      </c>
      <c r="E7798" t="inlineStr">
        <is>
          <t>EWR</t>
        </is>
      </c>
      <c r="F7798" s="10" t="n">
        <v>1058</v>
      </c>
      <c r="G7798" t="inlineStr">
        <is>
          <t>1000-1059</t>
        </is>
      </c>
      <c r="H7798" s="9">
        <f>INT(F7798/100)</f>
        <v/>
      </c>
      <c r="I7798" t="n">
        <v>5</v>
      </c>
      <c r="J7798" t="n">
        <v>0</v>
      </c>
      <c r="K7798" t="n">
        <v>-4</v>
      </c>
      <c r="L7798" t="n">
        <v>0</v>
      </c>
      <c r="M7798" t="n">
        <v>0</v>
      </c>
      <c r="O7798" t="n">
        <v>0</v>
      </c>
    </row>
    <row r="7799">
      <c r="A7799" s="8" t="n">
        <v>46222</v>
      </c>
      <c r="B7799" t="inlineStr">
        <is>
          <t>B6</t>
        </is>
      </c>
      <c r="C7799" s="9">
        <f>_xlfn.XLOOKUP(B7799,Carriers[Code],Carriers[Airline])</f>
        <v/>
      </c>
      <c r="D7799" t="n">
        <v>1487</v>
      </c>
      <c r="E7799" t="inlineStr">
        <is>
          <t>LAX</t>
        </is>
      </c>
      <c r="F7799" s="10" t="n">
        <v>1100</v>
      </c>
      <c r="G7799" t="inlineStr">
        <is>
          <t>1100-1159</t>
        </is>
      </c>
      <c r="H7799" s="9">
        <f>INT(F7799/100)</f>
        <v/>
      </c>
      <c r="I7799" t="n">
        <v>57</v>
      </c>
      <c r="J7799" t="n">
        <v>1</v>
      </c>
      <c r="K7799" t="n">
        <v>36</v>
      </c>
      <c r="L7799" t="n">
        <v>1</v>
      </c>
      <c r="M7799" t="n">
        <v>0</v>
      </c>
      <c r="O7799" t="n">
        <v>0</v>
      </c>
      <c r="P7799" t="n">
        <v>11</v>
      </c>
      <c r="Q7799" t="n">
        <v>0</v>
      </c>
      <c r="R7799" t="n">
        <v>0</v>
      </c>
      <c r="S7799" t="n">
        <v>0</v>
      </c>
      <c r="T7799" t="n">
        <v>25</v>
      </c>
    </row>
    <row r="7800">
      <c r="A7800" s="8" t="n">
        <v>46222</v>
      </c>
      <c r="B7800" t="inlineStr">
        <is>
          <t>YX</t>
        </is>
      </c>
      <c r="C7800" s="9">
        <f>_xlfn.XLOOKUP(B7800,Carriers[Code],Carriers[Airline])</f>
        <v/>
      </c>
      <c r="D7800" t="n">
        <v>5755</v>
      </c>
      <c r="E7800" t="inlineStr">
        <is>
          <t>LGA</t>
        </is>
      </c>
      <c r="F7800" s="10" t="n">
        <v>1100</v>
      </c>
      <c r="G7800" t="inlineStr">
        <is>
          <t>1100-1159</t>
        </is>
      </c>
      <c r="H7800" s="9">
        <f>INT(F7800/100)</f>
        <v/>
      </c>
      <c r="I7800" t="n">
        <v>45</v>
      </c>
      <c r="J7800" t="n">
        <v>1</v>
      </c>
      <c r="K7800" t="n">
        <v>39</v>
      </c>
      <c r="L7800" t="n">
        <v>1</v>
      </c>
      <c r="M7800" t="n">
        <v>0</v>
      </c>
      <c r="O7800" t="n">
        <v>0</v>
      </c>
      <c r="P7800" t="n">
        <v>0</v>
      </c>
      <c r="Q7800" t="n">
        <v>0</v>
      </c>
      <c r="R7800" t="n">
        <v>0</v>
      </c>
      <c r="S7800" t="n">
        <v>0</v>
      </c>
      <c r="T7800" t="n">
        <v>39</v>
      </c>
    </row>
    <row r="7801">
      <c r="A7801" s="8" t="n">
        <v>46222</v>
      </c>
      <c r="B7801" t="inlineStr">
        <is>
          <t>B6</t>
        </is>
      </c>
      <c r="C7801" s="9">
        <f>_xlfn.XLOOKUP(B7801,Carriers[Code],Carriers[Airline])</f>
        <v/>
      </c>
      <c r="D7801" t="n">
        <v>837</v>
      </c>
      <c r="E7801" t="inlineStr">
        <is>
          <t>DTW</t>
        </is>
      </c>
      <c r="F7801" s="10" t="n">
        <v>1104</v>
      </c>
      <c r="G7801" t="inlineStr">
        <is>
          <t>1100-1159</t>
        </is>
      </c>
      <c r="H7801" s="9">
        <f>INT(F7801/100)</f>
        <v/>
      </c>
      <c r="I7801" t="n">
        <v>208</v>
      </c>
      <c r="J7801" t="n">
        <v>1</v>
      </c>
      <c r="K7801" t="n">
        <v>198</v>
      </c>
      <c r="L7801" t="n">
        <v>1</v>
      </c>
      <c r="M7801" t="n">
        <v>0</v>
      </c>
      <c r="O7801" t="n">
        <v>0</v>
      </c>
      <c r="P7801" t="n">
        <v>198</v>
      </c>
      <c r="Q7801" t="n">
        <v>0</v>
      </c>
      <c r="R7801" t="n">
        <v>0</v>
      </c>
      <c r="S7801" t="n">
        <v>0</v>
      </c>
      <c r="T7801" t="n">
        <v>0</v>
      </c>
    </row>
    <row r="7802">
      <c r="A7802" s="8" t="n">
        <v>46222</v>
      </c>
      <c r="B7802" t="inlineStr">
        <is>
          <t>DL</t>
        </is>
      </c>
      <c r="C7802" s="9">
        <f>_xlfn.XLOOKUP(B7802,Carriers[Code],Carriers[Airline])</f>
        <v/>
      </c>
      <c r="D7802" t="n">
        <v>860</v>
      </c>
      <c r="E7802" t="inlineStr">
        <is>
          <t>SFO</t>
        </is>
      </c>
      <c r="F7802" s="10" t="n">
        <v>1105</v>
      </c>
      <c r="G7802" t="inlineStr">
        <is>
          <t>1100-1159</t>
        </is>
      </c>
      <c r="H7802" s="9">
        <f>INT(F7802/100)</f>
        <v/>
      </c>
      <c r="I7802" t="n">
        <v>-1</v>
      </c>
      <c r="J7802" t="n">
        <v>0</v>
      </c>
      <c r="K7802" t="n">
        <v>-26</v>
      </c>
      <c r="L7802" t="n">
        <v>0</v>
      </c>
      <c r="M7802" t="n">
        <v>0</v>
      </c>
      <c r="O7802" t="n">
        <v>0</v>
      </c>
    </row>
    <row r="7803">
      <c r="A7803" s="8" t="n">
        <v>46222</v>
      </c>
      <c r="B7803" t="inlineStr">
        <is>
          <t>B6</t>
        </is>
      </c>
      <c r="C7803" s="9">
        <f>_xlfn.XLOOKUP(B7803,Carriers[Code],Carriers[Airline])</f>
        <v/>
      </c>
      <c r="D7803" t="n">
        <v>401</v>
      </c>
      <c r="E7803" t="inlineStr">
        <is>
          <t>MSY</t>
        </is>
      </c>
      <c r="F7803" s="10" t="n">
        <v>1114</v>
      </c>
      <c r="G7803" t="inlineStr">
        <is>
          <t>1100-1159</t>
        </is>
      </c>
      <c r="H7803" s="9">
        <f>INT(F7803/100)</f>
        <v/>
      </c>
      <c r="I7803" t="n">
        <v>17</v>
      </c>
      <c r="J7803" t="n">
        <v>1</v>
      </c>
      <c r="K7803" t="n">
        <v>28</v>
      </c>
      <c r="L7803" t="n">
        <v>1</v>
      </c>
      <c r="M7803" t="n">
        <v>0</v>
      </c>
      <c r="O7803" t="n">
        <v>0</v>
      </c>
      <c r="P7803" t="n">
        <v>0</v>
      </c>
      <c r="Q7803" t="n">
        <v>0</v>
      </c>
      <c r="R7803" t="n">
        <v>11</v>
      </c>
      <c r="S7803" t="n">
        <v>0</v>
      </c>
      <c r="T7803" t="n">
        <v>17</v>
      </c>
    </row>
    <row r="7804">
      <c r="A7804" s="8" t="n">
        <v>46222</v>
      </c>
      <c r="B7804" t="inlineStr">
        <is>
          <t>DL</t>
        </is>
      </c>
      <c r="C7804" s="9">
        <f>_xlfn.XLOOKUP(B7804,Carriers[Code],Carriers[Airline])</f>
        <v/>
      </c>
      <c r="D7804" t="n">
        <v>464</v>
      </c>
      <c r="E7804" t="inlineStr">
        <is>
          <t>SLC</t>
        </is>
      </c>
      <c r="F7804" s="10" t="n">
        <v>1115</v>
      </c>
      <c r="G7804" t="inlineStr">
        <is>
          <t>1100-1159</t>
        </is>
      </c>
      <c r="H7804" s="9">
        <f>INT(F7804/100)</f>
        <v/>
      </c>
      <c r="I7804" t="n">
        <v>-2</v>
      </c>
      <c r="J7804" t="n">
        <v>0</v>
      </c>
      <c r="K7804" t="n">
        <v>-17</v>
      </c>
      <c r="L7804" t="n">
        <v>0</v>
      </c>
      <c r="M7804" t="n">
        <v>0</v>
      </c>
      <c r="O7804" t="n">
        <v>0</v>
      </c>
    </row>
    <row r="7805">
      <c r="A7805" s="8" t="n">
        <v>46222</v>
      </c>
      <c r="B7805" t="inlineStr">
        <is>
          <t>B6</t>
        </is>
      </c>
      <c r="C7805" s="9">
        <f>_xlfn.XLOOKUP(B7805,Carriers[Code],Carriers[Airline])</f>
        <v/>
      </c>
      <c r="D7805" t="n">
        <v>2283</v>
      </c>
      <c r="E7805" t="inlineStr">
        <is>
          <t>RDU</t>
        </is>
      </c>
      <c r="F7805" s="10" t="n">
        <v>1119</v>
      </c>
      <c r="G7805" t="inlineStr">
        <is>
          <t>1100-1159</t>
        </is>
      </c>
      <c r="H7805" s="9">
        <f>INT(F7805/100)</f>
        <v/>
      </c>
      <c r="I7805" t="n">
        <v>-3</v>
      </c>
      <c r="J7805" t="n">
        <v>0</v>
      </c>
      <c r="K7805" t="n">
        <v>-6</v>
      </c>
      <c r="L7805" t="n">
        <v>0</v>
      </c>
      <c r="M7805" t="n">
        <v>0</v>
      </c>
      <c r="O7805" t="n">
        <v>0</v>
      </c>
    </row>
    <row r="7806">
      <c r="A7806" s="8" t="n">
        <v>46222</v>
      </c>
      <c r="B7806" t="inlineStr">
        <is>
          <t>AA</t>
        </is>
      </c>
      <c r="C7806" s="9">
        <f>_xlfn.XLOOKUP(B7806,Carriers[Code],Carriers[Airline])</f>
        <v/>
      </c>
      <c r="D7806" t="n">
        <v>3161</v>
      </c>
      <c r="E7806" t="inlineStr">
        <is>
          <t>CLT</t>
        </is>
      </c>
      <c r="F7806" s="10" t="n">
        <v>1120</v>
      </c>
      <c r="G7806" t="inlineStr">
        <is>
          <t>1100-1159</t>
        </is>
      </c>
      <c r="H7806" s="9">
        <f>INT(F7806/100)</f>
        <v/>
      </c>
      <c r="I7806" t="n">
        <v>-7</v>
      </c>
      <c r="J7806" t="n">
        <v>0</v>
      </c>
      <c r="K7806" t="n">
        <v>-30</v>
      </c>
      <c r="L7806" t="n">
        <v>0</v>
      </c>
      <c r="M7806" t="n">
        <v>0</v>
      </c>
      <c r="O7806" t="n">
        <v>0</v>
      </c>
    </row>
    <row r="7807">
      <c r="A7807" s="8" t="n">
        <v>46222</v>
      </c>
      <c r="B7807" t="inlineStr">
        <is>
          <t>DL</t>
        </is>
      </c>
      <c r="C7807" s="9">
        <f>_xlfn.XLOOKUP(B7807,Carriers[Code],Carriers[Airline])</f>
        <v/>
      </c>
      <c r="D7807" t="n">
        <v>1398</v>
      </c>
      <c r="E7807" t="inlineStr">
        <is>
          <t>MSY</t>
        </is>
      </c>
      <c r="F7807" s="10" t="n">
        <v>1120</v>
      </c>
      <c r="G7807" t="inlineStr">
        <is>
          <t>1100-1159</t>
        </is>
      </c>
      <c r="H7807" s="9">
        <f>INT(F7807/100)</f>
        <v/>
      </c>
      <c r="I7807" t="n">
        <v>5</v>
      </c>
      <c r="J7807" t="n">
        <v>0</v>
      </c>
      <c r="K7807" t="n">
        <v>-6</v>
      </c>
      <c r="L7807" t="n">
        <v>0</v>
      </c>
      <c r="M7807" t="n">
        <v>0</v>
      </c>
      <c r="O7807" t="n">
        <v>0</v>
      </c>
    </row>
    <row r="7808">
      <c r="A7808" s="8" t="n">
        <v>46222</v>
      </c>
      <c r="B7808" t="inlineStr">
        <is>
          <t>YX</t>
        </is>
      </c>
      <c r="C7808" s="9">
        <f>_xlfn.XLOOKUP(B7808,Carriers[Code],Carriers[Airline])</f>
        <v/>
      </c>
      <c r="D7808" t="n">
        <v>5803</v>
      </c>
      <c r="E7808" t="inlineStr">
        <is>
          <t>SAV</t>
        </is>
      </c>
      <c r="F7808" s="10" t="n">
        <v>1125</v>
      </c>
      <c r="G7808" t="inlineStr">
        <is>
          <t>1100-1159</t>
        </is>
      </c>
      <c r="H7808" s="9">
        <f>INT(F7808/100)</f>
        <v/>
      </c>
      <c r="I7808" t="n">
        <v>7</v>
      </c>
      <c r="J7808" t="n">
        <v>0</v>
      </c>
      <c r="K7808" t="n">
        <v>0</v>
      </c>
      <c r="L7808" t="n">
        <v>0</v>
      </c>
      <c r="M7808" t="n">
        <v>0</v>
      </c>
      <c r="O7808" t="n">
        <v>0</v>
      </c>
    </row>
    <row r="7809">
      <c r="A7809" s="8" t="n">
        <v>46222</v>
      </c>
      <c r="B7809" t="inlineStr">
        <is>
          <t>DL</t>
        </is>
      </c>
      <c r="C7809" s="9">
        <f>_xlfn.XLOOKUP(B7809,Carriers[Code],Carriers[Airline])</f>
        <v/>
      </c>
      <c r="D7809" t="n">
        <v>332</v>
      </c>
      <c r="E7809" t="inlineStr">
        <is>
          <t>SEA</t>
        </is>
      </c>
      <c r="F7809" s="10" t="n">
        <v>1129</v>
      </c>
      <c r="G7809" t="inlineStr">
        <is>
          <t>1100-1159</t>
        </is>
      </c>
      <c r="H7809" s="9">
        <f>INT(F7809/100)</f>
        <v/>
      </c>
      <c r="I7809" t="n">
        <v>3</v>
      </c>
      <c r="J7809" t="n">
        <v>0</v>
      </c>
      <c r="K7809" t="n">
        <v>22</v>
      </c>
      <c r="L7809" t="n">
        <v>1</v>
      </c>
      <c r="M7809" t="n">
        <v>0</v>
      </c>
      <c r="O7809" t="n">
        <v>0</v>
      </c>
      <c r="P7809" t="n">
        <v>0</v>
      </c>
      <c r="Q7809" t="n">
        <v>0</v>
      </c>
      <c r="R7809" t="n">
        <v>22</v>
      </c>
      <c r="S7809" t="n">
        <v>0</v>
      </c>
      <c r="T7809" t="n">
        <v>0</v>
      </c>
    </row>
    <row r="7810">
      <c r="A7810" s="8" t="n">
        <v>46222</v>
      </c>
      <c r="B7810" t="inlineStr">
        <is>
          <t>YX</t>
        </is>
      </c>
      <c r="C7810" s="9">
        <f>_xlfn.XLOOKUP(B7810,Carriers[Code],Carriers[Airline])</f>
        <v/>
      </c>
      <c r="D7810" t="n">
        <v>4738</v>
      </c>
      <c r="E7810" t="inlineStr">
        <is>
          <t>ILM</t>
        </is>
      </c>
      <c r="F7810" s="10" t="n">
        <v>1130</v>
      </c>
      <c r="G7810" t="inlineStr">
        <is>
          <t>1100-1159</t>
        </is>
      </c>
      <c r="H7810" s="9">
        <f>INT(F7810/100)</f>
        <v/>
      </c>
      <c r="I7810" t="n">
        <v>87</v>
      </c>
      <c r="J7810" t="n">
        <v>1</v>
      </c>
      <c r="K7810" t="n">
        <v>81</v>
      </c>
      <c r="L7810" t="n">
        <v>1</v>
      </c>
      <c r="M7810" t="n">
        <v>0</v>
      </c>
      <c r="O7810" t="n">
        <v>0</v>
      </c>
      <c r="P7810" t="n">
        <v>42</v>
      </c>
      <c r="Q7810" t="n">
        <v>0</v>
      </c>
      <c r="R7810" t="n">
        <v>0</v>
      </c>
      <c r="S7810" t="n">
        <v>0</v>
      </c>
      <c r="T7810" t="n">
        <v>39</v>
      </c>
    </row>
    <row r="7811">
      <c r="A7811" s="8" t="n">
        <v>46222</v>
      </c>
      <c r="B7811" t="inlineStr">
        <is>
          <t>B6</t>
        </is>
      </c>
      <c r="C7811" s="9">
        <f>_xlfn.XLOOKUP(B7811,Carriers[Code],Carriers[Airline])</f>
        <v/>
      </c>
      <c r="D7811" t="n">
        <v>793</v>
      </c>
      <c r="E7811" t="inlineStr">
        <is>
          <t>DEN</t>
        </is>
      </c>
      <c r="F7811" s="10" t="n">
        <v>1134</v>
      </c>
      <c r="G7811" t="inlineStr">
        <is>
          <t>1100-1159</t>
        </is>
      </c>
      <c r="H7811" s="9">
        <f>INT(F7811/100)</f>
        <v/>
      </c>
      <c r="I7811" t="n">
        <v>72</v>
      </c>
      <c r="J7811" t="n">
        <v>1</v>
      </c>
      <c r="K7811" t="n">
        <v>50</v>
      </c>
      <c r="L7811" t="n">
        <v>1</v>
      </c>
      <c r="M7811" t="n">
        <v>0</v>
      </c>
      <c r="O7811" t="n">
        <v>0</v>
      </c>
      <c r="P7811" t="n">
        <v>39</v>
      </c>
      <c r="Q7811" t="n">
        <v>0</v>
      </c>
      <c r="R7811" t="n">
        <v>0</v>
      </c>
      <c r="S7811" t="n">
        <v>0</v>
      </c>
      <c r="T7811" t="n">
        <v>11</v>
      </c>
    </row>
    <row r="7812">
      <c r="A7812" s="8" t="n">
        <v>46222</v>
      </c>
      <c r="B7812" t="inlineStr">
        <is>
          <t>UA</t>
        </is>
      </c>
      <c r="C7812" s="9">
        <f>_xlfn.XLOOKUP(B7812,Carriers[Code],Carriers[Airline])</f>
        <v/>
      </c>
      <c r="D7812" t="n">
        <v>1074</v>
      </c>
      <c r="E7812" t="inlineStr">
        <is>
          <t>SFO</t>
        </is>
      </c>
      <c r="F7812" s="10" t="n">
        <v>1135</v>
      </c>
      <c r="G7812" t="inlineStr">
        <is>
          <t>1100-1159</t>
        </is>
      </c>
      <c r="H7812" s="9">
        <f>INT(F7812/100)</f>
        <v/>
      </c>
      <c r="I7812" t="n">
        <v>3</v>
      </c>
      <c r="J7812" t="n">
        <v>0</v>
      </c>
      <c r="K7812" t="n">
        <v>-14</v>
      </c>
      <c r="L7812" t="n">
        <v>0</v>
      </c>
      <c r="M7812" t="n">
        <v>0</v>
      </c>
      <c r="O7812" t="n">
        <v>0</v>
      </c>
    </row>
    <row r="7813">
      <c r="A7813" s="8" t="n">
        <v>46222</v>
      </c>
      <c r="B7813" t="inlineStr">
        <is>
          <t>WN</t>
        </is>
      </c>
      <c r="C7813" s="9">
        <f>_xlfn.XLOOKUP(B7813,Carriers[Code],Carriers[Airline])</f>
        <v/>
      </c>
      <c r="D7813" t="n">
        <v>2640</v>
      </c>
      <c r="E7813" t="inlineStr">
        <is>
          <t>BWI</t>
        </is>
      </c>
      <c r="F7813" s="10" t="n">
        <v>1135</v>
      </c>
      <c r="G7813" t="inlineStr">
        <is>
          <t>1100-1159</t>
        </is>
      </c>
      <c r="H7813" s="9">
        <f>INT(F7813/100)</f>
        <v/>
      </c>
      <c r="I7813" t="n">
        <v>5</v>
      </c>
      <c r="J7813" t="n">
        <v>0</v>
      </c>
      <c r="K7813" t="n">
        <v>0</v>
      </c>
      <c r="L7813" t="n">
        <v>0</v>
      </c>
      <c r="M7813" t="n">
        <v>0</v>
      </c>
      <c r="O7813" t="n">
        <v>0</v>
      </c>
    </row>
    <row r="7814">
      <c r="A7814" s="8" t="n">
        <v>46222</v>
      </c>
      <c r="B7814" t="inlineStr">
        <is>
          <t>DL</t>
        </is>
      </c>
      <c r="C7814" s="9">
        <f>_xlfn.XLOOKUP(B7814,Carriers[Code],Carriers[Airline])</f>
        <v/>
      </c>
      <c r="D7814" t="n">
        <v>1103</v>
      </c>
      <c r="E7814" t="inlineStr">
        <is>
          <t>MSP</t>
        </is>
      </c>
      <c r="F7814" s="10" t="n">
        <v>1150</v>
      </c>
      <c r="G7814" t="inlineStr">
        <is>
          <t>1100-1159</t>
        </is>
      </c>
      <c r="H7814" s="9">
        <f>INT(F7814/100)</f>
        <v/>
      </c>
      <c r="I7814" t="n">
        <v>-2</v>
      </c>
      <c r="J7814" t="n">
        <v>0</v>
      </c>
      <c r="K7814" t="n">
        <v>8</v>
      </c>
      <c r="L7814" t="n">
        <v>0</v>
      </c>
      <c r="M7814" t="n">
        <v>0</v>
      </c>
      <c r="O7814" t="n">
        <v>0</v>
      </c>
    </row>
    <row r="7815">
      <c r="A7815" s="8" t="n">
        <v>46222</v>
      </c>
      <c r="B7815" t="inlineStr">
        <is>
          <t>YX</t>
        </is>
      </c>
      <c r="C7815" s="9">
        <f>_xlfn.XLOOKUP(B7815,Carriers[Code],Carriers[Airline])</f>
        <v/>
      </c>
      <c r="D7815" t="n">
        <v>5731</v>
      </c>
      <c r="E7815" t="inlineStr">
        <is>
          <t>PIT</t>
        </is>
      </c>
      <c r="F7815" s="10" t="n">
        <v>1150</v>
      </c>
      <c r="G7815" t="inlineStr">
        <is>
          <t>1100-1159</t>
        </is>
      </c>
      <c r="H7815" s="9">
        <f>INT(F7815/100)</f>
        <v/>
      </c>
      <c r="I7815" t="n">
        <v>-4</v>
      </c>
      <c r="J7815" t="n">
        <v>0</v>
      </c>
      <c r="K7815" t="n">
        <v>-22</v>
      </c>
      <c r="L7815" t="n">
        <v>0</v>
      </c>
      <c r="M7815" t="n">
        <v>0</v>
      </c>
      <c r="O7815" t="n">
        <v>0</v>
      </c>
    </row>
    <row r="7816">
      <c r="A7816" s="8" t="n">
        <v>46222</v>
      </c>
      <c r="B7816" t="inlineStr">
        <is>
          <t>F9</t>
        </is>
      </c>
      <c r="C7816" s="9">
        <f>_xlfn.XLOOKUP(B7816,Carriers[Code],Carriers[Airline])</f>
        <v/>
      </c>
      <c r="D7816" t="n">
        <v>3511</v>
      </c>
      <c r="E7816" t="inlineStr">
        <is>
          <t>ATL</t>
        </is>
      </c>
      <c r="F7816" s="10" t="n">
        <v>1152</v>
      </c>
      <c r="G7816" t="inlineStr">
        <is>
          <t>1100-1159</t>
        </is>
      </c>
      <c r="H7816" s="9">
        <f>INT(F7816/100)</f>
        <v/>
      </c>
      <c r="I7816" t="n">
        <v>10</v>
      </c>
      <c r="J7816" t="n">
        <v>0</v>
      </c>
      <c r="K7816" t="n">
        <v>44</v>
      </c>
      <c r="L7816" t="n">
        <v>1</v>
      </c>
      <c r="M7816" t="n">
        <v>0</v>
      </c>
      <c r="O7816" t="n">
        <v>0</v>
      </c>
      <c r="P7816" t="n">
        <v>6</v>
      </c>
      <c r="Q7816" t="n">
        <v>0</v>
      </c>
      <c r="R7816" t="n">
        <v>34</v>
      </c>
      <c r="S7816" t="n">
        <v>0</v>
      </c>
      <c r="T7816" t="n">
        <v>4</v>
      </c>
    </row>
    <row r="7817">
      <c r="A7817" s="8" t="n">
        <v>46222</v>
      </c>
      <c r="B7817" t="inlineStr">
        <is>
          <t>YX</t>
        </is>
      </c>
      <c r="C7817" s="9">
        <f>_xlfn.XLOOKUP(B7817,Carriers[Code],Carriers[Airline])</f>
        <v/>
      </c>
      <c r="D7817" t="n">
        <v>4349</v>
      </c>
      <c r="E7817" t="inlineStr">
        <is>
          <t>DCA</t>
        </is>
      </c>
      <c r="F7817" s="10" t="n">
        <v>1152</v>
      </c>
      <c r="G7817" t="inlineStr">
        <is>
          <t>1100-1159</t>
        </is>
      </c>
      <c r="H7817" s="9">
        <f>INT(F7817/100)</f>
        <v/>
      </c>
      <c r="I7817" t="n">
        <v>6</v>
      </c>
      <c r="J7817" t="n">
        <v>0</v>
      </c>
      <c r="K7817" t="n">
        <v>0</v>
      </c>
      <c r="L7817" t="n">
        <v>0</v>
      </c>
      <c r="M7817" t="n">
        <v>0</v>
      </c>
      <c r="O7817" t="n">
        <v>0</v>
      </c>
    </row>
    <row r="7818">
      <c r="A7818" s="8" t="n">
        <v>46222</v>
      </c>
      <c r="B7818" t="inlineStr">
        <is>
          <t>YX</t>
        </is>
      </c>
      <c r="C7818" s="9">
        <f>_xlfn.XLOOKUP(B7818,Carriers[Code],Carriers[Airline])</f>
        <v/>
      </c>
      <c r="D7818" t="n">
        <v>4760</v>
      </c>
      <c r="E7818" t="inlineStr">
        <is>
          <t>CVG</t>
        </is>
      </c>
      <c r="F7818" s="10" t="n">
        <v>1155</v>
      </c>
      <c r="G7818" t="inlineStr">
        <is>
          <t>1100-1159</t>
        </is>
      </c>
      <c r="H7818" s="9">
        <f>INT(F7818/100)</f>
        <v/>
      </c>
      <c r="I7818" t="n">
        <v>61</v>
      </c>
      <c r="J7818" t="n">
        <v>1</v>
      </c>
      <c r="K7818" t="n">
        <v>47</v>
      </c>
      <c r="L7818" t="n">
        <v>1</v>
      </c>
      <c r="M7818" t="n">
        <v>0</v>
      </c>
      <c r="O7818" t="n">
        <v>0</v>
      </c>
      <c r="P7818" t="n">
        <v>47</v>
      </c>
      <c r="Q7818" t="n">
        <v>0</v>
      </c>
      <c r="R7818" t="n">
        <v>0</v>
      </c>
      <c r="S7818" t="n">
        <v>0</v>
      </c>
      <c r="T7818" t="n">
        <v>0</v>
      </c>
    </row>
    <row r="7819">
      <c r="A7819" s="8" t="n">
        <v>46222</v>
      </c>
      <c r="B7819" t="inlineStr">
        <is>
          <t>AA</t>
        </is>
      </c>
      <c r="C7819" s="9">
        <f>_xlfn.XLOOKUP(B7819,Carriers[Code],Carriers[Airline])</f>
        <v/>
      </c>
      <c r="D7819" t="n">
        <v>1610</v>
      </c>
      <c r="E7819" t="inlineStr">
        <is>
          <t>ORD</t>
        </is>
      </c>
      <c r="F7819" s="10" t="n">
        <v>1200</v>
      </c>
      <c r="G7819" t="inlineStr">
        <is>
          <t>1200-1259</t>
        </is>
      </c>
      <c r="H7819" s="9">
        <f>INT(F7819/100)</f>
        <v/>
      </c>
      <c r="I7819" t="n">
        <v>-8</v>
      </c>
      <c r="J7819" t="n">
        <v>0</v>
      </c>
      <c r="K7819" t="n">
        <v>6</v>
      </c>
      <c r="L7819" t="n">
        <v>0</v>
      </c>
      <c r="M7819" t="n">
        <v>0</v>
      </c>
      <c r="O7819" t="n">
        <v>0</v>
      </c>
    </row>
    <row r="7820">
      <c r="A7820" s="8" t="n">
        <v>46222</v>
      </c>
      <c r="B7820" t="inlineStr">
        <is>
          <t>YX</t>
        </is>
      </c>
      <c r="C7820" s="9">
        <f>_xlfn.XLOOKUP(B7820,Carriers[Code],Carriers[Airline])</f>
        <v/>
      </c>
      <c r="D7820" t="n">
        <v>5854</v>
      </c>
      <c r="E7820" t="inlineStr">
        <is>
          <t>LGA</t>
        </is>
      </c>
      <c r="F7820" s="10" t="n">
        <v>1200</v>
      </c>
      <c r="G7820" t="inlineStr">
        <is>
          <t>1200-1259</t>
        </is>
      </c>
      <c r="H7820" s="9">
        <f>INT(F7820/100)</f>
        <v/>
      </c>
      <c r="I7820" t="n">
        <v>67</v>
      </c>
      <c r="J7820" t="n">
        <v>1</v>
      </c>
      <c r="K7820" t="n">
        <v>79</v>
      </c>
      <c r="L7820" t="n">
        <v>1</v>
      </c>
      <c r="M7820" t="n">
        <v>0</v>
      </c>
      <c r="O7820" t="n">
        <v>0</v>
      </c>
      <c r="P7820" t="n">
        <v>67</v>
      </c>
      <c r="Q7820" t="n">
        <v>0</v>
      </c>
      <c r="R7820" t="n">
        <v>12</v>
      </c>
      <c r="S7820" t="n">
        <v>0</v>
      </c>
      <c r="T7820" t="n">
        <v>0</v>
      </c>
    </row>
    <row r="7821">
      <c r="A7821" s="8" t="n">
        <v>46222</v>
      </c>
      <c r="B7821" t="inlineStr">
        <is>
          <t>DL</t>
        </is>
      </c>
      <c r="C7821" s="9">
        <f>_xlfn.XLOOKUP(B7821,Carriers[Code],Carriers[Airline])</f>
        <v/>
      </c>
      <c r="D7821" t="n">
        <v>303</v>
      </c>
      <c r="E7821" t="inlineStr">
        <is>
          <t>DFW</t>
        </is>
      </c>
      <c r="F7821" s="10" t="n">
        <v>1205</v>
      </c>
      <c r="G7821" t="inlineStr">
        <is>
          <t>1200-1259</t>
        </is>
      </c>
      <c r="H7821" s="9">
        <f>INT(F7821/100)</f>
        <v/>
      </c>
      <c r="I7821" t="n">
        <v>-6</v>
      </c>
      <c r="J7821" t="n">
        <v>0</v>
      </c>
      <c r="K7821" t="n">
        <v>-19</v>
      </c>
      <c r="L7821" t="n">
        <v>0</v>
      </c>
      <c r="M7821" t="n">
        <v>0</v>
      </c>
      <c r="O7821" t="n">
        <v>0</v>
      </c>
    </row>
    <row r="7822">
      <c r="A7822" s="8" t="n">
        <v>46222</v>
      </c>
      <c r="B7822" t="inlineStr">
        <is>
          <t>DL</t>
        </is>
      </c>
      <c r="C7822" s="9">
        <f>_xlfn.XLOOKUP(B7822,Carriers[Code],Carriers[Airline])</f>
        <v/>
      </c>
      <c r="D7822" t="n">
        <v>2785</v>
      </c>
      <c r="E7822" t="inlineStr">
        <is>
          <t>CHS</t>
        </is>
      </c>
      <c r="F7822" s="10" t="n">
        <v>1206</v>
      </c>
      <c r="G7822" t="inlineStr">
        <is>
          <t>1200-1259</t>
        </is>
      </c>
      <c r="H7822" s="9">
        <f>INT(F7822/100)</f>
        <v/>
      </c>
      <c r="I7822" t="n">
        <v>115</v>
      </c>
      <c r="J7822" t="n">
        <v>1</v>
      </c>
      <c r="K7822" t="n">
        <v>126</v>
      </c>
      <c r="L7822" t="n">
        <v>1</v>
      </c>
      <c r="M7822" t="n">
        <v>0</v>
      </c>
      <c r="O7822" t="n">
        <v>0</v>
      </c>
      <c r="P7822" t="n">
        <v>115</v>
      </c>
      <c r="Q7822" t="n">
        <v>0</v>
      </c>
      <c r="R7822" t="n">
        <v>11</v>
      </c>
      <c r="S7822" t="n">
        <v>0</v>
      </c>
      <c r="T7822" t="n">
        <v>0</v>
      </c>
    </row>
    <row r="7823">
      <c r="A7823" s="8" t="n">
        <v>46222</v>
      </c>
      <c r="B7823" t="inlineStr">
        <is>
          <t>G4</t>
        </is>
      </c>
      <c r="C7823" s="9">
        <f>_xlfn.XLOOKUP(B7823,Carriers[Code],Carriers[Airline])</f>
        <v/>
      </c>
      <c r="D7823" t="n">
        <v>456</v>
      </c>
      <c r="E7823" t="inlineStr">
        <is>
          <t>DSM</t>
        </is>
      </c>
      <c r="F7823" s="10" t="n">
        <v>1206</v>
      </c>
      <c r="G7823" t="inlineStr">
        <is>
          <t>1200-1259</t>
        </is>
      </c>
      <c r="H7823" s="9">
        <f>INT(F7823/100)</f>
        <v/>
      </c>
      <c r="I7823" t="n">
        <v>-14</v>
      </c>
      <c r="J7823" t="n">
        <v>0</v>
      </c>
      <c r="K7823" t="n">
        <v>-15</v>
      </c>
      <c r="L7823" t="n">
        <v>0</v>
      </c>
      <c r="M7823" t="n">
        <v>0</v>
      </c>
      <c r="O7823" t="n">
        <v>0</v>
      </c>
    </row>
    <row r="7824">
      <c r="A7824" s="8" t="n">
        <v>46222</v>
      </c>
      <c r="B7824" t="inlineStr">
        <is>
          <t>B6</t>
        </is>
      </c>
      <c r="C7824" s="9">
        <f>_xlfn.XLOOKUP(B7824,Carriers[Code],Carriers[Airline])</f>
        <v/>
      </c>
      <c r="D7824" t="n">
        <v>51</v>
      </c>
      <c r="E7824" t="inlineStr">
        <is>
          <t>MCO</t>
        </is>
      </c>
      <c r="F7824" s="10" t="n">
        <v>1210</v>
      </c>
      <c r="G7824" t="inlineStr">
        <is>
          <t>1200-1259</t>
        </is>
      </c>
      <c r="H7824" s="9">
        <f>INT(F7824/100)</f>
        <v/>
      </c>
      <c r="I7824" t="n">
        <v>79</v>
      </c>
      <c r="J7824" t="n">
        <v>1</v>
      </c>
      <c r="K7824" t="n">
        <v>86</v>
      </c>
      <c r="L7824" t="n">
        <v>1</v>
      </c>
      <c r="M7824" t="n">
        <v>0</v>
      </c>
      <c r="O7824" t="n">
        <v>0</v>
      </c>
      <c r="P7824" t="n">
        <v>16</v>
      </c>
      <c r="Q7824" t="n">
        <v>0</v>
      </c>
      <c r="R7824" t="n">
        <v>7</v>
      </c>
      <c r="S7824" t="n">
        <v>0</v>
      </c>
      <c r="T7824" t="n">
        <v>63</v>
      </c>
    </row>
    <row r="7825">
      <c r="A7825" s="8" t="n">
        <v>46222</v>
      </c>
      <c r="B7825" t="inlineStr">
        <is>
          <t>B6</t>
        </is>
      </c>
      <c r="C7825" s="9">
        <f>_xlfn.XLOOKUP(B7825,Carriers[Code],Carriers[Airline])</f>
        <v/>
      </c>
      <c r="D7825" t="n">
        <v>1352</v>
      </c>
      <c r="E7825" t="inlineStr">
        <is>
          <t>ACK</t>
        </is>
      </c>
      <c r="F7825" s="10" t="n">
        <v>1212</v>
      </c>
      <c r="G7825" t="inlineStr">
        <is>
          <t>1200-1259</t>
        </is>
      </c>
      <c r="H7825" s="9">
        <f>INT(F7825/100)</f>
        <v/>
      </c>
      <c r="M7825" t="n">
        <v>1</v>
      </c>
      <c r="N7825" t="inlineStr">
        <is>
          <t>B</t>
        </is>
      </c>
      <c r="O7825" t="n">
        <v>0</v>
      </c>
    </row>
    <row r="7826">
      <c r="A7826" s="8" t="n">
        <v>46222</v>
      </c>
      <c r="B7826" t="inlineStr">
        <is>
          <t>UA</t>
        </is>
      </c>
      <c r="C7826" s="9">
        <f>_xlfn.XLOOKUP(B7826,Carriers[Code],Carriers[Airline])</f>
        <v/>
      </c>
      <c r="D7826" t="n">
        <v>414</v>
      </c>
      <c r="E7826" t="inlineStr">
        <is>
          <t>DEN</t>
        </is>
      </c>
      <c r="F7826" s="10" t="n">
        <v>1222</v>
      </c>
      <c r="G7826" t="inlineStr">
        <is>
          <t>1200-1259</t>
        </is>
      </c>
      <c r="H7826" s="9">
        <f>INT(F7826/100)</f>
        <v/>
      </c>
      <c r="I7826" t="n">
        <v>12</v>
      </c>
      <c r="J7826" t="n">
        <v>0</v>
      </c>
      <c r="K7826" t="n">
        <v>-6</v>
      </c>
      <c r="L7826" t="n">
        <v>0</v>
      </c>
      <c r="M7826" t="n">
        <v>0</v>
      </c>
      <c r="O7826" t="n">
        <v>0</v>
      </c>
    </row>
    <row r="7827">
      <c r="A7827" s="8" t="n">
        <v>46222</v>
      </c>
      <c r="B7827" t="inlineStr">
        <is>
          <t>DL</t>
        </is>
      </c>
      <c r="C7827" s="9">
        <f>_xlfn.XLOOKUP(B7827,Carriers[Code],Carriers[Airline])</f>
        <v/>
      </c>
      <c r="D7827" t="n">
        <v>2816</v>
      </c>
      <c r="E7827" t="inlineStr">
        <is>
          <t>ORD</t>
        </is>
      </c>
      <c r="F7827" s="10" t="n">
        <v>1225</v>
      </c>
      <c r="G7827" t="inlineStr">
        <is>
          <t>1200-1259</t>
        </is>
      </c>
      <c r="H7827" s="9">
        <f>INT(F7827/100)</f>
        <v/>
      </c>
      <c r="I7827" t="n">
        <v>5</v>
      </c>
      <c r="J7827" t="n">
        <v>0</v>
      </c>
      <c r="K7827" t="n">
        <v>9</v>
      </c>
      <c r="L7827" t="n">
        <v>0</v>
      </c>
      <c r="M7827" t="n">
        <v>0</v>
      </c>
      <c r="O7827" t="n">
        <v>0</v>
      </c>
    </row>
    <row r="7828">
      <c r="A7828" s="8" t="n">
        <v>46222</v>
      </c>
      <c r="B7828" t="inlineStr">
        <is>
          <t>YX</t>
        </is>
      </c>
      <c r="C7828" s="9">
        <f>_xlfn.XLOOKUP(B7828,Carriers[Code],Carriers[Airline])</f>
        <v/>
      </c>
      <c r="D7828" t="n">
        <v>4366</v>
      </c>
      <c r="E7828" t="inlineStr">
        <is>
          <t>JFK</t>
        </is>
      </c>
      <c r="F7828" s="10" t="n">
        <v>1226</v>
      </c>
      <c r="G7828" t="inlineStr">
        <is>
          <t>1200-1259</t>
        </is>
      </c>
      <c r="H7828" s="9">
        <f>INT(F7828/100)</f>
        <v/>
      </c>
      <c r="I7828" t="n">
        <v>-8</v>
      </c>
      <c r="J7828" t="n">
        <v>0</v>
      </c>
      <c r="K7828" t="n">
        <v>-35</v>
      </c>
      <c r="L7828" t="n">
        <v>0</v>
      </c>
      <c r="M7828" t="n">
        <v>0</v>
      </c>
      <c r="O7828" t="n">
        <v>0</v>
      </c>
    </row>
    <row r="7829">
      <c r="A7829" s="8" t="n">
        <v>46222</v>
      </c>
      <c r="B7829" t="inlineStr">
        <is>
          <t>B6</t>
        </is>
      </c>
      <c r="C7829" s="9">
        <f>_xlfn.XLOOKUP(B7829,Carriers[Code],Carriers[Airline])</f>
        <v/>
      </c>
      <c r="D7829" t="n">
        <v>269</v>
      </c>
      <c r="E7829" t="inlineStr">
        <is>
          <t>FLL</t>
        </is>
      </c>
      <c r="F7829" s="10" t="n">
        <v>1230</v>
      </c>
      <c r="G7829" t="inlineStr">
        <is>
          <t>1200-1259</t>
        </is>
      </c>
      <c r="H7829" s="9">
        <f>INT(F7829/100)</f>
        <v/>
      </c>
      <c r="I7829" t="n">
        <v>170</v>
      </c>
      <c r="J7829" t="n">
        <v>1</v>
      </c>
      <c r="K7829" t="n">
        <v>159</v>
      </c>
      <c r="L7829" t="n">
        <v>1</v>
      </c>
      <c r="M7829" t="n">
        <v>0</v>
      </c>
      <c r="O7829" t="n">
        <v>0</v>
      </c>
      <c r="P7829" t="n">
        <v>159</v>
      </c>
      <c r="Q7829" t="n">
        <v>0</v>
      </c>
      <c r="R7829" t="n">
        <v>0</v>
      </c>
      <c r="S7829" t="n">
        <v>0</v>
      </c>
      <c r="T7829" t="n">
        <v>0</v>
      </c>
    </row>
    <row r="7830">
      <c r="A7830" s="8" t="n">
        <v>46222</v>
      </c>
      <c r="B7830" t="inlineStr">
        <is>
          <t>DL</t>
        </is>
      </c>
      <c r="C7830" s="9">
        <f>_xlfn.XLOOKUP(B7830,Carriers[Code],Carriers[Airline])</f>
        <v/>
      </c>
      <c r="D7830" t="n">
        <v>2779</v>
      </c>
      <c r="E7830" t="inlineStr">
        <is>
          <t>ATL</t>
        </is>
      </c>
      <c r="F7830" s="10" t="n">
        <v>1230</v>
      </c>
      <c r="G7830" t="inlineStr">
        <is>
          <t>1200-1259</t>
        </is>
      </c>
      <c r="H7830" s="9">
        <f>INT(F7830/100)</f>
        <v/>
      </c>
      <c r="I7830" t="n">
        <v>3</v>
      </c>
      <c r="J7830" t="n">
        <v>0</v>
      </c>
      <c r="M7830" t="n">
        <v>0</v>
      </c>
      <c r="O7830" t="n">
        <v>1</v>
      </c>
    </row>
    <row r="7831">
      <c r="A7831" s="8" t="n">
        <v>46222</v>
      </c>
      <c r="B7831" t="inlineStr">
        <is>
          <t>UA</t>
        </is>
      </c>
      <c r="C7831" s="9">
        <f>_xlfn.XLOOKUP(B7831,Carriers[Code],Carriers[Airline])</f>
        <v/>
      </c>
      <c r="D7831" t="n">
        <v>1732</v>
      </c>
      <c r="E7831" t="inlineStr">
        <is>
          <t>ORD</t>
        </is>
      </c>
      <c r="F7831" s="10" t="n">
        <v>1230</v>
      </c>
      <c r="G7831" t="inlineStr">
        <is>
          <t>1200-1259</t>
        </is>
      </c>
      <c r="H7831" s="9">
        <f>INT(F7831/100)</f>
        <v/>
      </c>
      <c r="I7831" t="n">
        <v>2</v>
      </c>
      <c r="J7831" t="n">
        <v>0</v>
      </c>
      <c r="K7831" t="n">
        <v>7</v>
      </c>
      <c r="L7831" t="n">
        <v>0</v>
      </c>
      <c r="M7831" t="n">
        <v>0</v>
      </c>
      <c r="O7831" t="n">
        <v>0</v>
      </c>
    </row>
    <row r="7832">
      <c r="A7832" s="8" t="n">
        <v>46222</v>
      </c>
      <c r="B7832" t="inlineStr">
        <is>
          <t>WN</t>
        </is>
      </c>
      <c r="C7832" s="9">
        <f>_xlfn.XLOOKUP(B7832,Carriers[Code],Carriers[Airline])</f>
        <v/>
      </c>
      <c r="D7832" t="n">
        <v>1221</v>
      </c>
      <c r="E7832" t="inlineStr">
        <is>
          <t>DEN</t>
        </is>
      </c>
      <c r="F7832" s="10" t="n">
        <v>1235</v>
      </c>
      <c r="G7832" t="inlineStr">
        <is>
          <t>1200-1259</t>
        </is>
      </c>
      <c r="H7832" s="9">
        <f>INT(F7832/100)</f>
        <v/>
      </c>
      <c r="I7832" t="n">
        <v>50</v>
      </c>
      <c r="J7832" t="n">
        <v>1</v>
      </c>
      <c r="K7832" t="n">
        <v>34</v>
      </c>
      <c r="L7832" t="n">
        <v>1</v>
      </c>
      <c r="M7832" t="n">
        <v>0</v>
      </c>
      <c r="O7832" t="n">
        <v>0</v>
      </c>
      <c r="P7832" t="n">
        <v>14</v>
      </c>
      <c r="Q7832" t="n">
        <v>0</v>
      </c>
      <c r="R7832" t="n">
        <v>0</v>
      </c>
      <c r="S7832" t="n">
        <v>0</v>
      </c>
      <c r="T7832" t="n">
        <v>20</v>
      </c>
    </row>
    <row r="7833">
      <c r="A7833" s="8" t="n">
        <v>46222</v>
      </c>
      <c r="B7833" t="inlineStr">
        <is>
          <t>YX</t>
        </is>
      </c>
      <c r="C7833" s="9">
        <f>_xlfn.XLOOKUP(B7833,Carriers[Code],Carriers[Airline])</f>
        <v/>
      </c>
      <c r="D7833" t="n">
        <v>3413</v>
      </c>
      <c r="E7833" t="inlineStr">
        <is>
          <t>IAD</t>
        </is>
      </c>
      <c r="F7833" s="10" t="n">
        <v>1235</v>
      </c>
      <c r="G7833" t="inlineStr">
        <is>
          <t>1200-1259</t>
        </is>
      </c>
      <c r="H7833" s="9">
        <f>INT(F7833/100)</f>
        <v/>
      </c>
      <c r="M7833" t="n">
        <v>1</v>
      </c>
      <c r="N7833" t="inlineStr">
        <is>
          <t>B</t>
        </is>
      </c>
      <c r="O7833" t="n">
        <v>0</v>
      </c>
    </row>
    <row r="7834">
      <c r="A7834" s="8" t="n">
        <v>46222</v>
      </c>
      <c r="B7834" t="inlineStr">
        <is>
          <t>YX</t>
        </is>
      </c>
      <c r="C7834" s="9">
        <f>_xlfn.XLOOKUP(B7834,Carriers[Code],Carriers[Airline])</f>
        <v/>
      </c>
      <c r="D7834" t="n">
        <v>5706</v>
      </c>
      <c r="E7834" t="inlineStr">
        <is>
          <t>PHL</t>
        </is>
      </c>
      <c r="F7834" s="10" t="n">
        <v>1235</v>
      </c>
      <c r="G7834" t="inlineStr">
        <is>
          <t>1200-1259</t>
        </is>
      </c>
      <c r="H7834" s="9">
        <f>INT(F7834/100)</f>
        <v/>
      </c>
      <c r="I7834" t="n">
        <v>20</v>
      </c>
      <c r="J7834" t="n">
        <v>1</v>
      </c>
      <c r="K7834" t="n">
        <v>25</v>
      </c>
      <c r="L7834" t="n">
        <v>1</v>
      </c>
      <c r="M7834" t="n">
        <v>0</v>
      </c>
      <c r="O7834" t="n">
        <v>0</v>
      </c>
      <c r="P7834" t="n">
        <v>20</v>
      </c>
      <c r="Q7834" t="n">
        <v>0</v>
      </c>
      <c r="R7834" t="n">
        <v>5</v>
      </c>
      <c r="S7834" t="n">
        <v>0</v>
      </c>
      <c r="T7834" t="n">
        <v>0</v>
      </c>
    </row>
    <row r="7835">
      <c r="A7835" s="8" t="n">
        <v>46222</v>
      </c>
      <c r="B7835" t="inlineStr">
        <is>
          <t>YX</t>
        </is>
      </c>
      <c r="C7835" s="9">
        <f>_xlfn.XLOOKUP(B7835,Carriers[Code],Carriers[Airline])</f>
        <v/>
      </c>
      <c r="D7835" t="n">
        <v>5857</v>
      </c>
      <c r="E7835" t="inlineStr">
        <is>
          <t>DCA</t>
        </is>
      </c>
      <c r="F7835" s="10" t="n">
        <v>1235</v>
      </c>
      <c r="G7835" t="inlineStr">
        <is>
          <t>1200-1259</t>
        </is>
      </c>
      <c r="H7835" s="9">
        <f>INT(F7835/100)</f>
        <v/>
      </c>
      <c r="I7835" t="n">
        <v>7</v>
      </c>
      <c r="J7835" t="n">
        <v>0</v>
      </c>
      <c r="K7835" t="n">
        <v>54</v>
      </c>
      <c r="L7835" t="n">
        <v>1</v>
      </c>
      <c r="M7835" t="n">
        <v>0</v>
      </c>
      <c r="O7835" t="n">
        <v>0</v>
      </c>
      <c r="P7835" t="n">
        <v>7</v>
      </c>
      <c r="Q7835" t="n">
        <v>0</v>
      </c>
      <c r="R7835" t="n">
        <v>47</v>
      </c>
      <c r="S7835" t="n">
        <v>0</v>
      </c>
      <c r="T7835" t="n">
        <v>0</v>
      </c>
    </row>
    <row r="7836">
      <c r="A7836" s="8" t="n">
        <v>46222</v>
      </c>
      <c r="B7836" t="inlineStr">
        <is>
          <t>AA</t>
        </is>
      </c>
      <c r="C7836" s="9">
        <f>_xlfn.XLOOKUP(B7836,Carriers[Code],Carriers[Airline])</f>
        <v/>
      </c>
      <c r="D7836" t="n">
        <v>1583</v>
      </c>
      <c r="E7836" t="inlineStr">
        <is>
          <t>DFW</t>
        </is>
      </c>
      <c r="F7836" s="10" t="n">
        <v>1238</v>
      </c>
      <c r="G7836" t="inlineStr">
        <is>
          <t>1200-1259</t>
        </is>
      </c>
      <c r="H7836" s="9">
        <f>INT(F7836/100)</f>
        <v/>
      </c>
      <c r="I7836" t="n">
        <v>94</v>
      </c>
      <c r="J7836" t="n">
        <v>1</v>
      </c>
      <c r="K7836" t="n">
        <v>82</v>
      </c>
      <c r="L7836" t="n">
        <v>1</v>
      </c>
      <c r="M7836" t="n">
        <v>0</v>
      </c>
      <c r="O7836" t="n">
        <v>0</v>
      </c>
      <c r="P7836" t="n">
        <v>0</v>
      </c>
      <c r="Q7836" t="n">
        <v>0</v>
      </c>
      <c r="R7836" t="n">
        <v>82</v>
      </c>
      <c r="S7836" t="n">
        <v>0</v>
      </c>
      <c r="T7836" t="n">
        <v>0</v>
      </c>
    </row>
    <row r="7837">
      <c r="A7837" s="8" t="n">
        <v>46222</v>
      </c>
      <c r="B7837" t="inlineStr">
        <is>
          <t>AA</t>
        </is>
      </c>
      <c r="C7837" s="9">
        <f>_xlfn.XLOOKUP(B7837,Carriers[Code],Carriers[Airline])</f>
        <v/>
      </c>
      <c r="D7837" t="n">
        <v>3043</v>
      </c>
      <c r="E7837" t="inlineStr">
        <is>
          <t>PHL</t>
        </is>
      </c>
      <c r="F7837" s="10" t="n">
        <v>1238</v>
      </c>
      <c r="G7837" t="inlineStr">
        <is>
          <t>1200-1259</t>
        </is>
      </c>
      <c r="H7837" s="9">
        <f>INT(F7837/100)</f>
        <v/>
      </c>
      <c r="I7837" t="n">
        <v>14</v>
      </c>
      <c r="J7837" t="n">
        <v>0</v>
      </c>
      <c r="K7837" t="n">
        <v>-4</v>
      </c>
      <c r="L7837" t="n">
        <v>0</v>
      </c>
      <c r="M7837" t="n">
        <v>0</v>
      </c>
      <c r="O7837" t="n">
        <v>0</v>
      </c>
    </row>
    <row r="7838">
      <c r="A7838" s="8" t="n">
        <v>46222</v>
      </c>
      <c r="B7838" t="inlineStr">
        <is>
          <t>MQ</t>
        </is>
      </c>
      <c r="C7838" s="9">
        <f>_xlfn.XLOOKUP(B7838,Carriers[Code],Carriers[Airline])</f>
        <v/>
      </c>
      <c r="D7838" t="n">
        <v>3470</v>
      </c>
      <c r="E7838" t="inlineStr">
        <is>
          <t>CMH</t>
        </is>
      </c>
      <c r="F7838" s="10" t="n">
        <v>1240</v>
      </c>
      <c r="G7838" t="inlineStr">
        <is>
          <t>1200-1259</t>
        </is>
      </c>
      <c r="H7838" s="9">
        <f>INT(F7838/100)</f>
        <v/>
      </c>
      <c r="I7838" t="n">
        <v>-3</v>
      </c>
      <c r="J7838" t="n">
        <v>0</v>
      </c>
      <c r="K7838" t="n">
        <v>-12</v>
      </c>
      <c r="L7838" t="n">
        <v>0</v>
      </c>
      <c r="M7838" t="n">
        <v>0</v>
      </c>
      <c r="O7838" t="n">
        <v>0</v>
      </c>
    </row>
    <row r="7839">
      <c r="A7839" s="8" t="n">
        <v>46222</v>
      </c>
      <c r="B7839" t="inlineStr">
        <is>
          <t>B6</t>
        </is>
      </c>
      <c r="C7839" s="9">
        <f>_xlfn.XLOOKUP(B7839,Carriers[Code],Carriers[Airline])</f>
        <v/>
      </c>
      <c r="D7839" t="n">
        <v>1781</v>
      </c>
      <c r="E7839" t="inlineStr">
        <is>
          <t>VPS</t>
        </is>
      </c>
      <c r="F7839" s="10" t="n">
        <v>1244</v>
      </c>
      <c r="G7839" t="inlineStr">
        <is>
          <t>1200-1259</t>
        </is>
      </c>
      <c r="H7839" s="9">
        <f>INT(F7839/100)</f>
        <v/>
      </c>
      <c r="M7839" t="n">
        <v>1</v>
      </c>
      <c r="N7839" t="inlineStr">
        <is>
          <t>B</t>
        </is>
      </c>
      <c r="O7839" t="n">
        <v>0</v>
      </c>
    </row>
    <row r="7840">
      <c r="A7840" s="8" t="n">
        <v>46222</v>
      </c>
      <c r="B7840" t="inlineStr">
        <is>
          <t>B6</t>
        </is>
      </c>
      <c r="C7840" s="9">
        <f>_xlfn.XLOOKUP(B7840,Carriers[Code],Carriers[Airline])</f>
        <v/>
      </c>
      <c r="D7840" t="n">
        <v>717</v>
      </c>
      <c r="E7840" t="inlineStr">
        <is>
          <t>JFK</t>
        </is>
      </c>
      <c r="F7840" s="10" t="n">
        <v>1245</v>
      </c>
      <c r="G7840" t="inlineStr">
        <is>
          <t>1200-1259</t>
        </is>
      </c>
      <c r="H7840" s="9">
        <f>INT(F7840/100)</f>
        <v/>
      </c>
      <c r="I7840" t="n">
        <v>8</v>
      </c>
      <c r="J7840" t="n">
        <v>0</v>
      </c>
      <c r="K7840" t="n">
        <v>-4</v>
      </c>
      <c r="L7840" t="n">
        <v>0</v>
      </c>
      <c r="M7840" t="n">
        <v>0</v>
      </c>
      <c r="O7840" t="n">
        <v>0</v>
      </c>
    </row>
    <row r="7841">
      <c r="A7841" s="8" t="n">
        <v>46222</v>
      </c>
      <c r="B7841" t="inlineStr">
        <is>
          <t>B6</t>
        </is>
      </c>
      <c r="C7841" s="9">
        <f>_xlfn.XLOOKUP(B7841,Carriers[Code],Carriers[Airline])</f>
        <v/>
      </c>
      <c r="D7841" t="n">
        <v>855</v>
      </c>
      <c r="E7841" t="inlineStr">
        <is>
          <t>DCA</t>
        </is>
      </c>
      <c r="F7841" s="10" t="n">
        <v>1253</v>
      </c>
      <c r="G7841" t="inlineStr">
        <is>
          <t>1200-1259</t>
        </is>
      </c>
      <c r="H7841" s="9">
        <f>INT(F7841/100)</f>
        <v/>
      </c>
      <c r="I7841" t="n">
        <v>12</v>
      </c>
      <c r="J7841" t="n">
        <v>0</v>
      </c>
      <c r="K7841" t="n">
        <v>7</v>
      </c>
      <c r="L7841" t="n">
        <v>0</v>
      </c>
      <c r="M7841" t="n">
        <v>0</v>
      </c>
      <c r="O7841" t="n">
        <v>0</v>
      </c>
    </row>
    <row r="7842">
      <c r="A7842" s="8" t="n">
        <v>46222</v>
      </c>
      <c r="B7842" t="inlineStr">
        <is>
          <t>WN</t>
        </is>
      </c>
      <c r="C7842" s="9">
        <f>_xlfn.XLOOKUP(B7842,Carriers[Code],Carriers[Airline])</f>
        <v/>
      </c>
      <c r="D7842" t="n">
        <v>746</v>
      </c>
      <c r="E7842" t="inlineStr">
        <is>
          <t>MDW</t>
        </is>
      </c>
      <c r="F7842" s="10" t="n">
        <v>1255</v>
      </c>
      <c r="G7842" t="inlineStr">
        <is>
          <t>1200-1259</t>
        </is>
      </c>
      <c r="H7842" s="9">
        <f>INT(F7842/100)</f>
        <v/>
      </c>
      <c r="I7842" t="n">
        <v>12</v>
      </c>
      <c r="J7842" t="n">
        <v>0</v>
      </c>
      <c r="K7842" t="n">
        <v>3</v>
      </c>
      <c r="L7842" t="n">
        <v>0</v>
      </c>
      <c r="M7842" t="n">
        <v>0</v>
      </c>
      <c r="O7842" t="n">
        <v>0</v>
      </c>
    </row>
    <row r="7843">
      <c r="A7843" s="8" t="n">
        <v>46222</v>
      </c>
      <c r="B7843" t="inlineStr">
        <is>
          <t>YX</t>
        </is>
      </c>
      <c r="C7843" s="9">
        <f>_xlfn.XLOOKUP(B7843,Carriers[Code],Carriers[Airline])</f>
        <v/>
      </c>
      <c r="D7843" t="n">
        <v>5829</v>
      </c>
      <c r="E7843" t="inlineStr">
        <is>
          <t>EWR</t>
        </is>
      </c>
      <c r="F7843" s="10" t="n">
        <v>1255</v>
      </c>
      <c r="G7843" t="inlineStr">
        <is>
          <t>1200-1259</t>
        </is>
      </c>
      <c r="H7843" s="9">
        <f>INT(F7843/100)</f>
        <v/>
      </c>
      <c r="I7843" t="n">
        <v>-3</v>
      </c>
      <c r="J7843" t="n">
        <v>0</v>
      </c>
      <c r="M7843" t="n">
        <v>0</v>
      </c>
      <c r="O7843" t="n">
        <v>1</v>
      </c>
    </row>
    <row r="7844">
      <c r="A7844" s="8" t="n">
        <v>46222</v>
      </c>
      <c r="B7844" t="inlineStr">
        <is>
          <t>AA</t>
        </is>
      </c>
      <c r="C7844" s="9">
        <f>_xlfn.XLOOKUP(B7844,Carriers[Code],Carriers[Airline])</f>
        <v/>
      </c>
      <c r="D7844" t="n">
        <v>1057</v>
      </c>
      <c r="E7844" t="inlineStr">
        <is>
          <t>PHX</t>
        </is>
      </c>
      <c r="F7844" s="10" t="n">
        <v>1300</v>
      </c>
      <c r="G7844" t="inlineStr">
        <is>
          <t>1300-1359</t>
        </is>
      </c>
      <c r="H7844" s="9">
        <f>INT(F7844/100)</f>
        <v/>
      </c>
      <c r="I7844" t="n">
        <v>162</v>
      </c>
      <c r="J7844" t="n">
        <v>1</v>
      </c>
      <c r="K7844" t="n">
        <v>119</v>
      </c>
      <c r="L7844" t="n">
        <v>1</v>
      </c>
      <c r="M7844" t="n">
        <v>0</v>
      </c>
      <c r="O7844" t="n">
        <v>0</v>
      </c>
      <c r="P7844" t="n">
        <v>9</v>
      </c>
      <c r="Q7844" t="n">
        <v>0</v>
      </c>
      <c r="R7844" t="n">
        <v>0</v>
      </c>
      <c r="S7844" t="n">
        <v>0</v>
      </c>
      <c r="T7844" t="n">
        <v>110</v>
      </c>
    </row>
    <row r="7845">
      <c r="A7845" s="8" t="n">
        <v>46222</v>
      </c>
      <c r="B7845" t="inlineStr">
        <is>
          <t>YX</t>
        </is>
      </c>
      <c r="C7845" s="9">
        <f>_xlfn.XLOOKUP(B7845,Carriers[Code],Carriers[Airline])</f>
        <v/>
      </c>
      <c r="D7845" t="n">
        <v>5748</v>
      </c>
      <c r="E7845" t="inlineStr">
        <is>
          <t>LGA</t>
        </is>
      </c>
      <c r="F7845" s="10" t="n">
        <v>1300</v>
      </c>
      <c r="G7845" t="inlineStr">
        <is>
          <t>1300-1359</t>
        </is>
      </c>
      <c r="H7845" s="9">
        <f>INT(F7845/100)</f>
        <v/>
      </c>
      <c r="I7845" t="n">
        <v>59</v>
      </c>
      <c r="J7845" t="n">
        <v>1</v>
      </c>
      <c r="K7845" t="n">
        <v>73</v>
      </c>
      <c r="L7845" t="n">
        <v>1</v>
      </c>
      <c r="M7845" t="n">
        <v>0</v>
      </c>
      <c r="O7845" t="n">
        <v>0</v>
      </c>
      <c r="P7845" t="n">
        <v>59</v>
      </c>
      <c r="Q7845" t="n">
        <v>0</v>
      </c>
      <c r="R7845" t="n">
        <v>14</v>
      </c>
      <c r="S7845" t="n">
        <v>0</v>
      </c>
      <c r="T7845" t="n">
        <v>0</v>
      </c>
    </row>
    <row r="7846">
      <c r="A7846" s="8" t="n">
        <v>46222</v>
      </c>
      <c r="B7846" t="inlineStr">
        <is>
          <t>DL</t>
        </is>
      </c>
      <c r="C7846" s="9">
        <f>_xlfn.XLOOKUP(B7846,Carriers[Code],Carriers[Airline])</f>
        <v/>
      </c>
      <c r="D7846" t="n">
        <v>2283</v>
      </c>
      <c r="E7846" t="inlineStr">
        <is>
          <t>RDU</t>
        </is>
      </c>
      <c r="F7846" s="10" t="n">
        <v>1303</v>
      </c>
      <c r="G7846" t="inlineStr">
        <is>
          <t>1300-1359</t>
        </is>
      </c>
      <c r="H7846" s="9">
        <f>INT(F7846/100)</f>
        <v/>
      </c>
      <c r="I7846" t="n">
        <v>-2</v>
      </c>
      <c r="J7846" t="n">
        <v>0</v>
      </c>
      <c r="K7846" t="n">
        <v>-3</v>
      </c>
      <c r="L7846" t="n">
        <v>0</v>
      </c>
      <c r="M7846" t="n">
        <v>0</v>
      </c>
      <c r="O7846" t="n">
        <v>0</v>
      </c>
    </row>
    <row r="7847">
      <c r="A7847" s="8" t="n">
        <v>46222</v>
      </c>
      <c r="B7847" t="inlineStr">
        <is>
          <t>YX</t>
        </is>
      </c>
      <c r="C7847" s="9">
        <f>_xlfn.XLOOKUP(B7847,Carriers[Code],Carriers[Airline])</f>
        <v/>
      </c>
      <c r="D7847" t="n">
        <v>4367</v>
      </c>
      <c r="E7847" t="inlineStr">
        <is>
          <t>LGA</t>
        </is>
      </c>
      <c r="F7847" s="10" t="n">
        <v>1303</v>
      </c>
      <c r="G7847" t="inlineStr">
        <is>
          <t>1300-1359</t>
        </is>
      </c>
      <c r="H7847" s="9">
        <f>INT(F7847/100)</f>
        <v/>
      </c>
      <c r="I7847" t="n">
        <v>-4</v>
      </c>
      <c r="J7847" t="n">
        <v>0</v>
      </c>
      <c r="K7847" t="n">
        <v>-17</v>
      </c>
      <c r="L7847" t="n">
        <v>0</v>
      </c>
      <c r="M7847" t="n">
        <v>0</v>
      </c>
      <c r="O7847" t="n">
        <v>0</v>
      </c>
    </row>
    <row r="7848">
      <c r="A7848" s="8" t="n">
        <v>46222</v>
      </c>
      <c r="B7848" t="inlineStr">
        <is>
          <t>YX</t>
        </is>
      </c>
      <c r="C7848" s="9">
        <f>_xlfn.XLOOKUP(B7848,Carriers[Code],Carriers[Airline])</f>
        <v/>
      </c>
      <c r="D7848" t="n">
        <v>5603</v>
      </c>
      <c r="E7848" t="inlineStr">
        <is>
          <t>MSN</t>
        </is>
      </c>
      <c r="F7848" s="10" t="n">
        <v>1308</v>
      </c>
      <c r="G7848" t="inlineStr">
        <is>
          <t>1300-1359</t>
        </is>
      </c>
      <c r="H7848" s="9">
        <f>INT(F7848/100)</f>
        <v/>
      </c>
      <c r="I7848" t="n">
        <v>2</v>
      </c>
      <c r="J7848" t="n">
        <v>0</v>
      </c>
      <c r="K7848" t="n">
        <v>-4</v>
      </c>
      <c r="L7848" t="n">
        <v>0</v>
      </c>
      <c r="M7848" t="n">
        <v>0</v>
      </c>
      <c r="O7848" t="n">
        <v>0</v>
      </c>
    </row>
    <row r="7849">
      <c r="A7849" s="8" t="n">
        <v>46222</v>
      </c>
      <c r="B7849" t="inlineStr">
        <is>
          <t>DL</t>
        </is>
      </c>
      <c r="C7849" s="9">
        <f>_xlfn.XLOOKUP(B7849,Carriers[Code],Carriers[Airline])</f>
        <v/>
      </c>
      <c r="D7849" t="n">
        <v>2222</v>
      </c>
      <c r="E7849" t="inlineStr">
        <is>
          <t>DTW</t>
        </is>
      </c>
      <c r="F7849" s="10" t="n">
        <v>1310</v>
      </c>
      <c r="G7849" t="inlineStr">
        <is>
          <t>1300-1359</t>
        </is>
      </c>
      <c r="H7849" s="9">
        <f>INT(F7849/100)</f>
        <v/>
      </c>
      <c r="I7849" t="n">
        <v>7</v>
      </c>
      <c r="J7849" t="n">
        <v>0</v>
      </c>
      <c r="K7849" t="n">
        <v>-3</v>
      </c>
      <c r="L7849" t="n">
        <v>0</v>
      </c>
      <c r="M7849" t="n">
        <v>0</v>
      </c>
      <c r="O7849" t="n">
        <v>0</v>
      </c>
    </row>
    <row r="7850">
      <c r="A7850" s="8" t="n">
        <v>46222</v>
      </c>
      <c r="B7850" t="inlineStr">
        <is>
          <t>YX</t>
        </is>
      </c>
      <c r="C7850" s="9">
        <f>_xlfn.XLOOKUP(B7850,Carriers[Code],Carriers[Airline])</f>
        <v/>
      </c>
      <c r="D7850" t="n">
        <v>4386</v>
      </c>
      <c r="E7850" t="inlineStr">
        <is>
          <t>ORD</t>
        </is>
      </c>
      <c r="F7850" s="10" t="n">
        <v>1315</v>
      </c>
      <c r="G7850" t="inlineStr">
        <is>
          <t>1300-1359</t>
        </is>
      </c>
      <c r="H7850" s="9">
        <f>INT(F7850/100)</f>
        <v/>
      </c>
      <c r="I7850" t="n">
        <v>-1</v>
      </c>
      <c r="J7850" t="n">
        <v>0</v>
      </c>
      <c r="K7850" t="n">
        <v>-6</v>
      </c>
      <c r="L7850" t="n">
        <v>0</v>
      </c>
      <c r="M7850" t="n">
        <v>0</v>
      </c>
      <c r="O7850" t="n">
        <v>0</v>
      </c>
    </row>
    <row r="7851">
      <c r="A7851" s="8" t="n">
        <v>46222</v>
      </c>
      <c r="B7851" t="inlineStr">
        <is>
          <t>DL</t>
        </is>
      </c>
      <c r="C7851" s="9">
        <f>_xlfn.XLOOKUP(B7851,Carriers[Code],Carriers[Airline])</f>
        <v/>
      </c>
      <c r="D7851" t="n">
        <v>1297</v>
      </c>
      <c r="E7851" t="inlineStr">
        <is>
          <t>AUS</t>
        </is>
      </c>
      <c r="F7851" s="10" t="n">
        <v>1320</v>
      </c>
      <c r="G7851" t="inlineStr">
        <is>
          <t>1300-1359</t>
        </is>
      </c>
      <c r="H7851" s="9">
        <f>INT(F7851/100)</f>
        <v/>
      </c>
      <c r="I7851" t="n">
        <v>15</v>
      </c>
      <c r="J7851" t="n">
        <v>1</v>
      </c>
      <c r="K7851" t="n">
        <v>19</v>
      </c>
      <c r="L7851" t="n">
        <v>1</v>
      </c>
      <c r="M7851" t="n">
        <v>0</v>
      </c>
      <c r="O7851" t="n">
        <v>0</v>
      </c>
      <c r="P7851" t="n">
        <v>15</v>
      </c>
      <c r="Q7851" t="n">
        <v>0</v>
      </c>
      <c r="R7851" t="n">
        <v>4</v>
      </c>
      <c r="S7851" t="n">
        <v>0</v>
      </c>
      <c r="T7851" t="n">
        <v>0</v>
      </c>
    </row>
    <row r="7852">
      <c r="A7852" s="8" t="n">
        <v>46222</v>
      </c>
      <c r="B7852" t="inlineStr">
        <is>
          <t>B6</t>
        </is>
      </c>
      <c r="C7852" s="9">
        <f>_xlfn.XLOOKUP(B7852,Carriers[Code],Carriers[Airline])</f>
        <v/>
      </c>
      <c r="D7852" t="n">
        <v>1293</v>
      </c>
      <c r="E7852" t="inlineStr">
        <is>
          <t>ILM</t>
        </is>
      </c>
      <c r="F7852" s="10" t="n">
        <v>1330</v>
      </c>
      <c r="G7852" t="inlineStr">
        <is>
          <t>1300-1359</t>
        </is>
      </c>
      <c r="H7852" s="9">
        <f>INT(F7852/100)</f>
        <v/>
      </c>
      <c r="I7852" t="n">
        <v>23</v>
      </c>
      <c r="J7852" t="n">
        <v>1</v>
      </c>
      <c r="K7852" t="n">
        <v>25</v>
      </c>
      <c r="L7852" t="n">
        <v>1</v>
      </c>
      <c r="M7852" t="n">
        <v>0</v>
      </c>
      <c r="O7852" t="n">
        <v>0</v>
      </c>
      <c r="P7852" t="n">
        <v>0</v>
      </c>
      <c r="Q7852" t="n">
        <v>0</v>
      </c>
      <c r="R7852" t="n">
        <v>21</v>
      </c>
      <c r="S7852" t="n">
        <v>0</v>
      </c>
      <c r="T7852" t="n">
        <v>4</v>
      </c>
    </row>
    <row r="7853">
      <c r="A7853" s="8" t="n">
        <v>46222</v>
      </c>
      <c r="B7853" t="inlineStr">
        <is>
          <t>YX</t>
        </is>
      </c>
      <c r="C7853" s="9">
        <f>_xlfn.XLOOKUP(B7853,Carriers[Code],Carriers[Airline])</f>
        <v/>
      </c>
      <c r="D7853" t="n">
        <v>4440</v>
      </c>
      <c r="E7853" t="inlineStr">
        <is>
          <t>BUF</t>
        </is>
      </c>
      <c r="F7853" s="10" t="n">
        <v>1335</v>
      </c>
      <c r="G7853" t="inlineStr">
        <is>
          <t>1300-1359</t>
        </is>
      </c>
      <c r="H7853" s="9">
        <f>INT(F7853/100)</f>
        <v/>
      </c>
      <c r="I7853" t="n">
        <v>-5</v>
      </c>
      <c r="J7853" t="n">
        <v>0</v>
      </c>
      <c r="K7853" t="n">
        <v>-19</v>
      </c>
      <c r="L7853" t="n">
        <v>0</v>
      </c>
      <c r="M7853" t="n">
        <v>0</v>
      </c>
      <c r="O7853" t="n">
        <v>0</v>
      </c>
    </row>
    <row r="7854">
      <c r="A7854" s="8" t="n">
        <v>46222</v>
      </c>
      <c r="B7854" t="inlineStr">
        <is>
          <t>YX</t>
        </is>
      </c>
      <c r="C7854" s="9">
        <f>_xlfn.XLOOKUP(B7854,Carriers[Code],Carriers[Airline])</f>
        <v/>
      </c>
      <c r="D7854" t="n">
        <v>5808</v>
      </c>
      <c r="E7854" t="inlineStr">
        <is>
          <t>JFK</t>
        </is>
      </c>
      <c r="F7854" s="10" t="n">
        <v>1335</v>
      </c>
      <c r="G7854" t="inlineStr">
        <is>
          <t>1300-1359</t>
        </is>
      </c>
      <c r="H7854" s="9">
        <f>INT(F7854/100)</f>
        <v/>
      </c>
      <c r="I7854" t="n">
        <v>25</v>
      </c>
      <c r="J7854" t="n">
        <v>1</v>
      </c>
      <c r="K7854" t="n">
        <v>14</v>
      </c>
      <c r="L7854" t="n">
        <v>0</v>
      </c>
      <c r="M7854" t="n">
        <v>0</v>
      </c>
      <c r="O7854" t="n">
        <v>0</v>
      </c>
    </row>
    <row r="7855">
      <c r="A7855" s="8" t="n">
        <v>46222</v>
      </c>
      <c r="B7855" t="inlineStr">
        <is>
          <t>UA</t>
        </is>
      </c>
      <c r="C7855" s="9">
        <f>_xlfn.XLOOKUP(B7855,Carriers[Code],Carriers[Airline])</f>
        <v/>
      </c>
      <c r="D7855" t="n">
        <v>1976</v>
      </c>
      <c r="E7855" t="inlineStr">
        <is>
          <t>IAH</t>
        </is>
      </c>
      <c r="F7855" s="10" t="n">
        <v>1337</v>
      </c>
      <c r="G7855" t="inlineStr">
        <is>
          <t>1300-1359</t>
        </is>
      </c>
      <c r="H7855" s="9">
        <f>INT(F7855/100)</f>
        <v/>
      </c>
      <c r="I7855" t="n">
        <v>3</v>
      </c>
      <c r="J7855" t="n">
        <v>0</v>
      </c>
      <c r="K7855" t="n">
        <v>-15</v>
      </c>
      <c r="L7855" t="n">
        <v>0</v>
      </c>
      <c r="M7855" t="n">
        <v>0</v>
      </c>
      <c r="O7855" t="n">
        <v>0</v>
      </c>
    </row>
    <row r="7856">
      <c r="A7856" s="8" t="n">
        <v>46222</v>
      </c>
      <c r="B7856" t="inlineStr">
        <is>
          <t>AA</t>
        </is>
      </c>
      <c r="C7856" s="9">
        <f>_xlfn.XLOOKUP(B7856,Carriers[Code],Carriers[Airline])</f>
        <v/>
      </c>
      <c r="D7856" t="n">
        <v>1589</v>
      </c>
      <c r="E7856" t="inlineStr">
        <is>
          <t>MIA</t>
        </is>
      </c>
      <c r="F7856" s="10" t="n">
        <v>1342</v>
      </c>
      <c r="G7856" t="inlineStr">
        <is>
          <t>1300-1359</t>
        </is>
      </c>
      <c r="H7856" s="9">
        <f>INT(F7856/100)</f>
        <v/>
      </c>
      <c r="I7856" t="n">
        <v>2</v>
      </c>
      <c r="J7856" t="n">
        <v>0</v>
      </c>
      <c r="K7856" t="n">
        <v>-7</v>
      </c>
      <c r="L7856" t="n">
        <v>0</v>
      </c>
      <c r="M7856" t="n">
        <v>0</v>
      </c>
      <c r="O7856" t="n">
        <v>0</v>
      </c>
    </row>
    <row r="7857">
      <c r="A7857" s="8" t="n">
        <v>46222</v>
      </c>
      <c r="B7857" t="inlineStr">
        <is>
          <t>B6</t>
        </is>
      </c>
      <c r="C7857" s="9">
        <f>_xlfn.XLOOKUP(B7857,Carriers[Code],Carriers[Airline])</f>
        <v/>
      </c>
      <c r="D7857" t="n">
        <v>2251</v>
      </c>
      <c r="E7857" t="inlineStr">
        <is>
          <t>MCO</t>
        </is>
      </c>
      <c r="F7857" s="10" t="n">
        <v>1344</v>
      </c>
      <c r="G7857" t="inlineStr">
        <is>
          <t>1300-1359</t>
        </is>
      </c>
      <c r="H7857" s="9">
        <f>INT(F7857/100)</f>
        <v/>
      </c>
      <c r="I7857" t="n">
        <v>1</v>
      </c>
      <c r="J7857" t="n">
        <v>0</v>
      </c>
      <c r="K7857" t="n">
        <v>-1</v>
      </c>
      <c r="L7857" t="n">
        <v>0</v>
      </c>
      <c r="M7857" t="n">
        <v>0</v>
      </c>
      <c r="O7857" t="n">
        <v>0</v>
      </c>
    </row>
    <row r="7858">
      <c r="A7858" s="8" t="n">
        <v>46222</v>
      </c>
      <c r="B7858" t="inlineStr">
        <is>
          <t>B6</t>
        </is>
      </c>
      <c r="C7858" s="9">
        <f>_xlfn.XLOOKUP(B7858,Carriers[Code],Carriers[Airline])</f>
        <v/>
      </c>
      <c r="D7858" t="n">
        <v>2467</v>
      </c>
      <c r="E7858" t="inlineStr">
        <is>
          <t>CHS</t>
        </is>
      </c>
      <c r="F7858" s="10" t="n">
        <v>1352</v>
      </c>
      <c r="G7858" t="inlineStr">
        <is>
          <t>1300-1359</t>
        </is>
      </c>
      <c r="H7858" s="9">
        <f>INT(F7858/100)</f>
        <v/>
      </c>
      <c r="I7858" t="n">
        <v>67</v>
      </c>
      <c r="J7858" t="n">
        <v>1</v>
      </c>
      <c r="K7858" t="n">
        <v>61</v>
      </c>
      <c r="L7858" t="n">
        <v>1</v>
      </c>
      <c r="M7858" t="n">
        <v>0</v>
      </c>
      <c r="O7858" t="n">
        <v>0</v>
      </c>
      <c r="P7858" t="n">
        <v>9</v>
      </c>
      <c r="Q7858" t="n">
        <v>0</v>
      </c>
      <c r="R7858" t="n">
        <v>0</v>
      </c>
      <c r="S7858" t="n">
        <v>0</v>
      </c>
      <c r="T7858" t="n">
        <v>52</v>
      </c>
    </row>
    <row r="7859">
      <c r="A7859" s="8" t="n">
        <v>46222</v>
      </c>
      <c r="B7859" t="inlineStr">
        <is>
          <t>MQ</t>
        </is>
      </c>
      <c r="C7859" s="9">
        <f>_xlfn.XLOOKUP(B7859,Carriers[Code],Carriers[Airline])</f>
        <v/>
      </c>
      <c r="D7859" t="n">
        <v>3711</v>
      </c>
      <c r="E7859" t="inlineStr">
        <is>
          <t>ORD</t>
        </is>
      </c>
      <c r="F7859" s="10" t="n">
        <v>1354</v>
      </c>
      <c r="G7859" t="inlineStr">
        <is>
          <t>1300-1359</t>
        </is>
      </c>
      <c r="H7859" s="9">
        <f>INT(F7859/100)</f>
        <v/>
      </c>
      <c r="I7859" t="n">
        <v>-2</v>
      </c>
      <c r="J7859" t="n">
        <v>0</v>
      </c>
      <c r="K7859" t="n">
        <v>11</v>
      </c>
      <c r="L7859" t="n">
        <v>0</v>
      </c>
      <c r="M7859" t="n">
        <v>0</v>
      </c>
      <c r="O7859" t="n">
        <v>0</v>
      </c>
    </row>
    <row r="7860">
      <c r="A7860" s="8" t="n">
        <v>46222</v>
      </c>
      <c r="B7860" t="inlineStr">
        <is>
          <t>DL</t>
        </is>
      </c>
      <c r="C7860" s="9">
        <f>_xlfn.XLOOKUP(B7860,Carriers[Code],Carriers[Airline])</f>
        <v/>
      </c>
      <c r="D7860" t="n">
        <v>322</v>
      </c>
      <c r="E7860" t="inlineStr">
        <is>
          <t>ATL</t>
        </is>
      </c>
      <c r="F7860" s="10" t="n">
        <v>1355</v>
      </c>
      <c r="G7860" t="inlineStr">
        <is>
          <t>1300-1359</t>
        </is>
      </c>
      <c r="H7860" s="9">
        <f>INT(F7860/100)</f>
        <v/>
      </c>
      <c r="I7860" t="n">
        <v>72</v>
      </c>
      <c r="J7860" t="n">
        <v>1</v>
      </c>
      <c r="K7860" t="n">
        <v>55</v>
      </c>
      <c r="L7860" t="n">
        <v>1</v>
      </c>
      <c r="M7860" t="n">
        <v>0</v>
      </c>
      <c r="O7860" t="n">
        <v>0</v>
      </c>
      <c r="P7860" t="n">
        <v>0</v>
      </c>
      <c r="Q7860" t="n">
        <v>0</v>
      </c>
      <c r="R7860" t="n">
        <v>46</v>
      </c>
      <c r="S7860" t="n">
        <v>0</v>
      </c>
      <c r="T7860" t="n">
        <v>9</v>
      </c>
    </row>
    <row r="7861">
      <c r="A7861" s="8" t="n">
        <v>46222</v>
      </c>
      <c r="B7861" t="inlineStr">
        <is>
          <t>YX</t>
        </is>
      </c>
      <c r="C7861" s="9">
        <f>_xlfn.XLOOKUP(B7861,Carriers[Code],Carriers[Airline])</f>
        <v/>
      </c>
      <c r="D7861" t="n">
        <v>4636</v>
      </c>
      <c r="E7861" t="inlineStr">
        <is>
          <t>IND</t>
        </is>
      </c>
      <c r="F7861" s="10" t="n">
        <v>1358</v>
      </c>
      <c r="G7861" t="inlineStr">
        <is>
          <t>1300-1359</t>
        </is>
      </c>
      <c r="H7861" s="9">
        <f>INT(F7861/100)</f>
        <v/>
      </c>
      <c r="I7861" t="n">
        <v>-6</v>
      </c>
      <c r="J7861" t="n">
        <v>0</v>
      </c>
      <c r="K7861" t="n">
        <v>-15</v>
      </c>
      <c r="L7861" t="n">
        <v>0</v>
      </c>
      <c r="M7861" t="n">
        <v>0</v>
      </c>
      <c r="O7861" t="n">
        <v>0</v>
      </c>
    </row>
    <row r="7862">
      <c r="A7862" s="8" t="n">
        <v>46222</v>
      </c>
      <c r="B7862" t="inlineStr">
        <is>
          <t>MQ</t>
        </is>
      </c>
      <c r="C7862" s="9">
        <f>_xlfn.XLOOKUP(B7862,Carriers[Code],Carriers[Airline])</f>
        <v/>
      </c>
      <c r="D7862" t="n">
        <v>3438</v>
      </c>
      <c r="E7862" t="inlineStr">
        <is>
          <t>SDF</t>
        </is>
      </c>
      <c r="F7862" s="10" t="n">
        <v>1359</v>
      </c>
      <c r="G7862" t="inlineStr">
        <is>
          <t>1300-1359</t>
        </is>
      </c>
      <c r="H7862" s="9">
        <f>INT(F7862/100)</f>
        <v/>
      </c>
      <c r="I7862" t="n">
        <v>0</v>
      </c>
      <c r="J7862" t="n">
        <v>0</v>
      </c>
      <c r="K7862" t="n">
        <v>0</v>
      </c>
      <c r="L7862" t="n">
        <v>0</v>
      </c>
      <c r="M7862" t="n">
        <v>0</v>
      </c>
      <c r="O7862" t="n">
        <v>0</v>
      </c>
    </row>
    <row r="7863">
      <c r="A7863" s="8" t="n">
        <v>46222</v>
      </c>
      <c r="B7863" t="inlineStr">
        <is>
          <t>YX</t>
        </is>
      </c>
      <c r="C7863" s="9">
        <f>_xlfn.XLOOKUP(B7863,Carriers[Code],Carriers[Airline])</f>
        <v/>
      </c>
      <c r="D7863" t="n">
        <v>5627</v>
      </c>
      <c r="E7863" t="inlineStr">
        <is>
          <t>IND</t>
        </is>
      </c>
      <c r="F7863" s="10" t="n">
        <v>1359</v>
      </c>
      <c r="G7863" t="inlineStr">
        <is>
          <t>1300-1359</t>
        </is>
      </c>
      <c r="H7863" s="9">
        <f>INT(F7863/100)</f>
        <v/>
      </c>
      <c r="I7863" t="n">
        <v>104</v>
      </c>
      <c r="J7863" t="n">
        <v>1</v>
      </c>
      <c r="K7863" t="n">
        <v>100</v>
      </c>
      <c r="L7863" t="n">
        <v>1</v>
      </c>
      <c r="M7863" t="n">
        <v>0</v>
      </c>
      <c r="O7863" t="n">
        <v>0</v>
      </c>
      <c r="P7863" t="n">
        <v>100</v>
      </c>
      <c r="Q7863" t="n">
        <v>0</v>
      </c>
      <c r="R7863" t="n">
        <v>0</v>
      </c>
      <c r="S7863" t="n">
        <v>0</v>
      </c>
      <c r="T7863" t="n">
        <v>0</v>
      </c>
    </row>
    <row r="7864">
      <c r="A7864" s="8" t="n">
        <v>46222</v>
      </c>
      <c r="B7864" t="inlineStr">
        <is>
          <t>DL</t>
        </is>
      </c>
      <c r="C7864" s="9">
        <f>_xlfn.XLOOKUP(B7864,Carriers[Code],Carriers[Airline])</f>
        <v/>
      </c>
      <c r="D7864" t="n">
        <v>314</v>
      </c>
      <c r="E7864" t="inlineStr">
        <is>
          <t>MCI</t>
        </is>
      </c>
      <c r="F7864" s="10" t="n">
        <v>1405</v>
      </c>
      <c r="G7864" t="inlineStr">
        <is>
          <t>1400-1459</t>
        </is>
      </c>
      <c r="H7864" s="9">
        <f>INT(F7864/100)</f>
        <v/>
      </c>
      <c r="I7864" t="n">
        <v>102</v>
      </c>
      <c r="J7864" t="n">
        <v>1</v>
      </c>
      <c r="K7864" t="n">
        <v>102</v>
      </c>
      <c r="L7864" t="n">
        <v>1</v>
      </c>
      <c r="M7864" t="n">
        <v>0</v>
      </c>
      <c r="O7864" t="n">
        <v>0</v>
      </c>
      <c r="P7864" t="n">
        <v>102</v>
      </c>
      <c r="Q7864" t="n">
        <v>0</v>
      </c>
      <c r="R7864" t="n">
        <v>0</v>
      </c>
      <c r="S7864" t="n">
        <v>0</v>
      </c>
      <c r="T7864" t="n">
        <v>0</v>
      </c>
    </row>
    <row r="7865">
      <c r="A7865" s="8" t="n">
        <v>46222</v>
      </c>
      <c r="B7865" t="inlineStr">
        <is>
          <t>YX</t>
        </is>
      </c>
      <c r="C7865" s="9">
        <f>_xlfn.XLOOKUP(B7865,Carriers[Code],Carriers[Airline])</f>
        <v/>
      </c>
      <c r="D7865" t="n">
        <v>5821</v>
      </c>
      <c r="E7865" t="inlineStr">
        <is>
          <t>TVC</t>
        </is>
      </c>
      <c r="F7865" s="10" t="n">
        <v>1406</v>
      </c>
      <c r="G7865" t="inlineStr">
        <is>
          <t>1400-1459</t>
        </is>
      </c>
      <c r="H7865" s="9">
        <f>INT(F7865/100)</f>
        <v/>
      </c>
      <c r="I7865" t="n">
        <v>-8</v>
      </c>
      <c r="J7865" t="n">
        <v>0</v>
      </c>
      <c r="K7865" t="n">
        <v>-12</v>
      </c>
      <c r="L7865" t="n">
        <v>0</v>
      </c>
      <c r="M7865" t="n">
        <v>0</v>
      </c>
      <c r="O7865" t="n">
        <v>0</v>
      </c>
    </row>
    <row r="7866">
      <c r="A7866" s="8" t="n">
        <v>46222</v>
      </c>
      <c r="B7866" t="inlineStr">
        <is>
          <t>YX</t>
        </is>
      </c>
      <c r="C7866" s="9">
        <f>_xlfn.XLOOKUP(B7866,Carriers[Code],Carriers[Airline])</f>
        <v/>
      </c>
      <c r="D7866" t="n">
        <v>5789</v>
      </c>
      <c r="E7866" t="inlineStr">
        <is>
          <t>CVG</t>
        </is>
      </c>
      <c r="F7866" s="10" t="n">
        <v>1412</v>
      </c>
      <c r="G7866" t="inlineStr">
        <is>
          <t>1400-1459</t>
        </is>
      </c>
      <c r="H7866" s="9">
        <f>INT(F7866/100)</f>
        <v/>
      </c>
      <c r="I7866" t="n">
        <v>172</v>
      </c>
      <c r="J7866" t="n">
        <v>1</v>
      </c>
      <c r="K7866" t="n">
        <v>165</v>
      </c>
      <c r="L7866" t="n">
        <v>1</v>
      </c>
      <c r="M7866" t="n">
        <v>0</v>
      </c>
      <c r="O7866" t="n">
        <v>0</v>
      </c>
      <c r="P7866" t="n">
        <v>136</v>
      </c>
      <c r="Q7866" t="n">
        <v>0</v>
      </c>
      <c r="R7866" t="n">
        <v>0</v>
      </c>
      <c r="S7866" t="n">
        <v>0</v>
      </c>
      <c r="T7866" t="n">
        <v>29</v>
      </c>
    </row>
    <row r="7867">
      <c r="A7867" s="8" t="n">
        <v>46222</v>
      </c>
      <c r="B7867" t="inlineStr">
        <is>
          <t>YX</t>
        </is>
      </c>
      <c r="C7867" s="9">
        <f>_xlfn.XLOOKUP(B7867,Carriers[Code],Carriers[Airline])</f>
        <v/>
      </c>
      <c r="D7867" t="n">
        <v>5837</v>
      </c>
      <c r="E7867" t="inlineStr">
        <is>
          <t>CLT</t>
        </is>
      </c>
      <c r="F7867" s="10" t="n">
        <v>1413</v>
      </c>
      <c r="G7867" t="inlineStr">
        <is>
          <t>1400-1459</t>
        </is>
      </c>
      <c r="H7867" s="9">
        <f>INT(F7867/100)</f>
        <v/>
      </c>
      <c r="I7867" t="n">
        <v>-4</v>
      </c>
      <c r="J7867" t="n">
        <v>0</v>
      </c>
      <c r="K7867" t="n">
        <v>11</v>
      </c>
      <c r="L7867" t="n">
        <v>0</v>
      </c>
      <c r="M7867" t="n">
        <v>0</v>
      </c>
      <c r="O7867" t="n">
        <v>0</v>
      </c>
    </row>
    <row r="7868">
      <c r="A7868" s="8" t="n">
        <v>46222</v>
      </c>
      <c r="B7868" t="inlineStr">
        <is>
          <t>UA</t>
        </is>
      </c>
      <c r="C7868" s="9">
        <f>_xlfn.XLOOKUP(B7868,Carriers[Code],Carriers[Airline])</f>
        <v/>
      </c>
      <c r="D7868" t="n">
        <v>721</v>
      </c>
      <c r="E7868" t="inlineStr">
        <is>
          <t>IAD</t>
        </is>
      </c>
      <c r="F7868" s="10" t="n">
        <v>1415</v>
      </c>
      <c r="G7868" t="inlineStr">
        <is>
          <t>1400-1459</t>
        </is>
      </c>
      <c r="H7868" s="9">
        <f>INT(F7868/100)</f>
        <v/>
      </c>
      <c r="I7868" t="n">
        <v>-2</v>
      </c>
      <c r="J7868" t="n">
        <v>0</v>
      </c>
      <c r="K7868" t="n">
        <v>14</v>
      </c>
      <c r="L7868" t="n">
        <v>0</v>
      </c>
      <c r="M7868" t="n">
        <v>0</v>
      </c>
      <c r="O7868" t="n">
        <v>0</v>
      </c>
    </row>
    <row r="7869">
      <c r="A7869" s="8" t="n">
        <v>46222</v>
      </c>
      <c r="B7869" t="inlineStr">
        <is>
          <t>WN</t>
        </is>
      </c>
      <c r="C7869" s="9">
        <f>_xlfn.XLOOKUP(B7869,Carriers[Code],Carriers[Airline])</f>
        <v/>
      </c>
      <c r="D7869" t="n">
        <v>4917</v>
      </c>
      <c r="E7869" t="inlineStr">
        <is>
          <t>STL</t>
        </is>
      </c>
      <c r="F7869" s="10" t="n">
        <v>1415</v>
      </c>
      <c r="G7869" t="inlineStr">
        <is>
          <t>1400-1459</t>
        </is>
      </c>
      <c r="H7869" s="9">
        <f>INT(F7869/100)</f>
        <v/>
      </c>
      <c r="I7869" t="n">
        <v>17</v>
      </c>
      <c r="J7869" t="n">
        <v>1</v>
      </c>
      <c r="K7869" t="n">
        <v>11</v>
      </c>
      <c r="L7869" t="n">
        <v>0</v>
      </c>
      <c r="M7869" t="n">
        <v>0</v>
      </c>
      <c r="O7869" t="n">
        <v>0</v>
      </c>
    </row>
    <row r="7870">
      <c r="A7870" s="8" t="n">
        <v>46222</v>
      </c>
      <c r="B7870" t="inlineStr">
        <is>
          <t>YX</t>
        </is>
      </c>
      <c r="C7870" s="9">
        <f>_xlfn.XLOOKUP(B7870,Carriers[Code],Carriers[Airline])</f>
        <v/>
      </c>
      <c r="D7870" t="n">
        <v>5682</v>
      </c>
      <c r="E7870" t="inlineStr">
        <is>
          <t>DCA</t>
        </is>
      </c>
      <c r="F7870" s="10" t="n">
        <v>1420</v>
      </c>
      <c r="G7870" t="inlineStr">
        <is>
          <t>1400-1459</t>
        </is>
      </c>
      <c r="H7870" s="9">
        <f>INT(F7870/100)</f>
        <v/>
      </c>
      <c r="I7870" t="n">
        <v>178</v>
      </c>
      <c r="J7870" t="n">
        <v>1</v>
      </c>
      <c r="K7870" t="n">
        <v>170</v>
      </c>
      <c r="L7870" t="n">
        <v>1</v>
      </c>
      <c r="M7870" t="n">
        <v>0</v>
      </c>
      <c r="O7870" t="n">
        <v>0</v>
      </c>
      <c r="P7870" t="n">
        <v>170</v>
      </c>
      <c r="Q7870" t="n">
        <v>0</v>
      </c>
      <c r="R7870" t="n">
        <v>0</v>
      </c>
      <c r="S7870" t="n">
        <v>0</v>
      </c>
      <c r="T7870" t="n">
        <v>0</v>
      </c>
    </row>
    <row r="7871">
      <c r="A7871" s="8" t="n">
        <v>46222</v>
      </c>
      <c r="B7871" t="inlineStr">
        <is>
          <t>B6</t>
        </is>
      </c>
      <c r="C7871" s="9">
        <f>_xlfn.XLOOKUP(B7871,Carriers[Code],Carriers[Airline])</f>
        <v/>
      </c>
      <c r="D7871" t="n">
        <v>639</v>
      </c>
      <c r="E7871" t="inlineStr">
        <is>
          <t>AUS</t>
        </is>
      </c>
      <c r="F7871" s="10" t="n">
        <v>1421</v>
      </c>
      <c r="G7871" t="inlineStr">
        <is>
          <t>1400-1459</t>
        </is>
      </c>
      <c r="H7871" s="9">
        <f>INT(F7871/100)</f>
        <v/>
      </c>
      <c r="I7871" t="n">
        <v>60</v>
      </c>
      <c r="J7871" t="n">
        <v>1</v>
      </c>
      <c r="K7871" t="n">
        <v>73</v>
      </c>
      <c r="L7871" t="n">
        <v>1</v>
      </c>
      <c r="M7871" t="n">
        <v>0</v>
      </c>
      <c r="O7871" t="n">
        <v>0</v>
      </c>
      <c r="P7871" t="n">
        <v>60</v>
      </c>
      <c r="Q7871" t="n">
        <v>0</v>
      </c>
      <c r="R7871" t="n">
        <v>13</v>
      </c>
      <c r="S7871" t="n">
        <v>0</v>
      </c>
      <c r="T7871" t="n">
        <v>0</v>
      </c>
    </row>
    <row r="7872">
      <c r="A7872" s="8" t="n">
        <v>46222</v>
      </c>
      <c r="B7872" t="inlineStr">
        <is>
          <t>B6</t>
        </is>
      </c>
      <c r="C7872" s="9">
        <f>_xlfn.XLOOKUP(B7872,Carriers[Code],Carriers[Airline])</f>
        <v/>
      </c>
      <c r="D7872" t="n">
        <v>2617</v>
      </c>
      <c r="E7872" t="inlineStr">
        <is>
          <t>JFK</t>
        </is>
      </c>
      <c r="F7872" s="10" t="n">
        <v>1423</v>
      </c>
      <c r="G7872" t="inlineStr">
        <is>
          <t>1400-1459</t>
        </is>
      </c>
      <c r="H7872" s="9">
        <f>INT(F7872/100)</f>
        <v/>
      </c>
      <c r="I7872" t="n">
        <v>36</v>
      </c>
      <c r="J7872" t="n">
        <v>1</v>
      </c>
      <c r="K7872" t="n">
        <v>19</v>
      </c>
      <c r="L7872" t="n">
        <v>1</v>
      </c>
      <c r="M7872" t="n">
        <v>0</v>
      </c>
      <c r="O7872" t="n">
        <v>0</v>
      </c>
      <c r="P7872" t="n">
        <v>19</v>
      </c>
      <c r="Q7872" t="n">
        <v>0</v>
      </c>
      <c r="R7872" t="n">
        <v>0</v>
      </c>
      <c r="S7872" t="n">
        <v>0</v>
      </c>
      <c r="T7872" t="n">
        <v>0</v>
      </c>
    </row>
    <row r="7873">
      <c r="A7873" s="8" t="n">
        <v>46222</v>
      </c>
      <c r="B7873" t="inlineStr">
        <is>
          <t>AA</t>
        </is>
      </c>
      <c r="C7873" s="9">
        <f>_xlfn.XLOOKUP(B7873,Carriers[Code],Carriers[Airline])</f>
        <v/>
      </c>
      <c r="D7873" t="n">
        <v>1611</v>
      </c>
      <c r="E7873" t="inlineStr">
        <is>
          <t>CLT</t>
        </is>
      </c>
      <c r="F7873" s="10" t="n">
        <v>1426</v>
      </c>
      <c r="G7873" t="inlineStr">
        <is>
          <t>1400-1459</t>
        </is>
      </c>
      <c r="H7873" s="9">
        <f>INT(F7873/100)</f>
        <v/>
      </c>
      <c r="I7873" t="n">
        <v>1</v>
      </c>
      <c r="J7873" t="n">
        <v>0</v>
      </c>
      <c r="K7873" t="n">
        <v>6</v>
      </c>
      <c r="L7873" t="n">
        <v>0</v>
      </c>
      <c r="M7873" t="n">
        <v>0</v>
      </c>
      <c r="O7873" t="n">
        <v>0</v>
      </c>
    </row>
    <row r="7874">
      <c r="A7874" s="8" t="n">
        <v>46222</v>
      </c>
      <c r="B7874" t="inlineStr">
        <is>
          <t>AA</t>
        </is>
      </c>
      <c r="C7874" s="9">
        <f>_xlfn.XLOOKUP(B7874,Carriers[Code],Carriers[Airline])</f>
        <v/>
      </c>
      <c r="D7874" t="n">
        <v>820</v>
      </c>
      <c r="E7874" t="inlineStr">
        <is>
          <t>DFW</t>
        </is>
      </c>
      <c r="F7874" s="10" t="n">
        <v>1427</v>
      </c>
      <c r="G7874" t="inlineStr">
        <is>
          <t>1400-1459</t>
        </is>
      </c>
      <c r="H7874" s="9">
        <f>INT(F7874/100)</f>
        <v/>
      </c>
      <c r="I7874" t="n">
        <v>13</v>
      </c>
      <c r="J7874" t="n">
        <v>0</v>
      </c>
      <c r="K7874" t="n">
        <v>-13</v>
      </c>
      <c r="L7874" t="n">
        <v>0</v>
      </c>
      <c r="M7874" t="n">
        <v>0</v>
      </c>
      <c r="O7874" t="n">
        <v>0</v>
      </c>
    </row>
    <row r="7875">
      <c r="A7875" s="8" t="n">
        <v>46222</v>
      </c>
      <c r="B7875" t="inlineStr">
        <is>
          <t>B6</t>
        </is>
      </c>
      <c r="C7875" s="9">
        <f>_xlfn.XLOOKUP(B7875,Carriers[Code],Carriers[Airline])</f>
        <v/>
      </c>
      <c r="D7875" t="n">
        <v>933</v>
      </c>
      <c r="E7875" t="inlineStr">
        <is>
          <t>IAH</t>
        </is>
      </c>
      <c r="F7875" s="10" t="n">
        <v>1429</v>
      </c>
      <c r="G7875" t="inlineStr">
        <is>
          <t>1400-1459</t>
        </is>
      </c>
      <c r="H7875" s="9">
        <f>INT(F7875/100)</f>
        <v/>
      </c>
      <c r="I7875" t="n">
        <v>0</v>
      </c>
      <c r="J7875" t="n">
        <v>0</v>
      </c>
      <c r="K7875" t="n">
        <v>-12</v>
      </c>
      <c r="L7875" t="n">
        <v>0</v>
      </c>
      <c r="M7875" t="n">
        <v>0</v>
      </c>
      <c r="O7875" t="n">
        <v>0</v>
      </c>
    </row>
    <row r="7876">
      <c r="A7876" s="8" t="n">
        <v>46222</v>
      </c>
      <c r="B7876" t="inlineStr">
        <is>
          <t>WN</t>
        </is>
      </c>
      <c r="C7876" s="9">
        <f>_xlfn.XLOOKUP(B7876,Carriers[Code],Carriers[Airline])</f>
        <v/>
      </c>
      <c r="D7876" t="n">
        <v>2342</v>
      </c>
      <c r="E7876" t="inlineStr">
        <is>
          <t>BWI</t>
        </is>
      </c>
      <c r="F7876" s="10" t="n">
        <v>1430</v>
      </c>
      <c r="G7876" t="inlineStr">
        <is>
          <t>1400-1459</t>
        </is>
      </c>
      <c r="H7876" s="9">
        <f>INT(F7876/100)</f>
        <v/>
      </c>
      <c r="I7876" t="n">
        <v>36</v>
      </c>
      <c r="J7876" t="n">
        <v>1</v>
      </c>
      <c r="K7876" t="n">
        <v>27</v>
      </c>
      <c r="L7876" t="n">
        <v>1</v>
      </c>
      <c r="M7876" t="n">
        <v>0</v>
      </c>
      <c r="O7876" t="n">
        <v>0</v>
      </c>
      <c r="P7876" t="n">
        <v>10</v>
      </c>
      <c r="Q7876" t="n">
        <v>0</v>
      </c>
      <c r="R7876" t="n">
        <v>0</v>
      </c>
      <c r="S7876" t="n">
        <v>0</v>
      </c>
      <c r="T7876" t="n">
        <v>17</v>
      </c>
    </row>
    <row r="7877">
      <c r="A7877" s="8" t="n">
        <v>46222</v>
      </c>
      <c r="B7877" t="inlineStr">
        <is>
          <t>YX</t>
        </is>
      </c>
      <c r="C7877" s="9">
        <f>_xlfn.XLOOKUP(B7877,Carriers[Code],Carriers[Airline])</f>
        <v/>
      </c>
      <c r="D7877" t="n">
        <v>4375</v>
      </c>
      <c r="E7877" t="inlineStr">
        <is>
          <t>LGA</t>
        </is>
      </c>
      <c r="F7877" s="10" t="n">
        <v>1430</v>
      </c>
      <c r="G7877" t="inlineStr">
        <is>
          <t>1400-1459</t>
        </is>
      </c>
      <c r="H7877" s="9">
        <f>INT(F7877/100)</f>
        <v/>
      </c>
      <c r="I7877" t="n">
        <v>50</v>
      </c>
      <c r="J7877" t="n">
        <v>1</v>
      </c>
      <c r="K7877" t="n">
        <v>39</v>
      </c>
      <c r="L7877" t="n">
        <v>1</v>
      </c>
      <c r="M7877" t="n">
        <v>0</v>
      </c>
      <c r="O7877" t="n">
        <v>0</v>
      </c>
      <c r="P7877" t="n">
        <v>26</v>
      </c>
      <c r="Q7877" t="n">
        <v>0</v>
      </c>
      <c r="R7877" t="n">
        <v>0</v>
      </c>
      <c r="S7877" t="n">
        <v>0</v>
      </c>
      <c r="T7877" t="n">
        <v>13</v>
      </c>
    </row>
    <row r="7878">
      <c r="A7878" s="8" t="n">
        <v>46222</v>
      </c>
      <c r="B7878" t="inlineStr">
        <is>
          <t>YX</t>
        </is>
      </c>
      <c r="C7878" s="9">
        <f>_xlfn.XLOOKUP(B7878,Carriers[Code],Carriers[Airline])</f>
        <v/>
      </c>
      <c r="D7878" t="n">
        <v>5653</v>
      </c>
      <c r="E7878" t="inlineStr">
        <is>
          <t>CMH</t>
        </is>
      </c>
      <c r="F7878" s="10" t="n">
        <v>1438</v>
      </c>
      <c r="G7878" t="inlineStr">
        <is>
          <t>1400-1459</t>
        </is>
      </c>
      <c r="H7878" s="9">
        <f>INT(F7878/100)</f>
        <v/>
      </c>
      <c r="I7878" t="n">
        <v>95</v>
      </c>
      <c r="J7878" t="n">
        <v>1</v>
      </c>
      <c r="K7878" t="n">
        <v>102</v>
      </c>
      <c r="L7878" t="n">
        <v>1</v>
      </c>
      <c r="M7878" t="n">
        <v>0</v>
      </c>
      <c r="O7878" t="n">
        <v>0</v>
      </c>
      <c r="P7878" t="n">
        <v>95</v>
      </c>
      <c r="Q7878" t="n">
        <v>0</v>
      </c>
      <c r="R7878" t="n">
        <v>7</v>
      </c>
      <c r="S7878" t="n">
        <v>0</v>
      </c>
      <c r="T7878" t="n">
        <v>0</v>
      </c>
    </row>
    <row r="7879">
      <c r="A7879" s="8" t="n">
        <v>46222</v>
      </c>
      <c r="B7879" t="inlineStr">
        <is>
          <t>B6</t>
        </is>
      </c>
      <c r="C7879" s="9">
        <f>_xlfn.XLOOKUP(B7879,Carriers[Code],Carriers[Airline])</f>
        <v/>
      </c>
      <c r="D7879" t="n">
        <v>641</v>
      </c>
      <c r="E7879" t="inlineStr">
        <is>
          <t>CLE</t>
        </is>
      </c>
      <c r="F7879" s="10" t="n">
        <v>1439</v>
      </c>
      <c r="G7879" t="inlineStr">
        <is>
          <t>1400-1459</t>
        </is>
      </c>
      <c r="H7879" s="9">
        <f>INT(F7879/100)</f>
        <v/>
      </c>
      <c r="I7879" t="n">
        <v>182</v>
      </c>
      <c r="J7879" t="n">
        <v>1</v>
      </c>
      <c r="K7879" t="n">
        <v>188</v>
      </c>
      <c r="L7879" t="n">
        <v>1</v>
      </c>
      <c r="M7879" t="n">
        <v>0</v>
      </c>
      <c r="O7879" t="n">
        <v>0</v>
      </c>
      <c r="P7879" t="n">
        <v>147</v>
      </c>
      <c r="Q7879" t="n">
        <v>0</v>
      </c>
      <c r="R7879" t="n">
        <v>6</v>
      </c>
      <c r="S7879" t="n">
        <v>0</v>
      </c>
      <c r="T7879" t="n">
        <v>35</v>
      </c>
    </row>
    <row r="7880">
      <c r="A7880" s="8" t="n">
        <v>46222</v>
      </c>
      <c r="B7880" t="inlineStr">
        <is>
          <t>DL</t>
        </is>
      </c>
      <c r="C7880" s="9">
        <f>_xlfn.XLOOKUP(B7880,Carriers[Code],Carriers[Airline])</f>
        <v/>
      </c>
      <c r="D7880" t="n">
        <v>2677</v>
      </c>
      <c r="E7880" t="inlineStr">
        <is>
          <t>BNA</t>
        </is>
      </c>
      <c r="F7880" s="10" t="n">
        <v>1440</v>
      </c>
      <c r="G7880" t="inlineStr">
        <is>
          <t>1400-1459</t>
        </is>
      </c>
      <c r="H7880" s="9">
        <f>INT(F7880/100)</f>
        <v/>
      </c>
      <c r="I7880" t="n">
        <v>52</v>
      </c>
      <c r="J7880" t="n">
        <v>1</v>
      </c>
      <c r="K7880" t="n">
        <v>78</v>
      </c>
      <c r="L7880" t="n">
        <v>1</v>
      </c>
      <c r="M7880" t="n">
        <v>0</v>
      </c>
      <c r="O7880" t="n">
        <v>0</v>
      </c>
      <c r="P7880" t="n">
        <v>52</v>
      </c>
      <c r="Q7880" t="n">
        <v>0</v>
      </c>
      <c r="R7880" t="n">
        <v>26</v>
      </c>
      <c r="S7880" t="n">
        <v>0</v>
      </c>
      <c r="T7880" t="n">
        <v>0</v>
      </c>
    </row>
    <row r="7881">
      <c r="A7881" s="8" t="n">
        <v>46222</v>
      </c>
      <c r="B7881" t="inlineStr">
        <is>
          <t>DL</t>
        </is>
      </c>
      <c r="C7881" s="9">
        <f>_xlfn.XLOOKUP(B7881,Carriers[Code],Carriers[Airline])</f>
        <v/>
      </c>
      <c r="D7881" t="n">
        <v>1127</v>
      </c>
      <c r="E7881" t="inlineStr">
        <is>
          <t>MSP</t>
        </is>
      </c>
      <c r="F7881" s="10" t="n">
        <v>1452</v>
      </c>
      <c r="G7881" t="inlineStr">
        <is>
          <t>1400-1459</t>
        </is>
      </c>
      <c r="H7881" s="9">
        <f>INT(F7881/100)</f>
        <v/>
      </c>
      <c r="I7881" t="n">
        <v>0</v>
      </c>
      <c r="J7881" t="n">
        <v>0</v>
      </c>
      <c r="K7881" t="n">
        <v>-9</v>
      </c>
      <c r="L7881" t="n">
        <v>0</v>
      </c>
      <c r="M7881" t="n">
        <v>0</v>
      </c>
      <c r="O7881" t="n">
        <v>0</v>
      </c>
    </row>
    <row r="7882">
      <c r="A7882" s="8" t="n">
        <v>46222</v>
      </c>
      <c r="B7882" t="inlineStr">
        <is>
          <t>YX</t>
        </is>
      </c>
      <c r="C7882" s="9">
        <f>_xlfn.XLOOKUP(B7882,Carriers[Code],Carriers[Airline])</f>
        <v/>
      </c>
      <c r="D7882" t="n">
        <v>5641</v>
      </c>
      <c r="E7882" t="inlineStr">
        <is>
          <t>CLE</t>
        </is>
      </c>
      <c r="F7882" s="10" t="n">
        <v>1454</v>
      </c>
      <c r="G7882" t="inlineStr">
        <is>
          <t>1400-1459</t>
        </is>
      </c>
      <c r="H7882" s="9">
        <f>INT(F7882/100)</f>
        <v/>
      </c>
      <c r="I7882" t="n">
        <v>97</v>
      </c>
      <c r="J7882" t="n">
        <v>1</v>
      </c>
      <c r="K7882" t="n">
        <v>94</v>
      </c>
      <c r="L7882" t="n">
        <v>1</v>
      </c>
      <c r="M7882" t="n">
        <v>0</v>
      </c>
      <c r="O7882" t="n">
        <v>0</v>
      </c>
      <c r="P7882" t="n">
        <v>94</v>
      </c>
      <c r="Q7882" t="n">
        <v>0</v>
      </c>
      <c r="R7882" t="n">
        <v>0</v>
      </c>
      <c r="S7882" t="n">
        <v>0</v>
      </c>
      <c r="T7882" t="n">
        <v>0</v>
      </c>
    </row>
    <row r="7883">
      <c r="A7883" s="8" t="n">
        <v>46222</v>
      </c>
      <c r="B7883" t="inlineStr">
        <is>
          <t>YX</t>
        </is>
      </c>
      <c r="C7883" s="9">
        <f>_xlfn.XLOOKUP(B7883,Carriers[Code],Carriers[Airline])</f>
        <v/>
      </c>
      <c r="D7883" t="n">
        <v>5736</v>
      </c>
      <c r="E7883" t="inlineStr">
        <is>
          <t>LGA</t>
        </is>
      </c>
      <c r="F7883" s="10" t="n">
        <v>1500</v>
      </c>
      <c r="G7883" t="inlineStr">
        <is>
          <t>1500-1559</t>
        </is>
      </c>
      <c r="H7883" s="9">
        <f>INT(F7883/100)</f>
        <v/>
      </c>
      <c r="I7883" t="n">
        <v>9</v>
      </c>
      <c r="J7883" t="n">
        <v>0</v>
      </c>
      <c r="K7883" t="n">
        <v>4</v>
      </c>
      <c r="L7883" t="n">
        <v>0</v>
      </c>
      <c r="M7883" t="n">
        <v>0</v>
      </c>
      <c r="O7883" t="n">
        <v>0</v>
      </c>
    </row>
    <row r="7884">
      <c r="A7884" s="8" t="n">
        <v>46222</v>
      </c>
      <c r="B7884" t="inlineStr">
        <is>
          <t>AA</t>
        </is>
      </c>
      <c r="C7884" s="9">
        <f>_xlfn.XLOOKUP(B7884,Carriers[Code],Carriers[Airline])</f>
        <v/>
      </c>
      <c r="D7884" t="n">
        <v>2882</v>
      </c>
      <c r="E7884" t="inlineStr">
        <is>
          <t>PHL</t>
        </is>
      </c>
      <c r="F7884" s="10" t="n">
        <v>1503</v>
      </c>
      <c r="G7884" t="inlineStr">
        <is>
          <t>1500-1559</t>
        </is>
      </c>
      <c r="H7884" s="9">
        <f>INT(F7884/100)</f>
        <v/>
      </c>
      <c r="I7884" t="n">
        <v>22</v>
      </c>
      <c r="J7884" t="n">
        <v>1</v>
      </c>
      <c r="K7884" t="n">
        <v>25</v>
      </c>
      <c r="L7884" t="n">
        <v>1</v>
      </c>
      <c r="M7884" t="n">
        <v>0</v>
      </c>
      <c r="O7884" t="n">
        <v>0</v>
      </c>
      <c r="P7884" t="n">
        <v>2</v>
      </c>
      <c r="Q7884" t="n">
        <v>0</v>
      </c>
      <c r="R7884" t="n">
        <v>3</v>
      </c>
      <c r="S7884" t="n">
        <v>0</v>
      </c>
      <c r="T7884" t="n">
        <v>20</v>
      </c>
    </row>
    <row r="7885">
      <c r="A7885" s="8" t="n">
        <v>46222</v>
      </c>
      <c r="B7885" t="inlineStr">
        <is>
          <t>YX</t>
        </is>
      </c>
      <c r="C7885" s="9">
        <f>_xlfn.XLOOKUP(B7885,Carriers[Code],Carriers[Airline])</f>
        <v/>
      </c>
      <c r="D7885" t="n">
        <v>3456</v>
      </c>
      <c r="E7885" t="inlineStr">
        <is>
          <t>EWR</t>
        </is>
      </c>
      <c r="F7885" s="10" t="n">
        <v>1505</v>
      </c>
      <c r="G7885" t="inlineStr">
        <is>
          <t>1500-1559</t>
        </is>
      </c>
      <c r="H7885" s="9">
        <f>INT(F7885/100)</f>
        <v/>
      </c>
      <c r="M7885" t="n">
        <v>1</v>
      </c>
      <c r="N7885" t="inlineStr">
        <is>
          <t>B</t>
        </is>
      </c>
      <c r="O7885" t="n">
        <v>0</v>
      </c>
    </row>
    <row r="7886">
      <c r="A7886" s="8" t="n">
        <v>46222</v>
      </c>
      <c r="B7886" t="inlineStr">
        <is>
          <t>DL</t>
        </is>
      </c>
      <c r="C7886" s="9">
        <f>_xlfn.XLOOKUP(B7886,Carriers[Code],Carriers[Airline])</f>
        <v/>
      </c>
      <c r="D7886" t="n">
        <v>638</v>
      </c>
      <c r="E7886" t="inlineStr">
        <is>
          <t>ATL</t>
        </is>
      </c>
      <c r="F7886" s="10" t="n">
        <v>1510</v>
      </c>
      <c r="G7886" t="inlineStr">
        <is>
          <t>1500-1559</t>
        </is>
      </c>
      <c r="H7886" s="9">
        <f>INT(F7886/100)</f>
        <v/>
      </c>
      <c r="I7886" t="n">
        <v>22</v>
      </c>
      <c r="J7886" t="n">
        <v>1</v>
      </c>
      <c r="K7886" t="n">
        <v>26</v>
      </c>
      <c r="L7886" t="n">
        <v>1</v>
      </c>
      <c r="M7886" t="n">
        <v>0</v>
      </c>
      <c r="O7886" t="n">
        <v>0</v>
      </c>
      <c r="P7886" t="n">
        <v>0</v>
      </c>
      <c r="Q7886" t="n">
        <v>0</v>
      </c>
      <c r="R7886" t="n">
        <v>26</v>
      </c>
      <c r="S7886" t="n">
        <v>0</v>
      </c>
      <c r="T7886" t="n">
        <v>0</v>
      </c>
    </row>
    <row r="7887">
      <c r="A7887" s="8" t="n">
        <v>46222</v>
      </c>
      <c r="B7887" t="inlineStr">
        <is>
          <t>UA</t>
        </is>
      </c>
      <c r="C7887" s="9">
        <f>_xlfn.XLOOKUP(B7887,Carriers[Code],Carriers[Airline])</f>
        <v/>
      </c>
      <c r="D7887" t="n">
        <v>2297</v>
      </c>
      <c r="E7887" t="inlineStr">
        <is>
          <t>DEN</t>
        </is>
      </c>
      <c r="F7887" s="10" t="n">
        <v>1510</v>
      </c>
      <c r="G7887" t="inlineStr">
        <is>
          <t>1500-1559</t>
        </is>
      </c>
      <c r="H7887" s="9">
        <f>INT(F7887/100)</f>
        <v/>
      </c>
      <c r="I7887" t="n">
        <v>-5</v>
      </c>
      <c r="J7887" t="n">
        <v>0</v>
      </c>
      <c r="K7887" t="n">
        <v>3</v>
      </c>
      <c r="L7887" t="n">
        <v>0</v>
      </c>
      <c r="M7887" t="n">
        <v>0</v>
      </c>
      <c r="O7887" t="n">
        <v>0</v>
      </c>
    </row>
    <row r="7888">
      <c r="A7888" s="8" t="n">
        <v>46222</v>
      </c>
      <c r="B7888" t="inlineStr">
        <is>
          <t>WN</t>
        </is>
      </c>
      <c r="C7888" s="9">
        <f>_xlfn.XLOOKUP(B7888,Carriers[Code],Carriers[Airline])</f>
        <v/>
      </c>
      <c r="D7888" t="n">
        <v>725</v>
      </c>
      <c r="E7888" t="inlineStr">
        <is>
          <t>BNA</t>
        </is>
      </c>
      <c r="F7888" s="10" t="n">
        <v>1510</v>
      </c>
      <c r="G7888" t="inlineStr">
        <is>
          <t>1500-1559</t>
        </is>
      </c>
      <c r="H7888" s="9">
        <f>INT(F7888/100)</f>
        <v/>
      </c>
      <c r="I7888" t="n">
        <v>48</v>
      </c>
      <c r="J7888" t="n">
        <v>1</v>
      </c>
      <c r="K7888" t="n">
        <v>54</v>
      </c>
      <c r="L7888" t="n">
        <v>1</v>
      </c>
      <c r="M7888" t="n">
        <v>0</v>
      </c>
      <c r="O7888" t="n">
        <v>0</v>
      </c>
      <c r="P7888" t="n">
        <v>7</v>
      </c>
      <c r="Q7888" t="n">
        <v>0</v>
      </c>
      <c r="R7888" t="n">
        <v>6</v>
      </c>
      <c r="S7888" t="n">
        <v>0</v>
      </c>
      <c r="T7888" t="n">
        <v>41</v>
      </c>
    </row>
    <row r="7889">
      <c r="A7889" s="8" t="n">
        <v>46222</v>
      </c>
      <c r="B7889" t="inlineStr">
        <is>
          <t>YX</t>
        </is>
      </c>
      <c r="C7889" s="9">
        <f>_xlfn.XLOOKUP(B7889,Carriers[Code],Carriers[Airline])</f>
        <v/>
      </c>
      <c r="D7889" t="n">
        <v>5858</v>
      </c>
      <c r="E7889" t="inlineStr">
        <is>
          <t>ORF</t>
        </is>
      </c>
      <c r="F7889" s="10" t="n">
        <v>1510</v>
      </c>
      <c r="G7889" t="inlineStr">
        <is>
          <t>1500-1559</t>
        </is>
      </c>
      <c r="H7889" s="9">
        <f>INT(F7889/100)</f>
        <v/>
      </c>
      <c r="M7889" t="n">
        <v>1</v>
      </c>
      <c r="N7889" t="inlineStr">
        <is>
          <t>C</t>
        </is>
      </c>
      <c r="O7889" t="n">
        <v>0</v>
      </c>
    </row>
    <row r="7890">
      <c r="A7890" s="8" t="n">
        <v>46222</v>
      </c>
      <c r="B7890" t="inlineStr">
        <is>
          <t>UA</t>
        </is>
      </c>
      <c r="C7890" s="9">
        <f>_xlfn.XLOOKUP(B7890,Carriers[Code],Carriers[Airline])</f>
        <v/>
      </c>
      <c r="D7890" t="n">
        <v>1475</v>
      </c>
      <c r="E7890" t="inlineStr">
        <is>
          <t>ORD</t>
        </is>
      </c>
      <c r="F7890" s="10" t="n">
        <v>1513</v>
      </c>
      <c r="G7890" t="inlineStr">
        <is>
          <t>1500-1559</t>
        </is>
      </c>
      <c r="H7890" s="9">
        <f>INT(F7890/100)</f>
        <v/>
      </c>
      <c r="I7890" t="n">
        <v>-7</v>
      </c>
      <c r="J7890" t="n">
        <v>0</v>
      </c>
      <c r="K7890" t="n">
        <v>4</v>
      </c>
      <c r="L7890" t="n">
        <v>0</v>
      </c>
      <c r="M7890" t="n">
        <v>0</v>
      </c>
      <c r="O7890" t="n">
        <v>0</v>
      </c>
    </row>
    <row r="7891">
      <c r="A7891" s="8" t="n">
        <v>46222</v>
      </c>
      <c r="B7891" t="inlineStr">
        <is>
          <t>AA</t>
        </is>
      </c>
      <c r="C7891" s="9">
        <f>_xlfn.XLOOKUP(B7891,Carriers[Code],Carriers[Airline])</f>
        <v/>
      </c>
      <c r="D7891" t="n">
        <v>1565</v>
      </c>
      <c r="E7891" t="inlineStr">
        <is>
          <t>MIA</t>
        </is>
      </c>
      <c r="F7891" s="10" t="n">
        <v>1515</v>
      </c>
      <c r="G7891" t="inlineStr">
        <is>
          <t>1500-1559</t>
        </is>
      </c>
      <c r="H7891" s="9">
        <f>INT(F7891/100)</f>
        <v/>
      </c>
      <c r="I7891" t="n">
        <v>8</v>
      </c>
      <c r="J7891" t="n">
        <v>0</v>
      </c>
      <c r="K7891" t="n">
        <v>8</v>
      </c>
      <c r="L7891" t="n">
        <v>0</v>
      </c>
      <c r="M7891" t="n">
        <v>0</v>
      </c>
      <c r="O7891" t="n">
        <v>0</v>
      </c>
    </row>
    <row r="7892">
      <c r="A7892" s="8" t="n">
        <v>46222</v>
      </c>
      <c r="B7892" t="inlineStr">
        <is>
          <t>B6</t>
        </is>
      </c>
      <c r="C7892" s="9">
        <f>_xlfn.XLOOKUP(B7892,Carriers[Code],Carriers[Airline])</f>
        <v/>
      </c>
      <c r="D7892" t="n">
        <v>897</v>
      </c>
      <c r="E7892" t="inlineStr">
        <is>
          <t>ATL</t>
        </is>
      </c>
      <c r="F7892" s="10" t="n">
        <v>1515</v>
      </c>
      <c r="G7892" t="inlineStr">
        <is>
          <t>1500-1559</t>
        </is>
      </c>
      <c r="H7892" s="9">
        <f>INT(F7892/100)</f>
        <v/>
      </c>
      <c r="M7892" t="n">
        <v>1</v>
      </c>
      <c r="N7892" t="inlineStr">
        <is>
          <t>B</t>
        </is>
      </c>
      <c r="O7892" t="n">
        <v>0</v>
      </c>
    </row>
    <row r="7893">
      <c r="A7893" s="8" t="n">
        <v>46222</v>
      </c>
      <c r="B7893" t="inlineStr">
        <is>
          <t>DL</t>
        </is>
      </c>
      <c r="C7893" s="9">
        <f>_xlfn.XLOOKUP(B7893,Carriers[Code],Carriers[Airline])</f>
        <v/>
      </c>
      <c r="D7893" t="n">
        <v>776</v>
      </c>
      <c r="E7893" t="inlineStr">
        <is>
          <t>MIA</t>
        </is>
      </c>
      <c r="F7893" s="10" t="n">
        <v>1515</v>
      </c>
      <c r="G7893" t="inlineStr">
        <is>
          <t>1500-1559</t>
        </is>
      </c>
      <c r="H7893" s="9">
        <f>INT(F7893/100)</f>
        <v/>
      </c>
      <c r="I7893" t="n">
        <v>35</v>
      </c>
      <c r="J7893" t="n">
        <v>1</v>
      </c>
      <c r="K7893" t="n">
        <v>35</v>
      </c>
      <c r="L7893" t="n">
        <v>1</v>
      </c>
      <c r="M7893" t="n">
        <v>0</v>
      </c>
      <c r="O7893" t="n">
        <v>0</v>
      </c>
      <c r="P7893" t="n">
        <v>35</v>
      </c>
      <c r="Q7893" t="n">
        <v>0</v>
      </c>
      <c r="R7893" t="n">
        <v>0</v>
      </c>
      <c r="S7893" t="n">
        <v>0</v>
      </c>
      <c r="T7893" t="n">
        <v>0</v>
      </c>
    </row>
    <row r="7894">
      <c r="A7894" s="8" t="n">
        <v>46222</v>
      </c>
      <c r="B7894" t="inlineStr">
        <is>
          <t>YX</t>
        </is>
      </c>
      <c r="C7894" s="9">
        <f>_xlfn.XLOOKUP(B7894,Carriers[Code],Carriers[Airline])</f>
        <v/>
      </c>
      <c r="D7894" t="n">
        <v>4380</v>
      </c>
      <c r="E7894" t="inlineStr">
        <is>
          <t>DCA</t>
        </is>
      </c>
      <c r="F7894" s="10" t="n">
        <v>1519</v>
      </c>
      <c r="G7894" t="inlineStr">
        <is>
          <t>1500-1559</t>
        </is>
      </c>
      <c r="H7894" s="9">
        <f>INT(F7894/100)</f>
        <v/>
      </c>
      <c r="I7894" t="n">
        <v>90</v>
      </c>
      <c r="J7894" t="n">
        <v>1</v>
      </c>
      <c r="K7894" t="n">
        <v>89</v>
      </c>
      <c r="L7894" t="n">
        <v>1</v>
      </c>
      <c r="M7894" t="n">
        <v>0</v>
      </c>
      <c r="O7894" t="n">
        <v>0</v>
      </c>
      <c r="P7894" t="n">
        <v>11</v>
      </c>
      <c r="Q7894" t="n">
        <v>0</v>
      </c>
      <c r="R7894" t="n">
        <v>0</v>
      </c>
      <c r="S7894" t="n">
        <v>0</v>
      </c>
      <c r="T7894" t="n">
        <v>78</v>
      </c>
    </row>
    <row r="7895">
      <c r="A7895" s="8" t="n">
        <v>46222</v>
      </c>
      <c r="B7895" t="inlineStr">
        <is>
          <t>B6</t>
        </is>
      </c>
      <c r="C7895" s="9">
        <f>_xlfn.XLOOKUP(B7895,Carriers[Code],Carriers[Airline])</f>
        <v/>
      </c>
      <c r="D7895" t="n">
        <v>551</v>
      </c>
      <c r="E7895" t="inlineStr">
        <is>
          <t>MCO</t>
        </is>
      </c>
      <c r="F7895" s="10" t="n">
        <v>1520</v>
      </c>
      <c r="G7895" t="inlineStr">
        <is>
          <t>1500-1559</t>
        </is>
      </c>
      <c r="H7895" s="9">
        <f>INT(F7895/100)</f>
        <v/>
      </c>
      <c r="I7895" t="n">
        <v>15</v>
      </c>
      <c r="J7895" t="n">
        <v>1</v>
      </c>
      <c r="K7895" t="n">
        <v>12</v>
      </c>
      <c r="L7895" t="n">
        <v>0</v>
      </c>
      <c r="M7895" t="n">
        <v>0</v>
      </c>
      <c r="O7895" t="n">
        <v>0</v>
      </c>
    </row>
    <row r="7896">
      <c r="A7896" s="8" t="n">
        <v>46222</v>
      </c>
      <c r="B7896" t="inlineStr">
        <is>
          <t>AS</t>
        </is>
      </c>
      <c r="C7896" s="9">
        <f>_xlfn.XLOOKUP(B7896,Carriers[Code],Carriers[Airline])</f>
        <v/>
      </c>
      <c r="D7896" t="n">
        <v>1506</v>
      </c>
      <c r="E7896" t="inlineStr">
        <is>
          <t>SEA</t>
        </is>
      </c>
      <c r="F7896" s="10" t="n">
        <v>1526</v>
      </c>
      <c r="G7896" t="inlineStr">
        <is>
          <t>1500-1559</t>
        </is>
      </c>
      <c r="H7896" s="9">
        <f>INT(F7896/100)</f>
        <v/>
      </c>
      <c r="I7896" t="n">
        <v>-3</v>
      </c>
      <c r="J7896" t="n">
        <v>0</v>
      </c>
      <c r="K7896" t="n">
        <v>10</v>
      </c>
      <c r="L7896" t="n">
        <v>0</v>
      </c>
      <c r="M7896" t="n">
        <v>0</v>
      </c>
      <c r="O7896" t="n">
        <v>0</v>
      </c>
    </row>
    <row r="7897">
      <c r="A7897" s="8" t="n">
        <v>46222</v>
      </c>
      <c r="B7897" t="inlineStr">
        <is>
          <t>B6</t>
        </is>
      </c>
      <c r="C7897" s="9">
        <f>_xlfn.XLOOKUP(B7897,Carriers[Code],Carriers[Airline])</f>
        <v/>
      </c>
      <c r="D7897" t="n">
        <v>1813</v>
      </c>
      <c r="E7897" t="inlineStr">
        <is>
          <t>ORF</t>
        </is>
      </c>
      <c r="F7897" s="10" t="n">
        <v>1527</v>
      </c>
      <c r="G7897" t="inlineStr">
        <is>
          <t>1500-1559</t>
        </is>
      </c>
      <c r="H7897" s="9">
        <f>INT(F7897/100)</f>
        <v/>
      </c>
      <c r="I7897" t="n">
        <v>-6</v>
      </c>
      <c r="J7897" t="n">
        <v>0</v>
      </c>
      <c r="K7897" t="n">
        <v>-5</v>
      </c>
      <c r="L7897" t="n">
        <v>0</v>
      </c>
      <c r="M7897" t="n">
        <v>0</v>
      </c>
      <c r="O7897" t="n">
        <v>0</v>
      </c>
    </row>
    <row r="7898">
      <c r="A7898" s="8" t="n">
        <v>46222</v>
      </c>
      <c r="B7898" t="inlineStr">
        <is>
          <t>DL</t>
        </is>
      </c>
      <c r="C7898" s="9">
        <f>_xlfn.XLOOKUP(B7898,Carriers[Code],Carriers[Airline])</f>
        <v/>
      </c>
      <c r="D7898" t="n">
        <v>2887</v>
      </c>
      <c r="E7898" t="inlineStr">
        <is>
          <t>MCO</t>
        </is>
      </c>
      <c r="F7898" s="10" t="n">
        <v>1527</v>
      </c>
      <c r="G7898" t="inlineStr">
        <is>
          <t>1500-1559</t>
        </is>
      </c>
      <c r="H7898" s="9">
        <f>INT(F7898/100)</f>
        <v/>
      </c>
      <c r="M7898" t="n">
        <v>1</v>
      </c>
      <c r="N7898" t="inlineStr">
        <is>
          <t>A</t>
        </is>
      </c>
      <c r="O7898" t="n">
        <v>0</v>
      </c>
    </row>
    <row r="7899">
      <c r="A7899" s="8" t="n">
        <v>46222</v>
      </c>
      <c r="B7899" t="inlineStr">
        <is>
          <t>DL</t>
        </is>
      </c>
      <c r="C7899" s="9">
        <f>_xlfn.XLOOKUP(B7899,Carriers[Code],Carriers[Airline])</f>
        <v/>
      </c>
      <c r="D7899" t="n">
        <v>2196</v>
      </c>
      <c r="E7899" t="inlineStr">
        <is>
          <t>FLL</t>
        </is>
      </c>
      <c r="F7899" s="10" t="n">
        <v>1532</v>
      </c>
      <c r="G7899" t="inlineStr">
        <is>
          <t>1500-1559</t>
        </is>
      </c>
      <c r="H7899" s="9">
        <f>INT(F7899/100)</f>
        <v/>
      </c>
      <c r="I7899" t="n">
        <v>-3</v>
      </c>
      <c r="J7899" t="n">
        <v>0</v>
      </c>
      <c r="K7899" t="n">
        <v>-4</v>
      </c>
      <c r="L7899" t="n">
        <v>0</v>
      </c>
      <c r="M7899" t="n">
        <v>0</v>
      </c>
      <c r="O7899" t="n">
        <v>0</v>
      </c>
    </row>
    <row r="7900">
      <c r="A7900" s="8" t="n">
        <v>46222</v>
      </c>
      <c r="B7900" t="inlineStr">
        <is>
          <t>YX</t>
        </is>
      </c>
      <c r="C7900" s="9">
        <f>_xlfn.XLOOKUP(B7900,Carriers[Code],Carriers[Airline])</f>
        <v/>
      </c>
      <c r="D7900" t="n">
        <v>5657</v>
      </c>
      <c r="E7900" t="inlineStr">
        <is>
          <t>JAX</t>
        </is>
      </c>
      <c r="F7900" s="10" t="n">
        <v>1535</v>
      </c>
      <c r="G7900" t="inlineStr">
        <is>
          <t>1500-1559</t>
        </is>
      </c>
      <c r="H7900" s="9">
        <f>INT(F7900/100)</f>
        <v/>
      </c>
      <c r="I7900" t="n">
        <v>-7</v>
      </c>
      <c r="J7900" t="n">
        <v>0</v>
      </c>
      <c r="K7900" t="n">
        <v>4</v>
      </c>
      <c r="L7900" t="n">
        <v>0</v>
      </c>
      <c r="M7900" t="n">
        <v>0</v>
      </c>
      <c r="O7900" t="n">
        <v>0</v>
      </c>
    </row>
    <row r="7901">
      <c r="A7901" s="8" t="n">
        <v>46222</v>
      </c>
      <c r="B7901" t="inlineStr">
        <is>
          <t>B6</t>
        </is>
      </c>
      <c r="C7901" s="9">
        <f>_xlfn.XLOOKUP(B7901,Carriers[Code],Carriers[Airline])</f>
        <v/>
      </c>
      <c r="D7901" t="n">
        <v>1237</v>
      </c>
      <c r="E7901" t="inlineStr">
        <is>
          <t>DTW</t>
        </is>
      </c>
      <c r="F7901" s="10" t="n">
        <v>1538</v>
      </c>
      <c r="G7901" t="inlineStr">
        <is>
          <t>1500-1559</t>
        </is>
      </c>
      <c r="H7901" s="9">
        <f>INT(F7901/100)</f>
        <v/>
      </c>
      <c r="I7901" t="n">
        <v>22</v>
      </c>
      <c r="J7901" t="n">
        <v>1</v>
      </c>
      <c r="K7901" t="n">
        <v>22</v>
      </c>
      <c r="L7901" t="n">
        <v>1</v>
      </c>
      <c r="M7901" t="n">
        <v>0</v>
      </c>
      <c r="O7901" t="n">
        <v>0</v>
      </c>
      <c r="P7901" t="n">
        <v>22</v>
      </c>
      <c r="Q7901" t="n">
        <v>0</v>
      </c>
      <c r="R7901" t="n">
        <v>0</v>
      </c>
      <c r="S7901" t="n">
        <v>0</v>
      </c>
      <c r="T7901" t="n">
        <v>0</v>
      </c>
    </row>
    <row r="7902">
      <c r="A7902" s="8" t="n">
        <v>46222</v>
      </c>
      <c r="B7902" t="inlineStr">
        <is>
          <t>B6</t>
        </is>
      </c>
      <c r="C7902" s="9">
        <f>_xlfn.XLOOKUP(B7902,Carriers[Code],Carriers[Airline])</f>
        <v/>
      </c>
      <c r="D7902" t="n">
        <v>2321</v>
      </c>
      <c r="E7902" t="inlineStr">
        <is>
          <t>PBI</t>
        </is>
      </c>
      <c r="F7902" s="10" t="n">
        <v>1539</v>
      </c>
      <c r="G7902" t="inlineStr">
        <is>
          <t>1500-1559</t>
        </is>
      </c>
      <c r="H7902" s="9">
        <f>INT(F7902/100)</f>
        <v/>
      </c>
      <c r="I7902" t="n">
        <v>-2</v>
      </c>
      <c r="J7902" t="n">
        <v>0</v>
      </c>
      <c r="K7902" t="n">
        <v>10</v>
      </c>
      <c r="L7902" t="n">
        <v>0</v>
      </c>
      <c r="M7902" t="n">
        <v>0</v>
      </c>
      <c r="O7902" t="n">
        <v>0</v>
      </c>
    </row>
    <row r="7903">
      <c r="A7903" s="8" t="n">
        <v>46222</v>
      </c>
      <c r="B7903" t="inlineStr">
        <is>
          <t>B6</t>
        </is>
      </c>
      <c r="C7903" s="9">
        <f>_xlfn.XLOOKUP(B7903,Carriers[Code],Carriers[Airline])</f>
        <v/>
      </c>
      <c r="D7903" t="n">
        <v>781</v>
      </c>
      <c r="E7903" t="inlineStr">
        <is>
          <t>RIC</t>
        </is>
      </c>
      <c r="F7903" s="10" t="n">
        <v>1540</v>
      </c>
      <c r="G7903" t="inlineStr">
        <is>
          <t>1500-1559</t>
        </is>
      </c>
      <c r="H7903" s="9">
        <f>INT(F7903/100)</f>
        <v/>
      </c>
      <c r="M7903" t="n">
        <v>1</v>
      </c>
      <c r="N7903" t="inlineStr">
        <is>
          <t>B</t>
        </is>
      </c>
      <c r="O7903" t="n">
        <v>0</v>
      </c>
    </row>
    <row r="7904">
      <c r="A7904" s="8" t="n">
        <v>46222</v>
      </c>
      <c r="B7904" t="inlineStr">
        <is>
          <t>DL</t>
        </is>
      </c>
      <c r="C7904" s="9">
        <f>_xlfn.XLOOKUP(B7904,Carriers[Code],Carriers[Airline])</f>
        <v/>
      </c>
      <c r="D7904" t="n">
        <v>2889</v>
      </c>
      <c r="E7904" t="inlineStr">
        <is>
          <t>SEA</t>
        </is>
      </c>
      <c r="F7904" s="10" t="n">
        <v>1540</v>
      </c>
      <c r="G7904" t="inlineStr">
        <is>
          <t>1500-1559</t>
        </is>
      </c>
      <c r="H7904" s="9">
        <f>INT(F7904/100)</f>
        <v/>
      </c>
      <c r="I7904" t="n">
        <v>-3</v>
      </c>
      <c r="J7904" t="n">
        <v>0</v>
      </c>
      <c r="K7904" t="n">
        <v>-7</v>
      </c>
      <c r="L7904" t="n">
        <v>0</v>
      </c>
      <c r="M7904" t="n">
        <v>0</v>
      </c>
      <c r="O7904" t="n">
        <v>0</v>
      </c>
    </row>
    <row r="7905">
      <c r="A7905" s="8" t="n">
        <v>46222</v>
      </c>
      <c r="B7905" t="inlineStr">
        <is>
          <t>YX</t>
        </is>
      </c>
      <c r="C7905" s="9">
        <f>_xlfn.XLOOKUP(B7905,Carriers[Code],Carriers[Airline])</f>
        <v/>
      </c>
      <c r="D7905" t="n">
        <v>5689</v>
      </c>
      <c r="E7905" t="inlineStr">
        <is>
          <t>DCA</t>
        </is>
      </c>
      <c r="F7905" s="10" t="n">
        <v>1545</v>
      </c>
      <c r="G7905" t="inlineStr">
        <is>
          <t>1500-1559</t>
        </is>
      </c>
      <c r="H7905" s="9">
        <f>INT(F7905/100)</f>
        <v/>
      </c>
      <c r="I7905" t="n">
        <v>28</v>
      </c>
      <c r="J7905" t="n">
        <v>1</v>
      </c>
      <c r="K7905" t="n">
        <v>11</v>
      </c>
      <c r="L7905" t="n">
        <v>0</v>
      </c>
      <c r="M7905" t="n">
        <v>0</v>
      </c>
      <c r="O7905" t="n">
        <v>0</v>
      </c>
    </row>
    <row r="7906">
      <c r="A7906" s="8" t="n">
        <v>46222</v>
      </c>
      <c r="B7906" t="inlineStr">
        <is>
          <t>AA</t>
        </is>
      </c>
      <c r="C7906" s="9">
        <f>_xlfn.XLOOKUP(B7906,Carriers[Code],Carriers[Airline])</f>
        <v/>
      </c>
      <c r="D7906" t="n">
        <v>1563</v>
      </c>
      <c r="E7906" t="inlineStr">
        <is>
          <t>ORD</t>
        </is>
      </c>
      <c r="F7906" s="10" t="n">
        <v>1549</v>
      </c>
      <c r="G7906" t="inlineStr">
        <is>
          <t>1500-1559</t>
        </is>
      </c>
      <c r="H7906" s="9">
        <f>INT(F7906/100)</f>
        <v/>
      </c>
      <c r="I7906" t="n">
        <v>194</v>
      </c>
      <c r="J7906" t="n">
        <v>1</v>
      </c>
      <c r="K7906" t="n">
        <v>181</v>
      </c>
      <c r="L7906" t="n">
        <v>1</v>
      </c>
      <c r="M7906" t="n">
        <v>0</v>
      </c>
      <c r="O7906" t="n">
        <v>0</v>
      </c>
      <c r="P7906" t="n">
        <v>2</v>
      </c>
      <c r="Q7906" t="n">
        <v>0</v>
      </c>
      <c r="R7906" t="n">
        <v>0</v>
      </c>
      <c r="S7906" t="n">
        <v>0</v>
      </c>
      <c r="T7906" t="n">
        <v>179</v>
      </c>
    </row>
    <row r="7907">
      <c r="A7907" s="8" t="n">
        <v>46222</v>
      </c>
      <c r="B7907" t="inlineStr">
        <is>
          <t>B6</t>
        </is>
      </c>
      <c r="C7907" s="9">
        <f>_xlfn.XLOOKUP(B7907,Carriers[Code],Carriers[Airline])</f>
        <v/>
      </c>
      <c r="D7907" t="n">
        <v>233</v>
      </c>
      <c r="E7907" t="inlineStr">
        <is>
          <t>SFO</t>
        </is>
      </c>
      <c r="F7907" s="10" t="n">
        <v>1550</v>
      </c>
      <c r="G7907" t="inlineStr">
        <is>
          <t>1500-1559</t>
        </is>
      </c>
      <c r="H7907" s="9">
        <f>INT(F7907/100)</f>
        <v/>
      </c>
      <c r="M7907" t="n">
        <v>1</v>
      </c>
      <c r="N7907" t="inlineStr">
        <is>
          <t>C</t>
        </is>
      </c>
      <c r="O7907" t="n">
        <v>0</v>
      </c>
    </row>
    <row r="7908">
      <c r="A7908" s="8" t="n">
        <v>46222</v>
      </c>
      <c r="B7908" t="inlineStr">
        <is>
          <t>YX</t>
        </is>
      </c>
      <c r="C7908" s="9">
        <f>_xlfn.XLOOKUP(B7908,Carriers[Code],Carriers[Airline])</f>
        <v/>
      </c>
      <c r="D7908" t="n">
        <v>5644</v>
      </c>
      <c r="E7908" t="inlineStr">
        <is>
          <t>BWI</t>
        </is>
      </c>
      <c r="F7908" s="10" t="n">
        <v>1550</v>
      </c>
      <c r="G7908" t="inlineStr">
        <is>
          <t>1500-1559</t>
        </is>
      </c>
      <c r="H7908" s="9">
        <f>INT(F7908/100)</f>
        <v/>
      </c>
      <c r="I7908" t="n">
        <v>41</v>
      </c>
      <c r="J7908" t="n">
        <v>1</v>
      </c>
      <c r="K7908" t="n">
        <v>38</v>
      </c>
      <c r="L7908" t="n">
        <v>1</v>
      </c>
      <c r="M7908" t="n">
        <v>0</v>
      </c>
      <c r="O7908" t="n">
        <v>0</v>
      </c>
      <c r="P7908" t="n">
        <v>38</v>
      </c>
      <c r="Q7908" t="n">
        <v>0</v>
      </c>
      <c r="R7908" t="n">
        <v>0</v>
      </c>
      <c r="S7908" t="n">
        <v>0</v>
      </c>
      <c r="T7908" t="n">
        <v>0</v>
      </c>
    </row>
    <row r="7909">
      <c r="A7909" s="8" t="n">
        <v>46222</v>
      </c>
      <c r="B7909" t="inlineStr">
        <is>
          <t>UA</t>
        </is>
      </c>
      <c r="C7909" s="9">
        <f>_xlfn.XLOOKUP(B7909,Carriers[Code],Carriers[Airline])</f>
        <v/>
      </c>
      <c r="D7909" t="n">
        <v>1183</v>
      </c>
      <c r="E7909" t="inlineStr">
        <is>
          <t>IAH</t>
        </is>
      </c>
      <c r="F7909" s="10" t="n">
        <v>1554</v>
      </c>
      <c r="G7909" t="inlineStr">
        <is>
          <t>1500-1559</t>
        </is>
      </c>
      <c r="H7909" s="9">
        <f>INT(F7909/100)</f>
        <v/>
      </c>
      <c r="I7909" t="n">
        <v>39</v>
      </c>
      <c r="J7909" t="n">
        <v>1</v>
      </c>
      <c r="K7909" t="n">
        <v>27</v>
      </c>
      <c r="L7909" t="n">
        <v>1</v>
      </c>
      <c r="M7909" t="n">
        <v>0</v>
      </c>
      <c r="O7909" t="n">
        <v>0</v>
      </c>
      <c r="P7909" t="n">
        <v>6</v>
      </c>
      <c r="Q7909" t="n">
        <v>0</v>
      </c>
      <c r="R7909" t="n">
        <v>0</v>
      </c>
      <c r="S7909" t="n">
        <v>0</v>
      </c>
      <c r="T7909" t="n">
        <v>21</v>
      </c>
    </row>
    <row r="7910">
      <c r="A7910" s="8" t="n">
        <v>46222</v>
      </c>
      <c r="B7910" t="inlineStr">
        <is>
          <t>B6</t>
        </is>
      </c>
      <c r="C7910" s="9">
        <f>_xlfn.XLOOKUP(B7910,Carriers[Code],Carriers[Airline])</f>
        <v/>
      </c>
      <c r="D7910" t="n">
        <v>487</v>
      </c>
      <c r="E7910" t="inlineStr">
        <is>
          <t>LAX</t>
        </is>
      </c>
      <c r="F7910" s="10" t="n">
        <v>1555</v>
      </c>
      <c r="G7910" t="inlineStr">
        <is>
          <t>1500-1559</t>
        </is>
      </c>
      <c r="H7910" s="9">
        <f>INT(F7910/100)</f>
        <v/>
      </c>
      <c r="I7910" t="n">
        <v>3</v>
      </c>
      <c r="J7910" t="n">
        <v>0</v>
      </c>
      <c r="K7910" t="n">
        <v>-2</v>
      </c>
      <c r="L7910" t="n">
        <v>0</v>
      </c>
      <c r="M7910" t="n">
        <v>0</v>
      </c>
      <c r="O7910" t="n">
        <v>0</v>
      </c>
    </row>
    <row r="7911">
      <c r="A7911" s="8" t="n">
        <v>46222</v>
      </c>
      <c r="B7911" t="inlineStr">
        <is>
          <t>YX</t>
        </is>
      </c>
      <c r="C7911" s="9">
        <f>_xlfn.XLOOKUP(B7911,Carriers[Code],Carriers[Airline])</f>
        <v/>
      </c>
      <c r="D7911" t="n">
        <v>5726</v>
      </c>
      <c r="E7911" t="inlineStr">
        <is>
          <t>LGA</t>
        </is>
      </c>
      <c r="F7911" s="10" t="n">
        <v>1600</v>
      </c>
      <c r="G7911" t="inlineStr">
        <is>
          <t>1600-1659</t>
        </is>
      </c>
      <c r="H7911" s="9">
        <f>INT(F7911/100)</f>
        <v/>
      </c>
      <c r="I7911" t="n">
        <v>25</v>
      </c>
      <c r="J7911" t="n">
        <v>1</v>
      </c>
      <c r="K7911" t="n">
        <v>20</v>
      </c>
      <c r="L7911" t="n">
        <v>1</v>
      </c>
      <c r="M7911" t="n">
        <v>0</v>
      </c>
      <c r="O7911" t="n">
        <v>0</v>
      </c>
      <c r="P7911" t="n">
        <v>20</v>
      </c>
      <c r="Q7911" t="n">
        <v>0</v>
      </c>
      <c r="R7911" t="n">
        <v>0</v>
      </c>
      <c r="S7911" t="n">
        <v>0</v>
      </c>
      <c r="T7911" t="n">
        <v>0</v>
      </c>
    </row>
    <row r="7912">
      <c r="A7912" s="8" t="n">
        <v>46222</v>
      </c>
      <c r="B7912" t="inlineStr">
        <is>
          <t>DL</t>
        </is>
      </c>
      <c r="C7912" s="9">
        <f>_xlfn.XLOOKUP(B7912,Carriers[Code],Carriers[Airline])</f>
        <v/>
      </c>
      <c r="D7912" t="n">
        <v>1439</v>
      </c>
      <c r="E7912" t="inlineStr">
        <is>
          <t>TPA</t>
        </is>
      </c>
      <c r="F7912" s="10" t="n">
        <v>1605</v>
      </c>
      <c r="G7912" t="inlineStr">
        <is>
          <t>1600-1659</t>
        </is>
      </c>
      <c r="H7912" s="9">
        <f>INT(F7912/100)</f>
        <v/>
      </c>
      <c r="I7912" t="n">
        <v>38</v>
      </c>
      <c r="J7912" t="n">
        <v>1</v>
      </c>
      <c r="K7912" t="n">
        <v>36</v>
      </c>
      <c r="L7912" t="n">
        <v>1</v>
      </c>
      <c r="M7912" t="n">
        <v>0</v>
      </c>
      <c r="O7912" t="n">
        <v>0</v>
      </c>
      <c r="P7912" t="n">
        <v>36</v>
      </c>
      <c r="Q7912" t="n">
        <v>0</v>
      </c>
      <c r="R7912" t="n">
        <v>0</v>
      </c>
      <c r="S7912" t="n">
        <v>0</v>
      </c>
      <c r="T7912" t="n">
        <v>0</v>
      </c>
    </row>
    <row r="7913">
      <c r="A7913" s="8" t="n">
        <v>46222</v>
      </c>
      <c r="B7913" t="inlineStr">
        <is>
          <t>AA</t>
        </is>
      </c>
      <c r="C7913" s="9">
        <f>_xlfn.XLOOKUP(B7913,Carriers[Code],Carriers[Airline])</f>
        <v/>
      </c>
      <c r="D7913" t="n">
        <v>1595</v>
      </c>
      <c r="E7913" t="inlineStr">
        <is>
          <t>DFW</t>
        </is>
      </c>
      <c r="F7913" s="10" t="n">
        <v>1606</v>
      </c>
      <c r="G7913" t="inlineStr">
        <is>
          <t>1600-1659</t>
        </is>
      </c>
      <c r="H7913" s="9">
        <f>INT(F7913/100)</f>
        <v/>
      </c>
      <c r="I7913" t="n">
        <v>323</v>
      </c>
      <c r="J7913" t="n">
        <v>1</v>
      </c>
      <c r="K7913" t="n">
        <v>296</v>
      </c>
      <c r="L7913" t="n">
        <v>1</v>
      </c>
      <c r="M7913" t="n">
        <v>0</v>
      </c>
      <c r="O7913" t="n">
        <v>0</v>
      </c>
      <c r="P7913" t="n">
        <v>34</v>
      </c>
      <c r="Q7913" t="n">
        <v>0</v>
      </c>
      <c r="R7913" t="n">
        <v>0</v>
      </c>
      <c r="S7913" t="n">
        <v>0</v>
      </c>
      <c r="T7913" t="n">
        <v>262</v>
      </c>
    </row>
    <row r="7914">
      <c r="A7914" s="8" t="n">
        <v>46222</v>
      </c>
      <c r="B7914" t="inlineStr">
        <is>
          <t>YX</t>
        </is>
      </c>
      <c r="C7914" s="9">
        <f>_xlfn.XLOOKUP(B7914,Carriers[Code],Carriers[Airline])</f>
        <v/>
      </c>
      <c r="D7914" t="n">
        <v>5665</v>
      </c>
      <c r="E7914" t="inlineStr">
        <is>
          <t>RIC</t>
        </is>
      </c>
      <c r="F7914" s="10" t="n">
        <v>1610</v>
      </c>
      <c r="G7914" t="inlineStr">
        <is>
          <t>1600-1659</t>
        </is>
      </c>
      <c r="H7914" s="9">
        <f>INT(F7914/100)</f>
        <v/>
      </c>
      <c r="I7914" t="n">
        <v>148</v>
      </c>
      <c r="J7914" t="n">
        <v>1</v>
      </c>
      <c r="K7914" t="n">
        <v>128</v>
      </c>
      <c r="L7914" t="n">
        <v>1</v>
      </c>
      <c r="M7914" t="n">
        <v>0</v>
      </c>
      <c r="O7914" t="n">
        <v>0</v>
      </c>
      <c r="P7914" t="n">
        <v>128</v>
      </c>
      <c r="Q7914" t="n">
        <v>0</v>
      </c>
      <c r="R7914" t="n">
        <v>0</v>
      </c>
      <c r="S7914" t="n">
        <v>0</v>
      </c>
      <c r="T7914" t="n">
        <v>0</v>
      </c>
    </row>
    <row r="7915">
      <c r="A7915" s="8" t="n">
        <v>46222</v>
      </c>
      <c r="B7915" t="inlineStr">
        <is>
          <t>B6</t>
        </is>
      </c>
      <c r="C7915" s="9">
        <f>_xlfn.XLOOKUP(B7915,Carriers[Code],Carriers[Airline])</f>
        <v/>
      </c>
      <c r="D7915" t="n">
        <v>1355</v>
      </c>
      <c r="E7915" t="inlineStr">
        <is>
          <t>DCA</t>
        </is>
      </c>
      <c r="F7915" s="10" t="n">
        <v>1614</v>
      </c>
      <c r="G7915" t="inlineStr">
        <is>
          <t>1600-1659</t>
        </is>
      </c>
      <c r="H7915" s="9">
        <f>INT(F7915/100)</f>
        <v/>
      </c>
      <c r="M7915" t="n">
        <v>1</v>
      </c>
      <c r="N7915" t="inlineStr">
        <is>
          <t>A</t>
        </is>
      </c>
      <c r="O7915" t="n">
        <v>0</v>
      </c>
    </row>
    <row r="7916">
      <c r="A7916" s="8" t="n">
        <v>46222</v>
      </c>
      <c r="B7916" t="inlineStr">
        <is>
          <t>DL</t>
        </is>
      </c>
      <c r="C7916" s="9">
        <f>_xlfn.XLOOKUP(B7916,Carriers[Code],Carriers[Airline])</f>
        <v/>
      </c>
      <c r="D7916" t="n">
        <v>2646</v>
      </c>
      <c r="E7916" t="inlineStr">
        <is>
          <t>ORD</t>
        </is>
      </c>
      <c r="F7916" s="10" t="n">
        <v>1615</v>
      </c>
      <c r="G7916" t="inlineStr">
        <is>
          <t>1600-1659</t>
        </is>
      </c>
      <c r="H7916" s="9">
        <f>INT(F7916/100)</f>
        <v/>
      </c>
      <c r="I7916" t="n">
        <v>-8</v>
      </c>
      <c r="J7916" t="n">
        <v>0</v>
      </c>
      <c r="K7916" t="n">
        <v>9</v>
      </c>
      <c r="L7916" t="n">
        <v>0</v>
      </c>
      <c r="M7916" t="n">
        <v>0</v>
      </c>
      <c r="O7916" t="n">
        <v>0</v>
      </c>
    </row>
    <row r="7917">
      <c r="A7917" s="8" t="n">
        <v>46222</v>
      </c>
      <c r="B7917" t="inlineStr">
        <is>
          <t>UA</t>
        </is>
      </c>
      <c r="C7917" s="9">
        <f>_xlfn.XLOOKUP(B7917,Carriers[Code],Carriers[Airline])</f>
        <v/>
      </c>
      <c r="D7917" t="n">
        <v>512</v>
      </c>
      <c r="E7917" t="inlineStr">
        <is>
          <t>SFO</t>
        </is>
      </c>
      <c r="F7917" s="10" t="n">
        <v>1615</v>
      </c>
      <c r="G7917" t="inlineStr">
        <is>
          <t>1600-1659</t>
        </is>
      </c>
      <c r="H7917" s="9">
        <f>INT(F7917/100)</f>
        <v/>
      </c>
      <c r="I7917" t="n">
        <v>3</v>
      </c>
      <c r="J7917" t="n">
        <v>0</v>
      </c>
      <c r="K7917" t="n">
        <v>-28</v>
      </c>
      <c r="L7917" t="n">
        <v>0</v>
      </c>
      <c r="M7917" t="n">
        <v>0</v>
      </c>
      <c r="O7917" t="n">
        <v>0</v>
      </c>
    </row>
    <row r="7918">
      <c r="A7918" s="8" t="n">
        <v>46222</v>
      </c>
      <c r="B7918" t="inlineStr">
        <is>
          <t>YX</t>
        </is>
      </c>
      <c r="C7918" s="9">
        <f>_xlfn.XLOOKUP(B7918,Carriers[Code],Carriers[Airline])</f>
        <v/>
      </c>
      <c r="D7918" t="n">
        <v>5680</v>
      </c>
      <c r="E7918" t="inlineStr">
        <is>
          <t>PIT</t>
        </is>
      </c>
      <c r="F7918" s="10" t="n">
        <v>1615</v>
      </c>
      <c r="G7918" t="inlineStr">
        <is>
          <t>1600-1659</t>
        </is>
      </c>
      <c r="H7918" s="9">
        <f>INT(F7918/100)</f>
        <v/>
      </c>
      <c r="I7918" t="n">
        <v>-3</v>
      </c>
      <c r="J7918" t="n">
        <v>0</v>
      </c>
      <c r="K7918" t="n">
        <v>-15</v>
      </c>
      <c r="L7918" t="n">
        <v>0</v>
      </c>
      <c r="M7918" t="n">
        <v>0</v>
      </c>
      <c r="O7918" t="n">
        <v>0</v>
      </c>
    </row>
    <row r="7919">
      <c r="A7919" s="8" t="n">
        <v>46222</v>
      </c>
      <c r="B7919" t="inlineStr">
        <is>
          <t>B6</t>
        </is>
      </c>
      <c r="C7919" s="9">
        <f>_xlfn.XLOOKUP(B7919,Carriers[Code],Carriers[Airline])</f>
        <v/>
      </c>
      <c r="D7919" t="n">
        <v>391</v>
      </c>
      <c r="E7919" t="inlineStr">
        <is>
          <t>TPA</t>
        </is>
      </c>
      <c r="F7919" s="10" t="n">
        <v>1619</v>
      </c>
      <c r="G7919" t="inlineStr">
        <is>
          <t>1600-1659</t>
        </is>
      </c>
      <c r="H7919" s="9">
        <f>INT(F7919/100)</f>
        <v/>
      </c>
      <c r="I7919" t="n">
        <v>18</v>
      </c>
      <c r="J7919" t="n">
        <v>1</v>
      </c>
      <c r="K7919" t="n">
        <v>21</v>
      </c>
      <c r="L7919" t="n">
        <v>1</v>
      </c>
      <c r="M7919" t="n">
        <v>0</v>
      </c>
      <c r="O7919" t="n">
        <v>0</v>
      </c>
      <c r="P7919" t="n">
        <v>14</v>
      </c>
      <c r="Q7919" t="n">
        <v>0</v>
      </c>
      <c r="R7919" t="n">
        <v>3</v>
      </c>
      <c r="S7919" t="n">
        <v>0</v>
      </c>
      <c r="T7919" t="n">
        <v>4</v>
      </c>
    </row>
    <row r="7920">
      <c r="A7920" s="8" t="n">
        <v>46222</v>
      </c>
      <c r="B7920" t="inlineStr">
        <is>
          <t>B6</t>
        </is>
      </c>
      <c r="C7920" s="9">
        <f>_xlfn.XLOOKUP(B7920,Carriers[Code],Carriers[Airline])</f>
        <v/>
      </c>
      <c r="D7920" t="n">
        <v>319</v>
      </c>
      <c r="E7920" t="inlineStr">
        <is>
          <t>SAN</t>
        </is>
      </c>
      <c r="F7920" s="10" t="n">
        <v>1620</v>
      </c>
      <c r="G7920" t="inlineStr">
        <is>
          <t>1600-1659</t>
        </is>
      </c>
      <c r="H7920" s="9">
        <f>INT(F7920/100)</f>
        <v/>
      </c>
      <c r="I7920" t="n">
        <v>74</v>
      </c>
      <c r="J7920" t="n">
        <v>1</v>
      </c>
      <c r="K7920" t="n">
        <v>76</v>
      </c>
      <c r="L7920" t="n">
        <v>1</v>
      </c>
      <c r="M7920" t="n">
        <v>0</v>
      </c>
      <c r="O7920" t="n">
        <v>0</v>
      </c>
      <c r="P7920" t="n">
        <v>0</v>
      </c>
      <c r="Q7920" t="n">
        <v>74</v>
      </c>
      <c r="R7920" t="n">
        <v>2</v>
      </c>
      <c r="S7920" t="n">
        <v>0</v>
      </c>
      <c r="T7920" t="n">
        <v>0</v>
      </c>
    </row>
    <row r="7921">
      <c r="A7921" s="8" t="n">
        <v>46222</v>
      </c>
      <c r="B7921" t="inlineStr">
        <is>
          <t>B6</t>
        </is>
      </c>
      <c r="C7921" s="9">
        <f>_xlfn.XLOOKUP(B7921,Carriers[Code],Carriers[Airline])</f>
        <v/>
      </c>
      <c r="D7921" t="n">
        <v>2065</v>
      </c>
      <c r="E7921" t="inlineStr">
        <is>
          <t>RSW</t>
        </is>
      </c>
      <c r="F7921" s="10" t="n">
        <v>1622</v>
      </c>
      <c r="G7921" t="inlineStr">
        <is>
          <t>1600-1659</t>
        </is>
      </c>
      <c r="H7921" s="9">
        <f>INT(F7921/100)</f>
        <v/>
      </c>
      <c r="I7921" t="n">
        <v>15</v>
      </c>
      <c r="J7921" t="n">
        <v>1</v>
      </c>
      <c r="K7921" t="n">
        <v>6</v>
      </c>
      <c r="L7921" t="n">
        <v>0</v>
      </c>
      <c r="M7921" t="n">
        <v>0</v>
      </c>
      <c r="O7921" t="n">
        <v>0</v>
      </c>
    </row>
    <row r="7922">
      <c r="A7922" s="8" t="n">
        <v>46222</v>
      </c>
      <c r="B7922" t="inlineStr">
        <is>
          <t>DL</t>
        </is>
      </c>
      <c r="C7922" s="9">
        <f>_xlfn.XLOOKUP(B7922,Carriers[Code],Carriers[Airline])</f>
        <v/>
      </c>
      <c r="D7922" t="n">
        <v>318</v>
      </c>
      <c r="E7922" t="inlineStr">
        <is>
          <t>LAX</t>
        </is>
      </c>
      <c r="F7922" s="10" t="n">
        <v>1625</v>
      </c>
      <c r="G7922" t="inlineStr">
        <is>
          <t>1600-1659</t>
        </is>
      </c>
      <c r="H7922" s="9">
        <f>INT(F7922/100)</f>
        <v/>
      </c>
      <c r="I7922" t="n">
        <v>-3</v>
      </c>
      <c r="J7922" t="n">
        <v>0</v>
      </c>
      <c r="K7922" t="n">
        <v>-30</v>
      </c>
      <c r="L7922" t="n">
        <v>0</v>
      </c>
      <c r="M7922" t="n">
        <v>0</v>
      </c>
      <c r="O7922" t="n">
        <v>0</v>
      </c>
    </row>
    <row r="7923">
      <c r="A7923" s="8" t="n">
        <v>46222</v>
      </c>
      <c r="B7923" t="inlineStr">
        <is>
          <t>WN</t>
        </is>
      </c>
      <c r="C7923" s="9">
        <f>_xlfn.XLOOKUP(B7923,Carriers[Code],Carriers[Airline])</f>
        <v/>
      </c>
      <c r="D7923" t="n">
        <v>749</v>
      </c>
      <c r="E7923" t="inlineStr">
        <is>
          <t>SAN</t>
        </is>
      </c>
      <c r="F7923" s="10" t="n">
        <v>1625</v>
      </c>
      <c r="G7923" t="inlineStr">
        <is>
          <t>1600-1659</t>
        </is>
      </c>
      <c r="H7923" s="9">
        <f>INT(F7923/100)</f>
        <v/>
      </c>
      <c r="I7923" t="n">
        <v>13</v>
      </c>
      <c r="J7923" t="n">
        <v>0</v>
      </c>
      <c r="K7923" t="n">
        <v>-18</v>
      </c>
      <c r="L7923" t="n">
        <v>0</v>
      </c>
      <c r="M7923" t="n">
        <v>0</v>
      </c>
      <c r="O7923" t="n">
        <v>0</v>
      </c>
    </row>
    <row r="7924">
      <c r="A7924" s="8" t="n">
        <v>46222</v>
      </c>
      <c r="B7924" t="inlineStr">
        <is>
          <t>YX</t>
        </is>
      </c>
      <c r="C7924" s="9">
        <f>_xlfn.XLOOKUP(B7924,Carriers[Code],Carriers[Airline])</f>
        <v/>
      </c>
      <c r="D7924" t="n">
        <v>5619</v>
      </c>
      <c r="E7924" t="inlineStr">
        <is>
          <t>MKE</t>
        </is>
      </c>
      <c r="F7924" s="10" t="n">
        <v>1625</v>
      </c>
      <c r="G7924" t="inlineStr">
        <is>
          <t>1600-1659</t>
        </is>
      </c>
      <c r="H7924" s="9">
        <f>INT(F7924/100)</f>
        <v/>
      </c>
      <c r="I7924" t="n">
        <v>-3</v>
      </c>
      <c r="J7924" t="n">
        <v>0</v>
      </c>
      <c r="K7924" t="n">
        <v>-3</v>
      </c>
      <c r="L7924" t="n">
        <v>0</v>
      </c>
      <c r="M7924" t="n">
        <v>0</v>
      </c>
      <c r="O7924" t="n">
        <v>0</v>
      </c>
    </row>
    <row r="7925">
      <c r="A7925" s="8" t="n">
        <v>46222</v>
      </c>
      <c r="B7925" t="inlineStr">
        <is>
          <t>DL</t>
        </is>
      </c>
      <c r="C7925" s="9">
        <f>_xlfn.XLOOKUP(B7925,Carriers[Code],Carriers[Airline])</f>
        <v/>
      </c>
      <c r="D7925" t="n">
        <v>399</v>
      </c>
      <c r="E7925" t="inlineStr">
        <is>
          <t>ATL</t>
        </is>
      </c>
      <c r="F7925" s="10" t="n">
        <v>1630</v>
      </c>
      <c r="G7925" t="inlineStr">
        <is>
          <t>1600-1659</t>
        </is>
      </c>
      <c r="H7925" s="9">
        <f>INT(F7925/100)</f>
        <v/>
      </c>
      <c r="I7925" t="n">
        <v>5</v>
      </c>
      <c r="J7925" t="n">
        <v>0</v>
      </c>
      <c r="K7925" t="n">
        <v>3</v>
      </c>
      <c r="L7925" t="n">
        <v>0</v>
      </c>
      <c r="M7925" t="n">
        <v>0</v>
      </c>
      <c r="O7925" t="n">
        <v>0</v>
      </c>
    </row>
    <row r="7926">
      <c r="A7926" s="8" t="n">
        <v>46222</v>
      </c>
      <c r="B7926" t="inlineStr">
        <is>
          <t>AS</t>
        </is>
      </c>
      <c r="C7926" s="9">
        <f>_xlfn.XLOOKUP(B7926,Carriers[Code],Carriers[Airline])</f>
        <v/>
      </c>
      <c r="D7926" t="n">
        <v>389</v>
      </c>
      <c r="E7926" t="inlineStr">
        <is>
          <t>SAN</t>
        </is>
      </c>
      <c r="F7926" s="10" t="n">
        <v>1633</v>
      </c>
      <c r="G7926" t="inlineStr">
        <is>
          <t>1600-1659</t>
        </is>
      </c>
      <c r="H7926" s="9">
        <f>INT(F7926/100)</f>
        <v/>
      </c>
      <c r="I7926" t="n">
        <v>-4</v>
      </c>
      <c r="J7926" t="n">
        <v>0</v>
      </c>
      <c r="K7926" t="n">
        <v>-3</v>
      </c>
      <c r="L7926" t="n">
        <v>0</v>
      </c>
      <c r="M7926" t="n">
        <v>0</v>
      </c>
      <c r="O7926" t="n">
        <v>0</v>
      </c>
    </row>
    <row r="7927">
      <c r="A7927" s="8" t="n">
        <v>46222</v>
      </c>
      <c r="B7927" t="inlineStr">
        <is>
          <t>YX</t>
        </is>
      </c>
      <c r="C7927" s="9">
        <f>_xlfn.XLOOKUP(B7927,Carriers[Code],Carriers[Airline])</f>
        <v/>
      </c>
      <c r="D7927" t="n">
        <v>4709</v>
      </c>
      <c r="E7927" t="inlineStr">
        <is>
          <t>ROC</t>
        </is>
      </c>
      <c r="F7927" s="10" t="n">
        <v>1640</v>
      </c>
      <c r="G7927" t="inlineStr">
        <is>
          <t>1600-1659</t>
        </is>
      </c>
      <c r="H7927" s="9">
        <f>INT(F7927/100)</f>
        <v/>
      </c>
      <c r="I7927" t="n">
        <v>160</v>
      </c>
      <c r="J7927" t="n">
        <v>1</v>
      </c>
      <c r="K7927" t="n">
        <v>147</v>
      </c>
      <c r="L7927" t="n">
        <v>1</v>
      </c>
      <c r="M7927" t="n">
        <v>0</v>
      </c>
      <c r="O7927" t="n">
        <v>0</v>
      </c>
      <c r="P7927" t="n">
        <v>143</v>
      </c>
      <c r="Q7927" t="n">
        <v>0</v>
      </c>
      <c r="R7927" t="n">
        <v>0</v>
      </c>
      <c r="S7927" t="n">
        <v>0</v>
      </c>
      <c r="T7927" t="n">
        <v>4</v>
      </c>
    </row>
    <row r="7928">
      <c r="A7928" s="8" t="n">
        <v>46222</v>
      </c>
      <c r="B7928" t="inlineStr">
        <is>
          <t>WN</t>
        </is>
      </c>
      <c r="C7928" s="9">
        <f>_xlfn.XLOOKUP(B7928,Carriers[Code],Carriers[Airline])</f>
        <v/>
      </c>
      <c r="D7928" t="n">
        <v>2777</v>
      </c>
      <c r="E7928" t="inlineStr">
        <is>
          <t>MDW</t>
        </is>
      </c>
      <c r="F7928" s="10" t="n">
        <v>1645</v>
      </c>
      <c r="G7928" t="inlineStr">
        <is>
          <t>1600-1659</t>
        </is>
      </c>
      <c r="H7928" s="9">
        <f>INT(F7928/100)</f>
        <v/>
      </c>
      <c r="I7928" t="n">
        <v>2</v>
      </c>
      <c r="J7928" t="n">
        <v>0</v>
      </c>
      <c r="K7928" t="n">
        <v>-17</v>
      </c>
      <c r="L7928" t="n">
        <v>0</v>
      </c>
      <c r="M7928" t="n">
        <v>0</v>
      </c>
      <c r="O7928" t="n">
        <v>0</v>
      </c>
    </row>
    <row r="7929">
      <c r="A7929" s="8" t="n">
        <v>46222</v>
      </c>
      <c r="B7929" t="inlineStr">
        <is>
          <t>AA</t>
        </is>
      </c>
      <c r="C7929" s="9">
        <f>_xlfn.XLOOKUP(B7929,Carriers[Code],Carriers[Airline])</f>
        <v/>
      </c>
      <c r="D7929" t="n">
        <v>1573</v>
      </c>
      <c r="E7929" t="inlineStr">
        <is>
          <t>CLT</t>
        </is>
      </c>
      <c r="F7929" s="10" t="n">
        <v>1646</v>
      </c>
      <c r="G7929" t="inlineStr">
        <is>
          <t>1600-1659</t>
        </is>
      </c>
      <c r="H7929" s="9">
        <f>INT(F7929/100)</f>
        <v/>
      </c>
      <c r="I7929" t="n">
        <v>188</v>
      </c>
      <c r="J7929" t="n">
        <v>1</v>
      </c>
      <c r="K7929" t="n">
        <v>149</v>
      </c>
      <c r="L7929" t="n">
        <v>1</v>
      </c>
      <c r="M7929" t="n">
        <v>0</v>
      </c>
      <c r="O7929" t="n">
        <v>0</v>
      </c>
      <c r="P7929" t="n">
        <v>6</v>
      </c>
      <c r="Q7929" t="n">
        <v>0</v>
      </c>
      <c r="R7929" t="n">
        <v>0</v>
      </c>
      <c r="S7929" t="n">
        <v>0</v>
      </c>
      <c r="T7929" t="n">
        <v>143</v>
      </c>
    </row>
    <row r="7930">
      <c r="A7930" s="8" t="n">
        <v>46222</v>
      </c>
      <c r="B7930" t="inlineStr">
        <is>
          <t>B6</t>
        </is>
      </c>
      <c r="C7930" s="9">
        <f>_xlfn.XLOOKUP(B7930,Carriers[Code],Carriers[Airline])</f>
        <v/>
      </c>
      <c r="D7930" t="n">
        <v>509</v>
      </c>
      <c r="E7930" t="inlineStr">
        <is>
          <t>JAX</t>
        </is>
      </c>
      <c r="F7930" s="10" t="n">
        <v>1650</v>
      </c>
      <c r="G7930" t="inlineStr">
        <is>
          <t>1600-1659</t>
        </is>
      </c>
      <c r="H7930" s="9">
        <f>INT(F7930/100)</f>
        <v/>
      </c>
      <c r="I7930" t="n">
        <v>38</v>
      </c>
      <c r="J7930" t="n">
        <v>1</v>
      </c>
      <c r="K7930" t="n">
        <v>32</v>
      </c>
      <c r="L7930" t="n">
        <v>1</v>
      </c>
      <c r="M7930" t="n">
        <v>0</v>
      </c>
      <c r="O7930" t="n">
        <v>0</v>
      </c>
      <c r="P7930" t="n">
        <v>0</v>
      </c>
      <c r="Q7930" t="n">
        <v>0</v>
      </c>
      <c r="R7930" t="n">
        <v>29</v>
      </c>
      <c r="S7930" t="n">
        <v>0</v>
      </c>
      <c r="T7930" t="n">
        <v>3</v>
      </c>
    </row>
    <row r="7931">
      <c r="A7931" s="8" t="n">
        <v>46222</v>
      </c>
      <c r="B7931" t="inlineStr">
        <is>
          <t>B6</t>
        </is>
      </c>
      <c r="C7931" s="9">
        <f>_xlfn.XLOOKUP(B7931,Carriers[Code],Carriers[Airline])</f>
        <v/>
      </c>
      <c r="D7931" t="n">
        <v>1263</v>
      </c>
      <c r="E7931" t="inlineStr">
        <is>
          <t>TVC</t>
        </is>
      </c>
      <c r="F7931" s="10" t="n">
        <v>1653</v>
      </c>
      <c r="G7931" t="inlineStr">
        <is>
          <t>1600-1659</t>
        </is>
      </c>
      <c r="H7931" s="9">
        <f>INT(F7931/100)</f>
        <v/>
      </c>
      <c r="M7931" t="n">
        <v>1</v>
      </c>
      <c r="N7931" t="inlineStr">
        <is>
          <t>B</t>
        </is>
      </c>
      <c r="O7931" t="n">
        <v>0</v>
      </c>
    </row>
    <row r="7932">
      <c r="A7932" s="8" t="n">
        <v>46222</v>
      </c>
      <c r="B7932" t="inlineStr">
        <is>
          <t>AS</t>
        </is>
      </c>
      <c r="C7932" s="9">
        <f>_xlfn.XLOOKUP(B7932,Carriers[Code],Carriers[Airline])</f>
        <v/>
      </c>
      <c r="D7932" t="n">
        <v>1319</v>
      </c>
      <c r="E7932" t="inlineStr">
        <is>
          <t>PDX</t>
        </is>
      </c>
      <c r="F7932" s="10" t="n">
        <v>1654</v>
      </c>
      <c r="G7932" t="inlineStr">
        <is>
          <t>1600-1659</t>
        </is>
      </c>
      <c r="H7932" s="9">
        <f>INT(F7932/100)</f>
        <v/>
      </c>
      <c r="I7932" t="n">
        <v>-2</v>
      </c>
      <c r="J7932" t="n">
        <v>0</v>
      </c>
      <c r="K7932" t="n">
        <v>-11</v>
      </c>
      <c r="L7932" t="n">
        <v>0</v>
      </c>
      <c r="M7932" t="n">
        <v>0</v>
      </c>
      <c r="O7932" t="n">
        <v>0</v>
      </c>
    </row>
    <row r="7933">
      <c r="A7933" s="8" t="n">
        <v>46222</v>
      </c>
      <c r="B7933" t="inlineStr">
        <is>
          <t>B6</t>
        </is>
      </c>
      <c r="C7933" s="9">
        <f>_xlfn.XLOOKUP(B7933,Carriers[Code],Carriers[Airline])</f>
        <v/>
      </c>
      <c r="D7933" t="n">
        <v>317</v>
      </c>
      <c r="E7933" t="inlineStr">
        <is>
          <t>JFK</t>
        </is>
      </c>
      <c r="F7933" s="10" t="n">
        <v>1655</v>
      </c>
      <c r="G7933" t="inlineStr">
        <is>
          <t>1600-1659</t>
        </is>
      </c>
      <c r="H7933" s="9">
        <f>INT(F7933/100)</f>
        <v/>
      </c>
      <c r="I7933" t="n">
        <v>273</v>
      </c>
      <c r="J7933" t="n">
        <v>1</v>
      </c>
      <c r="K7933" t="n">
        <v>283</v>
      </c>
      <c r="L7933" t="n">
        <v>1</v>
      </c>
      <c r="M7933" t="n">
        <v>0</v>
      </c>
      <c r="O7933" t="n">
        <v>0</v>
      </c>
      <c r="P7933" t="n">
        <v>86</v>
      </c>
      <c r="Q7933" t="n">
        <v>0</v>
      </c>
      <c r="R7933" t="n">
        <v>10</v>
      </c>
      <c r="S7933" t="n">
        <v>0</v>
      </c>
      <c r="T7933" t="n">
        <v>187</v>
      </c>
    </row>
    <row r="7934">
      <c r="A7934" s="8" t="n">
        <v>46222</v>
      </c>
      <c r="B7934" t="inlineStr">
        <is>
          <t>UA</t>
        </is>
      </c>
      <c r="C7934" s="9">
        <f>_xlfn.XLOOKUP(B7934,Carriers[Code],Carriers[Airline])</f>
        <v/>
      </c>
      <c r="D7934" t="n">
        <v>800</v>
      </c>
      <c r="E7934" t="inlineStr">
        <is>
          <t>DEN</t>
        </is>
      </c>
      <c r="F7934" s="10" t="n">
        <v>1657</v>
      </c>
      <c r="G7934" t="inlineStr">
        <is>
          <t>1600-1659</t>
        </is>
      </c>
      <c r="H7934" s="9">
        <f>INT(F7934/100)</f>
        <v/>
      </c>
      <c r="I7934" t="n">
        <v>0</v>
      </c>
      <c r="J7934" t="n">
        <v>0</v>
      </c>
      <c r="K7934" t="n">
        <v>-14</v>
      </c>
      <c r="L7934" t="n">
        <v>0</v>
      </c>
      <c r="M7934" t="n">
        <v>0</v>
      </c>
      <c r="O7934" t="n">
        <v>0</v>
      </c>
    </row>
    <row r="7935">
      <c r="A7935" s="8" t="n">
        <v>46222</v>
      </c>
      <c r="B7935" t="inlineStr">
        <is>
          <t>B6</t>
        </is>
      </c>
      <c r="C7935" s="9">
        <f>_xlfn.XLOOKUP(B7935,Carriers[Code],Carriers[Airline])</f>
        <v/>
      </c>
      <c r="D7935" t="n">
        <v>507</v>
      </c>
      <c r="E7935" t="inlineStr">
        <is>
          <t>BNA</t>
        </is>
      </c>
      <c r="F7935" s="10" t="n">
        <v>1659</v>
      </c>
      <c r="G7935" t="inlineStr">
        <is>
          <t>1600-1659</t>
        </is>
      </c>
      <c r="H7935" s="9">
        <f>INT(F7935/100)</f>
        <v/>
      </c>
      <c r="I7935" t="n">
        <v>158</v>
      </c>
      <c r="J7935" t="n">
        <v>1</v>
      </c>
      <c r="K7935" t="n">
        <v>146</v>
      </c>
      <c r="L7935" t="n">
        <v>1</v>
      </c>
      <c r="M7935" t="n">
        <v>0</v>
      </c>
      <c r="O7935" t="n">
        <v>0</v>
      </c>
      <c r="P7935" t="n">
        <v>6</v>
      </c>
      <c r="Q7935" t="n">
        <v>0</v>
      </c>
      <c r="R7935" t="n">
        <v>0</v>
      </c>
      <c r="S7935" t="n">
        <v>0</v>
      </c>
      <c r="T7935" t="n">
        <v>140</v>
      </c>
    </row>
    <row r="7936">
      <c r="A7936" s="8" t="n">
        <v>46222</v>
      </c>
      <c r="B7936" t="inlineStr">
        <is>
          <t>B6</t>
        </is>
      </c>
      <c r="C7936" s="9">
        <f>_xlfn.XLOOKUP(B7936,Carriers[Code],Carriers[Airline])</f>
        <v/>
      </c>
      <c r="D7936" t="n">
        <v>733</v>
      </c>
      <c r="E7936" t="inlineStr">
        <is>
          <t>SFO</t>
        </is>
      </c>
      <c r="F7936" s="10" t="n">
        <v>1700</v>
      </c>
      <c r="G7936" t="inlineStr">
        <is>
          <t>1700-1759</t>
        </is>
      </c>
      <c r="H7936" s="9">
        <f>INT(F7936/100)</f>
        <v/>
      </c>
      <c r="I7936" t="n">
        <v>189</v>
      </c>
      <c r="J7936" t="n">
        <v>1</v>
      </c>
      <c r="K7936" t="n">
        <v>169</v>
      </c>
      <c r="L7936" t="n">
        <v>1</v>
      </c>
      <c r="M7936" t="n">
        <v>0</v>
      </c>
      <c r="O7936" t="n">
        <v>0</v>
      </c>
      <c r="P7936" t="n">
        <v>169</v>
      </c>
      <c r="Q7936" t="n">
        <v>0</v>
      </c>
      <c r="R7936" t="n">
        <v>0</v>
      </c>
      <c r="S7936" t="n">
        <v>0</v>
      </c>
      <c r="T7936" t="n">
        <v>0</v>
      </c>
    </row>
    <row r="7937">
      <c r="A7937" s="8" t="n">
        <v>46222</v>
      </c>
      <c r="B7937" t="inlineStr">
        <is>
          <t>UA</t>
        </is>
      </c>
      <c r="C7937" s="9">
        <f>_xlfn.XLOOKUP(B7937,Carriers[Code],Carriers[Airline])</f>
        <v/>
      </c>
      <c r="D7937" t="n">
        <v>2040</v>
      </c>
      <c r="E7937" t="inlineStr">
        <is>
          <t>ORD</t>
        </is>
      </c>
      <c r="F7937" s="10" t="n">
        <v>1700</v>
      </c>
      <c r="G7937" t="inlineStr">
        <is>
          <t>1700-1759</t>
        </is>
      </c>
      <c r="H7937" s="9">
        <f>INT(F7937/100)</f>
        <v/>
      </c>
      <c r="I7937" t="n">
        <v>0</v>
      </c>
      <c r="J7937" t="n">
        <v>0</v>
      </c>
      <c r="K7937" t="n">
        <v>14</v>
      </c>
      <c r="L7937" t="n">
        <v>0</v>
      </c>
      <c r="M7937" t="n">
        <v>0</v>
      </c>
      <c r="O7937" t="n">
        <v>0</v>
      </c>
    </row>
    <row r="7938">
      <c r="A7938" s="8" t="n">
        <v>46222</v>
      </c>
      <c r="B7938" t="inlineStr">
        <is>
          <t>YX</t>
        </is>
      </c>
      <c r="C7938" s="9">
        <f>_xlfn.XLOOKUP(B7938,Carriers[Code],Carriers[Airline])</f>
        <v/>
      </c>
      <c r="D7938" t="n">
        <v>4585</v>
      </c>
      <c r="E7938" t="inlineStr">
        <is>
          <t>IND</t>
        </is>
      </c>
      <c r="F7938" s="10" t="n">
        <v>1700</v>
      </c>
      <c r="G7938" t="inlineStr">
        <is>
          <t>1700-1759</t>
        </is>
      </c>
      <c r="H7938" s="9">
        <f>INT(F7938/100)</f>
        <v/>
      </c>
      <c r="I7938" t="n">
        <v>90</v>
      </c>
      <c r="J7938" t="n">
        <v>1</v>
      </c>
      <c r="K7938" t="n">
        <v>70</v>
      </c>
      <c r="L7938" t="n">
        <v>1</v>
      </c>
      <c r="M7938" t="n">
        <v>0</v>
      </c>
      <c r="O7938" t="n">
        <v>0</v>
      </c>
      <c r="P7938" t="n">
        <v>12</v>
      </c>
      <c r="Q7938" t="n">
        <v>0</v>
      </c>
      <c r="R7938" t="n">
        <v>0</v>
      </c>
      <c r="S7938" t="n">
        <v>0</v>
      </c>
      <c r="T7938" t="n">
        <v>58</v>
      </c>
    </row>
    <row r="7939">
      <c r="A7939" s="8" t="n">
        <v>46222</v>
      </c>
      <c r="B7939" t="inlineStr">
        <is>
          <t>YX</t>
        </is>
      </c>
      <c r="C7939" s="9">
        <f>_xlfn.XLOOKUP(B7939,Carriers[Code],Carriers[Airline])</f>
        <v/>
      </c>
      <c r="D7939" t="n">
        <v>5620</v>
      </c>
      <c r="E7939" t="inlineStr">
        <is>
          <t>CVG</t>
        </is>
      </c>
      <c r="F7939" s="10" t="n">
        <v>1700</v>
      </c>
      <c r="G7939" t="inlineStr">
        <is>
          <t>1700-1759</t>
        </is>
      </c>
      <c r="H7939" s="9">
        <f>INT(F7939/100)</f>
        <v/>
      </c>
      <c r="I7939" t="n">
        <v>77</v>
      </c>
      <c r="J7939" t="n">
        <v>1</v>
      </c>
      <c r="K7939" t="n">
        <v>85</v>
      </c>
      <c r="L7939" t="n">
        <v>1</v>
      </c>
      <c r="M7939" t="n">
        <v>0</v>
      </c>
      <c r="O7939" t="n">
        <v>0</v>
      </c>
      <c r="P7939" t="n">
        <v>68</v>
      </c>
      <c r="Q7939" t="n">
        <v>0</v>
      </c>
      <c r="R7939" t="n">
        <v>8</v>
      </c>
      <c r="S7939" t="n">
        <v>0</v>
      </c>
      <c r="T7939" t="n">
        <v>9</v>
      </c>
    </row>
    <row r="7940">
      <c r="A7940" s="8" t="n">
        <v>46222</v>
      </c>
      <c r="B7940" t="inlineStr">
        <is>
          <t>YX</t>
        </is>
      </c>
      <c r="C7940" s="9">
        <f>_xlfn.XLOOKUP(B7940,Carriers[Code],Carriers[Airline])</f>
        <v/>
      </c>
      <c r="D7940" t="n">
        <v>5721</v>
      </c>
      <c r="E7940" t="inlineStr">
        <is>
          <t>LGA</t>
        </is>
      </c>
      <c r="F7940" s="10" t="n">
        <v>1700</v>
      </c>
      <c r="G7940" t="inlineStr">
        <is>
          <t>1700-1759</t>
        </is>
      </c>
      <c r="H7940" s="9">
        <f>INT(F7940/100)</f>
        <v/>
      </c>
      <c r="I7940" t="n">
        <v>60</v>
      </c>
      <c r="J7940" t="n">
        <v>1</v>
      </c>
      <c r="K7940" t="n">
        <v>58</v>
      </c>
      <c r="L7940" t="n">
        <v>1</v>
      </c>
      <c r="M7940" t="n">
        <v>0</v>
      </c>
      <c r="O7940" t="n">
        <v>0</v>
      </c>
      <c r="P7940" t="n">
        <v>58</v>
      </c>
      <c r="Q7940" t="n">
        <v>0</v>
      </c>
      <c r="R7940" t="n">
        <v>0</v>
      </c>
      <c r="S7940" t="n">
        <v>0</v>
      </c>
      <c r="T7940" t="n">
        <v>0</v>
      </c>
    </row>
    <row r="7941">
      <c r="A7941" s="8" t="n">
        <v>46222</v>
      </c>
      <c r="B7941" t="inlineStr">
        <is>
          <t>AA</t>
        </is>
      </c>
      <c r="C7941" s="9">
        <f>_xlfn.XLOOKUP(B7941,Carriers[Code],Carriers[Airline])</f>
        <v/>
      </c>
      <c r="D7941" t="n">
        <v>3309</v>
      </c>
      <c r="E7941" t="inlineStr">
        <is>
          <t>PHL</t>
        </is>
      </c>
      <c r="F7941" s="10" t="n">
        <v>1705</v>
      </c>
      <c r="G7941" t="inlineStr">
        <is>
          <t>1700-1759</t>
        </is>
      </c>
      <c r="H7941" s="9">
        <f>INT(F7941/100)</f>
        <v/>
      </c>
      <c r="I7941" t="n">
        <v>47</v>
      </c>
      <c r="J7941" t="n">
        <v>1</v>
      </c>
      <c r="K7941" t="n">
        <v>32</v>
      </c>
      <c r="L7941" t="n">
        <v>1</v>
      </c>
      <c r="M7941" t="n">
        <v>0</v>
      </c>
      <c r="O7941" t="n">
        <v>0</v>
      </c>
      <c r="P7941" t="n">
        <v>8</v>
      </c>
      <c r="Q7941" t="n">
        <v>0</v>
      </c>
      <c r="R7941" t="n">
        <v>0</v>
      </c>
      <c r="S7941" t="n">
        <v>0</v>
      </c>
      <c r="T7941" t="n">
        <v>24</v>
      </c>
    </row>
    <row r="7942">
      <c r="A7942" s="8" t="n">
        <v>46222</v>
      </c>
      <c r="B7942" t="inlineStr">
        <is>
          <t>DL</t>
        </is>
      </c>
      <c r="C7942" s="9">
        <f>_xlfn.XLOOKUP(B7942,Carriers[Code],Carriers[Airline])</f>
        <v/>
      </c>
      <c r="D7942" t="n">
        <v>1655</v>
      </c>
      <c r="E7942" t="inlineStr">
        <is>
          <t>SFO</t>
        </is>
      </c>
      <c r="F7942" s="10" t="n">
        <v>1705</v>
      </c>
      <c r="G7942" t="inlineStr">
        <is>
          <t>1700-1759</t>
        </is>
      </c>
      <c r="H7942" s="9">
        <f>INT(F7942/100)</f>
        <v/>
      </c>
      <c r="I7942" t="n">
        <v>7</v>
      </c>
      <c r="J7942" t="n">
        <v>0</v>
      </c>
      <c r="K7942" t="n">
        <v>-32</v>
      </c>
      <c r="L7942" t="n">
        <v>0</v>
      </c>
      <c r="M7942" t="n">
        <v>0</v>
      </c>
      <c r="O7942" t="n">
        <v>0</v>
      </c>
    </row>
    <row r="7943">
      <c r="A7943" s="8" t="n">
        <v>46222</v>
      </c>
      <c r="B7943" t="inlineStr">
        <is>
          <t>YX</t>
        </is>
      </c>
      <c r="C7943" s="9">
        <f>_xlfn.XLOOKUP(B7943,Carriers[Code],Carriers[Airline])</f>
        <v/>
      </c>
      <c r="D7943" t="n">
        <v>5814</v>
      </c>
      <c r="E7943" t="inlineStr">
        <is>
          <t>JFK</t>
        </is>
      </c>
      <c r="F7943" s="10" t="n">
        <v>1705</v>
      </c>
      <c r="G7943" t="inlineStr">
        <is>
          <t>1700-1759</t>
        </is>
      </c>
      <c r="H7943" s="9">
        <f>INT(F7943/100)</f>
        <v/>
      </c>
      <c r="I7943" t="n">
        <v>5</v>
      </c>
      <c r="J7943" t="n">
        <v>0</v>
      </c>
      <c r="K7943" t="n">
        <v>12</v>
      </c>
      <c r="L7943" t="n">
        <v>0</v>
      </c>
      <c r="M7943" t="n">
        <v>0</v>
      </c>
      <c r="O7943" t="n">
        <v>0</v>
      </c>
    </row>
    <row r="7944">
      <c r="A7944" s="8" t="n">
        <v>46222</v>
      </c>
      <c r="B7944" t="inlineStr">
        <is>
          <t>AA</t>
        </is>
      </c>
      <c r="C7944" s="9">
        <f>_xlfn.XLOOKUP(B7944,Carriers[Code],Carriers[Airline])</f>
        <v/>
      </c>
      <c r="D7944" t="n">
        <v>3313</v>
      </c>
      <c r="E7944" t="inlineStr">
        <is>
          <t>PHX</t>
        </is>
      </c>
      <c r="F7944" s="10" t="n">
        <v>1707</v>
      </c>
      <c r="G7944" t="inlineStr">
        <is>
          <t>1700-1759</t>
        </is>
      </c>
      <c r="H7944" s="9">
        <f>INT(F7944/100)</f>
        <v/>
      </c>
      <c r="I7944" t="n">
        <v>37</v>
      </c>
      <c r="J7944" t="n">
        <v>1</v>
      </c>
      <c r="K7944" t="n">
        <v>1</v>
      </c>
      <c r="L7944" t="n">
        <v>0</v>
      </c>
      <c r="M7944" t="n">
        <v>0</v>
      </c>
      <c r="O7944" t="n">
        <v>0</v>
      </c>
    </row>
    <row r="7945">
      <c r="A7945" s="8" t="n">
        <v>46222</v>
      </c>
      <c r="B7945" t="inlineStr">
        <is>
          <t>B6</t>
        </is>
      </c>
      <c r="C7945" s="9">
        <f>_xlfn.XLOOKUP(B7945,Carriers[Code],Carriers[Airline])</f>
        <v/>
      </c>
      <c r="D7945" t="n">
        <v>811</v>
      </c>
      <c r="E7945" t="inlineStr">
        <is>
          <t>ORD</t>
        </is>
      </c>
      <c r="F7945" s="10" t="n">
        <v>1710</v>
      </c>
      <c r="G7945" t="inlineStr">
        <is>
          <t>1700-1759</t>
        </is>
      </c>
      <c r="H7945" s="9">
        <f>INT(F7945/100)</f>
        <v/>
      </c>
      <c r="I7945" t="n">
        <v>118</v>
      </c>
      <c r="J7945" t="n">
        <v>1</v>
      </c>
      <c r="K7945" t="n">
        <v>102</v>
      </c>
      <c r="L7945" t="n">
        <v>1</v>
      </c>
      <c r="M7945" t="n">
        <v>0</v>
      </c>
      <c r="O7945" t="n">
        <v>0</v>
      </c>
      <c r="P7945" t="n">
        <v>86</v>
      </c>
      <c r="Q7945" t="n">
        <v>0</v>
      </c>
      <c r="R7945" t="n">
        <v>0</v>
      </c>
      <c r="S7945" t="n">
        <v>0</v>
      </c>
      <c r="T7945" t="n">
        <v>16</v>
      </c>
    </row>
    <row r="7946">
      <c r="A7946" s="8" t="n">
        <v>46222</v>
      </c>
      <c r="B7946" t="inlineStr">
        <is>
          <t>DL</t>
        </is>
      </c>
      <c r="C7946" s="9">
        <f>_xlfn.XLOOKUP(B7946,Carriers[Code],Carriers[Airline])</f>
        <v/>
      </c>
      <c r="D7946" t="n">
        <v>571</v>
      </c>
      <c r="E7946" t="inlineStr">
        <is>
          <t>SAN</t>
        </is>
      </c>
      <c r="F7946" s="10" t="n">
        <v>1710</v>
      </c>
      <c r="G7946" t="inlineStr">
        <is>
          <t>1700-1759</t>
        </is>
      </c>
      <c r="H7946" s="9">
        <f>INT(F7946/100)</f>
        <v/>
      </c>
      <c r="I7946" t="n">
        <v>19</v>
      </c>
      <c r="J7946" t="n">
        <v>1</v>
      </c>
      <c r="K7946" t="n">
        <v>-26</v>
      </c>
      <c r="L7946" t="n">
        <v>0</v>
      </c>
      <c r="M7946" t="n">
        <v>0</v>
      </c>
      <c r="O7946" t="n">
        <v>0</v>
      </c>
    </row>
    <row r="7947">
      <c r="A7947" s="8" t="n">
        <v>46222</v>
      </c>
      <c r="B7947" t="inlineStr">
        <is>
          <t>YX</t>
        </is>
      </c>
      <c r="C7947" s="9">
        <f>_xlfn.XLOOKUP(B7947,Carriers[Code],Carriers[Airline])</f>
        <v/>
      </c>
      <c r="D7947" t="n">
        <v>4678</v>
      </c>
      <c r="E7947" t="inlineStr">
        <is>
          <t>STL</t>
        </is>
      </c>
      <c r="F7947" s="10" t="n">
        <v>1710</v>
      </c>
      <c r="G7947" t="inlineStr">
        <is>
          <t>1700-1759</t>
        </is>
      </c>
      <c r="H7947" s="9">
        <f>INT(F7947/100)</f>
        <v/>
      </c>
      <c r="I7947" t="n">
        <v>-2</v>
      </c>
      <c r="J7947" t="n">
        <v>0</v>
      </c>
      <c r="K7947" t="n">
        <v>-12</v>
      </c>
      <c r="L7947" t="n">
        <v>0</v>
      </c>
      <c r="M7947" t="n">
        <v>0</v>
      </c>
      <c r="O7947" t="n">
        <v>0</v>
      </c>
    </row>
    <row r="7948">
      <c r="A7948" s="8" t="n">
        <v>46222</v>
      </c>
      <c r="B7948" t="inlineStr">
        <is>
          <t>DL</t>
        </is>
      </c>
      <c r="C7948" s="9">
        <f>_xlfn.XLOOKUP(B7948,Carriers[Code],Carriers[Airline])</f>
        <v/>
      </c>
      <c r="D7948" t="n">
        <v>1432</v>
      </c>
      <c r="E7948" t="inlineStr">
        <is>
          <t>DTW</t>
        </is>
      </c>
      <c r="F7948" s="10" t="n">
        <v>1715</v>
      </c>
      <c r="G7948" t="inlineStr">
        <is>
          <t>1700-1759</t>
        </is>
      </c>
      <c r="H7948" s="9">
        <f>INT(F7948/100)</f>
        <v/>
      </c>
      <c r="I7948" t="n">
        <v>173</v>
      </c>
      <c r="J7948" t="n">
        <v>1</v>
      </c>
      <c r="K7948" t="n">
        <v>161</v>
      </c>
      <c r="L7948" t="n">
        <v>1</v>
      </c>
      <c r="M7948" t="n">
        <v>0</v>
      </c>
      <c r="O7948" t="n">
        <v>0</v>
      </c>
      <c r="P7948" t="n">
        <v>161</v>
      </c>
      <c r="Q7948" t="n">
        <v>0</v>
      </c>
      <c r="R7948" t="n">
        <v>0</v>
      </c>
      <c r="S7948" t="n">
        <v>0</v>
      </c>
      <c r="T7948" t="n">
        <v>0</v>
      </c>
    </row>
    <row r="7949">
      <c r="A7949" s="8" t="n">
        <v>46222</v>
      </c>
      <c r="B7949" t="inlineStr">
        <is>
          <t>DL</t>
        </is>
      </c>
      <c r="C7949" s="9">
        <f>_xlfn.XLOOKUP(B7949,Carriers[Code],Carriers[Airline])</f>
        <v/>
      </c>
      <c r="D7949" t="n">
        <v>2782</v>
      </c>
      <c r="E7949" t="inlineStr">
        <is>
          <t>RDU</t>
        </is>
      </c>
      <c r="F7949" s="10" t="n">
        <v>1715</v>
      </c>
      <c r="G7949" t="inlineStr">
        <is>
          <t>1700-1759</t>
        </is>
      </c>
      <c r="H7949" s="9">
        <f>INT(F7949/100)</f>
        <v/>
      </c>
      <c r="I7949" t="n">
        <v>2</v>
      </c>
      <c r="J7949" t="n">
        <v>0</v>
      </c>
      <c r="K7949" t="n">
        <v>-12</v>
      </c>
      <c r="L7949" t="n">
        <v>0</v>
      </c>
      <c r="M7949" t="n">
        <v>0</v>
      </c>
      <c r="O7949" t="n">
        <v>0</v>
      </c>
    </row>
    <row r="7950">
      <c r="A7950" s="8" t="n">
        <v>46222</v>
      </c>
      <c r="B7950" t="inlineStr">
        <is>
          <t>B6</t>
        </is>
      </c>
      <c r="C7950" s="9">
        <f>_xlfn.XLOOKUP(B7950,Carriers[Code],Carriers[Airline])</f>
        <v/>
      </c>
      <c r="D7950" t="n">
        <v>1955</v>
      </c>
      <c r="E7950" t="inlineStr">
        <is>
          <t>DCA</t>
        </is>
      </c>
      <c r="F7950" s="10" t="n">
        <v>1720</v>
      </c>
      <c r="G7950" t="inlineStr">
        <is>
          <t>1700-1759</t>
        </is>
      </c>
      <c r="H7950" s="9">
        <f>INT(F7950/100)</f>
        <v/>
      </c>
      <c r="I7950" t="n">
        <v>20</v>
      </c>
      <c r="J7950" t="n">
        <v>1</v>
      </c>
      <c r="K7950" t="n">
        <v>13</v>
      </c>
      <c r="L7950" t="n">
        <v>0</v>
      </c>
      <c r="M7950" t="n">
        <v>0</v>
      </c>
      <c r="O7950" t="n">
        <v>0</v>
      </c>
    </row>
    <row r="7951">
      <c r="A7951" s="8" t="n">
        <v>46222</v>
      </c>
      <c r="B7951" t="inlineStr">
        <is>
          <t>WN</t>
        </is>
      </c>
      <c r="C7951" s="9">
        <f>_xlfn.XLOOKUP(B7951,Carriers[Code],Carriers[Airline])</f>
        <v/>
      </c>
      <c r="D7951" t="n">
        <v>742</v>
      </c>
      <c r="E7951" t="inlineStr">
        <is>
          <t>DEN</t>
        </is>
      </c>
      <c r="F7951" s="10" t="n">
        <v>1720</v>
      </c>
      <c r="G7951" t="inlineStr">
        <is>
          <t>1700-1759</t>
        </is>
      </c>
      <c r="H7951" s="9">
        <f>INT(F7951/100)</f>
        <v/>
      </c>
      <c r="I7951" t="n">
        <v>27</v>
      </c>
      <c r="J7951" t="n">
        <v>1</v>
      </c>
      <c r="K7951" t="n">
        <v>15</v>
      </c>
      <c r="L7951" t="n">
        <v>1</v>
      </c>
      <c r="M7951" t="n">
        <v>0</v>
      </c>
      <c r="O7951" t="n">
        <v>0</v>
      </c>
      <c r="P7951" t="n">
        <v>8</v>
      </c>
      <c r="Q7951" t="n">
        <v>0</v>
      </c>
      <c r="R7951" t="n">
        <v>0</v>
      </c>
      <c r="S7951" t="n">
        <v>0</v>
      </c>
      <c r="T7951" t="n">
        <v>7</v>
      </c>
    </row>
    <row r="7952">
      <c r="A7952" s="8" t="n">
        <v>46222</v>
      </c>
      <c r="B7952" t="inlineStr">
        <is>
          <t>YX</t>
        </is>
      </c>
      <c r="C7952" s="9">
        <f>_xlfn.XLOOKUP(B7952,Carriers[Code],Carriers[Airline])</f>
        <v/>
      </c>
      <c r="D7952" t="n">
        <v>5714</v>
      </c>
      <c r="E7952" t="inlineStr">
        <is>
          <t>PHL</t>
        </is>
      </c>
      <c r="F7952" s="10" t="n">
        <v>1720</v>
      </c>
      <c r="G7952" t="inlineStr">
        <is>
          <t>1700-1759</t>
        </is>
      </c>
      <c r="H7952" s="9">
        <f>INT(F7952/100)</f>
        <v/>
      </c>
      <c r="I7952" t="n">
        <v>63</v>
      </c>
      <c r="J7952" t="n">
        <v>1</v>
      </c>
      <c r="K7952" t="n">
        <v>40</v>
      </c>
      <c r="L7952" t="n">
        <v>1</v>
      </c>
      <c r="M7952" t="n">
        <v>0</v>
      </c>
      <c r="O7952" t="n">
        <v>0</v>
      </c>
      <c r="P7952" t="n">
        <v>40</v>
      </c>
      <c r="Q7952" t="n">
        <v>0</v>
      </c>
      <c r="R7952" t="n">
        <v>0</v>
      </c>
      <c r="S7952" t="n">
        <v>0</v>
      </c>
      <c r="T7952" t="n">
        <v>0</v>
      </c>
    </row>
    <row r="7953">
      <c r="A7953" s="8" t="n">
        <v>46222</v>
      </c>
      <c r="B7953" t="inlineStr">
        <is>
          <t>AA</t>
        </is>
      </c>
      <c r="C7953" s="9">
        <f>_xlfn.XLOOKUP(B7953,Carriers[Code],Carriers[Airline])</f>
        <v/>
      </c>
      <c r="D7953" t="n">
        <v>1557</v>
      </c>
      <c r="E7953" t="inlineStr">
        <is>
          <t>DCA</t>
        </is>
      </c>
      <c r="F7953" s="10" t="n">
        <v>1723</v>
      </c>
      <c r="G7953" t="inlineStr">
        <is>
          <t>1700-1759</t>
        </is>
      </c>
      <c r="H7953" s="9">
        <f>INT(F7953/100)</f>
        <v/>
      </c>
      <c r="I7953" t="n">
        <v>18</v>
      </c>
      <c r="J7953" t="n">
        <v>1</v>
      </c>
      <c r="K7953" t="n">
        <v>11</v>
      </c>
      <c r="L7953" t="n">
        <v>0</v>
      </c>
      <c r="M7953" t="n">
        <v>0</v>
      </c>
      <c r="O7953" t="n">
        <v>0</v>
      </c>
    </row>
    <row r="7954">
      <c r="A7954" s="8" t="n">
        <v>46222</v>
      </c>
      <c r="B7954" t="inlineStr">
        <is>
          <t>WN</t>
        </is>
      </c>
      <c r="C7954" s="9">
        <f>_xlfn.XLOOKUP(B7954,Carriers[Code],Carriers[Airline])</f>
        <v/>
      </c>
      <c r="D7954" t="n">
        <v>426</v>
      </c>
      <c r="E7954" t="inlineStr">
        <is>
          <t>BWI</t>
        </is>
      </c>
      <c r="F7954" s="10" t="n">
        <v>1725</v>
      </c>
      <c r="G7954" t="inlineStr">
        <is>
          <t>1700-1759</t>
        </is>
      </c>
      <c r="H7954" s="9">
        <f>INT(F7954/100)</f>
        <v/>
      </c>
      <c r="I7954" t="n">
        <v>81</v>
      </c>
      <c r="J7954" t="n">
        <v>1</v>
      </c>
      <c r="K7954" t="n">
        <v>70</v>
      </c>
      <c r="L7954" t="n">
        <v>1</v>
      </c>
      <c r="M7954" t="n">
        <v>0</v>
      </c>
      <c r="O7954" t="n">
        <v>0</v>
      </c>
      <c r="P7954" t="n">
        <v>6</v>
      </c>
      <c r="Q7954" t="n">
        <v>0</v>
      </c>
      <c r="R7954" t="n">
        <v>0</v>
      </c>
      <c r="S7954" t="n">
        <v>0</v>
      </c>
      <c r="T7954" t="n">
        <v>64</v>
      </c>
    </row>
    <row r="7955">
      <c r="A7955" s="8" t="n">
        <v>46222</v>
      </c>
      <c r="B7955" t="inlineStr">
        <is>
          <t>AA</t>
        </is>
      </c>
      <c r="C7955" s="9">
        <f>_xlfn.XLOOKUP(B7955,Carriers[Code],Carriers[Airline])</f>
        <v/>
      </c>
      <c r="D7955" t="n">
        <v>1578</v>
      </c>
      <c r="E7955" t="inlineStr">
        <is>
          <t>LAX</t>
        </is>
      </c>
      <c r="F7955" s="10" t="n">
        <v>1733</v>
      </c>
      <c r="G7955" t="inlineStr">
        <is>
          <t>1700-1759</t>
        </is>
      </c>
      <c r="H7955" s="9">
        <f>INT(F7955/100)</f>
        <v/>
      </c>
      <c r="I7955" t="n">
        <v>5</v>
      </c>
      <c r="J7955" t="n">
        <v>0</v>
      </c>
      <c r="K7955" t="n">
        <v>-33</v>
      </c>
      <c r="L7955" t="n">
        <v>0</v>
      </c>
      <c r="M7955" t="n">
        <v>0</v>
      </c>
      <c r="O7955" t="n">
        <v>0</v>
      </c>
    </row>
    <row r="7956">
      <c r="A7956" s="8" t="n">
        <v>46222</v>
      </c>
      <c r="B7956" t="inlineStr">
        <is>
          <t>B6</t>
        </is>
      </c>
      <c r="C7956" s="9">
        <f>_xlfn.XLOOKUP(B7956,Carriers[Code],Carriers[Airline])</f>
        <v/>
      </c>
      <c r="D7956" t="n">
        <v>349</v>
      </c>
      <c r="E7956" t="inlineStr">
        <is>
          <t>SAV</t>
        </is>
      </c>
      <c r="F7956" s="10" t="n">
        <v>1734</v>
      </c>
      <c r="G7956" t="inlineStr">
        <is>
          <t>1700-1759</t>
        </is>
      </c>
      <c r="H7956" s="9">
        <f>INT(F7956/100)</f>
        <v/>
      </c>
      <c r="I7956" t="n">
        <v>332</v>
      </c>
      <c r="J7956" t="n">
        <v>1</v>
      </c>
      <c r="K7956" t="n">
        <v>330</v>
      </c>
      <c r="L7956" t="n">
        <v>1</v>
      </c>
      <c r="M7956" t="n">
        <v>0</v>
      </c>
      <c r="O7956" t="n">
        <v>0</v>
      </c>
      <c r="P7956" t="n">
        <v>45</v>
      </c>
      <c r="Q7956" t="n">
        <v>0</v>
      </c>
      <c r="R7956" t="n">
        <v>0</v>
      </c>
      <c r="S7956" t="n">
        <v>0</v>
      </c>
      <c r="T7956" t="n">
        <v>285</v>
      </c>
    </row>
    <row r="7957">
      <c r="A7957" s="8" t="n">
        <v>46222</v>
      </c>
      <c r="B7957" t="inlineStr">
        <is>
          <t>UA</t>
        </is>
      </c>
      <c r="C7957" s="9">
        <f>_xlfn.XLOOKUP(B7957,Carriers[Code],Carriers[Airline])</f>
        <v/>
      </c>
      <c r="D7957" t="n">
        <v>1392</v>
      </c>
      <c r="E7957" t="inlineStr">
        <is>
          <t>IAH</t>
        </is>
      </c>
      <c r="F7957" s="10" t="n">
        <v>1735</v>
      </c>
      <c r="G7957" t="inlineStr">
        <is>
          <t>1700-1759</t>
        </is>
      </c>
      <c r="H7957" s="9">
        <f>INT(F7957/100)</f>
        <v/>
      </c>
      <c r="I7957" t="n">
        <v>-3</v>
      </c>
      <c r="J7957" t="n">
        <v>0</v>
      </c>
      <c r="K7957" t="n">
        <v>-15</v>
      </c>
      <c r="L7957" t="n">
        <v>0</v>
      </c>
      <c r="M7957" t="n">
        <v>0</v>
      </c>
      <c r="O7957" t="n">
        <v>0</v>
      </c>
    </row>
    <row r="7958">
      <c r="A7958" s="8" t="n">
        <v>46222</v>
      </c>
      <c r="B7958" t="inlineStr">
        <is>
          <t>AA</t>
        </is>
      </c>
      <c r="C7958" s="9">
        <f>_xlfn.XLOOKUP(B7958,Carriers[Code],Carriers[Airline])</f>
        <v/>
      </c>
      <c r="D7958" t="n">
        <v>1592</v>
      </c>
      <c r="E7958" t="inlineStr">
        <is>
          <t>ORD</t>
        </is>
      </c>
      <c r="F7958" s="10" t="n">
        <v>1738</v>
      </c>
      <c r="G7958" t="inlineStr">
        <is>
          <t>1700-1759</t>
        </is>
      </c>
      <c r="H7958" s="9">
        <f>INT(F7958/100)</f>
        <v/>
      </c>
      <c r="I7958" t="n">
        <v>52</v>
      </c>
      <c r="J7958" t="n">
        <v>1</v>
      </c>
      <c r="K7958" t="n">
        <v>28</v>
      </c>
      <c r="L7958" t="n">
        <v>1</v>
      </c>
      <c r="M7958" t="n">
        <v>0</v>
      </c>
      <c r="O7958" t="n">
        <v>0</v>
      </c>
      <c r="P7958" t="n">
        <v>0</v>
      </c>
      <c r="Q7958" t="n">
        <v>0</v>
      </c>
      <c r="R7958" t="n">
        <v>5</v>
      </c>
      <c r="S7958" t="n">
        <v>0</v>
      </c>
      <c r="T7958" t="n">
        <v>23</v>
      </c>
    </row>
    <row r="7959">
      <c r="A7959" s="8" t="n">
        <v>46222</v>
      </c>
      <c r="B7959" t="inlineStr">
        <is>
          <t>B6</t>
        </is>
      </c>
      <c r="C7959" s="9">
        <f>_xlfn.XLOOKUP(B7959,Carriers[Code],Carriers[Airline])</f>
        <v/>
      </c>
      <c r="D7959" t="n">
        <v>1387</v>
      </c>
      <c r="E7959" t="inlineStr">
        <is>
          <t>LAX</t>
        </is>
      </c>
      <c r="F7959" s="10" t="n">
        <v>1742</v>
      </c>
      <c r="G7959" t="inlineStr">
        <is>
          <t>1700-1759</t>
        </is>
      </c>
      <c r="H7959" s="9">
        <f>INT(F7959/100)</f>
        <v/>
      </c>
      <c r="I7959" t="n">
        <v>17</v>
      </c>
      <c r="J7959" t="n">
        <v>1</v>
      </c>
      <c r="K7959" t="n">
        <v>-5</v>
      </c>
      <c r="L7959" t="n">
        <v>0</v>
      </c>
      <c r="M7959" t="n">
        <v>0</v>
      </c>
      <c r="O7959" t="n">
        <v>0</v>
      </c>
    </row>
    <row r="7960">
      <c r="A7960" s="8" t="n">
        <v>46222</v>
      </c>
      <c r="B7960" t="inlineStr">
        <is>
          <t>UA</t>
        </is>
      </c>
      <c r="C7960" s="9">
        <f>_xlfn.XLOOKUP(B7960,Carriers[Code],Carriers[Airline])</f>
        <v/>
      </c>
      <c r="D7960" t="n">
        <v>1647</v>
      </c>
      <c r="E7960" t="inlineStr">
        <is>
          <t>EWR</t>
        </is>
      </c>
      <c r="F7960" s="10" t="n">
        <v>1744</v>
      </c>
      <c r="G7960" t="inlineStr">
        <is>
          <t>1700-1759</t>
        </is>
      </c>
      <c r="H7960" s="9">
        <f>INT(F7960/100)</f>
        <v/>
      </c>
      <c r="I7960" t="n">
        <v>71</v>
      </c>
      <c r="J7960" t="n">
        <v>1</v>
      </c>
      <c r="K7960" t="n">
        <v>68</v>
      </c>
      <c r="L7960" t="n">
        <v>1</v>
      </c>
      <c r="M7960" t="n">
        <v>0</v>
      </c>
      <c r="O7960" t="n">
        <v>0</v>
      </c>
      <c r="P7960" t="n">
        <v>1</v>
      </c>
      <c r="Q7960" t="n">
        <v>0</v>
      </c>
      <c r="R7960" t="n">
        <v>0</v>
      </c>
      <c r="S7960" t="n">
        <v>0</v>
      </c>
      <c r="T7960" t="n">
        <v>67</v>
      </c>
    </row>
    <row r="7961">
      <c r="A7961" s="8" t="n">
        <v>46222</v>
      </c>
      <c r="B7961" t="inlineStr">
        <is>
          <t>WN</t>
        </is>
      </c>
      <c r="C7961" s="9">
        <f>_xlfn.XLOOKUP(B7961,Carriers[Code],Carriers[Airline])</f>
        <v/>
      </c>
      <c r="D7961" t="n">
        <v>737</v>
      </c>
      <c r="E7961" t="inlineStr">
        <is>
          <t>DAL</t>
        </is>
      </c>
      <c r="F7961" s="10" t="n">
        <v>1745</v>
      </c>
      <c r="G7961" t="inlineStr">
        <is>
          <t>1700-1759</t>
        </is>
      </c>
      <c r="H7961" s="9">
        <f>INT(F7961/100)</f>
        <v/>
      </c>
      <c r="I7961" t="n">
        <v>16</v>
      </c>
      <c r="J7961" t="n">
        <v>1</v>
      </c>
      <c r="K7961" t="n">
        <v>12</v>
      </c>
      <c r="L7961" t="n">
        <v>0</v>
      </c>
      <c r="M7961" t="n">
        <v>0</v>
      </c>
      <c r="O7961" t="n">
        <v>0</v>
      </c>
    </row>
    <row r="7962">
      <c r="A7962" s="8" t="n">
        <v>46222</v>
      </c>
      <c r="B7962" t="inlineStr">
        <is>
          <t>YX</t>
        </is>
      </c>
      <c r="C7962" s="9">
        <f>_xlfn.XLOOKUP(B7962,Carriers[Code],Carriers[Airline])</f>
        <v/>
      </c>
      <c r="D7962" t="n">
        <v>5616</v>
      </c>
      <c r="E7962" t="inlineStr">
        <is>
          <t>IND</t>
        </is>
      </c>
      <c r="F7962" s="10" t="n">
        <v>1745</v>
      </c>
      <c r="G7962" t="inlineStr">
        <is>
          <t>1700-1759</t>
        </is>
      </c>
      <c r="H7962" s="9">
        <f>INT(F7962/100)</f>
        <v/>
      </c>
      <c r="I7962" t="n">
        <v>40</v>
      </c>
      <c r="J7962" t="n">
        <v>1</v>
      </c>
      <c r="K7962" t="n">
        <v>37</v>
      </c>
      <c r="L7962" t="n">
        <v>1</v>
      </c>
      <c r="M7962" t="n">
        <v>0</v>
      </c>
      <c r="O7962" t="n">
        <v>0</v>
      </c>
      <c r="P7962" t="n">
        <v>37</v>
      </c>
      <c r="Q7962" t="n">
        <v>0</v>
      </c>
      <c r="R7962" t="n">
        <v>0</v>
      </c>
      <c r="S7962" t="n">
        <v>0</v>
      </c>
      <c r="T7962" t="n">
        <v>0</v>
      </c>
    </row>
    <row r="7963">
      <c r="A7963" s="8" t="n">
        <v>46222</v>
      </c>
      <c r="B7963" t="inlineStr">
        <is>
          <t>DL</t>
        </is>
      </c>
      <c r="C7963" s="9">
        <f>_xlfn.XLOOKUP(B7963,Carriers[Code],Carriers[Airline])</f>
        <v/>
      </c>
      <c r="D7963" t="n">
        <v>514</v>
      </c>
      <c r="E7963" t="inlineStr">
        <is>
          <t>PHX</t>
        </is>
      </c>
      <c r="F7963" s="10" t="n">
        <v>1750</v>
      </c>
      <c r="G7963" t="inlineStr">
        <is>
          <t>1700-1759</t>
        </is>
      </c>
      <c r="H7963" s="9">
        <f>INT(F7963/100)</f>
        <v/>
      </c>
      <c r="I7963" t="n">
        <v>-3</v>
      </c>
      <c r="J7963" t="n">
        <v>0</v>
      </c>
      <c r="K7963" t="n">
        <v>-33</v>
      </c>
      <c r="L7963" t="n">
        <v>0</v>
      </c>
      <c r="M7963" t="n">
        <v>0</v>
      </c>
      <c r="O7963" t="n">
        <v>0</v>
      </c>
    </row>
    <row r="7964">
      <c r="A7964" s="8" t="n">
        <v>46222</v>
      </c>
      <c r="B7964" t="inlineStr">
        <is>
          <t>YX</t>
        </is>
      </c>
      <c r="C7964" s="9">
        <f>_xlfn.XLOOKUP(B7964,Carriers[Code],Carriers[Airline])</f>
        <v/>
      </c>
      <c r="D7964" t="n">
        <v>5667</v>
      </c>
      <c r="E7964" t="inlineStr">
        <is>
          <t>DCA</t>
        </is>
      </c>
      <c r="F7964" s="10" t="n">
        <v>1750</v>
      </c>
      <c r="G7964" t="inlineStr">
        <is>
          <t>1700-1759</t>
        </is>
      </c>
      <c r="H7964" s="9">
        <f>INT(F7964/100)</f>
        <v/>
      </c>
      <c r="I7964" t="n">
        <v>93</v>
      </c>
      <c r="J7964" t="n">
        <v>1</v>
      </c>
      <c r="K7964" t="n">
        <v>76</v>
      </c>
      <c r="L7964" t="n">
        <v>1</v>
      </c>
      <c r="M7964" t="n">
        <v>0</v>
      </c>
      <c r="O7964" t="n">
        <v>0</v>
      </c>
      <c r="P7964" t="n">
        <v>35</v>
      </c>
      <c r="Q7964" t="n">
        <v>0</v>
      </c>
      <c r="R7964" t="n">
        <v>0</v>
      </c>
      <c r="S7964" t="n">
        <v>0</v>
      </c>
      <c r="T7964" t="n">
        <v>41</v>
      </c>
    </row>
    <row r="7965">
      <c r="A7965" s="8" t="n">
        <v>46222</v>
      </c>
      <c r="B7965" t="inlineStr">
        <is>
          <t>YX</t>
        </is>
      </c>
      <c r="C7965" s="9">
        <f>_xlfn.XLOOKUP(B7965,Carriers[Code],Carriers[Airline])</f>
        <v/>
      </c>
      <c r="D7965" t="n">
        <v>4632</v>
      </c>
      <c r="E7965" t="inlineStr">
        <is>
          <t>LGA</t>
        </is>
      </c>
      <c r="F7965" s="10" t="n">
        <v>1751</v>
      </c>
      <c r="G7965" t="inlineStr">
        <is>
          <t>1700-1759</t>
        </is>
      </c>
      <c r="H7965" s="9">
        <f>INT(F7965/100)</f>
        <v/>
      </c>
      <c r="I7965" t="n">
        <v>-1</v>
      </c>
      <c r="J7965" t="n">
        <v>0</v>
      </c>
      <c r="K7965" t="n">
        <v>18</v>
      </c>
      <c r="L7965" t="n">
        <v>1</v>
      </c>
      <c r="M7965" t="n">
        <v>0</v>
      </c>
      <c r="O7965" t="n">
        <v>0</v>
      </c>
      <c r="P7965" t="n">
        <v>0</v>
      </c>
      <c r="Q7965" t="n">
        <v>0</v>
      </c>
      <c r="R7965" t="n">
        <v>18</v>
      </c>
      <c r="S7965" t="n">
        <v>0</v>
      </c>
      <c r="T7965" t="n">
        <v>0</v>
      </c>
    </row>
    <row r="7966">
      <c r="A7966" s="8" t="n">
        <v>46222</v>
      </c>
      <c r="B7966" t="inlineStr">
        <is>
          <t>AA</t>
        </is>
      </c>
      <c r="C7966" s="9">
        <f>_xlfn.XLOOKUP(B7966,Carriers[Code],Carriers[Airline])</f>
        <v/>
      </c>
      <c r="D7966" t="n">
        <v>1577</v>
      </c>
      <c r="E7966" t="inlineStr">
        <is>
          <t>DFW</t>
        </is>
      </c>
      <c r="F7966" s="10" t="n">
        <v>1752</v>
      </c>
      <c r="G7966" t="inlineStr">
        <is>
          <t>1700-1759</t>
        </is>
      </c>
      <c r="H7966" s="9">
        <f>INT(F7966/100)</f>
        <v/>
      </c>
      <c r="I7966" t="n">
        <v>6</v>
      </c>
      <c r="J7966" t="n">
        <v>0</v>
      </c>
      <c r="K7966" t="n">
        <v>-14</v>
      </c>
      <c r="L7966" t="n">
        <v>0</v>
      </c>
      <c r="M7966" t="n">
        <v>0</v>
      </c>
      <c r="O7966" t="n">
        <v>0</v>
      </c>
    </row>
    <row r="7967">
      <c r="A7967" s="8" t="n">
        <v>46222</v>
      </c>
      <c r="B7967" t="inlineStr">
        <is>
          <t>AA</t>
        </is>
      </c>
      <c r="C7967" s="9">
        <f>_xlfn.XLOOKUP(B7967,Carriers[Code],Carriers[Airline])</f>
        <v/>
      </c>
      <c r="D7967" t="n">
        <v>1562</v>
      </c>
      <c r="E7967" t="inlineStr">
        <is>
          <t>MIA</t>
        </is>
      </c>
      <c r="F7967" s="10" t="n">
        <v>1755</v>
      </c>
      <c r="G7967" t="inlineStr">
        <is>
          <t>1700-1759</t>
        </is>
      </c>
      <c r="H7967" s="9">
        <f>INT(F7967/100)</f>
        <v/>
      </c>
      <c r="I7967" t="n">
        <v>2</v>
      </c>
      <c r="J7967" t="n">
        <v>0</v>
      </c>
      <c r="K7967" t="n">
        <v>14</v>
      </c>
      <c r="L7967" t="n">
        <v>0</v>
      </c>
      <c r="M7967" t="n">
        <v>0</v>
      </c>
      <c r="O7967" t="n">
        <v>0</v>
      </c>
    </row>
    <row r="7968">
      <c r="A7968" s="8" t="n">
        <v>46222</v>
      </c>
      <c r="B7968" t="inlineStr">
        <is>
          <t>B6</t>
        </is>
      </c>
      <c r="C7968" s="9">
        <f>_xlfn.XLOOKUP(B7968,Carriers[Code],Carriers[Airline])</f>
        <v/>
      </c>
      <c r="D7968" t="n">
        <v>451</v>
      </c>
      <c r="E7968" t="inlineStr">
        <is>
          <t>MCO</t>
        </is>
      </c>
      <c r="F7968" s="10" t="n">
        <v>1755</v>
      </c>
      <c r="G7968" t="inlineStr">
        <is>
          <t>1700-1759</t>
        </is>
      </c>
      <c r="H7968" s="9">
        <f>INT(F7968/100)</f>
        <v/>
      </c>
      <c r="I7968" t="n">
        <v>399</v>
      </c>
      <c r="J7968" t="n">
        <v>1</v>
      </c>
      <c r="K7968" t="n">
        <v>379</v>
      </c>
      <c r="L7968" t="n">
        <v>1</v>
      </c>
      <c r="M7968" t="n">
        <v>0</v>
      </c>
      <c r="O7968" t="n">
        <v>0</v>
      </c>
      <c r="P7968" t="n">
        <v>33</v>
      </c>
      <c r="Q7968" t="n">
        <v>0</v>
      </c>
      <c r="R7968" t="n">
        <v>0</v>
      </c>
      <c r="S7968" t="n">
        <v>0</v>
      </c>
      <c r="T7968" t="n">
        <v>346</v>
      </c>
    </row>
    <row r="7969">
      <c r="A7969" s="8" t="n">
        <v>46222</v>
      </c>
      <c r="B7969" t="inlineStr">
        <is>
          <t>B6</t>
        </is>
      </c>
      <c r="C7969" s="9">
        <f>_xlfn.XLOOKUP(B7969,Carriers[Code],Carriers[Airline])</f>
        <v/>
      </c>
      <c r="D7969" t="n">
        <v>1115</v>
      </c>
      <c r="E7969" t="inlineStr">
        <is>
          <t>BUF</t>
        </is>
      </c>
      <c r="F7969" s="10" t="n">
        <v>1755</v>
      </c>
      <c r="G7969" t="inlineStr">
        <is>
          <t>1700-1759</t>
        </is>
      </c>
      <c r="H7969" s="9">
        <f>INT(F7969/100)</f>
        <v/>
      </c>
      <c r="I7969" t="n">
        <v>219</v>
      </c>
      <c r="J7969" t="n">
        <v>1</v>
      </c>
      <c r="K7969" t="n">
        <v>209</v>
      </c>
      <c r="L7969" t="n">
        <v>1</v>
      </c>
      <c r="M7969" t="n">
        <v>0</v>
      </c>
      <c r="O7969" t="n">
        <v>0</v>
      </c>
      <c r="P7969" t="n">
        <v>209</v>
      </c>
      <c r="Q7969" t="n">
        <v>0</v>
      </c>
      <c r="R7969" t="n">
        <v>0</v>
      </c>
      <c r="S7969" t="n">
        <v>0</v>
      </c>
      <c r="T7969" t="n">
        <v>0</v>
      </c>
    </row>
    <row r="7970">
      <c r="A7970" s="8" t="n">
        <v>46222</v>
      </c>
      <c r="B7970" t="inlineStr">
        <is>
          <t>DL</t>
        </is>
      </c>
      <c r="C7970" s="9">
        <f>_xlfn.XLOOKUP(B7970,Carriers[Code],Carriers[Airline])</f>
        <v/>
      </c>
      <c r="D7970" t="n">
        <v>1098</v>
      </c>
      <c r="E7970" t="inlineStr">
        <is>
          <t>MSP</t>
        </is>
      </c>
      <c r="F7970" s="10" t="n">
        <v>1755</v>
      </c>
      <c r="G7970" t="inlineStr">
        <is>
          <t>1700-1759</t>
        </is>
      </c>
      <c r="H7970" s="9">
        <f>INT(F7970/100)</f>
        <v/>
      </c>
      <c r="I7970" t="n">
        <v>-1</v>
      </c>
      <c r="J7970" t="n">
        <v>0</v>
      </c>
      <c r="K7970" t="n">
        <v>-10</v>
      </c>
      <c r="L7970" t="n">
        <v>0</v>
      </c>
      <c r="M7970" t="n">
        <v>0</v>
      </c>
      <c r="O7970" t="n">
        <v>0</v>
      </c>
    </row>
    <row r="7971">
      <c r="A7971" s="8" t="n">
        <v>46222</v>
      </c>
      <c r="B7971" t="inlineStr">
        <is>
          <t>DL</t>
        </is>
      </c>
      <c r="C7971" s="9">
        <f>_xlfn.XLOOKUP(B7971,Carriers[Code],Carriers[Airline])</f>
        <v/>
      </c>
      <c r="D7971" t="n">
        <v>2464</v>
      </c>
      <c r="E7971" t="inlineStr">
        <is>
          <t>ATL</t>
        </is>
      </c>
      <c r="F7971" s="10" t="n">
        <v>1755</v>
      </c>
      <c r="G7971" t="inlineStr">
        <is>
          <t>1700-1759</t>
        </is>
      </c>
      <c r="H7971" s="9">
        <f>INT(F7971/100)</f>
        <v/>
      </c>
      <c r="I7971" t="n">
        <v>126</v>
      </c>
      <c r="J7971" t="n">
        <v>1</v>
      </c>
      <c r="K7971" t="n">
        <v>90</v>
      </c>
      <c r="L7971" t="n">
        <v>1</v>
      </c>
      <c r="M7971" t="n">
        <v>0</v>
      </c>
      <c r="O7971" t="n">
        <v>0</v>
      </c>
      <c r="P7971" t="n">
        <v>1</v>
      </c>
      <c r="Q7971" t="n">
        <v>0</v>
      </c>
      <c r="R7971" t="n">
        <v>0</v>
      </c>
      <c r="S7971" t="n">
        <v>0</v>
      </c>
      <c r="T7971" t="n">
        <v>89</v>
      </c>
    </row>
    <row r="7972">
      <c r="A7972" s="8" t="n">
        <v>46222</v>
      </c>
      <c r="B7972" t="inlineStr">
        <is>
          <t>AS</t>
        </is>
      </c>
      <c r="C7972" s="9">
        <f>_xlfn.XLOOKUP(B7972,Carriers[Code],Carriers[Airline])</f>
        <v/>
      </c>
      <c r="D7972" t="n">
        <v>304</v>
      </c>
      <c r="E7972" t="inlineStr">
        <is>
          <t>SEA</t>
        </is>
      </c>
      <c r="F7972" s="10" t="n">
        <v>1756</v>
      </c>
      <c r="G7972" t="inlineStr">
        <is>
          <t>1700-1759</t>
        </is>
      </c>
      <c r="H7972" s="9">
        <f>INT(F7972/100)</f>
        <v/>
      </c>
      <c r="I7972" t="n">
        <v>-2</v>
      </c>
      <c r="J7972" t="n">
        <v>0</v>
      </c>
      <c r="K7972" t="n">
        <v>10</v>
      </c>
      <c r="L7972" t="n">
        <v>0</v>
      </c>
      <c r="M7972" t="n">
        <v>0</v>
      </c>
      <c r="O7972" t="n">
        <v>0</v>
      </c>
    </row>
    <row r="7973">
      <c r="A7973" s="8" t="n">
        <v>46222</v>
      </c>
      <c r="B7973" t="inlineStr">
        <is>
          <t>YX</t>
        </is>
      </c>
      <c r="C7973" s="9">
        <f>_xlfn.XLOOKUP(B7973,Carriers[Code],Carriers[Airline])</f>
        <v/>
      </c>
      <c r="D7973" t="n">
        <v>4390</v>
      </c>
      <c r="E7973" t="inlineStr">
        <is>
          <t>JFK</t>
        </is>
      </c>
      <c r="F7973" s="10" t="n">
        <v>1800</v>
      </c>
      <c r="G7973" t="inlineStr">
        <is>
          <t>1800-1859</t>
        </is>
      </c>
      <c r="H7973" s="9">
        <f>INT(F7973/100)</f>
        <v/>
      </c>
      <c r="M7973" t="n">
        <v>1</v>
      </c>
      <c r="N7973" t="inlineStr">
        <is>
          <t>C</t>
        </is>
      </c>
      <c r="O7973" t="n">
        <v>0</v>
      </c>
    </row>
    <row r="7974">
      <c r="A7974" s="8" t="n">
        <v>46222</v>
      </c>
      <c r="B7974" t="inlineStr">
        <is>
          <t>YX</t>
        </is>
      </c>
      <c r="C7974" s="9">
        <f>_xlfn.XLOOKUP(B7974,Carriers[Code],Carriers[Airline])</f>
        <v/>
      </c>
      <c r="D7974" t="n">
        <v>5831</v>
      </c>
      <c r="E7974" t="inlineStr">
        <is>
          <t>LGA</t>
        </is>
      </c>
      <c r="F7974" s="10" t="n">
        <v>1800</v>
      </c>
      <c r="G7974" t="inlineStr">
        <is>
          <t>1800-1859</t>
        </is>
      </c>
      <c r="H7974" s="9">
        <f>INT(F7974/100)</f>
        <v/>
      </c>
      <c r="I7974" t="n">
        <v>-6</v>
      </c>
      <c r="J7974" t="n">
        <v>0</v>
      </c>
      <c r="K7974" t="n">
        <v>-10</v>
      </c>
      <c r="L7974" t="n">
        <v>0</v>
      </c>
      <c r="M7974" t="n">
        <v>0</v>
      </c>
      <c r="O7974" t="n">
        <v>0</v>
      </c>
    </row>
    <row r="7975">
      <c r="A7975" s="8" t="n">
        <v>46222</v>
      </c>
      <c r="B7975" t="inlineStr">
        <is>
          <t>YX</t>
        </is>
      </c>
      <c r="C7975" s="9">
        <f>_xlfn.XLOOKUP(B7975,Carriers[Code],Carriers[Airline])</f>
        <v/>
      </c>
      <c r="D7975" t="n">
        <v>3543</v>
      </c>
      <c r="E7975" t="inlineStr">
        <is>
          <t>IAD</t>
        </is>
      </c>
      <c r="F7975" s="10" t="n">
        <v>1805</v>
      </c>
      <c r="G7975" t="inlineStr">
        <is>
          <t>1800-1859</t>
        </is>
      </c>
      <c r="H7975" s="9">
        <f>INT(F7975/100)</f>
        <v/>
      </c>
      <c r="M7975" t="n">
        <v>1</v>
      </c>
      <c r="N7975" t="inlineStr">
        <is>
          <t>B</t>
        </is>
      </c>
      <c r="O7975" t="n">
        <v>0</v>
      </c>
    </row>
    <row r="7976">
      <c r="A7976" s="8" t="n">
        <v>46222</v>
      </c>
      <c r="B7976" t="inlineStr">
        <is>
          <t>YX</t>
        </is>
      </c>
      <c r="C7976" s="9">
        <f>_xlfn.XLOOKUP(B7976,Carriers[Code],Carriers[Airline])</f>
        <v/>
      </c>
      <c r="D7976" t="n">
        <v>4641</v>
      </c>
      <c r="E7976" t="inlineStr">
        <is>
          <t>CMH</t>
        </is>
      </c>
      <c r="F7976" s="10" t="n">
        <v>1806</v>
      </c>
      <c r="G7976" t="inlineStr">
        <is>
          <t>1800-1859</t>
        </is>
      </c>
      <c r="H7976" s="9">
        <f>INT(F7976/100)</f>
        <v/>
      </c>
      <c r="I7976" t="n">
        <v>-8</v>
      </c>
      <c r="J7976" t="n">
        <v>0</v>
      </c>
      <c r="K7976" t="n">
        <v>-18</v>
      </c>
      <c r="L7976" t="n">
        <v>0</v>
      </c>
      <c r="M7976" t="n">
        <v>0</v>
      </c>
      <c r="O7976" t="n">
        <v>0</v>
      </c>
    </row>
    <row r="7977">
      <c r="A7977" s="8" t="n">
        <v>46222</v>
      </c>
      <c r="B7977" t="inlineStr">
        <is>
          <t>UA</t>
        </is>
      </c>
      <c r="C7977" s="9">
        <f>_xlfn.XLOOKUP(B7977,Carriers[Code],Carriers[Airline])</f>
        <v/>
      </c>
      <c r="D7977" t="n">
        <v>2400</v>
      </c>
      <c r="E7977" t="inlineStr">
        <is>
          <t>SFO</t>
        </is>
      </c>
      <c r="F7977" s="10" t="n">
        <v>1810</v>
      </c>
      <c r="G7977" t="inlineStr">
        <is>
          <t>1800-1859</t>
        </is>
      </c>
      <c r="H7977" s="9">
        <f>INT(F7977/100)</f>
        <v/>
      </c>
      <c r="I7977" t="n">
        <v>7</v>
      </c>
      <c r="J7977" t="n">
        <v>0</v>
      </c>
      <c r="K7977" t="n">
        <v>46</v>
      </c>
      <c r="L7977" t="n">
        <v>1</v>
      </c>
      <c r="M7977" t="n">
        <v>0</v>
      </c>
      <c r="O7977" t="n">
        <v>0</v>
      </c>
      <c r="P7977" t="n">
        <v>7</v>
      </c>
      <c r="Q7977" t="n">
        <v>0</v>
      </c>
      <c r="R7977" t="n">
        <v>39</v>
      </c>
      <c r="S7977" t="n">
        <v>0</v>
      </c>
      <c r="T7977" t="n">
        <v>0</v>
      </c>
    </row>
    <row r="7978">
      <c r="A7978" s="8" t="n">
        <v>46222</v>
      </c>
      <c r="B7978" t="inlineStr">
        <is>
          <t>YX</t>
        </is>
      </c>
      <c r="C7978" s="9">
        <f>_xlfn.XLOOKUP(B7978,Carriers[Code],Carriers[Airline])</f>
        <v/>
      </c>
      <c r="D7978" t="n">
        <v>5718</v>
      </c>
      <c r="E7978" t="inlineStr">
        <is>
          <t>EWR</t>
        </is>
      </c>
      <c r="F7978" s="10" t="n">
        <v>1815</v>
      </c>
      <c r="G7978" t="inlineStr">
        <is>
          <t>1800-1859</t>
        </is>
      </c>
      <c r="H7978" s="9">
        <f>INT(F7978/100)</f>
        <v/>
      </c>
      <c r="M7978" t="n">
        <v>1</v>
      </c>
      <c r="N7978" t="inlineStr">
        <is>
          <t>C</t>
        </is>
      </c>
      <c r="O7978" t="n">
        <v>0</v>
      </c>
    </row>
    <row r="7979">
      <c r="A7979" s="8" t="n">
        <v>46222</v>
      </c>
      <c r="B7979" t="inlineStr">
        <is>
          <t>MQ</t>
        </is>
      </c>
      <c r="C7979" s="9">
        <f>_xlfn.XLOOKUP(B7979,Carriers[Code],Carriers[Airline])</f>
        <v/>
      </c>
      <c r="D7979" t="n">
        <v>3408</v>
      </c>
      <c r="E7979" t="inlineStr">
        <is>
          <t>CVG</t>
        </is>
      </c>
      <c r="F7979" s="10" t="n">
        <v>1820</v>
      </c>
      <c r="G7979" t="inlineStr">
        <is>
          <t>1800-1859</t>
        </is>
      </c>
      <c r="H7979" s="9">
        <f>INT(F7979/100)</f>
        <v/>
      </c>
      <c r="I7979" t="n">
        <v>-12</v>
      </c>
      <c r="J7979" t="n">
        <v>0</v>
      </c>
      <c r="K7979" t="n">
        <v>-8</v>
      </c>
      <c r="L7979" t="n">
        <v>0</v>
      </c>
      <c r="M7979" t="n">
        <v>0</v>
      </c>
      <c r="O7979" t="n">
        <v>0</v>
      </c>
    </row>
    <row r="7980">
      <c r="A7980" s="8" t="n">
        <v>46222</v>
      </c>
      <c r="B7980" t="inlineStr">
        <is>
          <t>B6</t>
        </is>
      </c>
      <c r="C7980" s="9">
        <f>_xlfn.XLOOKUP(B7980,Carriers[Code],Carriers[Airline])</f>
        <v/>
      </c>
      <c r="D7980" t="n">
        <v>2459</v>
      </c>
      <c r="E7980" t="inlineStr">
        <is>
          <t>PHL</t>
        </is>
      </c>
      <c r="F7980" s="10" t="n">
        <v>1821</v>
      </c>
      <c r="G7980" t="inlineStr">
        <is>
          <t>1800-1859</t>
        </is>
      </c>
      <c r="H7980" s="9">
        <f>INT(F7980/100)</f>
        <v/>
      </c>
      <c r="M7980" t="n">
        <v>1</v>
      </c>
      <c r="N7980" t="inlineStr">
        <is>
          <t>B</t>
        </is>
      </c>
      <c r="O7980" t="n">
        <v>0</v>
      </c>
    </row>
    <row r="7981">
      <c r="A7981" s="8" t="n">
        <v>46222</v>
      </c>
      <c r="B7981" t="inlineStr">
        <is>
          <t>AA</t>
        </is>
      </c>
      <c r="C7981" s="9">
        <f>_xlfn.XLOOKUP(B7981,Carriers[Code],Carriers[Airline])</f>
        <v/>
      </c>
      <c r="D7981" t="n">
        <v>1554</v>
      </c>
      <c r="E7981" t="inlineStr">
        <is>
          <t>ORD</t>
        </is>
      </c>
      <c r="F7981" s="10" t="n">
        <v>1830</v>
      </c>
      <c r="G7981" t="inlineStr">
        <is>
          <t>1800-1859</t>
        </is>
      </c>
      <c r="H7981" s="9">
        <f>INT(F7981/100)</f>
        <v/>
      </c>
      <c r="I7981" t="n">
        <v>48</v>
      </c>
      <c r="J7981" t="n">
        <v>1</v>
      </c>
      <c r="K7981" t="n">
        <v>9</v>
      </c>
      <c r="L7981" t="n">
        <v>0</v>
      </c>
      <c r="M7981" t="n">
        <v>0</v>
      </c>
      <c r="O7981" t="n">
        <v>0</v>
      </c>
    </row>
    <row r="7982">
      <c r="A7982" s="8" t="n">
        <v>46222</v>
      </c>
      <c r="B7982" t="inlineStr">
        <is>
          <t>UA</t>
        </is>
      </c>
      <c r="C7982" s="9">
        <f>_xlfn.XLOOKUP(B7982,Carriers[Code],Carriers[Airline])</f>
        <v/>
      </c>
      <c r="D7982" t="n">
        <v>639</v>
      </c>
      <c r="E7982" t="inlineStr">
        <is>
          <t>LAX</t>
        </is>
      </c>
      <c r="F7982" s="10" t="n">
        <v>1836</v>
      </c>
      <c r="G7982" t="inlineStr">
        <is>
          <t>1800-1859</t>
        </is>
      </c>
      <c r="H7982" s="9">
        <f>INT(F7982/100)</f>
        <v/>
      </c>
      <c r="I7982" t="n">
        <v>-2</v>
      </c>
      <c r="J7982" t="n">
        <v>0</v>
      </c>
      <c r="K7982" t="n">
        <v>-52</v>
      </c>
      <c r="L7982" t="n">
        <v>0</v>
      </c>
      <c r="M7982" t="n">
        <v>0</v>
      </c>
      <c r="O7982" t="n">
        <v>0</v>
      </c>
    </row>
    <row r="7983">
      <c r="A7983" s="8" t="n">
        <v>46222</v>
      </c>
      <c r="B7983" t="inlineStr">
        <is>
          <t>UA</t>
        </is>
      </c>
      <c r="C7983" s="9">
        <f>_xlfn.XLOOKUP(B7983,Carriers[Code],Carriers[Airline])</f>
        <v/>
      </c>
      <c r="D7983" t="n">
        <v>1015</v>
      </c>
      <c r="E7983" t="inlineStr">
        <is>
          <t>ORD</t>
        </is>
      </c>
      <c r="F7983" s="10" t="n">
        <v>1843</v>
      </c>
      <c r="G7983" t="inlineStr">
        <is>
          <t>1800-1859</t>
        </is>
      </c>
      <c r="H7983" s="9">
        <f>INT(F7983/100)</f>
        <v/>
      </c>
      <c r="I7983" t="n">
        <v>4</v>
      </c>
      <c r="J7983" t="n">
        <v>0</v>
      </c>
      <c r="K7983" t="n">
        <v>1</v>
      </c>
      <c r="L7983" t="n">
        <v>0</v>
      </c>
      <c r="M7983" t="n">
        <v>0</v>
      </c>
      <c r="O7983" t="n">
        <v>0</v>
      </c>
    </row>
    <row r="7984">
      <c r="A7984" s="8" t="n">
        <v>46222</v>
      </c>
      <c r="B7984" t="inlineStr">
        <is>
          <t>DL</t>
        </is>
      </c>
      <c r="C7984" s="9">
        <f>_xlfn.XLOOKUP(B7984,Carriers[Code],Carriers[Airline])</f>
        <v/>
      </c>
      <c r="D7984" t="n">
        <v>445</v>
      </c>
      <c r="E7984" t="inlineStr">
        <is>
          <t>SLC</t>
        </is>
      </c>
      <c r="F7984" s="10" t="n">
        <v>1845</v>
      </c>
      <c r="G7984" t="inlineStr">
        <is>
          <t>1800-1859</t>
        </is>
      </c>
      <c r="H7984" s="9">
        <f>INT(F7984/100)</f>
        <v/>
      </c>
      <c r="I7984" t="n">
        <v>87</v>
      </c>
      <c r="J7984" t="n">
        <v>1</v>
      </c>
      <c r="K7984" t="n">
        <v>61</v>
      </c>
      <c r="L7984" t="n">
        <v>1</v>
      </c>
      <c r="M7984" t="n">
        <v>0</v>
      </c>
      <c r="O7984" t="n">
        <v>0</v>
      </c>
      <c r="P7984" t="n">
        <v>1</v>
      </c>
      <c r="Q7984" t="n">
        <v>0</v>
      </c>
      <c r="R7984" t="n">
        <v>0</v>
      </c>
      <c r="S7984" t="n">
        <v>0</v>
      </c>
      <c r="T7984" t="n">
        <v>60</v>
      </c>
    </row>
    <row r="7985">
      <c r="A7985" s="8" t="n">
        <v>46222</v>
      </c>
      <c r="B7985" t="inlineStr">
        <is>
          <t>WN</t>
        </is>
      </c>
      <c r="C7985" s="9">
        <f>_xlfn.XLOOKUP(B7985,Carriers[Code],Carriers[Airline])</f>
        <v/>
      </c>
      <c r="D7985" t="n">
        <v>754</v>
      </c>
      <c r="E7985" t="inlineStr">
        <is>
          <t>STL</t>
        </is>
      </c>
      <c r="F7985" s="10" t="n">
        <v>1850</v>
      </c>
      <c r="G7985" t="inlineStr">
        <is>
          <t>1800-1859</t>
        </is>
      </c>
      <c r="H7985" s="9">
        <f>INT(F7985/100)</f>
        <v/>
      </c>
      <c r="I7985" t="n">
        <v>144</v>
      </c>
      <c r="J7985" t="n">
        <v>1</v>
      </c>
      <c r="K7985" t="n">
        <v>125</v>
      </c>
      <c r="L7985" t="n">
        <v>1</v>
      </c>
      <c r="M7985" t="n">
        <v>0</v>
      </c>
      <c r="O7985" t="n">
        <v>0</v>
      </c>
      <c r="P7985" t="n">
        <v>15</v>
      </c>
      <c r="Q7985" t="n">
        <v>0</v>
      </c>
      <c r="R7985" t="n">
        <v>0</v>
      </c>
      <c r="S7985" t="n">
        <v>0</v>
      </c>
      <c r="T7985" t="n">
        <v>110</v>
      </c>
    </row>
    <row r="7986">
      <c r="A7986" s="8" t="n">
        <v>46222</v>
      </c>
      <c r="B7986" t="inlineStr">
        <is>
          <t>B6</t>
        </is>
      </c>
      <c r="C7986" s="9">
        <f>_xlfn.XLOOKUP(B7986,Carriers[Code],Carriers[Airline])</f>
        <v/>
      </c>
      <c r="D7986" t="n">
        <v>2269</v>
      </c>
      <c r="E7986" t="inlineStr">
        <is>
          <t>FLL</t>
        </is>
      </c>
      <c r="F7986" s="10" t="n">
        <v>1851</v>
      </c>
      <c r="G7986" t="inlineStr">
        <is>
          <t>1800-1859</t>
        </is>
      </c>
      <c r="H7986" s="9">
        <f>INT(F7986/100)</f>
        <v/>
      </c>
      <c r="I7986" t="n">
        <v>161</v>
      </c>
      <c r="J7986" t="n">
        <v>1</v>
      </c>
      <c r="K7986" t="n">
        <v>156</v>
      </c>
      <c r="L7986" t="n">
        <v>1</v>
      </c>
      <c r="M7986" t="n">
        <v>0</v>
      </c>
      <c r="O7986" t="n">
        <v>0</v>
      </c>
      <c r="P7986" t="n">
        <v>24</v>
      </c>
      <c r="Q7986" t="n">
        <v>0</v>
      </c>
      <c r="R7986" t="n">
        <v>0</v>
      </c>
      <c r="S7986" t="n">
        <v>0</v>
      </c>
      <c r="T7986" t="n">
        <v>132</v>
      </c>
    </row>
    <row r="7987">
      <c r="A7987" s="8" t="n">
        <v>46222</v>
      </c>
      <c r="B7987" t="inlineStr">
        <is>
          <t>AA</t>
        </is>
      </c>
      <c r="C7987" s="9">
        <f>_xlfn.XLOOKUP(B7987,Carriers[Code],Carriers[Airline])</f>
        <v/>
      </c>
      <c r="D7987" t="n">
        <v>1552</v>
      </c>
      <c r="E7987" t="inlineStr">
        <is>
          <t>CLT</t>
        </is>
      </c>
      <c r="F7987" s="10" t="n">
        <v>1855</v>
      </c>
      <c r="G7987" t="inlineStr">
        <is>
          <t>1800-1859</t>
        </is>
      </c>
      <c r="H7987" s="9">
        <f>INT(F7987/100)</f>
        <v/>
      </c>
      <c r="I7987" t="n">
        <v>1</v>
      </c>
      <c r="J7987" t="n">
        <v>0</v>
      </c>
      <c r="K7987" t="n">
        <v>-16</v>
      </c>
      <c r="L7987" t="n">
        <v>0</v>
      </c>
      <c r="M7987" t="n">
        <v>0</v>
      </c>
      <c r="O7987" t="n">
        <v>0</v>
      </c>
    </row>
    <row r="7988">
      <c r="A7988" s="8" t="n">
        <v>46222</v>
      </c>
      <c r="B7988" t="inlineStr">
        <is>
          <t>YX</t>
        </is>
      </c>
      <c r="C7988" s="9">
        <f>_xlfn.XLOOKUP(B7988,Carriers[Code],Carriers[Airline])</f>
        <v/>
      </c>
      <c r="D7988" t="n">
        <v>5716</v>
      </c>
      <c r="E7988" t="inlineStr">
        <is>
          <t>LGA</t>
        </is>
      </c>
      <c r="F7988" s="10" t="n">
        <v>1859</v>
      </c>
      <c r="G7988" t="inlineStr">
        <is>
          <t>1800-1859</t>
        </is>
      </c>
      <c r="H7988" s="9">
        <f>INT(F7988/100)</f>
        <v/>
      </c>
      <c r="I7988" t="n">
        <v>34</v>
      </c>
      <c r="J7988" t="n">
        <v>1</v>
      </c>
      <c r="K7988" t="n">
        <v>24</v>
      </c>
      <c r="L7988" t="n">
        <v>1</v>
      </c>
      <c r="M7988" t="n">
        <v>0</v>
      </c>
      <c r="O7988" t="n">
        <v>0</v>
      </c>
      <c r="P7988" t="n">
        <v>22</v>
      </c>
      <c r="Q7988" t="n">
        <v>0</v>
      </c>
      <c r="R7988" t="n">
        <v>0</v>
      </c>
      <c r="S7988" t="n">
        <v>0</v>
      </c>
      <c r="T7988" t="n">
        <v>2</v>
      </c>
    </row>
    <row r="7989">
      <c r="A7989" s="8" t="n">
        <v>46222</v>
      </c>
      <c r="B7989" t="inlineStr">
        <is>
          <t>B6</t>
        </is>
      </c>
      <c r="C7989" s="9">
        <f>_xlfn.XLOOKUP(B7989,Carriers[Code],Carriers[Airline])</f>
        <v/>
      </c>
      <c r="D7989" t="n">
        <v>1633</v>
      </c>
      <c r="E7989" t="inlineStr">
        <is>
          <t>SFO</t>
        </is>
      </c>
      <c r="F7989" s="10" t="n">
        <v>1905</v>
      </c>
      <c r="G7989" t="inlineStr">
        <is>
          <t>1900-1959</t>
        </is>
      </c>
      <c r="H7989" s="9">
        <f>INT(F7989/100)</f>
        <v/>
      </c>
      <c r="I7989" t="n">
        <v>112</v>
      </c>
      <c r="J7989" t="n">
        <v>1</v>
      </c>
      <c r="K7989" t="n">
        <v>91</v>
      </c>
      <c r="L7989" t="n">
        <v>1</v>
      </c>
      <c r="M7989" t="n">
        <v>0</v>
      </c>
      <c r="O7989" t="n">
        <v>0</v>
      </c>
      <c r="P7989" t="n">
        <v>55</v>
      </c>
      <c r="Q7989" t="n">
        <v>0</v>
      </c>
      <c r="R7989" t="n">
        <v>0</v>
      </c>
      <c r="S7989" t="n">
        <v>0</v>
      </c>
      <c r="T7989" t="n">
        <v>36</v>
      </c>
    </row>
    <row r="7990">
      <c r="A7990" s="8" t="n">
        <v>46222</v>
      </c>
      <c r="B7990" t="inlineStr">
        <is>
          <t>WN</t>
        </is>
      </c>
      <c r="C7990" s="9">
        <f>_xlfn.XLOOKUP(B7990,Carriers[Code],Carriers[Airline])</f>
        <v/>
      </c>
      <c r="D7990" t="n">
        <v>3287</v>
      </c>
      <c r="E7990" t="inlineStr">
        <is>
          <t>MDW</t>
        </is>
      </c>
      <c r="F7990" s="10" t="n">
        <v>1905</v>
      </c>
      <c r="G7990" t="inlineStr">
        <is>
          <t>1900-1959</t>
        </is>
      </c>
      <c r="H7990" s="9">
        <f>INT(F7990/100)</f>
        <v/>
      </c>
      <c r="I7990" t="n">
        <v>25</v>
      </c>
      <c r="J7990" t="n">
        <v>1</v>
      </c>
      <c r="K7990" t="n">
        <v>-3</v>
      </c>
      <c r="L7990" t="n">
        <v>0</v>
      </c>
      <c r="M7990" t="n">
        <v>0</v>
      </c>
      <c r="O7990" t="n">
        <v>0</v>
      </c>
    </row>
    <row r="7991">
      <c r="A7991" s="8" t="n">
        <v>46222</v>
      </c>
      <c r="B7991" t="inlineStr">
        <is>
          <t>DL</t>
        </is>
      </c>
      <c r="C7991" s="9">
        <f>_xlfn.XLOOKUP(B7991,Carriers[Code],Carriers[Airline])</f>
        <v/>
      </c>
      <c r="D7991" t="n">
        <v>973</v>
      </c>
      <c r="E7991" t="inlineStr">
        <is>
          <t>ATL</t>
        </is>
      </c>
      <c r="F7991" s="10" t="n">
        <v>1910</v>
      </c>
      <c r="G7991" t="inlineStr">
        <is>
          <t>1900-1959</t>
        </is>
      </c>
      <c r="H7991" s="9">
        <f>INT(F7991/100)</f>
        <v/>
      </c>
      <c r="I7991" t="n">
        <v>245</v>
      </c>
      <c r="J7991" t="n">
        <v>1</v>
      </c>
      <c r="K7991" t="n">
        <v>201</v>
      </c>
      <c r="L7991" t="n">
        <v>1</v>
      </c>
      <c r="M7991" t="n">
        <v>0</v>
      </c>
      <c r="O7991" t="n">
        <v>0</v>
      </c>
      <c r="P7991" t="n">
        <v>0</v>
      </c>
      <c r="Q7991" t="n">
        <v>0</v>
      </c>
      <c r="R7991" t="n">
        <v>2</v>
      </c>
      <c r="S7991" t="n">
        <v>0</v>
      </c>
      <c r="T7991" t="n">
        <v>199</v>
      </c>
    </row>
    <row r="7992">
      <c r="A7992" s="8" t="n">
        <v>46222</v>
      </c>
      <c r="B7992" t="inlineStr">
        <is>
          <t>DL</t>
        </is>
      </c>
      <c r="C7992" s="9">
        <f>_xlfn.XLOOKUP(B7992,Carriers[Code],Carriers[Airline])</f>
        <v/>
      </c>
      <c r="D7992" t="n">
        <v>2305</v>
      </c>
      <c r="E7992" t="inlineStr">
        <is>
          <t>DFW</t>
        </is>
      </c>
      <c r="F7992" s="10" t="n">
        <v>1920</v>
      </c>
      <c r="G7992" t="inlineStr">
        <is>
          <t>1900-1959</t>
        </is>
      </c>
      <c r="H7992" s="9">
        <f>INT(F7992/100)</f>
        <v/>
      </c>
      <c r="I7992" t="n">
        <v>-5</v>
      </c>
      <c r="J7992" t="n">
        <v>0</v>
      </c>
      <c r="K7992" t="n">
        <v>-17</v>
      </c>
      <c r="L7992" t="n">
        <v>0</v>
      </c>
      <c r="M7992" t="n">
        <v>0</v>
      </c>
      <c r="O7992" t="n">
        <v>0</v>
      </c>
    </row>
    <row r="7993">
      <c r="A7993" s="8" t="n">
        <v>46222</v>
      </c>
      <c r="B7993" t="inlineStr">
        <is>
          <t>YX</t>
        </is>
      </c>
      <c r="C7993" s="9">
        <f>_xlfn.XLOOKUP(B7993,Carriers[Code],Carriers[Airline])</f>
        <v/>
      </c>
      <c r="D7993" t="n">
        <v>5629</v>
      </c>
      <c r="E7993" t="inlineStr">
        <is>
          <t>CMH</t>
        </is>
      </c>
      <c r="F7993" s="10" t="n">
        <v>1925</v>
      </c>
      <c r="G7993" t="inlineStr">
        <is>
          <t>1900-1959</t>
        </is>
      </c>
      <c r="H7993" s="9">
        <f>INT(F7993/100)</f>
        <v/>
      </c>
      <c r="I7993" t="n">
        <v>-6</v>
      </c>
      <c r="J7993" t="n">
        <v>0</v>
      </c>
      <c r="K7993" t="n">
        <v>-20</v>
      </c>
      <c r="L7993" t="n">
        <v>0</v>
      </c>
      <c r="M7993" t="n">
        <v>0</v>
      </c>
      <c r="O7993" t="n">
        <v>0</v>
      </c>
    </row>
    <row r="7994">
      <c r="A7994" s="8" t="n">
        <v>46222</v>
      </c>
      <c r="B7994" t="inlineStr">
        <is>
          <t>AA</t>
        </is>
      </c>
      <c r="C7994" s="9">
        <f>_xlfn.XLOOKUP(B7994,Carriers[Code],Carriers[Airline])</f>
        <v/>
      </c>
      <c r="D7994" t="n">
        <v>852</v>
      </c>
      <c r="E7994" t="inlineStr">
        <is>
          <t>DCA</t>
        </is>
      </c>
      <c r="F7994" s="10" t="n">
        <v>1927</v>
      </c>
      <c r="G7994" t="inlineStr">
        <is>
          <t>1900-1959</t>
        </is>
      </c>
      <c r="H7994" s="9">
        <f>INT(F7994/100)</f>
        <v/>
      </c>
      <c r="I7994" t="n">
        <v>82</v>
      </c>
      <c r="J7994" t="n">
        <v>1</v>
      </c>
      <c r="K7994" t="n">
        <v>59</v>
      </c>
      <c r="L7994" t="n">
        <v>1</v>
      </c>
      <c r="M7994" t="n">
        <v>0</v>
      </c>
      <c r="O7994" t="n">
        <v>0</v>
      </c>
      <c r="P7994" t="n">
        <v>9</v>
      </c>
      <c r="Q7994" t="n">
        <v>0</v>
      </c>
      <c r="R7994" t="n">
        <v>0</v>
      </c>
      <c r="S7994" t="n">
        <v>0</v>
      </c>
      <c r="T7994" t="n">
        <v>50</v>
      </c>
    </row>
    <row r="7995">
      <c r="A7995" s="8" t="n">
        <v>46222</v>
      </c>
      <c r="B7995" t="inlineStr">
        <is>
          <t>UA</t>
        </is>
      </c>
      <c r="C7995" s="9">
        <f>_xlfn.XLOOKUP(B7995,Carriers[Code],Carriers[Airline])</f>
        <v/>
      </c>
      <c r="D7995" t="n">
        <v>2136</v>
      </c>
      <c r="E7995" t="inlineStr">
        <is>
          <t>IAD</t>
        </is>
      </c>
      <c r="F7995" s="10" t="n">
        <v>1927</v>
      </c>
      <c r="G7995" t="inlineStr">
        <is>
          <t>1900-1959</t>
        </is>
      </c>
      <c r="H7995" s="9">
        <f>INT(F7995/100)</f>
        <v/>
      </c>
      <c r="I7995" t="n">
        <v>8</v>
      </c>
      <c r="J7995" t="n">
        <v>0</v>
      </c>
      <c r="K7995" t="n">
        <v>11</v>
      </c>
      <c r="L7995" t="n">
        <v>0</v>
      </c>
      <c r="M7995" t="n">
        <v>0</v>
      </c>
      <c r="O7995" t="n">
        <v>0</v>
      </c>
    </row>
    <row r="7996">
      <c r="A7996" s="8" t="n">
        <v>46222</v>
      </c>
      <c r="B7996" t="inlineStr">
        <is>
          <t>B6</t>
        </is>
      </c>
      <c r="C7996" s="9">
        <f>_xlfn.XLOOKUP(B7996,Carriers[Code],Carriers[Airline])</f>
        <v/>
      </c>
      <c r="D7996" t="n">
        <v>197</v>
      </c>
      <c r="E7996" t="inlineStr">
        <is>
          <t>SEA</t>
        </is>
      </c>
      <c r="F7996" s="10" t="n">
        <v>1929</v>
      </c>
      <c r="G7996" t="inlineStr">
        <is>
          <t>1900-1959</t>
        </is>
      </c>
      <c r="H7996" s="9">
        <f>INT(F7996/100)</f>
        <v/>
      </c>
      <c r="I7996" t="n">
        <v>79</v>
      </c>
      <c r="J7996" t="n">
        <v>1</v>
      </c>
      <c r="K7996" t="n">
        <v>71</v>
      </c>
      <c r="L7996" t="n">
        <v>1</v>
      </c>
      <c r="M7996" t="n">
        <v>0</v>
      </c>
      <c r="O7996" t="n">
        <v>0</v>
      </c>
      <c r="P7996" t="n">
        <v>71</v>
      </c>
      <c r="Q7996" t="n">
        <v>0</v>
      </c>
      <c r="R7996" t="n">
        <v>0</v>
      </c>
      <c r="S7996" t="n">
        <v>0</v>
      </c>
      <c r="T7996" t="n">
        <v>0</v>
      </c>
    </row>
    <row r="7997">
      <c r="A7997" s="8" t="n">
        <v>46222</v>
      </c>
      <c r="B7997" t="inlineStr">
        <is>
          <t>DL</t>
        </is>
      </c>
      <c r="C7997" s="9">
        <f>_xlfn.XLOOKUP(B7997,Carriers[Code],Carriers[Airline])</f>
        <v/>
      </c>
      <c r="D7997" t="n">
        <v>324</v>
      </c>
      <c r="E7997" t="inlineStr">
        <is>
          <t>SEA</t>
        </is>
      </c>
      <c r="F7997" s="10" t="n">
        <v>1929</v>
      </c>
      <c r="G7997" t="inlineStr">
        <is>
          <t>1900-1959</t>
        </is>
      </c>
      <c r="H7997" s="9">
        <f>INT(F7997/100)</f>
        <v/>
      </c>
      <c r="I7997" t="n">
        <v>58</v>
      </c>
      <c r="J7997" t="n">
        <v>1</v>
      </c>
      <c r="K7997" t="n">
        <v>49</v>
      </c>
      <c r="L7997" t="n">
        <v>1</v>
      </c>
      <c r="M7997" t="n">
        <v>0</v>
      </c>
      <c r="O7997" t="n">
        <v>0</v>
      </c>
      <c r="P7997" t="n">
        <v>19</v>
      </c>
      <c r="Q7997" t="n">
        <v>0</v>
      </c>
      <c r="R7997" t="n">
        <v>0</v>
      </c>
      <c r="S7997" t="n">
        <v>0</v>
      </c>
      <c r="T7997" t="n">
        <v>30</v>
      </c>
    </row>
    <row r="7998">
      <c r="A7998" s="8" t="n">
        <v>46222</v>
      </c>
      <c r="B7998" t="inlineStr">
        <is>
          <t>B6</t>
        </is>
      </c>
      <c r="C7998" s="9">
        <f>_xlfn.XLOOKUP(B7998,Carriers[Code],Carriers[Airline])</f>
        <v/>
      </c>
      <c r="D7998" t="n">
        <v>247</v>
      </c>
      <c r="E7998" t="inlineStr">
        <is>
          <t>SLC</t>
        </is>
      </c>
      <c r="F7998" s="10" t="n">
        <v>1932</v>
      </c>
      <c r="G7998" t="inlineStr">
        <is>
          <t>1900-1959</t>
        </is>
      </c>
      <c r="H7998" s="9">
        <f>INT(F7998/100)</f>
        <v/>
      </c>
      <c r="I7998" t="n">
        <v>3</v>
      </c>
      <c r="J7998" t="n">
        <v>0</v>
      </c>
      <c r="K7998" t="n">
        <v>-20</v>
      </c>
      <c r="L7998" t="n">
        <v>0</v>
      </c>
      <c r="M7998" t="n">
        <v>0</v>
      </c>
      <c r="O7998" t="n">
        <v>0</v>
      </c>
    </row>
    <row r="7999">
      <c r="A7999" s="8" t="n">
        <v>46222</v>
      </c>
      <c r="B7999" t="inlineStr">
        <is>
          <t>AA</t>
        </is>
      </c>
      <c r="C7999" s="9">
        <f>_xlfn.XLOOKUP(B7999,Carriers[Code],Carriers[Airline])</f>
        <v/>
      </c>
      <c r="D7999" t="n">
        <v>1691</v>
      </c>
      <c r="E7999" t="inlineStr">
        <is>
          <t>LAX</t>
        </is>
      </c>
      <c r="F7999" s="10" t="n">
        <v>1935</v>
      </c>
      <c r="G7999" t="inlineStr">
        <is>
          <t>1900-1959</t>
        </is>
      </c>
      <c r="H7999" s="9">
        <f>INT(F7999/100)</f>
        <v/>
      </c>
      <c r="I7999" t="n">
        <v>-5</v>
      </c>
      <c r="J7999" t="n">
        <v>0</v>
      </c>
      <c r="K7999" t="n">
        <v>-15</v>
      </c>
      <c r="L7999" t="n">
        <v>0</v>
      </c>
      <c r="M7999" t="n">
        <v>0</v>
      </c>
      <c r="O7999" t="n">
        <v>0</v>
      </c>
    </row>
    <row r="8000">
      <c r="A8000" s="8" t="n">
        <v>46222</v>
      </c>
      <c r="B8000" t="inlineStr">
        <is>
          <t>B6</t>
        </is>
      </c>
      <c r="C8000" s="9">
        <f>_xlfn.XLOOKUP(B8000,Carriers[Code],Carriers[Airline])</f>
        <v/>
      </c>
      <c r="D8000" t="n">
        <v>95</v>
      </c>
      <c r="E8000" t="inlineStr">
        <is>
          <t>PDX</t>
        </is>
      </c>
      <c r="F8000" s="10" t="n">
        <v>1936</v>
      </c>
      <c r="G8000" t="inlineStr">
        <is>
          <t>1900-1959</t>
        </is>
      </c>
      <c r="H8000" s="9">
        <f>INT(F8000/100)</f>
        <v/>
      </c>
      <c r="I8000" t="n">
        <v>20</v>
      </c>
      <c r="J8000" t="n">
        <v>1</v>
      </c>
      <c r="K8000" t="n">
        <v>20</v>
      </c>
      <c r="L8000" t="n">
        <v>1</v>
      </c>
      <c r="M8000" t="n">
        <v>0</v>
      </c>
      <c r="O8000" t="n">
        <v>0</v>
      </c>
      <c r="P8000" t="n">
        <v>20</v>
      </c>
      <c r="Q8000" t="n">
        <v>0</v>
      </c>
      <c r="R8000" t="n">
        <v>0</v>
      </c>
      <c r="S8000" t="n">
        <v>0</v>
      </c>
      <c r="T8000" t="n">
        <v>0</v>
      </c>
    </row>
    <row r="8001">
      <c r="A8001" s="8" t="n">
        <v>46222</v>
      </c>
      <c r="B8001" t="inlineStr">
        <is>
          <t>AA</t>
        </is>
      </c>
      <c r="C8001" s="9">
        <f>_xlfn.XLOOKUP(B8001,Carriers[Code],Carriers[Airline])</f>
        <v/>
      </c>
      <c r="D8001" t="n">
        <v>1147</v>
      </c>
      <c r="E8001" t="inlineStr">
        <is>
          <t>PHL</t>
        </is>
      </c>
      <c r="F8001" s="10" t="n">
        <v>1937</v>
      </c>
      <c r="G8001" t="inlineStr">
        <is>
          <t>1900-1959</t>
        </is>
      </c>
      <c r="H8001" s="9">
        <f>INT(F8001/100)</f>
        <v/>
      </c>
      <c r="I8001" t="n">
        <v>123</v>
      </c>
      <c r="J8001" t="n">
        <v>1</v>
      </c>
      <c r="K8001" t="n">
        <v>103</v>
      </c>
      <c r="L8001" t="n">
        <v>1</v>
      </c>
      <c r="M8001" t="n">
        <v>0</v>
      </c>
      <c r="O8001" t="n">
        <v>0</v>
      </c>
      <c r="P8001" t="n">
        <v>0</v>
      </c>
      <c r="Q8001" t="n">
        <v>0</v>
      </c>
      <c r="R8001" t="n">
        <v>0</v>
      </c>
      <c r="S8001" t="n">
        <v>0</v>
      </c>
      <c r="T8001" t="n">
        <v>103</v>
      </c>
    </row>
    <row r="8002">
      <c r="A8002" s="8" t="n">
        <v>46222</v>
      </c>
      <c r="B8002" t="inlineStr">
        <is>
          <t>B6</t>
        </is>
      </c>
      <c r="C8002" s="9">
        <f>_xlfn.XLOOKUP(B8002,Carriers[Code],Carriers[Airline])</f>
        <v/>
      </c>
      <c r="D8002" t="n">
        <v>817</v>
      </c>
      <c r="E8002" t="inlineStr">
        <is>
          <t>JFK</t>
        </is>
      </c>
      <c r="F8002" s="10" t="n">
        <v>1939</v>
      </c>
      <c r="G8002" t="inlineStr">
        <is>
          <t>1900-1959</t>
        </is>
      </c>
      <c r="H8002" s="9">
        <f>INT(F8002/100)</f>
        <v/>
      </c>
      <c r="I8002" t="n">
        <v>1006</v>
      </c>
      <c r="J8002" t="n">
        <v>1</v>
      </c>
      <c r="K8002" t="n">
        <v>983</v>
      </c>
      <c r="L8002" t="n">
        <v>1</v>
      </c>
      <c r="M8002" t="n">
        <v>0</v>
      </c>
      <c r="O8002" t="n">
        <v>0</v>
      </c>
      <c r="P8002" t="n">
        <v>676</v>
      </c>
      <c r="Q8002" t="n">
        <v>0</v>
      </c>
      <c r="R8002" t="n">
        <v>0</v>
      </c>
      <c r="S8002" t="n">
        <v>0</v>
      </c>
      <c r="T8002" t="n">
        <v>307</v>
      </c>
    </row>
    <row r="8003">
      <c r="A8003" s="8" t="n">
        <v>46222</v>
      </c>
      <c r="B8003" t="inlineStr">
        <is>
          <t>YX</t>
        </is>
      </c>
      <c r="C8003" s="9">
        <f>_xlfn.XLOOKUP(B8003,Carriers[Code],Carriers[Airline])</f>
        <v/>
      </c>
      <c r="D8003" t="n">
        <v>5807</v>
      </c>
      <c r="E8003" t="inlineStr">
        <is>
          <t>CLT</t>
        </is>
      </c>
      <c r="F8003" s="10" t="n">
        <v>1940</v>
      </c>
      <c r="G8003" t="inlineStr">
        <is>
          <t>1900-1959</t>
        </is>
      </c>
      <c r="H8003" s="9">
        <f>INT(F8003/100)</f>
        <v/>
      </c>
      <c r="I8003" t="n">
        <v>195</v>
      </c>
      <c r="J8003" t="n">
        <v>1</v>
      </c>
      <c r="K8003" t="n">
        <v>185</v>
      </c>
      <c r="L8003" t="n">
        <v>1</v>
      </c>
      <c r="M8003" t="n">
        <v>0</v>
      </c>
      <c r="O8003" t="n">
        <v>0</v>
      </c>
      <c r="P8003" t="n">
        <v>185</v>
      </c>
      <c r="Q8003" t="n">
        <v>0</v>
      </c>
      <c r="R8003" t="n">
        <v>0</v>
      </c>
      <c r="S8003" t="n">
        <v>0</v>
      </c>
      <c r="T8003" t="n">
        <v>0</v>
      </c>
    </row>
    <row r="8004">
      <c r="A8004" s="8" t="n">
        <v>46222</v>
      </c>
      <c r="B8004" t="inlineStr">
        <is>
          <t>AS</t>
        </is>
      </c>
      <c r="C8004" s="9">
        <f>_xlfn.XLOOKUP(B8004,Carriers[Code],Carriers[Airline])</f>
        <v/>
      </c>
      <c r="D8004" t="n">
        <v>1337</v>
      </c>
      <c r="E8004" t="inlineStr">
        <is>
          <t>SEA</t>
        </is>
      </c>
      <c r="F8004" s="10" t="n">
        <v>1944</v>
      </c>
      <c r="G8004" t="inlineStr">
        <is>
          <t>1900-1959</t>
        </is>
      </c>
      <c r="H8004" s="9">
        <f>INT(F8004/100)</f>
        <v/>
      </c>
      <c r="I8004" t="n">
        <v>-1</v>
      </c>
      <c r="J8004" t="n">
        <v>0</v>
      </c>
      <c r="K8004" t="n">
        <v>17</v>
      </c>
      <c r="L8004" t="n">
        <v>1</v>
      </c>
      <c r="M8004" t="n">
        <v>0</v>
      </c>
      <c r="O8004" t="n">
        <v>0</v>
      </c>
      <c r="P8004" t="n">
        <v>0</v>
      </c>
      <c r="Q8004" t="n">
        <v>0</v>
      </c>
      <c r="R8004" t="n">
        <v>17</v>
      </c>
      <c r="S8004" t="n">
        <v>0</v>
      </c>
      <c r="T8004" t="n">
        <v>0</v>
      </c>
    </row>
    <row r="8005">
      <c r="A8005" s="8" t="n">
        <v>46222</v>
      </c>
      <c r="B8005" t="inlineStr">
        <is>
          <t>DL</t>
        </is>
      </c>
      <c r="C8005" s="9">
        <f>_xlfn.XLOOKUP(B8005,Carriers[Code],Carriers[Airline])</f>
        <v/>
      </c>
      <c r="D8005" t="n">
        <v>1677</v>
      </c>
      <c r="E8005" t="inlineStr">
        <is>
          <t>AUS</t>
        </is>
      </c>
      <c r="F8005" s="10" t="n">
        <v>1945</v>
      </c>
      <c r="G8005" t="inlineStr">
        <is>
          <t>1900-1959</t>
        </is>
      </c>
      <c r="H8005" s="9">
        <f>INT(F8005/100)</f>
        <v/>
      </c>
      <c r="I8005" t="n">
        <v>58</v>
      </c>
      <c r="J8005" t="n">
        <v>1</v>
      </c>
      <c r="K8005" t="n">
        <v>43</v>
      </c>
      <c r="L8005" t="n">
        <v>1</v>
      </c>
      <c r="M8005" t="n">
        <v>0</v>
      </c>
      <c r="O8005" t="n">
        <v>0</v>
      </c>
      <c r="P8005" t="n">
        <v>0</v>
      </c>
      <c r="Q8005" t="n">
        <v>0</v>
      </c>
      <c r="R8005" t="n">
        <v>43</v>
      </c>
      <c r="S8005" t="n">
        <v>0</v>
      </c>
      <c r="T8005" t="n">
        <v>0</v>
      </c>
    </row>
    <row r="8006">
      <c r="A8006" s="8" t="n">
        <v>46222</v>
      </c>
      <c r="B8006" t="inlineStr">
        <is>
          <t>DL</t>
        </is>
      </c>
      <c r="C8006" s="9">
        <f>_xlfn.XLOOKUP(B8006,Carriers[Code],Carriers[Airline])</f>
        <v/>
      </c>
      <c r="D8006" t="n">
        <v>2586</v>
      </c>
      <c r="E8006" t="inlineStr">
        <is>
          <t>BNA</t>
        </is>
      </c>
      <c r="F8006" s="10" t="n">
        <v>1945</v>
      </c>
      <c r="G8006" t="inlineStr">
        <is>
          <t>1900-1959</t>
        </is>
      </c>
      <c r="H8006" s="9">
        <f>INT(F8006/100)</f>
        <v/>
      </c>
      <c r="I8006" t="n">
        <v>40</v>
      </c>
      <c r="J8006" t="n">
        <v>1</v>
      </c>
      <c r="K8006" t="n">
        <v>9</v>
      </c>
      <c r="L8006" t="n">
        <v>0</v>
      </c>
      <c r="M8006" t="n">
        <v>0</v>
      </c>
      <c r="O8006" t="n">
        <v>0</v>
      </c>
    </row>
    <row r="8007">
      <c r="A8007" s="8" t="n">
        <v>46222</v>
      </c>
      <c r="B8007" t="inlineStr">
        <is>
          <t>B6</t>
        </is>
      </c>
      <c r="C8007" s="9">
        <f>_xlfn.XLOOKUP(B8007,Carriers[Code],Carriers[Airline])</f>
        <v/>
      </c>
      <c r="D8007" t="n">
        <v>1897</v>
      </c>
      <c r="E8007" t="inlineStr">
        <is>
          <t>ATL</t>
        </is>
      </c>
      <c r="F8007" s="10" t="n">
        <v>1951</v>
      </c>
      <c r="G8007" t="inlineStr">
        <is>
          <t>1900-1959</t>
        </is>
      </c>
      <c r="H8007" s="9">
        <f>INT(F8007/100)</f>
        <v/>
      </c>
      <c r="I8007" t="n">
        <v>320</v>
      </c>
      <c r="J8007" t="n">
        <v>1</v>
      </c>
      <c r="K8007" t="n">
        <v>290</v>
      </c>
      <c r="L8007" t="n">
        <v>1</v>
      </c>
      <c r="M8007" t="n">
        <v>0</v>
      </c>
      <c r="O8007" t="n">
        <v>0</v>
      </c>
      <c r="P8007" t="n">
        <v>238</v>
      </c>
      <c r="Q8007" t="n">
        <v>0</v>
      </c>
      <c r="R8007" t="n">
        <v>0</v>
      </c>
      <c r="S8007" t="n">
        <v>0</v>
      </c>
      <c r="T8007" t="n">
        <v>52</v>
      </c>
    </row>
    <row r="8008">
      <c r="A8008" s="8" t="n">
        <v>46222</v>
      </c>
      <c r="B8008" t="inlineStr">
        <is>
          <t>B6</t>
        </is>
      </c>
      <c r="C8008" s="9">
        <f>_xlfn.XLOOKUP(B8008,Carriers[Code],Carriers[Airline])</f>
        <v/>
      </c>
      <c r="D8008" t="n">
        <v>251</v>
      </c>
      <c r="E8008" t="inlineStr">
        <is>
          <t>MCO</t>
        </is>
      </c>
      <c r="F8008" s="10" t="n">
        <v>1955</v>
      </c>
      <c r="G8008" t="inlineStr">
        <is>
          <t>1900-1959</t>
        </is>
      </c>
      <c r="H8008" s="9">
        <f>INT(F8008/100)</f>
        <v/>
      </c>
      <c r="I8008" t="n">
        <v>30</v>
      </c>
      <c r="J8008" t="n">
        <v>1</v>
      </c>
      <c r="K8008" t="n">
        <v>13</v>
      </c>
      <c r="L8008" t="n">
        <v>0</v>
      </c>
      <c r="M8008" t="n">
        <v>0</v>
      </c>
      <c r="O8008" t="n">
        <v>0</v>
      </c>
    </row>
    <row r="8009">
      <c r="A8009" s="8" t="n">
        <v>46222</v>
      </c>
      <c r="B8009" t="inlineStr">
        <is>
          <t>B6</t>
        </is>
      </c>
      <c r="C8009" s="9">
        <f>_xlfn.XLOOKUP(B8009,Carriers[Code],Carriers[Airline])</f>
        <v/>
      </c>
      <c r="D8009" t="n">
        <v>777</v>
      </c>
      <c r="E8009" t="inlineStr">
        <is>
          <t>LAS</t>
        </is>
      </c>
      <c r="F8009" s="10" t="n">
        <v>1959</v>
      </c>
      <c r="G8009" t="inlineStr">
        <is>
          <t>1900-1959</t>
        </is>
      </c>
      <c r="H8009" s="9">
        <f>INT(F8009/100)</f>
        <v/>
      </c>
      <c r="I8009" t="n">
        <v>196</v>
      </c>
      <c r="J8009" t="n">
        <v>1</v>
      </c>
      <c r="K8009" t="n">
        <v>176</v>
      </c>
      <c r="L8009" t="n">
        <v>1</v>
      </c>
      <c r="M8009" t="n">
        <v>0</v>
      </c>
      <c r="O8009" t="n">
        <v>0</v>
      </c>
      <c r="P8009" t="n">
        <v>10</v>
      </c>
      <c r="Q8009" t="n">
        <v>0</v>
      </c>
      <c r="R8009" t="n">
        <v>0</v>
      </c>
      <c r="S8009" t="n">
        <v>0</v>
      </c>
      <c r="T8009" t="n">
        <v>166</v>
      </c>
    </row>
    <row r="8010">
      <c r="A8010" s="8" t="n">
        <v>46222</v>
      </c>
      <c r="B8010" t="inlineStr">
        <is>
          <t>B6</t>
        </is>
      </c>
      <c r="C8010" s="9">
        <f>_xlfn.XLOOKUP(B8010,Carriers[Code],Carriers[Airline])</f>
        <v/>
      </c>
      <c r="D8010" t="n">
        <v>993</v>
      </c>
      <c r="E8010" t="inlineStr">
        <is>
          <t>DEN</t>
        </is>
      </c>
      <c r="F8010" s="10" t="n">
        <v>1959</v>
      </c>
      <c r="G8010" t="inlineStr">
        <is>
          <t>1900-1959</t>
        </is>
      </c>
      <c r="H8010" s="9">
        <f>INT(F8010/100)</f>
        <v/>
      </c>
      <c r="I8010" t="n">
        <v>271</v>
      </c>
      <c r="J8010" t="n">
        <v>1</v>
      </c>
      <c r="K8010" t="n">
        <v>263</v>
      </c>
      <c r="L8010" t="n">
        <v>1</v>
      </c>
      <c r="M8010" t="n">
        <v>0</v>
      </c>
      <c r="O8010" t="n">
        <v>0</v>
      </c>
      <c r="P8010" t="n">
        <v>263</v>
      </c>
      <c r="Q8010" t="n">
        <v>0</v>
      </c>
      <c r="R8010" t="n">
        <v>0</v>
      </c>
      <c r="S8010" t="n">
        <v>0</v>
      </c>
      <c r="T8010" t="n">
        <v>0</v>
      </c>
    </row>
    <row r="8011">
      <c r="A8011" s="8" t="n">
        <v>46222</v>
      </c>
      <c r="B8011" t="inlineStr">
        <is>
          <t>WN</t>
        </is>
      </c>
      <c r="C8011" s="9">
        <f>_xlfn.XLOOKUP(B8011,Carriers[Code],Carriers[Airline])</f>
        <v/>
      </c>
      <c r="D8011" t="n">
        <v>2338</v>
      </c>
      <c r="E8011" t="inlineStr">
        <is>
          <t>BNA</t>
        </is>
      </c>
      <c r="F8011" s="10" t="n">
        <v>2000</v>
      </c>
      <c r="G8011" t="inlineStr">
        <is>
          <t>2000-2059</t>
        </is>
      </c>
      <c r="H8011" s="9">
        <f>INT(F8011/100)</f>
        <v/>
      </c>
      <c r="I8011" t="n">
        <v>10</v>
      </c>
      <c r="J8011" t="n">
        <v>0</v>
      </c>
      <c r="K8011" t="n">
        <v>1</v>
      </c>
      <c r="L8011" t="n">
        <v>0</v>
      </c>
      <c r="M8011" t="n">
        <v>0</v>
      </c>
      <c r="O8011" t="n">
        <v>0</v>
      </c>
    </row>
    <row r="8012">
      <c r="A8012" s="8" t="n">
        <v>46222</v>
      </c>
      <c r="B8012" t="inlineStr">
        <is>
          <t>YX</t>
        </is>
      </c>
      <c r="C8012" s="9">
        <f>_xlfn.XLOOKUP(B8012,Carriers[Code],Carriers[Airline])</f>
        <v/>
      </c>
      <c r="D8012" t="n">
        <v>4397</v>
      </c>
      <c r="E8012" t="inlineStr">
        <is>
          <t>LGA</t>
        </is>
      </c>
      <c r="F8012" s="10" t="n">
        <v>2000</v>
      </c>
      <c r="G8012" t="inlineStr">
        <is>
          <t>2000-2059</t>
        </is>
      </c>
      <c r="H8012" s="9">
        <f>INT(F8012/100)</f>
        <v/>
      </c>
      <c r="I8012" t="n">
        <v>-5</v>
      </c>
      <c r="J8012" t="n">
        <v>0</v>
      </c>
      <c r="K8012" t="n">
        <v>-17</v>
      </c>
      <c r="L8012" t="n">
        <v>0</v>
      </c>
      <c r="M8012" t="n">
        <v>0</v>
      </c>
      <c r="O8012" t="n">
        <v>0</v>
      </c>
    </row>
    <row r="8013">
      <c r="A8013" s="8" t="n">
        <v>46222</v>
      </c>
      <c r="B8013" t="inlineStr">
        <is>
          <t>YX</t>
        </is>
      </c>
      <c r="C8013" s="9">
        <f>_xlfn.XLOOKUP(B8013,Carriers[Code],Carriers[Airline])</f>
        <v/>
      </c>
      <c r="D8013" t="n">
        <v>5849</v>
      </c>
      <c r="E8013" t="inlineStr">
        <is>
          <t>LGA</t>
        </is>
      </c>
      <c r="F8013" s="10" t="n">
        <v>2000</v>
      </c>
      <c r="G8013" t="inlineStr">
        <is>
          <t>2000-2059</t>
        </is>
      </c>
      <c r="H8013" s="9">
        <f>INT(F8013/100)</f>
        <v/>
      </c>
      <c r="I8013" t="n">
        <v>173</v>
      </c>
      <c r="J8013" t="n">
        <v>1</v>
      </c>
      <c r="K8013" t="n">
        <v>143</v>
      </c>
      <c r="L8013" t="n">
        <v>1</v>
      </c>
      <c r="M8013" t="n">
        <v>0</v>
      </c>
      <c r="O8013" t="n">
        <v>0</v>
      </c>
      <c r="P8013" t="n">
        <v>115</v>
      </c>
      <c r="Q8013" t="n">
        <v>0</v>
      </c>
      <c r="R8013" t="n">
        <v>0</v>
      </c>
      <c r="S8013" t="n">
        <v>0</v>
      </c>
      <c r="T8013" t="n">
        <v>28</v>
      </c>
    </row>
    <row r="8014">
      <c r="A8014" s="8" t="n">
        <v>46222</v>
      </c>
      <c r="B8014" t="inlineStr">
        <is>
          <t>DL</t>
        </is>
      </c>
      <c r="C8014" s="9">
        <f>_xlfn.XLOOKUP(B8014,Carriers[Code],Carriers[Airline])</f>
        <v/>
      </c>
      <c r="D8014" t="n">
        <v>817</v>
      </c>
      <c r="E8014" t="inlineStr">
        <is>
          <t>RDU</t>
        </is>
      </c>
      <c r="F8014" s="10" t="n">
        <v>2005</v>
      </c>
      <c r="G8014" t="inlineStr">
        <is>
          <t>2000-2059</t>
        </is>
      </c>
      <c r="H8014" s="9">
        <f>INT(F8014/100)</f>
        <v/>
      </c>
      <c r="I8014" t="n">
        <v>54</v>
      </c>
      <c r="J8014" t="n">
        <v>1</v>
      </c>
      <c r="K8014" t="n">
        <v>32</v>
      </c>
      <c r="L8014" t="n">
        <v>1</v>
      </c>
      <c r="M8014" t="n">
        <v>0</v>
      </c>
      <c r="O8014" t="n">
        <v>0</v>
      </c>
      <c r="P8014" t="n">
        <v>32</v>
      </c>
      <c r="Q8014" t="n">
        <v>0</v>
      </c>
      <c r="R8014" t="n">
        <v>0</v>
      </c>
      <c r="S8014" t="n">
        <v>0</v>
      </c>
      <c r="T8014" t="n">
        <v>0</v>
      </c>
    </row>
    <row r="8015">
      <c r="A8015" s="8" t="n">
        <v>46222</v>
      </c>
      <c r="B8015" t="inlineStr">
        <is>
          <t>YX</t>
        </is>
      </c>
      <c r="C8015" s="9">
        <f>_xlfn.XLOOKUP(B8015,Carriers[Code],Carriers[Airline])</f>
        <v/>
      </c>
      <c r="D8015" t="n">
        <v>4616</v>
      </c>
      <c r="E8015" t="inlineStr">
        <is>
          <t>BUF</t>
        </is>
      </c>
      <c r="F8015" s="10" t="n">
        <v>2005</v>
      </c>
      <c r="G8015" t="inlineStr">
        <is>
          <t>2000-2059</t>
        </is>
      </c>
      <c r="H8015" s="9">
        <f>INT(F8015/100)</f>
        <v/>
      </c>
      <c r="I8015" t="n">
        <v>10</v>
      </c>
      <c r="J8015" t="n">
        <v>0</v>
      </c>
      <c r="K8015" t="n">
        <v>6</v>
      </c>
      <c r="L8015" t="n">
        <v>0</v>
      </c>
      <c r="M8015" t="n">
        <v>0</v>
      </c>
      <c r="O8015" t="n">
        <v>0</v>
      </c>
    </row>
    <row r="8016">
      <c r="A8016" s="8" t="n">
        <v>46222</v>
      </c>
      <c r="B8016" t="inlineStr">
        <is>
          <t>YX</t>
        </is>
      </c>
      <c r="C8016" s="9">
        <f>_xlfn.XLOOKUP(B8016,Carriers[Code],Carriers[Airline])</f>
        <v/>
      </c>
      <c r="D8016" t="n">
        <v>5666</v>
      </c>
      <c r="E8016" t="inlineStr">
        <is>
          <t>DCA</t>
        </is>
      </c>
      <c r="F8016" s="10" t="n">
        <v>2005</v>
      </c>
      <c r="G8016" t="inlineStr">
        <is>
          <t>2000-2059</t>
        </is>
      </c>
      <c r="H8016" s="9">
        <f>INT(F8016/100)</f>
        <v/>
      </c>
      <c r="I8016" t="n">
        <v>4</v>
      </c>
      <c r="J8016" t="n">
        <v>0</v>
      </c>
      <c r="K8016" t="n">
        <v>-9</v>
      </c>
      <c r="L8016" t="n">
        <v>0</v>
      </c>
      <c r="M8016" t="n">
        <v>0</v>
      </c>
      <c r="O8016" t="n">
        <v>0</v>
      </c>
    </row>
    <row r="8017">
      <c r="A8017" s="8" t="n">
        <v>46222</v>
      </c>
      <c r="B8017" t="inlineStr">
        <is>
          <t>B6</t>
        </is>
      </c>
      <c r="C8017" s="9">
        <f>_xlfn.XLOOKUP(B8017,Carriers[Code],Carriers[Airline])</f>
        <v/>
      </c>
      <c r="D8017" t="n">
        <v>455</v>
      </c>
      <c r="E8017" t="inlineStr">
        <is>
          <t>DCA</t>
        </is>
      </c>
      <c r="F8017" s="10" t="n">
        <v>2015</v>
      </c>
      <c r="G8017" t="inlineStr">
        <is>
          <t>2000-2059</t>
        </is>
      </c>
      <c r="H8017" s="9">
        <f>INT(F8017/100)</f>
        <v/>
      </c>
      <c r="I8017" t="n">
        <v>238</v>
      </c>
      <c r="J8017" t="n">
        <v>1</v>
      </c>
      <c r="K8017" t="n">
        <v>209</v>
      </c>
      <c r="L8017" t="n">
        <v>1</v>
      </c>
      <c r="M8017" t="n">
        <v>0</v>
      </c>
      <c r="O8017" t="n">
        <v>0</v>
      </c>
      <c r="P8017" t="n">
        <v>0</v>
      </c>
      <c r="Q8017" t="n">
        <v>0</v>
      </c>
      <c r="R8017" t="n">
        <v>0</v>
      </c>
      <c r="S8017" t="n">
        <v>0</v>
      </c>
      <c r="T8017" t="n">
        <v>209</v>
      </c>
    </row>
    <row r="8018">
      <c r="A8018" s="8" t="n">
        <v>46222</v>
      </c>
      <c r="B8018" t="inlineStr">
        <is>
          <t>DL</t>
        </is>
      </c>
      <c r="C8018" s="9">
        <f>_xlfn.XLOOKUP(B8018,Carriers[Code],Carriers[Airline])</f>
        <v/>
      </c>
      <c r="D8018" t="n">
        <v>2234</v>
      </c>
      <c r="E8018" t="inlineStr">
        <is>
          <t>TPA</t>
        </is>
      </c>
      <c r="F8018" s="10" t="n">
        <v>2015</v>
      </c>
      <c r="G8018" t="inlineStr">
        <is>
          <t>2000-2059</t>
        </is>
      </c>
      <c r="H8018" s="9">
        <f>INT(F8018/100)</f>
        <v/>
      </c>
      <c r="I8018" t="n">
        <v>60</v>
      </c>
      <c r="J8018" t="n">
        <v>1</v>
      </c>
      <c r="K8018" t="n">
        <v>46</v>
      </c>
      <c r="L8018" t="n">
        <v>1</v>
      </c>
      <c r="M8018" t="n">
        <v>0</v>
      </c>
      <c r="O8018" t="n">
        <v>0</v>
      </c>
      <c r="P8018" t="n">
        <v>0</v>
      </c>
      <c r="Q8018" t="n">
        <v>0</v>
      </c>
      <c r="R8018" t="n">
        <v>0</v>
      </c>
      <c r="S8018" t="n">
        <v>0</v>
      </c>
      <c r="T8018" t="n">
        <v>46</v>
      </c>
    </row>
    <row r="8019">
      <c r="A8019" s="8" t="n">
        <v>46222</v>
      </c>
      <c r="B8019" t="inlineStr">
        <is>
          <t>WN</t>
        </is>
      </c>
      <c r="C8019" s="9">
        <f>_xlfn.XLOOKUP(B8019,Carriers[Code],Carriers[Airline])</f>
        <v/>
      </c>
      <c r="D8019" t="n">
        <v>1898</v>
      </c>
      <c r="E8019" t="inlineStr">
        <is>
          <t>BWI</t>
        </is>
      </c>
      <c r="F8019" s="10" t="n">
        <v>2015</v>
      </c>
      <c r="G8019" t="inlineStr">
        <is>
          <t>2000-2059</t>
        </is>
      </c>
      <c r="H8019" s="9">
        <f>INT(F8019/100)</f>
        <v/>
      </c>
      <c r="I8019" t="n">
        <v>43</v>
      </c>
      <c r="J8019" t="n">
        <v>1</v>
      </c>
      <c r="K8019" t="n">
        <v>13</v>
      </c>
      <c r="L8019" t="n">
        <v>0</v>
      </c>
      <c r="M8019" t="n">
        <v>0</v>
      </c>
      <c r="O8019" t="n">
        <v>0</v>
      </c>
    </row>
    <row r="8020">
      <c r="A8020" s="8" t="n">
        <v>46222</v>
      </c>
      <c r="B8020" t="inlineStr">
        <is>
          <t>DL</t>
        </is>
      </c>
      <c r="C8020" s="9">
        <f>_xlfn.XLOOKUP(B8020,Carriers[Code],Carriers[Airline])</f>
        <v/>
      </c>
      <c r="D8020" t="n">
        <v>1513</v>
      </c>
      <c r="E8020" t="inlineStr">
        <is>
          <t>MCO</t>
        </is>
      </c>
      <c r="F8020" s="10" t="n">
        <v>2016</v>
      </c>
      <c r="G8020" t="inlineStr">
        <is>
          <t>2000-2059</t>
        </is>
      </c>
      <c r="H8020" s="9">
        <f>INT(F8020/100)</f>
        <v/>
      </c>
      <c r="I8020" t="n">
        <v>-1</v>
      </c>
      <c r="J8020" t="n">
        <v>0</v>
      </c>
      <c r="K8020" t="n">
        <v>-11</v>
      </c>
      <c r="L8020" t="n">
        <v>0</v>
      </c>
      <c r="M8020" t="n">
        <v>0</v>
      </c>
      <c r="O8020" t="n">
        <v>0</v>
      </c>
    </row>
    <row r="8021">
      <c r="A8021" s="8" t="n">
        <v>46222</v>
      </c>
      <c r="B8021" t="inlineStr">
        <is>
          <t>UA</t>
        </is>
      </c>
      <c r="C8021" s="9">
        <f>_xlfn.XLOOKUP(B8021,Carriers[Code],Carriers[Airline])</f>
        <v/>
      </c>
      <c r="D8021" t="n">
        <v>2107</v>
      </c>
      <c r="E8021" t="inlineStr">
        <is>
          <t>SFO</t>
        </is>
      </c>
      <c r="F8021" s="10" t="n">
        <v>2020</v>
      </c>
      <c r="G8021" t="inlineStr">
        <is>
          <t>2000-2059</t>
        </is>
      </c>
      <c r="H8021" s="9">
        <f>INT(F8021/100)</f>
        <v/>
      </c>
      <c r="I8021" t="n">
        <v>2</v>
      </c>
      <c r="J8021" t="n">
        <v>0</v>
      </c>
      <c r="K8021" t="n">
        <v>-22</v>
      </c>
      <c r="L8021" t="n">
        <v>0</v>
      </c>
      <c r="M8021" t="n">
        <v>0</v>
      </c>
      <c r="O8021" t="n">
        <v>0</v>
      </c>
    </row>
    <row r="8022">
      <c r="A8022" s="8" t="n">
        <v>46222</v>
      </c>
      <c r="B8022" t="inlineStr">
        <is>
          <t>MQ</t>
        </is>
      </c>
      <c r="C8022" s="9">
        <f>_xlfn.XLOOKUP(B8022,Carriers[Code],Carriers[Airline])</f>
        <v/>
      </c>
      <c r="D8022" t="n">
        <v>4047</v>
      </c>
      <c r="E8022" t="inlineStr">
        <is>
          <t>DCA</t>
        </is>
      </c>
      <c r="F8022" s="10" t="n">
        <v>2022</v>
      </c>
      <c r="G8022" t="inlineStr">
        <is>
          <t>2000-2059</t>
        </is>
      </c>
      <c r="H8022" s="9">
        <f>INT(F8022/100)</f>
        <v/>
      </c>
      <c r="I8022" t="n">
        <v>-3</v>
      </c>
      <c r="J8022" t="n">
        <v>0</v>
      </c>
      <c r="K8022" t="n">
        <v>-11</v>
      </c>
      <c r="L8022" t="n">
        <v>0</v>
      </c>
      <c r="M8022" t="n">
        <v>0</v>
      </c>
      <c r="O8022" t="n">
        <v>0</v>
      </c>
    </row>
    <row r="8023">
      <c r="A8023" s="8" t="n">
        <v>46222</v>
      </c>
      <c r="B8023" t="inlineStr">
        <is>
          <t>YX</t>
        </is>
      </c>
      <c r="C8023" s="9">
        <f>_xlfn.XLOOKUP(B8023,Carriers[Code],Carriers[Airline])</f>
        <v/>
      </c>
      <c r="D8023" t="n">
        <v>4692</v>
      </c>
      <c r="E8023" t="inlineStr">
        <is>
          <t>MSN</t>
        </is>
      </c>
      <c r="F8023" s="10" t="n">
        <v>2023</v>
      </c>
      <c r="G8023" t="inlineStr">
        <is>
          <t>2000-2059</t>
        </is>
      </c>
      <c r="H8023" s="9">
        <f>INT(F8023/100)</f>
        <v/>
      </c>
      <c r="I8023" t="n">
        <v>-5</v>
      </c>
      <c r="J8023" t="n">
        <v>0</v>
      </c>
      <c r="K8023" t="n">
        <v>-12</v>
      </c>
      <c r="L8023" t="n">
        <v>0</v>
      </c>
      <c r="M8023" t="n">
        <v>0</v>
      </c>
      <c r="O8023" t="n">
        <v>0</v>
      </c>
    </row>
    <row r="8024">
      <c r="A8024" s="8" t="n">
        <v>46222</v>
      </c>
      <c r="B8024" t="inlineStr">
        <is>
          <t>B6</t>
        </is>
      </c>
      <c r="C8024" s="9">
        <f>_xlfn.XLOOKUP(B8024,Carriers[Code],Carriers[Airline])</f>
        <v/>
      </c>
      <c r="D8024" t="n">
        <v>387</v>
      </c>
      <c r="E8024" t="inlineStr">
        <is>
          <t>LAX</t>
        </is>
      </c>
      <c r="F8024" s="10" t="n">
        <v>2025</v>
      </c>
      <c r="G8024" t="inlineStr">
        <is>
          <t>2000-2059</t>
        </is>
      </c>
      <c r="H8024" s="9">
        <f>INT(F8024/100)</f>
        <v/>
      </c>
      <c r="I8024" t="n">
        <v>134</v>
      </c>
      <c r="J8024" t="n">
        <v>1</v>
      </c>
      <c r="K8024" t="n">
        <v>90</v>
      </c>
      <c r="L8024" t="n">
        <v>1</v>
      </c>
      <c r="M8024" t="n">
        <v>0</v>
      </c>
      <c r="O8024" t="n">
        <v>0</v>
      </c>
      <c r="P8024" t="n">
        <v>90</v>
      </c>
      <c r="Q8024" t="n">
        <v>0</v>
      </c>
      <c r="R8024" t="n">
        <v>0</v>
      </c>
      <c r="S8024" t="n">
        <v>0</v>
      </c>
      <c r="T8024" t="n">
        <v>0</v>
      </c>
    </row>
    <row r="8025">
      <c r="A8025" s="8" t="n">
        <v>46222</v>
      </c>
      <c r="B8025" t="inlineStr">
        <is>
          <t>YX</t>
        </is>
      </c>
      <c r="C8025" s="9">
        <f>_xlfn.XLOOKUP(B8025,Carriers[Code],Carriers[Airline])</f>
        <v/>
      </c>
      <c r="D8025" t="n">
        <v>5610</v>
      </c>
      <c r="E8025" t="inlineStr">
        <is>
          <t>PHL</t>
        </is>
      </c>
      <c r="F8025" s="10" t="n">
        <v>2025</v>
      </c>
      <c r="G8025" t="inlineStr">
        <is>
          <t>2000-2059</t>
        </is>
      </c>
      <c r="H8025" s="9">
        <f>INT(F8025/100)</f>
        <v/>
      </c>
      <c r="I8025" t="n">
        <v>198</v>
      </c>
      <c r="J8025" t="n">
        <v>1</v>
      </c>
      <c r="K8025" t="n">
        <v>182</v>
      </c>
      <c r="L8025" t="n">
        <v>1</v>
      </c>
      <c r="M8025" t="n">
        <v>0</v>
      </c>
      <c r="O8025" t="n">
        <v>0</v>
      </c>
      <c r="P8025" t="n">
        <v>182</v>
      </c>
      <c r="Q8025" t="n">
        <v>0</v>
      </c>
      <c r="R8025" t="n">
        <v>0</v>
      </c>
      <c r="S8025" t="n">
        <v>0</v>
      </c>
      <c r="T8025" t="n">
        <v>0</v>
      </c>
    </row>
    <row r="8026">
      <c r="A8026" s="8" t="n">
        <v>46222</v>
      </c>
      <c r="B8026" t="inlineStr">
        <is>
          <t>YX</t>
        </is>
      </c>
      <c r="C8026" s="9">
        <f>_xlfn.XLOOKUP(B8026,Carriers[Code],Carriers[Airline])</f>
        <v/>
      </c>
      <c r="D8026" t="n">
        <v>3719</v>
      </c>
      <c r="E8026" t="inlineStr">
        <is>
          <t>EWR</t>
        </is>
      </c>
      <c r="F8026" s="10" t="n">
        <v>2026</v>
      </c>
      <c r="G8026" t="inlineStr">
        <is>
          <t>2000-2059</t>
        </is>
      </c>
      <c r="H8026" s="9">
        <f>INT(F8026/100)</f>
        <v/>
      </c>
      <c r="I8026" t="n">
        <v>10</v>
      </c>
      <c r="J8026" t="n">
        <v>0</v>
      </c>
      <c r="K8026" t="n">
        <v>-28</v>
      </c>
      <c r="L8026" t="n">
        <v>0</v>
      </c>
      <c r="M8026" t="n">
        <v>0</v>
      </c>
      <c r="O8026" t="n">
        <v>0</v>
      </c>
    </row>
    <row r="8027">
      <c r="A8027" s="8" t="n">
        <v>46222</v>
      </c>
      <c r="B8027" t="inlineStr">
        <is>
          <t>DL</t>
        </is>
      </c>
      <c r="C8027" s="9">
        <f>_xlfn.XLOOKUP(B8027,Carriers[Code],Carriers[Airline])</f>
        <v/>
      </c>
      <c r="D8027" t="n">
        <v>321</v>
      </c>
      <c r="E8027" t="inlineStr">
        <is>
          <t>LAX</t>
        </is>
      </c>
      <c r="F8027" s="10" t="n">
        <v>2030</v>
      </c>
      <c r="G8027" t="inlineStr">
        <is>
          <t>2000-2059</t>
        </is>
      </c>
      <c r="H8027" s="9">
        <f>INT(F8027/100)</f>
        <v/>
      </c>
      <c r="I8027" t="n">
        <v>79</v>
      </c>
      <c r="J8027" t="n">
        <v>1</v>
      </c>
      <c r="K8027" t="n">
        <v>64</v>
      </c>
      <c r="L8027" t="n">
        <v>1</v>
      </c>
      <c r="M8027" t="n">
        <v>0</v>
      </c>
      <c r="O8027" t="n">
        <v>0</v>
      </c>
      <c r="P8027" t="n">
        <v>64</v>
      </c>
      <c r="Q8027" t="n">
        <v>0</v>
      </c>
      <c r="R8027" t="n">
        <v>0</v>
      </c>
      <c r="S8027" t="n">
        <v>0</v>
      </c>
      <c r="T8027" t="n">
        <v>0</v>
      </c>
    </row>
    <row r="8028">
      <c r="A8028" s="8" t="n">
        <v>46222</v>
      </c>
      <c r="B8028" t="inlineStr">
        <is>
          <t>UA</t>
        </is>
      </c>
      <c r="C8028" s="9">
        <f>_xlfn.XLOOKUP(B8028,Carriers[Code],Carriers[Airline])</f>
        <v/>
      </c>
      <c r="D8028" t="n">
        <v>2229</v>
      </c>
      <c r="E8028" t="inlineStr">
        <is>
          <t>ORD</t>
        </is>
      </c>
      <c r="F8028" s="10" t="n">
        <v>2030</v>
      </c>
      <c r="G8028" t="inlineStr">
        <is>
          <t>2000-2059</t>
        </is>
      </c>
      <c r="H8028" s="9">
        <f>INT(F8028/100)</f>
        <v/>
      </c>
      <c r="I8028" t="n">
        <v>-4</v>
      </c>
      <c r="J8028" t="n">
        <v>0</v>
      </c>
      <c r="K8028" t="n">
        <v>-14</v>
      </c>
      <c r="L8028" t="n">
        <v>0</v>
      </c>
      <c r="M8028" t="n">
        <v>0</v>
      </c>
      <c r="O8028" t="n">
        <v>0</v>
      </c>
    </row>
    <row r="8029">
      <c r="A8029" s="8" t="n">
        <v>46222</v>
      </c>
      <c r="B8029" t="inlineStr">
        <is>
          <t>YX</t>
        </is>
      </c>
      <c r="C8029" s="9">
        <f>_xlfn.XLOOKUP(B8029,Carriers[Code],Carriers[Airline])</f>
        <v/>
      </c>
      <c r="D8029" t="n">
        <v>5679</v>
      </c>
      <c r="E8029" t="inlineStr">
        <is>
          <t>PIT</t>
        </is>
      </c>
      <c r="F8029" s="10" t="n">
        <v>2030</v>
      </c>
      <c r="G8029" t="inlineStr">
        <is>
          <t>2000-2059</t>
        </is>
      </c>
      <c r="H8029" s="9">
        <f>INT(F8029/100)</f>
        <v/>
      </c>
      <c r="I8029" t="n">
        <v>-3</v>
      </c>
      <c r="J8029" t="n">
        <v>0</v>
      </c>
      <c r="K8029" t="n">
        <v>-12</v>
      </c>
      <c r="L8029" t="n">
        <v>0</v>
      </c>
      <c r="M8029" t="n">
        <v>0</v>
      </c>
      <c r="O8029" t="n">
        <v>0</v>
      </c>
    </row>
    <row r="8030">
      <c r="A8030" s="8" t="n">
        <v>46222</v>
      </c>
      <c r="B8030" t="inlineStr">
        <is>
          <t>B6</t>
        </is>
      </c>
      <c r="C8030" s="9">
        <f>_xlfn.XLOOKUP(B8030,Carriers[Code],Carriers[Airline])</f>
        <v/>
      </c>
      <c r="D8030" t="n">
        <v>1337</v>
      </c>
      <c r="E8030" t="inlineStr">
        <is>
          <t>DTW</t>
        </is>
      </c>
      <c r="F8030" s="10" t="n">
        <v>2033</v>
      </c>
      <c r="G8030" t="inlineStr">
        <is>
          <t>2000-2059</t>
        </is>
      </c>
      <c r="H8030" s="9">
        <f>INT(F8030/100)</f>
        <v/>
      </c>
      <c r="I8030" t="n">
        <v>252</v>
      </c>
      <c r="J8030" t="n">
        <v>1</v>
      </c>
      <c r="K8030" t="n">
        <v>264</v>
      </c>
      <c r="L8030" t="n">
        <v>1</v>
      </c>
      <c r="M8030" t="n">
        <v>0</v>
      </c>
      <c r="O8030" t="n">
        <v>0</v>
      </c>
      <c r="P8030" t="n">
        <v>252</v>
      </c>
      <c r="Q8030" t="n">
        <v>0</v>
      </c>
      <c r="R8030" t="n">
        <v>12</v>
      </c>
      <c r="S8030" t="n">
        <v>0</v>
      </c>
      <c r="T8030" t="n">
        <v>0</v>
      </c>
    </row>
    <row r="8031">
      <c r="A8031" s="8" t="n">
        <v>46222</v>
      </c>
      <c r="B8031" t="inlineStr">
        <is>
          <t>YX</t>
        </is>
      </c>
      <c r="C8031" s="9">
        <f>_xlfn.XLOOKUP(B8031,Carriers[Code],Carriers[Airline])</f>
        <v/>
      </c>
      <c r="D8031" t="n">
        <v>5593</v>
      </c>
      <c r="E8031" t="inlineStr">
        <is>
          <t>JAX</t>
        </is>
      </c>
      <c r="F8031" s="10" t="n">
        <v>2035</v>
      </c>
      <c r="G8031" t="inlineStr">
        <is>
          <t>2000-2059</t>
        </is>
      </c>
      <c r="H8031" s="9">
        <f>INT(F8031/100)</f>
        <v/>
      </c>
      <c r="I8031" t="n">
        <v>158</v>
      </c>
      <c r="J8031" t="n">
        <v>1</v>
      </c>
      <c r="K8031" t="n">
        <v>177</v>
      </c>
      <c r="L8031" t="n">
        <v>1</v>
      </c>
      <c r="M8031" t="n">
        <v>0</v>
      </c>
      <c r="O8031" t="n">
        <v>0</v>
      </c>
      <c r="P8031" t="n">
        <v>138</v>
      </c>
      <c r="Q8031" t="n">
        <v>0</v>
      </c>
      <c r="R8031" t="n">
        <v>39</v>
      </c>
      <c r="S8031" t="n">
        <v>0</v>
      </c>
      <c r="T8031" t="n">
        <v>0</v>
      </c>
    </row>
    <row r="8032">
      <c r="A8032" s="8" t="n">
        <v>46222</v>
      </c>
      <c r="B8032" t="inlineStr">
        <is>
          <t>YX</t>
        </is>
      </c>
      <c r="C8032" s="9">
        <f>_xlfn.XLOOKUP(B8032,Carriers[Code],Carriers[Airline])</f>
        <v/>
      </c>
      <c r="D8032" t="n">
        <v>5851</v>
      </c>
      <c r="E8032" t="inlineStr">
        <is>
          <t>BWI</t>
        </is>
      </c>
      <c r="F8032" s="10" t="n">
        <v>2035</v>
      </c>
      <c r="G8032" t="inlineStr">
        <is>
          <t>2000-2059</t>
        </is>
      </c>
      <c r="H8032" s="9">
        <f>INT(F8032/100)</f>
        <v/>
      </c>
      <c r="I8032" t="n">
        <v>87</v>
      </c>
      <c r="J8032" t="n">
        <v>1</v>
      </c>
      <c r="K8032" t="n">
        <v>74</v>
      </c>
      <c r="L8032" t="n">
        <v>1</v>
      </c>
      <c r="M8032" t="n">
        <v>0</v>
      </c>
      <c r="O8032" t="n">
        <v>0</v>
      </c>
      <c r="P8032" t="n">
        <v>74</v>
      </c>
      <c r="Q8032" t="n">
        <v>0</v>
      </c>
      <c r="R8032" t="n">
        <v>0</v>
      </c>
      <c r="S8032" t="n">
        <v>0</v>
      </c>
      <c r="T8032" t="n">
        <v>0</v>
      </c>
    </row>
    <row r="8033">
      <c r="A8033" s="8" t="n">
        <v>46222</v>
      </c>
      <c r="B8033" t="inlineStr">
        <is>
          <t>B6</t>
        </is>
      </c>
      <c r="C8033" s="9">
        <f>_xlfn.XLOOKUP(B8033,Carriers[Code],Carriers[Airline])</f>
        <v/>
      </c>
      <c r="D8033" t="n">
        <v>1785</v>
      </c>
      <c r="E8033" t="inlineStr">
        <is>
          <t>PIT</t>
        </is>
      </c>
      <c r="F8033" s="10" t="n">
        <v>2038</v>
      </c>
      <c r="G8033" t="inlineStr">
        <is>
          <t>2000-2059</t>
        </is>
      </c>
      <c r="H8033" s="9">
        <f>INT(F8033/100)</f>
        <v/>
      </c>
      <c r="I8033" t="n">
        <v>176</v>
      </c>
      <c r="J8033" t="n">
        <v>1</v>
      </c>
      <c r="K8033" t="n">
        <v>162</v>
      </c>
      <c r="L8033" t="n">
        <v>1</v>
      </c>
      <c r="M8033" t="n">
        <v>0</v>
      </c>
      <c r="O8033" t="n">
        <v>0</v>
      </c>
      <c r="P8033" t="n">
        <v>162</v>
      </c>
      <c r="Q8033" t="n">
        <v>0</v>
      </c>
      <c r="R8033" t="n">
        <v>0</v>
      </c>
      <c r="S8033" t="n">
        <v>0</v>
      </c>
      <c r="T8033" t="n">
        <v>0</v>
      </c>
    </row>
    <row r="8034">
      <c r="A8034" s="8" t="n">
        <v>46222</v>
      </c>
      <c r="B8034" t="inlineStr">
        <is>
          <t>UA</t>
        </is>
      </c>
      <c r="C8034" s="9">
        <f>_xlfn.XLOOKUP(B8034,Carriers[Code],Carriers[Airline])</f>
        <v/>
      </c>
      <c r="D8034" t="n">
        <v>2433</v>
      </c>
      <c r="E8034" t="inlineStr">
        <is>
          <t>DEN</t>
        </is>
      </c>
      <c r="F8034" s="10" t="n">
        <v>2039</v>
      </c>
      <c r="G8034" t="inlineStr">
        <is>
          <t>2000-2059</t>
        </is>
      </c>
      <c r="H8034" s="9">
        <f>INT(F8034/100)</f>
        <v/>
      </c>
      <c r="I8034" t="n">
        <v>-8</v>
      </c>
      <c r="J8034" t="n">
        <v>0</v>
      </c>
      <c r="K8034" t="n">
        <v>-50</v>
      </c>
      <c r="L8034" t="n">
        <v>0</v>
      </c>
      <c r="M8034" t="n">
        <v>0</v>
      </c>
      <c r="O8034" t="n">
        <v>0</v>
      </c>
    </row>
    <row r="8035">
      <c r="A8035" s="8" t="n">
        <v>46222</v>
      </c>
      <c r="B8035" t="inlineStr">
        <is>
          <t>DL</t>
        </is>
      </c>
      <c r="C8035" s="9">
        <f>_xlfn.XLOOKUP(B8035,Carriers[Code],Carriers[Airline])</f>
        <v/>
      </c>
      <c r="D8035" t="n">
        <v>900</v>
      </c>
      <c r="E8035" t="inlineStr">
        <is>
          <t>ATL</t>
        </is>
      </c>
      <c r="F8035" s="10" t="n">
        <v>2040</v>
      </c>
      <c r="G8035" t="inlineStr">
        <is>
          <t>2000-2059</t>
        </is>
      </c>
      <c r="H8035" s="9">
        <f>INT(F8035/100)</f>
        <v/>
      </c>
      <c r="I8035" t="n">
        <v>115</v>
      </c>
      <c r="J8035" t="n">
        <v>1</v>
      </c>
      <c r="K8035" t="n">
        <v>75</v>
      </c>
      <c r="L8035" t="n">
        <v>1</v>
      </c>
      <c r="M8035" t="n">
        <v>0</v>
      </c>
      <c r="O8035" t="n">
        <v>0</v>
      </c>
      <c r="P8035" t="n">
        <v>0</v>
      </c>
      <c r="Q8035" t="n">
        <v>0</v>
      </c>
      <c r="R8035" t="n">
        <v>0</v>
      </c>
      <c r="S8035" t="n">
        <v>0</v>
      </c>
      <c r="T8035" t="n">
        <v>75</v>
      </c>
    </row>
    <row r="8036">
      <c r="A8036" s="8" t="n">
        <v>46222</v>
      </c>
      <c r="B8036" t="inlineStr">
        <is>
          <t>DL</t>
        </is>
      </c>
      <c r="C8036" s="9">
        <f>_xlfn.XLOOKUP(B8036,Carriers[Code],Carriers[Airline])</f>
        <v/>
      </c>
      <c r="D8036" t="n">
        <v>2804</v>
      </c>
      <c r="E8036" t="inlineStr">
        <is>
          <t>ORD</t>
        </is>
      </c>
      <c r="F8036" s="10" t="n">
        <v>2045</v>
      </c>
      <c r="G8036" t="inlineStr">
        <is>
          <t>2000-2059</t>
        </is>
      </c>
      <c r="H8036" s="9">
        <f>INT(F8036/100)</f>
        <v/>
      </c>
      <c r="I8036" t="n">
        <v>23</v>
      </c>
      <c r="J8036" t="n">
        <v>1</v>
      </c>
      <c r="K8036" t="n">
        <v>20</v>
      </c>
      <c r="L8036" t="n">
        <v>1</v>
      </c>
      <c r="M8036" t="n">
        <v>0</v>
      </c>
      <c r="O8036" t="n">
        <v>0</v>
      </c>
      <c r="P8036" t="n">
        <v>15</v>
      </c>
      <c r="Q8036" t="n">
        <v>0</v>
      </c>
      <c r="R8036" t="n">
        <v>0</v>
      </c>
      <c r="S8036" t="n">
        <v>0</v>
      </c>
      <c r="T8036" t="n">
        <v>5</v>
      </c>
    </row>
    <row r="8037">
      <c r="A8037" s="8" t="n">
        <v>46222</v>
      </c>
      <c r="B8037" t="inlineStr">
        <is>
          <t>YX</t>
        </is>
      </c>
      <c r="C8037" s="9">
        <f>_xlfn.XLOOKUP(B8037,Carriers[Code],Carriers[Airline])</f>
        <v/>
      </c>
      <c r="D8037" t="n">
        <v>5801</v>
      </c>
      <c r="E8037" t="inlineStr">
        <is>
          <t>CVG</t>
        </is>
      </c>
      <c r="F8037" s="10" t="n">
        <v>2045</v>
      </c>
      <c r="G8037" t="inlineStr">
        <is>
          <t>2000-2059</t>
        </is>
      </c>
      <c r="H8037" s="9">
        <f>INT(F8037/100)</f>
        <v/>
      </c>
      <c r="I8037" t="n">
        <v>67</v>
      </c>
      <c r="J8037" t="n">
        <v>1</v>
      </c>
      <c r="K8037" t="n">
        <v>55</v>
      </c>
      <c r="L8037" t="n">
        <v>1</v>
      </c>
      <c r="M8037" t="n">
        <v>0</v>
      </c>
      <c r="O8037" t="n">
        <v>0</v>
      </c>
      <c r="P8037" t="n">
        <v>55</v>
      </c>
      <c r="Q8037" t="n">
        <v>0</v>
      </c>
      <c r="R8037" t="n">
        <v>0</v>
      </c>
      <c r="S8037" t="n">
        <v>0</v>
      </c>
      <c r="T8037" t="n">
        <v>0</v>
      </c>
    </row>
    <row r="8038">
      <c r="A8038" s="8" t="n">
        <v>46222</v>
      </c>
      <c r="B8038" t="inlineStr">
        <is>
          <t>B6</t>
        </is>
      </c>
      <c r="C8038" s="9">
        <f>_xlfn.XLOOKUP(B8038,Carriers[Code],Carriers[Airline])</f>
        <v/>
      </c>
      <c r="D8038" t="n">
        <v>2783</v>
      </c>
      <c r="E8038" t="inlineStr">
        <is>
          <t>RDU</t>
        </is>
      </c>
      <c r="F8038" s="10" t="n">
        <v>2054</v>
      </c>
      <c r="G8038" t="inlineStr">
        <is>
          <t>2000-2059</t>
        </is>
      </c>
      <c r="H8038" s="9">
        <f>INT(F8038/100)</f>
        <v/>
      </c>
      <c r="M8038" t="n">
        <v>1</v>
      </c>
      <c r="N8038" t="inlineStr">
        <is>
          <t>B</t>
        </is>
      </c>
      <c r="O8038" t="n">
        <v>0</v>
      </c>
    </row>
    <row r="8039">
      <c r="A8039" s="8" t="n">
        <v>46222</v>
      </c>
      <c r="B8039" t="inlineStr">
        <is>
          <t>B6</t>
        </is>
      </c>
      <c r="C8039" s="9">
        <f>_xlfn.XLOOKUP(B8039,Carriers[Code],Carriers[Airline])</f>
        <v/>
      </c>
      <c r="D8039" t="n">
        <v>206</v>
      </c>
      <c r="E8039" t="inlineStr">
        <is>
          <t>PQI</t>
        </is>
      </c>
      <c r="F8039" s="10" t="n">
        <v>2055</v>
      </c>
      <c r="G8039" t="inlineStr">
        <is>
          <t>2000-2059</t>
        </is>
      </c>
      <c r="H8039" s="9">
        <f>INT(F8039/100)</f>
        <v/>
      </c>
      <c r="I8039" t="n">
        <v>1</v>
      </c>
      <c r="J8039" t="n">
        <v>0</v>
      </c>
      <c r="K8039" t="n">
        <v>0</v>
      </c>
      <c r="L8039" t="n">
        <v>0</v>
      </c>
      <c r="M8039" t="n">
        <v>0</v>
      </c>
      <c r="O8039" t="n">
        <v>0</v>
      </c>
    </row>
    <row r="8040">
      <c r="A8040" s="8" t="n">
        <v>46222</v>
      </c>
      <c r="B8040" t="inlineStr">
        <is>
          <t>B6</t>
        </is>
      </c>
      <c r="C8040" s="9">
        <f>_xlfn.XLOOKUP(B8040,Carriers[Code],Carriers[Airline])</f>
        <v/>
      </c>
      <c r="D8040" t="n">
        <v>413</v>
      </c>
      <c r="E8040" t="inlineStr">
        <is>
          <t>SFO</t>
        </is>
      </c>
      <c r="F8040" s="10" t="n">
        <v>2055</v>
      </c>
      <c r="G8040" t="inlineStr">
        <is>
          <t>2000-2059</t>
        </is>
      </c>
      <c r="H8040" s="9">
        <f>INT(F8040/100)</f>
        <v/>
      </c>
      <c r="I8040" t="n">
        <v>118</v>
      </c>
      <c r="J8040" t="n">
        <v>1</v>
      </c>
      <c r="K8040" t="n">
        <v>80</v>
      </c>
      <c r="L8040" t="n">
        <v>1</v>
      </c>
      <c r="M8040" t="n">
        <v>0</v>
      </c>
      <c r="O8040" t="n">
        <v>0</v>
      </c>
      <c r="P8040" t="n">
        <v>69</v>
      </c>
      <c r="Q8040" t="n">
        <v>0</v>
      </c>
      <c r="R8040" t="n">
        <v>0</v>
      </c>
      <c r="S8040" t="n">
        <v>0</v>
      </c>
      <c r="T8040" t="n">
        <v>11</v>
      </c>
    </row>
    <row r="8041">
      <c r="A8041" s="8" t="n">
        <v>46222</v>
      </c>
      <c r="B8041" t="inlineStr">
        <is>
          <t>YX</t>
        </is>
      </c>
      <c r="C8041" s="9">
        <f>_xlfn.XLOOKUP(B8041,Carriers[Code],Carriers[Airline])</f>
        <v/>
      </c>
      <c r="D8041" t="n">
        <v>5655</v>
      </c>
      <c r="E8041" t="inlineStr">
        <is>
          <t>CLE</t>
        </is>
      </c>
      <c r="F8041" s="10" t="n">
        <v>2055</v>
      </c>
      <c r="G8041" t="inlineStr">
        <is>
          <t>2000-2059</t>
        </is>
      </c>
      <c r="H8041" s="9">
        <f>INT(F8041/100)</f>
        <v/>
      </c>
      <c r="I8041" t="n">
        <v>6</v>
      </c>
      <c r="J8041" t="n">
        <v>0</v>
      </c>
      <c r="K8041" t="n">
        <v>12</v>
      </c>
      <c r="L8041" t="n">
        <v>0</v>
      </c>
      <c r="M8041" t="n">
        <v>0</v>
      </c>
      <c r="O8041" t="n">
        <v>0</v>
      </c>
    </row>
    <row r="8042">
      <c r="A8042" s="8" t="n">
        <v>46222</v>
      </c>
      <c r="B8042" t="inlineStr">
        <is>
          <t>YX</t>
        </is>
      </c>
      <c r="C8042" s="9">
        <f>_xlfn.XLOOKUP(B8042,Carriers[Code],Carriers[Airline])</f>
        <v/>
      </c>
      <c r="D8042" t="n">
        <v>5609</v>
      </c>
      <c r="E8042" t="inlineStr">
        <is>
          <t>LGA</t>
        </is>
      </c>
      <c r="F8042" s="10" t="n">
        <v>2100</v>
      </c>
      <c r="G8042" t="inlineStr">
        <is>
          <t>2100-2159</t>
        </is>
      </c>
      <c r="H8042" s="9">
        <f>INT(F8042/100)</f>
        <v/>
      </c>
      <c r="I8042" t="n">
        <v>2</v>
      </c>
      <c r="J8042" t="n">
        <v>0</v>
      </c>
      <c r="K8042" t="n">
        <v>2</v>
      </c>
      <c r="L8042" t="n">
        <v>0</v>
      </c>
      <c r="M8042" t="n">
        <v>0</v>
      </c>
      <c r="O8042" t="n">
        <v>0</v>
      </c>
    </row>
    <row r="8043">
      <c r="A8043" s="8" t="n">
        <v>46222</v>
      </c>
      <c r="B8043" t="inlineStr">
        <is>
          <t>B6</t>
        </is>
      </c>
      <c r="C8043" s="9">
        <f>_xlfn.XLOOKUP(B8043,Carriers[Code],Carriers[Airline])</f>
        <v/>
      </c>
      <c r="D8043" t="n">
        <v>591</v>
      </c>
      <c r="E8043" t="inlineStr">
        <is>
          <t>TPA</t>
        </is>
      </c>
      <c r="F8043" s="10" t="n">
        <v>2103</v>
      </c>
      <c r="G8043" t="inlineStr">
        <is>
          <t>2100-2159</t>
        </is>
      </c>
      <c r="H8043" s="9">
        <f>INT(F8043/100)</f>
        <v/>
      </c>
      <c r="M8043" t="n">
        <v>1</v>
      </c>
      <c r="N8043" t="inlineStr">
        <is>
          <t>B</t>
        </is>
      </c>
      <c r="O8043" t="n">
        <v>0</v>
      </c>
    </row>
    <row r="8044">
      <c r="A8044" s="8" t="n">
        <v>46222</v>
      </c>
      <c r="B8044" t="inlineStr">
        <is>
          <t>DL</t>
        </is>
      </c>
      <c r="C8044" s="9">
        <f>_xlfn.XLOOKUP(B8044,Carriers[Code],Carriers[Airline])</f>
        <v/>
      </c>
      <c r="D8044" t="n">
        <v>2896</v>
      </c>
      <c r="E8044" t="inlineStr">
        <is>
          <t>DTW</t>
        </is>
      </c>
      <c r="F8044" s="10" t="n">
        <v>2105</v>
      </c>
      <c r="G8044" t="inlineStr">
        <is>
          <t>2100-2159</t>
        </is>
      </c>
      <c r="H8044" s="9">
        <f>INT(F8044/100)</f>
        <v/>
      </c>
      <c r="I8044" t="n">
        <v>12</v>
      </c>
      <c r="J8044" t="n">
        <v>0</v>
      </c>
      <c r="K8044" t="n">
        <v>10</v>
      </c>
      <c r="L8044" t="n">
        <v>0</v>
      </c>
      <c r="M8044" t="n">
        <v>0</v>
      </c>
      <c r="O8044" t="n">
        <v>0</v>
      </c>
    </row>
    <row r="8045">
      <c r="A8045" s="8" t="n">
        <v>46222</v>
      </c>
      <c r="B8045" t="inlineStr">
        <is>
          <t>YX</t>
        </is>
      </c>
      <c r="C8045" s="9">
        <f>_xlfn.XLOOKUP(B8045,Carriers[Code],Carriers[Airline])</f>
        <v/>
      </c>
      <c r="D8045" t="n">
        <v>4715</v>
      </c>
      <c r="E8045" t="inlineStr">
        <is>
          <t>MDT</t>
        </is>
      </c>
      <c r="F8045" s="10" t="n">
        <v>2115</v>
      </c>
      <c r="G8045" t="inlineStr">
        <is>
          <t>2100-2159</t>
        </is>
      </c>
      <c r="H8045" s="9">
        <f>INT(F8045/100)</f>
        <v/>
      </c>
      <c r="I8045" t="n">
        <v>126</v>
      </c>
      <c r="J8045" t="n">
        <v>1</v>
      </c>
      <c r="K8045" t="n">
        <v>119</v>
      </c>
      <c r="L8045" t="n">
        <v>1</v>
      </c>
      <c r="M8045" t="n">
        <v>0</v>
      </c>
      <c r="O8045" t="n">
        <v>0</v>
      </c>
      <c r="P8045" t="n">
        <v>1</v>
      </c>
      <c r="Q8045" t="n">
        <v>0</v>
      </c>
      <c r="R8045" t="n">
        <v>0</v>
      </c>
      <c r="S8045" t="n">
        <v>0</v>
      </c>
      <c r="T8045" t="n">
        <v>118</v>
      </c>
    </row>
    <row r="8046">
      <c r="A8046" s="8" t="n">
        <v>46222</v>
      </c>
      <c r="B8046" t="inlineStr">
        <is>
          <t>YX</t>
        </is>
      </c>
      <c r="C8046" s="9">
        <f>_xlfn.XLOOKUP(B8046,Carriers[Code],Carriers[Airline])</f>
        <v/>
      </c>
      <c r="D8046" t="n">
        <v>5594</v>
      </c>
      <c r="E8046" t="inlineStr">
        <is>
          <t>MEM</t>
        </is>
      </c>
      <c r="F8046" s="10" t="n">
        <v>2115</v>
      </c>
      <c r="G8046" t="inlineStr">
        <is>
          <t>2100-2159</t>
        </is>
      </c>
      <c r="H8046" s="9">
        <f>INT(F8046/100)</f>
        <v/>
      </c>
      <c r="I8046" t="n">
        <v>-8</v>
      </c>
      <c r="J8046" t="n">
        <v>0</v>
      </c>
      <c r="K8046" t="n">
        <v>-18</v>
      </c>
      <c r="L8046" t="n">
        <v>0</v>
      </c>
      <c r="M8046" t="n">
        <v>0</v>
      </c>
      <c r="O8046" t="n">
        <v>0</v>
      </c>
    </row>
    <row r="8047">
      <c r="A8047" s="8" t="n">
        <v>46222</v>
      </c>
      <c r="B8047" t="inlineStr">
        <is>
          <t>YX</t>
        </is>
      </c>
      <c r="C8047" s="9">
        <f>_xlfn.XLOOKUP(B8047,Carriers[Code],Carriers[Airline])</f>
        <v/>
      </c>
      <c r="D8047" t="n">
        <v>5702</v>
      </c>
      <c r="E8047" t="inlineStr">
        <is>
          <t>JFK</t>
        </is>
      </c>
      <c r="F8047" s="10" t="n">
        <v>2120</v>
      </c>
      <c r="G8047" t="inlineStr">
        <is>
          <t>2100-2159</t>
        </is>
      </c>
      <c r="H8047" s="9">
        <f>INT(F8047/100)</f>
        <v/>
      </c>
      <c r="I8047" t="n">
        <v>10</v>
      </c>
      <c r="J8047" t="n">
        <v>0</v>
      </c>
      <c r="K8047" t="n">
        <v>1</v>
      </c>
      <c r="L8047" t="n">
        <v>0</v>
      </c>
      <c r="M8047" t="n">
        <v>0</v>
      </c>
      <c r="O8047" t="n">
        <v>0</v>
      </c>
    </row>
    <row r="8048">
      <c r="A8048" s="8" t="n">
        <v>46222</v>
      </c>
      <c r="B8048" t="inlineStr">
        <is>
          <t>YX</t>
        </is>
      </c>
      <c r="C8048" s="9">
        <f>_xlfn.XLOOKUP(B8048,Carriers[Code],Carriers[Airline])</f>
        <v/>
      </c>
      <c r="D8048" t="n">
        <v>4662</v>
      </c>
      <c r="E8048" t="inlineStr">
        <is>
          <t>ROC</t>
        </is>
      </c>
      <c r="F8048" s="10" t="n">
        <v>2129</v>
      </c>
      <c r="G8048" t="inlineStr">
        <is>
          <t>2100-2159</t>
        </is>
      </c>
      <c r="H8048" s="9">
        <f>INT(F8048/100)</f>
        <v/>
      </c>
      <c r="I8048" t="n">
        <v>-8</v>
      </c>
      <c r="J8048" t="n">
        <v>0</v>
      </c>
      <c r="K8048" t="n">
        <v>-21</v>
      </c>
      <c r="L8048" t="n">
        <v>0</v>
      </c>
      <c r="M8048" t="n">
        <v>0</v>
      </c>
      <c r="O8048" t="n">
        <v>0</v>
      </c>
    </row>
    <row r="8049">
      <c r="A8049" s="8" t="n">
        <v>46222</v>
      </c>
      <c r="B8049" t="inlineStr">
        <is>
          <t>YX</t>
        </is>
      </c>
      <c r="C8049" s="9">
        <f>_xlfn.XLOOKUP(B8049,Carriers[Code],Carriers[Airline])</f>
        <v/>
      </c>
      <c r="D8049" t="n">
        <v>5676</v>
      </c>
      <c r="E8049" t="inlineStr">
        <is>
          <t>RIC</t>
        </is>
      </c>
      <c r="F8049" s="10" t="n">
        <v>2130</v>
      </c>
      <c r="G8049" t="inlineStr">
        <is>
          <t>2100-2159</t>
        </is>
      </c>
      <c r="H8049" s="9">
        <f>INT(F8049/100)</f>
        <v/>
      </c>
      <c r="I8049" t="n">
        <v>135</v>
      </c>
      <c r="J8049" t="n">
        <v>1</v>
      </c>
      <c r="K8049" t="n">
        <v>124</v>
      </c>
      <c r="L8049" t="n">
        <v>1</v>
      </c>
      <c r="M8049" t="n">
        <v>0</v>
      </c>
      <c r="O8049" t="n">
        <v>0</v>
      </c>
      <c r="P8049" t="n">
        <v>124</v>
      </c>
      <c r="Q8049" t="n">
        <v>0</v>
      </c>
      <c r="R8049" t="n">
        <v>0</v>
      </c>
      <c r="S8049" t="n">
        <v>0</v>
      </c>
      <c r="T8049" t="n">
        <v>0</v>
      </c>
    </row>
    <row r="8050">
      <c r="A8050" s="8" t="n">
        <v>46222</v>
      </c>
      <c r="B8050" t="inlineStr">
        <is>
          <t>B6</t>
        </is>
      </c>
      <c r="C8050" s="9">
        <f>_xlfn.XLOOKUP(B8050,Carriers[Code],Carriers[Airline])</f>
        <v/>
      </c>
      <c r="D8050" t="n">
        <v>845</v>
      </c>
      <c r="E8050" t="inlineStr">
        <is>
          <t>SYR</t>
        </is>
      </c>
      <c r="F8050" s="10" t="n">
        <v>2135</v>
      </c>
      <c r="G8050" t="inlineStr">
        <is>
          <t>2100-2159</t>
        </is>
      </c>
      <c r="H8050" s="9">
        <f>INT(F8050/100)</f>
        <v/>
      </c>
      <c r="I8050" t="n">
        <v>67</v>
      </c>
      <c r="J8050" t="n">
        <v>1</v>
      </c>
      <c r="K8050" t="n">
        <v>59</v>
      </c>
      <c r="L8050" t="n">
        <v>1</v>
      </c>
      <c r="M8050" t="n">
        <v>0</v>
      </c>
      <c r="O8050" t="n">
        <v>0</v>
      </c>
      <c r="P8050" t="n">
        <v>0</v>
      </c>
      <c r="Q8050" t="n">
        <v>0</v>
      </c>
      <c r="R8050" t="n">
        <v>0</v>
      </c>
      <c r="S8050" t="n">
        <v>0</v>
      </c>
      <c r="T8050" t="n">
        <v>59</v>
      </c>
    </row>
    <row r="8051">
      <c r="A8051" s="8" t="n">
        <v>46222</v>
      </c>
      <c r="B8051" t="inlineStr">
        <is>
          <t>B6</t>
        </is>
      </c>
      <c r="C8051" s="9">
        <f>_xlfn.XLOOKUP(B8051,Carriers[Code],Carriers[Airline])</f>
        <v/>
      </c>
      <c r="D8051" t="n">
        <v>2421</v>
      </c>
      <c r="E8051" t="inlineStr">
        <is>
          <t>PBI</t>
        </is>
      </c>
      <c r="F8051" s="10" t="n">
        <v>2135</v>
      </c>
      <c r="G8051" t="inlineStr">
        <is>
          <t>2100-2159</t>
        </is>
      </c>
      <c r="H8051" s="9">
        <f>INT(F8051/100)</f>
        <v/>
      </c>
      <c r="M8051" t="n">
        <v>1</v>
      </c>
      <c r="N8051" t="inlineStr">
        <is>
          <t>B</t>
        </is>
      </c>
      <c r="O8051" t="n">
        <v>0</v>
      </c>
    </row>
    <row r="8052">
      <c r="A8052" s="8" t="n">
        <v>46222</v>
      </c>
      <c r="B8052" t="inlineStr">
        <is>
          <t>WN</t>
        </is>
      </c>
      <c r="C8052" s="9">
        <f>_xlfn.XLOOKUP(B8052,Carriers[Code],Carriers[Airline])</f>
        <v/>
      </c>
      <c r="D8052" t="n">
        <v>736</v>
      </c>
      <c r="E8052" t="inlineStr">
        <is>
          <t>BWI</t>
        </is>
      </c>
      <c r="F8052" s="10" t="n">
        <v>2140</v>
      </c>
      <c r="G8052" t="inlineStr">
        <is>
          <t>2100-2159</t>
        </is>
      </c>
      <c r="H8052" s="9">
        <f>INT(F8052/100)</f>
        <v/>
      </c>
      <c r="I8052" t="n">
        <v>21</v>
      </c>
      <c r="J8052" t="n">
        <v>1</v>
      </c>
      <c r="K8052" t="n">
        <v>-3</v>
      </c>
      <c r="L8052" t="n">
        <v>0</v>
      </c>
      <c r="M8052" t="n">
        <v>0</v>
      </c>
      <c r="O8052" t="n">
        <v>0</v>
      </c>
    </row>
    <row r="8053">
      <c r="A8053" s="8" t="n">
        <v>46222</v>
      </c>
      <c r="B8053" t="inlineStr">
        <is>
          <t>YX</t>
        </is>
      </c>
      <c r="C8053" s="9">
        <f>_xlfn.XLOOKUP(B8053,Carriers[Code],Carriers[Airline])</f>
        <v/>
      </c>
      <c r="D8053" t="n">
        <v>5704</v>
      </c>
      <c r="E8053" t="inlineStr">
        <is>
          <t>DCA</t>
        </is>
      </c>
      <c r="F8053" s="10" t="n">
        <v>2148</v>
      </c>
      <c r="G8053" t="inlineStr">
        <is>
          <t>2100-2159</t>
        </is>
      </c>
      <c r="H8053" s="9">
        <f>INT(F8053/100)</f>
        <v/>
      </c>
      <c r="I8053" t="n">
        <v>3</v>
      </c>
      <c r="J8053" t="n">
        <v>0</v>
      </c>
      <c r="K8053" t="n">
        <v>15</v>
      </c>
      <c r="L8053" t="n">
        <v>1</v>
      </c>
      <c r="M8053" t="n">
        <v>0</v>
      </c>
      <c r="O8053" t="n">
        <v>0</v>
      </c>
      <c r="P8053" t="n">
        <v>3</v>
      </c>
      <c r="Q8053" t="n">
        <v>0</v>
      </c>
      <c r="R8053" t="n">
        <v>12</v>
      </c>
      <c r="S8053" t="n">
        <v>0</v>
      </c>
      <c r="T8053" t="n">
        <v>0</v>
      </c>
    </row>
    <row r="8054">
      <c r="A8054" s="8" t="n">
        <v>46222</v>
      </c>
      <c r="B8054" t="inlineStr">
        <is>
          <t>DL</t>
        </is>
      </c>
      <c r="C8054" s="9">
        <f>_xlfn.XLOOKUP(B8054,Carriers[Code],Carriers[Airline])</f>
        <v/>
      </c>
      <c r="D8054" t="n">
        <v>8801</v>
      </c>
      <c r="E8054" t="inlineStr">
        <is>
          <t>MSP</t>
        </is>
      </c>
      <c r="F8054" s="10" t="n">
        <v>2200</v>
      </c>
      <c r="G8054" t="inlineStr">
        <is>
          <t>2200-2259</t>
        </is>
      </c>
      <c r="H8054" s="9">
        <f>INT(F8054/100)</f>
        <v/>
      </c>
      <c r="I8054" t="n">
        <v>92</v>
      </c>
      <c r="J8054" t="n">
        <v>1</v>
      </c>
      <c r="K8054" t="n">
        <v>92</v>
      </c>
      <c r="L8054" t="n">
        <v>1</v>
      </c>
      <c r="M8054" t="n">
        <v>0</v>
      </c>
      <c r="O8054" t="n">
        <v>0</v>
      </c>
      <c r="P8054" t="n">
        <v>92</v>
      </c>
      <c r="Q8054" t="n">
        <v>0</v>
      </c>
      <c r="R8054" t="n">
        <v>0</v>
      </c>
      <c r="S8054" t="n">
        <v>0</v>
      </c>
      <c r="T8054" t="n">
        <v>0</v>
      </c>
    </row>
    <row r="8055">
      <c r="A8055" s="8" t="n">
        <v>46222</v>
      </c>
      <c r="B8055" t="inlineStr">
        <is>
          <t>YX</t>
        </is>
      </c>
      <c r="C8055" s="9">
        <f>_xlfn.XLOOKUP(B8055,Carriers[Code],Carriers[Airline])</f>
        <v/>
      </c>
      <c r="D8055" t="n">
        <v>5840</v>
      </c>
      <c r="E8055" t="inlineStr">
        <is>
          <t>LGA</t>
        </is>
      </c>
      <c r="F8055" s="10" t="n">
        <v>2200</v>
      </c>
      <c r="G8055" t="inlineStr">
        <is>
          <t>2200-2259</t>
        </is>
      </c>
      <c r="H8055" s="9">
        <f>INT(F8055/100)</f>
        <v/>
      </c>
      <c r="I8055" t="n">
        <v>84</v>
      </c>
      <c r="J8055" t="n">
        <v>1</v>
      </c>
      <c r="K8055" t="n">
        <v>87</v>
      </c>
      <c r="L8055" t="n">
        <v>1</v>
      </c>
      <c r="M8055" t="n">
        <v>0</v>
      </c>
      <c r="O8055" t="n">
        <v>0</v>
      </c>
      <c r="P8055" t="n">
        <v>84</v>
      </c>
      <c r="Q8055" t="n">
        <v>0</v>
      </c>
      <c r="R8055" t="n">
        <v>3</v>
      </c>
      <c r="S8055" t="n">
        <v>0</v>
      </c>
      <c r="T8055" t="n">
        <v>0</v>
      </c>
    </row>
    <row r="8056">
      <c r="A8056" s="8" t="n">
        <v>46222</v>
      </c>
      <c r="B8056" t="inlineStr">
        <is>
          <t>WN</t>
        </is>
      </c>
      <c r="C8056" s="9">
        <f>_xlfn.XLOOKUP(B8056,Carriers[Code],Carriers[Airline])</f>
        <v/>
      </c>
      <c r="D8056" t="n">
        <v>585</v>
      </c>
      <c r="E8056" t="inlineStr">
        <is>
          <t>MDW</t>
        </is>
      </c>
      <c r="F8056" s="10" t="n">
        <v>2205</v>
      </c>
      <c r="G8056" t="inlineStr">
        <is>
          <t>2200-2259</t>
        </is>
      </c>
      <c r="H8056" s="9">
        <f>INT(F8056/100)</f>
        <v/>
      </c>
      <c r="I8056" t="n">
        <v>36</v>
      </c>
      <c r="J8056" t="n">
        <v>1</v>
      </c>
      <c r="K8056" t="n">
        <v>17</v>
      </c>
      <c r="L8056" t="n">
        <v>1</v>
      </c>
      <c r="M8056" t="n">
        <v>0</v>
      </c>
      <c r="O8056" t="n">
        <v>0</v>
      </c>
      <c r="P8056" t="n">
        <v>4</v>
      </c>
      <c r="Q8056" t="n">
        <v>0</v>
      </c>
      <c r="R8056" t="n">
        <v>0</v>
      </c>
      <c r="S8056" t="n">
        <v>0</v>
      </c>
      <c r="T8056" t="n">
        <v>13</v>
      </c>
    </row>
    <row r="8057">
      <c r="A8057" s="8" t="n">
        <v>46222</v>
      </c>
      <c r="B8057" t="inlineStr">
        <is>
          <t>B6</t>
        </is>
      </c>
      <c r="C8057" s="9">
        <f>_xlfn.XLOOKUP(B8057,Carriers[Code],Carriers[Airline])</f>
        <v/>
      </c>
      <c r="D8057" t="n">
        <v>715</v>
      </c>
      <c r="E8057" t="inlineStr">
        <is>
          <t>BUF</t>
        </is>
      </c>
      <c r="F8057" s="10" t="n">
        <v>2210</v>
      </c>
      <c r="G8057" t="inlineStr">
        <is>
          <t>2200-2259</t>
        </is>
      </c>
      <c r="H8057" s="9">
        <f>INT(F8057/100)</f>
        <v/>
      </c>
      <c r="I8057" t="n">
        <v>42</v>
      </c>
      <c r="J8057" t="n">
        <v>1</v>
      </c>
      <c r="K8057" t="n">
        <v>31</v>
      </c>
      <c r="L8057" t="n">
        <v>1</v>
      </c>
      <c r="M8057" t="n">
        <v>0</v>
      </c>
      <c r="O8057" t="n">
        <v>0</v>
      </c>
      <c r="P8057" t="n">
        <v>9</v>
      </c>
      <c r="Q8057" t="n">
        <v>0</v>
      </c>
      <c r="R8057" t="n">
        <v>0</v>
      </c>
      <c r="S8057" t="n">
        <v>0</v>
      </c>
      <c r="T8057" t="n">
        <v>22</v>
      </c>
    </row>
    <row r="8058">
      <c r="A8058" s="8" t="n">
        <v>46222</v>
      </c>
      <c r="B8058" t="inlineStr">
        <is>
          <t>B6</t>
        </is>
      </c>
      <c r="C8058" s="9">
        <f>_xlfn.XLOOKUP(B8058,Carriers[Code],Carriers[Airline])</f>
        <v/>
      </c>
      <c r="D8058" t="n">
        <v>561</v>
      </c>
      <c r="E8058" t="inlineStr">
        <is>
          <t>SJU</t>
        </is>
      </c>
      <c r="F8058" s="10" t="n">
        <v>2217</v>
      </c>
      <c r="G8058" t="inlineStr">
        <is>
          <t>2200-2259</t>
        </is>
      </c>
      <c r="H8058" s="9">
        <f>INT(F8058/100)</f>
        <v/>
      </c>
      <c r="M8058" t="n">
        <v>1</v>
      </c>
      <c r="N8058" t="inlineStr">
        <is>
          <t>A</t>
        </is>
      </c>
      <c r="O8058" t="n">
        <v>0</v>
      </c>
    </row>
    <row r="8059">
      <c r="A8059" s="8" t="n">
        <v>46223</v>
      </c>
      <c r="B8059" t="inlineStr">
        <is>
          <t>B6</t>
        </is>
      </c>
      <c r="C8059" s="9">
        <f>_xlfn.XLOOKUP(B8059,Carriers[Code],Carriers[Airline])</f>
        <v/>
      </c>
      <c r="D8059" t="n">
        <v>917</v>
      </c>
      <c r="E8059" t="inlineStr">
        <is>
          <t>JFK</t>
        </is>
      </c>
      <c r="F8059" s="10" t="n">
        <v>501</v>
      </c>
      <c r="G8059" t="inlineStr">
        <is>
          <t>0001-0559</t>
        </is>
      </c>
      <c r="H8059" s="9">
        <f>INT(F8059/100)</f>
        <v/>
      </c>
      <c r="I8059" t="n">
        <v>-3</v>
      </c>
      <c r="J8059" t="n">
        <v>0</v>
      </c>
      <c r="K8059" t="n">
        <v>-19</v>
      </c>
      <c r="L8059" t="n">
        <v>0</v>
      </c>
      <c r="M8059" t="n">
        <v>0</v>
      </c>
      <c r="O8059" t="n">
        <v>0</v>
      </c>
    </row>
    <row r="8060">
      <c r="A8060" s="8" t="n">
        <v>46223</v>
      </c>
      <c r="B8060" t="inlineStr">
        <is>
          <t>AA</t>
        </is>
      </c>
      <c r="C8060" s="9">
        <f>_xlfn.XLOOKUP(B8060,Carriers[Code],Carriers[Airline])</f>
        <v/>
      </c>
      <c r="D8060" t="n">
        <v>1418</v>
      </c>
      <c r="E8060" t="inlineStr">
        <is>
          <t>MIA</t>
        </is>
      </c>
      <c r="F8060" s="10" t="n">
        <v>510</v>
      </c>
      <c r="G8060" t="inlineStr">
        <is>
          <t>0001-0559</t>
        </is>
      </c>
      <c r="H8060" s="9">
        <f>INT(F8060/100)</f>
        <v/>
      </c>
      <c r="I8060" t="n">
        <v>-5</v>
      </c>
      <c r="J8060" t="n">
        <v>0</v>
      </c>
      <c r="K8060" t="n">
        <v>-21</v>
      </c>
      <c r="L8060" t="n">
        <v>0</v>
      </c>
      <c r="M8060" t="n">
        <v>0</v>
      </c>
      <c r="O8060" t="n">
        <v>0</v>
      </c>
    </row>
    <row r="8061">
      <c r="A8061" s="8" t="n">
        <v>46223</v>
      </c>
      <c r="B8061" t="inlineStr">
        <is>
          <t>AA</t>
        </is>
      </c>
      <c r="C8061" s="9">
        <f>_xlfn.XLOOKUP(B8061,Carriers[Code],Carriers[Airline])</f>
        <v/>
      </c>
      <c r="D8061" t="n">
        <v>3324</v>
      </c>
      <c r="E8061" t="inlineStr">
        <is>
          <t>ORD</t>
        </is>
      </c>
      <c r="F8061" s="10" t="n">
        <v>510</v>
      </c>
      <c r="G8061" t="inlineStr">
        <is>
          <t>0001-0559</t>
        </is>
      </c>
      <c r="H8061" s="9">
        <f>INT(F8061/100)</f>
        <v/>
      </c>
      <c r="I8061" t="n">
        <v>-6</v>
      </c>
      <c r="J8061" t="n">
        <v>0</v>
      </c>
      <c r="K8061" t="n">
        <v>-24</v>
      </c>
      <c r="L8061" t="n">
        <v>0</v>
      </c>
      <c r="M8061" t="n">
        <v>0</v>
      </c>
      <c r="O8061" t="n">
        <v>0</v>
      </c>
    </row>
    <row r="8062">
      <c r="A8062" s="8" t="n">
        <v>46223</v>
      </c>
      <c r="B8062" t="inlineStr">
        <is>
          <t>B6</t>
        </is>
      </c>
      <c r="C8062" s="9">
        <f>_xlfn.XLOOKUP(B8062,Carriers[Code],Carriers[Airline])</f>
        <v/>
      </c>
      <c r="D8062" t="n">
        <v>569</v>
      </c>
      <c r="E8062" t="inlineStr">
        <is>
          <t>FLL</t>
        </is>
      </c>
      <c r="F8062" s="10" t="n">
        <v>510</v>
      </c>
      <c r="G8062" t="inlineStr">
        <is>
          <t>0001-0559</t>
        </is>
      </c>
      <c r="H8062" s="9">
        <f>INT(F8062/100)</f>
        <v/>
      </c>
      <c r="I8062" t="n">
        <v>-1</v>
      </c>
      <c r="J8062" t="n">
        <v>0</v>
      </c>
      <c r="K8062" t="n">
        <v>-6</v>
      </c>
      <c r="L8062" t="n">
        <v>0</v>
      </c>
      <c r="M8062" t="n">
        <v>0</v>
      </c>
      <c r="O8062" t="n">
        <v>0</v>
      </c>
    </row>
    <row r="8063">
      <c r="A8063" s="8" t="n">
        <v>46223</v>
      </c>
      <c r="B8063" t="inlineStr">
        <is>
          <t>WN</t>
        </is>
      </c>
      <c r="C8063" s="9">
        <f>_xlfn.XLOOKUP(B8063,Carriers[Code],Carriers[Airline])</f>
        <v/>
      </c>
      <c r="D8063" t="n">
        <v>3239</v>
      </c>
      <c r="E8063" t="inlineStr">
        <is>
          <t>MDW</t>
        </is>
      </c>
      <c r="F8063" s="10" t="n">
        <v>525</v>
      </c>
      <c r="G8063" t="inlineStr">
        <is>
          <t>0001-0559</t>
        </is>
      </c>
      <c r="H8063" s="9">
        <f>INT(F8063/100)</f>
        <v/>
      </c>
      <c r="I8063" t="n">
        <v>33</v>
      </c>
      <c r="J8063" t="n">
        <v>1</v>
      </c>
      <c r="K8063" t="n">
        <v>36</v>
      </c>
      <c r="L8063" t="n">
        <v>1</v>
      </c>
      <c r="M8063" t="n">
        <v>0</v>
      </c>
      <c r="O8063" t="n">
        <v>0</v>
      </c>
      <c r="P8063" t="n">
        <v>33</v>
      </c>
      <c r="Q8063" t="n">
        <v>0</v>
      </c>
      <c r="R8063" t="n">
        <v>3</v>
      </c>
      <c r="S8063" t="n">
        <v>0</v>
      </c>
      <c r="T8063" t="n">
        <v>0</v>
      </c>
    </row>
    <row r="8064">
      <c r="A8064" s="8" t="n">
        <v>46223</v>
      </c>
      <c r="B8064" t="inlineStr">
        <is>
          <t>DL</t>
        </is>
      </c>
      <c r="C8064" s="9">
        <f>_xlfn.XLOOKUP(B8064,Carriers[Code],Carriers[Airline])</f>
        <v/>
      </c>
      <c r="D8064" t="n">
        <v>1019</v>
      </c>
      <c r="E8064" t="inlineStr">
        <is>
          <t>DTW</t>
        </is>
      </c>
      <c r="F8064" s="10" t="n">
        <v>530</v>
      </c>
      <c r="G8064" t="inlineStr">
        <is>
          <t>0001-0559</t>
        </is>
      </c>
      <c r="H8064" s="9">
        <f>INT(F8064/100)</f>
        <v/>
      </c>
      <c r="I8064" t="n">
        <v>-1</v>
      </c>
      <c r="J8064" t="n">
        <v>0</v>
      </c>
      <c r="K8064" t="n">
        <v>-1</v>
      </c>
      <c r="L8064" t="n">
        <v>0</v>
      </c>
      <c r="M8064" t="n">
        <v>0</v>
      </c>
      <c r="O8064" t="n">
        <v>0</v>
      </c>
    </row>
    <row r="8065">
      <c r="A8065" s="8" t="n">
        <v>46223</v>
      </c>
      <c r="B8065" t="inlineStr">
        <is>
          <t>DL</t>
        </is>
      </c>
      <c r="C8065" s="9">
        <f>_xlfn.XLOOKUP(B8065,Carriers[Code],Carriers[Airline])</f>
        <v/>
      </c>
      <c r="D8065" t="n">
        <v>2242</v>
      </c>
      <c r="E8065" t="inlineStr">
        <is>
          <t>ATL</t>
        </is>
      </c>
      <c r="F8065" s="10" t="n">
        <v>530</v>
      </c>
      <c r="G8065" t="inlineStr">
        <is>
          <t>0001-0559</t>
        </is>
      </c>
      <c r="H8065" s="9">
        <f>INT(F8065/100)</f>
        <v/>
      </c>
      <c r="I8065" t="n">
        <v>39</v>
      </c>
      <c r="J8065" t="n">
        <v>1</v>
      </c>
      <c r="K8065" t="n">
        <v>26</v>
      </c>
      <c r="L8065" t="n">
        <v>1</v>
      </c>
      <c r="M8065" t="n">
        <v>0</v>
      </c>
      <c r="O8065" t="n">
        <v>0</v>
      </c>
      <c r="P8065" t="n">
        <v>26</v>
      </c>
      <c r="Q8065" t="n">
        <v>0</v>
      </c>
      <c r="R8065" t="n">
        <v>0</v>
      </c>
      <c r="S8065" t="n">
        <v>0</v>
      </c>
      <c r="T8065" t="n">
        <v>0</v>
      </c>
    </row>
    <row r="8066">
      <c r="A8066" s="8" t="n">
        <v>46223</v>
      </c>
      <c r="B8066" t="inlineStr">
        <is>
          <t>WN</t>
        </is>
      </c>
      <c r="C8066" s="9">
        <f>_xlfn.XLOOKUP(B8066,Carriers[Code],Carriers[Airline])</f>
        <v/>
      </c>
      <c r="D8066" t="n">
        <v>752</v>
      </c>
      <c r="E8066" t="inlineStr">
        <is>
          <t>STL</t>
        </is>
      </c>
      <c r="F8066" s="10" t="n">
        <v>535</v>
      </c>
      <c r="G8066" t="inlineStr">
        <is>
          <t>0001-0559</t>
        </is>
      </c>
      <c r="H8066" s="9">
        <f>INT(F8066/100)</f>
        <v/>
      </c>
      <c r="I8066" t="n">
        <v>-5</v>
      </c>
      <c r="J8066" t="n">
        <v>0</v>
      </c>
      <c r="K8066" t="n">
        <v>-21</v>
      </c>
      <c r="L8066" t="n">
        <v>0</v>
      </c>
      <c r="M8066" t="n">
        <v>0</v>
      </c>
      <c r="O8066" t="n">
        <v>0</v>
      </c>
    </row>
    <row r="8067">
      <c r="A8067" s="8" t="n">
        <v>46223</v>
      </c>
      <c r="B8067" t="inlineStr">
        <is>
          <t>UA</t>
        </is>
      </c>
      <c r="C8067" s="9">
        <f>_xlfn.XLOOKUP(B8067,Carriers[Code],Carriers[Airline])</f>
        <v/>
      </c>
      <c r="D8067" t="n">
        <v>1734</v>
      </c>
      <c r="E8067" t="inlineStr">
        <is>
          <t>IAD</t>
        </is>
      </c>
      <c r="F8067" s="10" t="n">
        <v>545</v>
      </c>
      <c r="G8067" t="inlineStr">
        <is>
          <t>0001-0559</t>
        </is>
      </c>
      <c r="H8067" s="9">
        <f>INT(F8067/100)</f>
        <v/>
      </c>
      <c r="I8067" t="n">
        <v>-1</v>
      </c>
      <c r="J8067" t="n">
        <v>0</v>
      </c>
      <c r="K8067" t="n">
        <v>-6</v>
      </c>
      <c r="L8067" t="n">
        <v>0</v>
      </c>
      <c r="M8067" t="n">
        <v>0</v>
      </c>
      <c r="O8067" t="n">
        <v>0</v>
      </c>
    </row>
    <row r="8068">
      <c r="A8068" s="8" t="n">
        <v>46223</v>
      </c>
      <c r="B8068" t="inlineStr">
        <is>
          <t>WN</t>
        </is>
      </c>
      <c r="C8068" s="9">
        <f>_xlfn.XLOOKUP(B8068,Carriers[Code],Carriers[Airline])</f>
        <v/>
      </c>
      <c r="D8068" t="n">
        <v>727</v>
      </c>
      <c r="E8068" t="inlineStr">
        <is>
          <t>BWI</t>
        </is>
      </c>
      <c r="F8068" s="10" t="n">
        <v>545</v>
      </c>
      <c r="G8068" t="inlineStr">
        <is>
          <t>0001-0559</t>
        </is>
      </c>
      <c r="H8068" s="9">
        <f>INT(F8068/100)</f>
        <v/>
      </c>
      <c r="I8068" t="n">
        <v>-1</v>
      </c>
      <c r="J8068" t="n">
        <v>0</v>
      </c>
      <c r="K8068" t="n">
        <v>-24</v>
      </c>
      <c r="L8068" t="n">
        <v>0</v>
      </c>
      <c r="M8068" t="n">
        <v>0</v>
      </c>
      <c r="O8068" t="n">
        <v>0</v>
      </c>
    </row>
    <row r="8069">
      <c r="A8069" s="8" t="n">
        <v>46223</v>
      </c>
      <c r="B8069" t="inlineStr">
        <is>
          <t>UA</t>
        </is>
      </c>
      <c r="C8069" s="9">
        <f>_xlfn.XLOOKUP(B8069,Carriers[Code],Carriers[Airline])</f>
        <v/>
      </c>
      <c r="D8069" t="n">
        <v>1409</v>
      </c>
      <c r="E8069" t="inlineStr">
        <is>
          <t>IAH</t>
        </is>
      </c>
      <c r="F8069" s="10" t="n">
        <v>547</v>
      </c>
      <c r="G8069" t="inlineStr">
        <is>
          <t>0001-0559</t>
        </is>
      </c>
      <c r="H8069" s="9">
        <f>INT(F8069/100)</f>
        <v/>
      </c>
      <c r="I8069" t="n">
        <v>-1</v>
      </c>
      <c r="J8069" t="n">
        <v>0</v>
      </c>
      <c r="K8069" t="n">
        <v>-22</v>
      </c>
      <c r="L8069" t="n">
        <v>0</v>
      </c>
      <c r="M8069" t="n">
        <v>0</v>
      </c>
      <c r="O8069" t="n">
        <v>0</v>
      </c>
    </row>
    <row r="8070">
      <c r="A8070" s="8" t="n">
        <v>46223</v>
      </c>
      <c r="B8070" t="inlineStr">
        <is>
          <t>DL</t>
        </is>
      </c>
      <c r="C8070" s="9">
        <f>_xlfn.XLOOKUP(B8070,Carriers[Code],Carriers[Airline])</f>
        <v/>
      </c>
      <c r="D8070" t="n">
        <v>2303</v>
      </c>
      <c r="E8070" t="inlineStr">
        <is>
          <t>MSP</t>
        </is>
      </c>
      <c r="F8070" s="10" t="n">
        <v>555</v>
      </c>
      <c r="G8070" t="inlineStr">
        <is>
          <t>0001-0559</t>
        </is>
      </c>
      <c r="H8070" s="9">
        <f>INT(F8070/100)</f>
        <v/>
      </c>
      <c r="I8070" t="n">
        <v>14</v>
      </c>
      <c r="J8070" t="n">
        <v>0</v>
      </c>
      <c r="K8070" t="n">
        <v>21</v>
      </c>
      <c r="L8070" t="n">
        <v>1</v>
      </c>
      <c r="M8070" t="n">
        <v>0</v>
      </c>
      <c r="O8070" t="n">
        <v>0</v>
      </c>
      <c r="P8070" t="n">
        <v>14</v>
      </c>
      <c r="Q8070" t="n">
        <v>0</v>
      </c>
      <c r="R8070" t="n">
        <v>7</v>
      </c>
      <c r="S8070" t="n">
        <v>0</v>
      </c>
      <c r="T8070" t="n">
        <v>0</v>
      </c>
    </row>
    <row r="8071">
      <c r="A8071" s="8" t="n">
        <v>46223</v>
      </c>
      <c r="B8071" t="inlineStr">
        <is>
          <t>AA</t>
        </is>
      </c>
      <c r="C8071" s="9">
        <f>_xlfn.XLOOKUP(B8071,Carriers[Code],Carriers[Airline])</f>
        <v/>
      </c>
      <c r="D8071" t="n">
        <v>873</v>
      </c>
      <c r="E8071" t="inlineStr">
        <is>
          <t>MIA</t>
        </is>
      </c>
      <c r="F8071" s="10" t="n">
        <v>600</v>
      </c>
      <c r="G8071" t="inlineStr">
        <is>
          <t>0600-0659</t>
        </is>
      </c>
      <c r="H8071" s="9">
        <f>INT(F8071/100)</f>
        <v/>
      </c>
      <c r="I8071" t="n">
        <v>-4</v>
      </c>
      <c r="J8071" t="n">
        <v>0</v>
      </c>
      <c r="K8071" t="n">
        <v>-14</v>
      </c>
      <c r="L8071" t="n">
        <v>0</v>
      </c>
      <c r="M8071" t="n">
        <v>0</v>
      </c>
      <c r="O8071" t="n">
        <v>0</v>
      </c>
    </row>
    <row r="8072">
      <c r="A8072" s="8" t="n">
        <v>46223</v>
      </c>
      <c r="B8072" t="inlineStr">
        <is>
          <t>AA</t>
        </is>
      </c>
      <c r="C8072" s="9">
        <f>_xlfn.XLOOKUP(B8072,Carriers[Code],Carriers[Airline])</f>
        <v/>
      </c>
      <c r="D8072" t="n">
        <v>2159</v>
      </c>
      <c r="E8072" t="inlineStr">
        <is>
          <t>DCA</t>
        </is>
      </c>
      <c r="F8072" s="10" t="n">
        <v>600</v>
      </c>
      <c r="G8072" t="inlineStr">
        <is>
          <t>0600-0659</t>
        </is>
      </c>
      <c r="H8072" s="9">
        <f>INT(F8072/100)</f>
        <v/>
      </c>
      <c r="I8072" t="n">
        <v>-8</v>
      </c>
      <c r="J8072" t="n">
        <v>0</v>
      </c>
      <c r="K8072" t="n">
        <v>-17</v>
      </c>
      <c r="L8072" t="n">
        <v>0</v>
      </c>
      <c r="M8072" t="n">
        <v>0</v>
      </c>
      <c r="O8072" t="n">
        <v>0</v>
      </c>
    </row>
    <row r="8073">
      <c r="A8073" s="8" t="n">
        <v>46223</v>
      </c>
      <c r="B8073" t="inlineStr">
        <is>
          <t>AA</t>
        </is>
      </c>
      <c r="C8073" s="9">
        <f>_xlfn.XLOOKUP(B8073,Carriers[Code],Carriers[Airline])</f>
        <v/>
      </c>
      <c r="D8073" t="n">
        <v>2527</v>
      </c>
      <c r="E8073" t="inlineStr">
        <is>
          <t>DFW</t>
        </is>
      </c>
      <c r="F8073" s="10" t="n">
        <v>600</v>
      </c>
      <c r="G8073" t="inlineStr">
        <is>
          <t>0600-0659</t>
        </is>
      </c>
      <c r="H8073" s="9">
        <f>INT(F8073/100)</f>
        <v/>
      </c>
      <c r="I8073" t="n">
        <v>-4</v>
      </c>
      <c r="J8073" t="n">
        <v>0</v>
      </c>
      <c r="K8073" t="n">
        <v>-25</v>
      </c>
      <c r="L8073" t="n">
        <v>0</v>
      </c>
      <c r="M8073" t="n">
        <v>0</v>
      </c>
      <c r="O8073" t="n">
        <v>0</v>
      </c>
    </row>
    <row r="8074">
      <c r="A8074" s="8" t="n">
        <v>46223</v>
      </c>
      <c r="B8074" t="inlineStr">
        <is>
          <t>B6</t>
        </is>
      </c>
      <c r="C8074" s="9">
        <f>_xlfn.XLOOKUP(B8074,Carriers[Code],Carriers[Airline])</f>
        <v/>
      </c>
      <c r="D8074" t="n">
        <v>287</v>
      </c>
      <c r="E8074" t="inlineStr">
        <is>
          <t>LAX</t>
        </is>
      </c>
      <c r="F8074" s="10" t="n">
        <v>600</v>
      </c>
      <c r="G8074" t="inlineStr">
        <is>
          <t>0600-0659</t>
        </is>
      </c>
      <c r="H8074" s="9">
        <f>INT(F8074/100)</f>
        <v/>
      </c>
      <c r="I8074" t="n">
        <v>-3</v>
      </c>
      <c r="J8074" t="n">
        <v>0</v>
      </c>
      <c r="K8074" t="n">
        <v>-24</v>
      </c>
      <c r="L8074" t="n">
        <v>0</v>
      </c>
      <c r="M8074" t="n">
        <v>0</v>
      </c>
      <c r="O8074" t="n">
        <v>0</v>
      </c>
    </row>
    <row r="8075">
      <c r="A8075" s="8" t="n">
        <v>46223</v>
      </c>
      <c r="B8075" t="inlineStr">
        <is>
          <t>B6</t>
        </is>
      </c>
      <c r="C8075" s="9">
        <f>_xlfn.XLOOKUP(B8075,Carriers[Code],Carriers[Airline])</f>
        <v/>
      </c>
      <c r="D8075" t="n">
        <v>761</v>
      </c>
      <c r="E8075" t="inlineStr">
        <is>
          <t>SJU</t>
        </is>
      </c>
      <c r="F8075" s="10" t="n">
        <v>600</v>
      </c>
      <c r="G8075" t="inlineStr">
        <is>
          <t>0600-0659</t>
        </is>
      </c>
      <c r="H8075" s="9">
        <f>INT(F8075/100)</f>
        <v/>
      </c>
      <c r="M8075" t="n">
        <v>1</v>
      </c>
      <c r="N8075" t="inlineStr">
        <is>
          <t>A</t>
        </is>
      </c>
      <c r="O8075" t="n">
        <v>0</v>
      </c>
    </row>
    <row r="8076">
      <c r="A8076" s="8" t="n">
        <v>46223</v>
      </c>
      <c r="B8076" t="inlineStr">
        <is>
          <t>B6</t>
        </is>
      </c>
      <c r="C8076" s="9">
        <f>_xlfn.XLOOKUP(B8076,Carriers[Code],Carriers[Airline])</f>
        <v/>
      </c>
      <c r="D8076" t="n">
        <v>1439</v>
      </c>
      <c r="E8076" t="inlineStr">
        <is>
          <t>AUS</t>
        </is>
      </c>
      <c r="F8076" s="10" t="n">
        <v>600</v>
      </c>
      <c r="G8076" t="inlineStr">
        <is>
          <t>0600-0659</t>
        </is>
      </c>
      <c r="H8076" s="9">
        <f>INT(F8076/100)</f>
        <v/>
      </c>
      <c r="I8076" t="n">
        <v>-7</v>
      </c>
      <c r="J8076" t="n">
        <v>0</v>
      </c>
      <c r="K8076" t="n">
        <v>-32</v>
      </c>
      <c r="L8076" t="n">
        <v>0</v>
      </c>
      <c r="M8076" t="n">
        <v>0</v>
      </c>
      <c r="O8076" t="n">
        <v>0</v>
      </c>
    </row>
    <row r="8077">
      <c r="A8077" s="8" t="n">
        <v>46223</v>
      </c>
      <c r="B8077" t="inlineStr">
        <is>
          <t>UA</t>
        </is>
      </c>
      <c r="C8077" s="9">
        <f>_xlfn.XLOOKUP(B8077,Carriers[Code],Carriers[Airline])</f>
        <v/>
      </c>
      <c r="D8077" t="n">
        <v>1414</v>
      </c>
      <c r="E8077" t="inlineStr">
        <is>
          <t>ORD</t>
        </is>
      </c>
      <c r="F8077" s="10" t="n">
        <v>600</v>
      </c>
      <c r="G8077" t="inlineStr">
        <is>
          <t>0600-0659</t>
        </is>
      </c>
      <c r="H8077" s="9">
        <f>INT(F8077/100)</f>
        <v/>
      </c>
      <c r="I8077" t="n">
        <v>-5</v>
      </c>
      <c r="J8077" t="n">
        <v>0</v>
      </c>
      <c r="K8077" t="n">
        <v>-2</v>
      </c>
      <c r="L8077" t="n">
        <v>0</v>
      </c>
      <c r="M8077" t="n">
        <v>0</v>
      </c>
      <c r="O8077" t="n">
        <v>0</v>
      </c>
    </row>
    <row r="8078">
      <c r="A8078" s="8" t="n">
        <v>46223</v>
      </c>
      <c r="B8078" t="inlineStr">
        <is>
          <t>UA</t>
        </is>
      </c>
      <c r="C8078" s="9">
        <f>_xlfn.XLOOKUP(B8078,Carriers[Code],Carriers[Airline])</f>
        <v/>
      </c>
      <c r="D8078" t="n">
        <v>2441</v>
      </c>
      <c r="E8078" t="inlineStr">
        <is>
          <t>SFO</t>
        </is>
      </c>
      <c r="F8078" s="10" t="n">
        <v>600</v>
      </c>
      <c r="G8078" t="inlineStr">
        <is>
          <t>0600-0659</t>
        </is>
      </c>
      <c r="H8078" s="9">
        <f>INT(F8078/100)</f>
        <v/>
      </c>
      <c r="I8078" t="n">
        <v>17</v>
      </c>
      <c r="J8078" t="n">
        <v>1</v>
      </c>
      <c r="K8078" t="n">
        <v>-12</v>
      </c>
      <c r="L8078" t="n">
        <v>0</v>
      </c>
      <c r="M8078" t="n">
        <v>0</v>
      </c>
      <c r="O8078" t="n">
        <v>0</v>
      </c>
    </row>
    <row r="8079">
      <c r="A8079" s="8" t="n">
        <v>46223</v>
      </c>
      <c r="B8079" t="inlineStr">
        <is>
          <t>YX</t>
        </is>
      </c>
      <c r="C8079" s="9">
        <f>_xlfn.XLOOKUP(B8079,Carriers[Code],Carriers[Airline])</f>
        <v/>
      </c>
      <c r="D8079" t="n">
        <v>4424</v>
      </c>
      <c r="E8079" t="inlineStr">
        <is>
          <t>LGA</t>
        </is>
      </c>
      <c r="F8079" s="10" t="n">
        <v>600</v>
      </c>
      <c r="G8079" t="inlineStr">
        <is>
          <t>0600-0659</t>
        </is>
      </c>
      <c r="H8079" s="9">
        <f>INT(F8079/100)</f>
        <v/>
      </c>
      <c r="I8079" t="n">
        <v>-8</v>
      </c>
      <c r="J8079" t="n">
        <v>0</v>
      </c>
      <c r="K8079" t="n">
        <v>2</v>
      </c>
      <c r="L8079" t="n">
        <v>0</v>
      </c>
      <c r="M8079" t="n">
        <v>0</v>
      </c>
      <c r="O8079" t="n">
        <v>0</v>
      </c>
    </row>
    <row r="8080">
      <c r="A8080" s="8" t="n">
        <v>46223</v>
      </c>
      <c r="B8080" t="inlineStr">
        <is>
          <t>YX</t>
        </is>
      </c>
      <c r="C8080" s="9">
        <f>_xlfn.XLOOKUP(B8080,Carriers[Code],Carriers[Airline])</f>
        <v/>
      </c>
      <c r="D8080" t="n">
        <v>5687</v>
      </c>
      <c r="E8080" t="inlineStr">
        <is>
          <t>DCA</t>
        </is>
      </c>
      <c r="F8080" s="10" t="n">
        <v>600</v>
      </c>
      <c r="G8080" t="inlineStr">
        <is>
          <t>0600-0659</t>
        </is>
      </c>
      <c r="H8080" s="9">
        <f>INT(F8080/100)</f>
        <v/>
      </c>
      <c r="I8080" t="n">
        <v>-4</v>
      </c>
      <c r="J8080" t="n">
        <v>0</v>
      </c>
      <c r="K8080" t="n">
        <v>-5</v>
      </c>
      <c r="L8080" t="n">
        <v>0</v>
      </c>
      <c r="M8080" t="n">
        <v>0</v>
      </c>
      <c r="O8080" t="n">
        <v>0</v>
      </c>
    </row>
    <row r="8081">
      <c r="A8081" s="8" t="n">
        <v>46223</v>
      </c>
      <c r="B8081" t="inlineStr">
        <is>
          <t>YX</t>
        </is>
      </c>
      <c r="C8081" s="9">
        <f>_xlfn.XLOOKUP(B8081,Carriers[Code],Carriers[Airline])</f>
        <v/>
      </c>
      <c r="D8081" t="n">
        <v>5836</v>
      </c>
      <c r="E8081" t="inlineStr">
        <is>
          <t>LGA</t>
        </is>
      </c>
      <c r="F8081" s="10" t="n">
        <v>600</v>
      </c>
      <c r="G8081" t="inlineStr">
        <is>
          <t>0600-0659</t>
        </is>
      </c>
      <c r="H8081" s="9">
        <f>INT(F8081/100)</f>
        <v/>
      </c>
      <c r="M8081" t="n">
        <v>1</v>
      </c>
      <c r="N8081" t="inlineStr">
        <is>
          <t>C</t>
        </is>
      </c>
      <c r="O8081" t="n">
        <v>0</v>
      </c>
    </row>
    <row r="8082">
      <c r="A8082" s="8" t="n">
        <v>46223</v>
      </c>
      <c r="B8082" t="inlineStr">
        <is>
          <t>AA</t>
        </is>
      </c>
      <c r="C8082" s="9">
        <f>_xlfn.XLOOKUP(B8082,Carriers[Code],Carriers[Airline])</f>
        <v/>
      </c>
      <c r="D8082" t="n">
        <v>1146</v>
      </c>
      <c r="E8082" t="inlineStr">
        <is>
          <t>PHL</t>
        </is>
      </c>
      <c r="F8082" s="10" t="n">
        <v>601</v>
      </c>
      <c r="G8082" t="inlineStr">
        <is>
          <t>0600-0659</t>
        </is>
      </c>
      <c r="H8082" s="9">
        <f>INT(F8082/100)</f>
        <v/>
      </c>
      <c r="I8082" t="n">
        <v>-6</v>
      </c>
      <c r="J8082" t="n">
        <v>0</v>
      </c>
      <c r="K8082" t="n">
        <v>-25</v>
      </c>
      <c r="L8082" t="n">
        <v>0</v>
      </c>
      <c r="M8082" t="n">
        <v>0</v>
      </c>
      <c r="O8082" t="n">
        <v>0</v>
      </c>
    </row>
    <row r="8083">
      <c r="A8083" s="8" t="n">
        <v>46223</v>
      </c>
      <c r="B8083" t="inlineStr">
        <is>
          <t>YX</t>
        </is>
      </c>
      <c r="C8083" s="9">
        <f>_xlfn.XLOOKUP(B8083,Carriers[Code],Carriers[Airline])</f>
        <v/>
      </c>
      <c r="D8083" t="n">
        <v>4401</v>
      </c>
      <c r="E8083" t="inlineStr">
        <is>
          <t>JFK</t>
        </is>
      </c>
      <c r="F8083" s="10" t="n">
        <v>601</v>
      </c>
      <c r="G8083" t="inlineStr">
        <is>
          <t>0600-0659</t>
        </is>
      </c>
      <c r="H8083" s="9">
        <f>INT(F8083/100)</f>
        <v/>
      </c>
      <c r="I8083" t="n">
        <v>-3</v>
      </c>
      <c r="J8083" t="n">
        <v>0</v>
      </c>
      <c r="K8083" t="n">
        <v>-13</v>
      </c>
      <c r="L8083" t="n">
        <v>0</v>
      </c>
      <c r="M8083" t="n">
        <v>0</v>
      </c>
      <c r="O8083" t="n">
        <v>0</v>
      </c>
    </row>
    <row r="8084">
      <c r="A8084" s="8" t="n">
        <v>46223</v>
      </c>
      <c r="B8084" t="inlineStr">
        <is>
          <t>AS</t>
        </is>
      </c>
      <c r="C8084" s="9">
        <f>_xlfn.XLOOKUP(B8084,Carriers[Code],Carriers[Airline])</f>
        <v/>
      </c>
      <c r="D8084" t="n">
        <v>311</v>
      </c>
      <c r="E8084" t="inlineStr">
        <is>
          <t>PDX</t>
        </is>
      </c>
      <c r="F8084" s="10" t="n">
        <v>603</v>
      </c>
      <c r="G8084" t="inlineStr">
        <is>
          <t>0600-0659</t>
        </is>
      </c>
      <c r="H8084" s="9">
        <f>INT(F8084/100)</f>
        <v/>
      </c>
      <c r="I8084" t="n">
        <v>21</v>
      </c>
      <c r="J8084" t="n">
        <v>1</v>
      </c>
      <c r="K8084" t="n">
        <v>25</v>
      </c>
      <c r="L8084" t="n">
        <v>1</v>
      </c>
      <c r="M8084" t="n">
        <v>0</v>
      </c>
      <c r="O8084" t="n">
        <v>0</v>
      </c>
      <c r="P8084" t="n">
        <v>0</v>
      </c>
      <c r="Q8084" t="n">
        <v>0</v>
      </c>
      <c r="R8084" t="n">
        <v>25</v>
      </c>
      <c r="S8084" t="n">
        <v>0</v>
      </c>
      <c r="T8084" t="n">
        <v>0</v>
      </c>
    </row>
    <row r="8085">
      <c r="A8085" s="8" t="n">
        <v>46223</v>
      </c>
      <c r="B8085" t="inlineStr">
        <is>
          <t>AA</t>
        </is>
      </c>
      <c r="C8085" s="9">
        <f>_xlfn.XLOOKUP(B8085,Carriers[Code],Carriers[Airline])</f>
        <v/>
      </c>
      <c r="D8085" t="n">
        <v>418</v>
      </c>
      <c r="E8085" t="inlineStr">
        <is>
          <t>CLT</t>
        </is>
      </c>
      <c r="F8085" s="10" t="n">
        <v>605</v>
      </c>
      <c r="G8085" t="inlineStr">
        <is>
          <t>0600-0659</t>
        </is>
      </c>
      <c r="H8085" s="9">
        <f>INT(F8085/100)</f>
        <v/>
      </c>
      <c r="I8085" t="n">
        <v>-7</v>
      </c>
      <c r="J8085" t="n">
        <v>0</v>
      </c>
      <c r="K8085" t="n">
        <v>-17</v>
      </c>
      <c r="L8085" t="n">
        <v>0</v>
      </c>
      <c r="M8085" t="n">
        <v>0</v>
      </c>
      <c r="O8085" t="n">
        <v>0</v>
      </c>
    </row>
    <row r="8086">
      <c r="A8086" s="8" t="n">
        <v>46223</v>
      </c>
      <c r="B8086" t="inlineStr">
        <is>
          <t>B6</t>
        </is>
      </c>
      <c r="C8086" s="9">
        <f>_xlfn.XLOOKUP(B8086,Carriers[Code],Carriers[Airline])</f>
        <v/>
      </c>
      <c r="D8086" t="n">
        <v>619</v>
      </c>
      <c r="E8086" t="inlineStr">
        <is>
          <t>SAN</t>
        </is>
      </c>
      <c r="F8086" s="10" t="n">
        <v>605</v>
      </c>
      <c r="G8086" t="inlineStr">
        <is>
          <t>0600-0659</t>
        </is>
      </c>
      <c r="H8086" s="9">
        <f>INT(F8086/100)</f>
        <v/>
      </c>
      <c r="I8086" t="n">
        <v>92</v>
      </c>
      <c r="J8086" t="n">
        <v>1</v>
      </c>
      <c r="K8086" t="n">
        <v>60</v>
      </c>
      <c r="L8086" t="n">
        <v>1</v>
      </c>
      <c r="M8086" t="n">
        <v>0</v>
      </c>
      <c r="O8086" t="n">
        <v>0</v>
      </c>
      <c r="P8086" t="n">
        <v>0</v>
      </c>
      <c r="Q8086" t="n">
        <v>0</v>
      </c>
      <c r="R8086" t="n">
        <v>0</v>
      </c>
      <c r="S8086" t="n">
        <v>0</v>
      </c>
      <c r="T8086" t="n">
        <v>60</v>
      </c>
    </row>
    <row r="8087">
      <c r="A8087" s="8" t="n">
        <v>46223</v>
      </c>
      <c r="B8087" t="inlineStr">
        <is>
          <t>B6</t>
        </is>
      </c>
      <c r="C8087" s="9">
        <f>_xlfn.XLOOKUP(B8087,Carriers[Code],Carriers[Airline])</f>
        <v/>
      </c>
      <c r="D8087" t="n">
        <v>2255</v>
      </c>
      <c r="E8087" t="inlineStr">
        <is>
          <t>DCA</t>
        </is>
      </c>
      <c r="F8087" s="10" t="n">
        <v>605</v>
      </c>
      <c r="G8087" t="inlineStr">
        <is>
          <t>0600-0659</t>
        </is>
      </c>
      <c r="H8087" s="9">
        <f>INT(F8087/100)</f>
        <v/>
      </c>
      <c r="I8087" t="n">
        <v>98</v>
      </c>
      <c r="J8087" t="n">
        <v>1</v>
      </c>
      <c r="K8087" t="n">
        <v>88</v>
      </c>
      <c r="L8087" t="n">
        <v>1</v>
      </c>
      <c r="M8087" t="n">
        <v>0</v>
      </c>
      <c r="O8087" t="n">
        <v>0</v>
      </c>
      <c r="P8087" t="n">
        <v>88</v>
      </c>
      <c r="Q8087" t="n">
        <v>0</v>
      </c>
      <c r="R8087" t="n">
        <v>0</v>
      </c>
      <c r="S8087" t="n">
        <v>0</v>
      </c>
      <c r="T8087" t="n">
        <v>0</v>
      </c>
    </row>
    <row r="8088">
      <c r="A8088" s="8" t="n">
        <v>46223</v>
      </c>
      <c r="B8088" t="inlineStr">
        <is>
          <t>DL</t>
        </is>
      </c>
      <c r="C8088" s="9">
        <f>_xlfn.XLOOKUP(B8088,Carriers[Code],Carriers[Airline])</f>
        <v/>
      </c>
      <c r="D8088" t="n">
        <v>859</v>
      </c>
      <c r="E8088" t="inlineStr">
        <is>
          <t>SLC</t>
        </is>
      </c>
      <c r="F8088" s="10" t="n">
        <v>605</v>
      </c>
      <c r="G8088" t="inlineStr">
        <is>
          <t>0600-0659</t>
        </is>
      </c>
      <c r="H8088" s="9">
        <f>INT(F8088/100)</f>
        <v/>
      </c>
      <c r="I8088" t="n">
        <v>11</v>
      </c>
      <c r="J8088" t="n">
        <v>0</v>
      </c>
      <c r="K8088" t="n">
        <v>3</v>
      </c>
      <c r="L8088" t="n">
        <v>0</v>
      </c>
      <c r="M8088" t="n">
        <v>0</v>
      </c>
      <c r="O8088" t="n">
        <v>0</v>
      </c>
    </row>
    <row r="8089">
      <c r="A8089" s="8" t="n">
        <v>46223</v>
      </c>
      <c r="B8089" t="inlineStr">
        <is>
          <t>DL</t>
        </is>
      </c>
      <c r="C8089" s="9">
        <f>_xlfn.XLOOKUP(B8089,Carriers[Code],Carriers[Airline])</f>
        <v/>
      </c>
      <c r="D8089" t="n">
        <v>2611</v>
      </c>
      <c r="E8089" t="inlineStr">
        <is>
          <t>JFK</t>
        </is>
      </c>
      <c r="F8089" s="10" t="n">
        <v>605</v>
      </c>
      <c r="G8089" t="inlineStr">
        <is>
          <t>0600-0659</t>
        </is>
      </c>
      <c r="H8089" s="9">
        <f>INT(F8089/100)</f>
        <v/>
      </c>
      <c r="I8089" t="n">
        <v>4</v>
      </c>
      <c r="J8089" t="n">
        <v>0</v>
      </c>
      <c r="K8089" t="n">
        <v>-8</v>
      </c>
      <c r="L8089" t="n">
        <v>0</v>
      </c>
      <c r="M8089" t="n">
        <v>0</v>
      </c>
      <c r="O8089" t="n">
        <v>0</v>
      </c>
    </row>
    <row r="8090">
      <c r="A8090" s="8" t="n">
        <v>46223</v>
      </c>
      <c r="B8090" t="inlineStr">
        <is>
          <t>UA</t>
        </is>
      </c>
      <c r="C8090" s="9">
        <f>_xlfn.XLOOKUP(B8090,Carriers[Code],Carriers[Airline])</f>
        <v/>
      </c>
      <c r="D8090" t="n">
        <v>1833</v>
      </c>
      <c r="E8090" t="inlineStr">
        <is>
          <t>EWR</t>
        </is>
      </c>
      <c r="F8090" s="10" t="n">
        <v>605</v>
      </c>
      <c r="G8090" t="inlineStr">
        <is>
          <t>0600-0659</t>
        </is>
      </c>
      <c r="H8090" s="9">
        <f>INT(F8090/100)</f>
        <v/>
      </c>
      <c r="I8090" t="n">
        <v>-1</v>
      </c>
      <c r="J8090" t="n">
        <v>0</v>
      </c>
      <c r="K8090" t="n">
        <v>-7</v>
      </c>
      <c r="L8090" t="n">
        <v>0</v>
      </c>
      <c r="M8090" t="n">
        <v>0</v>
      </c>
      <c r="O8090" t="n">
        <v>0</v>
      </c>
    </row>
    <row r="8091">
      <c r="A8091" s="8" t="n">
        <v>46223</v>
      </c>
      <c r="B8091" t="inlineStr">
        <is>
          <t>DL</t>
        </is>
      </c>
      <c r="C8091" s="9">
        <f>_xlfn.XLOOKUP(B8091,Carriers[Code],Carriers[Airline])</f>
        <v/>
      </c>
      <c r="D8091" t="n">
        <v>675</v>
      </c>
      <c r="E8091" t="inlineStr">
        <is>
          <t>MCI</t>
        </is>
      </c>
      <c r="F8091" s="10" t="n">
        <v>610</v>
      </c>
      <c r="G8091" t="inlineStr">
        <is>
          <t>0600-0659</t>
        </is>
      </c>
      <c r="H8091" s="9">
        <f>INT(F8091/100)</f>
        <v/>
      </c>
      <c r="M8091" t="n">
        <v>1</v>
      </c>
      <c r="N8091" t="inlineStr">
        <is>
          <t>A</t>
        </is>
      </c>
      <c r="O8091" t="n">
        <v>0</v>
      </c>
    </row>
    <row r="8092">
      <c r="A8092" s="8" t="n">
        <v>46223</v>
      </c>
      <c r="B8092" t="inlineStr">
        <is>
          <t>B6</t>
        </is>
      </c>
      <c r="C8092" s="9">
        <f>_xlfn.XLOOKUP(B8092,Carriers[Code],Carriers[Airline])</f>
        <v/>
      </c>
      <c r="D8092" t="n">
        <v>1207</v>
      </c>
      <c r="E8092" t="inlineStr">
        <is>
          <t>BNA</t>
        </is>
      </c>
      <c r="F8092" s="10" t="n">
        <v>619</v>
      </c>
      <c r="G8092" t="inlineStr">
        <is>
          <t>0600-0659</t>
        </is>
      </c>
      <c r="H8092" s="9">
        <f>INT(F8092/100)</f>
        <v/>
      </c>
      <c r="I8092" t="n">
        <v>176</v>
      </c>
      <c r="J8092" t="n">
        <v>1</v>
      </c>
      <c r="K8092" t="n">
        <v>175</v>
      </c>
      <c r="L8092" t="n">
        <v>1</v>
      </c>
      <c r="M8092" t="n">
        <v>0</v>
      </c>
      <c r="O8092" t="n">
        <v>0</v>
      </c>
      <c r="P8092" t="n">
        <v>175</v>
      </c>
      <c r="Q8092" t="n">
        <v>0</v>
      </c>
      <c r="R8092" t="n">
        <v>0</v>
      </c>
      <c r="S8092" t="n">
        <v>0</v>
      </c>
      <c r="T8092" t="n">
        <v>0</v>
      </c>
    </row>
    <row r="8093">
      <c r="A8093" s="8" t="n">
        <v>46223</v>
      </c>
      <c r="B8093" t="inlineStr">
        <is>
          <t>B6</t>
        </is>
      </c>
      <c r="C8093" s="9">
        <f>_xlfn.XLOOKUP(B8093,Carriers[Code],Carriers[Airline])</f>
        <v/>
      </c>
      <c r="D8093" t="n">
        <v>1285</v>
      </c>
      <c r="E8093" t="inlineStr">
        <is>
          <t>PIT</t>
        </is>
      </c>
      <c r="F8093" s="10" t="n">
        <v>620</v>
      </c>
      <c r="G8093" t="inlineStr">
        <is>
          <t>0600-0659</t>
        </is>
      </c>
      <c r="H8093" s="9">
        <f>INT(F8093/100)</f>
        <v/>
      </c>
      <c r="I8093" t="n">
        <v>-2</v>
      </c>
      <c r="J8093" t="n">
        <v>0</v>
      </c>
      <c r="K8093" t="n">
        <v>-18</v>
      </c>
      <c r="L8093" t="n">
        <v>0</v>
      </c>
      <c r="M8093" t="n">
        <v>0</v>
      </c>
      <c r="O8093" t="n">
        <v>0</v>
      </c>
    </row>
    <row r="8094">
      <c r="A8094" s="8" t="n">
        <v>46223</v>
      </c>
      <c r="B8094" t="inlineStr">
        <is>
          <t>DL</t>
        </is>
      </c>
      <c r="C8094" s="9">
        <f>_xlfn.XLOOKUP(B8094,Carriers[Code],Carriers[Airline])</f>
        <v/>
      </c>
      <c r="D8094" t="n">
        <v>479</v>
      </c>
      <c r="E8094" t="inlineStr">
        <is>
          <t>LAX</t>
        </is>
      </c>
      <c r="F8094" s="10" t="n">
        <v>620</v>
      </c>
      <c r="G8094" t="inlineStr">
        <is>
          <t>0600-0659</t>
        </is>
      </c>
      <c r="H8094" s="9">
        <f>INT(F8094/100)</f>
        <v/>
      </c>
      <c r="I8094" t="n">
        <v>-4</v>
      </c>
      <c r="J8094" t="n">
        <v>0</v>
      </c>
      <c r="K8094" t="n">
        <v>-21</v>
      </c>
      <c r="L8094" t="n">
        <v>0</v>
      </c>
      <c r="M8094" t="n">
        <v>0</v>
      </c>
      <c r="O8094" t="n">
        <v>0</v>
      </c>
    </row>
    <row r="8095">
      <c r="A8095" s="8" t="n">
        <v>46223</v>
      </c>
      <c r="B8095" t="inlineStr">
        <is>
          <t>DL</t>
        </is>
      </c>
      <c r="C8095" s="9">
        <f>_xlfn.XLOOKUP(B8095,Carriers[Code],Carriers[Airline])</f>
        <v/>
      </c>
      <c r="D8095" t="n">
        <v>2066</v>
      </c>
      <c r="E8095" t="inlineStr">
        <is>
          <t>RDU</t>
        </is>
      </c>
      <c r="F8095" s="10" t="n">
        <v>620</v>
      </c>
      <c r="G8095" t="inlineStr">
        <is>
          <t>0600-0659</t>
        </is>
      </c>
      <c r="H8095" s="9">
        <f>INT(F8095/100)</f>
        <v/>
      </c>
      <c r="I8095" t="n">
        <v>-7</v>
      </c>
      <c r="J8095" t="n">
        <v>0</v>
      </c>
      <c r="K8095" t="n">
        <v>-16</v>
      </c>
      <c r="L8095" t="n">
        <v>0</v>
      </c>
      <c r="M8095" t="n">
        <v>0</v>
      </c>
      <c r="O8095" t="n">
        <v>0</v>
      </c>
    </row>
    <row r="8096">
      <c r="A8096" s="8" t="n">
        <v>46223</v>
      </c>
      <c r="B8096" t="inlineStr">
        <is>
          <t>UA</t>
        </is>
      </c>
      <c r="C8096" s="9">
        <f>_xlfn.XLOOKUP(B8096,Carriers[Code],Carriers[Airline])</f>
        <v/>
      </c>
      <c r="D8096" t="n">
        <v>360</v>
      </c>
      <c r="E8096" t="inlineStr">
        <is>
          <t>LAX</t>
        </is>
      </c>
      <c r="F8096" s="10" t="n">
        <v>621</v>
      </c>
      <c r="G8096" t="inlineStr">
        <is>
          <t>0600-0659</t>
        </is>
      </c>
      <c r="H8096" s="9">
        <f>INT(F8096/100)</f>
        <v/>
      </c>
      <c r="I8096" t="n">
        <v>13</v>
      </c>
      <c r="J8096" t="n">
        <v>0</v>
      </c>
      <c r="K8096" t="n">
        <v>-17</v>
      </c>
      <c r="L8096" t="n">
        <v>0</v>
      </c>
      <c r="M8096" t="n">
        <v>0</v>
      </c>
      <c r="O8096" t="n">
        <v>0</v>
      </c>
    </row>
    <row r="8097">
      <c r="A8097" s="8" t="n">
        <v>46223</v>
      </c>
      <c r="B8097" t="inlineStr">
        <is>
          <t>B6</t>
        </is>
      </c>
      <c r="C8097" s="9">
        <f>_xlfn.XLOOKUP(B8097,Carriers[Code],Carriers[Airline])</f>
        <v/>
      </c>
      <c r="D8097" t="n">
        <v>891</v>
      </c>
      <c r="E8097" t="inlineStr">
        <is>
          <t>TPA</t>
        </is>
      </c>
      <c r="F8097" s="10" t="n">
        <v>625</v>
      </c>
      <c r="G8097" t="inlineStr">
        <is>
          <t>0600-0659</t>
        </is>
      </c>
      <c r="H8097" s="9">
        <f>INT(F8097/100)</f>
        <v/>
      </c>
      <c r="I8097" t="n">
        <v>-5</v>
      </c>
      <c r="J8097" t="n">
        <v>0</v>
      </c>
      <c r="K8097" t="n">
        <v>-17</v>
      </c>
      <c r="L8097" t="n">
        <v>0</v>
      </c>
      <c r="M8097" t="n">
        <v>0</v>
      </c>
      <c r="O8097" t="n">
        <v>0</v>
      </c>
    </row>
    <row r="8098">
      <c r="A8098" s="8" t="n">
        <v>46223</v>
      </c>
      <c r="B8098" t="inlineStr">
        <is>
          <t>WN</t>
        </is>
      </c>
      <c r="C8098" s="9">
        <f>_xlfn.XLOOKUP(B8098,Carriers[Code],Carriers[Airline])</f>
        <v/>
      </c>
      <c r="D8098" t="n">
        <v>4156</v>
      </c>
      <c r="E8098" t="inlineStr">
        <is>
          <t>DEN</t>
        </is>
      </c>
      <c r="F8098" s="10" t="n">
        <v>625</v>
      </c>
      <c r="G8098" t="inlineStr">
        <is>
          <t>0600-0659</t>
        </is>
      </c>
      <c r="H8098" s="9">
        <f>INT(F8098/100)</f>
        <v/>
      </c>
      <c r="I8098" t="n">
        <v>0</v>
      </c>
      <c r="J8098" t="n">
        <v>0</v>
      </c>
      <c r="K8098" t="n">
        <v>-8</v>
      </c>
      <c r="L8098" t="n">
        <v>0</v>
      </c>
      <c r="M8098" t="n">
        <v>0</v>
      </c>
      <c r="O8098" t="n">
        <v>0</v>
      </c>
    </row>
    <row r="8099">
      <c r="A8099" s="8" t="n">
        <v>46223</v>
      </c>
      <c r="B8099" t="inlineStr">
        <is>
          <t>YX</t>
        </is>
      </c>
      <c r="C8099" s="9">
        <f>_xlfn.XLOOKUP(B8099,Carriers[Code],Carriers[Airline])</f>
        <v/>
      </c>
      <c r="D8099" t="n">
        <v>5626</v>
      </c>
      <c r="E8099" t="inlineStr">
        <is>
          <t>CLT</t>
        </is>
      </c>
      <c r="F8099" s="10" t="n">
        <v>625</v>
      </c>
      <c r="G8099" t="inlineStr">
        <is>
          <t>0600-0659</t>
        </is>
      </c>
      <c r="H8099" s="9">
        <f>INT(F8099/100)</f>
        <v/>
      </c>
      <c r="I8099" t="n">
        <v>-3</v>
      </c>
      <c r="J8099" t="n">
        <v>0</v>
      </c>
      <c r="K8099" t="n">
        <v>-19</v>
      </c>
      <c r="L8099" t="n">
        <v>0</v>
      </c>
      <c r="M8099" t="n">
        <v>0</v>
      </c>
      <c r="O8099" t="n">
        <v>0</v>
      </c>
    </row>
    <row r="8100">
      <c r="A8100" s="8" t="n">
        <v>46223</v>
      </c>
      <c r="B8100" t="inlineStr">
        <is>
          <t>YX</t>
        </is>
      </c>
      <c r="C8100" s="9">
        <f>_xlfn.XLOOKUP(B8100,Carriers[Code],Carriers[Airline])</f>
        <v/>
      </c>
      <c r="D8100" t="n">
        <v>5764</v>
      </c>
      <c r="E8100" t="inlineStr">
        <is>
          <t>EWR</t>
        </is>
      </c>
      <c r="F8100" s="10" t="n">
        <v>625</v>
      </c>
      <c r="G8100" t="inlineStr">
        <is>
          <t>0600-0659</t>
        </is>
      </c>
      <c r="H8100" s="9">
        <f>INT(F8100/100)</f>
        <v/>
      </c>
      <c r="I8100" t="n">
        <v>-2</v>
      </c>
      <c r="J8100" t="n">
        <v>0</v>
      </c>
      <c r="K8100" t="n">
        <v>-12</v>
      </c>
      <c r="L8100" t="n">
        <v>0</v>
      </c>
      <c r="M8100" t="n">
        <v>0</v>
      </c>
      <c r="O8100" t="n">
        <v>0</v>
      </c>
    </row>
    <row r="8101">
      <c r="A8101" s="8" t="n">
        <v>46223</v>
      </c>
      <c r="B8101" t="inlineStr">
        <is>
          <t>B6</t>
        </is>
      </c>
      <c r="C8101" s="9">
        <f>_xlfn.XLOOKUP(B8101,Carriers[Code],Carriers[Airline])</f>
        <v/>
      </c>
      <c r="D8101" t="n">
        <v>493</v>
      </c>
      <c r="E8101" t="inlineStr">
        <is>
          <t>DEN</t>
        </is>
      </c>
      <c r="F8101" s="10" t="n">
        <v>630</v>
      </c>
      <c r="G8101" t="inlineStr">
        <is>
          <t>0600-0659</t>
        </is>
      </c>
      <c r="H8101" s="9">
        <f>INT(F8101/100)</f>
        <v/>
      </c>
      <c r="M8101" t="n">
        <v>1</v>
      </c>
      <c r="N8101" t="inlineStr">
        <is>
          <t>A</t>
        </is>
      </c>
      <c r="O8101" t="n">
        <v>0</v>
      </c>
    </row>
    <row r="8102">
      <c r="A8102" s="8" t="n">
        <v>46223</v>
      </c>
      <c r="B8102" t="inlineStr">
        <is>
          <t>B6</t>
        </is>
      </c>
      <c r="C8102" s="9">
        <f>_xlfn.XLOOKUP(B8102,Carriers[Code],Carriers[Airline])</f>
        <v/>
      </c>
      <c r="D8102" t="n">
        <v>1883</v>
      </c>
      <c r="E8102" t="inlineStr">
        <is>
          <t>RDU</t>
        </is>
      </c>
      <c r="F8102" s="10" t="n">
        <v>630</v>
      </c>
      <c r="G8102" t="inlineStr">
        <is>
          <t>0600-0659</t>
        </is>
      </c>
      <c r="H8102" s="9">
        <f>INT(F8102/100)</f>
        <v/>
      </c>
      <c r="I8102" t="n">
        <v>-2</v>
      </c>
      <c r="J8102" t="n">
        <v>0</v>
      </c>
      <c r="K8102" t="n">
        <v>-15</v>
      </c>
      <c r="L8102" t="n">
        <v>0</v>
      </c>
      <c r="M8102" t="n">
        <v>0</v>
      </c>
      <c r="O8102" t="n">
        <v>0</v>
      </c>
    </row>
    <row r="8103">
      <c r="A8103" s="8" t="n">
        <v>46223</v>
      </c>
      <c r="B8103" t="inlineStr">
        <is>
          <t>DL</t>
        </is>
      </c>
      <c r="C8103" s="9">
        <f>_xlfn.XLOOKUP(B8103,Carriers[Code],Carriers[Airline])</f>
        <v/>
      </c>
      <c r="D8103" t="n">
        <v>1410</v>
      </c>
      <c r="E8103" t="inlineStr">
        <is>
          <t>AUS</t>
        </is>
      </c>
      <c r="F8103" s="10" t="n">
        <v>630</v>
      </c>
      <c r="G8103" t="inlineStr">
        <is>
          <t>0600-0659</t>
        </is>
      </c>
      <c r="H8103" s="9">
        <f>INT(F8103/100)</f>
        <v/>
      </c>
      <c r="I8103" t="n">
        <v>58</v>
      </c>
      <c r="J8103" t="n">
        <v>1</v>
      </c>
      <c r="K8103" t="n">
        <v>48</v>
      </c>
      <c r="L8103" t="n">
        <v>1</v>
      </c>
      <c r="M8103" t="n">
        <v>0</v>
      </c>
      <c r="O8103" t="n">
        <v>0</v>
      </c>
      <c r="P8103" t="n">
        <v>48</v>
      </c>
      <c r="Q8103" t="n">
        <v>0</v>
      </c>
      <c r="R8103" t="n">
        <v>0</v>
      </c>
      <c r="S8103" t="n">
        <v>0</v>
      </c>
      <c r="T8103" t="n">
        <v>0</v>
      </c>
    </row>
    <row r="8104">
      <c r="A8104" s="8" t="n">
        <v>46223</v>
      </c>
      <c r="B8104" t="inlineStr">
        <is>
          <t>B6</t>
        </is>
      </c>
      <c r="C8104" s="9">
        <f>_xlfn.XLOOKUP(B8104,Carriers[Code],Carriers[Airline])</f>
        <v/>
      </c>
      <c r="D8104" t="n">
        <v>1333</v>
      </c>
      <c r="E8104" t="inlineStr">
        <is>
          <t>SFO</t>
        </is>
      </c>
      <c r="F8104" s="10" t="n">
        <v>635</v>
      </c>
      <c r="G8104" t="inlineStr">
        <is>
          <t>0600-0659</t>
        </is>
      </c>
      <c r="H8104" s="9">
        <f>INT(F8104/100)</f>
        <v/>
      </c>
      <c r="I8104" t="n">
        <v>-2</v>
      </c>
      <c r="J8104" t="n">
        <v>0</v>
      </c>
      <c r="K8104" t="n">
        <v>-31</v>
      </c>
      <c r="L8104" t="n">
        <v>0</v>
      </c>
      <c r="M8104" t="n">
        <v>0</v>
      </c>
      <c r="O8104" t="n">
        <v>0</v>
      </c>
    </row>
    <row r="8105">
      <c r="A8105" s="8" t="n">
        <v>46223</v>
      </c>
      <c r="B8105" t="inlineStr">
        <is>
          <t>YX</t>
        </is>
      </c>
      <c r="C8105" s="9">
        <f>_xlfn.XLOOKUP(B8105,Carriers[Code],Carriers[Airline])</f>
        <v/>
      </c>
      <c r="D8105" t="n">
        <v>5703</v>
      </c>
      <c r="E8105" t="inlineStr">
        <is>
          <t>BWI</t>
        </is>
      </c>
      <c r="F8105" s="10" t="n">
        <v>635</v>
      </c>
      <c r="G8105" t="inlineStr">
        <is>
          <t>0600-0659</t>
        </is>
      </c>
      <c r="H8105" s="9">
        <f>INT(F8105/100)</f>
        <v/>
      </c>
      <c r="I8105" t="n">
        <v>148</v>
      </c>
      <c r="J8105" t="n">
        <v>1</v>
      </c>
      <c r="K8105" t="n">
        <v>41</v>
      </c>
      <c r="L8105" t="n">
        <v>1</v>
      </c>
      <c r="M8105" t="n">
        <v>0</v>
      </c>
      <c r="O8105" t="n">
        <v>0</v>
      </c>
      <c r="P8105" t="n">
        <v>41</v>
      </c>
      <c r="Q8105" t="n">
        <v>0</v>
      </c>
      <c r="R8105" t="n">
        <v>0</v>
      </c>
      <c r="S8105" t="n">
        <v>0</v>
      </c>
      <c r="T8105" t="n">
        <v>0</v>
      </c>
    </row>
    <row r="8106">
      <c r="A8106" s="8" t="n">
        <v>46223</v>
      </c>
      <c r="B8106" t="inlineStr">
        <is>
          <t>B6</t>
        </is>
      </c>
      <c r="C8106" s="9">
        <f>_xlfn.XLOOKUP(B8106,Carriers[Code],Carriers[Airline])</f>
        <v/>
      </c>
      <c r="D8106" t="n">
        <v>165</v>
      </c>
      <c r="E8106" t="inlineStr">
        <is>
          <t>RSW</t>
        </is>
      </c>
      <c r="F8106" s="10" t="n">
        <v>645</v>
      </c>
      <c r="G8106" t="inlineStr">
        <is>
          <t>0600-0659</t>
        </is>
      </c>
      <c r="H8106" s="9">
        <f>INT(F8106/100)</f>
        <v/>
      </c>
      <c r="I8106" t="n">
        <v>-6</v>
      </c>
      <c r="J8106" t="n">
        <v>0</v>
      </c>
      <c r="K8106" t="n">
        <v>-16</v>
      </c>
      <c r="L8106" t="n">
        <v>0</v>
      </c>
      <c r="M8106" t="n">
        <v>0</v>
      </c>
      <c r="O8106" t="n">
        <v>0</v>
      </c>
    </row>
    <row r="8107">
      <c r="A8107" s="8" t="n">
        <v>46223</v>
      </c>
      <c r="B8107" t="inlineStr">
        <is>
          <t>DL</t>
        </is>
      </c>
      <c r="C8107" s="9">
        <f>_xlfn.XLOOKUP(B8107,Carriers[Code],Carriers[Airline])</f>
        <v/>
      </c>
      <c r="D8107" t="n">
        <v>695</v>
      </c>
      <c r="E8107" t="inlineStr">
        <is>
          <t>ATL</t>
        </is>
      </c>
      <c r="F8107" s="10" t="n">
        <v>645</v>
      </c>
      <c r="G8107" t="inlineStr">
        <is>
          <t>0600-0659</t>
        </is>
      </c>
      <c r="H8107" s="9">
        <f>INT(F8107/100)</f>
        <v/>
      </c>
      <c r="I8107" t="n">
        <v>-4</v>
      </c>
      <c r="J8107" t="n">
        <v>0</v>
      </c>
      <c r="K8107" t="n">
        <v>-13</v>
      </c>
      <c r="L8107" t="n">
        <v>0</v>
      </c>
      <c r="M8107" t="n">
        <v>0</v>
      </c>
      <c r="O8107" t="n">
        <v>0</v>
      </c>
    </row>
    <row r="8108">
      <c r="A8108" s="8" t="n">
        <v>46223</v>
      </c>
      <c r="B8108" t="inlineStr">
        <is>
          <t>YX</t>
        </is>
      </c>
      <c r="C8108" s="9">
        <f>_xlfn.XLOOKUP(B8108,Carriers[Code],Carriers[Airline])</f>
        <v/>
      </c>
      <c r="D8108" t="n">
        <v>5845</v>
      </c>
      <c r="E8108" t="inlineStr">
        <is>
          <t>PHL</t>
        </is>
      </c>
      <c r="F8108" s="10" t="n">
        <v>650</v>
      </c>
      <c r="G8108" t="inlineStr">
        <is>
          <t>0600-0659</t>
        </is>
      </c>
      <c r="H8108" s="9">
        <f>INT(F8108/100)</f>
        <v/>
      </c>
      <c r="I8108" t="n">
        <v>-7</v>
      </c>
      <c r="J8108" t="n">
        <v>0</v>
      </c>
      <c r="K8108" t="n">
        <v>-15</v>
      </c>
      <c r="L8108" t="n">
        <v>0</v>
      </c>
      <c r="M8108" t="n">
        <v>0</v>
      </c>
      <c r="O8108" t="n">
        <v>0</v>
      </c>
    </row>
    <row r="8109">
      <c r="A8109" s="8" t="n">
        <v>46223</v>
      </c>
      <c r="B8109" t="inlineStr">
        <is>
          <t>AA</t>
        </is>
      </c>
      <c r="C8109" s="9">
        <f>_xlfn.XLOOKUP(B8109,Carriers[Code],Carriers[Airline])</f>
        <v/>
      </c>
      <c r="D8109" t="n">
        <v>1462</v>
      </c>
      <c r="E8109" t="inlineStr">
        <is>
          <t>CLT</t>
        </is>
      </c>
      <c r="F8109" s="10" t="n">
        <v>700</v>
      </c>
      <c r="G8109" t="inlineStr">
        <is>
          <t>0700-0759</t>
        </is>
      </c>
      <c r="H8109" s="9">
        <f>INT(F8109/100)</f>
        <v/>
      </c>
      <c r="I8109" t="n">
        <v>-5</v>
      </c>
      <c r="J8109" t="n">
        <v>0</v>
      </c>
      <c r="K8109" t="n">
        <v>-24</v>
      </c>
      <c r="L8109" t="n">
        <v>0</v>
      </c>
      <c r="M8109" t="n">
        <v>0</v>
      </c>
      <c r="O8109" t="n">
        <v>0</v>
      </c>
    </row>
    <row r="8110">
      <c r="A8110" s="8" t="n">
        <v>46223</v>
      </c>
      <c r="B8110" t="inlineStr">
        <is>
          <t>AA</t>
        </is>
      </c>
      <c r="C8110" s="9">
        <f>_xlfn.XLOOKUP(B8110,Carriers[Code],Carriers[Airline])</f>
        <v/>
      </c>
      <c r="D8110" t="n">
        <v>1509</v>
      </c>
      <c r="E8110" t="inlineStr">
        <is>
          <t>ORD</t>
        </is>
      </c>
      <c r="F8110" s="10" t="n">
        <v>700</v>
      </c>
      <c r="G8110" t="inlineStr">
        <is>
          <t>0700-0759</t>
        </is>
      </c>
      <c r="H8110" s="9">
        <f>INT(F8110/100)</f>
        <v/>
      </c>
      <c r="I8110" t="n">
        <v>-8</v>
      </c>
      <c r="J8110" t="n">
        <v>0</v>
      </c>
      <c r="K8110" t="n">
        <v>-25</v>
      </c>
      <c r="L8110" t="n">
        <v>0</v>
      </c>
      <c r="M8110" t="n">
        <v>0</v>
      </c>
      <c r="O8110" t="n">
        <v>0</v>
      </c>
    </row>
    <row r="8111">
      <c r="A8111" s="8" t="n">
        <v>46223</v>
      </c>
      <c r="B8111" t="inlineStr">
        <is>
          <t>AA</t>
        </is>
      </c>
      <c r="C8111" s="9">
        <f>_xlfn.XLOOKUP(B8111,Carriers[Code],Carriers[Airline])</f>
        <v/>
      </c>
      <c r="D8111" t="n">
        <v>2315</v>
      </c>
      <c r="E8111" t="inlineStr">
        <is>
          <t>PHX</t>
        </is>
      </c>
      <c r="F8111" s="10" t="n">
        <v>700</v>
      </c>
      <c r="G8111" t="inlineStr">
        <is>
          <t>0700-0759</t>
        </is>
      </c>
      <c r="H8111" s="9">
        <f>INT(F8111/100)</f>
        <v/>
      </c>
      <c r="I8111" t="n">
        <v>-1</v>
      </c>
      <c r="J8111" t="n">
        <v>0</v>
      </c>
      <c r="K8111" t="n">
        <v>-15</v>
      </c>
      <c r="L8111" t="n">
        <v>0</v>
      </c>
      <c r="M8111" t="n">
        <v>0</v>
      </c>
      <c r="O8111" t="n">
        <v>0</v>
      </c>
    </row>
    <row r="8112">
      <c r="A8112" s="8" t="n">
        <v>46223</v>
      </c>
      <c r="B8112" t="inlineStr">
        <is>
          <t>AA</t>
        </is>
      </c>
      <c r="C8112" s="9">
        <f>_xlfn.XLOOKUP(B8112,Carriers[Code],Carriers[Airline])</f>
        <v/>
      </c>
      <c r="D8112" t="n">
        <v>2455</v>
      </c>
      <c r="E8112" t="inlineStr">
        <is>
          <t>LAX</t>
        </is>
      </c>
      <c r="F8112" s="10" t="n">
        <v>700</v>
      </c>
      <c r="G8112" t="inlineStr">
        <is>
          <t>0700-0759</t>
        </is>
      </c>
      <c r="H8112" s="9">
        <f>INT(F8112/100)</f>
        <v/>
      </c>
      <c r="I8112" t="n">
        <v>-3</v>
      </c>
      <c r="J8112" t="n">
        <v>0</v>
      </c>
      <c r="K8112" t="n">
        <v>-34</v>
      </c>
      <c r="L8112" t="n">
        <v>0</v>
      </c>
      <c r="M8112" t="n">
        <v>0</v>
      </c>
      <c r="O8112" t="n">
        <v>0</v>
      </c>
    </row>
    <row r="8113">
      <c r="A8113" s="8" t="n">
        <v>46223</v>
      </c>
      <c r="B8113" t="inlineStr">
        <is>
          <t>AA</t>
        </is>
      </c>
      <c r="C8113" s="9">
        <f>_xlfn.XLOOKUP(B8113,Carriers[Code],Carriers[Airline])</f>
        <v/>
      </c>
      <c r="D8113" t="n">
        <v>2555</v>
      </c>
      <c r="E8113" t="inlineStr">
        <is>
          <t>DFW</t>
        </is>
      </c>
      <c r="F8113" s="10" t="n">
        <v>700</v>
      </c>
      <c r="G8113" t="inlineStr">
        <is>
          <t>0700-0759</t>
        </is>
      </c>
      <c r="H8113" s="9">
        <f>INT(F8113/100)</f>
        <v/>
      </c>
      <c r="M8113" t="n">
        <v>1</v>
      </c>
      <c r="N8113" t="inlineStr">
        <is>
          <t>A</t>
        </is>
      </c>
      <c r="O8113" t="n">
        <v>0</v>
      </c>
    </row>
    <row r="8114">
      <c r="A8114" s="8" t="n">
        <v>46223</v>
      </c>
      <c r="B8114" t="inlineStr">
        <is>
          <t>B6</t>
        </is>
      </c>
      <c r="C8114" s="9">
        <f>_xlfn.XLOOKUP(B8114,Carriers[Code],Carriers[Airline])</f>
        <v/>
      </c>
      <c r="D8114" t="n">
        <v>1159</v>
      </c>
      <c r="E8114" t="inlineStr">
        <is>
          <t>PHL</t>
        </is>
      </c>
      <c r="F8114" s="10" t="n">
        <v>700</v>
      </c>
      <c r="G8114" t="inlineStr">
        <is>
          <t>0700-0759</t>
        </is>
      </c>
      <c r="H8114" s="9">
        <f>INT(F8114/100)</f>
        <v/>
      </c>
      <c r="I8114" t="n">
        <v>4</v>
      </c>
      <c r="J8114" t="n">
        <v>0</v>
      </c>
      <c r="K8114" t="n">
        <v>0</v>
      </c>
      <c r="L8114" t="n">
        <v>0</v>
      </c>
      <c r="M8114" t="n">
        <v>0</v>
      </c>
      <c r="O8114" t="n">
        <v>0</v>
      </c>
    </row>
    <row r="8115">
      <c r="A8115" s="8" t="n">
        <v>46223</v>
      </c>
      <c r="B8115" t="inlineStr">
        <is>
          <t>B6</t>
        </is>
      </c>
      <c r="C8115" s="9">
        <f>_xlfn.XLOOKUP(B8115,Carriers[Code],Carriers[Airline])</f>
        <v/>
      </c>
      <c r="D8115" t="n">
        <v>1281</v>
      </c>
      <c r="E8115" t="inlineStr">
        <is>
          <t>RIC</t>
        </is>
      </c>
      <c r="F8115" s="10" t="n">
        <v>700</v>
      </c>
      <c r="G8115" t="inlineStr">
        <is>
          <t>0700-0759</t>
        </is>
      </c>
      <c r="H8115" s="9">
        <f>INT(F8115/100)</f>
        <v/>
      </c>
      <c r="I8115" t="n">
        <v>3</v>
      </c>
      <c r="J8115" t="n">
        <v>0</v>
      </c>
      <c r="K8115" t="n">
        <v>6</v>
      </c>
      <c r="L8115" t="n">
        <v>0</v>
      </c>
      <c r="M8115" t="n">
        <v>0</v>
      </c>
      <c r="O8115" t="n">
        <v>0</v>
      </c>
    </row>
    <row r="8116">
      <c r="A8116" s="8" t="n">
        <v>46223</v>
      </c>
      <c r="B8116" t="inlineStr">
        <is>
          <t>DL</t>
        </is>
      </c>
      <c r="C8116" s="9">
        <f>_xlfn.XLOOKUP(B8116,Carriers[Code],Carriers[Airline])</f>
        <v/>
      </c>
      <c r="D8116" t="n">
        <v>2706</v>
      </c>
      <c r="E8116" t="inlineStr">
        <is>
          <t>TPA</t>
        </is>
      </c>
      <c r="F8116" s="10" t="n">
        <v>700</v>
      </c>
      <c r="G8116" t="inlineStr">
        <is>
          <t>0700-0759</t>
        </is>
      </c>
      <c r="H8116" s="9">
        <f>INT(F8116/100)</f>
        <v/>
      </c>
      <c r="I8116" t="n">
        <v>1</v>
      </c>
      <c r="J8116" t="n">
        <v>0</v>
      </c>
      <c r="K8116" t="n">
        <v>-4</v>
      </c>
      <c r="L8116" t="n">
        <v>0</v>
      </c>
      <c r="M8116" t="n">
        <v>0</v>
      </c>
      <c r="O8116" t="n">
        <v>0</v>
      </c>
    </row>
    <row r="8117">
      <c r="A8117" s="8" t="n">
        <v>46223</v>
      </c>
      <c r="B8117" t="inlineStr">
        <is>
          <t>DL</t>
        </is>
      </c>
      <c r="C8117" s="9">
        <f>_xlfn.XLOOKUP(B8117,Carriers[Code],Carriers[Airline])</f>
        <v/>
      </c>
      <c r="D8117" t="n">
        <v>2770</v>
      </c>
      <c r="E8117" t="inlineStr">
        <is>
          <t>LGA</t>
        </is>
      </c>
      <c r="F8117" s="10" t="n">
        <v>700</v>
      </c>
      <c r="G8117" t="inlineStr">
        <is>
          <t>0700-0759</t>
        </is>
      </c>
      <c r="H8117" s="9">
        <f>INT(F8117/100)</f>
        <v/>
      </c>
      <c r="I8117" t="n">
        <v>-1</v>
      </c>
      <c r="J8117" t="n">
        <v>0</v>
      </c>
      <c r="K8117" t="n">
        <v>-4</v>
      </c>
      <c r="L8117" t="n">
        <v>0</v>
      </c>
      <c r="M8117" t="n">
        <v>0</v>
      </c>
      <c r="O8117" t="n">
        <v>0</v>
      </c>
    </row>
    <row r="8118">
      <c r="A8118" s="8" t="n">
        <v>46223</v>
      </c>
      <c r="B8118" t="inlineStr">
        <is>
          <t>MQ</t>
        </is>
      </c>
      <c r="C8118" s="9">
        <f>_xlfn.XLOOKUP(B8118,Carriers[Code],Carriers[Airline])</f>
        <v/>
      </c>
      <c r="D8118" t="n">
        <v>3814</v>
      </c>
      <c r="E8118" t="inlineStr">
        <is>
          <t>STL</t>
        </is>
      </c>
      <c r="F8118" s="10" t="n">
        <v>700</v>
      </c>
      <c r="G8118" t="inlineStr">
        <is>
          <t>0700-0759</t>
        </is>
      </c>
      <c r="H8118" s="9">
        <f>INT(F8118/100)</f>
        <v/>
      </c>
      <c r="I8118" t="n">
        <v>-6</v>
      </c>
      <c r="J8118" t="n">
        <v>0</v>
      </c>
      <c r="K8118" t="n">
        <v>-11</v>
      </c>
      <c r="L8118" t="n">
        <v>0</v>
      </c>
      <c r="M8118" t="n">
        <v>0</v>
      </c>
      <c r="O8118" t="n">
        <v>0</v>
      </c>
    </row>
    <row r="8119">
      <c r="A8119" s="8" t="n">
        <v>46223</v>
      </c>
      <c r="B8119" t="inlineStr">
        <is>
          <t>YX</t>
        </is>
      </c>
      <c r="C8119" s="9">
        <f>_xlfn.XLOOKUP(B8119,Carriers[Code],Carriers[Airline])</f>
        <v/>
      </c>
      <c r="D8119" t="n">
        <v>4435</v>
      </c>
      <c r="E8119" t="inlineStr">
        <is>
          <t>IND</t>
        </is>
      </c>
      <c r="F8119" s="10" t="n">
        <v>700</v>
      </c>
      <c r="G8119" t="inlineStr">
        <is>
          <t>0700-0759</t>
        </is>
      </c>
      <c r="H8119" s="9">
        <f>INT(F8119/100)</f>
        <v/>
      </c>
      <c r="I8119" t="n">
        <v>0</v>
      </c>
      <c r="J8119" t="n">
        <v>0</v>
      </c>
      <c r="K8119" t="n">
        <v>-5</v>
      </c>
      <c r="L8119" t="n">
        <v>0</v>
      </c>
      <c r="M8119" t="n">
        <v>0</v>
      </c>
      <c r="O8119" t="n">
        <v>0</v>
      </c>
    </row>
    <row r="8120">
      <c r="A8120" s="8" t="n">
        <v>46223</v>
      </c>
      <c r="B8120" t="inlineStr">
        <is>
          <t>YX</t>
        </is>
      </c>
      <c r="C8120" s="9">
        <f>_xlfn.XLOOKUP(B8120,Carriers[Code],Carriers[Airline])</f>
        <v/>
      </c>
      <c r="D8120" t="n">
        <v>4505</v>
      </c>
      <c r="E8120" t="inlineStr">
        <is>
          <t>DCA</t>
        </is>
      </c>
      <c r="F8120" s="10" t="n">
        <v>700</v>
      </c>
      <c r="G8120" t="inlineStr">
        <is>
          <t>0700-0759</t>
        </is>
      </c>
      <c r="H8120" s="9">
        <f>INT(F8120/100)</f>
        <v/>
      </c>
      <c r="I8120" t="n">
        <v>-7</v>
      </c>
      <c r="J8120" t="n">
        <v>0</v>
      </c>
      <c r="K8120" t="n">
        <v>-8</v>
      </c>
      <c r="L8120" t="n">
        <v>0</v>
      </c>
      <c r="M8120" t="n">
        <v>0</v>
      </c>
      <c r="O8120" t="n">
        <v>0</v>
      </c>
    </row>
    <row r="8121">
      <c r="A8121" s="8" t="n">
        <v>46223</v>
      </c>
      <c r="B8121" t="inlineStr">
        <is>
          <t>AS</t>
        </is>
      </c>
      <c r="C8121" s="9">
        <f>_xlfn.XLOOKUP(B8121,Carriers[Code],Carriers[Airline])</f>
        <v/>
      </c>
      <c r="D8121" t="n">
        <v>459</v>
      </c>
      <c r="E8121" t="inlineStr">
        <is>
          <t>SEA</t>
        </is>
      </c>
      <c r="F8121" s="10" t="n">
        <v>703</v>
      </c>
      <c r="G8121" t="inlineStr">
        <is>
          <t>0700-0759</t>
        </is>
      </c>
      <c r="H8121" s="9">
        <f>INT(F8121/100)</f>
        <v/>
      </c>
      <c r="I8121" t="n">
        <v>2</v>
      </c>
      <c r="J8121" t="n">
        <v>0</v>
      </c>
      <c r="K8121" t="n">
        <v>22</v>
      </c>
      <c r="L8121" t="n">
        <v>1</v>
      </c>
      <c r="M8121" t="n">
        <v>0</v>
      </c>
      <c r="O8121" t="n">
        <v>0</v>
      </c>
      <c r="P8121" t="n">
        <v>0</v>
      </c>
      <c r="Q8121" t="n">
        <v>0</v>
      </c>
      <c r="R8121" t="n">
        <v>22</v>
      </c>
      <c r="S8121" t="n">
        <v>0</v>
      </c>
      <c r="T8121" t="n">
        <v>0</v>
      </c>
    </row>
    <row r="8122">
      <c r="A8122" s="8" t="n">
        <v>46223</v>
      </c>
      <c r="B8122" t="inlineStr">
        <is>
          <t>YX</t>
        </is>
      </c>
      <c r="C8122" s="9">
        <f>_xlfn.XLOOKUP(B8122,Carriers[Code],Carriers[Airline])</f>
        <v/>
      </c>
      <c r="D8122" t="n">
        <v>4396</v>
      </c>
      <c r="E8122" t="inlineStr">
        <is>
          <t>LGA</t>
        </is>
      </c>
      <c r="F8122" s="10" t="n">
        <v>704</v>
      </c>
      <c r="G8122" t="inlineStr">
        <is>
          <t>0700-0759</t>
        </is>
      </c>
      <c r="H8122" s="9">
        <f>INT(F8122/100)</f>
        <v/>
      </c>
      <c r="I8122" t="n">
        <v>-6</v>
      </c>
      <c r="J8122" t="n">
        <v>0</v>
      </c>
      <c r="K8122" t="n">
        <v>9</v>
      </c>
      <c r="L8122" t="n">
        <v>0</v>
      </c>
      <c r="M8122" t="n">
        <v>0</v>
      </c>
      <c r="O8122" t="n">
        <v>0</v>
      </c>
    </row>
    <row r="8123">
      <c r="A8123" s="8" t="n">
        <v>46223</v>
      </c>
      <c r="B8123" t="inlineStr">
        <is>
          <t>B6</t>
        </is>
      </c>
      <c r="C8123" s="9">
        <f>_xlfn.XLOOKUP(B8123,Carriers[Code],Carriers[Airline])</f>
        <v/>
      </c>
      <c r="D8123" t="n">
        <v>109</v>
      </c>
      <c r="E8123" t="inlineStr">
        <is>
          <t>JAX</t>
        </is>
      </c>
      <c r="F8123" s="10" t="n">
        <v>705</v>
      </c>
      <c r="G8123" t="inlineStr">
        <is>
          <t>0700-0759</t>
        </is>
      </c>
      <c r="H8123" s="9">
        <f>INT(F8123/100)</f>
        <v/>
      </c>
      <c r="I8123" t="n">
        <v>-7</v>
      </c>
      <c r="J8123" t="n">
        <v>0</v>
      </c>
      <c r="K8123" t="n">
        <v>4</v>
      </c>
      <c r="L8123" t="n">
        <v>0</v>
      </c>
      <c r="M8123" t="n">
        <v>0</v>
      </c>
      <c r="O8123" t="n">
        <v>0</v>
      </c>
    </row>
    <row r="8124">
      <c r="A8124" s="8" t="n">
        <v>46223</v>
      </c>
      <c r="B8124" t="inlineStr">
        <is>
          <t>DL</t>
        </is>
      </c>
      <c r="C8124" s="9">
        <f>_xlfn.XLOOKUP(B8124,Carriers[Code],Carriers[Airline])</f>
        <v/>
      </c>
      <c r="D8124" t="n">
        <v>1399</v>
      </c>
      <c r="E8124" t="inlineStr">
        <is>
          <t>MIA</t>
        </is>
      </c>
      <c r="F8124" s="10" t="n">
        <v>705</v>
      </c>
      <c r="G8124" t="inlineStr">
        <is>
          <t>0700-0759</t>
        </is>
      </c>
      <c r="H8124" s="9">
        <f>INT(F8124/100)</f>
        <v/>
      </c>
      <c r="I8124" t="n">
        <v>-5</v>
      </c>
      <c r="J8124" t="n">
        <v>0</v>
      </c>
      <c r="K8124" t="n">
        <v>-12</v>
      </c>
      <c r="L8124" t="n">
        <v>0</v>
      </c>
      <c r="M8124" t="n">
        <v>0</v>
      </c>
      <c r="O8124" t="n">
        <v>0</v>
      </c>
    </row>
    <row r="8125">
      <c r="A8125" s="8" t="n">
        <v>46223</v>
      </c>
      <c r="B8125" t="inlineStr">
        <is>
          <t>DL</t>
        </is>
      </c>
      <c r="C8125" s="9">
        <f>_xlfn.XLOOKUP(B8125,Carriers[Code],Carriers[Airline])</f>
        <v/>
      </c>
      <c r="D8125" t="n">
        <v>1580</v>
      </c>
      <c r="E8125" t="inlineStr">
        <is>
          <t>MCO</t>
        </is>
      </c>
      <c r="F8125" s="10" t="n">
        <v>705</v>
      </c>
      <c r="G8125" t="inlineStr">
        <is>
          <t>0700-0759</t>
        </is>
      </c>
      <c r="H8125" s="9">
        <f>INT(F8125/100)</f>
        <v/>
      </c>
      <c r="I8125" t="n">
        <v>1</v>
      </c>
      <c r="J8125" t="n">
        <v>0</v>
      </c>
      <c r="K8125" t="n">
        <v>5</v>
      </c>
      <c r="L8125" t="n">
        <v>0</v>
      </c>
      <c r="M8125" t="n">
        <v>0</v>
      </c>
      <c r="O8125" t="n">
        <v>0</v>
      </c>
    </row>
    <row r="8126">
      <c r="A8126" s="8" t="n">
        <v>46223</v>
      </c>
      <c r="B8126" t="inlineStr">
        <is>
          <t>B6</t>
        </is>
      </c>
      <c r="C8126" s="9">
        <f>_xlfn.XLOOKUP(B8126,Carriers[Code],Carriers[Airline])</f>
        <v/>
      </c>
      <c r="D8126" t="n">
        <v>397</v>
      </c>
      <c r="E8126" t="inlineStr">
        <is>
          <t>SEA</t>
        </is>
      </c>
      <c r="F8126" s="10" t="n">
        <v>710</v>
      </c>
      <c r="G8126" t="inlineStr">
        <is>
          <t>0700-0759</t>
        </is>
      </c>
      <c r="H8126" s="9">
        <f>INT(F8126/100)</f>
        <v/>
      </c>
      <c r="I8126" t="n">
        <v>62</v>
      </c>
      <c r="J8126" t="n">
        <v>1</v>
      </c>
      <c r="K8126" t="n">
        <v>65</v>
      </c>
      <c r="L8126" t="n">
        <v>1</v>
      </c>
      <c r="M8126" t="n">
        <v>0</v>
      </c>
      <c r="O8126" t="n">
        <v>0</v>
      </c>
      <c r="P8126" t="n">
        <v>62</v>
      </c>
      <c r="Q8126" t="n">
        <v>0</v>
      </c>
      <c r="R8126" t="n">
        <v>3</v>
      </c>
      <c r="S8126" t="n">
        <v>0</v>
      </c>
      <c r="T8126" t="n">
        <v>0</v>
      </c>
    </row>
    <row r="8127">
      <c r="A8127" s="8" t="n">
        <v>46223</v>
      </c>
      <c r="B8127" t="inlineStr">
        <is>
          <t>B6</t>
        </is>
      </c>
      <c r="C8127" s="9">
        <f>_xlfn.XLOOKUP(B8127,Carriers[Code],Carriers[Airline])</f>
        <v/>
      </c>
      <c r="D8127" t="n">
        <v>2229</v>
      </c>
      <c r="E8127" t="inlineStr">
        <is>
          <t>MKE</t>
        </is>
      </c>
      <c r="F8127" s="10" t="n">
        <v>710</v>
      </c>
      <c r="G8127" t="inlineStr">
        <is>
          <t>0700-0759</t>
        </is>
      </c>
      <c r="H8127" s="9">
        <f>INT(F8127/100)</f>
        <v/>
      </c>
      <c r="I8127" t="n">
        <v>-8</v>
      </c>
      <c r="J8127" t="n">
        <v>0</v>
      </c>
      <c r="K8127" t="n">
        <v>-8</v>
      </c>
      <c r="L8127" t="n">
        <v>0</v>
      </c>
      <c r="M8127" t="n">
        <v>0</v>
      </c>
      <c r="O8127" t="n">
        <v>0</v>
      </c>
    </row>
    <row r="8128">
      <c r="A8128" s="8" t="n">
        <v>46223</v>
      </c>
      <c r="B8128" t="inlineStr">
        <is>
          <t>DL</t>
        </is>
      </c>
      <c r="C8128" s="9">
        <f>_xlfn.XLOOKUP(B8128,Carriers[Code],Carriers[Airline])</f>
        <v/>
      </c>
      <c r="D8128" t="n">
        <v>1138</v>
      </c>
      <c r="E8128" t="inlineStr">
        <is>
          <t>MSP</t>
        </is>
      </c>
      <c r="F8128" s="10" t="n">
        <v>710</v>
      </c>
      <c r="G8128" t="inlineStr">
        <is>
          <t>0700-0759</t>
        </is>
      </c>
      <c r="H8128" s="9">
        <f>INT(F8128/100)</f>
        <v/>
      </c>
      <c r="I8128" t="n">
        <v>-7</v>
      </c>
      <c r="J8128" t="n">
        <v>0</v>
      </c>
      <c r="K8128" t="n">
        <v>0</v>
      </c>
      <c r="L8128" t="n">
        <v>0</v>
      </c>
      <c r="M8128" t="n">
        <v>0</v>
      </c>
      <c r="O8128" t="n">
        <v>0</v>
      </c>
    </row>
    <row r="8129">
      <c r="A8129" s="8" t="n">
        <v>46223</v>
      </c>
      <c r="B8129" t="inlineStr">
        <is>
          <t>B6</t>
        </is>
      </c>
      <c r="C8129" s="9">
        <f>_xlfn.XLOOKUP(B8129,Carriers[Code],Carriers[Airline])</f>
        <v/>
      </c>
      <c r="D8129" t="n">
        <v>2041</v>
      </c>
      <c r="E8129" t="inlineStr">
        <is>
          <t>CLE</t>
        </is>
      </c>
      <c r="F8129" s="10" t="n">
        <v>715</v>
      </c>
      <c r="G8129" t="inlineStr">
        <is>
          <t>0700-0759</t>
        </is>
      </c>
      <c r="H8129" s="9">
        <f>INT(F8129/100)</f>
        <v/>
      </c>
      <c r="I8129" t="n">
        <v>60</v>
      </c>
      <c r="J8129" t="n">
        <v>1</v>
      </c>
      <c r="K8129" t="n">
        <v>48</v>
      </c>
      <c r="L8129" t="n">
        <v>1</v>
      </c>
      <c r="M8129" t="n">
        <v>0</v>
      </c>
      <c r="O8129" t="n">
        <v>0</v>
      </c>
      <c r="P8129" t="n">
        <v>48</v>
      </c>
      <c r="Q8129" t="n">
        <v>0</v>
      </c>
      <c r="R8129" t="n">
        <v>0</v>
      </c>
      <c r="S8129" t="n">
        <v>0</v>
      </c>
      <c r="T8129" t="n">
        <v>0</v>
      </c>
    </row>
    <row r="8130">
      <c r="A8130" s="8" t="n">
        <v>46223</v>
      </c>
      <c r="B8130" t="inlineStr">
        <is>
          <t>DL</t>
        </is>
      </c>
      <c r="C8130" s="9">
        <f>_xlfn.XLOOKUP(B8130,Carriers[Code],Carriers[Airline])</f>
        <v/>
      </c>
      <c r="D8130" t="n">
        <v>760</v>
      </c>
      <c r="E8130" t="inlineStr">
        <is>
          <t>DFW</t>
        </is>
      </c>
      <c r="F8130" s="10" t="n">
        <v>715</v>
      </c>
      <c r="G8130" t="inlineStr">
        <is>
          <t>0700-0759</t>
        </is>
      </c>
      <c r="H8130" s="9">
        <f>INT(F8130/100)</f>
        <v/>
      </c>
      <c r="I8130" t="n">
        <v>-6</v>
      </c>
      <c r="J8130" t="n">
        <v>0</v>
      </c>
      <c r="K8130" t="n">
        <v>-21</v>
      </c>
      <c r="L8130" t="n">
        <v>0</v>
      </c>
      <c r="M8130" t="n">
        <v>0</v>
      </c>
      <c r="O8130" t="n">
        <v>0</v>
      </c>
    </row>
    <row r="8131">
      <c r="A8131" s="8" t="n">
        <v>46223</v>
      </c>
      <c r="B8131" t="inlineStr">
        <is>
          <t>UA</t>
        </is>
      </c>
      <c r="C8131" s="9">
        <f>_xlfn.XLOOKUP(B8131,Carriers[Code],Carriers[Airline])</f>
        <v/>
      </c>
      <c r="D8131" t="n">
        <v>2631</v>
      </c>
      <c r="E8131" t="inlineStr">
        <is>
          <t>ORD</t>
        </is>
      </c>
      <c r="F8131" s="10" t="n">
        <v>719</v>
      </c>
      <c r="G8131" t="inlineStr">
        <is>
          <t>0700-0759</t>
        </is>
      </c>
      <c r="H8131" s="9">
        <f>INT(F8131/100)</f>
        <v/>
      </c>
      <c r="I8131" t="n">
        <v>-4</v>
      </c>
      <c r="J8131" t="n">
        <v>0</v>
      </c>
      <c r="K8131" t="n">
        <v>-20</v>
      </c>
      <c r="L8131" t="n">
        <v>0</v>
      </c>
      <c r="M8131" t="n">
        <v>0</v>
      </c>
      <c r="O8131" t="n">
        <v>0</v>
      </c>
    </row>
    <row r="8132">
      <c r="A8132" s="8" t="n">
        <v>46223</v>
      </c>
      <c r="B8132" t="inlineStr">
        <is>
          <t>DL</t>
        </is>
      </c>
      <c r="C8132" s="9">
        <f>_xlfn.XLOOKUP(B8132,Carriers[Code],Carriers[Airline])</f>
        <v/>
      </c>
      <c r="D8132" t="n">
        <v>977</v>
      </c>
      <c r="E8132" t="inlineStr">
        <is>
          <t>SFO</t>
        </is>
      </c>
      <c r="F8132" s="10" t="n">
        <v>720</v>
      </c>
      <c r="G8132" t="inlineStr">
        <is>
          <t>0700-0759</t>
        </is>
      </c>
      <c r="H8132" s="9">
        <f>INT(F8132/100)</f>
        <v/>
      </c>
      <c r="I8132" t="n">
        <v>8</v>
      </c>
      <c r="J8132" t="n">
        <v>0</v>
      </c>
      <c r="K8132" t="n">
        <v>-15</v>
      </c>
      <c r="L8132" t="n">
        <v>0</v>
      </c>
      <c r="M8132" t="n">
        <v>0</v>
      </c>
      <c r="O8132" t="n">
        <v>0</v>
      </c>
    </row>
    <row r="8133">
      <c r="A8133" s="8" t="n">
        <v>46223</v>
      </c>
      <c r="B8133" t="inlineStr">
        <is>
          <t>B6</t>
        </is>
      </c>
      <c r="C8133" s="9">
        <f>_xlfn.XLOOKUP(B8133,Carriers[Code],Carriers[Airline])</f>
        <v/>
      </c>
      <c r="D8133" t="n">
        <v>249</v>
      </c>
      <c r="E8133" t="inlineStr">
        <is>
          <t>SAV</t>
        </is>
      </c>
      <c r="F8133" s="10" t="n">
        <v>725</v>
      </c>
      <c r="G8133" t="inlineStr">
        <is>
          <t>0700-0759</t>
        </is>
      </c>
      <c r="H8133" s="9">
        <f>INT(F8133/100)</f>
        <v/>
      </c>
      <c r="M8133" t="n">
        <v>1</v>
      </c>
      <c r="N8133" t="inlineStr">
        <is>
          <t>A</t>
        </is>
      </c>
      <c r="O8133" t="n">
        <v>0</v>
      </c>
    </row>
    <row r="8134">
      <c r="A8134" s="8" t="n">
        <v>46223</v>
      </c>
      <c r="B8134" t="inlineStr">
        <is>
          <t>UA</t>
        </is>
      </c>
      <c r="C8134" s="9">
        <f>_xlfn.XLOOKUP(B8134,Carriers[Code],Carriers[Airline])</f>
        <v/>
      </c>
      <c r="D8134" t="n">
        <v>226</v>
      </c>
      <c r="E8134" t="inlineStr">
        <is>
          <t>IAH</t>
        </is>
      </c>
      <c r="F8134" s="10" t="n">
        <v>725</v>
      </c>
      <c r="G8134" t="inlineStr">
        <is>
          <t>0700-0759</t>
        </is>
      </c>
      <c r="H8134" s="9">
        <f>INT(F8134/100)</f>
        <v/>
      </c>
      <c r="I8134" t="n">
        <v>-3</v>
      </c>
      <c r="J8134" t="n">
        <v>0</v>
      </c>
      <c r="K8134" t="n">
        <v>-19</v>
      </c>
      <c r="L8134" t="n">
        <v>0</v>
      </c>
      <c r="M8134" t="n">
        <v>0</v>
      </c>
      <c r="O8134" t="n">
        <v>0</v>
      </c>
    </row>
    <row r="8135">
      <c r="A8135" s="8" t="n">
        <v>46223</v>
      </c>
      <c r="B8135" t="inlineStr">
        <is>
          <t>YX</t>
        </is>
      </c>
      <c r="C8135" s="9">
        <f>_xlfn.XLOOKUP(B8135,Carriers[Code],Carriers[Airline])</f>
        <v/>
      </c>
      <c r="D8135" t="n">
        <v>5692</v>
      </c>
      <c r="E8135" t="inlineStr">
        <is>
          <t>DCA</t>
        </is>
      </c>
      <c r="F8135" s="10" t="n">
        <v>725</v>
      </c>
      <c r="G8135" t="inlineStr">
        <is>
          <t>0700-0759</t>
        </is>
      </c>
      <c r="H8135" s="9">
        <f>INT(F8135/100)</f>
        <v/>
      </c>
      <c r="I8135" t="n">
        <v>-6</v>
      </c>
      <c r="J8135" t="n">
        <v>0</v>
      </c>
      <c r="K8135" t="n">
        <v>-16</v>
      </c>
      <c r="L8135" t="n">
        <v>0</v>
      </c>
      <c r="M8135" t="n">
        <v>0</v>
      </c>
      <c r="O8135" t="n">
        <v>0</v>
      </c>
    </row>
    <row r="8136">
      <c r="A8136" s="8" t="n">
        <v>46223</v>
      </c>
      <c r="B8136" t="inlineStr">
        <is>
          <t>UA</t>
        </is>
      </c>
      <c r="C8136" s="9">
        <f>_xlfn.XLOOKUP(B8136,Carriers[Code],Carriers[Airline])</f>
        <v/>
      </c>
      <c r="D8136" t="n">
        <v>323</v>
      </c>
      <c r="E8136" t="inlineStr">
        <is>
          <t>SFO</t>
        </is>
      </c>
      <c r="F8136" s="10" t="n">
        <v>728</v>
      </c>
      <c r="G8136" t="inlineStr">
        <is>
          <t>0700-0759</t>
        </is>
      </c>
      <c r="H8136" s="9">
        <f>INT(F8136/100)</f>
        <v/>
      </c>
      <c r="I8136" t="n">
        <v>0</v>
      </c>
      <c r="J8136" t="n">
        <v>0</v>
      </c>
      <c r="K8136" t="n">
        <v>-26</v>
      </c>
      <c r="L8136" t="n">
        <v>0</v>
      </c>
      <c r="M8136" t="n">
        <v>0</v>
      </c>
      <c r="O8136" t="n">
        <v>0</v>
      </c>
    </row>
    <row r="8137">
      <c r="A8137" s="8" t="n">
        <v>46223</v>
      </c>
      <c r="B8137" t="inlineStr">
        <is>
          <t>DL</t>
        </is>
      </c>
      <c r="C8137" s="9">
        <f>_xlfn.XLOOKUP(B8137,Carriers[Code],Carriers[Airline])</f>
        <v/>
      </c>
      <c r="D8137" t="n">
        <v>2474</v>
      </c>
      <c r="E8137" t="inlineStr">
        <is>
          <t>RSW</t>
        </is>
      </c>
      <c r="F8137" s="10" t="n">
        <v>730</v>
      </c>
      <c r="G8137" t="inlineStr">
        <is>
          <t>0700-0759</t>
        </is>
      </c>
      <c r="H8137" s="9">
        <f>INT(F8137/100)</f>
        <v/>
      </c>
      <c r="I8137" t="n">
        <v>0</v>
      </c>
      <c r="J8137" t="n">
        <v>0</v>
      </c>
      <c r="K8137" t="n">
        <v>-12</v>
      </c>
      <c r="L8137" t="n">
        <v>0</v>
      </c>
      <c r="M8137" t="n">
        <v>0</v>
      </c>
      <c r="O8137" t="n">
        <v>0</v>
      </c>
    </row>
    <row r="8138">
      <c r="A8138" s="8" t="n">
        <v>46223</v>
      </c>
      <c r="B8138" t="inlineStr">
        <is>
          <t>DL</t>
        </is>
      </c>
      <c r="C8138" s="9">
        <f>_xlfn.XLOOKUP(B8138,Carriers[Code],Carriers[Airline])</f>
        <v/>
      </c>
      <c r="D8138" t="n">
        <v>2570</v>
      </c>
      <c r="E8138" t="inlineStr">
        <is>
          <t>ORD</t>
        </is>
      </c>
      <c r="F8138" s="10" t="n">
        <v>730</v>
      </c>
      <c r="G8138" t="inlineStr">
        <is>
          <t>0700-0759</t>
        </is>
      </c>
      <c r="H8138" s="9">
        <f>INT(F8138/100)</f>
        <v/>
      </c>
      <c r="I8138" t="n">
        <v>-5</v>
      </c>
      <c r="J8138" t="n">
        <v>0</v>
      </c>
      <c r="K8138" t="n">
        <v>-14</v>
      </c>
      <c r="L8138" t="n">
        <v>0</v>
      </c>
      <c r="M8138" t="n">
        <v>0</v>
      </c>
      <c r="O8138" t="n">
        <v>0</v>
      </c>
    </row>
    <row r="8139">
      <c r="A8139" s="8" t="n">
        <v>46223</v>
      </c>
      <c r="B8139" t="inlineStr">
        <is>
          <t>WN</t>
        </is>
      </c>
      <c r="C8139" s="9">
        <f>_xlfn.XLOOKUP(B8139,Carriers[Code],Carriers[Airline])</f>
        <v/>
      </c>
      <c r="D8139" t="n">
        <v>745</v>
      </c>
      <c r="E8139" t="inlineStr">
        <is>
          <t>MDW</t>
        </is>
      </c>
      <c r="F8139" s="10" t="n">
        <v>730</v>
      </c>
      <c r="G8139" t="inlineStr">
        <is>
          <t>0700-0759</t>
        </is>
      </c>
      <c r="H8139" s="9">
        <f>INT(F8139/100)</f>
        <v/>
      </c>
      <c r="I8139" t="n">
        <v>-2</v>
      </c>
      <c r="J8139" t="n">
        <v>0</v>
      </c>
      <c r="K8139" t="n">
        <v>-22</v>
      </c>
      <c r="L8139" t="n">
        <v>0</v>
      </c>
      <c r="M8139" t="n">
        <v>0</v>
      </c>
      <c r="O8139" t="n">
        <v>0</v>
      </c>
    </row>
    <row r="8140">
      <c r="A8140" s="8" t="n">
        <v>46223</v>
      </c>
      <c r="B8140" t="inlineStr">
        <is>
          <t>YX</t>
        </is>
      </c>
      <c r="C8140" s="9">
        <f>_xlfn.XLOOKUP(B8140,Carriers[Code],Carriers[Airline])</f>
        <v/>
      </c>
      <c r="D8140" t="n">
        <v>5628</v>
      </c>
      <c r="E8140" t="inlineStr">
        <is>
          <t>IND</t>
        </is>
      </c>
      <c r="F8140" s="10" t="n">
        <v>735</v>
      </c>
      <c r="G8140" t="inlineStr">
        <is>
          <t>0700-0759</t>
        </is>
      </c>
      <c r="H8140" s="9">
        <f>INT(F8140/100)</f>
        <v/>
      </c>
      <c r="I8140" t="n">
        <v>25</v>
      </c>
      <c r="J8140" t="n">
        <v>1</v>
      </c>
      <c r="K8140" t="n">
        <v>27</v>
      </c>
      <c r="L8140" t="n">
        <v>1</v>
      </c>
      <c r="M8140" t="n">
        <v>0</v>
      </c>
      <c r="O8140" t="n">
        <v>0</v>
      </c>
      <c r="P8140" t="n">
        <v>25</v>
      </c>
      <c r="Q8140" t="n">
        <v>0</v>
      </c>
      <c r="R8140" t="n">
        <v>2</v>
      </c>
      <c r="S8140" t="n">
        <v>0</v>
      </c>
      <c r="T8140" t="n">
        <v>0</v>
      </c>
    </row>
    <row r="8141">
      <c r="A8141" s="8" t="n">
        <v>46223</v>
      </c>
      <c r="B8141" t="inlineStr">
        <is>
          <t>B6</t>
        </is>
      </c>
      <c r="C8141" s="9">
        <f>_xlfn.XLOOKUP(B8141,Carriers[Code],Carriers[Airline])</f>
        <v/>
      </c>
      <c r="D8141" t="n">
        <v>687</v>
      </c>
      <c r="E8141" t="inlineStr">
        <is>
          <t>LAX</t>
        </is>
      </c>
      <c r="F8141" s="10" t="n">
        <v>740</v>
      </c>
      <c r="G8141" t="inlineStr">
        <is>
          <t>0700-0759</t>
        </is>
      </c>
      <c r="H8141" s="9">
        <f>INT(F8141/100)</f>
        <v/>
      </c>
      <c r="I8141" t="n">
        <v>-6</v>
      </c>
      <c r="J8141" t="n">
        <v>0</v>
      </c>
      <c r="K8141" t="n">
        <v>-20</v>
      </c>
      <c r="L8141" t="n">
        <v>0</v>
      </c>
      <c r="M8141" t="n">
        <v>0</v>
      </c>
      <c r="O8141" t="n">
        <v>0</v>
      </c>
    </row>
    <row r="8142">
      <c r="A8142" s="8" t="n">
        <v>46223</v>
      </c>
      <c r="B8142" t="inlineStr">
        <is>
          <t>DL</t>
        </is>
      </c>
      <c r="C8142" s="9">
        <f>_xlfn.XLOOKUP(B8142,Carriers[Code],Carriers[Airline])</f>
        <v/>
      </c>
      <c r="D8142" t="n">
        <v>499</v>
      </c>
      <c r="E8142" t="inlineStr">
        <is>
          <t>DEN</t>
        </is>
      </c>
      <c r="F8142" s="10" t="n">
        <v>745</v>
      </c>
      <c r="G8142" t="inlineStr">
        <is>
          <t>0700-0759</t>
        </is>
      </c>
      <c r="H8142" s="9">
        <f>INT(F8142/100)</f>
        <v/>
      </c>
      <c r="I8142" t="n">
        <v>-4</v>
      </c>
      <c r="J8142" t="n">
        <v>0</v>
      </c>
      <c r="K8142" t="n">
        <v>-21</v>
      </c>
      <c r="L8142" t="n">
        <v>0</v>
      </c>
      <c r="M8142" t="n">
        <v>0</v>
      </c>
      <c r="O8142" t="n">
        <v>0</v>
      </c>
    </row>
    <row r="8143">
      <c r="A8143" s="8" t="n">
        <v>46223</v>
      </c>
      <c r="B8143" t="inlineStr">
        <is>
          <t>UA</t>
        </is>
      </c>
      <c r="C8143" s="9">
        <f>_xlfn.XLOOKUP(B8143,Carriers[Code],Carriers[Airline])</f>
        <v/>
      </c>
      <c r="D8143" t="n">
        <v>647</v>
      </c>
      <c r="E8143" t="inlineStr">
        <is>
          <t>DEN</t>
        </is>
      </c>
      <c r="F8143" s="10" t="n">
        <v>745</v>
      </c>
      <c r="G8143" t="inlineStr">
        <is>
          <t>0700-0759</t>
        </is>
      </c>
      <c r="H8143" s="9">
        <f>INT(F8143/100)</f>
        <v/>
      </c>
      <c r="I8143" t="n">
        <v>-5</v>
      </c>
      <c r="J8143" t="n">
        <v>0</v>
      </c>
      <c r="K8143" t="n">
        <v>-16</v>
      </c>
      <c r="L8143" t="n">
        <v>0</v>
      </c>
      <c r="M8143" t="n">
        <v>0</v>
      </c>
      <c r="O8143" t="n">
        <v>0</v>
      </c>
    </row>
    <row r="8144">
      <c r="A8144" s="8" t="n">
        <v>46223</v>
      </c>
      <c r="B8144" t="inlineStr">
        <is>
          <t>DL</t>
        </is>
      </c>
      <c r="C8144" s="9">
        <f>_xlfn.XLOOKUP(B8144,Carriers[Code],Carriers[Airline])</f>
        <v/>
      </c>
      <c r="D8144" t="n">
        <v>497</v>
      </c>
      <c r="E8144" t="inlineStr">
        <is>
          <t>LAS</t>
        </is>
      </c>
      <c r="F8144" s="10" t="n">
        <v>750</v>
      </c>
      <c r="G8144" t="inlineStr">
        <is>
          <t>0700-0759</t>
        </is>
      </c>
      <c r="H8144" s="9">
        <f>INT(F8144/100)</f>
        <v/>
      </c>
      <c r="I8144" t="n">
        <v>1</v>
      </c>
      <c r="J8144" t="n">
        <v>0</v>
      </c>
      <c r="K8144" t="n">
        <v>-3</v>
      </c>
      <c r="L8144" t="n">
        <v>0</v>
      </c>
      <c r="M8144" t="n">
        <v>0</v>
      </c>
      <c r="O8144" t="n">
        <v>0</v>
      </c>
    </row>
    <row r="8145">
      <c r="A8145" s="8" t="n">
        <v>46223</v>
      </c>
      <c r="B8145" t="inlineStr">
        <is>
          <t>DL</t>
        </is>
      </c>
      <c r="C8145" s="9">
        <f>_xlfn.XLOOKUP(B8145,Carriers[Code],Carriers[Airline])</f>
        <v/>
      </c>
      <c r="D8145" t="n">
        <v>384</v>
      </c>
      <c r="E8145" t="inlineStr">
        <is>
          <t>SEA</t>
        </is>
      </c>
      <c r="F8145" s="10" t="n">
        <v>753</v>
      </c>
      <c r="G8145" t="inlineStr">
        <is>
          <t>0700-0759</t>
        </is>
      </c>
      <c r="H8145" s="9">
        <f>INT(F8145/100)</f>
        <v/>
      </c>
      <c r="I8145" t="n">
        <v>0</v>
      </c>
      <c r="J8145" t="n">
        <v>0</v>
      </c>
      <c r="K8145" t="n">
        <v>13</v>
      </c>
      <c r="L8145" t="n">
        <v>0</v>
      </c>
      <c r="M8145" t="n">
        <v>0</v>
      </c>
      <c r="O8145" t="n">
        <v>0</v>
      </c>
    </row>
    <row r="8146">
      <c r="A8146" s="8" t="n">
        <v>46223</v>
      </c>
      <c r="B8146" t="inlineStr">
        <is>
          <t>B6</t>
        </is>
      </c>
      <c r="C8146" s="9">
        <f>_xlfn.XLOOKUP(B8146,Carriers[Code],Carriers[Airline])</f>
        <v/>
      </c>
      <c r="D8146" t="n">
        <v>669</v>
      </c>
      <c r="E8146" t="inlineStr">
        <is>
          <t>FLL</t>
        </is>
      </c>
      <c r="F8146" s="10" t="n">
        <v>754</v>
      </c>
      <c r="G8146" t="inlineStr">
        <is>
          <t>0700-0759</t>
        </is>
      </c>
      <c r="H8146" s="9">
        <f>INT(F8146/100)</f>
        <v/>
      </c>
      <c r="I8146" t="n">
        <v>-1</v>
      </c>
      <c r="J8146" t="n">
        <v>0</v>
      </c>
      <c r="K8146" t="n">
        <v>-15</v>
      </c>
      <c r="L8146" t="n">
        <v>0</v>
      </c>
      <c r="M8146" t="n">
        <v>0</v>
      </c>
      <c r="O8146" t="n">
        <v>0</v>
      </c>
    </row>
    <row r="8147">
      <c r="A8147" s="8" t="n">
        <v>46223</v>
      </c>
      <c r="B8147" t="inlineStr">
        <is>
          <t>DL</t>
        </is>
      </c>
      <c r="C8147" s="9">
        <f>_xlfn.XLOOKUP(B8147,Carriers[Code],Carriers[Airline])</f>
        <v/>
      </c>
      <c r="D8147" t="n">
        <v>1401</v>
      </c>
      <c r="E8147" t="inlineStr">
        <is>
          <t>FLL</t>
        </is>
      </c>
      <c r="F8147" s="10" t="n">
        <v>755</v>
      </c>
      <c r="G8147" t="inlineStr">
        <is>
          <t>0700-0759</t>
        </is>
      </c>
      <c r="H8147" s="9">
        <f>INT(F8147/100)</f>
        <v/>
      </c>
      <c r="I8147" t="n">
        <v>94</v>
      </c>
      <c r="J8147" t="n">
        <v>1</v>
      </c>
      <c r="K8147" t="n">
        <v>78</v>
      </c>
      <c r="L8147" t="n">
        <v>1</v>
      </c>
      <c r="M8147" t="n">
        <v>0</v>
      </c>
      <c r="O8147" t="n">
        <v>0</v>
      </c>
      <c r="P8147" t="n">
        <v>78</v>
      </c>
      <c r="Q8147" t="n">
        <v>0</v>
      </c>
      <c r="R8147" t="n">
        <v>0</v>
      </c>
      <c r="S8147" t="n">
        <v>0</v>
      </c>
      <c r="T8147" t="n">
        <v>0</v>
      </c>
    </row>
    <row r="8148">
      <c r="A8148" s="8" t="n">
        <v>46223</v>
      </c>
      <c r="B8148" t="inlineStr">
        <is>
          <t>WN</t>
        </is>
      </c>
      <c r="C8148" s="9">
        <f>_xlfn.XLOOKUP(B8148,Carriers[Code],Carriers[Airline])</f>
        <v/>
      </c>
      <c r="D8148" t="n">
        <v>375</v>
      </c>
      <c r="E8148" t="inlineStr">
        <is>
          <t>AUS</t>
        </is>
      </c>
      <c r="F8148" s="10" t="n">
        <v>755</v>
      </c>
      <c r="G8148" t="inlineStr">
        <is>
          <t>0700-0759</t>
        </is>
      </c>
      <c r="H8148" s="9">
        <f>INT(F8148/100)</f>
        <v/>
      </c>
      <c r="I8148" t="n">
        <v>0</v>
      </c>
      <c r="J8148" t="n">
        <v>0</v>
      </c>
      <c r="K8148" t="n">
        <v>-19</v>
      </c>
      <c r="L8148" t="n">
        <v>0</v>
      </c>
      <c r="M8148" t="n">
        <v>0</v>
      </c>
      <c r="O8148" t="n">
        <v>0</v>
      </c>
    </row>
    <row r="8149">
      <c r="A8149" s="8" t="n">
        <v>46223</v>
      </c>
      <c r="B8149" t="inlineStr">
        <is>
          <t>AA</t>
        </is>
      </c>
      <c r="C8149" s="9">
        <f>_xlfn.XLOOKUP(B8149,Carriers[Code],Carriers[Airline])</f>
        <v/>
      </c>
      <c r="D8149" t="n">
        <v>1259</v>
      </c>
      <c r="E8149" t="inlineStr">
        <is>
          <t>MIA</t>
        </is>
      </c>
      <c r="F8149" s="10" t="n">
        <v>800</v>
      </c>
      <c r="G8149" t="inlineStr">
        <is>
          <t>0800-0859</t>
        </is>
      </c>
      <c r="H8149" s="9">
        <f>INT(F8149/100)</f>
        <v/>
      </c>
      <c r="I8149" t="n">
        <v>5</v>
      </c>
      <c r="J8149" t="n">
        <v>0</v>
      </c>
      <c r="K8149" t="n">
        <v>-10</v>
      </c>
      <c r="L8149" t="n">
        <v>0</v>
      </c>
      <c r="M8149" t="n">
        <v>0</v>
      </c>
      <c r="O8149" t="n">
        <v>0</v>
      </c>
    </row>
    <row r="8150">
      <c r="A8150" s="8" t="n">
        <v>46223</v>
      </c>
      <c r="B8150" t="inlineStr">
        <is>
          <t>DL</t>
        </is>
      </c>
      <c r="C8150" s="9">
        <f>_xlfn.XLOOKUP(B8150,Carriers[Code],Carriers[Airline])</f>
        <v/>
      </c>
      <c r="D8150" t="n">
        <v>923</v>
      </c>
      <c r="E8150" t="inlineStr">
        <is>
          <t>ATL</t>
        </is>
      </c>
      <c r="F8150" s="10" t="n">
        <v>800</v>
      </c>
      <c r="G8150" t="inlineStr">
        <is>
          <t>0800-0859</t>
        </is>
      </c>
      <c r="H8150" s="9">
        <f>INT(F8150/100)</f>
        <v/>
      </c>
      <c r="I8150" t="n">
        <v>-7</v>
      </c>
      <c r="J8150" t="n">
        <v>0</v>
      </c>
      <c r="K8150" t="n">
        <v>-22</v>
      </c>
      <c r="L8150" t="n">
        <v>0</v>
      </c>
      <c r="M8150" t="n">
        <v>0</v>
      </c>
      <c r="O8150" t="n">
        <v>0</v>
      </c>
    </row>
    <row r="8151">
      <c r="A8151" s="8" t="n">
        <v>46223</v>
      </c>
      <c r="B8151" t="inlineStr">
        <is>
          <t>UA</t>
        </is>
      </c>
      <c r="C8151" s="9">
        <f>_xlfn.XLOOKUP(B8151,Carriers[Code],Carriers[Airline])</f>
        <v/>
      </c>
      <c r="D8151" t="n">
        <v>570</v>
      </c>
      <c r="E8151" t="inlineStr">
        <is>
          <t>EWR</t>
        </is>
      </c>
      <c r="F8151" s="10" t="n">
        <v>800</v>
      </c>
      <c r="G8151" t="inlineStr">
        <is>
          <t>0800-0859</t>
        </is>
      </c>
      <c r="H8151" s="9">
        <f>INT(F8151/100)</f>
        <v/>
      </c>
      <c r="I8151" t="n">
        <v>-7</v>
      </c>
      <c r="J8151" t="n">
        <v>0</v>
      </c>
      <c r="K8151" t="n">
        <v>-11</v>
      </c>
      <c r="L8151" t="n">
        <v>0</v>
      </c>
      <c r="M8151" t="n">
        <v>0</v>
      </c>
      <c r="O8151" t="n">
        <v>0</v>
      </c>
    </row>
    <row r="8152">
      <c r="A8152" s="8" t="n">
        <v>46223</v>
      </c>
      <c r="B8152" t="inlineStr">
        <is>
          <t>YX</t>
        </is>
      </c>
      <c r="C8152" s="9">
        <f>_xlfn.XLOOKUP(B8152,Carriers[Code],Carriers[Airline])</f>
        <v/>
      </c>
      <c r="D8152" t="n">
        <v>5735</v>
      </c>
      <c r="E8152" t="inlineStr">
        <is>
          <t>LGA</t>
        </is>
      </c>
      <c r="F8152" s="10" t="n">
        <v>800</v>
      </c>
      <c r="G8152" t="inlineStr">
        <is>
          <t>0800-0859</t>
        </is>
      </c>
      <c r="H8152" s="9">
        <f>INT(F8152/100)</f>
        <v/>
      </c>
      <c r="I8152" t="n">
        <v>59</v>
      </c>
      <c r="J8152" t="n">
        <v>1</v>
      </c>
      <c r="K8152" t="n">
        <v>55</v>
      </c>
      <c r="L8152" t="n">
        <v>1</v>
      </c>
      <c r="M8152" t="n">
        <v>0</v>
      </c>
      <c r="O8152" t="n">
        <v>0</v>
      </c>
      <c r="P8152" t="n">
        <v>55</v>
      </c>
      <c r="Q8152" t="n">
        <v>0</v>
      </c>
      <c r="R8152" t="n">
        <v>0</v>
      </c>
      <c r="S8152" t="n">
        <v>0</v>
      </c>
      <c r="T8152" t="n">
        <v>0</v>
      </c>
    </row>
    <row r="8153">
      <c r="A8153" s="8" t="n">
        <v>46223</v>
      </c>
      <c r="B8153" t="inlineStr">
        <is>
          <t>AA</t>
        </is>
      </c>
      <c r="C8153" s="9">
        <f>_xlfn.XLOOKUP(B8153,Carriers[Code],Carriers[Airline])</f>
        <v/>
      </c>
      <c r="D8153" t="n">
        <v>701</v>
      </c>
      <c r="E8153" t="inlineStr">
        <is>
          <t>DFW</t>
        </is>
      </c>
      <c r="F8153" s="10" t="n">
        <v>801</v>
      </c>
      <c r="G8153" t="inlineStr">
        <is>
          <t>0800-0859</t>
        </is>
      </c>
      <c r="H8153" s="9">
        <f>INT(F8153/100)</f>
        <v/>
      </c>
      <c r="I8153" t="n">
        <v>-11</v>
      </c>
      <c r="J8153" t="n">
        <v>0</v>
      </c>
      <c r="K8153" t="n">
        <v>-33</v>
      </c>
      <c r="L8153" t="n">
        <v>0</v>
      </c>
      <c r="M8153" t="n">
        <v>0</v>
      </c>
      <c r="O8153" t="n">
        <v>0</v>
      </c>
    </row>
    <row r="8154">
      <c r="A8154" s="8" t="n">
        <v>46223</v>
      </c>
      <c r="B8154" t="inlineStr">
        <is>
          <t>AA</t>
        </is>
      </c>
      <c r="C8154" s="9">
        <f>_xlfn.XLOOKUP(B8154,Carriers[Code],Carriers[Airline])</f>
        <v/>
      </c>
      <c r="D8154" t="n">
        <v>2764</v>
      </c>
      <c r="E8154" t="inlineStr">
        <is>
          <t>PHL</t>
        </is>
      </c>
      <c r="F8154" s="10" t="n">
        <v>803</v>
      </c>
      <c r="G8154" t="inlineStr">
        <is>
          <t>0800-0859</t>
        </is>
      </c>
      <c r="H8154" s="9">
        <f>INT(F8154/100)</f>
        <v/>
      </c>
      <c r="I8154" t="n">
        <v>43</v>
      </c>
      <c r="J8154" t="n">
        <v>1</v>
      </c>
      <c r="K8154" t="n">
        <v>28</v>
      </c>
      <c r="L8154" t="n">
        <v>1</v>
      </c>
      <c r="M8154" t="n">
        <v>0</v>
      </c>
      <c r="O8154" t="n">
        <v>0</v>
      </c>
      <c r="P8154" t="n">
        <v>28</v>
      </c>
      <c r="Q8154" t="n">
        <v>0</v>
      </c>
      <c r="R8154" t="n">
        <v>0</v>
      </c>
      <c r="S8154" t="n">
        <v>0</v>
      </c>
      <c r="T8154" t="n">
        <v>0</v>
      </c>
    </row>
    <row r="8155">
      <c r="A8155" s="8" t="n">
        <v>46223</v>
      </c>
      <c r="B8155" t="inlineStr">
        <is>
          <t>AA</t>
        </is>
      </c>
      <c r="C8155" s="9">
        <f>_xlfn.XLOOKUP(B8155,Carriers[Code],Carriers[Airline])</f>
        <v/>
      </c>
      <c r="D8155" t="n">
        <v>2715</v>
      </c>
      <c r="E8155" t="inlineStr">
        <is>
          <t>CLT</t>
        </is>
      </c>
      <c r="F8155" s="10" t="n">
        <v>805</v>
      </c>
      <c r="G8155" t="inlineStr">
        <is>
          <t>0800-0859</t>
        </is>
      </c>
      <c r="H8155" s="9">
        <f>INT(F8155/100)</f>
        <v/>
      </c>
      <c r="I8155" t="n">
        <v>-4</v>
      </c>
      <c r="J8155" t="n">
        <v>0</v>
      </c>
      <c r="K8155" t="n">
        <v>-21</v>
      </c>
      <c r="L8155" t="n">
        <v>0</v>
      </c>
      <c r="M8155" t="n">
        <v>0</v>
      </c>
      <c r="O8155" t="n">
        <v>0</v>
      </c>
    </row>
    <row r="8156">
      <c r="A8156" s="8" t="n">
        <v>46223</v>
      </c>
      <c r="B8156" t="inlineStr">
        <is>
          <t>YX</t>
        </is>
      </c>
      <c r="C8156" s="9">
        <f>_xlfn.XLOOKUP(B8156,Carriers[Code],Carriers[Airline])</f>
        <v/>
      </c>
      <c r="D8156" t="n">
        <v>4377</v>
      </c>
      <c r="E8156" t="inlineStr">
        <is>
          <t>LGA</t>
        </is>
      </c>
      <c r="F8156" s="10" t="n">
        <v>806</v>
      </c>
      <c r="G8156" t="inlineStr">
        <is>
          <t>0800-0859</t>
        </is>
      </c>
      <c r="H8156" s="9">
        <f>INT(F8156/100)</f>
        <v/>
      </c>
      <c r="I8156" t="n">
        <v>-5</v>
      </c>
      <c r="J8156" t="n">
        <v>0</v>
      </c>
      <c r="K8156" t="n">
        <v>-12</v>
      </c>
      <c r="L8156" t="n">
        <v>0</v>
      </c>
      <c r="M8156" t="n">
        <v>0</v>
      </c>
      <c r="O8156" t="n">
        <v>0</v>
      </c>
    </row>
    <row r="8157">
      <c r="A8157" s="8" t="n">
        <v>46223</v>
      </c>
      <c r="B8157" t="inlineStr">
        <is>
          <t>YX</t>
        </is>
      </c>
      <c r="C8157" s="9">
        <f>_xlfn.XLOOKUP(B8157,Carriers[Code],Carriers[Airline])</f>
        <v/>
      </c>
      <c r="D8157" t="n">
        <v>4399</v>
      </c>
      <c r="E8157" t="inlineStr">
        <is>
          <t>CMH</t>
        </is>
      </c>
      <c r="F8157" s="10" t="n">
        <v>809</v>
      </c>
      <c r="G8157" t="inlineStr">
        <is>
          <t>0800-0859</t>
        </is>
      </c>
      <c r="H8157" s="9">
        <f>INT(F8157/100)</f>
        <v/>
      </c>
      <c r="I8157" t="n">
        <v>86</v>
      </c>
      <c r="J8157" t="n">
        <v>1</v>
      </c>
      <c r="K8157" t="n">
        <v>72</v>
      </c>
      <c r="L8157" t="n">
        <v>1</v>
      </c>
      <c r="M8157" t="n">
        <v>0</v>
      </c>
      <c r="O8157" t="n">
        <v>0</v>
      </c>
      <c r="P8157" t="n">
        <v>3</v>
      </c>
      <c r="Q8157" t="n">
        <v>0</v>
      </c>
      <c r="R8157" t="n">
        <v>0</v>
      </c>
      <c r="S8157" t="n">
        <v>0</v>
      </c>
      <c r="T8157" t="n">
        <v>69</v>
      </c>
    </row>
    <row r="8158">
      <c r="A8158" s="8" t="n">
        <v>46223</v>
      </c>
      <c r="B8158" t="inlineStr">
        <is>
          <t>B6</t>
        </is>
      </c>
      <c r="C8158" s="9">
        <f>_xlfn.XLOOKUP(B8158,Carriers[Code],Carriers[Airline])</f>
        <v/>
      </c>
      <c r="D8158" t="n">
        <v>311</v>
      </c>
      <c r="E8158" t="inlineStr">
        <is>
          <t>ORD</t>
        </is>
      </c>
      <c r="F8158" s="10" t="n">
        <v>810</v>
      </c>
      <c r="G8158" t="inlineStr">
        <is>
          <t>0800-0859</t>
        </is>
      </c>
      <c r="H8158" s="9">
        <f>INT(F8158/100)</f>
        <v/>
      </c>
      <c r="I8158" t="n">
        <v>-2</v>
      </c>
      <c r="J8158" t="n">
        <v>0</v>
      </c>
      <c r="K8158" t="n">
        <v>-1</v>
      </c>
      <c r="L8158" t="n">
        <v>0</v>
      </c>
      <c r="M8158" t="n">
        <v>0</v>
      </c>
      <c r="O8158" t="n">
        <v>0</v>
      </c>
    </row>
    <row r="8159">
      <c r="A8159" s="8" t="n">
        <v>46223</v>
      </c>
      <c r="B8159" t="inlineStr">
        <is>
          <t>YX</t>
        </is>
      </c>
      <c r="C8159" s="9">
        <f>_xlfn.XLOOKUP(B8159,Carriers[Code],Carriers[Airline])</f>
        <v/>
      </c>
      <c r="D8159" t="n">
        <v>5654</v>
      </c>
      <c r="E8159" t="inlineStr">
        <is>
          <t>CMH</t>
        </is>
      </c>
      <c r="F8159" s="10" t="n">
        <v>811</v>
      </c>
      <c r="G8159" t="inlineStr">
        <is>
          <t>0800-0859</t>
        </is>
      </c>
      <c r="H8159" s="9">
        <f>INT(F8159/100)</f>
        <v/>
      </c>
      <c r="I8159" t="n">
        <v>-4</v>
      </c>
      <c r="J8159" t="n">
        <v>0</v>
      </c>
      <c r="K8159" t="n">
        <v>-22</v>
      </c>
      <c r="L8159" t="n">
        <v>0</v>
      </c>
      <c r="M8159" t="n">
        <v>0</v>
      </c>
      <c r="O8159" t="n">
        <v>0</v>
      </c>
    </row>
    <row r="8160">
      <c r="A8160" s="8" t="n">
        <v>46223</v>
      </c>
      <c r="B8160" t="inlineStr">
        <is>
          <t>B6</t>
        </is>
      </c>
      <c r="C8160" s="9">
        <f>_xlfn.XLOOKUP(B8160,Carriers[Code],Carriers[Airline])</f>
        <v/>
      </c>
      <c r="D8160" t="n">
        <v>2115</v>
      </c>
      <c r="E8160" t="inlineStr">
        <is>
          <t>BUF</t>
        </is>
      </c>
      <c r="F8160" s="10" t="n">
        <v>813</v>
      </c>
      <c r="G8160" t="inlineStr">
        <is>
          <t>0800-0859</t>
        </is>
      </c>
      <c r="H8160" s="9">
        <f>INT(F8160/100)</f>
        <v/>
      </c>
      <c r="I8160" t="n">
        <v>22</v>
      </c>
      <c r="J8160" t="n">
        <v>1</v>
      </c>
      <c r="K8160" t="n">
        <v>17</v>
      </c>
      <c r="L8160" t="n">
        <v>1</v>
      </c>
      <c r="M8160" t="n">
        <v>0</v>
      </c>
      <c r="O8160" t="n">
        <v>0</v>
      </c>
      <c r="P8160" t="n">
        <v>17</v>
      </c>
      <c r="Q8160" t="n">
        <v>0</v>
      </c>
      <c r="R8160" t="n">
        <v>0</v>
      </c>
      <c r="S8160" t="n">
        <v>0</v>
      </c>
      <c r="T8160" t="n">
        <v>0</v>
      </c>
    </row>
    <row r="8161">
      <c r="A8161" s="8" t="n">
        <v>46223</v>
      </c>
      <c r="B8161" t="inlineStr">
        <is>
          <t>B6</t>
        </is>
      </c>
      <c r="C8161" s="9">
        <f>_xlfn.XLOOKUP(B8161,Carriers[Code],Carriers[Airline])</f>
        <v/>
      </c>
      <c r="D8161" t="n">
        <v>791</v>
      </c>
      <c r="E8161" t="inlineStr">
        <is>
          <t>TPA</t>
        </is>
      </c>
      <c r="F8161" s="10" t="n">
        <v>815</v>
      </c>
      <c r="G8161" t="inlineStr">
        <is>
          <t>0800-0859</t>
        </is>
      </c>
      <c r="H8161" s="9">
        <f>INT(F8161/100)</f>
        <v/>
      </c>
      <c r="I8161" t="n">
        <v>2</v>
      </c>
      <c r="J8161" t="n">
        <v>0</v>
      </c>
      <c r="K8161" t="n">
        <v>3</v>
      </c>
      <c r="L8161" t="n">
        <v>0</v>
      </c>
      <c r="M8161" t="n">
        <v>0</v>
      </c>
      <c r="O8161" t="n">
        <v>0</v>
      </c>
    </row>
    <row r="8162">
      <c r="A8162" s="8" t="n">
        <v>46223</v>
      </c>
      <c r="B8162" t="inlineStr">
        <is>
          <t>B6</t>
        </is>
      </c>
      <c r="C8162" s="9">
        <f>_xlfn.XLOOKUP(B8162,Carriers[Code],Carriers[Airline])</f>
        <v/>
      </c>
      <c r="D8162" t="n">
        <v>1177</v>
      </c>
      <c r="E8162" t="inlineStr">
        <is>
          <t>LAS</t>
        </is>
      </c>
      <c r="F8162" s="10" t="n">
        <v>815</v>
      </c>
      <c r="G8162" t="inlineStr">
        <is>
          <t>0800-0859</t>
        </is>
      </c>
      <c r="H8162" s="9">
        <f>INT(F8162/100)</f>
        <v/>
      </c>
      <c r="I8162" t="n">
        <v>173</v>
      </c>
      <c r="J8162" t="n">
        <v>1</v>
      </c>
      <c r="K8162" t="n">
        <v>136</v>
      </c>
      <c r="L8162" t="n">
        <v>1</v>
      </c>
      <c r="M8162" t="n">
        <v>0</v>
      </c>
      <c r="O8162" t="n">
        <v>0</v>
      </c>
      <c r="P8162" t="n">
        <v>17</v>
      </c>
      <c r="Q8162" t="n">
        <v>0</v>
      </c>
      <c r="R8162" t="n">
        <v>0</v>
      </c>
      <c r="S8162" t="n">
        <v>0</v>
      </c>
      <c r="T8162" t="n">
        <v>119</v>
      </c>
    </row>
    <row r="8163">
      <c r="A8163" s="8" t="n">
        <v>46223</v>
      </c>
      <c r="B8163" t="inlineStr">
        <is>
          <t>UA</t>
        </is>
      </c>
      <c r="C8163" s="9">
        <f>_xlfn.XLOOKUP(B8163,Carriers[Code],Carriers[Airline])</f>
        <v/>
      </c>
      <c r="D8163" t="n">
        <v>1834</v>
      </c>
      <c r="E8163" t="inlineStr">
        <is>
          <t>ORD</t>
        </is>
      </c>
      <c r="F8163" s="10" t="n">
        <v>815</v>
      </c>
      <c r="G8163" t="inlineStr">
        <is>
          <t>0800-0859</t>
        </is>
      </c>
      <c r="H8163" s="9">
        <f>INT(F8163/100)</f>
        <v/>
      </c>
      <c r="I8163" t="n">
        <v>6</v>
      </c>
      <c r="J8163" t="n">
        <v>0</v>
      </c>
      <c r="K8163" t="n">
        <v>6</v>
      </c>
      <c r="L8163" t="n">
        <v>0</v>
      </c>
      <c r="M8163" t="n">
        <v>0</v>
      </c>
      <c r="O8163" t="n">
        <v>0</v>
      </c>
    </row>
    <row r="8164">
      <c r="A8164" s="8" t="n">
        <v>46223</v>
      </c>
      <c r="B8164" t="inlineStr">
        <is>
          <t>YX</t>
        </is>
      </c>
      <c r="C8164" s="9">
        <f>_xlfn.XLOOKUP(B8164,Carriers[Code],Carriers[Airline])</f>
        <v/>
      </c>
      <c r="D8164" t="n">
        <v>5678</v>
      </c>
      <c r="E8164" t="inlineStr">
        <is>
          <t>PIT</t>
        </is>
      </c>
      <c r="F8164" s="10" t="n">
        <v>815</v>
      </c>
      <c r="G8164" t="inlineStr">
        <is>
          <t>0800-0859</t>
        </is>
      </c>
      <c r="H8164" s="9">
        <f>INT(F8164/100)</f>
        <v/>
      </c>
      <c r="I8164" t="n">
        <v>-3</v>
      </c>
      <c r="J8164" t="n">
        <v>0</v>
      </c>
      <c r="K8164" t="n">
        <v>-15</v>
      </c>
      <c r="L8164" t="n">
        <v>0</v>
      </c>
      <c r="M8164" t="n">
        <v>0</v>
      </c>
      <c r="O8164" t="n">
        <v>0</v>
      </c>
    </row>
    <row r="8165">
      <c r="A8165" s="8" t="n">
        <v>46223</v>
      </c>
      <c r="B8165" t="inlineStr">
        <is>
          <t>DL</t>
        </is>
      </c>
      <c r="C8165" s="9">
        <f>_xlfn.XLOOKUP(B8165,Carriers[Code],Carriers[Airline])</f>
        <v/>
      </c>
      <c r="D8165" t="n">
        <v>1308</v>
      </c>
      <c r="E8165" t="inlineStr">
        <is>
          <t>MSP</t>
        </is>
      </c>
      <c r="F8165" s="10" t="n">
        <v>816</v>
      </c>
      <c r="G8165" t="inlineStr">
        <is>
          <t>0800-0859</t>
        </is>
      </c>
      <c r="H8165" s="9">
        <f>INT(F8165/100)</f>
        <v/>
      </c>
      <c r="I8165" t="n">
        <v>-1</v>
      </c>
      <c r="J8165" t="n">
        <v>0</v>
      </c>
      <c r="K8165" t="n">
        <v>4</v>
      </c>
      <c r="L8165" t="n">
        <v>0</v>
      </c>
      <c r="M8165" t="n">
        <v>0</v>
      </c>
      <c r="O8165" t="n">
        <v>0</v>
      </c>
    </row>
    <row r="8166">
      <c r="A8166" s="8" t="n">
        <v>46223</v>
      </c>
      <c r="B8166" t="inlineStr">
        <is>
          <t>AA</t>
        </is>
      </c>
      <c r="C8166" s="9">
        <f>_xlfn.XLOOKUP(B8166,Carriers[Code],Carriers[Airline])</f>
        <v/>
      </c>
      <c r="D8166" t="n">
        <v>1550</v>
      </c>
      <c r="E8166" t="inlineStr">
        <is>
          <t>DCA</t>
        </is>
      </c>
      <c r="F8166" s="10" t="n">
        <v>819</v>
      </c>
      <c r="G8166" t="inlineStr">
        <is>
          <t>0800-0859</t>
        </is>
      </c>
      <c r="H8166" s="9">
        <f>INT(F8166/100)</f>
        <v/>
      </c>
      <c r="I8166" t="n">
        <v>-10</v>
      </c>
      <c r="J8166" t="n">
        <v>0</v>
      </c>
      <c r="K8166" t="n">
        <v>-15</v>
      </c>
      <c r="L8166" t="n">
        <v>0</v>
      </c>
      <c r="M8166" t="n">
        <v>0</v>
      </c>
      <c r="O8166" t="n">
        <v>0</v>
      </c>
    </row>
    <row r="8167">
      <c r="A8167" s="8" t="n">
        <v>46223</v>
      </c>
      <c r="B8167" t="inlineStr">
        <is>
          <t>B6</t>
        </is>
      </c>
      <c r="C8167" s="9">
        <f>_xlfn.XLOOKUP(B8167,Carriers[Code],Carriers[Airline])</f>
        <v/>
      </c>
      <c r="D8167" t="n">
        <v>833</v>
      </c>
      <c r="E8167" t="inlineStr">
        <is>
          <t>SFO</t>
        </is>
      </c>
      <c r="F8167" s="10" t="n">
        <v>820</v>
      </c>
      <c r="G8167" t="inlineStr">
        <is>
          <t>0800-0859</t>
        </is>
      </c>
      <c r="H8167" s="9">
        <f>INT(F8167/100)</f>
        <v/>
      </c>
      <c r="I8167" t="n">
        <v>-6</v>
      </c>
      <c r="J8167" t="n">
        <v>0</v>
      </c>
      <c r="K8167" t="n">
        <v>-7</v>
      </c>
      <c r="L8167" t="n">
        <v>0</v>
      </c>
      <c r="M8167" t="n">
        <v>0</v>
      </c>
      <c r="O8167" t="n">
        <v>0</v>
      </c>
    </row>
    <row r="8168">
      <c r="A8168" s="8" t="n">
        <v>46223</v>
      </c>
      <c r="B8168" t="inlineStr">
        <is>
          <t>DL</t>
        </is>
      </c>
      <c r="C8168" s="9">
        <f>_xlfn.XLOOKUP(B8168,Carriers[Code],Carriers[Airline])</f>
        <v/>
      </c>
      <c r="D8168" t="n">
        <v>2141</v>
      </c>
      <c r="E8168" t="inlineStr">
        <is>
          <t>BNA</t>
        </is>
      </c>
      <c r="F8168" s="10" t="n">
        <v>820</v>
      </c>
      <c r="G8168" t="inlineStr">
        <is>
          <t>0800-0859</t>
        </is>
      </c>
      <c r="H8168" s="9">
        <f>INT(F8168/100)</f>
        <v/>
      </c>
      <c r="I8168" t="n">
        <v>46</v>
      </c>
      <c r="J8168" t="n">
        <v>1</v>
      </c>
      <c r="K8168" t="n">
        <v>42</v>
      </c>
      <c r="L8168" t="n">
        <v>1</v>
      </c>
      <c r="M8168" t="n">
        <v>0</v>
      </c>
      <c r="O8168" t="n">
        <v>0</v>
      </c>
      <c r="P8168" t="n">
        <v>42</v>
      </c>
      <c r="Q8168" t="n">
        <v>0</v>
      </c>
      <c r="R8168" t="n">
        <v>0</v>
      </c>
      <c r="S8168" t="n">
        <v>0</v>
      </c>
      <c r="T8168" t="n">
        <v>0</v>
      </c>
    </row>
    <row r="8169">
      <c r="A8169" s="8" t="n">
        <v>46223</v>
      </c>
      <c r="B8169" t="inlineStr">
        <is>
          <t>B6</t>
        </is>
      </c>
      <c r="C8169" s="9">
        <f>_xlfn.XLOOKUP(B8169,Carriers[Code],Carriers[Airline])</f>
        <v/>
      </c>
      <c r="D8169" t="n">
        <v>351</v>
      </c>
      <c r="E8169" t="inlineStr">
        <is>
          <t>MCO</t>
        </is>
      </c>
      <c r="F8169" s="10" t="n">
        <v>825</v>
      </c>
      <c r="G8169" t="inlineStr">
        <is>
          <t>0800-0859</t>
        </is>
      </c>
      <c r="H8169" s="9">
        <f>INT(F8169/100)</f>
        <v/>
      </c>
      <c r="I8169" t="n">
        <v>-4</v>
      </c>
      <c r="J8169" t="n">
        <v>0</v>
      </c>
      <c r="K8169" t="n">
        <v>-9</v>
      </c>
      <c r="L8169" t="n">
        <v>0</v>
      </c>
      <c r="M8169" t="n">
        <v>0</v>
      </c>
      <c r="O8169" t="n">
        <v>0</v>
      </c>
    </row>
    <row r="8170">
      <c r="A8170" s="8" t="n">
        <v>46223</v>
      </c>
      <c r="B8170" t="inlineStr">
        <is>
          <t>AS</t>
        </is>
      </c>
      <c r="C8170" s="9">
        <f>_xlfn.XLOOKUP(B8170,Carriers[Code],Carriers[Airline])</f>
        <v/>
      </c>
      <c r="D8170" t="n">
        <v>256</v>
      </c>
      <c r="E8170" t="inlineStr">
        <is>
          <t>SAN</t>
        </is>
      </c>
      <c r="F8170" s="10" t="n">
        <v>828</v>
      </c>
      <c r="G8170" t="inlineStr">
        <is>
          <t>0800-0859</t>
        </is>
      </c>
      <c r="H8170" s="9">
        <f>INT(F8170/100)</f>
        <v/>
      </c>
      <c r="I8170" t="n">
        <v>-4</v>
      </c>
      <c r="J8170" t="n">
        <v>0</v>
      </c>
      <c r="K8170" t="n">
        <v>-32</v>
      </c>
      <c r="L8170" t="n">
        <v>0</v>
      </c>
      <c r="M8170" t="n">
        <v>0</v>
      </c>
      <c r="O8170" t="n">
        <v>0</v>
      </c>
    </row>
    <row r="8171">
      <c r="A8171" s="8" t="n">
        <v>46223</v>
      </c>
      <c r="B8171" t="inlineStr">
        <is>
          <t>B6</t>
        </is>
      </c>
      <c r="C8171" s="9">
        <f>_xlfn.XLOOKUP(B8171,Carriers[Code],Carriers[Airline])</f>
        <v/>
      </c>
      <c r="D8171" t="n">
        <v>2355</v>
      </c>
      <c r="E8171" t="inlineStr">
        <is>
          <t>DCA</t>
        </is>
      </c>
      <c r="F8171" s="10" t="n">
        <v>829</v>
      </c>
      <c r="G8171" t="inlineStr">
        <is>
          <t>0800-0859</t>
        </is>
      </c>
      <c r="H8171" s="9">
        <f>INT(F8171/100)</f>
        <v/>
      </c>
      <c r="I8171" t="n">
        <v>-10</v>
      </c>
      <c r="J8171" t="n">
        <v>0</v>
      </c>
      <c r="K8171" t="n">
        <v>-15</v>
      </c>
      <c r="L8171" t="n">
        <v>0</v>
      </c>
      <c r="M8171" t="n">
        <v>0</v>
      </c>
      <c r="O8171" t="n">
        <v>0</v>
      </c>
    </row>
    <row r="8172">
      <c r="A8172" s="8" t="n">
        <v>46223</v>
      </c>
      <c r="B8172" t="inlineStr">
        <is>
          <t>B6</t>
        </is>
      </c>
      <c r="C8172" s="9">
        <f>_xlfn.XLOOKUP(B8172,Carriers[Code],Carriers[Airline])</f>
        <v/>
      </c>
      <c r="D8172" t="n">
        <v>1097</v>
      </c>
      <c r="E8172" t="inlineStr">
        <is>
          <t>ATL</t>
        </is>
      </c>
      <c r="F8172" s="10" t="n">
        <v>830</v>
      </c>
      <c r="G8172" t="inlineStr">
        <is>
          <t>0800-0859</t>
        </is>
      </c>
      <c r="H8172" s="9">
        <f>INT(F8172/100)</f>
        <v/>
      </c>
      <c r="I8172" t="n">
        <v>3</v>
      </c>
      <c r="J8172" t="n">
        <v>0</v>
      </c>
      <c r="K8172" t="n">
        <v>-8</v>
      </c>
      <c r="L8172" t="n">
        <v>0</v>
      </c>
      <c r="M8172" t="n">
        <v>0</v>
      </c>
      <c r="O8172" t="n">
        <v>0</v>
      </c>
    </row>
    <row r="8173">
      <c r="A8173" s="8" t="n">
        <v>46223</v>
      </c>
      <c r="B8173" t="inlineStr">
        <is>
          <t>YX</t>
        </is>
      </c>
      <c r="C8173" s="9">
        <f>_xlfn.XLOOKUP(B8173,Carriers[Code],Carriers[Airline])</f>
        <v/>
      </c>
      <c r="D8173" t="n">
        <v>5674</v>
      </c>
      <c r="E8173" t="inlineStr">
        <is>
          <t>CLE</t>
        </is>
      </c>
      <c r="F8173" s="10" t="n">
        <v>830</v>
      </c>
      <c r="G8173" t="inlineStr">
        <is>
          <t>0800-0859</t>
        </is>
      </c>
      <c r="H8173" s="9">
        <f>INT(F8173/100)</f>
        <v/>
      </c>
      <c r="I8173" t="n">
        <v>-5</v>
      </c>
      <c r="J8173" t="n">
        <v>0</v>
      </c>
      <c r="K8173" t="n">
        <v>-7</v>
      </c>
      <c r="L8173" t="n">
        <v>0</v>
      </c>
      <c r="M8173" t="n">
        <v>0</v>
      </c>
      <c r="O8173" t="n">
        <v>0</v>
      </c>
    </row>
    <row r="8174">
      <c r="A8174" s="8" t="n">
        <v>46223</v>
      </c>
      <c r="B8174" t="inlineStr">
        <is>
          <t>YX</t>
        </is>
      </c>
      <c r="C8174" s="9">
        <f>_xlfn.XLOOKUP(B8174,Carriers[Code],Carriers[Airline])</f>
        <v/>
      </c>
      <c r="D8174" t="n">
        <v>4635</v>
      </c>
      <c r="E8174" t="inlineStr">
        <is>
          <t>SYR</t>
        </is>
      </c>
      <c r="F8174" s="10" t="n">
        <v>836</v>
      </c>
      <c r="G8174" t="inlineStr">
        <is>
          <t>0800-0859</t>
        </is>
      </c>
      <c r="H8174" s="9">
        <f>INT(F8174/100)</f>
        <v/>
      </c>
      <c r="I8174" t="n">
        <v>-10</v>
      </c>
      <c r="J8174" t="n">
        <v>0</v>
      </c>
      <c r="K8174" t="n">
        <v>-21</v>
      </c>
      <c r="L8174" t="n">
        <v>0</v>
      </c>
      <c r="M8174" t="n">
        <v>0</v>
      </c>
      <c r="O8174" t="n">
        <v>0</v>
      </c>
    </row>
    <row r="8175">
      <c r="A8175" s="8" t="n">
        <v>46223</v>
      </c>
      <c r="B8175" t="inlineStr">
        <is>
          <t>B6</t>
        </is>
      </c>
      <c r="C8175" s="9">
        <f>_xlfn.XLOOKUP(B8175,Carriers[Code],Carriers[Airline])</f>
        <v/>
      </c>
      <c r="D8175" t="n">
        <v>1017</v>
      </c>
      <c r="E8175" t="inlineStr">
        <is>
          <t>JFK</t>
        </is>
      </c>
      <c r="F8175" s="10" t="n">
        <v>841</v>
      </c>
      <c r="G8175" t="inlineStr">
        <is>
          <t>0800-0859</t>
        </is>
      </c>
      <c r="H8175" s="9">
        <f>INT(F8175/100)</f>
        <v/>
      </c>
      <c r="I8175" t="n">
        <v>37</v>
      </c>
      <c r="J8175" t="n">
        <v>1</v>
      </c>
      <c r="K8175" t="n">
        <v>36</v>
      </c>
      <c r="L8175" t="n">
        <v>1</v>
      </c>
      <c r="M8175" t="n">
        <v>0</v>
      </c>
      <c r="O8175" t="n">
        <v>0</v>
      </c>
      <c r="P8175" t="n">
        <v>36</v>
      </c>
      <c r="Q8175" t="n">
        <v>0</v>
      </c>
      <c r="R8175" t="n">
        <v>0</v>
      </c>
      <c r="S8175" t="n">
        <v>0</v>
      </c>
      <c r="T8175" t="n">
        <v>0</v>
      </c>
    </row>
    <row r="8176">
      <c r="A8176" s="8" t="n">
        <v>46223</v>
      </c>
      <c r="B8176" t="inlineStr">
        <is>
          <t>F9</t>
        </is>
      </c>
      <c r="C8176" s="9">
        <f>_xlfn.XLOOKUP(B8176,Carriers[Code],Carriers[Airline])</f>
        <v/>
      </c>
      <c r="D8176" t="n">
        <v>3057</v>
      </c>
      <c r="E8176" t="inlineStr">
        <is>
          <t>RDU</t>
        </is>
      </c>
      <c r="F8176" s="10" t="n">
        <v>841</v>
      </c>
      <c r="G8176" t="inlineStr">
        <is>
          <t>0800-0859</t>
        </is>
      </c>
      <c r="H8176" s="9">
        <f>INT(F8176/100)</f>
        <v/>
      </c>
      <c r="I8176" t="n">
        <v>21</v>
      </c>
      <c r="J8176" t="n">
        <v>1</v>
      </c>
      <c r="K8176" t="n">
        <v>59</v>
      </c>
      <c r="L8176" t="n">
        <v>1</v>
      </c>
      <c r="M8176" t="n">
        <v>0</v>
      </c>
      <c r="O8176" t="n">
        <v>0</v>
      </c>
      <c r="P8176" t="n">
        <v>10</v>
      </c>
      <c r="Q8176" t="n">
        <v>0</v>
      </c>
      <c r="R8176" t="n">
        <v>38</v>
      </c>
      <c r="S8176" t="n">
        <v>0</v>
      </c>
      <c r="T8176" t="n">
        <v>11</v>
      </c>
    </row>
    <row r="8177">
      <c r="A8177" s="8" t="n">
        <v>46223</v>
      </c>
      <c r="B8177" t="inlineStr">
        <is>
          <t>B6</t>
        </is>
      </c>
      <c r="C8177" s="9">
        <f>_xlfn.XLOOKUP(B8177,Carriers[Code],Carriers[Airline])</f>
        <v/>
      </c>
      <c r="D8177" t="n">
        <v>257</v>
      </c>
      <c r="E8177" t="inlineStr">
        <is>
          <t>BZN</t>
        </is>
      </c>
      <c r="F8177" s="10" t="n">
        <v>843</v>
      </c>
      <c r="G8177" t="inlineStr">
        <is>
          <t>0800-0859</t>
        </is>
      </c>
      <c r="H8177" s="9">
        <f>INT(F8177/100)</f>
        <v/>
      </c>
      <c r="I8177" t="n">
        <v>-4</v>
      </c>
      <c r="J8177" t="n">
        <v>0</v>
      </c>
      <c r="K8177" t="n">
        <v>-4</v>
      </c>
      <c r="L8177" t="n">
        <v>0</v>
      </c>
      <c r="M8177" t="n">
        <v>0</v>
      </c>
      <c r="O8177" t="n">
        <v>0</v>
      </c>
    </row>
    <row r="8178">
      <c r="A8178" s="8" t="n">
        <v>46223</v>
      </c>
      <c r="B8178" t="inlineStr">
        <is>
          <t>YX</t>
        </is>
      </c>
      <c r="C8178" s="9">
        <f>_xlfn.XLOOKUP(B8178,Carriers[Code],Carriers[Airline])</f>
        <v/>
      </c>
      <c r="D8178" t="n">
        <v>5601</v>
      </c>
      <c r="E8178" t="inlineStr">
        <is>
          <t>CVG</t>
        </is>
      </c>
      <c r="F8178" s="10" t="n">
        <v>845</v>
      </c>
      <c r="G8178" t="inlineStr">
        <is>
          <t>0800-0859</t>
        </is>
      </c>
      <c r="H8178" s="9">
        <f>INT(F8178/100)</f>
        <v/>
      </c>
      <c r="I8178" t="n">
        <v>104</v>
      </c>
      <c r="J8178" t="n">
        <v>1</v>
      </c>
      <c r="K8178" t="n">
        <v>87</v>
      </c>
      <c r="L8178" t="n">
        <v>1</v>
      </c>
      <c r="M8178" t="n">
        <v>0</v>
      </c>
      <c r="O8178" t="n">
        <v>0</v>
      </c>
      <c r="P8178" t="n">
        <v>87</v>
      </c>
      <c r="Q8178" t="n">
        <v>0</v>
      </c>
      <c r="R8178" t="n">
        <v>0</v>
      </c>
      <c r="S8178" t="n">
        <v>0</v>
      </c>
      <c r="T8178" t="n">
        <v>0</v>
      </c>
    </row>
    <row r="8179">
      <c r="A8179" s="8" t="n">
        <v>46223</v>
      </c>
      <c r="B8179" t="inlineStr">
        <is>
          <t>B6</t>
        </is>
      </c>
      <c r="C8179" s="9">
        <f>_xlfn.XLOOKUP(B8179,Carriers[Code],Carriers[Airline])</f>
        <v/>
      </c>
      <c r="D8179" t="n">
        <v>219</v>
      </c>
      <c r="E8179" t="inlineStr">
        <is>
          <t>SAN</t>
        </is>
      </c>
      <c r="F8179" s="10" t="n">
        <v>850</v>
      </c>
      <c r="G8179" t="inlineStr">
        <is>
          <t>0800-0859</t>
        </is>
      </c>
      <c r="H8179" s="9">
        <f>INT(F8179/100)</f>
        <v/>
      </c>
      <c r="I8179" t="n">
        <v>13</v>
      </c>
      <c r="J8179" t="n">
        <v>0</v>
      </c>
      <c r="K8179" t="n">
        <v>-9</v>
      </c>
      <c r="L8179" t="n">
        <v>0</v>
      </c>
      <c r="M8179" t="n">
        <v>0</v>
      </c>
      <c r="O8179" t="n">
        <v>0</v>
      </c>
    </row>
    <row r="8180">
      <c r="A8180" s="8" t="n">
        <v>46223</v>
      </c>
      <c r="B8180" t="inlineStr">
        <is>
          <t>YX</t>
        </is>
      </c>
      <c r="C8180" s="9">
        <f>_xlfn.XLOOKUP(B8180,Carriers[Code],Carriers[Airline])</f>
        <v/>
      </c>
      <c r="D8180" t="n">
        <v>5597</v>
      </c>
      <c r="E8180" t="inlineStr">
        <is>
          <t>JAX</t>
        </is>
      </c>
      <c r="F8180" s="10" t="n">
        <v>850</v>
      </c>
      <c r="G8180" t="inlineStr">
        <is>
          <t>0800-0859</t>
        </is>
      </c>
      <c r="H8180" s="9">
        <f>INT(F8180/100)</f>
        <v/>
      </c>
      <c r="I8180" t="n">
        <v>-4</v>
      </c>
      <c r="J8180" t="n">
        <v>0</v>
      </c>
      <c r="K8180" t="n">
        <v>-9</v>
      </c>
      <c r="L8180" t="n">
        <v>0</v>
      </c>
      <c r="M8180" t="n">
        <v>0</v>
      </c>
      <c r="O8180" t="n">
        <v>0</v>
      </c>
    </row>
    <row r="8181">
      <c r="A8181" s="8" t="n">
        <v>46223</v>
      </c>
      <c r="B8181" t="inlineStr">
        <is>
          <t>DL</t>
        </is>
      </c>
      <c r="C8181" s="9">
        <f>_xlfn.XLOOKUP(B8181,Carriers[Code],Carriers[Airline])</f>
        <v/>
      </c>
      <c r="D8181" t="n">
        <v>1780</v>
      </c>
      <c r="E8181" t="inlineStr">
        <is>
          <t>SJU</t>
        </is>
      </c>
      <c r="F8181" s="10" t="n">
        <v>851</v>
      </c>
      <c r="G8181" t="inlineStr">
        <is>
          <t>0800-0859</t>
        </is>
      </c>
      <c r="H8181" s="9">
        <f>INT(F8181/100)</f>
        <v/>
      </c>
      <c r="I8181" t="n">
        <v>12</v>
      </c>
      <c r="J8181" t="n">
        <v>0</v>
      </c>
      <c r="K8181" t="n">
        <v>5</v>
      </c>
      <c r="L8181" t="n">
        <v>0</v>
      </c>
      <c r="M8181" t="n">
        <v>0</v>
      </c>
      <c r="O8181" t="n">
        <v>0</v>
      </c>
    </row>
    <row r="8182">
      <c r="A8182" s="8" t="n">
        <v>46223</v>
      </c>
      <c r="B8182" t="inlineStr">
        <is>
          <t>B6</t>
        </is>
      </c>
      <c r="C8182" s="9">
        <f>_xlfn.XLOOKUP(B8182,Carriers[Code],Carriers[Airline])</f>
        <v/>
      </c>
      <c r="D8182" t="n">
        <v>1231</v>
      </c>
      <c r="E8182" t="inlineStr">
        <is>
          <t>VRB</t>
        </is>
      </c>
      <c r="F8182" s="10" t="n">
        <v>855</v>
      </c>
      <c r="G8182" t="inlineStr">
        <is>
          <t>0800-0859</t>
        </is>
      </c>
      <c r="H8182" s="9">
        <f>INT(F8182/100)</f>
        <v/>
      </c>
      <c r="I8182" t="n">
        <v>-2</v>
      </c>
      <c r="J8182" t="n">
        <v>0</v>
      </c>
      <c r="K8182" t="n">
        <v>-16</v>
      </c>
      <c r="L8182" t="n">
        <v>0</v>
      </c>
      <c r="M8182" t="n">
        <v>0</v>
      </c>
      <c r="O8182" t="n">
        <v>0</v>
      </c>
    </row>
    <row r="8183">
      <c r="A8183" s="8" t="n">
        <v>46223</v>
      </c>
      <c r="B8183" t="inlineStr">
        <is>
          <t>WN</t>
        </is>
      </c>
      <c r="C8183" s="9">
        <f>_xlfn.XLOOKUP(B8183,Carriers[Code],Carriers[Airline])</f>
        <v/>
      </c>
      <c r="D8183" t="n">
        <v>732</v>
      </c>
      <c r="E8183" t="inlineStr">
        <is>
          <t>BWI</t>
        </is>
      </c>
      <c r="F8183" s="10" t="n">
        <v>855</v>
      </c>
      <c r="G8183" t="inlineStr">
        <is>
          <t>0800-0859</t>
        </is>
      </c>
      <c r="H8183" s="9">
        <f>INT(F8183/100)</f>
        <v/>
      </c>
      <c r="I8183" t="n">
        <v>5</v>
      </c>
      <c r="J8183" t="n">
        <v>0</v>
      </c>
      <c r="K8183" t="n">
        <v>-10</v>
      </c>
      <c r="L8183" t="n">
        <v>0</v>
      </c>
      <c r="M8183" t="n">
        <v>0</v>
      </c>
      <c r="O8183" t="n">
        <v>0</v>
      </c>
    </row>
    <row r="8184">
      <c r="A8184" s="8" t="n">
        <v>46223</v>
      </c>
      <c r="B8184" t="inlineStr">
        <is>
          <t>YX</t>
        </is>
      </c>
      <c r="C8184" s="9">
        <f>_xlfn.XLOOKUP(B8184,Carriers[Code],Carriers[Airline])</f>
        <v/>
      </c>
      <c r="D8184" t="n">
        <v>5622</v>
      </c>
      <c r="E8184" t="inlineStr">
        <is>
          <t>RIC</t>
        </is>
      </c>
      <c r="F8184" s="10" t="n">
        <v>855</v>
      </c>
      <c r="G8184" t="inlineStr">
        <is>
          <t>0800-0859</t>
        </is>
      </c>
      <c r="H8184" s="9">
        <f>INT(F8184/100)</f>
        <v/>
      </c>
      <c r="I8184" t="n">
        <v>-2</v>
      </c>
      <c r="J8184" t="n">
        <v>0</v>
      </c>
      <c r="K8184" t="n">
        <v>-11</v>
      </c>
      <c r="L8184" t="n">
        <v>0</v>
      </c>
      <c r="M8184" t="n">
        <v>0</v>
      </c>
      <c r="O8184" t="n">
        <v>0</v>
      </c>
    </row>
    <row r="8185">
      <c r="A8185" s="8" t="n">
        <v>46223</v>
      </c>
      <c r="B8185" t="inlineStr">
        <is>
          <t>AA</t>
        </is>
      </c>
      <c r="C8185" s="9">
        <f>_xlfn.XLOOKUP(B8185,Carriers[Code],Carriers[Airline])</f>
        <v/>
      </c>
      <c r="D8185" t="n">
        <v>1239</v>
      </c>
      <c r="E8185" t="inlineStr">
        <is>
          <t>ORD</t>
        </is>
      </c>
      <c r="F8185" s="10" t="n">
        <v>858</v>
      </c>
      <c r="G8185" t="inlineStr">
        <is>
          <t>0800-0859</t>
        </is>
      </c>
      <c r="H8185" s="9">
        <f>INT(F8185/100)</f>
        <v/>
      </c>
      <c r="I8185" t="n">
        <v>-6</v>
      </c>
      <c r="J8185" t="n">
        <v>0</v>
      </c>
      <c r="K8185" t="n">
        <v>-21</v>
      </c>
      <c r="L8185" t="n">
        <v>0</v>
      </c>
      <c r="M8185" t="n">
        <v>0</v>
      </c>
      <c r="O8185" t="n">
        <v>0</v>
      </c>
    </row>
    <row r="8186">
      <c r="A8186" s="8" t="n">
        <v>46223</v>
      </c>
      <c r="B8186" t="inlineStr">
        <is>
          <t>AA</t>
        </is>
      </c>
      <c r="C8186" s="9">
        <f>_xlfn.XLOOKUP(B8186,Carriers[Code],Carriers[Airline])</f>
        <v/>
      </c>
      <c r="D8186" t="n">
        <v>2735</v>
      </c>
      <c r="E8186" t="inlineStr">
        <is>
          <t>MCO</t>
        </is>
      </c>
      <c r="F8186" s="10" t="n">
        <v>900</v>
      </c>
      <c r="G8186" t="inlineStr">
        <is>
          <t>0900-0959</t>
        </is>
      </c>
      <c r="H8186" s="9">
        <f>INT(F8186/100)</f>
        <v/>
      </c>
      <c r="I8186" t="n">
        <v>-11</v>
      </c>
      <c r="J8186" t="n">
        <v>0</v>
      </c>
      <c r="K8186" t="n">
        <v>-23</v>
      </c>
      <c r="L8186" t="n">
        <v>0</v>
      </c>
      <c r="M8186" t="n">
        <v>0</v>
      </c>
      <c r="O8186" t="n">
        <v>0</v>
      </c>
    </row>
    <row r="8187">
      <c r="A8187" s="8" t="n">
        <v>46223</v>
      </c>
      <c r="B8187" t="inlineStr">
        <is>
          <t>AS</t>
        </is>
      </c>
      <c r="C8187" s="9">
        <f>_xlfn.XLOOKUP(B8187,Carriers[Code],Carriers[Airline])</f>
        <v/>
      </c>
      <c r="D8187" t="n">
        <v>338</v>
      </c>
      <c r="E8187" t="inlineStr">
        <is>
          <t>SEA</t>
        </is>
      </c>
      <c r="F8187" s="10" t="n">
        <v>900</v>
      </c>
      <c r="G8187" t="inlineStr">
        <is>
          <t>0900-0959</t>
        </is>
      </c>
      <c r="H8187" s="9">
        <f>INT(F8187/100)</f>
        <v/>
      </c>
      <c r="I8187" t="n">
        <v>2</v>
      </c>
      <c r="J8187" t="n">
        <v>0</v>
      </c>
      <c r="K8187" t="n">
        <v>29</v>
      </c>
      <c r="L8187" t="n">
        <v>1</v>
      </c>
      <c r="M8187" t="n">
        <v>0</v>
      </c>
      <c r="O8187" t="n">
        <v>0</v>
      </c>
      <c r="P8187" t="n">
        <v>0</v>
      </c>
      <c r="Q8187" t="n">
        <v>0</v>
      </c>
      <c r="R8187" t="n">
        <v>29</v>
      </c>
      <c r="S8187" t="n">
        <v>0</v>
      </c>
      <c r="T8187" t="n">
        <v>0</v>
      </c>
    </row>
    <row r="8188">
      <c r="A8188" s="8" t="n">
        <v>46223</v>
      </c>
      <c r="B8188" t="inlineStr">
        <is>
          <t>DL</t>
        </is>
      </c>
      <c r="C8188" s="9">
        <f>_xlfn.XLOOKUP(B8188,Carriers[Code],Carriers[Airline])</f>
        <v/>
      </c>
      <c r="D8188" t="n">
        <v>816</v>
      </c>
      <c r="E8188" t="inlineStr">
        <is>
          <t>SAT</t>
        </is>
      </c>
      <c r="F8188" s="10" t="n">
        <v>900</v>
      </c>
      <c r="G8188" t="inlineStr">
        <is>
          <t>0900-0959</t>
        </is>
      </c>
      <c r="H8188" s="9">
        <f>INT(F8188/100)</f>
        <v/>
      </c>
      <c r="I8188" t="n">
        <v>-2</v>
      </c>
      <c r="J8188" t="n">
        <v>0</v>
      </c>
      <c r="K8188" t="n">
        <v>-24</v>
      </c>
      <c r="L8188" t="n">
        <v>0</v>
      </c>
      <c r="M8188" t="n">
        <v>0</v>
      </c>
      <c r="O8188" t="n">
        <v>0</v>
      </c>
    </row>
    <row r="8189">
      <c r="A8189" s="8" t="n">
        <v>46223</v>
      </c>
      <c r="B8189" t="inlineStr">
        <is>
          <t>YX</t>
        </is>
      </c>
      <c r="C8189" s="9">
        <f>_xlfn.XLOOKUP(B8189,Carriers[Code],Carriers[Airline])</f>
        <v/>
      </c>
      <c r="D8189" t="n">
        <v>5732</v>
      </c>
      <c r="E8189" t="inlineStr">
        <is>
          <t>LGA</t>
        </is>
      </c>
      <c r="F8189" s="10" t="n">
        <v>900</v>
      </c>
      <c r="G8189" t="inlineStr">
        <is>
          <t>0900-0959</t>
        </is>
      </c>
      <c r="H8189" s="9">
        <f>INT(F8189/100)</f>
        <v/>
      </c>
      <c r="I8189" t="n">
        <v>1</v>
      </c>
      <c r="J8189" t="n">
        <v>0</v>
      </c>
      <c r="K8189" t="n">
        <v>2</v>
      </c>
      <c r="L8189" t="n">
        <v>0</v>
      </c>
      <c r="M8189" t="n">
        <v>0</v>
      </c>
      <c r="O8189" t="n">
        <v>0</v>
      </c>
    </row>
    <row r="8190">
      <c r="A8190" s="8" t="n">
        <v>46223</v>
      </c>
      <c r="B8190" t="inlineStr">
        <is>
          <t>AA</t>
        </is>
      </c>
      <c r="C8190" s="9">
        <f>_xlfn.XLOOKUP(B8190,Carriers[Code],Carriers[Airline])</f>
        <v/>
      </c>
      <c r="D8190" t="n">
        <v>479</v>
      </c>
      <c r="E8190" t="inlineStr">
        <is>
          <t>DFW</t>
        </is>
      </c>
      <c r="F8190" s="10" t="n">
        <v>901</v>
      </c>
      <c r="G8190" t="inlineStr">
        <is>
          <t>0900-0959</t>
        </is>
      </c>
      <c r="H8190" s="9">
        <f>INT(F8190/100)</f>
        <v/>
      </c>
      <c r="I8190" t="n">
        <v>0</v>
      </c>
      <c r="J8190" t="n">
        <v>0</v>
      </c>
      <c r="K8190" t="n">
        <v>-27</v>
      </c>
      <c r="L8190" t="n">
        <v>0</v>
      </c>
      <c r="M8190" t="n">
        <v>0</v>
      </c>
      <c r="O8190" t="n">
        <v>0</v>
      </c>
    </row>
    <row r="8191">
      <c r="A8191" s="8" t="n">
        <v>46223</v>
      </c>
      <c r="B8191" t="inlineStr">
        <is>
          <t>B6</t>
        </is>
      </c>
      <c r="C8191" s="9">
        <f>_xlfn.XLOOKUP(B8191,Carriers[Code],Carriers[Airline])</f>
        <v/>
      </c>
      <c r="D8191" t="n">
        <v>21</v>
      </c>
      <c r="E8191" t="inlineStr">
        <is>
          <t>PBI</t>
        </is>
      </c>
      <c r="F8191" s="10" t="n">
        <v>902</v>
      </c>
      <c r="G8191" t="inlineStr">
        <is>
          <t>0900-0959</t>
        </is>
      </c>
      <c r="H8191" s="9">
        <f>INT(F8191/100)</f>
        <v/>
      </c>
      <c r="I8191" t="n">
        <v>6</v>
      </c>
      <c r="J8191" t="n">
        <v>0</v>
      </c>
      <c r="K8191" t="n">
        <v>15</v>
      </c>
      <c r="L8191" t="n">
        <v>1</v>
      </c>
      <c r="M8191" t="n">
        <v>0</v>
      </c>
      <c r="O8191" t="n">
        <v>0</v>
      </c>
      <c r="P8191" t="n">
        <v>6</v>
      </c>
      <c r="Q8191" t="n">
        <v>0</v>
      </c>
      <c r="R8191" t="n">
        <v>9</v>
      </c>
      <c r="S8191" t="n">
        <v>0</v>
      </c>
      <c r="T8191" t="n">
        <v>0</v>
      </c>
    </row>
    <row r="8192">
      <c r="A8192" s="8" t="n">
        <v>46223</v>
      </c>
      <c r="B8192" t="inlineStr">
        <is>
          <t>DL</t>
        </is>
      </c>
      <c r="C8192" s="9">
        <f>_xlfn.XLOOKUP(B8192,Carriers[Code],Carriers[Airline])</f>
        <v/>
      </c>
      <c r="D8192" t="n">
        <v>456</v>
      </c>
      <c r="E8192" t="inlineStr">
        <is>
          <t>ATL</t>
        </is>
      </c>
      <c r="F8192" s="10" t="n">
        <v>905</v>
      </c>
      <c r="G8192" t="inlineStr">
        <is>
          <t>0900-0959</t>
        </is>
      </c>
      <c r="H8192" s="9">
        <f>INT(F8192/100)</f>
        <v/>
      </c>
      <c r="I8192" t="n">
        <v>-5</v>
      </c>
      <c r="J8192" t="n">
        <v>0</v>
      </c>
      <c r="K8192" t="n">
        <v>-18</v>
      </c>
      <c r="L8192" t="n">
        <v>0</v>
      </c>
      <c r="M8192" t="n">
        <v>0</v>
      </c>
      <c r="O8192" t="n">
        <v>0</v>
      </c>
    </row>
    <row r="8193">
      <c r="A8193" s="8" t="n">
        <v>46223</v>
      </c>
      <c r="B8193" t="inlineStr">
        <is>
          <t>YX</t>
        </is>
      </c>
      <c r="C8193" s="9">
        <f>_xlfn.XLOOKUP(B8193,Carriers[Code],Carriers[Airline])</f>
        <v/>
      </c>
      <c r="D8193" t="n">
        <v>5720</v>
      </c>
      <c r="E8193" t="inlineStr">
        <is>
          <t>JFK</t>
        </is>
      </c>
      <c r="F8193" s="10" t="n">
        <v>905</v>
      </c>
      <c r="G8193" t="inlineStr">
        <is>
          <t>0900-0959</t>
        </is>
      </c>
      <c r="H8193" s="9">
        <f>INT(F8193/100)</f>
        <v/>
      </c>
      <c r="I8193" t="n">
        <v>18</v>
      </c>
      <c r="J8193" t="n">
        <v>1</v>
      </c>
      <c r="K8193" t="n">
        <v>29</v>
      </c>
      <c r="L8193" t="n">
        <v>1</v>
      </c>
      <c r="M8193" t="n">
        <v>0</v>
      </c>
      <c r="O8193" t="n">
        <v>0</v>
      </c>
      <c r="P8193" t="n">
        <v>16</v>
      </c>
      <c r="Q8193" t="n">
        <v>0</v>
      </c>
      <c r="R8193" t="n">
        <v>11</v>
      </c>
      <c r="S8193" t="n">
        <v>0</v>
      </c>
      <c r="T8193" t="n">
        <v>2</v>
      </c>
    </row>
    <row r="8194">
      <c r="A8194" s="8" t="n">
        <v>46223</v>
      </c>
      <c r="B8194" t="inlineStr">
        <is>
          <t>UA</t>
        </is>
      </c>
      <c r="C8194" s="9">
        <f>_xlfn.XLOOKUP(B8194,Carriers[Code],Carriers[Airline])</f>
        <v/>
      </c>
      <c r="D8194" t="n">
        <v>2002</v>
      </c>
      <c r="E8194" t="inlineStr">
        <is>
          <t>SFO</t>
        </is>
      </c>
      <c r="F8194" s="10" t="n">
        <v>907</v>
      </c>
      <c r="G8194" t="inlineStr">
        <is>
          <t>0900-0959</t>
        </is>
      </c>
      <c r="H8194" s="9">
        <f>INT(F8194/100)</f>
        <v/>
      </c>
      <c r="I8194" t="n">
        <v>81</v>
      </c>
      <c r="J8194" t="n">
        <v>1</v>
      </c>
      <c r="K8194" t="n">
        <v>41</v>
      </c>
      <c r="L8194" t="n">
        <v>1</v>
      </c>
      <c r="M8194" t="n">
        <v>0</v>
      </c>
      <c r="O8194" t="n">
        <v>0</v>
      </c>
      <c r="P8194" t="n">
        <v>0</v>
      </c>
      <c r="Q8194" t="n">
        <v>0</v>
      </c>
      <c r="R8194" t="n">
        <v>15</v>
      </c>
      <c r="S8194" t="n">
        <v>0</v>
      </c>
      <c r="T8194" t="n">
        <v>26</v>
      </c>
    </row>
    <row r="8195">
      <c r="A8195" s="8" t="n">
        <v>46223</v>
      </c>
      <c r="B8195" t="inlineStr">
        <is>
          <t>YX</t>
        </is>
      </c>
      <c r="C8195" s="9">
        <f>_xlfn.XLOOKUP(B8195,Carriers[Code],Carriers[Airline])</f>
        <v/>
      </c>
      <c r="D8195" t="n">
        <v>5614</v>
      </c>
      <c r="E8195" t="inlineStr">
        <is>
          <t>MKE</t>
        </is>
      </c>
      <c r="F8195" s="10" t="n">
        <v>910</v>
      </c>
      <c r="G8195" t="inlineStr">
        <is>
          <t>0900-0959</t>
        </is>
      </c>
      <c r="H8195" s="9">
        <f>INT(F8195/100)</f>
        <v/>
      </c>
      <c r="I8195" t="n">
        <v>7</v>
      </c>
      <c r="J8195" t="n">
        <v>0</v>
      </c>
      <c r="K8195" t="n">
        <v>6</v>
      </c>
      <c r="L8195" t="n">
        <v>0</v>
      </c>
      <c r="M8195" t="n">
        <v>0</v>
      </c>
      <c r="O8195" t="n">
        <v>0</v>
      </c>
    </row>
    <row r="8196">
      <c r="A8196" s="8" t="n">
        <v>46223</v>
      </c>
      <c r="B8196" t="inlineStr">
        <is>
          <t>B6</t>
        </is>
      </c>
      <c r="C8196" s="9">
        <f>_xlfn.XLOOKUP(B8196,Carriers[Code],Carriers[Airline])</f>
        <v/>
      </c>
      <c r="D8196" t="n">
        <v>2033</v>
      </c>
      <c r="E8196" t="inlineStr">
        <is>
          <t>IAH</t>
        </is>
      </c>
      <c r="F8196" s="10" t="n">
        <v>915</v>
      </c>
      <c r="G8196" t="inlineStr">
        <is>
          <t>0900-0959</t>
        </is>
      </c>
      <c r="H8196" s="9">
        <f>INT(F8196/100)</f>
        <v/>
      </c>
      <c r="M8196" t="n">
        <v>1</v>
      </c>
      <c r="N8196" t="inlineStr">
        <is>
          <t>A</t>
        </is>
      </c>
      <c r="O8196" t="n">
        <v>0</v>
      </c>
    </row>
    <row r="8197">
      <c r="A8197" s="8" t="n">
        <v>46223</v>
      </c>
      <c r="B8197" t="inlineStr">
        <is>
          <t>DL</t>
        </is>
      </c>
      <c r="C8197" s="9">
        <f>_xlfn.XLOOKUP(B8197,Carriers[Code],Carriers[Airline])</f>
        <v/>
      </c>
      <c r="D8197" t="n">
        <v>1748</v>
      </c>
      <c r="E8197" t="inlineStr">
        <is>
          <t>DTW</t>
        </is>
      </c>
      <c r="F8197" s="10" t="n">
        <v>915</v>
      </c>
      <c r="G8197" t="inlineStr">
        <is>
          <t>0900-0959</t>
        </is>
      </c>
      <c r="H8197" s="9">
        <f>INT(F8197/100)</f>
        <v/>
      </c>
      <c r="I8197" t="n">
        <v>54</v>
      </c>
      <c r="J8197" t="n">
        <v>1</v>
      </c>
      <c r="K8197" t="n">
        <v>44</v>
      </c>
      <c r="L8197" t="n">
        <v>1</v>
      </c>
      <c r="M8197" t="n">
        <v>0</v>
      </c>
      <c r="O8197" t="n">
        <v>0</v>
      </c>
      <c r="P8197" t="n">
        <v>44</v>
      </c>
      <c r="Q8197" t="n">
        <v>0</v>
      </c>
      <c r="R8197" t="n">
        <v>0</v>
      </c>
      <c r="S8197" t="n">
        <v>0</v>
      </c>
      <c r="T8197" t="n">
        <v>0</v>
      </c>
    </row>
    <row r="8198">
      <c r="A8198" s="8" t="n">
        <v>46223</v>
      </c>
      <c r="B8198" t="inlineStr">
        <is>
          <t>YX</t>
        </is>
      </c>
      <c r="C8198" s="9">
        <f>_xlfn.XLOOKUP(B8198,Carriers[Code],Carriers[Airline])</f>
        <v/>
      </c>
      <c r="D8198" t="n">
        <v>5693</v>
      </c>
      <c r="E8198" t="inlineStr">
        <is>
          <t>DCA</t>
        </is>
      </c>
      <c r="F8198" s="10" t="n">
        <v>915</v>
      </c>
      <c r="G8198" t="inlineStr">
        <is>
          <t>0900-0959</t>
        </is>
      </c>
      <c r="H8198" s="9">
        <f>INT(F8198/100)</f>
        <v/>
      </c>
      <c r="I8198" t="n">
        <v>29</v>
      </c>
      <c r="J8198" t="n">
        <v>1</v>
      </c>
      <c r="K8198" t="n">
        <v>17</v>
      </c>
      <c r="L8198" t="n">
        <v>1</v>
      </c>
      <c r="M8198" t="n">
        <v>0</v>
      </c>
      <c r="O8198" t="n">
        <v>0</v>
      </c>
      <c r="P8198" t="n">
        <v>17</v>
      </c>
      <c r="Q8198" t="n">
        <v>0</v>
      </c>
      <c r="R8198" t="n">
        <v>0</v>
      </c>
      <c r="S8198" t="n">
        <v>0</v>
      </c>
      <c r="T8198" t="n">
        <v>0</v>
      </c>
    </row>
    <row r="8199">
      <c r="A8199" s="8" t="n">
        <v>46223</v>
      </c>
      <c r="B8199" t="inlineStr">
        <is>
          <t>B6</t>
        </is>
      </c>
      <c r="C8199" s="9">
        <f>_xlfn.XLOOKUP(B8199,Carriers[Code],Carriers[Airline])</f>
        <v/>
      </c>
      <c r="D8199" t="n">
        <v>385</v>
      </c>
      <c r="E8199" t="inlineStr">
        <is>
          <t>PIT</t>
        </is>
      </c>
      <c r="F8199" s="10" t="n">
        <v>916</v>
      </c>
      <c r="G8199" t="inlineStr">
        <is>
          <t>0900-0959</t>
        </is>
      </c>
      <c r="H8199" s="9">
        <f>INT(F8199/100)</f>
        <v/>
      </c>
      <c r="M8199" t="n">
        <v>1</v>
      </c>
      <c r="N8199" t="inlineStr">
        <is>
          <t>A</t>
        </is>
      </c>
      <c r="O8199" t="n">
        <v>0</v>
      </c>
    </row>
    <row r="8200">
      <c r="A8200" s="8" t="n">
        <v>46223</v>
      </c>
      <c r="B8200" t="inlineStr">
        <is>
          <t>AA</t>
        </is>
      </c>
      <c r="C8200" s="9">
        <f>_xlfn.XLOOKUP(B8200,Carriers[Code],Carriers[Airline])</f>
        <v/>
      </c>
      <c r="D8200" t="n">
        <v>1605</v>
      </c>
      <c r="E8200" t="inlineStr">
        <is>
          <t>DCA</t>
        </is>
      </c>
      <c r="F8200" s="10" t="n">
        <v>918</v>
      </c>
      <c r="G8200" t="inlineStr">
        <is>
          <t>0900-0959</t>
        </is>
      </c>
      <c r="H8200" s="9">
        <f>INT(F8200/100)</f>
        <v/>
      </c>
      <c r="I8200" t="n">
        <v>-8</v>
      </c>
      <c r="J8200" t="n">
        <v>0</v>
      </c>
      <c r="K8200" t="n">
        <v>-14</v>
      </c>
      <c r="L8200" t="n">
        <v>0</v>
      </c>
      <c r="M8200" t="n">
        <v>0</v>
      </c>
      <c r="O8200" t="n">
        <v>0</v>
      </c>
    </row>
    <row r="8201">
      <c r="A8201" s="8" t="n">
        <v>46223</v>
      </c>
      <c r="B8201" t="inlineStr">
        <is>
          <t>DL</t>
        </is>
      </c>
      <c r="C8201" s="9">
        <f>_xlfn.XLOOKUP(B8201,Carriers[Code],Carriers[Airline])</f>
        <v/>
      </c>
      <c r="D8201" t="n">
        <v>1245</v>
      </c>
      <c r="E8201" t="inlineStr">
        <is>
          <t>PBI</t>
        </is>
      </c>
      <c r="F8201" s="10" t="n">
        <v>920</v>
      </c>
      <c r="G8201" t="inlineStr">
        <is>
          <t>0900-0959</t>
        </is>
      </c>
      <c r="H8201" s="9">
        <f>INT(F8201/100)</f>
        <v/>
      </c>
      <c r="I8201" t="n">
        <v>-7</v>
      </c>
      <c r="J8201" t="n">
        <v>0</v>
      </c>
      <c r="K8201" t="n">
        <v>15</v>
      </c>
      <c r="L8201" t="n">
        <v>1</v>
      </c>
      <c r="M8201" t="n">
        <v>0</v>
      </c>
      <c r="O8201" t="n">
        <v>0</v>
      </c>
      <c r="P8201" t="n">
        <v>0</v>
      </c>
      <c r="Q8201" t="n">
        <v>0</v>
      </c>
      <c r="R8201" t="n">
        <v>15</v>
      </c>
      <c r="S8201" t="n">
        <v>0</v>
      </c>
      <c r="T8201" t="n">
        <v>0</v>
      </c>
    </row>
    <row r="8202">
      <c r="A8202" s="8" t="n">
        <v>46223</v>
      </c>
      <c r="B8202" t="inlineStr">
        <is>
          <t>YX</t>
        </is>
      </c>
      <c r="C8202" s="9">
        <f>_xlfn.XLOOKUP(B8202,Carriers[Code],Carriers[Airline])</f>
        <v/>
      </c>
      <c r="D8202" t="n">
        <v>5809</v>
      </c>
      <c r="E8202" t="inlineStr">
        <is>
          <t>ORF</t>
        </is>
      </c>
      <c r="F8202" s="10" t="n">
        <v>920</v>
      </c>
      <c r="G8202" t="inlineStr">
        <is>
          <t>0900-0959</t>
        </is>
      </c>
      <c r="H8202" s="9">
        <f>INT(F8202/100)</f>
        <v/>
      </c>
      <c r="I8202" t="n">
        <v>-11</v>
      </c>
      <c r="J8202" t="n">
        <v>0</v>
      </c>
      <c r="K8202" t="n">
        <v>-9</v>
      </c>
      <c r="L8202" t="n">
        <v>0</v>
      </c>
      <c r="M8202" t="n">
        <v>0</v>
      </c>
      <c r="O8202" t="n">
        <v>0</v>
      </c>
    </row>
    <row r="8203">
      <c r="A8203" s="8" t="n">
        <v>46223</v>
      </c>
      <c r="B8203" t="inlineStr">
        <is>
          <t>B6</t>
        </is>
      </c>
      <c r="C8203" s="9">
        <f>_xlfn.XLOOKUP(B8203,Carriers[Code],Carriers[Airline])</f>
        <v/>
      </c>
      <c r="D8203" t="n">
        <v>1324</v>
      </c>
      <c r="E8203" t="inlineStr">
        <is>
          <t>MVY</t>
        </is>
      </c>
      <c r="F8203" s="10" t="n">
        <v>921</v>
      </c>
      <c r="G8203" t="inlineStr">
        <is>
          <t>0900-0959</t>
        </is>
      </c>
      <c r="H8203" s="9">
        <f>INT(F8203/100)</f>
        <v/>
      </c>
      <c r="M8203" t="n">
        <v>1</v>
      </c>
      <c r="N8203" t="inlineStr">
        <is>
          <t>A</t>
        </is>
      </c>
      <c r="O8203" t="n">
        <v>0</v>
      </c>
    </row>
    <row r="8204">
      <c r="A8204" s="8" t="n">
        <v>46223</v>
      </c>
      <c r="B8204" t="inlineStr">
        <is>
          <t>YX</t>
        </is>
      </c>
      <c r="C8204" s="9">
        <f>_xlfn.XLOOKUP(B8204,Carriers[Code],Carriers[Airline])</f>
        <v/>
      </c>
      <c r="D8204" t="n">
        <v>4666</v>
      </c>
      <c r="E8204" t="inlineStr">
        <is>
          <t>BUF</t>
        </is>
      </c>
      <c r="F8204" s="10" t="n">
        <v>921</v>
      </c>
      <c r="G8204" t="inlineStr">
        <is>
          <t>0900-0959</t>
        </is>
      </c>
      <c r="H8204" s="9">
        <f>INT(F8204/100)</f>
        <v/>
      </c>
      <c r="I8204" t="n">
        <v>-6</v>
      </c>
      <c r="J8204" t="n">
        <v>0</v>
      </c>
      <c r="K8204" t="n">
        <v>-17</v>
      </c>
      <c r="L8204" t="n">
        <v>0</v>
      </c>
      <c r="M8204" t="n">
        <v>0</v>
      </c>
      <c r="O8204" t="n">
        <v>0</v>
      </c>
    </row>
    <row r="8205">
      <c r="A8205" s="8" t="n">
        <v>46223</v>
      </c>
      <c r="B8205" t="inlineStr">
        <is>
          <t>UA</t>
        </is>
      </c>
      <c r="C8205" s="9">
        <f>_xlfn.XLOOKUP(B8205,Carriers[Code],Carriers[Airline])</f>
        <v/>
      </c>
      <c r="D8205" t="n">
        <v>2098</v>
      </c>
      <c r="E8205" t="inlineStr">
        <is>
          <t>IAD</t>
        </is>
      </c>
      <c r="F8205" s="10" t="n">
        <v>925</v>
      </c>
      <c r="G8205" t="inlineStr">
        <is>
          <t>0900-0959</t>
        </is>
      </c>
      <c r="H8205" s="9">
        <f>INT(F8205/100)</f>
        <v/>
      </c>
      <c r="I8205" t="n">
        <v>-7</v>
      </c>
      <c r="J8205" t="n">
        <v>0</v>
      </c>
      <c r="K8205" t="n">
        <v>-9</v>
      </c>
      <c r="L8205" t="n">
        <v>0</v>
      </c>
      <c r="M8205" t="n">
        <v>0</v>
      </c>
      <c r="O8205" t="n">
        <v>0</v>
      </c>
    </row>
    <row r="8206">
      <c r="A8206" s="8" t="n">
        <v>46223</v>
      </c>
      <c r="B8206" t="inlineStr">
        <is>
          <t>YX</t>
        </is>
      </c>
      <c r="C8206" s="9">
        <f>_xlfn.XLOOKUP(B8206,Carriers[Code],Carriers[Airline])</f>
        <v/>
      </c>
      <c r="D8206" t="n">
        <v>5615</v>
      </c>
      <c r="E8206" t="inlineStr">
        <is>
          <t>SDF</t>
        </is>
      </c>
      <c r="F8206" s="10" t="n">
        <v>926</v>
      </c>
      <c r="G8206" t="inlineStr">
        <is>
          <t>0900-0959</t>
        </is>
      </c>
      <c r="H8206" s="9">
        <f>INT(F8206/100)</f>
        <v/>
      </c>
      <c r="I8206" t="n">
        <v>-6</v>
      </c>
      <c r="J8206" t="n">
        <v>0</v>
      </c>
      <c r="K8206" t="n">
        <v>-12</v>
      </c>
      <c r="L8206" t="n">
        <v>0</v>
      </c>
      <c r="M8206" t="n">
        <v>0</v>
      </c>
      <c r="O8206" t="n">
        <v>0</v>
      </c>
    </row>
    <row r="8207">
      <c r="A8207" s="8" t="n">
        <v>46223</v>
      </c>
      <c r="B8207" t="inlineStr">
        <is>
          <t>UA</t>
        </is>
      </c>
      <c r="C8207" s="9">
        <f>_xlfn.XLOOKUP(B8207,Carriers[Code],Carriers[Airline])</f>
        <v/>
      </c>
      <c r="D8207" t="n">
        <v>1307</v>
      </c>
      <c r="E8207" t="inlineStr">
        <is>
          <t>EWR</t>
        </is>
      </c>
      <c r="F8207" s="10" t="n">
        <v>930</v>
      </c>
      <c r="G8207" t="inlineStr">
        <is>
          <t>0900-0959</t>
        </is>
      </c>
      <c r="H8207" s="9">
        <f>INT(F8207/100)</f>
        <v/>
      </c>
      <c r="I8207" t="n">
        <v>14</v>
      </c>
      <c r="J8207" t="n">
        <v>0</v>
      </c>
      <c r="K8207" t="n">
        <v>12</v>
      </c>
      <c r="L8207" t="n">
        <v>0</v>
      </c>
      <c r="M8207" t="n">
        <v>0</v>
      </c>
      <c r="O8207" t="n">
        <v>0</v>
      </c>
    </row>
    <row r="8208">
      <c r="A8208" s="8" t="n">
        <v>46223</v>
      </c>
      <c r="B8208" t="inlineStr">
        <is>
          <t>B6</t>
        </is>
      </c>
      <c r="C8208" s="9">
        <f>_xlfn.XLOOKUP(B8208,Carriers[Code],Carriers[Airline])</f>
        <v/>
      </c>
      <c r="D8208" t="n">
        <v>2352</v>
      </c>
      <c r="E8208" t="inlineStr">
        <is>
          <t>ACK</t>
        </is>
      </c>
      <c r="F8208" s="10" t="n">
        <v>934</v>
      </c>
      <c r="G8208" t="inlineStr">
        <is>
          <t>0900-0959</t>
        </is>
      </c>
      <c r="H8208" s="9">
        <f>INT(F8208/100)</f>
        <v/>
      </c>
      <c r="I8208" t="n">
        <v>154</v>
      </c>
      <c r="J8208" t="n">
        <v>1</v>
      </c>
      <c r="K8208" t="n">
        <v>165</v>
      </c>
      <c r="L8208" t="n">
        <v>1</v>
      </c>
      <c r="M8208" t="n">
        <v>0</v>
      </c>
      <c r="O8208" t="n">
        <v>0</v>
      </c>
      <c r="P8208" t="n">
        <v>8</v>
      </c>
      <c r="Q8208" t="n">
        <v>0</v>
      </c>
      <c r="R8208" t="n">
        <v>11</v>
      </c>
      <c r="S8208" t="n">
        <v>0</v>
      </c>
      <c r="T8208" t="n">
        <v>146</v>
      </c>
    </row>
    <row r="8209">
      <c r="A8209" s="8" t="n">
        <v>46223</v>
      </c>
      <c r="B8209" t="inlineStr">
        <is>
          <t>YX</t>
        </is>
      </c>
      <c r="C8209" s="9">
        <f>_xlfn.XLOOKUP(B8209,Carriers[Code],Carriers[Airline])</f>
        <v/>
      </c>
      <c r="D8209" t="n">
        <v>4708</v>
      </c>
      <c r="E8209" t="inlineStr">
        <is>
          <t>ACK</t>
        </is>
      </c>
      <c r="F8209" s="10" t="n">
        <v>935</v>
      </c>
      <c r="G8209" t="inlineStr">
        <is>
          <t>0900-0959</t>
        </is>
      </c>
      <c r="H8209" s="9">
        <f>INT(F8209/100)</f>
        <v/>
      </c>
      <c r="I8209" t="n">
        <v>-10</v>
      </c>
      <c r="J8209" t="n">
        <v>0</v>
      </c>
      <c r="K8209" t="n">
        <v>24</v>
      </c>
      <c r="L8209" t="n">
        <v>1</v>
      </c>
      <c r="M8209" t="n">
        <v>0</v>
      </c>
      <c r="O8209" t="n">
        <v>0</v>
      </c>
      <c r="P8209" t="n">
        <v>0</v>
      </c>
      <c r="Q8209" t="n">
        <v>0</v>
      </c>
      <c r="R8209" t="n">
        <v>24</v>
      </c>
      <c r="S8209" t="n">
        <v>0</v>
      </c>
      <c r="T8209" t="n">
        <v>0</v>
      </c>
    </row>
    <row r="8210">
      <c r="A8210" s="8" t="n">
        <v>46223</v>
      </c>
      <c r="B8210" t="inlineStr">
        <is>
          <t>AA</t>
        </is>
      </c>
      <c r="C8210" s="9">
        <f>_xlfn.XLOOKUP(B8210,Carriers[Code],Carriers[Airline])</f>
        <v/>
      </c>
      <c r="D8210" t="n">
        <v>3225</v>
      </c>
      <c r="E8210" t="inlineStr">
        <is>
          <t>PHL</t>
        </is>
      </c>
      <c r="F8210" s="10" t="n">
        <v>937</v>
      </c>
      <c r="G8210" t="inlineStr">
        <is>
          <t>0900-0959</t>
        </is>
      </c>
      <c r="H8210" s="9">
        <f>INT(F8210/100)</f>
        <v/>
      </c>
      <c r="I8210" t="n">
        <v>-4</v>
      </c>
      <c r="J8210" t="n">
        <v>0</v>
      </c>
      <c r="K8210" t="n">
        <v>-1</v>
      </c>
      <c r="L8210" t="n">
        <v>0</v>
      </c>
      <c r="M8210" t="n">
        <v>0</v>
      </c>
      <c r="O8210" t="n">
        <v>0</v>
      </c>
    </row>
    <row r="8211">
      <c r="A8211" s="8" t="n">
        <v>46223</v>
      </c>
      <c r="B8211" t="inlineStr">
        <is>
          <t>UA</t>
        </is>
      </c>
      <c r="C8211" s="9">
        <f>_xlfn.XLOOKUP(B8211,Carriers[Code],Carriers[Airline])</f>
        <v/>
      </c>
      <c r="D8211" t="n">
        <v>662</v>
      </c>
      <c r="E8211" t="inlineStr">
        <is>
          <t>DEN</t>
        </is>
      </c>
      <c r="F8211" s="10" t="n">
        <v>940</v>
      </c>
      <c r="G8211" t="inlineStr">
        <is>
          <t>0900-0959</t>
        </is>
      </c>
      <c r="H8211" s="9">
        <f>INT(F8211/100)</f>
        <v/>
      </c>
      <c r="I8211" t="n">
        <v>-5</v>
      </c>
      <c r="J8211" t="n">
        <v>0</v>
      </c>
      <c r="K8211" t="n">
        <v>-15</v>
      </c>
      <c r="L8211" t="n">
        <v>0</v>
      </c>
      <c r="M8211" t="n">
        <v>0</v>
      </c>
      <c r="O8211" t="n">
        <v>0</v>
      </c>
    </row>
    <row r="8212">
      <c r="A8212" s="8" t="n">
        <v>46223</v>
      </c>
      <c r="B8212" t="inlineStr">
        <is>
          <t>B6</t>
        </is>
      </c>
      <c r="C8212" s="9">
        <f>_xlfn.XLOOKUP(B8212,Carriers[Code],Carriers[Airline])</f>
        <v/>
      </c>
      <c r="D8212" t="n">
        <v>267</v>
      </c>
      <c r="E8212" t="inlineStr">
        <is>
          <t>CHS</t>
        </is>
      </c>
      <c r="F8212" s="10" t="n">
        <v>945</v>
      </c>
      <c r="G8212" t="inlineStr">
        <is>
          <t>0900-0959</t>
        </is>
      </c>
      <c r="H8212" s="9">
        <f>INT(F8212/100)</f>
        <v/>
      </c>
      <c r="I8212" t="n">
        <v>15</v>
      </c>
      <c r="J8212" t="n">
        <v>1</v>
      </c>
      <c r="K8212" t="n">
        <v>-2</v>
      </c>
      <c r="L8212" t="n">
        <v>0</v>
      </c>
      <c r="M8212" t="n">
        <v>0</v>
      </c>
      <c r="O8212" t="n">
        <v>0</v>
      </c>
    </row>
    <row r="8213">
      <c r="A8213" s="8" t="n">
        <v>46223</v>
      </c>
      <c r="B8213" t="inlineStr">
        <is>
          <t>B6</t>
        </is>
      </c>
      <c r="C8213" s="9">
        <f>_xlfn.XLOOKUP(B8213,Carriers[Code],Carriers[Airline])</f>
        <v/>
      </c>
      <c r="D8213" t="n">
        <v>1833</v>
      </c>
      <c r="E8213" t="inlineStr">
        <is>
          <t>SFO</t>
        </is>
      </c>
      <c r="F8213" s="10" t="n">
        <v>950</v>
      </c>
      <c r="G8213" t="inlineStr">
        <is>
          <t>0900-0959</t>
        </is>
      </c>
      <c r="H8213" s="9">
        <f>INT(F8213/100)</f>
        <v/>
      </c>
      <c r="I8213" t="n">
        <v>37</v>
      </c>
      <c r="J8213" t="n">
        <v>1</v>
      </c>
      <c r="K8213" t="n">
        <v>7</v>
      </c>
      <c r="L8213" t="n">
        <v>0</v>
      </c>
      <c r="M8213" t="n">
        <v>0</v>
      </c>
      <c r="O8213" t="n">
        <v>0</v>
      </c>
    </row>
    <row r="8214">
      <c r="A8214" s="8" t="n">
        <v>46223</v>
      </c>
      <c r="B8214" t="inlineStr">
        <is>
          <t>UA</t>
        </is>
      </c>
      <c r="C8214" s="9">
        <f>_xlfn.XLOOKUP(B8214,Carriers[Code],Carriers[Airline])</f>
        <v/>
      </c>
      <c r="D8214" t="n">
        <v>1349</v>
      </c>
      <c r="E8214" t="inlineStr">
        <is>
          <t>ORD</t>
        </is>
      </c>
      <c r="F8214" s="10" t="n">
        <v>950</v>
      </c>
      <c r="G8214" t="inlineStr">
        <is>
          <t>0900-0959</t>
        </is>
      </c>
      <c r="H8214" s="9">
        <f>INT(F8214/100)</f>
        <v/>
      </c>
      <c r="I8214" t="n">
        <v>0</v>
      </c>
      <c r="J8214" t="n">
        <v>0</v>
      </c>
      <c r="K8214" t="n">
        <v>-12</v>
      </c>
      <c r="L8214" t="n">
        <v>0</v>
      </c>
      <c r="M8214" t="n">
        <v>0</v>
      </c>
      <c r="O8214" t="n">
        <v>0</v>
      </c>
    </row>
    <row r="8215">
      <c r="A8215" s="8" t="n">
        <v>46223</v>
      </c>
      <c r="B8215" t="inlineStr">
        <is>
          <t>B6</t>
        </is>
      </c>
      <c r="C8215" s="9">
        <f>_xlfn.XLOOKUP(B8215,Carriers[Code],Carriers[Airline])</f>
        <v/>
      </c>
      <c r="D8215" t="n">
        <v>395</v>
      </c>
      <c r="E8215" t="inlineStr">
        <is>
          <t>PDX</t>
        </is>
      </c>
      <c r="F8215" s="10" t="n">
        <v>955</v>
      </c>
      <c r="G8215" t="inlineStr">
        <is>
          <t>0900-0959</t>
        </is>
      </c>
      <c r="H8215" s="9">
        <f>INT(F8215/100)</f>
        <v/>
      </c>
      <c r="I8215" t="n">
        <v>177</v>
      </c>
      <c r="J8215" t="n">
        <v>1</v>
      </c>
      <c r="K8215" t="n">
        <v>180</v>
      </c>
      <c r="L8215" t="n">
        <v>1</v>
      </c>
      <c r="M8215" t="n">
        <v>0</v>
      </c>
      <c r="O8215" t="n">
        <v>0</v>
      </c>
      <c r="P8215" t="n">
        <v>0</v>
      </c>
      <c r="Q8215" t="n">
        <v>0</v>
      </c>
      <c r="R8215" t="n">
        <v>3</v>
      </c>
      <c r="S8215" t="n">
        <v>0</v>
      </c>
      <c r="T8215" t="n">
        <v>177</v>
      </c>
    </row>
    <row r="8216">
      <c r="A8216" s="8" t="n">
        <v>46223</v>
      </c>
      <c r="B8216" t="inlineStr">
        <is>
          <t>MQ</t>
        </is>
      </c>
      <c r="C8216" s="9">
        <f>_xlfn.XLOOKUP(B8216,Carriers[Code],Carriers[Airline])</f>
        <v/>
      </c>
      <c r="D8216" t="n">
        <v>4171</v>
      </c>
      <c r="E8216" t="inlineStr">
        <is>
          <t>ROC</t>
        </is>
      </c>
      <c r="F8216" s="10" t="n">
        <v>955</v>
      </c>
      <c r="G8216" t="inlineStr">
        <is>
          <t>0900-0959</t>
        </is>
      </c>
      <c r="H8216" s="9">
        <f>INT(F8216/100)</f>
        <v/>
      </c>
      <c r="I8216" t="n">
        <v>-8</v>
      </c>
      <c r="J8216" t="n">
        <v>0</v>
      </c>
      <c r="K8216" t="n">
        <v>1</v>
      </c>
      <c r="L8216" t="n">
        <v>0</v>
      </c>
      <c r="M8216" t="n">
        <v>0</v>
      </c>
      <c r="O8216" t="n">
        <v>0</v>
      </c>
    </row>
    <row r="8217">
      <c r="A8217" s="8" t="n">
        <v>46223</v>
      </c>
      <c r="B8217" t="inlineStr">
        <is>
          <t>DL</t>
        </is>
      </c>
      <c r="C8217" s="9">
        <f>_xlfn.XLOOKUP(B8217,Carriers[Code],Carriers[Airline])</f>
        <v/>
      </c>
      <c r="D8217" t="n">
        <v>2118</v>
      </c>
      <c r="E8217" t="inlineStr">
        <is>
          <t>RDU</t>
        </is>
      </c>
      <c r="F8217" s="10" t="n">
        <v>1000</v>
      </c>
      <c r="G8217" t="inlineStr">
        <is>
          <t>1000-1059</t>
        </is>
      </c>
      <c r="H8217" s="9">
        <f>INT(F8217/100)</f>
        <v/>
      </c>
      <c r="I8217" t="n">
        <v>-1</v>
      </c>
      <c r="J8217" t="n">
        <v>0</v>
      </c>
      <c r="K8217" t="n">
        <v>0</v>
      </c>
      <c r="L8217" t="n">
        <v>0</v>
      </c>
      <c r="M8217" t="n">
        <v>0</v>
      </c>
      <c r="O8217" t="n">
        <v>0</v>
      </c>
    </row>
    <row r="8218">
      <c r="A8218" s="8" t="n">
        <v>46223</v>
      </c>
      <c r="B8218" t="inlineStr">
        <is>
          <t>YX</t>
        </is>
      </c>
      <c r="C8218" s="9">
        <f>_xlfn.XLOOKUP(B8218,Carriers[Code],Carriers[Airline])</f>
        <v/>
      </c>
      <c r="D8218" t="n">
        <v>5744</v>
      </c>
      <c r="E8218" t="inlineStr">
        <is>
          <t>LGA</t>
        </is>
      </c>
      <c r="F8218" s="10" t="n">
        <v>1000</v>
      </c>
      <c r="G8218" t="inlineStr">
        <is>
          <t>1000-1059</t>
        </is>
      </c>
      <c r="H8218" s="9">
        <f>INT(F8218/100)</f>
        <v/>
      </c>
      <c r="I8218" t="n">
        <v>5</v>
      </c>
      <c r="J8218" t="n">
        <v>0</v>
      </c>
      <c r="K8218" t="n">
        <v>9</v>
      </c>
      <c r="L8218" t="n">
        <v>0</v>
      </c>
      <c r="M8218" t="n">
        <v>0</v>
      </c>
      <c r="O8218" t="n">
        <v>0</v>
      </c>
    </row>
    <row r="8219">
      <c r="A8219" s="8" t="n">
        <v>46223</v>
      </c>
      <c r="B8219" t="inlineStr">
        <is>
          <t>AA</t>
        </is>
      </c>
      <c r="C8219" s="9">
        <f>_xlfn.XLOOKUP(B8219,Carriers[Code],Carriers[Airline])</f>
        <v/>
      </c>
      <c r="D8219" t="n">
        <v>377</v>
      </c>
      <c r="E8219" t="inlineStr">
        <is>
          <t>PHX</t>
        </is>
      </c>
      <c r="F8219" s="10" t="n">
        <v>1004</v>
      </c>
      <c r="G8219" t="inlineStr">
        <is>
          <t>1000-1059</t>
        </is>
      </c>
      <c r="H8219" s="9">
        <f>INT(F8219/100)</f>
        <v/>
      </c>
      <c r="I8219" t="n">
        <v>-7</v>
      </c>
      <c r="J8219" t="n">
        <v>0</v>
      </c>
      <c r="K8219" t="n">
        <v>-32</v>
      </c>
      <c r="L8219" t="n">
        <v>0</v>
      </c>
      <c r="M8219" t="n">
        <v>0</v>
      </c>
      <c r="O8219" t="n">
        <v>0</v>
      </c>
    </row>
    <row r="8220">
      <c r="A8220" s="8" t="n">
        <v>46223</v>
      </c>
      <c r="B8220" t="inlineStr">
        <is>
          <t>F9</t>
        </is>
      </c>
      <c r="C8220" s="9">
        <f>_xlfn.XLOOKUP(B8220,Carriers[Code],Carriers[Airline])</f>
        <v/>
      </c>
      <c r="D8220" t="n">
        <v>1977</v>
      </c>
      <c r="E8220" t="inlineStr">
        <is>
          <t>MCO</t>
        </is>
      </c>
      <c r="F8220" s="10" t="n">
        <v>1004</v>
      </c>
      <c r="G8220" t="inlineStr">
        <is>
          <t>1000-1059</t>
        </is>
      </c>
      <c r="H8220" s="9">
        <f>INT(F8220/100)</f>
        <v/>
      </c>
      <c r="I8220" t="n">
        <v>-4</v>
      </c>
      <c r="J8220" t="n">
        <v>0</v>
      </c>
      <c r="K8220" t="n">
        <v>-33</v>
      </c>
      <c r="L8220" t="n">
        <v>0</v>
      </c>
      <c r="M8220" t="n">
        <v>0</v>
      </c>
      <c r="O8220" t="n">
        <v>0</v>
      </c>
    </row>
    <row r="8221">
      <c r="A8221" s="8" t="n">
        <v>46223</v>
      </c>
      <c r="B8221" t="inlineStr">
        <is>
          <t>G4</t>
        </is>
      </c>
      <c r="C8221" s="9">
        <f>_xlfn.XLOOKUP(B8221,Carriers[Code],Carriers[Airline])</f>
        <v/>
      </c>
      <c r="D8221" t="n">
        <v>233</v>
      </c>
      <c r="E8221" t="inlineStr">
        <is>
          <t>AVL</t>
        </is>
      </c>
      <c r="F8221" s="10" t="n">
        <v>1004</v>
      </c>
      <c r="G8221" t="inlineStr">
        <is>
          <t>1000-1059</t>
        </is>
      </c>
      <c r="H8221" s="9">
        <f>INT(F8221/100)</f>
        <v/>
      </c>
      <c r="I8221" t="n">
        <v>2</v>
      </c>
      <c r="J8221" t="n">
        <v>0</v>
      </c>
      <c r="K8221" t="n">
        <v>5</v>
      </c>
      <c r="L8221" t="n">
        <v>0</v>
      </c>
      <c r="M8221" t="n">
        <v>0</v>
      </c>
      <c r="O8221" t="n">
        <v>0</v>
      </c>
    </row>
    <row r="8222">
      <c r="A8222" s="8" t="n">
        <v>46223</v>
      </c>
      <c r="B8222" t="inlineStr">
        <is>
          <t>YX</t>
        </is>
      </c>
      <c r="C8222" s="9">
        <f>_xlfn.XLOOKUP(B8222,Carriers[Code],Carriers[Airline])</f>
        <v/>
      </c>
      <c r="D8222" t="n">
        <v>5630</v>
      </c>
      <c r="E8222" t="inlineStr">
        <is>
          <t>CLT</t>
        </is>
      </c>
      <c r="F8222" s="10" t="n">
        <v>1005</v>
      </c>
      <c r="G8222" t="inlineStr">
        <is>
          <t>1000-1059</t>
        </is>
      </c>
      <c r="H8222" s="9">
        <f>INT(F8222/100)</f>
        <v/>
      </c>
      <c r="I8222" t="n">
        <v>-3</v>
      </c>
      <c r="J8222" t="n">
        <v>0</v>
      </c>
      <c r="K8222" t="n">
        <v>-7</v>
      </c>
      <c r="L8222" t="n">
        <v>0</v>
      </c>
      <c r="M8222" t="n">
        <v>0</v>
      </c>
      <c r="O8222" t="n">
        <v>0</v>
      </c>
    </row>
    <row r="8223">
      <c r="A8223" s="8" t="n">
        <v>46223</v>
      </c>
      <c r="B8223" t="inlineStr">
        <is>
          <t>B6</t>
        </is>
      </c>
      <c r="C8223" s="9">
        <f>_xlfn.XLOOKUP(B8223,Carriers[Code],Carriers[Airline])</f>
        <v/>
      </c>
      <c r="D8223" t="n">
        <v>861</v>
      </c>
      <c r="E8223" t="inlineStr">
        <is>
          <t>SJU</t>
        </is>
      </c>
      <c r="F8223" s="10" t="n">
        <v>1010</v>
      </c>
      <c r="G8223" t="inlineStr">
        <is>
          <t>1000-1059</t>
        </is>
      </c>
      <c r="H8223" s="9">
        <f>INT(F8223/100)</f>
        <v/>
      </c>
      <c r="I8223" t="n">
        <v>17</v>
      </c>
      <c r="J8223" t="n">
        <v>1</v>
      </c>
      <c r="K8223" t="n">
        <v>1</v>
      </c>
      <c r="L8223" t="n">
        <v>0</v>
      </c>
      <c r="M8223" t="n">
        <v>0</v>
      </c>
      <c r="O8223" t="n">
        <v>0</v>
      </c>
    </row>
    <row r="8224">
      <c r="A8224" s="8" t="n">
        <v>46223</v>
      </c>
      <c r="B8224" t="inlineStr">
        <is>
          <t>YX</t>
        </is>
      </c>
      <c r="C8224" s="9">
        <f>_xlfn.XLOOKUP(B8224,Carriers[Code],Carriers[Airline])</f>
        <v/>
      </c>
      <c r="D8224" t="n">
        <v>4516</v>
      </c>
      <c r="E8224" t="inlineStr">
        <is>
          <t>TVC</t>
        </is>
      </c>
      <c r="F8224" s="10" t="n">
        <v>1010</v>
      </c>
      <c r="G8224" t="inlineStr">
        <is>
          <t>1000-1059</t>
        </is>
      </c>
      <c r="H8224" s="9">
        <f>INT(F8224/100)</f>
        <v/>
      </c>
      <c r="I8224" t="n">
        <v>4</v>
      </c>
      <c r="J8224" t="n">
        <v>0</v>
      </c>
      <c r="K8224" t="n">
        <v>-6</v>
      </c>
      <c r="L8224" t="n">
        <v>0</v>
      </c>
      <c r="M8224" t="n">
        <v>0</v>
      </c>
      <c r="O8224" t="n">
        <v>0</v>
      </c>
    </row>
    <row r="8225">
      <c r="A8225" s="8" t="n">
        <v>46223</v>
      </c>
      <c r="B8225" t="inlineStr">
        <is>
          <t>DL</t>
        </is>
      </c>
      <c r="C8225" s="9">
        <f>_xlfn.XLOOKUP(B8225,Carriers[Code],Carriers[Airline])</f>
        <v/>
      </c>
      <c r="D8225" t="n">
        <v>860</v>
      </c>
      <c r="E8225" t="inlineStr">
        <is>
          <t>SFO</t>
        </is>
      </c>
      <c r="F8225" s="10" t="n">
        <v>1011</v>
      </c>
      <c r="G8225" t="inlineStr">
        <is>
          <t>1000-1059</t>
        </is>
      </c>
      <c r="H8225" s="9">
        <f>INT(F8225/100)</f>
        <v/>
      </c>
      <c r="I8225" t="n">
        <v>58</v>
      </c>
      <c r="J8225" t="n">
        <v>1</v>
      </c>
      <c r="K8225" t="n">
        <v>67</v>
      </c>
      <c r="L8225" t="n">
        <v>1</v>
      </c>
      <c r="M8225" t="n">
        <v>0</v>
      </c>
      <c r="O8225" t="n">
        <v>0</v>
      </c>
      <c r="P8225" t="n">
        <v>0</v>
      </c>
      <c r="Q8225" t="n">
        <v>0</v>
      </c>
      <c r="R8225" t="n">
        <v>67</v>
      </c>
      <c r="S8225" t="n">
        <v>0</v>
      </c>
      <c r="T8225" t="n">
        <v>0</v>
      </c>
    </row>
    <row r="8226">
      <c r="A8226" s="8" t="n">
        <v>46223</v>
      </c>
      <c r="B8226" t="inlineStr">
        <is>
          <t>AA</t>
        </is>
      </c>
      <c r="C8226" s="9">
        <f>_xlfn.XLOOKUP(B8226,Carriers[Code],Carriers[Airline])</f>
        <v/>
      </c>
      <c r="D8226" t="n">
        <v>1548</v>
      </c>
      <c r="E8226" t="inlineStr">
        <is>
          <t>CLT</t>
        </is>
      </c>
      <c r="F8226" s="10" t="n">
        <v>1013</v>
      </c>
      <c r="G8226" t="inlineStr">
        <is>
          <t>1000-1059</t>
        </is>
      </c>
      <c r="H8226" s="9">
        <f>INT(F8226/100)</f>
        <v/>
      </c>
      <c r="I8226" t="n">
        <v>11</v>
      </c>
      <c r="J8226" t="n">
        <v>0</v>
      </c>
      <c r="K8226" t="n">
        <v>-8</v>
      </c>
      <c r="L8226" t="n">
        <v>0</v>
      </c>
      <c r="M8226" t="n">
        <v>0</v>
      </c>
      <c r="O8226" t="n">
        <v>0</v>
      </c>
    </row>
    <row r="8227">
      <c r="A8227" s="8" t="n">
        <v>46223</v>
      </c>
      <c r="B8227" t="inlineStr">
        <is>
          <t>DL</t>
        </is>
      </c>
      <c r="C8227" s="9">
        <f>_xlfn.XLOOKUP(B8227,Carriers[Code],Carriers[Airline])</f>
        <v/>
      </c>
      <c r="D8227" t="n">
        <v>385</v>
      </c>
      <c r="E8227" t="inlineStr">
        <is>
          <t>ATL</t>
        </is>
      </c>
      <c r="F8227" s="10" t="n">
        <v>1015</v>
      </c>
      <c r="G8227" t="inlineStr">
        <is>
          <t>1000-1059</t>
        </is>
      </c>
      <c r="H8227" s="9">
        <f>INT(F8227/100)</f>
        <v/>
      </c>
      <c r="I8227" t="n">
        <v>0</v>
      </c>
      <c r="J8227" t="n">
        <v>0</v>
      </c>
      <c r="K8227" t="n">
        <v>-14</v>
      </c>
      <c r="L8227" t="n">
        <v>0</v>
      </c>
      <c r="M8227" t="n">
        <v>0</v>
      </c>
      <c r="O8227" t="n">
        <v>0</v>
      </c>
    </row>
    <row r="8228">
      <c r="A8228" s="8" t="n">
        <v>46223</v>
      </c>
      <c r="B8228" t="inlineStr">
        <is>
          <t>B6</t>
        </is>
      </c>
      <c r="C8228" s="9">
        <f>_xlfn.XLOOKUP(B8228,Carriers[Code],Carriers[Airline])</f>
        <v/>
      </c>
      <c r="D8228" t="n">
        <v>1055</v>
      </c>
      <c r="E8228" t="inlineStr">
        <is>
          <t>DCA</t>
        </is>
      </c>
      <c r="F8228" s="10" t="n">
        <v>1020</v>
      </c>
      <c r="G8228" t="inlineStr">
        <is>
          <t>1000-1059</t>
        </is>
      </c>
      <c r="H8228" s="9">
        <f>INT(F8228/100)</f>
        <v/>
      </c>
      <c r="I8228" t="n">
        <v>95</v>
      </c>
      <c r="J8228" t="n">
        <v>1</v>
      </c>
      <c r="K8228" t="n">
        <v>93</v>
      </c>
      <c r="L8228" t="n">
        <v>1</v>
      </c>
      <c r="M8228" t="n">
        <v>0</v>
      </c>
      <c r="O8228" t="n">
        <v>0</v>
      </c>
      <c r="P8228" t="n">
        <v>88</v>
      </c>
      <c r="Q8228" t="n">
        <v>0</v>
      </c>
      <c r="R8228" t="n">
        <v>0</v>
      </c>
      <c r="S8228" t="n">
        <v>0</v>
      </c>
      <c r="T8228" t="n">
        <v>5</v>
      </c>
    </row>
    <row r="8229">
      <c r="A8229" s="8" t="n">
        <v>46223</v>
      </c>
      <c r="B8229" t="inlineStr">
        <is>
          <t>YX</t>
        </is>
      </c>
      <c r="C8229" s="9">
        <f>_xlfn.XLOOKUP(B8229,Carriers[Code],Carriers[Airline])</f>
        <v/>
      </c>
      <c r="D8229" t="n">
        <v>5592</v>
      </c>
      <c r="E8229" t="inlineStr">
        <is>
          <t>DCA</t>
        </is>
      </c>
      <c r="F8229" s="10" t="n">
        <v>1020</v>
      </c>
      <c r="G8229" t="inlineStr">
        <is>
          <t>1000-1059</t>
        </is>
      </c>
      <c r="H8229" s="9">
        <f>INT(F8229/100)</f>
        <v/>
      </c>
      <c r="I8229" t="n">
        <v>-5</v>
      </c>
      <c r="J8229" t="n">
        <v>0</v>
      </c>
      <c r="K8229" t="n">
        <v>-28</v>
      </c>
      <c r="L8229" t="n">
        <v>0</v>
      </c>
      <c r="M8229" t="n">
        <v>0</v>
      </c>
      <c r="O8229" t="n">
        <v>0</v>
      </c>
    </row>
    <row r="8230">
      <c r="A8230" s="8" t="n">
        <v>46223</v>
      </c>
      <c r="B8230" t="inlineStr">
        <is>
          <t>B6</t>
        </is>
      </c>
      <c r="C8230" s="9">
        <f>_xlfn.XLOOKUP(B8230,Carriers[Code],Carriers[Airline])</f>
        <v/>
      </c>
      <c r="D8230" t="n">
        <v>1531</v>
      </c>
      <c r="E8230" t="inlineStr">
        <is>
          <t>MCO</t>
        </is>
      </c>
      <c r="F8230" s="10" t="n">
        <v>1021</v>
      </c>
      <c r="G8230" t="inlineStr">
        <is>
          <t>1000-1059</t>
        </is>
      </c>
      <c r="H8230" s="9">
        <f>INT(F8230/100)</f>
        <v/>
      </c>
      <c r="I8230" t="n">
        <v>9</v>
      </c>
      <c r="J8230" t="n">
        <v>0</v>
      </c>
      <c r="K8230" t="n">
        <v>-7</v>
      </c>
      <c r="L8230" t="n">
        <v>0</v>
      </c>
      <c r="M8230" t="n">
        <v>0</v>
      </c>
      <c r="O8230" t="n">
        <v>0</v>
      </c>
    </row>
    <row r="8231">
      <c r="A8231" s="8" t="n">
        <v>46223</v>
      </c>
      <c r="B8231" t="inlineStr">
        <is>
          <t>B6</t>
        </is>
      </c>
      <c r="C8231" s="9">
        <f>_xlfn.XLOOKUP(B8231,Carriers[Code],Carriers[Airline])</f>
        <v/>
      </c>
      <c r="D8231" t="n">
        <v>1807</v>
      </c>
      <c r="E8231" t="inlineStr">
        <is>
          <t>BNA</t>
        </is>
      </c>
      <c r="F8231" s="10" t="n">
        <v>1028</v>
      </c>
      <c r="G8231" t="inlineStr">
        <is>
          <t>1000-1059</t>
        </is>
      </c>
      <c r="H8231" s="9">
        <f>INT(F8231/100)</f>
        <v/>
      </c>
      <c r="M8231" t="n">
        <v>1</v>
      </c>
      <c r="N8231" t="inlineStr">
        <is>
          <t>A</t>
        </is>
      </c>
      <c r="O8231" t="n">
        <v>0</v>
      </c>
    </row>
    <row r="8232">
      <c r="A8232" s="8" t="n">
        <v>46223</v>
      </c>
      <c r="B8232" t="inlineStr">
        <is>
          <t>AA</t>
        </is>
      </c>
      <c r="C8232" s="9">
        <f>_xlfn.XLOOKUP(B8232,Carriers[Code],Carriers[Airline])</f>
        <v/>
      </c>
      <c r="D8232" t="n">
        <v>1277</v>
      </c>
      <c r="E8232" t="inlineStr">
        <is>
          <t>LAX</t>
        </is>
      </c>
      <c r="F8232" s="10" t="n">
        <v>1030</v>
      </c>
      <c r="G8232" t="inlineStr">
        <is>
          <t>1000-1059</t>
        </is>
      </c>
      <c r="H8232" s="9">
        <f>INT(F8232/100)</f>
        <v/>
      </c>
      <c r="I8232" t="n">
        <v>12</v>
      </c>
      <c r="J8232" t="n">
        <v>0</v>
      </c>
      <c r="K8232" t="n">
        <v>-15</v>
      </c>
      <c r="L8232" t="n">
        <v>0</v>
      </c>
      <c r="M8232" t="n">
        <v>0</v>
      </c>
      <c r="O8232" t="n">
        <v>0</v>
      </c>
    </row>
    <row r="8233">
      <c r="A8233" s="8" t="n">
        <v>46223</v>
      </c>
      <c r="B8233" t="inlineStr">
        <is>
          <t>AA</t>
        </is>
      </c>
      <c r="C8233" s="9">
        <f>_xlfn.XLOOKUP(B8233,Carriers[Code],Carriers[Airline])</f>
        <v/>
      </c>
      <c r="D8233" t="n">
        <v>3022</v>
      </c>
      <c r="E8233" t="inlineStr">
        <is>
          <t>ORD</t>
        </is>
      </c>
      <c r="F8233" s="10" t="n">
        <v>1030</v>
      </c>
      <c r="G8233" t="inlineStr">
        <is>
          <t>1000-1059</t>
        </is>
      </c>
      <c r="H8233" s="9">
        <f>INT(F8233/100)</f>
        <v/>
      </c>
      <c r="I8233" t="n">
        <v>-7</v>
      </c>
      <c r="J8233" t="n">
        <v>0</v>
      </c>
      <c r="K8233" t="n">
        <v>-24</v>
      </c>
      <c r="L8233" t="n">
        <v>0</v>
      </c>
      <c r="M8233" t="n">
        <v>0</v>
      </c>
      <c r="O8233" t="n">
        <v>0</v>
      </c>
    </row>
    <row r="8234">
      <c r="A8234" s="8" t="n">
        <v>46223</v>
      </c>
      <c r="B8234" t="inlineStr">
        <is>
          <t>WN</t>
        </is>
      </c>
      <c r="C8234" s="9">
        <f>_xlfn.XLOOKUP(B8234,Carriers[Code],Carriers[Airline])</f>
        <v/>
      </c>
      <c r="D8234" t="n">
        <v>724</v>
      </c>
      <c r="E8234" t="inlineStr">
        <is>
          <t>BNA</t>
        </is>
      </c>
      <c r="F8234" s="10" t="n">
        <v>1030</v>
      </c>
      <c r="G8234" t="inlineStr">
        <is>
          <t>1000-1059</t>
        </is>
      </c>
      <c r="H8234" s="9">
        <f>INT(F8234/100)</f>
        <v/>
      </c>
      <c r="I8234" t="n">
        <v>5</v>
      </c>
      <c r="J8234" t="n">
        <v>0</v>
      </c>
      <c r="K8234" t="n">
        <v>-4</v>
      </c>
      <c r="L8234" t="n">
        <v>0</v>
      </c>
      <c r="M8234" t="n">
        <v>0</v>
      </c>
      <c r="O8234" t="n">
        <v>0</v>
      </c>
    </row>
    <row r="8235">
      <c r="A8235" s="8" t="n">
        <v>46223</v>
      </c>
      <c r="B8235" t="inlineStr">
        <is>
          <t>B6</t>
        </is>
      </c>
      <c r="C8235" s="9">
        <f>_xlfn.XLOOKUP(B8235,Carriers[Code],Carriers[Airline])</f>
        <v/>
      </c>
      <c r="D8235" t="n">
        <v>1499</v>
      </c>
      <c r="E8235" t="inlineStr">
        <is>
          <t>DAB</t>
        </is>
      </c>
      <c r="F8235" s="10" t="n">
        <v>1035</v>
      </c>
      <c r="G8235" t="inlineStr">
        <is>
          <t>1000-1059</t>
        </is>
      </c>
      <c r="H8235" s="9">
        <f>INT(F8235/100)</f>
        <v/>
      </c>
      <c r="I8235" t="n">
        <v>-1</v>
      </c>
      <c r="J8235" t="n">
        <v>0</v>
      </c>
      <c r="K8235" t="n">
        <v>-10</v>
      </c>
      <c r="L8235" t="n">
        <v>0</v>
      </c>
      <c r="M8235" t="n">
        <v>0</v>
      </c>
      <c r="O8235" t="n">
        <v>0</v>
      </c>
    </row>
    <row r="8236">
      <c r="A8236" s="8" t="n">
        <v>46223</v>
      </c>
      <c r="B8236" t="inlineStr">
        <is>
          <t>UA</t>
        </is>
      </c>
      <c r="C8236" s="9">
        <f>_xlfn.XLOOKUP(B8236,Carriers[Code],Carriers[Airline])</f>
        <v/>
      </c>
      <c r="D8236" t="n">
        <v>503</v>
      </c>
      <c r="E8236" t="inlineStr">
        <is>
          <t>ORD</t>
        </is>
      </c>
      <c r="F8236" s="10" t="n">
        <v>1035</v>
      </c>
      <c r="G8236" t="inlineStr">
        <is>
          <t>1000-1059</t>
        </is>
      </c>
      <c r="H8236" s="9">
        <f>INT(F8236/100)</f>
        <v/>
      </c>
      <c r="I8236" t="n">
        <v>0</v>
      </c>
      <c r="J8236" t="n">
        <v>0</v>
      </c>
      <c r="K8236" t="n">
        <v>-17</v>
      </c>
      <c r="L8236" t="n">
        <v>0</v>
      </c>
      <c r="M8236" t="n">
        <v>0</v>
      </c>
      <c r="O8236" t="n">
        <v>0</v>
      </c>
    </row>
    <row r="8237">
      <c r="A8237" s="8" t="n">
        <v>46223</v>
      </c>
      <c r="B8237" t="inlineStr">
        <is>
          <t>AA</t>
        </is>
      </c>
      <c r="C8237" s="9">
        <f>_xlfn.XLOOKUP(B8237,Carriers[Code],Carriers[Airline])</f>
        <v/>
      </c>
      <c r="D8237" t="n">
        <v>2783</v>
      </c>
      <c r="E8237" t="inlineStr">
        <is>
          <t>PHL</t>
        </is>
      </c>
      <c r="F8237" s="10" t="n">
        <v>1049</v>
      </c>
      <c r="G8237" t="inlineStr">
        <is>
          <t>1000-1059</t>
        </is>
      </c>
      <c r="H8237" s="9">
        <f>INT(F8237/100)</f>
        <v/>
      </c>
      <c r="I8237" t="n">
        <v>34</v>
      </c>
      <c r="J8237" t="n">
        <v>1</v>
      </c>
      <c r="K8237" t="n">
        <v>24</v>
      </c>
      <c r="L8237" t="n">
        <v>1</v>
      </c>
      <c r="M8237" t="n">
        <v>0</v>
      </c>
      <c r="O8237" t="n">
        <v>0</v>
      </c>
      <c r="P8237" t="n">
        <v>3</v>
      </c>
      <c r="Q8237" t="n">
        <v>0</v>
      </c>
      <c r="R8237" t="n">
        <v>0</v>
      </c>
      <c r="S8237" t="n">
        <v>0</v>
      </c>
      <c r="T8237" t="n">
        <v>21</v>
      </c>
    </row>
    <row r="8238">
      <c r="A8238" s="8" t="n">
        <v>46223</v>
      </c>
      <c r="B8238" t="inlineStr">
        <is>
          <t>YX</t>
        </is>
      </c>
      <c r="C8238" s="9">
        <f>_xlfn.XLOOKUP(B8238,Carriers[Code],Carriers[Airline])</f>
        <v/>
      </c>
      <c r="D8238" t="n">
        <v>5805</v>
      </c>
      <c r="E8238" t="inlineStr">
        <is>
          <t>PHL</t>
        </is>
      </c>
      <c r="F8238" s="10" t="n">
        <v>1050</v>
      </c>
      <c r="G8238" t="inlineStr">
        <is>
          <t>1000-1059</t>
        </is>
      </c>
      <c r="H8238" s="9">
        <f>INT(F8238/100)</f>
        <v/>
      </c>
      <c r="I8238" t="n">
        <v>10</v>
      </c>
      <c r="J8238" t="n">
        <v>0</v>
      </c>
      <c r="K8238" t="n">
        <v>1</v>
      </c>
      <c r="L8238" t="n">
        <v>0</v>
      </c>
      <c r="M8238" t="n">
        <v>0</v>
      </c>
      <c r="O8238" t="n">
        <v>0</v>
      </c>
    </row>
    <row r="8239">
      <c r="A8239" s="8" t="n">
        <v>46223</v>
      </c>
      <c r="B8239" t="inlineStr">
        <is>
          <t>AA</t>
        </is>
      </c>
      <c r="C8239" s="9">
        <f>_xlfn.XLOOKUP(B8239,Carriers[Code],Carriers[Airline])</f>
        <v/>
      </c>
      <c r="D8239" t="n">
        <v>1556</v>
      </c>
      <c r="E8239" t="inlineStr">
        <is>
          <t>DCA</t>
        </is>
      </c>
      <c r="F8239" s="10" t="n">
        <v>1051</v>
      </c>
      <c r="G8239" t="inlineStr">
        <is>
          <t>1000-1059</t>
        </is>
      </c>
      <c r="H8239" s="9">
        <f>INT(F8239/100)</f>
        <v/>
      </c>
      <c r="I8239" t="n">
        <v>-3</v>
      </c>
      <c r="J8239" t="n">
        <v>0</v>
      </c>
      <c r="K8239" t="n">
        <v>-11</v>
      </c>
      <c r="L8239" t="n">
        <v>0</v>
      </c>
      <c r="M8239" t="n">
        <v>0</v>
      </c>
      <c r="O8239" t="n">
        <v>0</v>
      </c>
    </row>
    <row r="8240">
      <c r="A8240" s="8" t="n">
        <v>46223</v>
      </c>
      <c r="B8240" t="inlineStr">
        <is>
          <t>DL</t>
        </is>
      </c>
      <c r="C8240" s="9">
        <f>_xlfn.XLOOKUP(B8240,Carriers[Code],Carriers[Airline])</f>
        <v/>
      </c>
      <c r="D8240" t="n">
        <v>2004</v>
      </c>
      <c r="E8240" t="inlineStr">
        <is>
          <t>LAX</t>
        </is>
      </c>
      <c r="F8240" s="10" t="n">
        <v>1055</v>
      </c>
      <c r="G8240" t="inlineStr">
        <is>
          <t>1000-1059</t>
        </is>
      </c>
      <c r="H8240" s="9">
        <f>INT(F8240/100)</f>
        <v/>
      </c>
      <c r="I8240" t="n">
        <v>-4</v>
      </c>
      <c r="J8240" t="n">
        <v>0</v>
      </c>
      <c r="K8240" t="n">
        <v>-21</v>
      </c>
      <c r="L8240" t="n">
        <v>0</v>
      </c>
      <c r="M8240" t="n">
        <v>0</v>
      </c>
      <c r="O8240" t="n">
        <v>0</v>
      </c>
    </row>
    <row r="8241">
      <c r="A8241" s="8" t="n">
        <v>46223</v>
      </c>
      <c r="B8241" t="inlineStr">
        <is>
          <t>YX</t>
        </is>
      </c>
      <c r="C8241" s="9">
        <f>_xlfn.XLOOKUP(B8241,Carriers[Code],Carriers[Airline])</f>
        <v/>
      </c>
      <c r="D8241" t="n">
        <v>4373</v>
      </c>
      <c r="E8241" t="inlineStr">
        <is>
          <t>LGA</t>
        </is>
      </c>
      <c r="F8241" s="10" t="n">
        <v>1055</v>
      </c>
      <c r="G8241" t="inlineStr">
        <is>
          <t>1000-1059</t>
        </is>
      </c>
      <c r="H8241" s="9">
        <f>INT(F8241/100)</f>
        <v/>
      </c>
      <c r="I8241" t="n">
        <v>-4</v>
      </c>
      <c r="J8241" t="n">
        <v>0</v>
      </c>
      <c r="K8241" t="n">
        <v>-13</v>
      </c>
      <c r="L8241" t="n">
        <v>0</v>
      </c>
      <c r="M8241" t="n">
        <v>0</v>
      </c>
      <c r="O8241" t="n">
        <v>0</v>
      </c>
    </row>
    <row r="8242">
      <c r="A8242" s="8" t="n">
        <v>46223</v>
      </c>
      <c r="B8242" t="inlineStr">
        <is>
          <t>AA</t>
        </is>
      </c>
      <c r="C8242" s="9">
        <f>_xlfn.XLOOKUP(B8242,Carriers[Code],Carriers[Airline])</f>
        <v/>
      </c>
      <c r="D8242" t="n">
        <v>815</v>
      </c>
      <c r="E8242" t="inlineStr">
        <is>
          <t>MIA</t>
        </is>
      </c>
      <c r="F8242" s="10" t="n">
        <v>1056</v>
      </c>
      <c r="G8242" t="inlineStr">
        <is>
          <t>1000-1059</t>
        </is>
      </c>
      <c r="H8242" s="9">
        <f>INT(F8242/100)</f>
        <v/>
      </c>
      <c r="I8242" t="n">
        <v>-3</v>
      </c>
      <c r="J8242" t="n">
        <v>0</v>
      </c>
      <c r="K8242" t="n">
        <v>-22</v>
      </c>
      <c r="L8242" t="n">
        <v>0</v>
      </c>
      <c r="M8242" t="n">
        <v>0</v>
      </c>
      <c r="O8242" t="n">
        <v>0</v>
      </c>
    </row>
    <row r="8243">
      <c r="A8243" s="8" t="n">
        <v>46223</v>
      </c>
      <c r="B8243" t="inlineStr">
        <is>
          <t>UA</t>
        </is>
      </c>
      <c r="C8243" s="9">
        <f>_xlfn.XLOOKUP(B8243,Carriers[Code],Carriers[Airline])</f>
        <v/>
      </c>
      <c r="D8243" t="n">
        <v>2394</v>
      </c>
      <c r="E8243" t="inlineStr">
        <is>
          <t>EWR</t>
        </is>
      </c>
      <c r="F8243" s="10" t="n">
        <v>1058</v>
      </c>
      <c r="G8243" t="inlineStr">
        <is>
          <t>1000-1059</t>
        </is>
      </c>
      <c r="H8243" s="9">
        <f>INT(F8243/100)</f>
        <v/>
      </c>
      <c r="I8243" t="n">
        <v>4</v>
      </c>
      <c r="J8243" t="n">
        <v>0</v>
      </c>
      <c r="K8243" t="n">
        <v>45</v>
      </c>
      <c r="L8243" t="n">
        <v>1</v>
      </c>
      <c r="M8243" t="n">
        <v>0</v>
      </c>
      <c r="O8243" t="n">
        <v>0</v>
      </c>
      <c r="P8243" t="n">
        <v>0</v>
      </c>
      <c r="Q8243" t="n">
        <v>0</v>
      </c>
      <c r="R8243" t="n">
        <v>45</v>
      </c>
      <c r="S8243" t="n">
        <v>0</v>
      </c>
      <c r="T8243" t="n">
        <v>0</v>
      </c>
    </row>
    <row r="8244">
      <c r="A8244" s="8" t="n">
        <v>46223</v>
      </c>
      <c r="B8244" t="inlineStr">
        <is>
          <t>B6</t>
        </is>
      </c>
      <c r="C8244" s="9">
        <f>_xlfn.XLOOKUP(B8244,Carriers[Code],Carriers[Airline])</f>
        <v/>
      </c>
      <c r="D8244" t="n">
        <v>1487</v>
      </c>
      <c r="E8244" t="inlineStr">
        <is>
          <t>LAX</t>
        </is>
      </c>
      <c r="F8244" s="10" t="n">
        <v>1100</v>
      </c>
      <c r="G8244" t="inlineStr">
        <is>
          <t>1100-1159</t>
        </is>
      </c>
      <c r="H8244" s="9">
        <f>INT(F8244/100)</f>
        <v/>
      </c>
      <c r="I8244" t="n">
        <v>13</v>
      </c>
      <c r="J8244" t="n">
        <v>0</v>
      </c>
      <c r="K8244" t="n">
        <v>25</v>
      </c>
      <c r="L8244" t="n">
        <v>1</v>
      </c>
      <c r="M8244" t="n">
        <v>0</v>
      </c>
      <c r="O8244" t="n">
        <v>0</v>
      </c>
      <c r="P8244" t="n">
        <v>11</v>
      </c>
      <c r="Q8244" t="n">
        <v>0</v>
      </c>
      <c r="R8244" t="n">
        <v>12</v>
      </c>
      <c r="S8244" t="n">
        <v>0</v>
      </c>
      <c r="T8244" t="n">
        <v>2</v>
      </c>
    </row>
    <row r="8245">
      <c r="A8245" s="8" t="n">
        <v>46223</v>
      </c>
      <c r="B8245" t="inlineStr">
        <is>
          <t>YX</t>
        </is>
      </c>
      <c r="C8245" s="9">
        <f>_xlfn.XLOOKUP(B8245,Carriers[Code],Carriers[Airline])</f>
        <v/>
      </c>
      <c r="D8245" t="n">
        <v>5755</v>
      </c>
      <c r="E8245" t="inlineStr">
        <is>
          <t>LGA</t>
        </is>
      </c>
      <c r="F8245" s="10" t="n">
        <v>1100</v>
      </c>
      <c r="G8245" t="inlineStr">
        <is>
          <t>1100-1159</t>
        </is>
      </c>
      <c r="H8245" s="9">
        <f>INT(F8245/100)</f>
        <v/>
      </c>
      <c r="M8245" t="n">
        <v>1</v>
      </c>
      <c r="N8245" t="inlineStr">
        <is>
          <t>C</t>
        </is>
      </c>
      <c r="O8245" t="n">
        <v>0</v>
      </c>
    </row>
    <row r="8246">
      <c r="A8246" s="8" t="n">
        <v>46223</v>
      </c>
      <c r="B8246" t="inlineStr">
        <is>
          <t>YX</t>
        </is>
      </c>
      <c r="C8246" s="9">
        <f>_xlfn.XLOOKUP(B8246,Carriers[Code],Carriers[Airline])</f>
        <v/>
      </c>
      <c r="D8246" t="n">
        <v>5668</v>
      </c>
      <c r="E8246" t="inlineStr">
        <is>
          <t>BWI</t>
        </is>
      </c>
      <c r="F8246" s="10" t="n">
        <v>1110</v>
      </c>
      <c r="G8246" t="inlineStr">
        <is>
          <t>1100-1159</t>
        </is>
      </c>
      <c r="H8246" s="9">
        <f>INT(F8246/100)</f>
        <v/>
      </c>
      <c r="I8246" t="n">
        <v>30</v>
      </c>
      <c r="J8246" t="n">
        <v>1</v>
      </c>
      <c r="K8246" t="n">
        <v>24</v>
      </c>
      <c r="L8246" t="n">
        <v>1</v>
      </c>
      <c r="M8246" t="n">
        <v>0</v>
      </c>
      <c r="O8246" t="n">
        <v>0</v>
      </c>
      <c r="P8246" t="n">
        <v>0</v>
      </c>
      <c r="Q8246" t="n">
        <v>0</v>
      </c>
      <c r="R8246" t="n">
        <v>0</v>
      </c>
      <c r="S8246" t="n">
        <v>0</v>
      </c>
      <c r="T8246" t="n">
        <v>24</v>
      </c>
    </row>
    <row r="8247">
      <c r="A8247" s="8" t="n">
        <v>46223</v>
      </c>
      <c r="B8247" t="inlineStr">
        <is>
          <t>DL</t>
        </is>
      </c>
      <c r="C8247" s="9">
        <f>_xlfn.XLOOKUP(B8247,Carriers[Code],Carriers[Airline])</f>
        <v/>
      </c>
      <c r="D8247" t="n">
        <v>464</v>
      </c>
      <c r="E8247" t="inlineStr">
        <is>
          <t>SLC</t>
        </is>
      </c>
      <c r="F8247" s="10" t="n">
        <v>1115</v>
      </c>
      <c r="G8247" t="inlineStr">
        <is>
          <t>1100-1159</t>
        </is>
      </c>
      <c r="H8247" s="9">
        <f>INT(F8247/100)</f>
        <v/>
      </c>
      <c r="I8247" t="n">
        <v>-6</v>
      </c>
      <c r="J8247" t="n">
        <v>0</v>
      </c>
      <c r="K8247" t="n">
        <v>2</v>
      </c>
      <c r="L8247" t="n">
        <v>0</v>
      </c>
      <c r="M8247" t="n">
        <v>0</v>
      </c>
      <c r="O8247" t="n">
        <v>0</v>
      </c>
    </row>
    <row r="8248">
      <c r="A8248" s="8" t="n">
        <v>46223</v>
      </c>
      <c r="B8248" t="inlineStr">
        <is>
          <t>B6</t>
        </is>
      </c>
      <c r="C8248" s="9">
        <f>_xlfn.XLOOKUP(B8248,Carriers[Code],Carriers[Airline])</f>
        <v/>
      </c>
      <c r="D8248" t="n">
        <v>2283</v>
      </c>
      <c r="E8248" t="inlineStr">
        <is>
          <t>RDU</t>
        </is>
      </c>
      <c r="F8248" s="10" t="n">
        <v>1119</v>
      </c>
      <c r="G8248" t="inlineStr">
        <is>
          <t>1100-1159</t>
        </is>
      </c>
      <c r="H8248" s="9">
        <f>INT(F8248/100)</f>
        <v/>
      </c>
      <c r="I8248" t="n">
        <v>89</v>
      </c>
      <c r="J8248" t="n">
        <v>1</v>
      </c>
      <c r="K8248" t="n">
        <v>76</v>
      </c>
      <c r="L8248" t="n">
        <v>1</v>
      </c>
      <c r="M8248" t="n">
        <v>0</v>
      </c>
      <c r="O8248" t="n">
        <v>0</v>
      </c>
      <c r="P8248" t="n">
        <v>7</v>
      </c>
      <c r="Q8248" t="n">
        <v>0</v>
      </c>
      <c r="R8248" t="n">
        <v>0</v>
      </c>
      <c r="S8248" t="n">
        <v>0</v>
      </c>
      <c r="T8248" t="n">
        <v>69</v>
      </c>
    </row>
    <row r="8249">
      <c r="A8249" s="8" t="n">
        <v>46223</v>
      </c>
      <c r="B8249" t="inlineStr">
        <is>
          <t>AA</t>
        </is>
      </c>
      <c r="C8249" s="9">
        <f>_xlfn.XLOOKUP(B8249,Carriers[Code],Carriers[Airline])</f>
        <v/>
      </c>
      <c r="D8249" t="n">
        <v>3161</v>
      </c>
      <c r="E8249" t="inlineStr">
        <is>
          <t>CLT</t>
        </is>
      </c>
      <c r="F8249" s="10" t="n">
        <v>1120</v>
      </c>
      <c r="G8249" t="inlineStr">
        <is>
          <t>1100-1159</t>
        </is>
      </c>
      <c r="H8249" s="9">
        <f>INT(F8249/100)</f>
        <v/>
      </c>
      <c r="I8249" t="n">
        <v>-6</v>
      </c>
      <c r="J8249" t="n">
        <v>0</v>
      </c>
      <c r="K8249" t="n">
        <v>-12</v>
      </c>
      <c r="L8249" t="n">
        <v>0</v>
      </c>
      <c r="M8249" t="n">
        <v>0</v>
      </c>
      <c r="O8249" t="n">
        <v>0</v>
      </c>
    </row>
    <row r="8250">
      <c r="A8250" s="8" t="n">
        <v>46223</v>
      </c>
      <c r="B8250" t="inlineStr">
        <is>
          <t>B6</t>
        </is>
      </c>
      <c r="C8250" s="9">
        <f>_xlfn.XLOOKUP(B8250,Carriers[Code],Carriers[Airline])</f>
        <v/>
      </c>
      <c r="D8250" t="n">
        <v>793</v>
      </c>
      <c r="E8250" t="inlineStr">
        <is>
          <t>DEN</t>
        </is>
      </c>
      <c r="F8250" s="10" t="n">
        <v>1120</v>
      </c>
      <c r="G8250" t="inlineStr">
        <is>
          <t>1100-1159</t>
        </is>
      </c>
      <c r="H8250" s="9">
        <f>INT(F8250/100)</f>
        <v/>
      </c>
      <c r="I8250" t="n">
        <v>144</v>
      </c>
      <c r="J8250" t="n">
        <v>1</v>
      </c>
      <c r="K8250" t="n">
        <v>156</v>
      </c>
      <c r="L8250" t="n">
        <v>1</v>
      </c>
      <c r="M8250" t="n">
        <v>0</v>
      </c>
      <c r="O8250" t="n">
        <v>0</v>
      </c>
      <c r="P8250" t="n">
        <v>35</v>
      </c>
      <c r="Q8250" t="n">
        <v>0</v>
      </c>
      <c r="R8250" t="n">
        <v>12</v>
      </c>
      <c r="S8250" t="n">
        <v>0</v>
      </c>
      <c r="T8250" t="n">
        <v>109</v>
      </c>
    </row>
    <row r="8251">
      <c r="A8251" s="8" t="n">
        <v>46223</v>
      </c>
      <c r="B8251" t="inlineStr">
        <is>
          <t>DL</t>
        </is>
      </c>
      <c r="C8251" s="9">
        <f>_xlfn.XLOOKUP(B8251,Carriers[Code],Carriers[Airline])</f>
        <v/>
      </c>
      <c r="D8251" t="n">
        <v>1398</v>
      </c>
      <c r="E8251" t="inlineStr">
        <is>
          <t>MSY</t>
        </is>
      </c>
      <c r="F8251" s="10" t="n">
        <v>1120</v>
      </c>
      <c r="G8251" t="inlineStr">
        <is>
          <t>1100-1159</t>
        </is>
      </c>
      <c r="H8251" s="9">
        <f>INT(F8251/100)</f>
        <v/>
      </c>
      <c r="I8251" t="n">
        <v>-10</v>
      </c>
      <c r="J8251" t="n">
        <v>0</v>
      </c>
      <c r="K8251" t="n">
        <v>-33</v>
      </c>
      <c r="L8251" t="n">
        <v>0</v>
      </c>
      <c r="M8251" t="n">
        <v>0</v>
      </c>
      <c r="O8251" t="n">
        <v>0</v>
      </c>
    </row>
    <row r="8252">
      <c r="A8252" s="8" t="n">
        <v>46223</v>
      </c>
      <c r="B8252" t="inlineStr">
        <is>
          <t>YX</t>
        </is>
      </c>
      <c r="C8252" s="9">
        <f>_xlfn.XLOOKUP(B8252,Carriers[Code],Carriers[Airline])</f>
        <v/>
      </c>
      <c r="D8252" t="n">
        <v>5803</v>
      </c>
      <c r="E8252" t="inlineStr">
        <is>
          <t>SAV</t>
        </is>
      </c>
      <c r="F8252" s="10" t="n">
        <v>1125</v>
      </c>
      <c r="G8252" t="inlineStr">
        <is>
          <t>1100-1159</t>
        </is>
      </c>
      <c r="H8252" s="9">
        <f>INT(F8252/100)</f>
        <v/>
      </c>
      <c r="I8252" t="n">
        <v>-3</v>
      </c>
      <c r="J8252" t="n">
        <v>0</v>
      </c>
      <c r="K8252" t="n">
        <v>-19</v>
      </c>
      <c r="L8252" t="n">
        <v>0</v>
      </c>
      <c r="M8252" t="n">
        <v>0</v>
      </c>
      <c r="O8252" t="n">
        <v>0</v>
      </c>
    </row>
    <row r="8253">
      <c r="A8253" s="8" t="n">
        <v>46223</v>
      </c>
      <c r="B8253" t="inlineStr">
        <is>
          <t>DL</t>
        </is>
      </c>
      <c r="C8253" s="9">
        <f>_xlfn.XLOOKUP(B8253,Carriers[Code],Carriers[Airline])</f>
        <v/>
      </c>
      <c r="D8253" t="n">
        <v>332</v>
      </c>
      <c r="E8253" t="inlineStr">
        <is>
          <t>SEA</t>
        </is>
      </c>
      <c r="F8253" s="10" t="n">
        <v>1129</v>
      </c>
      <c r="G8253" t="inlineStr">
        <is>
          <t>1100-1159</t>
        </is>
      </c>
      <c r="H8253" s="9">
        <f>INT(F8253/100)</f>
        <v/>
      </c>
      <c r="I8253" t="n">
        <v>-4</v>
      </c>
      <c r="J8253" t="n">
        <v>0</v>
      </c>
      <c r="K8253" t="n">
        <v>12</v>
      </c>
      <c r="L8253" t="n">
        <v>0</v>
      </c>
      <c r="M8253" t="n">
        <v>0</v>
      </c>
      <c r="O8253" t="n">
        <v>0</v>
      </c>
    </row>
    <row r="8254">
      <c r="A8254" s="8" t="n">
        <v>46223</v>
      </c>
      <c r="B8254" t="inlineStr">
        <is>
          <t>YX</t>
        </is>
      </c>
      <c r="C8254" s="9">
        <f>_xlfn.XLOOKUP(B8254,Carriers[Code],Carriers[Airline])</f>
        <v/>
      </c>
      <c r="D8254" t="n">
        <v>4349</v>
      </c>
      <c r="E8254" t="inlineStr">
        <is>
          <t>DCA</t>
        </is>
      </c>
      <c r="F8254" s="10" t="n">
        <v>1133</v>
      </c>
      <c r="G8254" t="inlineStr">
        <is>
          <t>1100-1159</t>
        </is>
      </c>
      <c r="H8254" s="9">
        <f>INT(F8254/100)</f>
        <v/>
      </c>
      <c r="I8254" t="n">
        <v>13</v>
      </c>
      <c r="J8254" t="n">
        <v>0</v>
      </c>
      <c r="K8254" t="n">
        <v>-1</v>
      </c>
      <c r="L8254" t="n">
        <v>0</v>
      </c>
      <c r="M8254" t="n">
        <v>0</v>
      </c>
      <c r="O8254" t="n">
        <v>0</v>
      </c>
    </row>
    <row r="8255">
      <c r="A8255" s="8" t="n">
        <v>46223</v>
      </c>
      <c r="B8255" t="inlineStr">
        <is>
          <t>G4</t>
        </is>
      </c>
      <c r="C8255" s="9">
        <f>_xlfn.XLOOKUP(B8255,Carriers[Code],Carriers[Airline])</f>
        <v/>
      </c>
      <c r="D8255" t="n">
        <v>594</v>
      </c>
      <c r="E8255" t="inlineStr">
        <is>
          <t>IND</t>
        </is>
      </c>
      <c r="F8255" s="10" t="n">
        <v>1134</v>
      </c>
      <c r="G8255" t="inlineStr">
        <is>
          <t>1100-1159</t>
        </is>
      </c>
      <c r="H8255" s="9">
        <f>INT(F8255/100)</f>
        <v/>
      </c>
      <c r="I8255" t="n">
        <v>-15</v>
      </c>
      <c r="J8255" t="n">
        <v>0</v>
      </c>
      <c r="K8255" t="n">
        <v>-28</v>
      </c>
      <c r="L8255" t="n">
        <v>0</v>
      </c>
      <c r="M8255" t="n">
        <v>0</v>
      </c>
      <c r="O8255" t="n">
        <v>0</v>
      </c>
    </row>
    <row r="8256">
      <c r="A8256" s="8" t="n">
        <v>46223</v>
      </c>
      <c r="B8256" t="inlineStr">
        <is>
          <t>B6</t>
        </is>
      </c>
      <c r="C8256" s="9">
        <f>_xlfn.XLOOKUP(B8256,Carriers[Code],Carriers[Airline])</f>
        <v/>
      </c>
      <c r="D8256" t="n">
        <v>401</v>
      </c>
      <c r="E8256" t="inlineStr">
        <is>
          <t>MSY</t>
        </is>
      </c>
      <c r="F8256" s="10" t="n">
        <v>1135</v>
      </c>
      <c r="G8256" t="inlineStr">
        <is>
          <t>1100-1159</t>
        </is>
      </c>
      <c r="H8256" s="9">
        <f>INT(F8256/100)</f>
        <v/>
      </c>
      <c r="I8256" t="n">
        <v>13</v>
      </c>
      <c r="J8256" t="n">
        <v>0</v>
      </c>
      <c r="K8256" t="n">
        <v>4</v>
      </c>
      <c r="L8256" t="n">
        <v>0</v>
      </c>
      <c r="M8256" t="n">
        <v>0</v>
      </c>
      <c r="O8256" t="n">
        <v>0</v>
      </c>
    </row>
    <row r="8257">
      <c r="A8257" s="8" t="n">
        <v>46223</v>
      </c>
      <c r="B8257" t="inlineStr">
        <is>
          <t>UA</t>
        </is>
      </c>
      <c r="C8257" s="9">
        <f>_xlfn.XLOOKUP(B8257,Carriers[Code],Carriers[Airline])</f>
        <v/>
      </c>
      <c r="D8257" t="n">
        <v>1074</v>
      </c>
      <c r="E8257" t="inlineStr">
        <is>
          <t>SFO</t>
        </is>
      </c>
      <c r="F8257" s="10" t="n">
        <v>1135</v>
      </c>
      <c r="G8257" t="inlineStr">
        <is>
          <t>1100-1159</t>
        </is>
      </c>
      <c r="H8257" s="9">
        <f>INT(F8257/100)</f>
        <v/>
      </c>
      <c r="I8257" t="n">
        <v>106</v>
      </c>
      <c r="J8257" t="n">
        <v>1</v>
      </c>
      <c r="K8257" t="n">
        <v>80</v>
      </c>
      <c r="L8257" t="n">
        <v>1</v>
      </c>
      <c r="M8257" t="n">
        <v>0</v>
      </c>
      <c r="O8257" t="n">
        <v>0</v>
      </c>
      <c r="P8257" t="n">
        <v>0</v>
      </c>
      <c r="Q8257" t="n">
        <v>0</v>
      </c>
      <c r="R8257" t="n">
        <v>80</v>
      </c>
      <c r="S8257" t="n">
        <v>0</v>
      </c>
      <c r="T8257" t="n">
        <v>0</v>
      </c>
    </row>
    <row r="8258">
      <c r="A8258" s="8" t="n">
        <v>46223</v>
      </c>
      <c r="B8258" t="inlineStr">
        <is>
          <t>WN</t>
        </is>
      </c>
      <c r="C8258" s="9">
        <f>_xlfn.XLOOKUP(B8258,Carriers[Code],Carriers[Airline])</f>
        <v/>
      </c>
      <c r="D8258" t="n">
        <v>4208</v>
      </c>
      <c r="E8258" t="inlineStr">
        <is>
          <t>DEN</t>
        </is>
      </c>
      <c r="F8258" s="10" t="n">
        <v>1135</v>
      </c>
      <c r="G8258" t="inlineStr">
        <is>
          <t>1100-1159</t>
        </is>
      </c>
      <c r="H8258" s="9">
        <f>INT(F8258/100)</f>
        <v/>
      </c>
      <c r="I8258" t="n">
        <v>0</v>
      </c>
      <c r="J8258" t="n">
        <v>0</v>
      </c>
      <c r="K8258" t="n">
        <v>-18</v>
      </c>
      <c r="L8258" t="n">
        <v>0</v>
      </c>
      <c r="M8258" t="n">
        <v>0</v>
      </c>
      <c r="O8258" t="n">
        <v>0</v>
      </c>
    </row>
    <row r="8259">
      <c r="A8259" s="8" t="n">
        <v>46223</v>
      </c>
      <c r="B8259" t="inlineStr">
        <is>
          <t>YX</t>
        </is>
      </c>
      <c r="C8259" s="9">
        <f>_xlfn.XLOOKUP(B8259,Carriers[Code],Carriers[Airline])</f>
        <v/>
      </c>
      <c r="D8259" t="n">
        <v>5598</v>
      </c>
      <c r="E8259" t="inlineStr">
        <is>
          <t>CVG</t>
        </is>
      </c>
      <c r="F8259" s="10" t="n">
        <v>1140</v>
      </c>
      <c r="G8259" t="inlineStr">
        <is>
          <t>1100-1159</t>
        </is>
      </c>
      <c r="H8259" s="9">
        <f>INT(F8259/100)</f>
        <v/>
      </c>
      <c r="I8259" t="n">
        <v>0</v>
      </c>
      <c r="J8259" t="n">
        <v>0</v>
      </c>
      <c r="K8259" t="n">
        <v>-6</v>
      </c>
      <c r="L8259" t="n">
        <v>0</v>
      </c>
      <c r="M8259" t="n">
        <v>0</v>
      </c>
      <c r="O8259" t="n">
        <v>0</v>
      </c>
    </row>
    <row r="8260">
      <c r="A8260" s="8" t="n">
        <v>46223</v>
      </c>
      <c r="B8260" t="inlineStr">
        <is>
          <t>B6</t>
        </is>
      </c>
      <c r="C8260" s="9">
        <f>_xlfn.XLOOKUP(B8260,Carriers[Code],Carriers[Airline])</f>
        <v/>
      </c>
      <c r="D8260" t="n">
        <v>837</v>
      </c>
      <c r="E8260" t="inlineStr">
        <is>
          <t>DTW</t>
        </is>
      </c>
      <c r="F8260" s="10" t="n">
        <v>1143</v>
      </c>
      <c r="G8260" t="inlineStr">
        <is>
          <t>1100-1159</t>
        </is>
      </c>
      <c r="H8260" s="9">
        <f>INT(F8260/100)</f>
        <v/>
      </c>
      <c r="I8260" t="n">
        <v>8</v>
      </c>
      <c r="J8260" t="n">
        <v>0</v>
      </c>
      <c r="K8260" t="n">
        <v>-2</v>
      </c>
      <c r="L8260" t="n">
        <v>0</v>
      </c>
      <c r="M8260" t="n">
        <v>0</v>
      </c>
      <c r="O8260" t="n">
        <v>0</v>
      </c>
    </row>
    <row r="8261">
      <c r="A8261" s="8" t="n">
        <v>46223</v>
      </c>
      <c r="B8261" t="inlineStr">
        <is>
          <t>YX</t>
        </is>
      </c>
      <c r="C8261" s="9">
        <f>_xlfn.XLOOKUP(B8261,Carriers[Code],Carriers[Airline])</f>
        <v/>
      </c>
      <c r="D8261" t="n">
        <v>5731</v>
      </c>
      <c r="E8261" t="inlineStr">
        <is>
          <t>PIT</t>
        </is>
      </c>
      <c r="F8261" s="10" t="n">
        <v>1145</v>
      </c>
      <c r="G8261" t="inlineStr">
        <is>
          <t>1100-1159</t>
        </is>
      </c>
      <c r="H8261" s="9">
        <f>INT(F8261/100)</f>
        <v/>
      </c>
      <c r="I8261" t="n">
        <v>-10</v>
      </c>
      <c r="J8261" t="n">
        <v>0</v>
      </c>
      <c r="K8261" t="n">
        <v>-27</v>
      </c>
      <c r="L8261" t="n">
        <v>0</v>
      </c>
      <c r="M8261" t="n">
        <v>0</v>
      </c>
      <c r="O8261" t="n">
        <v>0</v>
      </c>
    </row>
    <row r="8262">
      <c r="A8262" s="8" t="n">
        <v>46223</v>
      </c>
      <c r="B8262" t="inlineStr">
        <is>
          <t>DL</t>
        </is>
      </c>
      <c r="C8262" s="9">
        <f>_xlfn.XLOOKUP(B8262,Carriers[Code],Carriers[Airline])</f>
        <v/>
      </c>
      <c r="D8262" t="n">
        <v>1103</v>
      </c>
      <c r="E8262" t="inlineStr">
        <is>
          <t>MSP</t>
        </is>
      </c>
      <c r="F8262" s="10" t="n">
        <v>1150</v>
      </c>
      <c r="G8262" t="inlineStr">
        <is>
          <t>1100-1159</t>
        </is>
      </c>
      <c r="H8262" s="9">
        <f>INT(F8262/100)</f>
        <v/>
      </c>
      <c r="I8262" t="n">
        <v>-7</v>
      </c>
      <c r="J8262" t="n">
        <v>0</v>
      </c>
      <c r="K8262" t="n">
        <v>-6</v>
      </c>
      <c r="L8262" t="n">
        <v>0</v>
      </c>
      <c r="M8262" t="n">
        <v>0</v>
      </c>
      <c r="O8262" t="n">
        <v>0</v>
      </c>
    </row>
    <row r="8263">
      <c r="A8263" s="8" t="n">
        <v>46223</v>
      </c>
      <c r="B8263" t="inlineStr">
        <is>
          <t>YX</t>
        </is>
      </c>
      <c r="C8263" s="9">
        <f>_xlfn.XLOOKUP(B8263,Carriers[Code],Carriers[Airline])</f>
        <v/>
      </c>
      <c r="D8263" t="n">
        <v>4760</v>
      </c>
      <c r="E8263" t="inlineStr">
        <is>
          <t>CVG</t>
        </is>
      </c>
      <c r="F8263" s="10" t="n">
        <v>1155</v>
      </c>
      <c r="G8263" t="inlineStr">
        <is>
          <t>1100-1159</t>
        </is>
      </c>
      <c r="H8263" s="9">
        <f>INT(F8263/100)</f>
        <v/>
      </c>
      <c r="I8263" t="n">
        <v>8</v>
      </c>
      <c r="J8263" t="n">
        <v>0</v>
      </c>
      <c r="K8263" t="n">
        <v>-11</v>
      </c>
      <c r="L8263" t="n">
        <v>0</v>
      </c>
      <c r="M8263" t="n">
        <v>0</v>
      </c>
      <c r="O8263" t="n">
        <v>0</v>
      </c>
    </row>
    <row r="8264">
      <c r="A8264" s="8" t="n">
        <v>46223</v>
      </c>
      <c r="B8264" t="inlineStr">
        <is>
          <t>AA</t>
        </is>
      </c>
      <c r="C8264" s="9">
        <f>_xlfn.XLOOKUP(B8264,Carriers[Code],Carriers[Airline])</f>
        <v/>
      </c>
      <c r="D8264" t="n">
        <v>1610</v>
      </c>
      <c r="E8264" t="inlineStr">
        <is>
          <t>ORD</t>
        </is>
      </c>
      <c r="F8264" s="10" t="n">
        <v>1159</v>
      </c>
      <c r="G8264" t="inlineStr">
        <is>
          <t>1100-1159</t>
        </is>
      </c>
      <c r="H8264" s="9">
        <f>INT(F8264/100)</f>
        <v/>
      </c>
      <c r="I8264" t="n">
        <v>-1</v>
      </c>
      <c r="J8264" t="n">
        <v>0</v>
      </c>
      <c r="K8264" t="n">
        <v>-25</v>
      </c>
      <c r="L8264" t="n">
        <v>0</v>
      </c>
      <c r="M8264" t="n">
        <v>0</v>
      </c>
      <c r="O8264" t="n">
        <v>0</v>
      </c>
    </row>
    <row r="8265">
      <c r="A8265" s="8" t="n">
        <v>46223</v>
      </c>
      <c r="B8265" t="inlineStr">
        <is>
          <t>F9</t>
        </is>
      </c>
      <c r="C8265" s="9">
        <f>_xlfn.XLOOKUP(B8265,Carriers[Code],Carriers[Airline])</f>
        <v/>
      </c>
      <c r="D8265" t="n">
        <v>3511</v>
      </c>
      <c r="E8265" t="inlineStr">
        <is>
          <t>ATL</t>
        </is>
      </c>
      <c r="F8265" s="10" t="n">
        <v>1159</v>
      </c>
      <c r="G8265" t="inlineStr">
        <is>
          <t>1100-1159</t>
        </is>
      </c>
      <c r="H8265" s="9">
        <f>INT(F8265/100)</f>
        <v/>
      </c>
      <c r="I8265" t="n">
        <v>-11</v>
      </c>
      <c r="J8265" t="n">
        <v>0</v>
      </c>
      <c r="K8265" t="n">
        <v>0</v>
      </c>
      <c r="L8265" t="n">
        <v>0</v>
      </c>
      <c r="M8265" t="n">
        <v>0</v>
      </c>
      <c r="O8265" t="n">
        <v>0</v>
      </c>
    </row>
    <row r="8266">
      <c r="A8266" s="8" t="n">
        <v>46223</v>
      </c>
      <c r="B8266" t="inlineStr">
        <is>
          <t>YX</t>
        </is>
      </c>
      <c r="C8266" s="9">
        <f>_xlfn.XLOOKUP(B8266,Carriers[Code],Carriers[Airline])</f>
        <v/>
      </c>
      <c r="D8266" t="n">
        <v>5854</v>
      </c>
      <c r="E8266" t="inlineStr">
        <is>
          <t>LGA</t>
        </is>
      </c>
      <c r="F8266" s="10" t="n">
        <v>1200</v>
      </c>
      <c r="G8266" t="inlineStr">
        <is>
          <t>1200-1259</t>
        </is>
      </c>
      <c r="H8266" s="9">
        <f>INT(F8266/100)</f>
        <v/>
      </c>
      <c r="I8266" t="n">
        <v>154</v>
      </c>
      <c r="J8266" t="n">
        <v>1</v>
      </c>
      <c r="K8266" t="n">
        <v>153</v>
      </c>
      <c r="L8266" t="n">
        <v>1</v>
      </c>
      <c r="M8266" t="n">
        <v>0</v>
      </c>
      <c r="O8266" t="n">
        <v>0</v>
      </c>
      <c r="P8266" t="n">
        <v>153</v>
      </c>
      <c r="Q8266" t="n">
        <v>0</v>
      </c>
      <c r="R8266" t="n">
        <v>0</v>
      </c>
      <c r="S8266" t="n">
        <v>0</v>
      </c>
      <c r="T8266" t="n">
        <v>0</v>
      </c>
    </row>
    <row r="8267">
      <c r="A8267" s="8" t="n">
        <v>46223</v>
      </c>
      <c r="B8267" t="inlineStr">
        <is>
          <t>DL</t>
        </is>
      </c>
      <c r="C8267" s="9">
        <f>_xlfn.XLOOKUP(B8267,Carriers[Code],Carriers[Airline])</f>
        <v/>
      </c>
      <c r="D8267" t="n">
        <v>303</v>
      </c>
      <c r="E8267" t="inlineStr">
        <is>
          <t>DFW</t>
        </is>
      </c>
      <c r="F8267" s="10" t="n">
        <v>1205</v>
      </c>
      <c r="G8267" t="inlineStr">
        <is>
          <t>1200-1259</t>
        </is>
      </c>
      <c r="H8267" s="9">
        <f>INT(F8267/100)</f>
        <v/>
      </c>
      <c r="I8267" t="n">
        <v>-5</v>
      </c>
      <c r="J8267" t="n">
        <v>0</v>
      </c>
      <c r="K8267" t="n">
        <v>-20</v>
      </c>
      <c r="L8267" t="n">
        <v>0</v>
      </c>
      <c r="M8267" t="n">
        <v>0</v>
      </c>
      <c r="O8267" t="n">
        <v>0</v>
      </c>
    </row>
    <row r="8268">
      <c r="A8268" s="8" t="n">
        <v>46223</v>
      </c>
      <c r="B8268" t="inlineStr">
        <is>
          <t>DL</t>
        </is>
      </c>
      <c r="C8268" s="9">
        <f>_xlfn.XLOOKUP(B8268,Carriers[Code],Carriers[Airline])</f>
        <v/>
      </c>
      <c r="D8268" t="n">
        <v>2785</v>
      </c>
      <c r="E8268" t="inlineStr">
        <is>
          <t>CHS</t>
        </is>
      </c>
      <c r="F8268" s="10" t="n">
        <v>1206</v>
      </c>
      <c r="G8268" t="inlineStr">
        <is>
          <t>1200-1259</t>
        </is>
      </c>
      <c r="H8268" s="9">
        <f>INT(F8268/100)</f>
        <v/>
      </c>
      <c r="I8268" t="n">
        <v>-8</v>
      </c>
      <c r="J8268" t="n">
        <v>0</v>
      </c>
      <c r="K8268" t="n">
        <v>-18</v>
      </c>
      <c r="L8268" t="n">
        <v>0</v>
      </c>
      <c r="M8268" t="n">
        <v>0</v>
      </c>
      <c r="O8268" t="n">
        <v>0</v>
      </c>
    </row>
    <row r="8269">
      <c r="A8269" s="8" t="n">
        <v>46223</v>
      </c>
      <c r="B8269" t="inlineStr">
        <is>
          <t>B6</t>
        </is>
      </c>
      <c r="C8269" s="9">
        <f>_xlfn.XLOOKUP(B8269,Carriers[Code],Carriers[Airline])</f>
        <v/>
      </c>
      <c r="D8269" t="n">
        <v>51</v>
      </c>
      <c r="E8269" t="inlineStr">
        <is>
          <t>MCO</t>
        </is>
      </c>
      <c r="F8269" s="10" t="n">
        <v>1210</v>
      </c>
      <c r="G8269" t="inlineStr">
        <is>
          <t>1200-1259</t>
        </is>
      </c>
      <c r="H8269" s="9">
        <f>INT(F8269/100)</f>
        <v/>
      </c>
      <c r="I8269" t="n">
        <v>12</v>
      </c>
      <c r="J8269" t="n">
        <v>0</v>
      </c>
      <c r="K8269" t="n">
        <v>39</v>
      </c>
      <c r="L8269" t="n">
        <v>1</v>
      </c>
      <c r="M8269" t="n">
        <v>0</v>
      </c>
      <c r="O8269" t="n">
        <v>0</v>
      </c>
      <c r="P8269" t="n">
        <v>4</v>
      </c>
      <c r="Q8269" t="n">
        <v>0</v>
      </c>
      <c r="R8269" t="n">
        <v>27</v>
      </c>
      <c r="S8269" t="n">
        <v>0</v>
      </c>
      <c r="T8269" t="n">
        <v>8</v>
      </c>
    </row>
    <row r="8270">
      <c r="A8270" s="8" t="n">
        <v>46223</v>
      </c>
      <c r="B8270" t="inlineStr">
        <is>
          <t>B6</t>
        </is>
      </c>
      <c r="C8270" s="9">
        <f>_xlfn.XLOOKUP(B8270,Carriers[Code],Carriers[Airline])</f>
        <v/>
      </c>
      <c r="D8270" t="n">
        <v>1352</v>
      </c>
      <c r="E8270" t="inlineStr">
        <is>
          <t>ACK</t>
        </is>
      </c>
      <c r="F8270" s="10" t="n">
        <v>1212</v>
      </c>
      <c r="G8270" t="inlineStr">
        <is>
          <t>1200-1259</t>
        </is>
      </c>
      <c r="H8270" s="9">
        <f>INT(F8270/100)</f>
        <v/>
      </c>
      <c r="I8270" t="n">
        <v>63</v>
      </c>
      <c r="J8270" t="n">
        <v>1</v>
      </c>
      <c r="K8270" t="n">
        <v>72</v>
      </c>
      <c r="L8270" t="n">
        <v>1</v>
      </c>
      <c r="M8270" t="n">
        <v>0</v>
      </c>
      <c r="O8270" t="n">
        <v>0</v>
      </c>
      <c r="P8270" t="n">
        <v>0</v>
      </c>
      <c r="Q8270" t="n">
        <v>0</v>
      </c>
      <c r="R8270" t="n">
        <v>72</v>
      </c>
      <c r="S8270" t="n">
        <v>0</v>
      </c>
      <c r="T8270" t="n">
        <v>0</v>
      </c>
    </row>
    <row r="8271">
      <c r="A8271" s="8" t="n">
        <v>46223</v>
      </c>
      <c r="B8271" t="inlineStr">
        <is>
          <t>UA</t>
        </is>
      </c>
      <c r="C8271" s="9">
        <f>_xlfn.XLOOKUP(B8271,Carriers[Code],Carriers[Airline])</f>
        <v/>
      </c>
      <c r="D8271" t="n">
        <v>414</v>
      </c>
      <c r="E8271" t="inlineStr">
        <is>
          <t>DEN</t>
        </is>
      </c>
      <c r="F8271" s="10" t="n">
        <v>1222</v>
      </c>
      <c r="G8271" t="inlineStr">
        <is>
          <t>1200-1259</t>
        </is>
      </c>
      <c r="H8271" s="9">
        <f>INT(F8271/100)</f>
        <v/>
      </c>
      <c r="I8271" t="n">
        <v>-5</v>
      </c>
      <c r="J8271" t="n">
        <v>0</v>
      </c>
      <c r="K8271" t="n">
        <v>-12</v>
      </c>
      <c r="L8271" t="n">
        <v>0</v>
      </c>
      <c r="M8271" t="n">
        <v>0</v>
      </c>
      <c r="O8271" t="n">
        <v>0</v>
      </c>
    </row>
    <row r="8272">
      <c r="A8272" s="8" t="n">
        <v>46223</v>
      </c>
      <c r="B8272" t="inlineStr">
        <is>
          <t>YX</t>
        </is>
      </c>
      <c r="C8272" s="9">
        <f>_xlfn.XLOOKUP(B8272,Carriers[Code],Carriers[Airline])</f>
        <v/>
      </c>
      <c r="D8272" t="n">
        <v>4367</v>
      </c>
      <c r="E8272" t="inlineStr">
        <is>
          <t>LGA</t>
        </is>
      </c>
      <c r="F8272" s="10" t="n">
        <v>1223</v>
      </c>
      <c r="G8272" t="inlineStr">
        <is>
          <t>1200-1259</t>
        </is>
      </c>
      <c r="H8272" s="9">
        <f>INT(F8272/100)</f>
        <v/>
      </c>
      <c r="I8272" t="n">
        <v>111</v>
      </c>
      <c r="J8272" t="n">
        <v>1</v>
      </c>
      <c r="K8272" t="n">
        <v>111</v>
      </c>
      <c r="L8272" t="n">
        <v>1</v>
      </c>
      <c r="M8272" t="n">
        <v>0</v>
      </c>
      <c r="O8272" t="n">
        <v>0</v>
      </c>
      <c r="P8272" t="n">
        <v>59</v>
      </c>
      <c r="Q8272" t="n">
        <v>0</v>
      </c>
      <c r="R8272" t="n">
        <v>0</v>
      </c>
      <c r="S8272" t="n">
        <v>0</v>
      </c>
      <c r="T8272" t="n">
        <v>52</v>
      </c>
    </row>
    <row r="8273">
      <c r="A8273" s="8" t="n">
        <v>46223</v>
      </c>
      <c r="B8273" t="inlineStr">
        <is>
          <t>DL</t>
        </is>
      </c>
      <c r="C8273" s="9">
        <f>_xlfn.XLOOKUP(B8273,Carriers[Code],Carriers[Airline])</f>
        <v/>
      </c>
      <c r="D8273" t="n">
        <v>2816</v>
      </c>
      <c r="E8273" t="inlineStr">
        <is>
          <t>ORD</t>
        </is>
      </c>
      <c r="F8273" s="10" t="n">
        <v>1225</v>
      </c>
      <c r="G8273" t="inlineStr">
        <is>
          <t>1200-1259</t>
        </is>
      </c>
      <c r="H8273" s="9">
        <f>INT(F8273/100)</f>
        <v/>
      </c>
      <c r="I8273" t="n">
        <v>-9</v>
      </c>
      <c r="J8273" t="n">
        <v>0</v>
      </c>
      <c r="K8273" t="n">
        <v>-24</v>
      </c>
      <c r="L8273" t="n">
        <v>0</v>
      </c>
      <c r="M8273" t="n">
        <v>0</v>
      </c>
      <c r="O8273" t="n">
        <v>0</v>
      </c>
    </row>
    <row r="8274">
      <c r="A8274" s="8" t="n">
        <v>46223</v>
      </c>
      <c r="B8274" t="inlineStr">
        <is>
          <t>YX</t>
        </is>
      </c>
      <c r="C8274" s="9">
        <f>_xlfn.XLOOKUP(B8274,Carriers[Code],Carriers[Airline])</f>
        <v/>
      </c>
      <c r="D8274" t="n">
        <v>4366</v>
      </c>
      <c r="E8274" t="inlineStr">
        <is>
          <t>JFK</t>
        </is>
      </c>
      <c r="F8274" s="10" t="n">
        <v>1225</v>
      </c>
      <c r="G8274" t="inlineStr">
        <is>
          <t>1200-1259</t>
        </is>
      </c>
      <c r="H8274" s="9">
        <f>INT(F8274/100)</f>
        <v/>
      </c>
      <c r="I8274" t="n">
        <v>0</v>
      </c>
      <c r="J8274" t="n">
        <v>0</v>
      </c>
      <c r="K8274" t="n">
        <v>-17</v>
      </c>
      <c r="L8274" t="n">
        <v>0</v>
      </c>
      <c r="M8274" t="n">
        <v>0</v>
      </c>
      <c r="O8274" t="n">
        <v>0</v>
      </c>
    </row>
    <row r="8275">
      <c r="A8275" s="8" t="n">
        <v>46223</v>
      </c>
      <c r="B8275" t="inlineStr">
        <is>
          <t>YX</t>
        </is>
      </c>
      <c r="C8275" s="9">
        <f>_xlfn.XLOOKUP(B8275,Carriers[Code],Carriers[Airline])</f>
        <v/>
      </c>
      <c r="D8275" t="n">
        <v>4738</v>
      </c>
      <c r="E8275" t="inlineStr">
        <is>
          <t>ILM</t>
        </is>
      </c>
      <c r="F8275" s="10" t="n">
        <v>1225</v>
      </c>
      <c r="G8275" t="inlineStr">
        <is>
          <t>1200-1259</t>
        </is>
      </c>
      <c r="H8275" s="9">
        <f>INT(F8275/100)</f>
        <v/>
      </c>
      <c r="I8275" t="n">
        <v>-7</v>
      </c>
      <c r="J8275" t="n">
        <v>0</v>
      </c>
      <c r="K8275" t="n">
        <v>-6</v>
      </c>
      <c r="L8275" t="n">
        <v>0</v>
      </c>
      <c r="M8275" t="n">
        <v>0</v>
      </c>
      <c r="O8275" t="n">
        <v>0</v>
      </c>
    </row>
    <row r="8276">
      <c r="A8276" s="8" t="n">
        <v>46223</v>
      </c>
      <c r="B8276" t="inlineStr">
        <is>
          <t>B6</t>
        </is>
      </c>
      <c r="C8276" s="9">
        <f>_xlfn.XLOOKUP(B8276,Carriers[Code],Carriers[Airline])</f>
        <v/>
      </c>
      <c r="D8276" t="n">
        <v>269</v>
      </c>
      <c r="E8276" t="inlineStr">
        <is>
          <t>FLL</t>
        </is>
      </c>
      <c r="F8276" s="10" t="n">
        <v>1230</v>
      </c>
      <c r="G8276" t="inlineStr">
        <is>
          <t>1200-1259</t>
        </is>
      </c>
      <c r="H8276" s="9">
        <f>INT(F8276/100)</f>
        <v/>
      </c>
      <c r="I8276" t="n">
        <v>102</v>
      </c>
      <c r="J8276" t="n">
        <v>1</v>
      </c>
      <c r="K8276" t="n">
        <v>90</v>
      </c>
      <c r="L8276" t="n">
        <v>1</v>
      </c>
      <c r="M8276" t="n">
        <v>0</v>
      </c>
      <c r="O8276" t="n">
        <v>0</v>
      </c>
      <c r="P8276" t="n">
        <v>7</v>
      </c>
      <c r="Q8276" t="n">
        <v>0</v>
      </c>
      <c r="R8276" t="n">
        <v>0</v>
      </c>
      <c r="S8276" t="n">
        <v>0</v>
      </c>
      <c r="T8276" t="n">
        <v>83</v>
      </c>
    </row>
    <row r="8277">
      <c r="A8277" s="8" t="n">
        <v>46223</v>
      </c>
      <c r="B8277" t="inlineStr">
        <is>
          <t>DL</t>
        </is>
      </c>
      <c r="C8277" s="9">
        <f>_xlfn.XLOOKUP(B8277,Carriers[Code],Carriers[Airline])</f>
        <v/>
      </c>
      <c r="D8277" t="n">
        <v>2779</v>
      </c>
      <c r="E8277" t="inlineStr">
        <is>
          <t>ATL</t>
        </is>
      </c>
      <c r="F8277" s="10" t="n">
        <v>1230</v>
      </c>
      <c r="G8277" t="inlineStr">
        <is>
          <t>1200-1259</t>
        </is>
      </c>
      <c r="H8277" s="9">
        <f>INT(F8277/100)</f>
        <v/>
      </c>
      <c r="M8277" t="n">
        <v>1</v>
      </c>
      <c r="N8277" t="inlineStr">
        <is>
          <t>A</t>
        </is>
      </c>
      <c r="O8277" t="n">
        <v>0</v>
      </c>
    </row>
    <row r="8278">
      <c r="A8278" s="8" t="n">
        <v>46223</v>
      </c>
      <c r="B8278" t="inlineStr">
        <is>
          <t>UA</t>
        </is>
      </c>
      <c r="C8278" s="9">
        <f>_xlfn.XLOOKUP(B8278,Carriers[Code],Carriers[Airline])</f>
        <v/>
      </c>
      <c r="D8278" t="n">
        <v>1732</v>
      </c>
      <c r="E8278" t="inlineStr">
        <is>
          <t>ORD</t>
        </is>
      </c>
      <c r="F8278" s="10" t="n">
        <v>1230</v>
      </c>
      <c r="G8278" t="inlineStr">
        <is>
          <t>1200-1259</t>
        </is>
      </c>
      <c r="H8278" s="9">
        <f>INT(F8278/100)</f>
        <v/>
      </c>
      <c r="I8278" t="n">
        <v>-7</v>
      </c>
      <c r="J8278" t="n">
        <v>0</v>
      </c>
      <c r="K8278" t="n">
        <v>-25</v>
      </c>
      <c r="L8278" t="n">
        <v>0</v>
      </c>
      <c r="M8278" t="n">
        <v>0</v>
      </c>
      <c r="O8278" t="n">
        <v>0</v>
      </c>
    </row>
    <row r="8279">
      <c r="A8279" s="8" t="n">
        <v>46223</v>
      </c>
      <c r="B8279" t="inlineStr">
        <is>
          <t>YX</t>
        </is>
      </c>
      <c r="C8279" s="9">
        <f>_xlfn.XLOOKUP(B8279,Carriers[Code],Carriers[Airline])</f>
        <v/>
      </c>
      <c r="D8279" t="n">
        <v>3413</v>
      </c>
      <c r="E8279" t="inlineStr">
        <is>
          <t>IAD</t>
        </is>
      </c>
      <c r="F8279" s="10" t="n">
        <v>1235</v>
      </c>
      <c r="G8279" t="inlineStr">
        <is>
          <t>1200-1259</t>
        </is>
      </c>
      <c r="H8279" s="9">
        <f>INT(F8279/100)</f>
        <v/>
      </c>
      <c r="I8279" t="n">
        <v>16</v>
      </c>
      <c r="J8279" t="n">
        <v>1</v>
      </c>
      <c r="K8279" t="n">
        <v>-25</v>
      </c>
      <c r="L8279" t="n">
        <v>0</v>
      </c>
      <c r="M8279" t="n">
        <v>0</v>
      </c>
      <c r="O8279" t="n">
        <v>0</v>
      </c>
    </row>
    <row r="8280">
      <c r="A8280" s="8" t="n">
        <v>46223</v>
      </c>
      <c r="B8280" t="inlineStr">
        <is>
          <t>YX</t>
        </is>
      </c>
      <c r="C8280" s="9">
        <f>_xlfn.XLOOKUP(B8280,Carriers[Code],Carriers[Airline])</f>
        <v/>
      </c>
      <c r="D8280" t="n">
        <v>5857</v>
      </c>
      <c r="E8280" t="inlineStr">
        <is>
          <t>DCA</t>
        </is>
      </c>
      <c r="F8280" s="10" t="n">
        <v>1235</v>
      </c>
      <c r="G8280" t="inlineStr">
        <is>
          <t>1200-1259</t>
        </is>
      </c>
      <c r="H8280" s="9">
        <f>INT(F8280/100)</f>
        <v/>
      </c>
      <c r="I8280" t="n">
        <v>11</v>
      </c>
      <c r="J8280" t="n">
        <v>0</v>
      </c>
      <c r="K8280" t="n">
        <v>23</v>
      </c>
      <c r="L8280" t="n">
        <v>1</v>
      </c>
      <c r="M8280" t="n">
        <v>0</v>
      </c>
      <c r="O8280" t="n">
        <v>0</v>
      </c>
      <c r="P8280" t="n">
        <v>11</v>
      </c>
      <c r="Q8280" t="n">
        <v>0</v>
      </c>
      <c r="R8280" t="n">
        <v>12</v>
      </c>
      <c r="S8280" t="n">
        <v>0</v>
      </c>
      <c r="T8280" t="n">
        <v>0</v>
      </c>
    </row>
    <row r="8281">
      <c r="A8281" s="8" t="n">
        <v>46223</v>
      </c>
      <c r="B8281" t="inlineStr">
        <is>
          <t>G4</t>
        </is>
      </c>
      <c r="C8281" s="9">
        <f>_xlfn.XLOOKUP(B8281,Carriers[Code],Carriers[Airline])</f>
        <v/>
      </c>
      <c r="D8281" t="n">
        <v>1383</v>
      </c>
      <c r="E8281" t="inlineStr">
        <is>
          <t>SRQ</t>
        </is>
      </c>
      <c r="F8281" s="10" t="n">
        <v>1237</v>
      </c>
      <c r="G8281" t="inlineStr">
        <is>
          <t>1200-1259</t>
        </is>
      </c>
      <c r="H8281" s="9">
        <f>INT(F8281/100)</f>
        <v/>
      </c>
      <c r="I8281" t="n">
        <v>41</v>
      </c>
      <c r="J8281" t="n">
        <v>1</v>
      </c>
      <c r="K8281" t="n">
        <v>41</v>
      </c>
      <c r="L8281" t="n">
        <v>1</v>
      </c>
      <c r="M8281" t="n">
        <v>0</v>
      </c>
      <c r="O8281" t="n">
        <v>0</v>
      </c>
      <c r="P8281" t="n">
        <v>18</v>
      </c>
      <c r="Q8281" t="n">
        <v>0</v>
      </c>
      <c r="R8281" t="n">
        <v>0</v>
      </c>
      <c r="S8281" t="n">
        <v>0</v>
      </c>
      <c r="T8281" t="n">
        <v>23</v>
      </c>
    </row>
    <row r="8282">
      <c r="A8282" s="8" t="n">
        <v>46223</v>
      </c>
      <c r="B8282" t="inlineStr">
        <is>
          <t>AA</t>
        </is>
      </c>
      <c r="C8282" s="9">
        <f>_xlfn.XLOOKUP(B8282,Carriers[Code],Carriers[Airline])</f>
        <v/>
      </c>
      <c r="D8282" t="n">
        <v>1583</v>
      </c>
      <c r="E8282" t="inlineStr">
        <is>
          <t>DFW</t>
        </is>
      </c>
      <c r="F8282" s="10" t="n">
        <v>1238</v>
      </c>
      <c r="G8282" t="inlineStr">
        <is>
          <t>1200-1259</t>
        </is>
      </c>
      <c r="H8282" s="9">
        <f>INT(F8282/100)</f>
        <v/>
      </c>
      <c r="I8282" t="n">
        <v>530</v>
      </c>
      <c r="J8282" t="n">
        <v>1</v>
      </c>
      <c r="K8282" t="n">
        <v>498</v>
      </c>
      <c r="L8282" t="n">
        <v>1</v>
      </c>
      <c r="M8282" t="n">
        <v>0</v>
      </c>
      <c r="O8282" t="n">
        <v>0</v>
      </c>
      <c r="P8282" t="n">
        <v>498</v>
      </c>
      <c r="Q8282" t="n">
        <v>0</v>
      </c>
      <c r="R8282" t="n">
        <v>0</v>
      </c>
      <c r="S8282" t="n">
        <v>0</v>
      </c>
      <c r="T8282" t="n">
        <v>0</v>
      </c>
    </row>
    <row r="8283">
      <c r="A8283" s="8" t="n">
        <v>46223</v>
      </c>
      <c r="B8283" t="inlineStr">
        <is>
          <t>AA</t>
        </is>
      </c>
      <c r="C8283" s="9">
        <f>_xlfn.XLOOKUP(B8283,Carriers[Code],Carriers[Airline])</f>
        <v/>
      </c>
      <c r="D8283" t="n">
        <v>3043</v>
      </c>
      <c r="E8283" t="inlineStr">
        <is>
          <t>PHL</t>
        </is>
      </c>
      <c r="F8283" s="10" t="n">
        <v>1238</v>
      </c>
      <c r="G8283" t="inlineStr">
        <is>
          <t>1200-1259</t>
        </is>
      </c>
      <c r="H8283" s="9">
        <f>INT(F8283/100)</f>
        <v/>
      </c>
      <c r="I8283" t="n">
        <v>5</v>
      </c>
      <c r="J8283" t="n">
        <v>0</v>
      </c>
      <c r="K8283" t="n">
        <v>-11</v>
      </c>
      <c r="L8283" t="n">
        <v>0</v>
      </c>
      <c r="M8283" t="n">
        <v>0</v>
      </c>
      <c r="O8283" t="n">
        <v>0</v>
      </c>
    </row>
    <row r="8284">
      <c r="A8284" s="8" t="n">
        <v>46223</v>
      </c>
      <c r="B8284" t="inlineStr">
        <is>
          <t>MQ</t>
        </is>
      </c>
      <c r="C8284" s="9">
        <f>_xlfn.XLOOKUP(B8284,Carriers[Code],Carriers[Airline])</f>
        <v/>
      </c>
      <c r="D8284" t="n">
        <v>3470</v>
      </c>
      <c r="E8284" t="inlineStr">
        <is>
          <t>CMH</t>
        </is>
      </c>
      <c r="F8284" s="10" t="n">
        <v>1240</v>
      </c>
      <c r="G8284" t="inlineStr">
        <is>
          <t>1200-1259</t>
        </is>
      </c>
      <c r="H8284" s="9">
        <f>INT(F8284/100)</f>
        <v/>
      </c>
      <c r="I8284" t="n">
        <v>-10</v>
      </c>
      <c r="J8284" t="n">
        <v>0</v>
      </c>
      <c r="K8284" t="n">
        <v>-32</v>
      </c>
      <c r="L8284" t="n">
        <v>0</v>
      </c>
      <c r="M8284" t="n">
        <v>0</v>
      </c>
      <c r="O8284" t="n">
        <v>0</v>
      </c>
    </row>
    <row r="8285">
      <c r="A8285" s="8" t="n">
        <v>46223</v>
      </c>
      <c r="B8285" t="inlineStr">
        <is>
          <t>B6</t>
        </is>
      </c>
      <c r="C8285" s="9">
        <f>_xlfn.XLOOKUP(B8285,Carriers[Code],Carriers[Airline])</f>
        <v/>
      </c>
      <c r="D8285" t="n">
        <v>1781</v>
      </c>
      <c r="E8285" t="inlineStr">
        <is>
          <t>VPS</t>
        </is>
      </c>
      <c r="F8285" s="10" t="n">
        <v>1244</v>
      </c>
      <c r="G8285" t="inlineStr">
        <is>
          <t>1200-1259</t>
        </is>
      </c>
      <c r="H8285" s="9">
        <f>INT(F8285/100)</f>
        <v/>
      </c>
      <c r="I8285" t="n">
        <v>56</v>
      </c>
      <c r="J8285" t="n">
        <v>1</v>
      </c>
      <c r="M8285" t="n">
        <v>0</v>
      </c>
      <c r="O8285" t="n">
        <v>1</v>
      </c>
    </row>
    <row r="8286">
      <c r="A8286" s="8" t="n">
        <v>46223</v>
      </c>
      <c r="B8286" t="inlineStr">
        <is>
          <t>B6</t>
        </is>
      </c>
      <c r="C8286" s="9">
        <f>_xlfn.XLOOKUP(B8286,Carriers[Code],Carriers[Airline])</f>
        <v/>
      </c>
      <c r="D8286" t="n">
        <v>717</v>
      </c>
      <c r="E8286" t="inlineStr">
        <is>
          <t>JFK</t>
        </is>
      </c>
      <c r="F8286" s="10" t="n">
        <v>1253</v>
      </c>
      <c r="G8286" t="inlineStr">
        <is>
          <t>1200-1259</t>
        </is>
      </c>
      <c r="H8286" s="9">
        <f>INT(F8286/100)</f>
        <v/>
      </c>
      <c r="I8286" t="n">
        <v>36</v>
      </c>
      <c r="J8286" t="n">
        <v>1</v>
      </c>
      <c r="K8286" t="n">
        <v>32</v>
      </c>
      <c r="L8286" t="n">
        <v>1</v>
      </c>
      <c r="M8286" t="n">
        <v>0</v>
      </c>
      <c r="O8286" t="n">
        <v>0</v>
      </c>
      <c r="P8286" t="n">
        <v>7</v>
      </c>
      <c r="Q8286" t="n">
        <v>0</v>
      </c>
      <c r="R8286" t="n">
        <v>0</v>
      </c>
      <c r="S8286" t="n">
        <v>0</v>
      </c>
      <c r="T8286" t="n">
        <v>25</v>
      </c>
    </row>
    <row r="8287">
      <c r="A8287" s="8" t="n">
        <v>46223</v>
      </c>
      <c r="B8287" t="inlineStr">
        <is>
          <t>B6</t>
        </is>
      </c>
      <c r="C8287" s="9">
        <f>_xlfn.XLOOKUP(B8287,Carriers[Code],Carriers[Airline])</f>
        <v/>
      </c>
      <c r="D8287" t="n">
        <v>855</v>
      </c>
      <c r="E8287" t="inlineStr">
        <is>
          <t>DCA</t>
        </is>
      </c>
      <c r="F8287" s="10" t="n">
        <v>1253</v>
      </c>
      <c r="G8287" t="inlineStr">
        <is>
          <t>1200-1259</t>
        </is>
      </c>
      <c r="H8287" s="9">
        <f>INT(F8287/100)</f>
        <v/>
      </c>
      <c r="I8287" t="n">
        <v>108</v>
      </c>
      <c r="J8287" t="n">
        <v>1</v>
      </c>
      <c r="K8287" t="n">
        <v>128</v>
      </c>
      <c r="L8287" t="n">
        <v>1</v>
      </c>
      <c r="M8287" t="n">
        <v>0</v>
      </c>
      <c r="O8287" t="n">
        <v>0</v>
      </c>
      <c r="P8287" t="n">
        <v>79</v>
      </c>
      <c r="Q8287" t="n">
        <v>0</v>
      </c>
      <c r="R8287" t="n">
        <v>20</v>
      </c>
      <c r="S8287" t="n">
        <v>0</v>
      </c>
      <c r="T8287" t="n">
        <v>29</v>
      </c>
    </row>
    <row r="8288">
      <c r="A8288" s="8" t="n">
        <v>46223</v>
      </c>
      <c r="B8288" t="inlineStr">
        <is>
          <t>WN</t>
        </is>
      </c>
      <c r="C8288" s="9">
        <f>_xlfn.XLOOKUP(B8288,Carriers[Code],Carriers[Airline])</f>
        <v/>
      </c>
      <c r="D8288" t="n">
        <v>4917</v>
      </c>
      <c r="E8288" t="inlineStr">
        <is>
          <t>STL</t>
        </is>
      </c>
      <c r="F8288" s="10" t="n">
        <v>1255</v>
      </c>
      <c r="G8288" t="inlineStr">
        <is>
          <t>1200-1259</t>
        </is>
      </c>
      <c r="H8288" s="9">
        <f>INT(F8288/100)</f>
        <v/>
      </c>
      <c r="I8288" t="n">
        <v>15</v>
      </c>
      <c r="J8288" t="n">
        <v>1</v>
      </c>
      <c r="K8288" t="n">
        <v>2</v>
      </c>
      <c r="L8288" t="n">
        <v>0</v>
      </c>
      <c r="M8288" t="n">
        <v>0</v>
      </c>
      <c r="O8288" t="n">
        <v>0</v>
      </c>
    </row>
    <row r="8289">
      <c r="A8289" s="8" t="n">
        <v>46223</v>
      </c>
      <c r="B8289" t="inlineStr">
        <is>
          <t>YX</t>
        </is>
      </c>
      <c r="C8289" s="9">
        <f>_xlfn.XLOOKUP(B8289,Carriers[Code],Carriers[Airline])</f>
        <v/>
      </c>
      <c r="D8289" t="n">
        <v>5829</v>
      </c>
      <c r="E8289" t="inlineStr">
        <is>
          <t>EWR</t>
        </is>
      </c>
      <c r="F8289" s="10" t="n">
        <v>1255</v>
      </c>
      <c r="G8289" t="inlineStr">
        <is>
          <t>1200-1259</t>
        </is>
      </c>
      <c r="H8289" s="9">
        <f>INT(F8289/100)</f>
        <v/>
      </c>
      <c r="I8289" t="n">
        <v>-4</v>
      </c>
      <c r="J8289" t="n">
        <v>0</v>
      </c>
      <c r="K8289" t="n">
        <v>48</v>
      </c>
      <c r="L8289" t="n">
        <v>1</v>
      </c>
      <c r="M8289" t="n">
        <v>0</v>
      </c>
      <c r="O8289" t="n">
        <v>0</v>
      </c>
      <c r="P8289" t="n">
        <v>0</v>
      </c>
      <c r="Q8289" t="n">
        <v>0</v>
      </c>
      <c r="R8289" t="n">
        <v>48</v>
      </c>
      <c r="S8289" t="n">
        <v>0</v>
      </c>
      <c r="T8289" t="n">
        <v>0</v>
      </c>
    </row>
    <row r="8290">
      <c r="A8290" s="8" t="n">
        <v>46223</v>
      </c>
      <c r="B8290" t="inlineStr">
        <is>
          <t>AA</t>
        </is>
      </c>
      <c r="C8290" s="9">
        <f>_xlfn.XLOOKUP(B8290,Carriers[Code],Carriers[Airline])</f>
        <v/>
      </c>
      <c r="D8290" t="n">
        <v>1057</v>
      </c>
      <c r="E8290" t="inlineStr">
        <is>
          <t>PHX</t>
        </is>
      </c>
      <c r="F8290" s="10" t="n">
        <v>1300</v>
      </c>
      <c r="G8290" t="inlineStr">
        <is>
          <t>1300-1359</t>
        </is>
      </c>
      <c r="H8290" s="9">
        <f>INT(F8290/100)</f>
        <v/>
      </c>
      <c r="I8290" t="n">
        <v>-6</v>
      </c>
      <c r="J8290" t="n">
        <v>0</v>
      </c>
      <c r="K8290" t="n">
        <v>-45</v>
      </c>
      <c r="L8290" t="n">
        <v>0</v>
      </c>
      <c r="M8290" t="n">
        <v>0</v>
      </c>
      <c r="O8290" t="n">
        <v>0</v>
      </c>
    </row>
    <row r="8291">
      <c r="A8291" s="8" t="n">
        <v>46223</v>
      </c>
      <c r="B8291" t="inlineStr">
        <is>
          <t>YX</t>
        </is>
      </c>
      <c r="C8291" s="9">
        <f>_xlfn.XLOOKUP(B8291,Carriers[Code],Carriers[Airline])</f>
        <v/>
      </c>
      <c r="D8291" t="n">
        <v>5748</v>
      </c>
      <c r="E8291" t="inlineStr">
        <is>
          <t>LGA</t>
        </is>
      </c>
      <c r="F8291" s="10" t="n">
        <v>1300</v>
      </c>
      <c r="G8291" t="inlineStr">
        <is>
          <t>1300-1359</t>
        </is>
      </c>
      <c r="H8291" s="9">
        <f>INT(F8291/100)</f>
        <v/>
      </c>
      <c r="I8291" t="n">
        <v>-4</v>
      </c>
      <c r="J8291" t="n">
        <v>0</v>
      </c>
      <c r="K8291" t="n">
        <v>-4</v>
      </c>
      <c r="L8291" t="n">
        <v>0</v>
      </c>
      <c r="M8291" t="n">
        <v>0</v>
      </c>
      <c r="O8291" t="n">
        <v>0</v>
      </c>
    </row>
    <row r="8292">
      <c r="A8292" s="8" t="n">
        <v>46223</v>
      </c>
      <c r="B8292" t="inlineStr">
        <is>
          <t>YX</t>
        </is>
      </c>
      <c r="C8292" s="9">
        <f>_xlfn.XLOOKUP(B8292,Carriers[Code],Carriers[Airline])</f>
        <v/>
      </c>
      <c r="D8292" t="n">
        <v>4386</v>
      </c>
      <c r="E8292" t="inlineStr">
        <is>
          <t>ORD</t>
        </is>
      </c>
      <c r="F8292" s="10" t="n">
        <v>1301</v>
      </c>
      <c r="G8292" t="inlineStr">
        <is>
          <t>1300-1359</t>
        </is>
      </c>
      <c r="H8292" s="9">
        <f>INT(F8292/100)</f>
        <v/>
      </c>
      <c r="I8292" t="n">
        <v>-6</v>
      </c>
      <c r="J8292" t="n">
        <v>0</v>
      </c>
      <c r="K8292" t="n">
        <v>-33</v>
      </c>
      <c r="L8292" t="n">
        <v>0</v>
      </c>
      <c r="M8292" t="n">
        <v>0</v>
      </c>
      <c r="O8292" t="n">
        <v>0</v>
      </c>
    </row>
    <row r="8293">
      <c r="A8293" s="8" t="n">
        <v>46223</v>
      </c>
      <c r="B8293" t="inlineStr">
        <is>
          <t>DL</t>
        </is>
      </c>
      <c r="C8293" s="9">
        <f>_xlfn.XLOOKUP(B8293,Carriers[Code],Carriers[Airline])</f>
        <v/>
      </c>
      <c r="D8293" t="n">
        <v>2283</v>
      </c>
      <c r="E8293" t="inlineStr">
        <is>
          <t>RDU</t>
        </is>
      </c>
      <c r="F8293" s="10" t="n">
        <v>1303</v>
      </c>
      <c r="G8293" t="inlineStr">
        <is>
          <t>1300-1359</t>
        </is>
      </c>
      <c r="H8293" s="9">
        <f>INT(F8293/100)</f>
        <v/>
      </c>
      <c r="I8293" t="n">
        <v>-5</v>
      </c>
      <c r="J8293" t="n">
        <v>0</v>
      </c>
      <c r="K8293" t="n">
        <v>-25</v>
      </c>
      <c r="L8293" t="n">
        <v>0</v>
      </c>
      <c r="M8293" t="n">
        <v>0</v>
      </c>
      <c r="O8293" t="n">
        <v>0</v>
      </c>
    </row>
    <row r="8294">
      <c r="A8294" s="8" t="n">
        <v>46223</v>
      </c>
      <c r="B8294" t="inlineStr">
        <is>
          <t>YX</t>
        </is>
      </c>
      <c r="C8294" s="9">
        <f>_xlfn.XLOOKUP(B8294,Carriers[Code],Carriers[Airline])</f>
        <v/>
      </c>
      <c r="D8294" t="n">
        <v>5603</v>
      </c>
      <c r="E8294" t="inlineStr">
        <is>
          <t>MSN</t>
        </is>
      </c>
      <c r="F8294" s="10" t="n">
        <v>1308</v>
      </c>
      <c r="G8294" t="inlineStr">
        <is>
          <t>1300-1359</t>
        </is>
      </c>
      <c r="H8294" s="9">
        <f>INT(F8294/100)</f>
        <v/>
      </c>
      <c r="I8294" t="n">
        <v>6</v>
      </c>
      <c r="J8294" t="n">
        <v>0</v>
      </c>
      <c r="K8294" t="n">
        <v>0</v>
      </c>
      <c r="L8294" t="n">
        <v>0</v>
      </c>
      <c r="M8294" t="n">
        <v>0</v>
      </c>
      <c r="O8294" t="n">
        <v>0</v>
      </c>
    </row>
    <row r="8295">
      <c r="A8295" s="8" t="n">
        <v>46223</v>
      </c>
      <c r="B8295" t="inlineStr">
        <is>
          <t>DL</t>
        </is>
      </c>
      <c r="C8295" s="9">
        <f>_xlfn.XLOOKUP(B8295,Carriers[Code],Carriers[Airline])</f>
        <v/>
      </c>
      <c r="D8295" t="n">
        <v>2222</v>
      </c>
      <c r="E8295" t="inlineStr">
        <is>
          <t>DTW</t>
        </is>
      </c>
      <c r="F8295" s="10" t="n">
        <v>1310</v>
      </c>
      <c r="G8295" t="inlineStr">
        <is>
          <t>1300-1359</t>
        </is>
      </c>
      <c r="H8295" s="9">
        <f>INT(F8295/100)</f>
        <v/>
      </c>
      <c r="I8295" t="n">
        <v>3</v>
      </c>
      <c r="J8295" t="n">
        <v>0</v>
      </c>
      <c r="K8295" t="n">
        <v>-4</v>
      </c>
      <c r="L8295" t="n">
        <v>0</v>
      </c>
      <c r="M8295" t="n">
        <v>0</v>
      </c>
      <c r="O8295" t="n">
        <v>0</v>
      </c>
    </row>
    <row r="8296">
      <c r="A8296" s="8" t="n">
        <v>46223</v>
      </c>
      <c r="B8296" t="inlineStr">
        <is>
          <t>WN</t>
        </is>
      </c>
      <c r="C8296" s="9">
        <f>_xlfn.XLOOKUP(B8296,Carriers[Code],Carriers[Airline])</f>
        <v/>
      </c>
      <c r="D8296" t="n">
        <v>746</v>
      </c>
      <c r="E8296" t="inlineStr">
        <is>
          <t>MDW</t>
        </is>
      </c>
      <c r="F8296" s="10" t="n">
        <v>1310</v>
      </c>
      <c r="G8296" t="inlineStr">
        <is>
          <t>1300-1359</t>
        </is>
      </c>
      <c r="H8296" s="9">
        <f>INT(F8296/100)</f>
        <v/>
      </c>
      <c r="I8296" t="n">
        <v>27</v>
      </c>
      <c r="J8296" t="n">
        <v>1</v>
      </c>
      <c r="K8296" t="n">
        <v>15</v>
      </c>
      <c r="L8296" t="n">
        <v>1</v>
      </c>
      <c r="M8296" t="n">
        <v>0</v>
      </c>
      <c r="O8296" t="n">
        <v>0</v>
      </c>
      <c r="P8296" t="n">
        <v>8</v>
      </c>
      <c r="Q8296" t="n">
        <v>0</v>
      </c>
      <c r="R8296" t="n">
        <v>0</v>
      </c>
      <c r="S8296" t="n">
        <v>0</v>
      </c>
      <c r="T8296" t="n">
        <v>7</v>
      </c>
    </row>
    <row r="8297">
      <c r="A8297" s="8" t="n">
        <v>46223</v>
      </c>
      <c r="B8297" t="inlineStr">
        <is>
          <t>DL</t>
        </is>
      </c>
      <c r="C8297" s="9">
        <f>_xlfn.XLOOKUP(B8297,Carriers[Code],Carriers[Airline])</f>
        <v/>
      </c>
      <c r="D8297" t="n">
        <v>1297</v>
      </c>
      <c r="E8297" t="inlineStr">
        <is>
          <t>AUS</t>
        </is>
      </c>
      <c r="F8297" s="10" t="n">
        <v>1325</v>
      </c>
      <c r="G8297" t="inlineStr">
        <is>
          <t>1300-1359</t>
        </is>
      </c>
      <c r="H8297" s="9">
        <f>INT(F8297/100)</f>
        <v/>
      </c>
      <c r="I8297" t="n">
        <v>-10</v>
      </c>
      <c r="J8297" t="n">
        <v>0</v>
      </c>
      <c r="K8297" t="n">
        <v>22</v>
      </c>
      <c r="L8297" t="n">
        <v>1</v>
      </c>
      <c r="M8297" t="n">
        <v>0</v>
      </c>
      <c r="O8297" t="n">
        <v>0</v>
      </c>
      <c r="P8297" t="n">
        <v>0</v>
      </c>
      <c r="Q8297" t="n">
        <v>0</v>
      </c>
      <c r="R8297" t="n">
        <v>22</v>
      </c>
      <c r="S8297" t="n">
        <v>0</v>
      </c>
      <c r="T8297" t="n">
        <v>0</v>
      </c>
    </row>
    <row r="8298">
      <c r="A8298" s="8" t="n">
        <v>46223</v>
      </c>
      <c r="B8298" t="inlineStr">
        <is>
          <t>WN</t>
        </is>
      </c>
      <c r="C8298" s="9">
        <f>_xlfn.XLOOKUP(B8298,Carriers[Code],Carriers[Airline])</f>
        <v/>
      </c>
      <c r="D8298" t="n">
        <v>733</v>
      </c>
      <c r="E8298" t="inlineStr">
        <is>
          <t>BWI</t>
        </is>
      </c>
      <c r="F8298" s="10" t="n">
        <v>1325</v>
      </c>
      <c r="G8298" t="inlineStr">
        <is>
          <t>1300-1359</t>
        </is>
      </c>
      <c r="H8298" s="9">
        <f>INT(F8298/100)</f>
        <v/>
      </c>
      <c r="I8298" t="n">
        <v>2</v>
      </c>
      <c r="J8298" t="n">
        <v>0</v>
      </c>
      <c r="K8298" t="n">
        <v>-21</v>
      </c>
      <c r="L8298" t="n">
        <v>0</v>
      </c>
      <c r="M8298" t="n">
        <v>0</v>
      </c>
      <c r="O8298" t="n">
        <v>0</v>
      </c>
    </row>
    <row r="8299">
      <c r="A8299" s="8" t="n">
        <v>46223</v>
      </c>
      <c r="B8299" t="inlineStr">
        <is>
          <t>B6</t>
        </is>
      </c>
      <c r="C8299" s="9">
        <f>_xlfn.XLOOKUP(B8299,Carriers[Code],Carriers[Airline])</f>
        <v/>
      </c>
      <c r="D8299" t="n">
        <v>1293</v>
      </c>
      <c r="E8299" t="inlineStr">
        <is>
          <t>ILM</t>
        </is>
      </c>
      <c r="F8299" s="10" t="n">
        <v>1330</v>
      </c>
      <c r="G8299" t="inlineStr">
        <is>
          <t>1300-1359</t>
        </is>
      </c>
      <c r="H8299" s="9">
        <f>INT(F8299/100)</f>
        <v/>
      </c>
      <c r="I8299" t="n">
        <v>179</v>
      </c>
      <c r="J8299" t="n">
        <v>1</v>
      </c>
      <c r="K8299" t="n">
        <v>173</v>
      </c>
      <c r="L8299" t="n">
        <v>1</v>
      </c>
      <c r="M8299" t="n">
        <v>0</v>
      </c>
      <c r="O8299" t="n">
        <v>0</v>
      </c>
      <c r="P8299" t="n">
        <v>0</v>
      </c>
      <c r="Q8299" t="n">
        <v>0</v>
      </c>
      <c r="R8299" t="n">
        <v>4</v>
      </c>
      <c r="S8299" t="n">
        <v>0</v>
      </c>
      <c r="T8299" t="n">
        <v>169</v>
      </c>
    </row>
    <row r="8300">
      <c r="A8300" s="8" t="n">
        <v>46223</v>
      </c>
      <c r="B8300" t="inlineStr">
        <is>
          <t>YX</t>
        </is>
      </c>
      <c r="C8300" s="9">
        <f>_xlfn.XLOOKUP(B8300,Carriers[Code],Carriers[Airline])</f>
        <v/>
      </c>
      <c r="D8300" t="n">
        <v>5808</v>
      </c>
      <c r="E8300" t="inlineStr">
        <is>
          <t>JFK</t>
        </is>
      </c>
      <c r="F8300" s="10" t="n">
        <v>1335</v>
      </c>
      <c r="G8300" t="inlineStr">
        <is>
          <t>1300-1359</t>
        </is>
      </c>
      <c r="H8300" s="9">
        <f>INT(F8300/100)</f>
        <v/>
      </c>
      <c r="I8300" t="n">
        <v>25</v>
      </c>
      <c r="J8300" t="n">
        <v>1</v>
      </c>
      <c r="K8300" t="n">
        <v>51</v>
      </c>
      <c r="L8300" t="n">
        <v>1</v>
      </c>
      <c r="M8300" t="n">
        <v>0</v>
      </c>
      <c r="O8300" t="n">
        <v>0</v>
      </c>
      <c r="P8300" t="n">
        <v>25</v>
      </c>
      <c r="Q8300" t="n">
        <v>0</v>
      </c>
      <c r="R8300" t="n">
        <v>26</v>
      </c>
      <c r="S8300" t="n">
        <v>0</v>
      </c>
      <c r="T8300" t="n">
        <v>0</v>
      </c>
    </row>
    <row r="8301">
      <c r="A8301" s="8" t="n">
        <v>46223</v>
      </c>
      <c r="B8301" t="inlineStr">
        <is>
          <t>UA</t>
        </is>
      </c>
      <c r="C8301" s="9">
        <f>_xlfn.XLOOKUP(B8301,Carriers[Code],Carriers[Airline])</f>
        <v/>
      </c>
      <c r="D8301" t="n">
        <v>1976</v>
      </c>
      <c r="E8301" t="inlineStr">
        <is>
          <t>IAH</t>
        </is>
      </c>
      <c r="F8301" s="10" t="n">
        <v>1337</v>
      </c>
      <c r="G8301" t="inlineStr">
        <is>
          <t>1300-1359</t>
        </is>
      </c>
      <c r="H8301" s="9">
        <f>INT(F8301/100)</f>
        <v/>
      </c>
      <c r="I8301" t="n">
        <v>-3</v>
      </c>
      <c r="J8301" t="n">
        <v>0</v>
      </c>
      <c r="K8301" t="n">
        <v>-27</v>
      </c>
      <c r="L8301" t="n">
        <v>0</v>
      </c>
      <c r="M8301" t="n">
        <v>0</v>
      </c>
      <c r="O8301" t="n">
        <v>0</v>
      </c>
    </row>
    <row r="8302">
      <c r="A8302" s="8" t="n">
        <v>46223</v>
      </c>
      <c r="B8302" t="inlineStr">
        <is>
          <t>AA</t>
        </is>
      </c>
      <c r="C8302" s="9">
        <f>_xlfn.XLOOKUP(B8302,Carriers[Code],Carriers[Airline])</f>
        <v/>
      </c>
      <c r="D8302" t="n">
        <v>1589</v>
      </c>
      <c r="E8302" t="inlineStr">
        <is>
          <t>MIA</t>
        </is>
      </c>
      <c r="F8302" s="10" t="n">
        <v>1342</v>
      </c>
      <c r="G8302" t="inlineStr">
        <is>
          <t>1300-1359</t>
        </is>
      </c>
      <c r="H8302" s="9">
        <f>INT(F8302/100)</f>
        <v/>
      </c>
      <c r="I8302" t="n">
        <v>-4</v>
      </c>
      <c r="J8302" t="n">
        <v>0</v>
      </c>
      <c r="K8302" t="n">
        <v>-5</v>
      </c>
      <c r="L8302" t="n">
        <v>0</v>
      </c>
      <c r="M8302" t="n">
        <v>0</v>
      </c>
      <c r="O8302" t="n">
        <v>0</v>
      </c>
    </row>
    <row r="8303">
      <c r="A8303" s="8" t="n">
        <v>46223</v>
      </c>
      <c r="B8303" t="inlineStr">
        <is>
          <t>B6</t>
        </is>
      </c>
      <c r="C8303" s="9">
        <f>_xlfn.XLOOKUP(B8303,Carriers[Code],Carriers[Airline])</f>
        <v/>
      </c>
      <c r="D8303" t="n">
        <v>2251</v>
      </c>
      <c r="E8303" t="inlineStr">
        <is>
          <t>MCO</t>
        </is>
      </c>
      <c r="F8303" s="10" t="n">
        <v>1344</v>
      </c>
      <c r="G8303" t="inlineStr">
        <is>
          <t>1300-1359</t>
        </is>
      </c>
      <c r="H8303" s="9">
        <f>INT(F8303/100)</f>
        <v/>
      </c>
      <c r="I8303" t="n">
        <v>62</v>
      </c>
      <c r="J8303" t="n">
        <v>1</v>
      </c>
      <c r="K8303" t="n">
        <v>47</v>
      </c>
      <c r="L8303" t="n">
        <v>1</v>
      </c>
      <c r="M8303" t="n">
        <v>0</v>
      </c>
      <c r="O8303" t="n">
        <v>0</v>
      </c>
      <c r="P8303" t="n">
        <v>5</v>
      </c>
      <c r="Q8303" t="n">
        <v>0</v>
      </c>
      <c r="R8303" t="n">
        <v>0</v>
      </c>
      <c r="S8303" t="n">
        <v>0</v>
      </c>
      <c r="T8303" t="n">
        <v>42</v>
      </c>
    </row>
    <row r="8304">
      <c r="A8304" s="8" t="n">
        <v>46223</v>
      </c>
      <c r="B8304" t="inlineStr">
        <is>
          <t>B6</t>
        </is>
      </c>
      <c r="C8304" s="9">
        <f>_xlfn.XLOOKUP(B8304,Carriers[Code],Carriers[Airline])</f>
        <v/>
      </c>
      <c r="D8304" t="n">
        <v>641</v>
      </c>
      <c r="E8304" t="inlineStr">
        <is>
          <t>CLE</t>
        </is>
      </c>
      <c r="F8304" s="10" t="n">
        <v>1346</v>
      </c>
      <c r="G8304" t="inlineStr">
        <is>
          <t>1300-1359</t>
        </is>
      </c>
      <c r="H8304" s="9">
        <f>INT(F8304/100)</f>
        <v/>
      </c>
      <c r="I8304" t="n">
        <v>43</v>
      </c>
      <c r="J8304" t="n">
        <v>1</v>
      </c>
      <c r="K8304" t="n">
        <v>28</v>
      </c>
      <c r="L8304" t="n">
        <v>1</v>
      </c>
      <c r="M8304" t="n">
        <v>0</v>
      </c>
      <c r="O8304" t="n">
        <v>0</v>
      </c>
      <c r="P8304" t="n">
        <v>1</v>
      </c>
      <c r="Q8304" t="n">
        <v>0</v>
      </c>
      <c r="R8304" t="n">
        <v>0</v>
      </c>
      <c r="S8304" t="n">
        <v>0</v>
      </c>
      <c r="T8304" t="n">
        <v>27</v>
      </c>
    </row>
    <row r="8305">
      <c r="A8305" s="8" t="n">
        <v>46223</v>
      </c>
      <c r="B8305" t="inlineStr">
        <is>
          <t>YX</t>
        </is>
      </c>
      <c r="C8305" s="9">
        <f>_xlfn.XLOOKUP(B8305,Carriers[Code],Carriers[Airline])</f>
        <v/>
      </c>
      <c r="D8305" t="n">
        <v>4636</v>
      </c>
      <c r="E8305" t="inlineStr">
        <is>
          <t>IND</t>
        </is>
      </c>
      <c r="F8305" s="10" t="n">
        <v>1346</v>
      </c>
      <c r="G8305" t="inlineStr">
        <is>
          <t>1300-1359</t>
        </is>
      </c>
      <c r="H8305" s="9">
        <f>INT(F8305/100)</f>
        <v/>
      </c>
      <c r="I8305" t="n">
        <v>-10</v>
      </c>
      <c r="J8305" t="n">
        <v>0</v>
      </c>
      <c r="K8305" t="n">
        <v>-23</v>
      </c>
      <c r="L8305" t="n">
        <v>0</v>
      </c>
      <c r="M8305" t="n">
        <v>0</v>
      </c>
      <c r="O8305" t="n">
        <v>0</v>
      </c>
    </row>
    <row r="8306">
      <c r="A8306" s="8" t="n">
        <v>46223</v>
      </c>
      <c r="B8306" t="inlineStr">
        <is>
          <t>B6</t>
        </is>
      </c>
      <c r="C8306" s="9">
        <f>_xlfn.XLOOKUP(B8306,Carriers[Code],Carriers[Airline])</f>
        <v/>
      </c>
      <c r="D8306" t="n">
        <v>2467</v>
      </c>
      <c r="E8306" t="inlineStr">
        <is>
          <t>CHS</t>
        </is>
      </c>
      <c r="F8306" s="10" t="n">
        <v>1352</v>
      </c>
      <c r="G8306" t="inlineStr">
        <is>
          <t>1300-1359</t>
        </is>
      </c>
      <c r="H8306" s="9">
        <f>INT(F8306/100)</f>
        <v/>
      </c>
      <c r="M8306" t="n">
        <v>1</v>
      </c>
      <c r="N8306" t="inlineStr">
        <is>
          <t>A</t>
        </is>
      </c>
      <c r="O8306" t="n">
        <v>0</v>
      </c>
    </row>
    <row r="8307">
      <c r="A8307" s="8" t="n">
        <v>46223</v>
      </c>
      <c r="B8307" t="inlineStr">
        <is>
          <t>MQ</t>
        </is>
      </c>
      <c r="C8307" s="9">
        <f>_xlfn.XLOOKUP(B8307,Carriers[Code],Carriers[Airline])</f>
        <v/>
      </c>
      <c r="D8307" t="n">
        <v>3711</v>
      </c>
      <c r="E8307" t="inlineStr">
        <is>
          <t>ORD</t>
        </is>
      </c>
      <c r="F8307" s="10" t="n">
        <v>1354</v>
      </c>
      <c r="G8307" t="inlineStr">
        <is>
          <t>1300-1359</t>
        </is>
      </c>
      <c r="H8307" s="9">
        <f>INT(F8307/100)</f>
        <v/>
      </c>
      <c r="I8307" t="n">
        <v>23</v>
      </c>
      <c r="J8307" t="n">
        <v>1</v>
      </c>
      <c r="K8307" t="n">
        <v>11</v>
      </c>
      <c r="L8307" t="n">
        <v>0</v>
      </c>
      <c r="M8307" t="n">
        <v>0</v>
      </c>
      <c r="O8307" t="n">
        <v>0</v>
      </c>
    </row>
    <row r="8308">
      <c r="A8308" s="8" t="n">
        <v>46223</v>
      </c>
      <c r="B8308" t="inlineStr">
        <is>
          <t>DL</t>
        </is>
      </c>
      <c r="C8308" s="9">
        <f>_xlfn.XLOOKUP(B8308,Carriers[Code],Carriers[Airline])</f>
        <v/>
      </c>
      <c r="D8308" t="n">
        <v>322</v>
      </c>
      <c r="E8308" t="inlineStr">
        <is>
          <t>ATL</t>
        </is>
      </c>
      <c r="F8308" s="10" t="n">
        <v>1355</v>
      </c>
      <c r="G8308" t="inlineStr">
        <is>
          <t>1300-1359</t>
        </is>
      </c>
      <c r="H8308" s="9">
        <f>INT(F8308/100)</f>
        <v/>
      </c>
      <c r="I8308" t="n">
        <v>62</v>
      </c>
      <c r="J8308" t="n">
        <v>1</v>
      </c>
      <c r="K8308" t="n">
        <v>44</v>
      </c>
      <c r="L8308" t="n">
        <v>1</v>
      </c>
      <c r="M8308" t="n">
        <v>0</v>
      </c>
      <c r="O8308" t="n">
        <v>0</v>
      </c>
      <c r="P8308" t="n">
        <v>0</v>
      </c>
      <c r="Q8308" t="n">
        <v>0</v>
      </c>
      <c r="R8308" t="n">
        <v>0</v>
      </c>
      <c r="S8308" t="n">
        <v>0</v>
      </c>
      <c r="T8308" t="n">
        <v>44</v>
      </c>
    </row>
    <row r="8309">
      <c r="A8309" s="8" t="n">
        <v>46223</v>
      </c>
      <c r="B8309" t="inlineStr">
        <is>
          <t>YX</t>
        </is>
      </c>
      <c r="C8309" s="9">
        <f>_xlfn.XLOOKUP(B8309,Carriers[Code],Carriers[Airline])</f>
        <v/>
      </c>
      <c r="D8309" t="n">
        <v>4440</v>
      </c>
      <c r="E8309" t="inlineStr">
        <is>
          <t>BUF</t>
        </is>
      </c>
      <c r="F8309" s="10" t="n">
        <v>1355</v>
      </c>
      <c r="G8309" t="inlineStr">
        <is>
          <t>1300-1359</t>
        </is>
      </c>
      <c r="H8309" s="9">
        <f>INT(F8309/100)</f>
        <v/>
      </c>
      <c r="I8309" t="n">
        <v>59</v>
      </c>
      <c r="J8309" t="n">
        <v>1</v>
      </c>
      <c r="K8309" t="n">
        <v>47</v>
      </c>
      <c r="L8309" t="n">
        <v>1</v>
      </c>
      <c r="M8309" t="n">
        <v>0</v>
      </c>
      <c r="O8309" t="n">
        <v>0</v>
      </c>
      <c r="P8309" t="n">
        <v>16</v>
      </c>
      <c r="Q8309" t="n">
        <v>0</v>
      </c>
      <c r="R8309" t="n">
        <v>0</v>
      </c>
      <c r="S8309" t="n">
        <v>0</v>
      </c>
      <c r="T8309" t="n">
        <v>31</v>
      </c>
    </row>
    <row r="8310">
      <c r="A8310" s="8" t="n">
        <v>46223</v>
      </c>
      <c r="B8310" t="inlineStr">
        <is>
          <t>MQ</t>
        </is>
      </c>
      <c r="C8310" s="9">
        <f>_xlfn.XLOOKUP(B8310,Carriers[Code],Carriers[Airline])</f>
        <v/>
      </c>
      <c r="D8310" t="n">
        <v>3438</v>
      </c>
      <c r="E8310" t="inlineStr">
        <is>
          <t>SDF</t>
        </is>
      </c>
      <c r="F8310" s="10" t="n">
        <v>1359</v>
      </c>
      <c r="G8310" t="inlineStr">
        <is>
          <t>1300-1359</t>
        </is>
      </c>
      <c r="H8310" s="9">
        <f>INT(F8310/100)</f>
        <v/>
      </c>
      <c r="I8310" t="n">
        <v>-5</v>
      </c>
      <c r="J8310" t="n">
        <v>0</v>
      </c>
      <c r="K8310" t="n">
        <v>-34</v>
      </c>
      <c r="L8310" t="n">
        <v>0</v>
      </c>
      <c r="M8310" t="n">
        <v>0</v>
      </c>
      <c r="O8310" t="n">
        <v>0</v>
      </c>
    </row>
    <row r="8311">
      <c r="A8311" s="8" t="n">
        <v>46223</v>
      </c>
      <c r="B8311" t="inlineStr">
        <is>
          <t>YX</t>
        </is>
      </c>
      <c r="C8311" s="9">
        <f>_xlfn.XLOOKUP(B8311,Carriers[Code],Carriers[Airline])</f>
        <v/>
      </c>
      <c r="D8311" t="n">
        <v>5627</v>
      </c>
      <c r="E8311" t="inlineStr">
        <is>
          <t>IND</t>
        </is>
      </c>
      <c r="F8311" s="10" t="n">
        <v>1359</v>
      </c>
      <c r="G8311" t="inlineStr">
        <is>
          <t>1300-1359</t>
        </is>
      </c>
      <c r="H8311" s="9">
        <f>INT(F8311/100)</f>
        <v/>
      </c>
      <c r="I8311" t="n">
        <v>-7</v>
      </c>
      <c r="J8311" t="n">
        <v>0</v>
      </c>
      <c r="K8311" t="n">
        <v>-10</v>
      </c>
      <c r="L8311" t="n">
        <v>0</v>
      </c>
      <c r="M8311" t="n">
        <v>0</v>
      </c>
      <c r="O8311" t="n">
        <v>0</v>
      </c>
    </row>
    <row r="8312">
      <c r="A8312" s="8" t="n">
        <v>46223</v>
      </c>
      <c r="B8312" t="inlineStr">
        <is>
          <t>YX</t>
        </is>
      </c>
      <c r="C8312" s="9">
        <f>_xlfn.XLOOKUP(B8312,Carriers[Code],Carriers[Airline])</f>
        <v/>
      </c>
      <c r="D8312" t="n">
        <v>5730</v>
      </c>
      <c r="E8312" t="inlineStr">
        <is>
          <t>LGA</t>
        </is>
      </c>
      <c r="F8312" s="10" t="n">
        <v>1400</v>
      </c>
      <c r="G8312" t="inlineStr">
        <is>
          <t>1400-1459</t>
        </is>
      </c>
      <c r="H8312" s="9">
        <f>INT(F8312/100)</f>
        <v/>
      </c>
      <c r="I8312" t="n">
        <v>0</v>
      </c>
      <c r="J8312" t="n">
        <v>0</v>
      </c>
      <c r="K8312" t="n">
        <v>6</v>
      </c>
      <c r="L8312" t="n">
        <v>0</v>
      </c>
      <c r="M8312" t="n">
        <v>0</v>
      </c>
      <c r="O8312" t="n">
        <v>0</v>
      </c>
    </row>
    <row r="8313">
      <c r="A8313" s="8" t="n">
        <v>46223</v>
      </c>
      <c r="B8313" t="inlineStr">
        <is>
          <t>YX</t>
        </is>
      </c>
      <c r="C8313" s="9">
        <f>_xlfn.XLOOKUP(B8313,Carriers[Code],Carriers[Airline])</f>
        <v/>
      </c>
      <c r="D8313" t="n">
        <v>4375</v>
      </c>
      <c r="E8313" t="inlineStr">
        <is>
          <t>LGA</t>
        </is>
      </c>
      <c r="F8313" s="10" t="n">
        <v>1404</v>
      </c>
      <c r="G8313" t="inlineStr">
        <is>
          <t>1400-1459</t>
        </is>
      </c>
      <c r="H8313" s="9">
        <f>INT(F8313/100)</f>
        <v/>
      </c>
      <c r="I8313" t="n">
        <v>-10</v>
      </c>
      <c r="J8313" t="n">
        <v>0</v>
      </c>
      <c r="K8313" t="n">
        <v>-15</v>
      </c>
      <c r="L8313" t="n">
        <v>0</v>
      </c>
      <c r="M8313" t="n">
        <v>0</v>
      </c>
      <c r="O8313" t="n">
        <v>0</v>
      </c>
    </row>
    <row r="8314">
      <c r="A8314" s="8" t="n">
        <v>46223</v>
      </c>
      <c r="B8314" t="inlineStr">
        <is>
          <t>YX</t>
        </is>
      </c>
      <c r="C8314" s="9">
        <f>_xlfn.XLOOKUP(B8314,Carriers[Code],Carriers[Airline])</f>
        <v/>
      </c>
      <c r="D8314" t="n">
        <v>5821</v>
      </c>
      <c r="E8314" t="inlineStr">
        <is>
          <t>TVC</t>
        </is>
      </c>
      <c r="F8314" s="10" t="n">
        <v>1406</v>
      </c>
      <c r="G8314" t="inlineStr">
        <is>
          <t>1400-1459</t>
        </is>
      </c>
      <c r="H8314" s="9">
        <f>INT(F8314/100)</f>
        <v/>
      </c>
      <c r="I8314" t="n">
        <v>-5</v>
      </c>
      <c r="J8314" t="n">
        <v>0</v>
      </c>
      <c r="K8314" t="n">
        <v>-22</v>
      </c>
      <c r="L8314" t="n">
        <v>0</v>
      </c>
      <c r="M8314" t="n">
        <v>0</v>
      </c>
      <c r="O8314" t="n">
        <v>0</v>
      </c>
    </row>
    <row r="8315">
      <c r="A8315" s="8" t="n">
        <v>46223</v>
      </c>
      <c r="B8315" t="inlineStr">
        <is>
          <t>WN</t>
        </is>
      </c>
      <c r="C8315" s="9">
        <f>_xlfn.XLOOKUP(B8315,Carriers[Code],Carriers[Airline])</f>
        <v/>
      </c>
      <c r="D8315" t="n">
        <v>725</v>
      </c>
      <c r="E8315" t="inlineStr">
        <is>
          <t>BNA</t>
        </is>
      </c>
      <c r="F8315" s="10" t="n">
        <v>1410</v>
      </c>
      <c r="G8315" t="inlineStr">
        <is>
          <t>1400-1459</t>
        </is>
      </c>
      <c r="H8315" s="9">
        <f>INT(F8315/100)</f>
        <v/>
      </c>
      <c r="I8315" t="n">
        <v>8</v>
      </c>
      <c r="J8315" t="n">
        <v>0</v>
      </c>
      <c r="K8315" t="n">
        <v>-6</v>
      </c>
      <c r="L8315" t="n">
        <v>0</v>
      </c>
      <c r="M8315" t="n">
        <v>0</v>
      </c>
      <c r="O8315" t="n">
        <v>0</v>
      </c>
    </row>
    <row r="8316">
      <c r="A8316" s="8" t="n">
        <v>46223</v>
      </c>
      <c r="B8316" t="inlineStr">
        <is>
          <t>YX</t>
        </is>
      </c>
      <c r="C8316" s="9">
        <f>_xlfn.XLOOKUP(B8316,Carriers[Code],Carriers[Airline])</f>
        <v/>
      </c>
      <c r="D8316" t="n">
        <v>5789</v>
      </c>
      <c r="E8316" t="inlineStr">
        <is>
          <t>CVG</t>
        </is>
      </c>
      <c r="F8316" s="10" t="n">
        <v>1412</v>
      </c>
      <c r="G8316" t="inlineStr">
        <is>
          <t>1400-1459</t>
        </is>
      </c>
      <c r="H8316" s="9">
        <f>INT(F8316/100)</f>
        <v/>
      </c>
      <c r="I8316" t="n">
        <v>5</v>
      </c>
      <c r="J8316" t="n">
        <v>0</v>
      </c>
      <c r="K8316" t="n">
        <v>-11</v>
      </c>
      <c r="L8316" t="n">
        <v>0</v>
      </c>
      <c r="M8316" t="n">
        <v>0</v>
      </c>
      <c r="O8316" t="n">
        <v>0</v>
      </c>
    </row>
    <row r="8317">
      <c r="A8317" s="8" t="n">
        <v>46223</v>
      </c>
      <c r="B8317" t="inlineStr">
        <is>
          <t>YX</t>
        </is>
      </c>
      <c r="C8317" s="9">
        <f>_xlfn.XLOOKUP(B8317,Carriers[Code],Carriers[Airline])</f>
        <v/>
      </c>
      <c r="D8317" t="n">
        <v>5837</v>
      </c>
      <c r="E8317" t="inlineStr">
        <is>
          <t>CLT</t>
        </is>
      </c>
      <c r="F8317" s="10" t="n">
        <v>1413</v>
      </c>
      <c r="G8317" t="inlineStr">
        <is>
          <t>1400-1459</t>
        </is>
      </c>
      <c r="H8317" s="9">
        <f>INT(F8317/100)</f>
        <v/>
      </c>
      <c r="I8317" t="n">
        <v>-7</v>
      </c>
      <c r="J8317" t="n">
        <v>0</v>
      </c>
      <c r="K8317" t="n">
        <v>-33</v>
      </c>
      <c r="L8317" t="n">
        <v>0</v>
      </c>
      <c r="M8317" t="n">
        <v>0</v>
      </c>
      <c r="O8317" t="n">
        <v>0</v>
      </c>
    </row>
    <row r="8318">
      <c r="A8318" s="8" t="n">
        <v>46223</v>
      </c>
      <c r="B8318" t="inlineStr">
        <is>
          <t>UA</t>
        </is>
      </c>
      <c r="C8318" s="9">
        <f>_xlfn.XLOOKUP(B8318,Carriers[Code],Carriers[Airline])</f>
        <v/>
      </c>
      <c r="D8318" t="n">
        <v>721</v>
      </c>
      <c r="E8318" t="inlineStr">
        <is>
          <t>IAD</t>
        </is>
      </c>
      <c r="F8318" s="10" t="n">
        <v>1415</v>
      </c>
      <c r="G8318" t="inlineStr">
        <is>
          <t>1400-1459</t>
        </is>
      </c>
      <c r="H8318" s="9">
        <f>INT(F8318/100)</f>
        <v/>
      </c>
      <c r="I8318" t="n">
        <v>-1</v>
      </c>
      <c r="J8318" t="n">
        <v>0</v>
      </c>
      <c r="K8318" t="n">
        <v>-6</v>
      </c>
      <c r="L8318" t="n">
        <v>0</v>
      </c>
      <c r="M8318" t="n">
        <v>0</v>
      </c>
      <c r="O8318" t="n">
        <v>0</v>
      </c>
    </row>
    <row r="8319">
      <c r="A8319" s="8" t="n">
        <v>46223</v>
      </c>
      <c r="B8319" t="inlineStr">
        <is>
          <t>WN</t>
        </is>
      </c>
      <c r="C8319" s="9">
        <f>_xlfn.XLOOKUP(B8319,Carriers[Code],Carriers[Airline])</f>
        <v/>
      </c>
      <c r="D8319" t="n">
        <v>743</v>
      </c>
      <c r="E8319" t="inlineStr">
        <is>
          <t>MCI</t>
        </is>
      </c>
      <c r="F8319" s="10" t="n">
        <v>1420</v>
      </c>
      <c r="G8319" t="inlineStr">
        <is>
          <t>1400-1459</t>
        </is>
      </c>
      <c r="H8319" s="9">
        <f>INT(F8319/100)</f>
        <v/>
      </c>
      <c r="I8319" t="n">
        <v>31</v>
      </c>
      <c r="J8319" t="n">
        <v>1</v>
      </c>
      <c r="K8319" t="n">
        <v>20</v>
      </c>
      <c r="L8319" t="n">
        <v>1</v>
      </c>
      <c r="M8319" t="n">
        <v>0</v>
      </c>
      <c r="O8319" t="n">
        <v>0</v>
      </c>
      <c r="P8319" t="n">
        <v>0</v>
      </c>
      <c r="Q8319" t="n">
        <v>0</v>
      </c>
      <c r="R8319" t="n">
        <v>0</v>
      </c>
      <c r="S8319" t="n">
        <v>0</v>
      </c>
      <c r="T8319" t="n">
        <v>20</v>
      </c>
    </row>
    <row r="8320">
      <c r="A8320" s="8" t="n">
        <v>46223</v>
      </c>
      <c r="B8320" t="inlineStr">
        <is>
          <t>YX</t>
        </is>
      </c>
      <c r="C8320" s="9">
        <f>_xlfn.XLOOKUP(B8320,Carriers[Code],Carriers[Airline])</f>
        <v/>
      </c>
      <c r="D8320" t="n">
        <v>5682</v>
      </c>
      <c r="E8320" t="inlineStr">
        <is>
          <t>DCA</t>
        </is>
      </c>
      <c r="F8320" s="10" t="n">
        <v>1420</v>
      </c>
      <c r="G8320" t="inlineStr">
        <is>
          <t>1400-1459</t>
        </is>
      </c>
      <c r="H8320" s="9">
        <f>INT(F8320/100)</f>
        <v/>
      </c>
      <c r="I8320" t="n">
        <v>-3</v>
      </c>
      <c r="J8320" t="n">
        <v>0</v>
      </c>
      <c r="K8320" t="n">
        <v>11</v>
      </c>
      <c r="L8320" t="n">
        <v>0</v>
      </c>
      <c r="M8320" t="n">
        <v>0</v>
      </c>
      <c r="O8320" t="n">
        <v>0</v>
      </c>
    </row>
    <row r="8321">
      <c r="A8321" s="8" t="n">
        <v>46223</v>
      </c>
      <c r="B8321" t="inlineStr">
        <is>
          <t>B6</t>
        </is>
      </c>
      <c r="C8321" s="9">
        <f>_xlfn.XLOOKUP(B8321,Carriers[Code],Carriers[Airline])</f>
        <v/>
      </c>
      <c r="D8321" t="n">
        <v>639</v>
      </c>
      <c r="E8321" t="inlineStr">
        <is>
          <t>AUS</t>
        </is>
      </c>
      <c r="F8321" s="10" t="n">
        <v>1421</v>
      </c>
      <c r="G8321" t="inlineStr">
        <is>
          <t>1400-1459</t>
        </is>
      </c>
      <c r="H8321" s="9">
        <f>INT(F8321/100)</f>
        <v/>
      </c>
      <c r="I8321" t="n">
        <v>21</v>
      </c>
      <c r="J8321" t="n">
        <v>1</v>
      </c>
      <c r="K8321" t="n">
        <v>-1</v>
      </c>
      <c r="L8321" t="n">
        <v>0</v>
      </c>
      <c r="M8321" t="n">
        <v>0</v>
      </c>
      <c r="O8321" t="n">
        <v>0</v>
      </c>
    </row>
    <row r="8322">
      <c r="A8322" s="8" t="n">
        <v>46223</v>
      </c>
      <c r="B8322" t="inlineStr">
        <is>
          <t>AA</t>
        </is>
      </c>
      <c r="C8322" s="9">
        <f>_xlfn.XLOOKUP(B8322,Carriers[Code],Carriers[Airline])</f>
        <v/>
      </c>
      <c r="D8322" t="n">
        <v>1611</v>
      </c>
      <c r="E8322" t="inlineStr">
        <is>
          <t>CLT</t>
        </is>
      </c>
      <c r="F8322" s="10" t="n">
        <v>1426</v>
      </c>
      <c r="G8322" t="inlineStr">
        <is>
          <t>1400-1459</t>
        </is>
      </c>
      <c r="H8322" s="9">
        <f>INT(F8322/100)</f>
        <v/>
      </c>
      <c r="I8322" t="n">
        <v>0</v>
      </c>
      <c r="J8322" t="n">
        <v>0</v>
      </c>
      <c r="K8322" t="n">
        <v>-3</v>
      </c>
      <c r="L8322" t="n">
        <v>0</v>
      </c>
      <c r="M8322" t="n">
        <v>0</v>
      </c>
      <c r="O8322" t="n">
        <v>0</v>
      </c>
    </row>
    <row r="8323">
      <c r="A8323" s="8" t="n">
        <v>46223</v>
      </c>
      <c r="B8323" t="inlineStr">
        <is>
          <t>AA</t>
        </is>
      </c>
      <c r="C8323" s="9">
        <f>_xlfn.XLOOKUP(B8323,Carriers[Code],Carriers[Airline])</f>
        <v/>
      </c>
      <c r="D8323" t="n">
        <v>820</v>
      </c>
      <c r="E8323" t="inlineStr">
        <is>
          <t>DFW</t>
        </is>
      </c>
      <c r="F8323" s="10" t="n">
        <v>1427</v>
      </c>
      <c r="G8323" t="inlineStr">
        <is>
          <t>1400-1459</t>
        </is>
      </c>
      <c r="H8323" s="9">
        <f>INT(F8323/100)</f>
        <v/>
      </c>
      <c r="I8323" t="n">
        <v>16</v>
      </c>
      <c r="J8323" t="n">
        <v>1</v>
      </c>
      <c r="K8323" t="n">
        <v>-24</v>
      </c>
      <c r="L8323" t="n">
        <v>0</v>
      </c>
      <c r="M8323" t="n">
        <v>0</v>
      </c>
      <c r="O8323" t="n">
        <v>0</v>
      </c>
    </row>
    <row r="8324">
      <c r="A8324" s="8" t="n">
        <v>46223</v>
      </c>
      <c r="B8324" t="inlineStr">
        <is>
          <t>B6</t>
        </is>
      </c>
      <c r="C8324" s="9">
        <f>_xlfn.XLOOKUP(B8324,Carriers[Code],Carriers[Airline])</f>
        <v/>
      </c>
      <c r="D8324" t="n">
        <v>933</v>
      </c>
      <c r="E8324" t="inlineStr">
        <is>
          <t>IAH</t>
        </is>
      </c>
      <c r="F8324" s="10" t="n">
        <v>1429</v>
      </c>
      <c r="G8324" t="inlineStr">
        <is>
          <t>1400-1459</t>
        </is>
      </c>
      <c r="H8324" s="9">
        <f>INT(F8324/100)</f>
        <v/>
      </c>
      <c r="I8324" t="n">
        <v>96</v>
      </c>
      <c r="J8324" t="n">
        <v>1</v>
      </c>
      <c r="K8324" t="n">
        <v>94</v>
      </c>
      <c r="L8324" t="n">
        <v>1</v>
      </c>
      <c r="M8324" t="n">
        <v>0</v>
      </c>
      <c r="O8324" t="n">
        <v>0</v>
      </c>
      <c r="P8324" t="n">
        <v>9</v>
      </c>
      <c r="Q8324" t="n">
        <v>0</v>
      </c>
      <c r="R8324" t="n">
        <v>0</v>
      </c>
      <c r="S8324" t="n">
        <v>0</v>
      </c>
      <c r="T8324" t="n">
        <v>85</v>
      </c>
    </row>
    <row r="8325">
      <c r="A8325" s="8" t="n">
        <v>46223</v>
      </c>
      <c r="B8325" t="inlineStr">
        <is>
          <t>UA</t>
        </is>
      </c>
      <c r="C8325" s="9">
        <f>_xlfn.XLOOKUP(B8325,Carriers[Code],Carriers[Airline])</f>
        <v/>
      </c>
      <c r="D8325" t="n">
        <v>1076</v>
      </c>
      <c r="E8325" t="inlineStr">
        <is>
          <t>EWR</t>
        </is>
      </c>
      <c r="F8325" s="10" t="n">
        <v>1431</v>
      </c>
      <c r="G8325" t="inlineStr">
        <is>
          <t>1400-1459</t>
        </is>
      </c>
      <c r="H8325" s="9">
        <f>INT(F8325/100)</f>
        <v/>
      </c>
      <c r="I8325" t="n">
        <v>9</v>
      </c>
      <c r="J8325" t="n">
        <v>0</v>
      </c>
      <c r="K8325" t="n">
        <v>1</v>
      </c>
      <c r="L8325" t="n">
        <v>0</v>
      </c>
      <c r="M8325" t="n">
        <v>0</v>
      </c>
      <c r="O8325" t="n">
        <v>0</v>
      </c>
    </row>
    <row r="8326">
      <c r="A8326" s="8" t="n">
        <v>46223</v>
      </c>
      <c r="B8326" t="inlineStr">
        <is>
          <t>YX</t>
        </is>
      </c>
      <c r="C8326" s="9">
        <f>_xlfn.XLOOKUP(B8326,Carriers[Code],Carriers[Airline])</f>
        <v/>
      </c>
      <c r="D8326" t="n">
        <v>5653</v>
      </c>
      <c r="E8326" t="inlineStr">
        <is>
          <t>CMH</t>
        </is>
      </c>
      <c r="F8326" s="10" t="n">
        <v>1438</v>
      </c>
      <c r="G8326" t="inlineStr">
        <is>
          <t>1400-1459</t>
        </is>
      </c>
      <c r="H8326" s="9">
        <f>INT(F8326/100)</f>
        <v/>
      </c>
      <c r="I8326" t="n">
        <v>56</v>
      </c>
      <c r="J8326" t="n">
        <v>1</v>
      </c>
      <c r="K8326" t="n">
        <v>38</v>
      </c>
      <c r="L8326" t="n">
        <v>1</v>
      </c>
      <c r="M8326" t="n">
        <v>0</v>
      </c>
      <c r="O8326" t="n">
        <v>0</v>
      </c>
      <c r="P8326" t="n">
        <v>38</v>
      </c>
      <c r="Q8326" t="n">
        <v>0</v>
      </c>
      <c r="R8326" t="n">
        <v>0</v>
      </c>
      <c r="S8326" t="n">
        <v>0</v>
      </c>
      <c r="T8326" t="n">
        <v>0</v>
      </c>
    </row>
    <row r="8327">
      <c r="A8327" s="8" t="n">
        <v>46223</v>
      </c>
      <c r="B8327" t="inlineStr">
        <is>
          <t>DL</t>
        </is>
      </c>
      <c r="C8327" s="9">
        <f>_xlfn.XLOOKUP(B8327,Carriers[Code],Carriers[Airline])</f>
        <v/>
      </c>
      <c r="D8327" t="n">
        <v>2677</v>
      </c>
      <c r="E8327" t="inlineStr">
        <is>
          <t>BNA</t>
        </is>
      </c>
      <c r="F8327" s="10" t="n">
        <v>1440</v>
      </c>
      <c r="G8327" t="inlineStr">
        <is>
          <t>1400-1459</t>
        </is>
      </c>
      <c r="H8327" s="9">
        <f>INT(F8327/100)</f>
        <v/>
      </c>
      <c r="I8327" t="n">
        <v>13</v>
      </c>
      <c r="J8327" t="n">
        <v>0</v>
      </c>
      <c r="K8327" t="n">
        <v>1</v>
      </c>
      <c r="L8327" t="n">
        <v>0</v>
      </c>
      <c r="M8327" t="n">
        <v>0</v>
      </c>
      <c r="O8327" t="n">
        <v>0</v>
      </c>
    </row>
    <row r="8328">
      <c r="A8328" s="8" t="n">
        <v>46223</v>
      </c>
      <c r="B8328" t="inlineStr">
        <is>
          <t>DL</t>
        </is>
      </c>
      <c r="C8328" s="9">
        <f>_xlfn.XLOOKUP(B8328,Carriers[Code],Carriers[Airline])</f>
        <v/>
      </c>
      <c r="D8328" t="n">
        <v>1127</v>
      </c>
      <c r="E8328" t="inlineStr">
        <is>
          <t>MSP</t>
        </is>
      </c>
      <c r="F8328" s="10" t="n">
        <v>1452</v>
      </c>
      <c r="G8328" t="inlineStr">
        <is>
          <t>1400-1459</t>
        </is>
      </c>
      <c r="H8328" s="9">
        <f>INT(F8328/100)</f>
        <v/>
      </c>
      <c r="I8328" t="n">
        <v>-2</v>
      </c>
      <c r="J8328" t="n">
        <v>0</v>
      </c>
      <c r="K8328" t="n">
        <v>16</v>
      </c>
      <c r="L8328" t="n">
        <v>1</v>
      </c>
      <c r="M8328" t="n">
        <v>0</v>
      </c>
      <c r="O8328" t="n">
        <v>0</v>
      </c>
      <c r="P8328" t="n">
        <v>0</v>
      </c>
      <c r="Q8328" t="n">
        <v>0</v>
      </c>
      <c r="R8328" t="n">
        <v>16</v>
      </c>
      <c r="S8328" t="n">
        <v>0</v>
      </c>
      <c r="T8328" t="n">
        <v>0</v>
      </c>
    </row>
    <row r="8329">
      <c r="A8329" s="8" t="n">
        <v>46223</v>
      </c>
      <c r="B8329" t="inlineStr">
        <is>
          <t>YX</t>
        </is>
      </c>
      <c r="C8329" s="9">
        <f>_xlfn.XLOOKUP(B8329,Carriers[Code],Carriers[Airline])</f>
        <v/>
      </c>
      <c r="D8329" t="n">
        <v>5641</v>
      </c>
      <c r="E8329" t="inlineStr">
        <is>
          <t>CLE</t>
        </is>
      </c>
      <c r="F8329" s="10" t="n">
        <v>1454</v>
      </c>
      <c r="G8329" t="inlineStr">
        <is>
          <t>1400-1459</t>
        </is>
      </c>
      <c r="H8329" s="9">
        <f>INT(F8329/100)</f>
        <v/>
      </c>
      <c r="I8329" t="n">
        <v>36</v>
      </c>
      <c r="J8329" t="n">
        <v>1</v>
      </c>
      <c r="K8329" t="n">
        <v>21</v>
      </c>
      <c r="L8329" t="n">
        <v>1</v>
      </c>
      <c r="M8329" t="n">
        <v>0</v>
      </c>
      <c r="O8329" t="n">
        <v>0</v>
      </c>
      <c r="P8329" t="n">
        <v>21</v>
      </c>
      <c r="Q8329" t="n">
        <v>0</v>
      </c>
      <c r="R8329" t="n">
        <v>0</v>
      </c>
      <c r="S8329" t="n">
        <v>0</v>
      </c>
      <c r="T8329" t="n">
        <v>0</v>
      </c>
    </row>
    <row r="8330">
      <c r="A8330" s="8" t="n">
        <v>46223</v>
      </c>
      <c r="B8330" t="inlineStr">
        <is>
          <t>YX</t>
        </is>
      </c>
      <c r="C8330" s="9">
        <f>_xlfn.XLOOKUP(B8330,Carriers[Code],Carriers[Airline])</f>
        <v/>
      </c>
      <c r="D8330" t="n">
        <v>5736</v>
      </c>
      <c r="E8330" t="inlineStr">
        <is>
          <t>LGA</t>
        </is>
      </c>
      <c r="F8330" s="10" t="n">
        <v>1500</v>
      </c>
      <c r="G8330" t="inlineStr">
        <is>
          <t>1500-1559</t>
        </is>
      </c>
      <c r="H8330" s="9">
        <f>INT(F8330/100)</f>
        <v/>
      </c>
      <c r="I8330" t="n">
        <v>-5</v>
      </c>
      <c r="J8330" t="n">
        <v>0</v>
      </c>
      <c r="K8330" t="n">
        <v>-15</v>
      </c>
      <c r="L8330" t="n">
        <v>0</v>
      </c>
      <c r="M8330" t="n">
        <v>0</v>
      </c>
      <c r="O8330" t="n">
        <v>0</v>
      </c>
    </row>
    <row r="8331">
      <c r="A8331" s="8" t="n">
        <v>46223</v>
      </c>
      <c r="B8331" t="inlineStr">
        <is>
          <t>AA</t>
        </is>
      </c>
      <c r="C8331" s="9">
        <f>_xlfn.XLOOKUP(B8331,Carriers[Code],Carriers[Airline])</f>
        <v/>
      </c>
      <c r="D8331" t="n">
        <v>2882</v>
      </c>
      <c r="E8331" t="inlineStr">
        <is>
          <t>PHL</t>
        </is>
      </c>
      <c r="F8331" s="10" t="n">
        <v>1503</v>
      </c>
      <c r="G8331" t="inlineStr">
        <is>
          <t>1500-1559</t>
        </is>
      </c>
      <c r="H8331" s="9">
        <f>INT(F8331/100)</f>
        <v/>
      </c>
      <c r="I8331" t="n">
        <v>0</v>
      </c>
      <c r="J8331" t="n">
        <v>0</v>
      </c>
      <c r="K8331" t="n">
        <v>-5</v>
      </c>
      <c r="L8331" t="n">
        <v>0</v>
      </c>
      <c r="M8331" t="n">
        <v>0</v>
      </c>
      <c r="O8331" t="n">
        <v>0</v>
      </c>
    </row>
    <row r="8332">
      <c r="A8332" s="8" t="n">
        <v>46223</v>
      </c>
      <c r="B8332" t="inlineStr">
        <is>
          <t>DL</t>
        </is>
      </c>
      <c r="C8332" s="9">
        <f>_xlfn.XLOOKUP(B8332,Carriers[Code],Carriers[Airline])</f>
        <v/>
      </c>
      <c r="D8332" t="n">
        <v>638</v>
      </c>
      <c r="E8332" t="inlineStr">
        <is>
          <t>ATL</t>
        </is>
      </c>
      <c r="F8332" s="10" t="n">
        <v>1510</v>
      </c>
      <c r="G8332" t="inlineStr">
        <is>
          <t>1500-1559</t>
        </is>
      </c>
      <c r="H8332" s="9">
        <f>INT(F8332/100)</f>
        <v/>
      </c>
      <c r="I8332" t="n">
        <v>-2</v>
      </c>
      <c r="J8332" t="n">
        <v>0</v>
      </c>
      <c r="K8332" t="n">
        <v>-29</v>
      </c>
      <c r="L8332" t="n">
        <v>0</v>
      </c>
      <c r="M8332" t="n">
        <v>0</v>
      </c>
      <c r="O8332" t="n">
        <v>0</v>
      </c>
    </row>
    <row r="8333">
      <c r="A8333" s="8" t="n">
        <v>46223</v>
      </c>
      <c r="B8333" t="inlineStr">
        <is>
          <t>UA</t>
        </is>
      </c>
      <c r="C8333" s="9">
        <f>_xlfn.XLOOKUP(B8333,Carriers[Code],Carriers[Airline])</f>
        <v/>
      </c>
      <c r="D8333" t="n">
        <v>2297</v>
      </c>
      <c r="E8333" t="inlineStr">
        <is>
          <t>DEN</t>
        </is>
      </c>
      <c r="F8333" s="10" t="n">
        <v>1510</v>
      </c>
      <c r="G8333" t="inlineStr">
        <is>
          <t>1500-1559</t>
        </is>
      </c>
      <c r="H8333" s="9">
        <f>INT(F8333/100)</f>
        <v/>
      </c>
      <c r="I8333" t="n">
        <v>-10</v>
      </c>
      <c r="J8333" t="n">
        <v>0</v>
      </c>
      <c r="K8333" t="n">
        <v>9</v>
      </c>
      <c r="L8333" t="n">
        <v>0</v>
      </c>
      <c r="M8333" t="n">
        <v>0</v>
      </c>
      <c r="O8333" t="n">
        <v>0</v>
      </c>
    </row>
    <row r="8334">
      <c r="A8334" s="8" t="n">
        <v>46223</v>
      </c>
      <c r="B8334" t="inlineStr">
        <is>
          <t>YX</t>
        </is>
      </c>
      <c r="C8334" s="9">
        <f>_xlfn.XLOOKUP(B8334,Carriers[Code],Carriers[Airline])</f>
        <v/>
      </c>
      <c r="D8334" t="n">
        <v>5706</v>
      </c>
      <c r="E8334" t="inlineStr">
        <is>
          <t>PHL</t>
        </is>
      </c>
      <c r="F8334" s="10" t="n">
        <v>1510</v>
      </c>
      <c r="G8334" t="inlineStr">
        <is>
          <t>1500-1559</t>
        </is>
      </c>
      <c r="H8334" s="9">
        <f>INT(F8334/100)</f>
        <v/>
      </c>
      <c r="I8334" t="n">
        <v>-4</v>
      </c>
      <c r="J8334" t="n">
        <v>0</v>
      </c>
      <c r="K8334" t="n">
        <v>17</v>
      </c>
      <c r="L8334" t="n">
        <v>1</v>
      </c>
      <c r="M8334" t="n">
        <v>0</v>
      </c>
      <c r="O8334" t="n">
        <v>0</v>
      </c>
      <c r="P8334" t="n">
        <v>0</v>
      </c>
      <c r="Q8334" t="n">
        <v>0</v>
      </c>
      <c r="R8334" t="n">
        <v>17</v>
      </c>
      <c r="S8334" t="n">
        <v>0</v>
      </c>
      <c r="T8334" t="n">
        <v>0</v>
      </c>
    </row>
    <row r="8335">
      <c r="A8335" s="8" t="n">
        <v>46223</v>
      </c>
      <c r="B8335" t="inlineStr">
        <is>
          <t>UA</t>
        </is>
      </c>
      <c r="C8335" s="9">
        <f>_xlfn.XLOOKUP(B8335,Carriers[Code],Carriers[Airline])</f>
        <v/>
      </c>
      <c r="D8335" t="n">
        <v>1475</v>
      </c>
      <c r="E8335" t="inlineStr">
        <is>
          <t>ORD</t>
        </is>
      </c>
      <c r="F8335" s="10" t="n">
        <v>1513</v>
      </c>
      <c r="G8335" t="inlineStr">
        <is>
          <t>1500-1559</t>
        </is>
      </c>
      <c r="H8335" s="9">
        <f>INT(F8335/100)</f>
        <v/>
      </c>
      <c r="I8335" t="n">
        <v>-6</v>
      </c>
      <c r="J8335" t="n">
        <v>0</v>
      </c>
      <c r="K8335" t="n">
        <v>-3</v>
      </c>
      <c r="L8335" t="n">
        <v>0</v>
      </c>
      <c r="M8335" t="n">
        <v>0</v>
      </c>
      <c r="O8335" t="n">
        <v>0</v>
      </c>
    </row>
    <row r="8336">
      <c r="A8336" s="8" t="n">
        <v>46223</v>
      </c>
      <c r="B8336" t="inlineStr">
        <is>
          <t>AA</t>
        </is>
      </c>
      <c r="C8336" s="9">
        <f>_xlfn.XLOOKUP(B8336,Carriers[Code],Carriers[Airline])</f>
        <v/>
      </c>
      <c r="D8336" t="n">
        <v>1565</v>
      </c>
      <c r="E8336" t="inlineStr">
        <is>
          <t>MIA</t>
        </is>
      </c>
      <c r="F8336" s="10" t="n">
        <v>1515</v>
      </c>
      <c r="G8336" t="inlineStr">
        <is>
          <t>1500-1559</t>
        </is>
      </c>
      <c r="H8336" s="9">
        <f>INT(F8336/100)</f>
        <v/>
      </c>
      <c r="I8336" t="n">
        <v>21</v>
      </c>
      <c r="J8336" t="n">
        <v>1</v>
      </c>
      <c r="K8336" t="n">
        <v>2</v>
      </c>
      <c r="L8336" t="n">
        <v>0</v>
      </c>
      <c r="M8336" t="n">
        <v>0</v>
      </c>
      <c r="O8336" t="n">
        <v>0</v>
      </c>
    </row>
    <row r="8337">
      <c r="A8337" s="8" t="n">
        <v>46223</v>
      </c>
      <c r="B8337" t="inlineStr">
        <is>
          <t>B6</t>
        </is>
      </c>
      <c r="C8337" s="9">
        <f>_xlfn.XLOOKUP(B8337,Carriers[Code],Carriers[Airline])</f>
        <v/>
      </c>
      <c r="D8337" t="n">
        <v>897</v>
      </c>
      <c r="E8337" t="inlineStr">
        <is>
          <t>ATL</t>
        </is>
      </c>
      <c r="F8337" s="10" t="n">
        <v>1515</v>
      </c>
      <c r="G8337" t="inlineStr">
        <is>
          <t>1500-1559</t>
        </is>
      </c>
      <c r="H8337" s="9">
        <f>INT(F8337/100)</f>
        <v/>
      </c>
      <c r="I8337" t="n">
        <v>227</v>
      </c>
      <c r="J8337" t="n">
        <v>1</v>
      </c>
      <c r="K8337" t="n">
        <v>224</v>
      </c>
      <c r="L8337" t="n">
        <v>1</v>
      </c>
      <c r="M8337" t="n">
        <v>0</v>
      </c>
      <c r="O8337" t="n">
        <v>0</v>
      </c>
      <c r="P8337" t="n">
        <v>12</v>
      </c>
      <c r="Q8337" t="n">
        <v>0</v>
      </c>
      <c r="R8337" t="n">
        <v>0</v>
      </c>
      <c r="S8337" t="n">
        <v>0</v>
      </c>
      <c r="T8337" t="n">
        <v>212</v>
      </c>
    </row>
    <row r="8338">
      <c r="A8338" s="8" t="n">
        <v>46223</v>
      </c>
      <c r="B8338" t="inlineStr">
        <is>
          <t>DL</t>
        </is>
      </c>
      <c r="C8338" s="9">
        <f>_xlfn.XLOOKUP(B8338,Carriers[Code],Carriers[Airline])</f>
        <v/>
      </c>
      <c r="D8338" t="n">
        <v>776</v>
      </c>
      <c r="E8338" t="inlineStr">
        <is>
          <t>MIA</t>
        </is>
      </c>
      <c r="F8338" s="10" t="n">
        <v>1515</v>
      </c>
      <c r="G8338" t="inlineStr">
        <is>
          <t>1500-1559</t>
        </is>
      </c>
      <c r="H8338" s="9">
        <f>INT(F8338/100)</f>
        <v/>
      </c>
      <c r="M8338" t="n">
        <v>1</v>
      </c>
      <c r="N8338" t="inlineStr">
        <is>
          <t>A</t>
        </is>
      </c>
      <c r="O8338" t="n">
        <v>0</v>
      </c>
    </row>
    <row r="8339">
      <c r="A8339" s="8" t="n">
        <v>46223</v>
      </c>
      <c r="B8339" t="inlineStr">
        <is>
          <t>AA</t>
        </is>
      </c>
      <c r="C8339" s="9">
        <f>_xlfn.XLOOKUP(B8339,Carriers[Code],Carriers[Airline])</f>
        <v/>
      </c>
      <c r="D8339" t="n">
        <v>1563</v>
      </c>
      <c r="E8339" t="inlineStr">
        <is>
          <t>ORD</t>
        </is>
      </c>
      <c r="F8339" s="10" t="n">
        <v>1519</v>
      </c>
      <c r="G8339" t="inlineStr">
        <is>
          <t>1500-1559</t>
        </is>
      </c>
      <c r="H8339" s="9">
        <f>INT(F8339/100)</f>
        <v/>
      </c>
      <c r="I8339" t="n">
        <v>19</v>
      </c>
      <c r="J8339" t="n">
        <v>1</v>
      </c>
      <c r="K8339" t="n">
        <v>-5</v>
      </c>
      <c r="L8339" t="n">
        <v>0</v>
      </c>
      <c r="M8339" t="n">
        <v>0</v>
      </c>
      <c r="O8339" t="n">
        <v>0</v>
      </c>
    </row>
    <row r="8340">
      <c r="A8340" s="8" t="n">
        <v>46223</v>
      </c>
      <c r="B8340" t="inlineStr">
        <is>
          <t>YX</t>
        </is>
      </c>
      <c r="C8340" s="9">
        <f>_xlfn.XLOOKUP(B8340,Carriers[Code],Carriers[Airline])</f>
        <v/>
      </c>
      <c r="D8340" t="n">
        <v>4380</v>
      </c>
      <c r="E8340" t="inlineStr">
        <is>
          <t>DCA</t>
        </is>
      </c>
      <c r="F8340" s="10" t="n">
        <v>1519</v>
      </c>
      <c r="G8340" t="inlineStr">
        <is>
          <t>1500-1559</t>
        </is>
      </c>
      <c r="H8340" s="9">
        <f>INT(F8340/100)</f>
        <v/>
      </c>
      <c r="I8340" t="n">
        <v>-5</v>
      </c>
      <c r="J8340" t="n">
        <v>0</v>
      </c>
      <c r="K8340" t="n">
        <v>-11</v>
      </c>
      <c r="L8340" t="n">
        <v>0</v>
      </c>
      <c r="M8340" t="n">
        <v>0</v>
      </c>
      <c r="O8340" t="n">
        <v>0</v>
      </c>
    </row>
    <row r="8341">
      <c r="A8341" s="8" t="n">
        <v>46223</v>
      </c>
      <c r="B8341" t="inlineStr">
        <is>
          <t>B6</t>
        </is>
      </c>
      <c r="C8341" s="9">
        <f>_xlfn.XLOOKUP(B8341,Carriers[Code],Carriers[Airline])</f>
        <v/>
      </c>
      <c r="D8341" t="n">
        <v>1941</v>
      </c>
      <c r="E8341" t="inlineStr">
        <is>
          <t>SRQ</t>
        </is>
      </c>
      <c r="F8341" s="10" t="n">
        <v>1525</v>
      </c>
      <c r="G8341" t="inlineStr">
        <is>
          <t>1500-1559</t>
        </is>
      </c>
      <c r="H8341" s="9">
        <f>INT(F8341/100)</f>
        <v/>
      </c>
      <c r="I8341" t="n">
        <v>69</v>
      </c>
      <c r="J8341" t="n">
        <v>1</v>
      </c>
      <c r="K8341" t="n">
        <v>61</v>
      </c>
      <c r="L8341" t="n">
        <v>1</v>
      </c>
      <c r="M8341" t="n">
        <v>0</v>
      </c>
      <c r="O8341" t="n">
        <v>0</v>
      </c>
      <c r="P8341" t="n">
        <v>0</v>
      </c>
      <c r="Q8341" t="n">
        <v>0</v>
      </c>
      <c r="R8341" t="n">
        <v>50</v>
      </c>
      <c r="S8341" t="n">
        <v>0</v>
      </c>
      <c r="T8341" t="n">
        <v>11</v>
      </c>
    </row>
    <row r="8342">
      <c r="A8342" s="8" t="n">
        <v>46223</v>
      </c>
      <c r="B8342" t="inlineStr">
        <is>
          <t>AS</t>
        </is>
      </c>
      <c r="C8342" s="9">
        <f>_xlfn.XLOOKUP(B8342,Carriers[Code],Carriers[Airline])</f>
        <v/>
      </c>
      <c r="D8342" t="n">
        <v>1506</v>
      </c>
      <c r="E8342" t="inlineStr">
        <is>
          <t>SEA</t>
        </is>
      </c>
      <c r="F8342" s="10" t="n">
        <v>1526</v>
      </c>
      <c r="G8342" t="inlineStr">
        <is>
          <t>1500-1559</t>
        </is>
      </c>
      <c r="H8342" s="9">
        <f>INT(F8342/100)</f>
        <v/>
      </c>
      <c r="I8342" t="n">
        <v>-5</v>
      </c>
      <c r="J8342" t="n">
        <v>0</v>
      </c>
      <c r="K8342" t="n">
        <v>-4</v>
      </c>
      <c r="L8342" t="n">
        <v>0</v>
      </c>
      <c r="M8342" t="n">
        <v>0</v>
      </c>
      <c r="O8342" t="n">
        <v>0</v>
      </c>
    </row>
    <row r="8343">
      <c r="A8343" s="8" t="n">
        <v>46223</v>
      </c>
      <c r="B8343" t="inlineStr">
        <is>
          <t>B6</t>
        </is>
      </c>
      <c r="C8343" s="9">
        <f>_xlfn.XLOOKUP(B8343,Carriers[Code],Carriers[Airline])</f>
        <v/>
      </c>
      <c r="D8343" t="n">
        <v>1813</v>
      </c>
      <c r="E8343" t="inlineStr">
        <is>
          <t>ORF</t>
        </is>
      </c>
      <c r="F8343" s="10" t="n">
        <v>1527</v>
      </c>
      <c r="G8343" t="inlineStr">
        <is>
          <t>1500-1559</t>
        </is>
      </c>
      <c r="H8343" s="9">
        <f>INT(F8343/100)</f>
        <v/>
      </c>
      <c r="I8343" t="n">
        <v>10</v>
      </c>
      <c r="J8343" t="n">
        <v>0</v>
      </c>
      <c r="K8343" t="n">
        <v>-1</v>
      </c>
      <c r="L8343" t="n">
        <v>0</v>
      </c>
      <c r="M8343" t="n">
        <v>0</v>
      </c>
      <c r="O8343" t="n">
        <v>0</v>
      </c>
    </row>
    <row r="8344">
      <c r="A8344" s="8" t="n">
        <v>46223</v>
      </c>
      <c r="B8344" t="inlineStr">
        <is>
          <t>DL</t>
        </is>
      </c>
      <c r="C8344" s="9">
        <f>_xlfn.XLOOKUP(B8344,Carriers[Code],Carriers[Airline])</f>
        <v/>
      </c>
      <c r="D8344" t="n">
        <v>2887</v>
      </c>
      <c r="E8344" t="inlineStr">
        <is>
          <t>MCO</t>
        </is>
      </c>
      <c r="F8344" s="10" t="n">
        <v>1527</v>
      </c>
      <c r="G8344" t="inlineStr">
        <is>
          <t>1500-1559</t>
        </is>
      </c>
      <c r="H8344" s="9">
        <f>INT(F8344/100)</f>
        <v/>
      </c>
      <c r="I8344" t="n">
        <v>68</v>
      </c>
      <c r="J8344" t="n">
        <v>1</v>
      </c>
      <c r="K8344" t="n">
        <v>52</v>
      </c>
      <c r="L8344" t="n">
        <v>1</v>
      </c>
      <c r="M8344" t="n">
        <v>0</v>
      </c>
      <c r="O8344" t="n">
        <v>0</v>
      </c>
      <c r="P8344" t="n">
        <v>0</v>
      </c>
      <c r="Q8344" t="n">
        <v>0</v>
      </c>
      <c r="R8344" t="n">
        <v>52</v>
      </c>
      <c r="S8344" t="n">
        <v>0</v>
      </c>
      <c r="T8344" t="n">
        <v>0</v>
      </c>
    </row>
    <row r="8345">
      <c r="A8345" s="8" t="n">
        <v>46223</v>
      </c>
      <c r="B8345" t="inlineStr">
        <is>
          <t>DL</t>
        </is>
      </c>
      <c r="C8345" s="9">
        <f>_xlfn.XLOOKUP(B8345,Carriers[Code],Carriers[Airline])</f>
        <v/>
      </c>
      <c r="D8345" t="n">
        <v>2196</v>
      </c>
      <c r="E8345" t="inlineStr">
        <is>
          <t>FLL</t>
        </is>
      </c>
      <c r="F8345" s="10" t="n">
        <v>1532</v>
      </c>
      <c r="G8345" t="inlineStr">
        <is>
          <t>1500-1559</t>
        </is>
      </c>
      <c r="H8345" s="9">
        <f>INT(F8345/100)</f>
        <v/>
      </c>
      <c r="I8345" t="n">
        <v>61</v>
      </c>
      <c r="J8345" t="n">
        <v>1</v>
      </c>
      <c r="K8345" t="n">
        <v>67</v>
      </c>
      <c r="L8345" t="n">
        <v>1</v>
      </c>
      <c r="M8345" t="n">
        <v>0</v>
      </c>
      <c r="O8345" t="n">
        <v>0</v>
      </c>
      <c r="P8345" t="n">
        <v>0</v>
      </c>
      <c r="Q8345" t="n">
        <v>0</v>
      </c>
      <c r="R8345" t="n">
        <v>67</v>
      </c>
      <c r="S8345" t="n">
        <v>0</v>
      </c>
      <c r="T8345" t="n">
        <v>0</v>
      </c>
    </row>
    <row r="8346">
      <c r="A8346" s="8" t="n">
        <v>46223</v>
      </c>
      <c r="B8346" t="inlineStr">
        <is>
          <t>YX</t>
        </is>
      </c>
      <c r="C8346" s="9">
        <f>_xlfn.XLOOKUP(B8346,Carriers[Code],Carriers[Airline])</f>
        <v/>
      </c>
      <c r="D8346" t="n">
        <v>5657</v>
      </c>
      <c r="E8346" t="inlineStr">
        <is>
          <t>JAX</t>
        </is>
      </c>
      <c r="F8346" s="10" t="n">
        <v>1535</v>
      </c>
      <c r="G8346" t="inlineStr">
        <is>
          <t>1500-1559</t>
        </is>
      </c>
      <c r="H8346" s="9">
        <f>INT(F8346/100)</f>
        <v/>
      </c>
      <c r="I8346" t="n">
        <v>68</v>
      </c>
      <c r="J8346" t="n">
        <v>1</v>
      </c>
      <c r="K8346" t="n">
        <v>58</v>
      </c>
      <c r="L8346" t="n">
        <v>1</v>
      </c>
      <c r="M8346" t="n">
        <v>0</v>
      </c>
      <c r="O8346" t="n">
        <v>0</v>
      </c>
      <c r="P8346" t="n">
        <v>58</v>
      </c>
      <c r="Q8346" t="n">
        <v>0</v>
      </c>
      <c r="R8346" t="n">
        <v>0</v>
      </c>
      <c r="S8346" t="n">
        <v>0</v>
      </c>
      <c r="T8346" t="n">
        <v>0</v>
      </c>
    </row>
    <row r="8347">
      <c r="A8347" s="8" t="n">
        <v>46223</v>
      </c>
      <c r="B8347" t="inlineStr">
        <is>
          <t>B6</t>
        </is>
      </c>
      <c r="C8347" s="9">
        <f>_xlfn.XLOOKUP(B8347,Carriers[Code],Carriers[Airline])</f>
        <v/>
      </c>
      <c r="D8347" t="n">
        <v>1237</v>
      </c>
      <c r="E8347" t="inlineStr">
        <is>
          <t>DTW</t>
        </is>
      </c>
      <c r="F8347" s="10" t="n">
        <v>1538</v>
      </c>
      <c r="G8347" t="inlineStr">
        <is>
          <t>1500-1559</t>
        </is>
      </c>
      <c r="H8347" s="9">
        <f>INT(F8347/100)</f>
        <v/>
      </c>
      <c r="M8347" t="n">
        <v>1</v>
      </c>
      <c r="N8347" t="inlineStr">
        <is>
          <t>A</t>
        </is>
      </c>
      <c r="O8347" t="n">
        <v>0</v>
      </c>
    </row>
    <row r="8348">
      <c r="A8348" s="8" t="n">
        <v>46223</v>
      </c>
      <c r="B8348" t="inlineStr">
        <is>
          <t>B6</t>
        </is>
      </c>
      <c r="C8348" s="9">
        <f>_xlfn.XLOOKUP(B8348,Carriers[Code],Carriers[Airline])</f>
        <v/>
      </c>
      <c r="D8348" t="n">
        <v>2321</v>
      </c>
      <c r="E8348" t="inlineStr">
        <is>
          <t>PBI</t>
        </is>
      </c>
      <c r="F8348" s="10" t="n">
        <v>1539</v>
      </c>
      <c r="G8348" t="inlineStr">
        <is>
          <t>1500-1559</t>
        </is>
      </c>
      <c r="H8348" s="9">
        <f>INT(F8348/100)</f>
        <v/>
      </c>
      <c r="I8348" t="n">
        <v>162</v>
      </c>
      <c r="J8348" t="n">
        <v>1</v>
      </c>
      <c r="K8348" t="n">
        <v>161</v>
      </c>
      <c r="L8348" t="n">
        <v>1</v>
      </c>
      <c r="M8348" t="n">
        <v>0</v>
      </c>
      <c r="O8348" t="n">
        <v>0</v>
      </c>
      <c r="P8348" t="n">
        <v>0</v>
      </c>
      <c r="Q8348" t="n">
        <v>0</v>
      </c>
      <c r="R8348" t="n">
        <v>161</v>
      </c>
      <c r="S8348" t="n">
        <v>0</v>
      </c>
      <c r="T8348" t="n">
        <v>0</v>
      </c>
    </row>
    <row r="8349">
      <c r="A8349" s="8" t="n">
        <v>46223</v>
      </c>
      <c r="B8349" t="inlineStr">
        <is>
          <t>B6</t>
        </is>
      </c>
      <c r="C8349" s="9">
        <f>_xlfn.XLOOKUP(B8349,Carriers[Code],Carriers[Airline])</f>
        <v/>
      </c>
      <c r="D8349" t="n">
        <v>781</v>
      </c>
      <c r="E8349" t="inlineStr">
        <is>
          <t>RIC</t>
        </is>
      </c>
      <c r="F8349" s="10" t="n">
        <v>1540</v>
      </c>
      <c r="G8349" t="inlineStr">
        <is>
          <t>1500-1559</t>
        </is>
      </c>
      <c r="H8349" s="9">
        <f>INT(F8349/100)</f>
        <v/>
      </c>
      <c r="I8349" t="n">
        <v>10</v>
      </c>
      <c r="J8349" t="n">
        <v>0</v>
      </c>
      <c r="K8349" t="n">
        <v>0</v>
      </c>
      <c r="L8349" t="n">
        <v>0</v>
      </c>
      <c r="M8349" t="n">
        <v>0</v>
      </c>
      <c r="O8349" t="n">
        <v>0</v>
      </c>
    </row>
    <row r="8350">
      <c r="A8350" s="8" t="n">
        <v>46223</v>
      </c>
      <c r="B8350" t="inlineStr">
        <is>
          <t>DL</t>
        </is>
      </c>
      <c r="C8350" s="9">
        <f>_xlfn.XLOOKUP(B8350,Carriers[Code],Carriers[Airline])</f>
        <v/>
      </c>
      <c r="D8350" t="n">
        <v>2889</v>
      </c>
      <c r="E8350" t="inlineStr">
        <is>
          <t>SEA</t>
        </is>
      </c>
      <c r="F8350" s="10" t="n">
        <v>1540</v>
      </c>
      <c r="G8350" t="inlineStr">
        <is>
          <t>1500-1559</t>
        </is>
      </c>
      <c r="H8350" s="9">
        <f>INT(F8350/100)</f>
        <v/>
      </c>
      <c r="I8350" t="n">
        <v>3</v>
      </c>
      <c r="J8350" t="n">
        <v>0</v>
      </c>
      <c r="K8350" t="n">
        <v>13</v>
      </c>
      <c r="L8350" t="n">
        <v>0</v>
      </c>
      <c r="M8350" t="n">
        <v>0</v>
      </c>
      <c r="O8350" t="n">
        <v>0</v>
      </c>
    </row>
    <row r="8351">
      <c r="A8351" s="8" t="n">
        <v>46223</v>
      </c>
      <c r="B8351" t="inlineStr">
        <is>
          <t>YX</t>
        </is>
      </c>
      <c r="C8351" s="9">
        <f>_xlfn.XLOOKUP(B8351,Carriers[Code],Carriers[Airline])</f>
        <v/>
      </c>
      <c r="D8351" t="n">
        <v>5689</v>
      </c>
      <c r="E8351" t="inlineStr">
        <is>
          <t>DCA</t>
        </is>
      </c>
      <c r="F8351" s="10" t="n">
        <v>1545</v>
      </c>
      <c r="G8351" t="inlineStr">
        <is>
          <t>1500-1559</t>
        </is>
      </c>
      <c r="H8351" s="9">
        <f>INT(F8351/100)</f>
        <v/>
      </c>
      <c r="I8351" t="n">
        <v>-1</v>
      </c>
      <c r="J8351" t="n">
        <v>0</v>
      </c>
      <c r="K8351" t="n">
        <v>-11</v>
      </c>
      <c r="L8351" t="n">
        <v>0</v>
      </c>
      <c r="M8351" t="n">
        <v>0</v>
      </c>
      <c r="O8351" t="n">
        <v>0</v>
      </c>
    </row>
    <row r="8352">
      <c r="A8352" s="8" t="n">
        <v>46223</v>
      </c>
      <c r="B8352" t="inlineStr">
        <is>
          <t>B6</t>
        </is>
      </c>
      <c r="C8352" s="9">
        <f>_xlfn.XLOOKUP(B8352,Carriers[Code],Carriers[Airline])</f>
        <v/>
      </c>
      <c r="D8352" t="n">
        <v>233</v>
      </c>
      <c r="E8352" t="inlineStr">
        <is>
          <t>SFO</t>
        </is>
      </c>
      <c r="F8352" s="10" t="n">
        <v>1550</v>
      </c>
      <c r="G8352" t="inlineStr">
        <is>
          <t>1500-1559</t>
        </is>
      </c>
      <c r="H8352" s="9">
        <f>INT(F8352/100)</f>
        <v/>
      </c>
      <c r="M8352" t="n">
        <v>1</v>
      </c>
      <c r="N8352" t="inlineStr">
        <is>
          <t>A</t>
        </is>
      </c>
      <c r="O8352" t="n">
        <v>0</v>
      </c>
    </row>
    <row r="8353">
      <c r="A8353" s="8" t="n">
        <v>46223</v>
      </c>
      <c r="B8353" t="inlineStr">
        <is>
          <t>YX</t>
        </is>
      </c>
      <c r="C8353" s="9">
        <f>_xlfn.XLOOKUP(B8353,Carriers[Code],Carriers[Airline])</f>
        <v/>
      </c>
      <c r="D8353" t="n">
        <v>5644</v>
      </c>
      <c r="E8353" t="inlineStr">
        <is>
          <t>BWI</t>
        </is>
      </c>
      <c r="F8353" s="10" t="n">
        <v>1550</v>
      </c>
      <c r="G8353" t="inlineStr">
        <is>
          <t>1500-1559</t>
        </is>
      </c>
      <c r="H8353" s="9">
        <f>INT(F8353/100)</f>
        <v/>
      </c>
      <c r="I8353" t="n">
        <v>16</v>
      </c>
      <c r="J8353" t="n">
        <v>1</v>
      </c>
      <c r="K8353" t="n">
        <v>2</v>
      </c>
      <c r="L8353" t="n">
        <v>0</v>
      </c>
      <c r="M8353" t="n">
        <v>0</v>
      </c>
      <c r="O8353" t="n">
        <v>0</v>
      </c>
    </row>
    <row r="8354">
      <c r="A8354" s="8" t="n">
        <v>46223</v>
      </c>
      <c r="B8354" t="inlineStr">
        <is>
          <t>UA</t>
        </is>
      </c>
      <c r="C8354" s="9">
        <f>_xlfn.XLOOKUP(B8354,Carriers[Code],Carriers[Airline])</f>
        <v/>
      </c>
      <c r="D8354" t="n">
        <v>1183</v>
      </c>
      <c r="E8354" t="inlineStr">
        <is>
          <t>IAH</t>
        </is>
      </c>
      <c r="F8354" s="10" t="n">
        <v>1554</v>
      </c>
      <c r="G8354" t="inlineStr">
        <is>
          <t>1500-1559</t>
        </is>
      </c>
      <c r="H8354" s="9">
        <f>INT(F8354/100)</f>
        <v/>
      </c>
      <c r="I8354" t="n">
        <v>4</v>
      </c>
      <c r="J8354" t="n">
        <v>0</v>
      </c>
      <c r="K8354" t="n">
        <v>-21</v>
      </c>
      <c r="L8354" t="n">
        <v>0</v>
      </c>
      <c r="M8354" t="n">
        <v>0</v>
      </c>
      <c r="O8354" t="n">
        <v>0</v>
      </c>
    </row>
    <row r="8355">
      <c r="A8355" s="8" t="n">
        <v>46223</v>
      </c>
      <c r="B8355" t="inlineStr">
        <is>
          <t>B6</t>
        </is>
      </c>
      <c r="C8355" s="9">
        <f>_xlfn.XLOOKUP(B8355,Carriers[Code],Carriers[Airline])</f>
        <v/>
      </c>
      <c r="D8355" t="n">
        <v>487</v>
      </c>
      <c r="E8355" t="inlineStr">
        <is>
          <t>LAX</t>
        </is>
      </c>
      <c r="F8355" s="10" t="n">
        <v>1555</v>
      </c>
      <c r="G8355" t="inlineStr">
        <is>
          <t>1500-1559</t>
        </is>
      </c>
      <c r="H8355" s="9">
        <f>INT(F8355/100)</f>
        <v/>
      </c>
      <c r="I8355" t="n">
        <v>23</v>
      </c>
      <c r="J8355" t="n">
        <v>1</v>
      </c>
      <c r="K8355" t="n">
        <v>6</v>
      </c>
      <c r="L8355" t="n">
        <v>0</v>
      </c>
      <c r="M8355" t="n">
        <v>0</v>
      </c>
      <c r="O8355" t="n">
        <v>0</v>
      </c>
    </row>
    <row r="8356">
      <c r="A8356" s="8" t="n">
        <v>46223</v>
      </c>
      <c r="B8356" t="inlineStr">
        <is>
          <t>WN</t>
        </is>
      </c>
      <c r="C8356" s="9">
        <f>_xlfn.XLOOKUP(B8356,Carriers[Code],Carriers[Airline])</f>
        <v/>
      </c>
      <c r="D8356" t="n">
        <v>1053</v>
      </c>
      <c r="E8356" t="inlineStr">
        <is>
          <t>BWI</t>
        </is>
      </c>
      <c r="F8356" s="10" t="n">
        <v>1555</v>
      </c>
      <c r="G8356" t="inlineStr">
        <is>
          <t>1500-1559</t>
        </is>
      </c>
      <c r="H8356" s="9">
        <f>INT(F8356/100)</f>
        <v/>
      </c>
      <c r="I8356" t="n">
        <v>31</v>
      </c>
      <c r="J8356" t="n">
        <v>1</v>
      </c>
      <c r="K8356" t="n">
        <v>3</v>
      </c>
      <c r="L8356" t="n">
        <v>0</v>
      </c>
      <c r="M8356" t="n">
        <v>0</v>
      </c>
      <c r="O8356" t="n">
        <v>0</v>
      </c>
    </row>
    <row r="8357">
      <c r="A8357" s="8" t="n">
        <v>46223</v>
      </c>
      <c r="B8357" t="inlineStr">
        <is>
          <t>YX</t>
        </is>
      </c>
      <c r="C8357" s="9">
        <f>_xlfn.XLOOKUP(B8357,Carriers[Code],Carriers[Airline])</f>
        <v/>
      </c>
      <c r="D8357" t="n">
        <v>5726</v>
      </c>
      <c r="E8357" t="inlineStr">
        <is>
          <t>LGA</t>
        </is>
      </c>
      <c r="F8357" s="10" t="n">
        <v>1600</v>
      </c>
      <c r="G8357" t="inlineStr">
        <is>
          <t>1600-1659</t>
        </is>
      </c>
      <c r="H8357" s="9">
        <f>INT(F8357/100)</f>
        <v/>
      </c>
      <c r="I8357" t="n">
        <v>79</v>
      </c>
      <c r="J8357" t="n">
        <v>1</v>
      </c>
      <c r="K8357" t="n">
        <v>72</v>
      </c>
      <c r="L8357" t="n">
        <v>1</v>
      </c>
      <c r="M8357" t="n">
        <v>0</v>
      </c>
      <c r="O8357" t="n">
        <v>0</v>
      </c>
      <c r="P8357" t="n">
        <v>61</v>
      </c>
      <c r="Q8357" t="n">
        <v>0</v>
      </c>
      <c r="R8357" t="n">
        <v>0</v>
      </c>
      <c r="S8357" t="n">
        <v>0</v>
      </c>
      <c r="T8357" t="n">
        <v>11</v>
      </c>
    </row>
    <row r="8358">
      <c r="A8358" s="8" t="n">
        <v>46223</v>
      </c>
      <c r="B8358" t="inlineStr">
        <is>
          <t>DL</t>
        </is>
      </c>
      <c r="C8358" s="9">
        <f>_xlfn.XLOOKUP(B8358,Carriers[Code],Carriers[Airline])</f>
        <v/>
      </c>
      <c r="D8358" t="n">
        <v>1439</v>
      </c>
      <c r="E8358" t="inlineStr">
        <is>
          <t>TPA</t>
        </is>
      </c>
      <c r="F8358" s="10" t="n">
        <v>1605</v>
      </c>
      <c r="G8358" t="inlineStr">
        <is>
          <t>1600-1659</t>
        </is>
      </c>
      <c r="H8358" s="9">
        <f>INT(F8358/100)</f>
        <v/>
      </c>
      <c r="I8358" t="n">
        <v>7</v>
      </c>
      <c r="J8358" t="n">
        <v>0</v>
      </c>
      <c r="K8358" t="n">
        <v>-7</v>
      </c>
      <c r="L8358" t="n">
        <v>0</v>
      </c>
      <c r="M8358" t="n">
        <v>0</v>
      </c>
      <c r="O8358" t="n">
        <v>0</v>
      </c>
    </row>
    <row r="8359">
      <c r="A8359" s="8" t="n">
        <v>46223</v>
      </c>
      <c r="B8359" t="inlineStr">
        <is>
          <t>AA</t>
        </is>
      </c>
      <c r="C8359" s="9">
        <f>_xlfn.XLOOKUP(B8359,Carriers[Code],Carriers[Airline])</f>
        <v/>
      </c>
      <c r="D8359" t="n">
        <v>1595</v>
      </c>
      <c r="E8359" t="inlineStr">
        <is>
          <t>DFW</t>
        </is>
      </c>
      <c r="F8359" s="10" t="n">
        <v>1606</v>
      </c>
      <c r="G8359" t="inlineStr">
        <is>
          <t>1600-1659</t>
        </is>
      </c>
      <c r="H8359" s="9">
        <f>INT(F8359/100)</f>
        <v/>
      </c>
      <c r="I8359" t="n">
        <v>6</v>
      </c>
      <c r="J8359" t="n">
        <v>0</v>
      </c>
      <c r="K8359" t="n">
        <v>-15</v>
      </c>
      <c r="L8359" t="n">
        <v>0</v>
      </c>
      <c r="M8359" t="n">
        <v>0</v>
      </c>
      <c r="O8359" t="n">
        <v>0</v>
      </c>
    </row>
    <row r="8360">
      <c r="A8360" s="8" t="n">
        <v>46223</v>
      </c>
      <c r="B8360" t="inlineStr">
        <is>
          <t>DL</t>
        </is>
      </c>
      <c r="C8360" s="9">
        <f>_xlfn.XLOOKUP(B8360,Carriers[Code],Carriers[Airline])</f>
        <v/>
      </c>
      <c r="D8360" t="n">
        <v>314</v>
      </c>
      <c r="E8360" t="inlineStr">
        <is>
          <t>MCI</t>
        </is>
      </c>
      <c r="F8360" s="10" t="n">
        <v>1610</v>
      </c>
      <c r="G8360" t="inlineStr">
        <is>
          <t>1600-1659</t>
        </is>
      </c>
      <c r="H8360" s="9">
        <f>INT(F8360/100)</f>
        <v/>
      </c>
      <c r="I8360" t="n">
        <v>81</v>
      </c>
      <c r="J8360" t="n">
        <v>1</v>
      </c>
      <c r="K8360" t="n">
        <v>67</v>
      </c>
      <c r="L8360" t="n">
        <v>1</v>
      </c>
      <c r="M8360" t="n">
        <v>0</v>
      </c>
      <c r="O8360" t="n">
        <v>0</v>
      </c>
      <c r="P8360" t="n">
        <v>24</v>
      </c>
      <c r="Q8360" t="n">
        <v>0</v>
      </c>
      <c r="R8360" t="n">
        <v>0</v>
      </c>
      <c r="S8360" t="n">
        <v>0</v>
      </c>
      <c r="T8360" t="n">
        <v>43</v>
      </c>
    </row>
    <row r="8361">
      <c r="A8361" s="8" t="n">
        <v>46223</v>
      </c>
      <c r="B8361" t="inlineStr">
        <is>
          <t>YX</t>
        </is>
      </c>
      <c r="C8361" s="9">
        <f>_xlfn.XLOOKUP(B8361,Carriers[Code],Carriers[Airline])</f>
        <v/>
      </c>
      <c r="D8361" t="n">
        <v>5665</v>
      </c>
      <c r="E8361" t="inlineStr">
        <is>
          <t>RIC</t>
        </is>
      </c>
      <c r="F8361" s="10" t="n">
        <v>1610</v>
      </c>
      <c r="G8361" t="inlineStr">
        <is>
          <t>1600-1659</t>
        </is>
      </c>
      <c r="H8361" s="9">
        <f>INT(F8361/100)</f>
        <v/>
      </c>
      <c r="I8361" t="n">
        <v>9</v>
      </c>
      <c r="J8361" t="n">
        <v>0</v>
      </c>
      <c r="K8361" t="n">
        <v>-10</v>
      </c>
      <c r="L8361" t="n">
        <v>0</v>
      </c>
      <c r="M8361" t="n">
        <v>0</v>
      </c>
      <c r="O8361" t="n">
        <v>0</v>
      </c>
    </row>
    <row r="8362">
      <c r="A8362" s="8" t="n">
        <v>46223</v>
      </c>
      <c r="B8362" t="inlineStr">
        <is>
          <t>B6</t>
        </is>
      </c>
      <c r="C8362" s="9">
        <f>_xlfn.XLOOKUP(B8362,Carriers[Code],Carriers[Airline])</f>
        <v/>
      </c>
      <c r="D8362" t="n">
        <v>1355</v>
      </c>
      <c r="E8362" t="inlineStr">
        <is>
          <t>DCA</t>
        </is>
      </c>
      <c r="F8362" s="10" t="n">
        <v>1614</v>
      </c>
      <c r="G8362" t="inlineStr">
        <is>
          <t>1600-1659</t>
        </is>
      </c>
      <c r="H8362" s="9">
        <f>INT(F8362/100)</f>
        <v/>
      </c>
      <c r="M8362" t="n">
        <v>1</v>
      </c>
      <c r="N8362" t="inlineStr">
        <is>
          <t>A</t>
        </is>
      </c>
      <c r="O8362" t="n">
        <v>0</v>
      </c>
    </row>
    <row r="8363">
      <c r="A8363" s="8" t="n">
        <v>46223</v>
      </c>
      <c r="B8363" t="inlineStr">
        <is>
          <t>DL</t>
        </is>
      </c>
      <c r="C8363" s="9">
        <f>_xlfn.XLOOKUP(B8363,Carriers[Code],Carriers[Airline])</f>
        <v/>
      </c>
      <c r="D8363" t="n">
        <v>2646</v>
      </c>
      <c r="E8363" t="inlineStr">
        <is>
          <t>ORD</t>
        </is>
      </c>
      <c r="F8363" s="10" t="n">
        <v>1615</v>
      </c>
      <c r="G8363" t="inlineStr">
        <is>
          <t>1600-1659</t>
        </is>
      </c>
      <c r="H8363" s="9">
        <f>INT(F8363/100)</f>
        <v/>
      </c>
      <c r="I8363" t="n">
        <v>52</v>
      </c>
      <c r="J8363" t="n">
        <v>1</v>
      </c>
      <c r="K8363" t="n">
        <v>57</v>
      </c>
      <c r="L8363" t="n">
        <v>1</v>
      </c>
      <c r="M8363" t="n">
        <v>0</v>
      </c>
      <c r="O8363" t="n">
        <v>0</v>
      </c>
      <c r="P8363" t="n">
        <v>32</v>
      </c>
      <c r="Q8363" t="n">
        <v>0</v>
      </c>
      <c r="R8363" t="n">
        <v>5</v>
      </c>
      <c r="S8363" t="n">
        <v>0</v>
      </c>
      <c r="T8363" t="n">
        <v>20</v>
      </c>
    </row>
    <row r="8364">
      <c r="A8364" s="8" t="n">
        <v>46223</v>
      </c>
      <c r="B8364" t="inlineStr">
        <is>
          <t>UA</t>
        </is>
      </c>
      <c r="C8364" s="9">
        <f>_xlfn.XLOOKUP(B8364,Carriers[Code],Carriers[Airline])</f>
        <v/>
      </c>
      <c r="D8364" t="n">
        <v>512</v>
      </c>
      <c r="E8364" t="inlineStr">
        <is>
          <t>SFO</t>
        </is>
      </c>
      <c r="F8364" s="10" t="n">
        <v>1615</v>
      </c>
      <c r="G8364" t="inlineStr">
        <is>
          <t>1600-1659</t>
        </is>
      </c>
      <c r="H8364" s="9">
        <f>INT(F8364/100)</f>
        <v/>
      </c>
      <c r="I8364" t="n">
        <v>-3</v>
      </c>
      <c r="J8364" t="n">
        <v>0</v>
      </c>
      <c r="K8364" t="n">
        <v>-34</v>
      </c>
      <c r="L8364" t="n">
        <v>0</v>
      </c>
      <c r="M8364" t="n">
        <v>0</v>
      </c>
      <c r="O8364" t="n">
        <v>0</v>
      </c>
    </row>
    <row r="8365">
      <c r="A8365" s="8" t="n">
        <v>46223</v>
      </c>
      <c r="B8365" t="inlineStr">
        <is>
          <t>YX</t>
        </is>
      </c>
      <c r="C8365" s="9">
        <f>_xlfn.XLOOKUP(B8365,Carriers[Code],Carriers[Airline])</f>
        <v/>
      </c>
      <c r="D8365" t="n">
        <v>5680</v>
      </c>
      <c r="E8365" t="inlineStr">
        <is>
          <t>PIT</t>
        </is>
      </c>
      <c r="F8365" s="10" t="n">
        <v>1615</v>
      </c>
      <c r="G8365" t="inlineStr">
        <is>
          <t>1600-1659</t>
        </is>
      </c>
      <c r="H8365" s="9">
        <f>INT(F8365/100)</f>
        <v/>
      </c>
      <c r="I8365" t="n">
        <v>1</v>
      </c>
      <c r="J8365" t="n">
        <v>0</v>
      </c>
      <c r="K8365" t="n">
        <v>-16</v>
      </c>
      <c r="L8365" t="n">
        <v>0</v>
      </c>
      <c r="M8365" t="n">
        <v>0</v>
      </c>
      <c r="O8365" t="n">
        <v>0</v>
      </c>
    </row>
    <row r="8366">
      <c r="A8366" s="8" t="n">
        <v>46223</v>
      </c>
      <c r="B8366" t="inlineStr">
        <is>
          <t>B6</t>
        </is>
      </c>
      <c r="C8366" s="9">
        <f>_xlfn.XLOOKUP(B8366,Carriers[Code],Carriers[Airline])</f>
        <v/>
      </c>
      <c r="D8366" t="n">
        <v>391</v>
      </c>
      <c r="E8366" t="inlineStr">
        <is>
          <t>TPA</t>
        </is>
      </c>
      <c r="F8366" s="10" t="n">
        <v>1619</v>
      </c>
      <c r="G8366" t="inlineStr">
        <is>
          <t>1600-1659</t>
        </is>
      </c>
      <c r="H8366" s="9">
        <f>INT(F8366/100)</f>
        <v/>
      </c>
      <c r="I8366" t="n">
        <v>43</v>
      </c>
      <c r="J8366" t="n">
        <v>1</v>
      </c>
      <c r="K8366" t="n">
        <v>28</v>
      </c>
      <c r="L8366" t="n">
        <v>1</v>
      </c>
      <c r="M8366" t="n">
        <v>0</v>
      </c>
      <c r="O8366" t="n">
        <v>0</v>
      </c>
      <c r="P8366" t="n">
        <v>0</v>
      </c>
      <c r="Q8366" t="n">
        <v>0</v>
      </c>
      <c r="R8366" t="n">
        <v>8</v>
      </c>
      <c r="S8366" t="n">
        <v>0</v>
      </c>
      <c r="T8366" t="n">
        <v>20</v>
      </c>
    </row>
    <row r="8367">
      <c r="A8367" s="8" t="n">
        <v>46223</v>
      </c>
      <c r="B8367" t="inlineStr">
        <is>
          <t>YX</t>
        </is>
      </c>
      <c r="C8367" s="9">
        <f>_xlfn.XLOOKUP(B8367,Carriers[Code],Carriers[Airline])</f>
        <v/>
      </c>
      <c r="D8367" t="n">
        <v>4709</v>
      </c>
      <c r="E8367" t="inlineStr">
        <is>
          <t>ROC</t>
        </is>
      </c>
      <c r="F8367" s="10" t="n">
        <v>1619</v>
      </c>
      <c r="G8367" t="inlineStr">
        <is>
          <t>1600-1659</t>
        </is>
      </c>
      <c r="H8367" s="9">
        <f>INT(F8367/100)</f>
        <v/>
      </c>
      <c r="I8367" t="n">
        <v>25</v>
      </c>
      <c r="J8367" t="n">
        <v>1</v>
      </c>
      <c r="K8367" t="n">
        <v>9</v>
      </c>
      <c r="L8367" t="n">
        <v>0</v>
      </c>
      <c r="M8367" t="n">
        <v>0</v>
      </c>
      <c r="O8367" t="n">
        <v>0</v>
      </c>
    </row>
    <row r="8368">
      <c r="A8368" s="8" t="n">
        <v>46223</v>
      </c>
      <c r="B8368" t="inlineStr">
        <is>
          <t>B6</t>
        </is>
      </c>
      <c r="C8368" s="9">
        <f>_xlfn.XLOOKUP(B8368,Carriers[Code],Carriers[Airline])</f>
        <v/>
      </c>
      <c r="D8368" t="n">
        <v>319</v>
      </c>
      <c r="E8368" t="inlineStr">
        <is>
          <t>SAN</t>
        </is>
      </c>
      <c r="F8368" s="10" t="n">
        <v>1620</v>
      </c>
      <c r="G8368" t="inlineStr">
        <is>
          <t>1600-1659</t>
        </is>
      </c>
      <c r="H8368" s="9">
        <f>INT(F8368/100)</f>
        <v/>
      </c>
      <c r="I8368" t="n">
        <v>9</v>
      </c>
      <c r="J8368" t="n">
        <v>0</v>
      </c>
      <c r="K8368" t="n">
        <v>-14</v>
      </c>
      <c r="L8368" t="n">
        <v>0</v>
      </c>
      <c r="M8368" t="n">
        <v>0</v>
      </c>
      <c r="O8368" t="n">
        <v>0</v>
      </c>
    </row>
    <row r="8369">
      <c r="A8369" s="8" t="n">
        <v>46223</v>
      </c>
      <c r="B8369" t="inlineStr">
        <is>
          <t>B6</t>
        </is>
      </c>
      <c r="C8369" s="9">
        <f>_xlfn.XLOOKUP(B8369,Carriers[Code],Carriers[Airline])</f>
        <v/>
      </c>
      <c r="D8369" t="n">
        <v>2065</v>
      </c>
      <c r="E8369" t="inlineStr">
        <is>
          <t>RSW</t>
        </is>
      </c>
      <c r="F8369" s="10" t="n">
        <v>1622</v>
      </c>
      <c r="G8369" t="inlineStr">
        <is>
          <t>1600-1659</t>
        </is>
      </c>
      <c r="H8369" s="9">
        <f>INT(F8369/100)</f>
        <v/>
      </c>
      <c r="I8369" t="n">
        <v>144</v>
      </c>
      <c r="J8369" t="n">
        <v>1</v>
      </c>
      <c r="K8369" t="n">
        <v>119</v>
      </c>
      <c r="L8369" t="n">
        <v>1</v>
      </c>
      <c r="M8369" t="n">
        <v>0</v>
      </c>
      <c r="O8369" t="n">
        <v>0</v>
      </c>
      <c r="P8369" t="n">
        <v>0</v>
      </c>
      <c r="Q8369" t="n">
        <v>0</v>
      </c>
      <c r="R8369" t="n">
        <v>119</v>
      </c>
      <c r="S8369" t="n">
        <v>0</v>
      </c>
      <c r="T8369" t="n">
        <v>0</v>
      </c>
    </row>
    <row r="8370">
      <c r="A8370" s="8" t="n">
        <v>46223</v>
      </c>
      <c r="B8370" t="inlineStr">
        <is>
          <t>DL</t>
        </is>
      </c>
      <c r="C8370" s="9">
        <f>_xlfn.XLOOKUP(B8370,Carriers[Code],Carriers[Airline])</f>
        <v/>
      </c>
      <c r="D8370" t="n">
        <v>318</v>
      </c>
      <c r="E8370" t="inlineStr">
        <is>
          <t>LAX</t>
        </is>
      </c>
      <c r="F8370" s="10" t="n">
        <v>1625</v>
      </c>
      <c r="G8370" t="inlineStr">
        <is>
          <t>1600-1659</t>
        </is>
      </c>
      <c r="H8370" s="9">
        <f>INT(F8370/100)</f>
        <v/>
      </c>
      <c r="I8370" t="n">
        <v>1</v>
      </c>
      <c r="J8370" t="n">
        <v>0</v>
      </c>
      <c r="K8370" t="n">
        <v>-6</v>
      </c>
      <c r="L8370" t="n">
        <v>0</v>
      </c>
      <c r="M8370" t="n">
        <v>0</v>
      </c>
      <c r="O8370" t="n">
        <v>0</v>
      </c>
    </row>
    <row r="8371">
      <c r="A8371" s="8" t="n">
        <v>46223</v>
      </c>
      <c r="B8371" t="inlineStr">
        <is>
          <t>YX</t>
        </is>
      </c>
      <c r="C8371" s="9">
        <f>_xlfn.XLOOKUP(B8371,Carriers[Code],Carriers[Airline])</f>
        <v/>
      </c>
      <c r="D8371" t="n">
        <v>5619</v>
      </c>
      <c r="E8371" t="inlineStr">
        <is>
          <t>MKE</t>
        </is>
      </c>
      <c r="F8371" s="10" t="n">
        <v>1625</v>
      </c>
      <c r="G8371" t="inlineStr">
        <is>
          <t>1600-1659</t>
        </is>
      </c>
      <c r="H8371" s="9">
        <f>INT(F8371/100)</f>
        <v/>
      </c>
      <c r="I8371" t="n">
        <v>-2</v>
      </c>
      <c r="J8371" t="n">
        <v>0</v>
      </c>
      <c r="K8371" t="n">
        <v>-6</v>
      </c>
      <c r="L8371" t="n">
        <v>0</v>
      </c>
      <c r="M8371" t="n">
        <v>0</v>
      </c>
      <c r="O8371" t="n">
        <v>0</v>
      </c>
    </row>
    <row r="8372">
      <c r="A8372" s="8" t="n">
        <v>46223</v>
      </c>
      <c r="B8372" t="inlineStr">
        <is>
          <t>DL</t>
        </is>
      </c>
      <c r="C8372" s="9">
        <f>_xlfn.XLOOKUP(B8372,Carriers[Code],Carriers[Airline])</f>
        <v/>
      </c>
      <c r="D8372" t="n">
        <v>399</v>
      </c>
      <c r="E8372" t="inlineStr">
        <is>
          <t>ATL</t>
        </is>
      </c>
      <c r="F8372" s="10" t="n">
        <v>1630</v>
      </c>
      <c r="G8372" t="inlineStr">
        <is>
          <t>1600-1659</t>
        </is>
      </c>
      <c r="H8372" s="9">
        <f>INT(F8372/100)</f>
        <v/>
      </c>
      <c r="I8372" t="n">
        <v>-1</v>
      </c>
      <c r="J8372" t="n">
        <v>0</v>
      </c>
      <c r="K8372" t="n">
        <v>-33</v>
      </c>
      <c r="L8372" t="n">
        <v>0</v>
      </c>
      <c r="M8372" t="n">
        <v>0</v>
      </c>
      <c r="O8372" t="n">
        <v>0</v>
      </c>
    </row>
    <row r="8373">
      <c r="A8373" s="8" t="n">
        <v>46223</v>
      </c>
      <c r="B8373" t="inlineStr">
        <is>
          <t>WN</t>
        </is>
      </c>
      <c r="C8373" s="9">
        <f>_xlfn.XLOOKUP(B8373,Carriers[Code],Carriers[Airline])</f>
        <v/>
      </c>
      <c r="D8373" t="n">
        <v>749</v>
      </c>
      <c r="E8373" t="inlineStr">
        <is>
          <t>SAN</t>
        </is>
      </c>
      <c r="F8373" s="10" t="n">
        <v>1630</v>
      </c>
      <c r="G8373" t="inlineStr">
        <is>
          <t>1600-1659</t>
        </is>
      </c>
      <c r="H8373" s="9">
        <f>INT(F8373/100)</f>
        <v/>
      </c>
      <c r="I8373" t="n">
        <v>30</v>
      </c>
      <c r="J8373" t="n">
        <v>1</v>
      </c>
      <c r="K8373" t="n">
        <v>-2</v>
      </c>
      <c r="L8373" t="n">
        <v>0</v>
      </c>
      <c r="M8373" t="n">
        <v>0</v>
      </c>
      <c r="O8373" t="n">
        <v>0</v>
      </c>
    </row>
    <row r="8374">
      <c r="A8374" s="8" t="n">
        <v>46223</v>
      </c>
      <c r="B8374" t="inlineStr">
        <is>
          <t>AS</t>
        </is>
      </c>
      <c r="C8374" s="9">
        <f>_xlfn.XLOOKUP(B8374,Carriers[Code],Carriers[Airline])</f>
        <v/>
      </c>
      <c r="D8374" t="n">
        <v>389</v>
      </c>
      <c r="E8374" t="inlineStr">
        <is>
          <t>SAN</t>
        </is>
      </c>
      <c r="F8374" s="10" t="n">
        <v>1633</v>
      </c>
      <c r="G8374" t="inlineStr">
        <is>
          <t>1600-1659</t>
        </is>
      </c>
      <c r="H8374" s="9">
        <f>INT(F8374/100)</f>
        <v/>
      </c>
      <c r="I8374" t="n">
        <v>-1</v>
      </c>
      <c r="J8374" t="n">
        <v>0</v>
      </c>
      <c r="K8374" t="n">
        <v>-19</v>
      </c>
      <c r="L8374" t="n">
        <v>0</v>
      </c>
      <c r="M8374" t="n">
        <v>0</v>
      </c>
      <c r="O8374" t="n">
        <v>0</v>
      </c>
    </row>
    <row r="8375">
      <c r="A8375" s="8" t="n">
        <v>46223</v>
      </c>
      <c r="B8375" t="inlineStr">
        <is>
          <t>B6</t>
        </is>
      </c>
      <c r="C8375" s="9">
        <f>_xlfn.XLOOKUP(B8375,Carriers[Code],Carriers[Airline])</f>
        <v/>
      </c>
      <c r="D8375" t="n">
        <v>451</v>
      </c>
      <c r="E8375" t="inlineStr">
        <is>
          <t>MCO</t>
        </is>
      </c>
      <c r="F8375" s="10" t="n">
        <v>1637</v>
      </c>
      <c r="G8375" t="inlineStr">
        <is>
          <t>1600-1659</t>
        </is>
      </c>
      <c r="H8375" s="9">
        <f>INT(F8375/100)</f>
        <v/>
      </c>
      <c r="I8375" t="n">
        <v>284</v>
      </c>
      <c r="J8375" t="n">
        <v>1</v>
      </c>
      <c r="K8375" t="n">
        <v>252</v>
      </c>
      <c r="L8375" t="n">
        <v>1</v>
      </c>
      <c r="M8375" t="n">
        <v>0</v>
      </c>
      <c r="O8375" t="n">
        <v>0</v>
      </c>
      <c r="P8375" t="n">
        <v>25</v>
      </c>
      <c r="Q8375" t="n">
        <v>0</v>
      </c>
      <c r="R8375" t="n">
        <v>0</v>
      </c>
      <c r="S8375" t="n">
        <v>0</v>
      </c>
      <c r="T8375" t="n">
        <v>227</v>
      </c>
    </row>
    <row r="8376">
      <c r="A8376" s="8" t="n">
        <v>46223</v>
      </c>
      <c r="B8376" t="inlineStr">
        <is>
          <t>WN</t>
        </is>
      </c>
      <c r="C8376" s="9">
        <f>_xlfn.XLOOKUP(B8376,Carriers[Code],Carriers[Airline])</f>
        <v/>
      </c>
      <c r="D8376" t="n">
        <v>4106</v>
      </c>
      <c r="E8376" t="inlineStr">
        <is>
          <t>MDW</t>
        </is>
      </c>
      <c r="F8376" s="10" t="n">
        <v>1645</v>
      </c>
      <c r="G8376" t="inlineStr">
        <is>
          <t>1600-1659</t>
        </is>
      </c>
      <c r="H8376" s="9">
        <f>INT(F8376/100)</f>
        <v/>
      </c>
      <c r="I8376" t="n">
        <v>7</v>
      </c>
      <c r="J8376" t="n">
        <v>0</v>
      </c>
      <c r="K8376" t="n">
        <v>-20</v>
      </c>
      <c r="L8376" t="n">
        <v>0</v>
      </c>
      <c r="M8376" t="n">
        <v>0</v>
      </c>
      <c r="O8376" t="n">
        <v>0</v>
      </c>
    </row>
    <row r="8377">
      <c r="A8377" s="8" t="n">
        <v>46223</v>
      </c>
      <c r="B8377" t="inlineStr">
        <is>
          <t>AA</t>
        </is>
      </c>
      <c r="C8377" s="9">
        <f>_xlfn.XLOOKUP(B8377,Carriers[Code],Carriers[Airline])</f>
        <v/>
      </c>
      <c r="D8377" t="n">
        <v>1573</v>
      </c>
      <c r="E8377" t="inlineStr">
        <is>
          <t>CLT</t>
        </is>
      </c>
      <c r="F8377" s="10" t="n">
        <v>1646</v>
      </c>
      <c r="G8377" t="inlineStr">
        <is>
          <t>1600-1659</t>
        </is>
      </c>
      <c r="H8377" s="9">
        <f>INT(F8377/100)</f>
        <v/>
      </c>
      <c r="I8377" t="n">
        <v>21</v>
      </c>
      <c r="J8377" t="n">
        <v>1</v>
      </c>
      <c r="K8377" t="n">
        <v>7</v>
      </c>
      <c r="L8377" t="n">
        <v>0</v>
      </c>
      <c r="M8377" t="n">
        <v>0</v>
      </c>
      <c r="O8377" t="n">
        <v>0</v>
      </c>
    </row>
    <row r="8378">
      <c r="A8378" s="8" t="n">
        <v>46223</v>
      </c>
      <c r="B8378" t="inlineStr">
        <is>
          <t>AS</t>
        </is>
      </c>
      <c r="C8378" s="9">
        <f>_xlfn.XLOOKUP(B8378,Carriers[Code],Carriers[Airline])</f>
        <v/>
      </c>
      <c r="D8378" t="n">
        <v>1319</v>
      </c>
      <c r="E8378" t="inlineStr">
        <is>
          <t>PDX</t>
        </is>
      </c>
      <c r="F8378" s="10" t="n">
        <v>1654</v>
      </c>
      <c r="G8378" t="inlineStr">
        <is>
          <t>1600-1659</t>
        </is>
      </c>
      <c r="H8378" s="9">
        <f>INT(F8378/100)</f>
        <v/>
      </c>
      <c r="I8378" t="n">
        <v>63</v>
      </c>
      <c r="J8378" t="n">
        <v>1</v>
      </c>
      <c r="K8378" t="n">
        <v>83</v>
      </c>
      <c r="L8378" t="n">
        <v>1</v>
      </c>
      <c r="M8378" t="n">
        <v>0</v>
      </c>
      <c r="O8378" t="n">
        <v>0</v>
      </c>
      <c r="P8378" t="n">
        <v>5</v>
      </c>
      <c r="Q8378" t="n">
        <v>0</v>
      </c>
      <c r="R8378" t="n">
        <v>20</v>
      </c>
      <c r="S8378" t="n">
        <v>0</v>
      </c>
      <c r="T8378" t="n">
        <v>58</v>
      </c>
    </row>
    <row r="8379">
      <c r="A8379" s="8" t="n">
        <v>46223</v>
      </c>
      <c r="B8379" t="inlineStr">
        <is>
          <t>B6</t>
        </is>
      </c>
      <c r="C8379" s="9">
        <f>_xlfn.XLOOKUP(B8379,Carriers[Code],Carriers[Airline])</f>
        <v/>
      </c>
      <c r="D8379" t="n">
        <v>507</v>
      </c>
      <c r="E8379" t="inlineStr">
        <is>
          <t>BNA</t>
        </is>
      </c>
      <c r="F8379" s="10" t="n">
        <v>1655</v>
      </c>
      <c r="G8379" t="inlineStr">
        <is>
          <t>1600-1659</t>
        </is>
      </c>
      <c r="H8379" s="9">
        <f>INT(F8379/100)</f>
        <v/>
      </c>
      <c r="I8379" t="n">
        <v>86</v>
      </c>
      <c r="J8379" t="n">
        <v>1</v>
      </c>
      <c r="K8379" t="n">
        <v>62</v>
      </c>
      <c r="L8379" t="n">
        <v>1</v>
      </c>
      <c r="M8379" t="n">
        <v>0</v>
      </c>
      <c r="O8379" t="n">
        <v>0</v>
      </c>
      <c r="P8379" t="n">
        <v>13</v>
      </c>
      <c r="Q8379" t="n">
        <v>0</v>
      </c>
      <c r="R8379" t="n">
        <v>0</v>
      </c>
      <c r="S8379" t="n">
        <v>0</v>
      </c>
      <c r="T8379" t="n">
        <v>49</v>
      </c>
    </row>
    <row r="8380">
      <c r="A8380" s="8" t="n">
        <v>46223</v>
      </c>
      <c r="B8380" t="inlineStr">
        <is>
          <t>UA</t>
        </is>
      </c>
      <c r="C8380" s="9">
        <f>_xlfn.XLOOKUP(B8380,Carriers[Code],Carriers[Airline])</f>
        <v/>
      </c>
      <c r="D8380" t="n">
        <v>800</v>
      </c>
      <c r="E8380" t="inlineStr">
        <is>
          <t>DEN</t>
        </is>
      </c>
      <c r="F8380" s="10" t="n">
        <v>1657</v>
      </c>
      <c r="G8380" t="inlineStr">
        <is>
          <t>1600-1659</t>
        </is>
      </c>
      <c r="H8380" s="9">
        <f>INT(F8380/100)</f>
        <v/>
      </c>
      <c r="I8380" t="n">
        <v>-3</v>
      </c>
      <c r="J8380" t="n">
        <v>0</v>
      </c>
      <c r="K8380" t="n">
        <v>-9</v>
      </c>
      <c r="L8380" t="n">
        <v>0</v>
      </c>
      <c r="M8380" t="n">
        <v>0</v>
      </c>
      <c r="O8380" t="n">
        <v>0</v>
      </c>
    </row>
    <row r="8381">
      <c r="A8381" s="8" t="n">
        <v>46223</v>
      </c>
      <c r="B8381" t="inlineStr">
        <is>
          <t>B6</t>
        </is>
      </c>
      <c r="C8381" s="9">
        <f>_xlfn.XLOOKUP(B8381,Carriers[Code],Carriers[Airline])</f>
        <v/>
      </c>
      <c r="D8381" t="n">
        <v>733</v>
      </c>
      <c r="E8381" t="inlineStr">
        <is>
          <t>SFO</t>
        </is>
      </c>
      <c r="F8381" s="10" t="n">
        <v>1700</v>
      </c>
      <c r="G8381" t="inlineStr">
        <is>
          <t>1700-1759</t>
        </is>
      </c>
      <c r="H8381" s="9">
        <f>INT(F8381/100)</f>
        <v/>
      </c>
      <c r="I8381" t="n">
        <v>111</v>
      </c>
      <c r="J8381" t="n">
        <v>1</v>
      </c>
      <c r="M8381" t="n">
        <v>0</v>
      </c>
      <c r="O8381" t="n">
        <v>1</v>
      </c>
    </row>
    <row r="8382">
      <c r="A8382" s="8" t="n">
        <v>46223</v>
      </c>
      <c r="B8382" t="inlineStr">
        <is>
          <t>UA</t>
        </is>
      </c>
      <c r="C8382" s="9">
        <f>_xlfn.XLOOKUP(B8382,Carriers[Code],Carriers[Airline])</f>
        <v/>
      </c>
      <c r="D8382" t="n">
        <v>2040</v>
      </c>
      <c r="E8382" t="inlineStr">
        <is>
          <t>ORD</t>
        </is>
      </c>
      <c r="F8382" s="10" t="n">
        <v>1700</v>
      </c>
      <c r="G8382" t="inlineStr">
        <is>
          <t>1700-1759</t>
        </is>
      </c>
      <c r="H8382" s="9">
        <f>INT(F8382/100)</f>
        <v/>
      </c>
      <c r="I8382" t="n">
        <v>2</v>
      </c>
      <c r="J8382" t="n">
        <v>0</v>
      </c>
      <c r="K8382" t="n">
        <v>38</v>
      </c>
      <c r="L8382" t="n">
        <v>1</v>
      </c>
      <c r="M8382" t="n">
        <v>0</v>
      </c>
      <c r="O8382" t="n">
        <v>0</v>
      </c>
      <c r="P8382" t="n">
        <v>0</v>
      </c>
      <c r="Q8382" t="n">
        <v>0</v>
      </c>
      <c r="R8382" t="n">
        <v>38</v>
      </c>
      <c r="S8382" t="n">
        <v>0</v>
      </c>
      <c r="T8382" t="n">
        <v>0</v>
      </c>
    </row>
    <row r="8383">
      <c r="A8383" s="8" t="n">
        <v>46223</v>
      </c>
      <c r="B8383" t="inlineStr">
        <is>
          <t>YX</t>
        </is>
      </c>
      <c r="C8383" s="9">
        <f>_xlfn.XLOOKUP(B8383,Carriers[Code],Carriers[Airline])</f>
        <v/>
      </c>
      <c r="D8383" t="n">
        <v>5620</v>
      </c>
      <c r="E8383" t="inlineStr">
        <is>
          <t>CVG</t>
        </is>
      </c>
      <c r="F8383" s="10" t="n">
        <v>1700</v>
      </c>
      <c r="G8383" t="inlineStr">
        <is>
          <t>1700-1759</t>
        </is>
      </c>
      <c r="H8383" s="9">
        <f>INT(F8383/100)</f>
        <v/>
      </c>
      <c r="I8383" t="n">
        <v>4</v>
      </c>
      <c r="J8383" t="n">
        <v>0</v>
      </c>
      <c r="K8383" t="n">
        <v>-8</v>
      </c>
      <c r="L8383" t="n">
        <v>0</v>
      </c>
      <c r="M8383" t="n">
        <v>0</v>
      </c>
      <c r="O8383" t="n">
        <v>0</v>
      </c>
    </row>
    <row r="8384">
      <c r="A8384" s="8" t="n">
        <v>46223</v>
      </c>
      <c r="B8384" t="inlineStr">
        <is>
          <t>YX</t>
        </is>
      </c>
      <c r="C8384" s="9">
        <f>_xlfn.XLOOKUP(B8384,Carriers[Code],Carriers[Airline])</f>
        <v/>
      </c>
      <c r="D8384" t="n">
        <v>5721</v>
      </c>
      <c r="E8384" t="inlineStr">
        <is>
          <t>LGA</t>
        </is>
      </c>
      <c r="F8384" s="10" t="n">
        <v>1700</v>
      </c>
      <c r="G8384" t="inlineStr">
        <is>
          <t>1700-1759</t>
        </is>
      </c>
      <c r="H8384" s="9">
        <f>INT(F8384/100)</f>
        <v/>
      </c>
      <c r="I8384" t="n">
        <v>3</v>
      </c>
      <c r="J8384" t="n">
        <v>0</v>
      </c>
      <c r="K8384" t="n">
        <v>-3</v>
      </c>
      <c r="L8384" t="n">
        <v>0</v>
      </c>
      <c r="M8384" t="n">
        <v>0</v>
      </c>
      <c r="O8384" t="n">
        <v>0</v>
      </c>
    </row>
    <row r="8385">
      <c r="A8385" s="8" t="n">
        <v>46223</v>
      </c>
      <c r="B8385" t="inlineStr">
        <is>
          <t>AA</t>
        </is>
      </c>
      <c r="C8385" s="9">
        <f>_xlfn.XLOOKUP(B8385,Carriers[Code],Carriers[Airline])</f>
        <v/>
      </c>
      <c r="D8385" t="n">
        <v>3309</v>
      </c>
      <c r="E8385" t="inlineStr">
        <is>
          <t>PHL</t>
        </is>
      </c>
      <c r="F8385" s="10" t="n">
        <v>1705</v>
      </c>
      <c r="G8385" t="inlineStr">
        <is>
          <t>1700-1759</t>
        </is>
      </c>
      <c r="H8385" s="9">
        <f>INT(F8385/100)</f>
        <v/>
      </c>
      <c r="I8385" t="n">
        <v>16</v>
      </c>
      <c r="J8385" t="n">
        <v>1</v>
      </c>
      <c r="K8385" t="n">
        <v>-2</v>
      </c>
      <c r="L8385" t="n">
        <v>0</v>
      </c>
      <c r="M8385" t="n">
        <v>0</v>
      </c>
      <c r="O8385" t="n">
        <v>0</v>
      </c>
    </row>
    <row r="8386">
      <c r="A8386" s="8" t="n">
        <v>46223</v>
      </c>
      <c r="B8386" t="inlineStr">
        <is>
          <t>DL</t>
        </is>
      </c>
      <c r="C8386" s="9">
        <f>_xlfn.XLOOKUP(B8386,Carriers[Code],Carriers[Airline])</f>
        <v/>
      </c>
      <c r="D8386" t="n">
        <v>1655</v>
      </c>
      <c r="E8386" t="inlineStr">
        <is>
          <t>SFO</t>
        </is>
      </c>
      <c r="F8386" s="10" t="n">
        <v>1705</v>
      </c>
      <c r="G8386" t="inlineStr">
        <is>
          <t>1700-1759</t>
        </is>
      </c>
      <c r="H8386" s="9">
        <f>INT(F8386/100)</f>
        <v/>
      </c>
      <c r="I8386" t="n">
        <v>3</v>
      </c>
      <c r="J8386" t="n">
        <v>0</v>
      </c>
      <c r="K8386" t="n">
        <v>3</v>
      </c>
      <c r="L8386" t="n">
        <v>0</v>
      </c>
      <c r="M8386" t="n">
        <v>0</v>
      </c>
      <c r="O8386" t="n">
        <v>0</v>
      </c>
    </row>
    <row r="8387">
      <c r="A8387" s="8" t="n">
        <v>46223</v>
      </c>
      <c r="B8387" t="inlineStr">
        <is>
          <t>YX</t>
        </is>
      </c>
      <c r="C8387" s="9">
        <f>_xlfn.XLOOKUP(B8387,Carriers[Code],Carriers[Airline])</f>
        <v/>
      </c>
      <c r="D8387" t="n">
        <v>5814</v>
      </c>
      <c r="E8387" t="inlineStr">
        <is>
          <t>JFK</t>
        </is>
      </c>
      <c r="F8387" s="10" t="n">
        <v>1705</v>
      </c>
      <c r="G8387" t="inlineStr">
        <is>
          <t>1700-1759</t>
        </is>
      </c>
      <c r="H8387" s="9">
        <f>INT(F8387/100)</f>
        <v/>
      </c>
      <c r="I8387" t="n">
        <v>75</v>
      </c>
      <c r="J8387" t="n">
        <v>1</v>
      </c>
      <c r="K8387" t="n">
        <v>82</v>
      </c>
      <c r="L8387" t="n">
        <v>1</v>
      </c>
      <c r="M8387" t="n">
        <v>0</v>
      </c>
      <c r="O8387" t="n">
        <v>0</v>
      </c>
      <c r="P8387" t="n">
        <v>0</v>
      </c>
      <c r="Q8387" t="n">
        <v>0</v>
      </c>
      <c r="R8387" t="n">
        <v>7</v>
      </c>
      <c r="S8387" t="n">
        <v>0</v>
      </c>
      <c r="T8387" t="n">
        <v>75</v>
      </c>
    </row>
    <row r="8388">
      <c r="A8388" s="8" t="n">
        <v>46223</v>
      </c>
      <c r="B8388" t="inlineStr">
        <is>
          <t>AA</t>
        </is>
      </c>
      <c r="C8388" s="9">
        <f>_xlfn.XLOOKUP(B8388,Carriers[Code],Carriers[Airline])</f>
        <v/>
      </c>
      <c r="D8388" t="n">
        <v>3313</v>
      </c>
      <c r="E8388" t="inlineStr">
        <is>
          <t>PHX</t>
        </is>
      </c>
      <c r="F8388" s="10" t="n">
        <v>1707</v>
      </c>
      <c r="G8388" t="inlineStr">
        <is>
          <t>1700-1759</t>
        </is>
      </c>
      <c r="H8388" s="9">
        <f>INT(F8388/100)</f>
        <v/>
      </c>
      <c r="I8388" t="n">
        <v>3</v>
      </c>
      <c r="J8388" t="n">
        <v>0</v>
      </c>
      <c r="K8388" t="n">
        <v>14</v>
      </c>
      <c r="L8388" t="n">
        <v>0</v>
      </c>
      <c r="M8388" t="n">
        <v>0</v>
      </c>
      <c r="O8388" t="n">
        <v>0</v>
      </c>
    </row>
    <row r="8389">
      <c r="A8389" s="8" t="n">
        <v>46223</v>
      </c>
      <c r="B8389" t="inlineStr">
        <is>
          <t>B6</t>
        </is>
      </c>
      <c r="C8389" s="9">
        <f>_xlfn.XLOOKUP(B8389,Carriers[Code],Carriers[Airline])</f>
        <v/>
      </c>
      <c r="D8389" t="n">
        <v>317</v>
      </c>
      <c r="E8389" t="inlineStr">
        <is>
          <t>JFK</t>
        </is>
      </c>
      <c r="F8389" s="10" t="n">
        <v>1709</v>
      </c>
      <c r="G8389" t="inlineStr">
        <is>
          <t>1700-1759</t>
        </is>
      </c>
      <c r="H8389" s="9">
        <f>INT(F8389/100)</f>
        <v/>
      </c>
      <c r="I8389" t="n">
        <v>118</v>
      </c>
      <c r="J8389" t="n">
        <v>1</v>
      </c>
      <c r="K8389" t="n">
        <v>120</v>
      </c>
      <c r="L8389" t="n">
        <v>1</v>
      </c>
      <c r="M8389" t="n">
        <v>0</v>
      </c>
      <c r="O8389" t="n">
        <v>0</v>
      </c>
      <c r="P8389" t="n">
        <v>118</v>
      </c>
      <c r="Q8389" t="n">
        <v>0</v>
      </c>
      <c r="R8389" t="n">
        <v>2</v>
      </c>
      <c r="S8389" t="n">
        <v>0</v>
      </c>
      <c r="T8389" t="n">
        <v>0</v>
      </c>
    </row>
    <row r="8390">
      <c r="A8390" s="8" t="n">
        <v>46223</v>
      </c>
      <c r="B8390" t="inlineStr">
        <is>
          <t>B6</t>
        </is>
      </c>
      <c r="C8390" s="9">
        <f>_xlfn.XLOOKUP(B8390,Carriers[Code],Carriers[Airline])</f>
        <v/>
      </c>
      <c r="D8390" t="n">
        <v>509</v>
      </c>
      <c r="E8390" t="inlineStr">
        <is>
          <t>JAX</t>
        </is>
      </c>
      <c r="F8390" s="10" t="n">
        <v>1710</v>
      </c>
      <c r="G8390" t="inlineStr">
        <is>
          <t>1700-1759</t>
        </is>
      </c>
      <c r="H8390" s="9">
        <f>INT(F8390/100)</f>
        <v/>
      </c>
      <c r="I8390" t="n">
        <v>19</v>
      </c>
      <c r="J8390" t="n">
        <v>1</v>
      </c>
      <c r="K8390" t="n">
        <v>19</v>
      </c>
      <c r="L8390" t="n">
        <v>1</v>
      </c>
      <c r="M8390" t="n">
        <v>0</v>
      </c>
      <c r="O8390" t="n">
        <v>0</v>
      </c>
      <c r="P8390" t="n">
        <v>4</v>
      </c>
      <c r="Q8390" t="n">
        <v>0</v>
      </c>
      <c r="R8390" t="n">
        <v>0</v>
      </c>
      <c r="S8390" t="n">
        <v>0</v>
      </c>
      <c r="T8390" t="n">
        <v>15</v>
      </c>
    </row>
    <row r="8391">
      <c r="A8391" s="8" t="n">
        <v>46223</v>
      </c>
      <c r="B8391" t="inlineStr">
        <is>
          <t>B6</t>
        </is>
      </c>
      <c r="C8391" s="9">
        <f>_xlfn.XLOOKUP(B8391,Carriers[Code],Carriers[Airline])</f>
        <v/>
      </c>
      <c r="D8391" t="n">
        <v>811</v>
      </c>
      <c r="E8391" t="inlineStr">
        <is>
          <t>ORD</t>
        </is>
      </c>
      <c r="F8391" s="10" t="n">
        <v>1710</v>
      </c>
      <c r="G8391" t="inlineStr">
        <is>
          <t>1700-1759</t>
        </is>
      </c>
      <c r="H8391" s="9">
        <f>INT(F8391/100)</f>
        <v/>
      </c>
      <c r="I8391" t="n">
        <v>163</v>
      </c>
      <c r="J8391" t="n">
        <v>1</v>
      </c>
      <c r="K8391" t="n">
        <v>148</v>
      </c>
      <c r="L8391" t="n">
        <v>1</v>
      </c>
      <c r="M8391" t="n">
        <v>0</v>
      </c>
      <c r="O8391" t="n">
        <v>0</v>
      </c>
      <c r="P8391" t="n">
        <v>10</v>
      </c>
      <c r="Q8391" t="n">
        <v>0</v>
      </c>
      <c r="R8391" t="n">
        <v>0</v>
      </c>
      <c r="S8391" t="n">
        <v>0</v>
      </c>
      <c r="T8391" t="n">
        <v>138</v>
      </c>
    </row>
    <row r="8392">
      <c r="A8392" s="8" t="n">
        <v>46223</v>
      </c>
      <c r="B8392" t="inlineStr">
        <is>
          <t>DL</t>
        </is>
      </c>
      <c r="C8392" s="9">
        <f>_xlfn.XLOOKUP(B8392,Carriers[Code],Carriers[Airline])</f>
        <v/>
      </c>
      <c r="D8392" t="n">
        <v>571</v>
      </c>
      <c r="E8392" t="inlineStr">
        <is>
          <t>SAN</t>
        </is>
      </c>
      <c r="F8392" s="10" t="n">
        <v>1710</v>
      </c>
      <c r="G8392" t="inlineStr">
        <is>
          <t>1700-1759</t>
        </is>
      </c>
      <c r="H8392" s="9">
        <f>INT(F8392/100)</f>
        <v/>
      </c>
      <c r="I8392" t="n">
        <v>0</v>
      </c>
      <c r="J8392" t="n">
        <v>0</v>
      </c>
      <c r="K8392" t="n">
        <v>-14</v>
      </c>
      <c r="L8392" t="n">
        <v>0</v>
      </c>
      <c r="M8392" t="n">
        <v>0</v>
      </c>
      <c r="O8392" t="n">
        <v>0</v>
      </c>
    </row>
    <row r="8393">
      <c r="A8393" s="8" t="n">
        <v>46223</v>
      </c>
      <c r="B8393" t="inlineStr">
        <is>
          <t>YX</t>
        </is>
      </c>
      <c r="C8393" s="9">
        <f>_xlfn.XLOOKUP(B8393,Carriers[Code],Carriers[Airline])</f>
        <v/>
      </c>
      <c r="D8393" t="n">
        <v>4678</v>
      </c>
      <c r="E8393" t="inlineStr">
        <is>
          <t>STL</t>
        </is>
      </c>
      <c r="F8393" s="10" t="n">
        <v>1712</v>
      </c>
      <c r="G8393" t="inlineStr">
        <is>
          <t>1700-1759</t>
        </is>
      </c>
      <c r="H8393" s="9">
        <f>INT(F8393/100)</f>
        <v/>
      </c>
      <c r="I8393" t="n">
        <v>84</v>
      </c>
      <c r="J8393" t="n">
        <v>1</v>
      </c>
      <c r="K8393" t="n">
        <v>92</v>
      </c>
      <c r="L8393" t="n">
        <v>1</v>
      </c>
      <c r="M8393" t="n">
        <v>0</v>
      </c>
      <c r="O8393" t="n">
        <v>0</v>
      </c>
      <c r="P8393" t="n">
        <v>0</v>
      </c>
      <c r="Q8393" t="n">
        <v>0</v>
      </c>
      <c r="R8393" t="n">
        <v>8</v>
      </c>
      <c r="S8393" t="n">
        <v>0</v>
      </c>
      <c r="T8393" t="n">
        <v>84</v>
      </c>
    </row>
    <row r="8394">
      <c r="A8394" s="8" t="n">
        <v>46223</v>
      </c>
      <c r="B8394" t="inlineStr">
        <is>
          <t>DL</t>
        </is>
      </c>
      <c r="C8394" s="9">
        <f>_xlfn.XLOOKUP(B8394,Carriers[Code],Carriers[Airline])</f>
        <v/>
      </c>
      <c r="D8394" t="n">
        <v>1432</v>
      </c>
      <c r="E8394" t="inlineStr">
        <is>
          <t>DTW</t>
        </is>
      </c>
      <c r="F8394" s="10" t="n">
        <v>1715</v>
      </c>
      <c r="G8394" t="inlineStr">
        <is>
          <t>1700-1759</t>
        </is>
      </c>
      <c r="H8394" s="9">
        <f>INT(F8394/100)</f>
        <v/>
      </c>
      <c r="I8394" t="n">
        <v>-4</v>
      </c>
      <c r="J8394" t="n">
        <v>0</v>
      </c>
      <c r="K8394" t="n">
        <v>-19</v>
      </c>
      <c r="L8394" t="n">
        <v>0</v>
      </c>
      <c r="M8394" t="n">
        <v>0</v>
      </c>
      <c r="O8394" t="n">
        <v>0</v>
      </c>
    </row>
    <row r="8395">
      <c r="A8395" s="8" t="n">
        <v>46223</v>
      </c>
      <c r="B8395" t="inlineStr">
        <is>
          <t>DL</t>
        </is>
      </c>
      <c r="C8395" s="9">
        <f>_xlfn.XLOOKUP(B8395,Carriers[Code],Carriers[Airline])</f>
        <v/>
      </c>
      <c r="D8395" t="n">
        <v>2782</v>
      </c>
      <c r="E8395" t="inlineStr">
        <is>
          <t>RDU</t>
        </is>
      </c>
      <c r="F8395" s="10" t="n">
        <v>1715</v>
      </c>
      <c r="G8395" t="inlineStr">
        <is>
          <t>1700-1759</t>
        </is>
      </c>
      <c r="H8395" s="9">
        <f>INT(F8395/100)</f>
        <v/>
      </c>
      <c r="I8395" t="n">
        <v>-5</v>
      </c>
      <c r="J8395" t="n">
        <v>0</v>
      </c>
      <c r="K8395" t="n">
        <v>-6</v>
      </c>
      <c r="L8395" t="n">
        <v>0</v>
      </c>
      <c r="M8395" t="n">
        <v>0</v>
      </c>
      <c r="O8395" t="n">
        <v>0</v>
      </c>
    </row>
    <row r="8396">
      <c r="A8396" s="8" t="n">
        <v>46223</v>
      </c>
      <c r="B8396" t="inlineStr">
        <is>
          <t>WN</t>
        </is>
      </c>
      <c r="C8396" s="9">
        <f>_xlfn.XLOOKUP(B8396,Carriers[Code],Carriers[Airline])</f>
        <v/>
      </c>
      <c r="D8396" t="n">
        <v>1898</v>
      </c>
      <c r="E8396" t="inlineStr">
        <is>
          <t>BWI</t>
        </is>
      </c>
      <c r="F8396" s="10" t="n">
        <v>1720</v>
      </c>
      <c r="G8396" t="inlineStr">
        <is>
          <t>1700-1759</t>
        </is>
      </c>
      <c r="H8396" s="9">
        <f>INT(F8396/100)</f>
        <v/>
      </c>
      <c r="I8396" t="n">
        <v>16</v>
      </c>
      <c r="J8396" t="n">
        <v>1</v>
      </c>
      <c r="K8396" t="n">
        <v>-5</v>
      </c>
      <c r="L8396" t="n">
        <v>0</v>
      </c>
      <c r="M8396" t="n">
        <v>0</v>
      </c>
      <c r="O8396" t="n">
        <v>0</v>
      </c>
    </row>
    <row r="8397">
      <c r="A8397" s="8" t="n">
        <v>46223</v>
      </c>
      <c r="B8397" t="inlineStr">
        <is>
          <t>YX</t>
        </is>
      </c>
      <c r="C8397" s="9">
        <f>_xlfn.XLOOKUP(B8397,Carriers[Code],Carriers[Airline])</f>
        <v/>
      </c>
      <c r="D8397" t="n">
        <v>5714</v>
      </c>
      <c r="E8397" t="inlineStr">
        <is>
          <t>PHL</t>
        </is>
      </c>
      <c r="F8397" s="10" t="n">
        <v>1720</v>
      </c>
      <c r="G8397" t="inlineStr">
        <is>
          <t>1700-1759</t>
        </is>
      </c>
      <c r="H8397" s="9">
        <f>INT(F8397/100)</f>
        <v/>
      </c>
      <c r="I8397" t="n">
        <v>44</v>
      </c>
      <c r="J8397" t="n">
        <v>1</v>
      </c>
      <c r="K8397" t="n">
        <v>25</v>
      </c>
      <c r="L8397" t="n">
        <v>1</v>
      </c>
      <c r="M8397" t="n">
        <v>0</v>
      </c>
      <c r="O8397" t="n">
        <v>0</v>
      </c>
      <c r="P8397" t="n">
        <v>0</v>
      </c>
      <c r="Q8397" t="n">
        <v>0</v>
      </c>
      <c r="R8397" t="n">
        <v>0</v>
      </c>
      <c r="S8397" t="n">
        <v>0</v>
      </c>
      <c r="T8397" t="n">
        <v>25</v>
      </c>
    </row>
    <row r="8398">
      <c r="A8398" s="8" t="n">
        <v>46223</v>
      </c>
      <c r="B8398" t="inlineStr">
        <is>
          <t>B6</t>
        </is>
      </c>
      <c r="C8398" s="9">
        <f>_xlfn.XLOOKUP(B8398,Carriers[Code],Carriers[Airline])</f>
        <v/>
      </c>
      <c r="D8398" t="n">
        <v>1955</v>
      </c>
      <c r="E8398" t="inlineStr">
        <is>
          <t>DCA</t>
        </is>
      </c>
      <c r="F8398" s="10" t="n">
        <v>1721</v>
      </c>
      <c r="G8398" t="inlineStr">
        <is>
          <t>1700-1759</t>
        </is>
      </c>
      <c r="H8398" s="9">
        <f>INT(F8398/100)</f>
        <v/>
      </c>
      <c r="I8398" t="n">
        <v>217</v>
      </c>
      <c r="J8398" t="n">
        <v>1</v>
      </c>
      <c r="K8398" t="n">
        <v>200</v>
      </c>
      <c r="L8398" t="n">
        <v>1</v>
      </c>
      <c r="M8398" t="n">
        <v>0</v>
      </c>
      <c r="O8398" t="n">
        <v>0</v>
      </c>
      <c r="P8398" t="n">
        <v>11</v>
      </c>
      <c r="Q8398" t="n">
        <v>0</v>
      </c>
      <c r="R8398" t="n">
        <v>0</v>
      </c>
      <c r="S8398" t="n">
        <v>0</v>
      </c>
      <c r="T8398" t="n">
        <v>189</v>
      </c>
    </row>
    <row r="8399">
      <c r="A8399" s="8" t="n">
        <v>46223</v>
      </c>
      <c r="B8399" t="inlineStr">
        <is>
          <t>AA</t>
        </is>
      </c>
      <c r="C8399" s="9">
        <f>_xlfn.XLOOKUP(B8399,Carriers[Code],Carriers[Airline])</f>
        <v/>
      </c>
      <c r="D8399" t="n">
        <v>1557</v>
      </c>
      <c r="E8399" t="inlineStr">
        <is>
          <t>DCA</t>
        </is>
      </c>
      <c r="F8399" s="10" t="n">
        <v>1723</v>
      </c>
      <c r="G8399" t="inlineStr">
        <is>
          <t>1700-1759</t>
        </is>
      </c>
      <c r="H8399" s="9">
        <f>INT(F8399/100)</f>
        <v/>
      </c>
      <c r="I8399" t="n">
        <v>88</v>
      </c>
      <c r="J8399" t="n">
        <v>1</v>
      </c>
      <c r="K8399" t="n">
        <v>80</v>
      </c>
      <c r="L8399" t="n">
        <v>1</v>
      </c>
      <c r="M8399" t="n">
        <v>0</v>
      </c>
      <c r="O8399" t="n">
        <v>0</v>
      </c>
      <c r="P8399" t="n">
        <v>8</v>
      </c>
      <c r="Q8399" t="n">
        <v>0</v>
      </c>
      <c r="R8399" t="n">
        <v>0</v>
      </c>
      <c r="S8399" t="n">
        <v>0</v>
      </c>
      <c r="T8399" t="n">
        <v>72</v>
      </c>
    </row>
    <row r="8400">
      <c r="A8400" s="8" t="n">
        <v>46223</v>
      </c>
      <c r="B8400" t="inlineStr">
        <is>
          <t>WN</t>
        </is>
      </c>
      <c r="C8400" s="9">
        <f>_xlfn.XLOOKUP(B8400,Carriers[Code],Carriers[Airline])</f>
        <v/>
      </c>
      <c r="D8400" t="n">
        <v>742</v>
      </c>
      <c r="E8400" t="inlineStr">
        <is>
          <t>DEN</t>
        </is>
      </c>
      <c r="F8400" s="10" t="n">
        <v>1730</v>
      </c>
      <c r="G8400" t="inlineStr">
        <is>
          <t>1700-1759</t>
        </is>
      </c>
      <c r="H8400" s="9">
        <f>INT(F8400/100)</f>
        <v/>
      </c>
      <c r="I8400" t="n">
        <v>72</v>
      </c>
      <c r="J8400" t="n">
        <v>1</v>
      </c>
      <c r="K8400" t="n">
        <v>62</v>
      </c>
      <c r="L8400" t="n">
        <v>1</v>
      </c>
      <c r="M8400" t="n">
        <v>0</v>
      </c>
      <c r="O8400" t="n">
        <v>0</v>
      </c>
      <c r="P8400" t="n">
        <v>10</v>
      </c>
      <c r="Q8400" t="n">
        <v>0</v>
      </c>
      <c r="R8400" t="n">
        <v>0</v>
      </c>
      <c r="S8400" t="n">
        <v>0</v>
      </c>
      <c r="T8400" t="n">
        <v>52</v>
      </c>
    </row>
    <row r="8401">
      <c r="A8401" s="8" t="n">
        <v>46223</v>
      </c>
      <c r="B8401" t="inlineStr">
        <is>
          <t>AA</t>
        </is>
      </c>
      <c r="C8401" s="9">
        <f>_xlfn.XLOOKUP(B8401,Carriers[Code],Carriers[Airline])</f>
        <v/>
      </c>
      <c r="D8401" t="n">
        <v>1578</v>
      </c>
      <c r="E8401" t="inlineStr">
        <is>
          <t>LAX</t>
        </is>
      </c>
      <c r="F8401" s="10" t="n">
        <v>1733</v>
      </c>
      <c r="G8401" t="inlineStr">
        <is>
          <t>1700-1759</t>
        </is>
      </c>
      <c r="H8401" s="9">
        <f>INT(F8401/100)</f>
        <v/>
      </c>
      <c r="I8401" t="n">
        <v>125</v>
      </c>
      <c r="J8401" t="n">
        <v>1</v>
      </c>
      <c r="K8401" t="n">
        <v>135</v>
      </c>
      <c r="L8401" t="n">
        <v>1</v>
      </c>
      <c r="M8401" t="n">
        <v>0</v>
      </c>
      <c r="O8401" t="n">
        <v>0</v>
      </c>
      <c r="P8401" t="n">
        <v>34</v>
      </c>
      <c r="Q8401" t="n">
        <v>0</v>
      </c>
      <c r="R8401" t="n">
        <v>10</v>
      </c>
      <c r="S8401" t="n">
        <v>0</v>
      </c>
      <c r="T8401" t="n">
        <v>91</v>
      </c>
    </row>
    <row r="8402">
      <c r="A8402" s="8" t="n">
        <v>46223</v>
      </c>
      <c r="B8402" t="inlineStr">
        <is>
          <t>UA</t>
        </is>
      </c>
      <c r="C8402" s="9">
        <f>_xlfn.XLOOKUP(B8402,Carriers[Code],Carriers[Airline])</f>
        <v/>
      </c>
      <c r="D8402" t="n">
        <v>1392</v>
      </c>
      <c r="E8402" t="inlineStr">
        <is>
          <t>IAH</t>
        </is>
      </c>
      <c r="F8402" s="10" t="n">
        <v>1735</v>
      </c>
      <c r="G8402" t="inlineStr">
        <is>
          <t>1700-1759</t>
        </is>
      </c>
      <c r="H8402" s="9">
        <f>INT(F8402/100)</f>
        <v/>
      </c>
      <c r="I8402" t="n">
        <v>84</v>
      </c>
      <c r="J8402" t="n">
        <v>1</v>
      </c>
      <c r="K8402" t="n">
        <v>41</v>
      </c>
      <c r="L8402" t="n">
        <v>1</v>
      </c>
      <c r="M8402" t="n">
        <v>0</v>
      </c>
      <c r="O8402" t="n">
        <v>0</v>
      </c>
      <c r="P8402" t="n">
        <v>1</v>
      </c>
      <c r="Q8402" t="n">
        <v>0</v>
      </c>
      <c r="R8402" t="n">
        <v>0</v>
      </c>
      <c r="S8402" t="n">
        <v>0</v>
      </c>
      <c r="T8402" t="n">
        <v>40</v>
      </c>
    </row>
    <row r="8403">
      <c r="A8403" s="8" t="n">
        <v>46223</v>
      </c>
      <c r="B8403" t="inlineStr">
        <is>
          <t>AA</t>
        </is>
      </c>
      <c r="C8403" s="9">
        <f>_xlfn.XLOOKUP(B8403,Carriers[Code],Carriers[Airline])</f>
        <v/>
      </c>
      <c r="D8403" t="n">
        <v>1592</v>
      </c>
      <c r="E8403" t="inlineStr">
        <is>
          <t>ORD</t>
        </is>
      </c>
      <c r="F8403" s="10" t="n">
        <v>1738</v>
      </c>
      <c r="G8403" t="inlineStr">
        <is>
          <t>1700-1759</t>
        </is>
      </c>
      <c r="H8403" s="9">
        <f>INT(F8403/100)</f>
        <v/>
      </c>
      <c r="I8403" t="n">
        <v>59</v>
      </c>
      <c r="J8403" t="n">
        <v>1</v>
      </c>
      <c r="K8403" t="n">
        <v>32</v>
      </c>
      <c r="L8403" t="n">
        <v>1</v>
      </c>
      <c r="M8403" t="n">
        <v>0</v>
      </c>
      <c r="O8403" t="n">
        <v>0</v>
      </c>
      <c r="P8403" t="n">
        <v>3</v>
      </c>
      <c r="Q8403" t="n">
        <v>0</v>
      </c>
      <c r="R8403" t="n">
        <v>0</v>
      </c>
      <c r="S8403" t="n">
        <v>0</v>
      </c>
      <c r="T8403" t="n">
        <v>29</v>
      </c>
    </row>
    <row r="8404">
      <c r="A8404" s="8" t="n">
        <v>46223</v>
      </c>
      <c r="B8404" t="inlineStr">
        <is>
          <t>B6</t>
        </is>
      </c>
      <c r="C8404" s="9">
        <f>_xlfn.XLOOKUP(B8404,Carriers[Code],Carriers[Airline])</f>
        <v/>
      </c>
      <c r="D8404" t="n">
        <v>1115</v>
      </c>
      <c r="E8404" t="inlineStr">
        <is>
          <t>BUF</t>
        </is>
      </c>
      <c r="F8404" s="10" t="n">
        <v>1740</v>
      </c>
      <c r="G8404" t="inlineStr">
        <is>
          <t>1700-1759</t>
        </is>
      </c>
      <c r="H8404" s="9">
        <f>INT(F8404/100)</f>
        <v/>
      </c>
      <c r="I8404" t="n">
        <v>80</v>
      </c>
      <c r="J8404" t="n">
        <v>1</v>
      </c>
      <c r="K8404" t="n">
        <v>73</v>
      </c>
      <c r="L8404" t="n">
        <v>1</v>
      </c>
      <c r="M8404" t="n">
        <v>0</v>
      </c>
      <c r="O8404" t="n">
        <v>0</v>
      </c>
      <c r="P8404" t="n">
        <v>13</v>
      </c>
      <c r="Q8404" t="n">
        <v>0</v>
      </c>
      <c r="R8404" t="n">
        <v>0</v>
      </c>
      <c r="S8404" t="n">
        <v>0</v>
      </c>
      <c r="T8404" t="n">
        <v>60</v>
      </c>
    </row>
    <row r="8405">
      <c r="A8405" s="8" t="n">
        <v>46223</v>
      </c>
      <c r="B8405" t="inlineStr">
        <is>
          <t>B6</t>
        </is>
      </c>
      <c r="C8405" s="9">
        <f>_xlfn.XLOOKUP(B8405,Carriers[Code],Carriers[Airline])</f>
        <v/>
      </c>
      <c r="D8405" t="n">
        <v>1387</v>
      </c>
      <c r="E8405" t="inlineStr">
        <is>
          <t>LAX</t>
        </is>
      </c>
      <c r="F8405" s="10" t="n">
        <v>1742</v>
      </c>
      <c r="G8405" t="inlineStr">
        <is>
          <t>1700-1759</t>
        </is>
      </c>
      <c r="H8405" s="9">
        <f>INT(F8405/100)</f>
        <v/>
      </c>
      <c r="I8405" t="n">
        <v>8</v>
      </c>
      <c r="J8405" t="n">
        <v>0</v>
      </c>
      <c r="K8405" t="n">
        <v>-6</v>
      </c>
      <c r="L8405" t="n">
        <v>0</v>
      </c>
      <c r="M8405" t="n">
        <v>0</v>
      </c>
      <c r="O8405" t="n">
        <v>0</v>
      </c>
    </row>
    <row r="8406">
      <c r="A8406" s="8" t="n">
        <v>46223</v>
      </c>
      <c r="B8406" t="inlineStr">
        <is>
          <t>UA</t>
        </is>
      </c>
      <c r="C8406" s="9">
        <f>_xlfn.XLOOKUP(B8406,Carriers[Code],Carriers[Airline])</f>
        <v/>
      </c>
      <c r="D8406" t="n">
        <v>1647</v>
      </c>
      <c r="E8406" t="inlineStr">
        <is>
          <t>EWR</t>
        </is>
      </c>
      <c r="F8406" s="10" t="n">
        <v>1744</v>
      </c>
      <c r="G8406" t="inlineStr">
        <is>
          <t>1700-1759</t>
        </is>
      </c>
      <c r="H8406" s="9">
        <f>INT(F8406/100)</f>
        <v/>
      </c>
      <c r="I8406" t="n">
        <v>61</v>
      </c>
      <c r="J8406" t="n">
        <v>1</v>
      </c>
      <c r="K8406" t="n">
        <v>47</v>
      </c>
      <c r="L8406" t="n">
        <v>1</v>
      </c>
      <c r="M8406" t="n">
        <v>0</v>
      </c>
      <c r="O8406" t="n">
        <v>0</v>
      </c>
      <c r="P8406" t="n">
        <v>47</v>
      </c>
      <c r="Q8406" t="n">
        <v>0</v>
      </c>
      <c r="R8406" t="n">
        <v>0</v>
      </c>
      <c r="S8406" t="n">
        <v>0</v>
      </c>
      <c r="T8406" t="n">
        <v>0</v>
      </c>
    </row>
    <row r="8407">
      <c r="A8407" s="8" t="n">
        <v>46223</v>
      </c>
      <c r="B8407" t="inlineStr">
        <is>
          <t>YX</t>
        </is>
      </c>
      <c r="C8407" s="9">
        <f>_xlfn.XLOOKUP(B8407,Carriers[Code],Carriers[Airline])</f>
        <v/>
      </c>
      <c r="D8407" t="n">
        <v>5616</v>
      </c>
      <c r="E8407" t="inlineStr">
        <is>
          <t>IND</t>
        </is>
      </c>
      <c r="F8407" s="10" t="n">
        <v>1745</v>
      </c>
      <c r="G8407" t="inlineStr">
        <is>
          <t>1700-1759</t>
        </is>
      </c>
      <c r="H8407" s="9">
        <f>INT(F8407/100)</f>
        <v/>
      </c>
      <c r="I8407" t="n">
        <v>-3</v>
      </c>
      <c r="J8407" t="n">
        <v>0</v>
      </c>
      <c r="K8407" t="n">
        <v>-18</v>
      </c>
      <c r="L8407" t="n">
        <v>0</v>
      </c>
      <c r="M8407" t="n">
        <v>0</v>
      </c>
      <c r="O8407" t="n">
        <v>0</v>
      </c>
    </row>
    <row r="8408">
      <c r="A8408" s="8" t="n">
        <v>46223</v>
      </c>
      <c r="B8408" t="inlineStr">
        <is>
          <t>YX</t>
        </is>
      </c>
      <c r="C8408" s="9">
        <f>_xlfn.XLOOKUP(B8408,Carriers[Code],Carriers[Airline])</f>
        <v/>
      </c>
      <c r="D8408" t="n">
        <v>4390</v>
      </c>
      <c r="E8408" t="inlineStr">
        <is>
          <t>JFK</t>
        </is>
      </c>
      <c r="F8408" s="10" t="n">
        <v>1746</v>
      </c>
      <c r="G8408" t="inlineStr">
        <is>
          <t>1700-1759</t>
        </is>
      </c>
      <c r="H8408" s="9">
        <f>INT(F8408/100)</f>
        <v/>
      </c>
      <c r="I8408" t="n">
        <v>53</v>
      </c>
      <c r="J8408" t="n">
        <v>1</v>
      </c>
      <c r="K8408" t="n">
        <v>45</v>
      </c>
      <c r="L8408" t="n">
        <v>1</v>
      </c>
      <c r="M8408" t="n">
        <v>0</v>
      </c>
      <c r="O8408" t="n">
        <v>0</v>
      </c>
      <c r="P8408" t="n">
        <v>45</v>
      </c>
      <c r="Q8408" t="n">
        <v>0</v>
      </c>
      <c r="R8408" t="n">
        <v>0</v>
      </c>
      <c r="S8408" t="n">
        <v>0</v>
      </c>
      <c r="T8408" t="n">
        <v>0</v>
      </c>
    </row>
    <row r="8409">
      <c r="A8409" s="8" t="n">
        <v>46223</v>
      </c>
      <c r="B8409" t="inlineStr">
        <is>
          <t>DL</t>
        </is>
      </c>
      <c r="C8409" s="9">
        <f>_xlfn.XLOOKUP(B8409,Carriers[Code],Carriers[Airline])</f>
        <v/>
      </c>
      <c r="D8409" t="n">
        <v>514</v>
      </c>
      <c r="E8409" t="inlineStr">
        <is>
          <t>PHX</t>
        </is>
      </c>
      <c r="F8409" s="10" t="n">
        <v>1750</v>
      </c>
      <c r="G8409" t="inlineStr">
        <is>
          <t>1700-1759</t>
        </is>
      </c>
      <c r="H8409" s="9">
        <f>INT(F8409/100)</f>
        <v/>
      </c>
      <c r="I8409" t="n">
        <v>-1</v>
      </c>
      <c r="J8409" t="n">
        <v>0</v>
      </c>
      <c r="K8409" t="n">
        <v>-8</v>
      </c>
      <c r="L8409" t="n">
        <v>0</v>
      </c>
      <c r="M8409" t="n">
        <v>0</v>
      </c>
      <c r="O8409" t="n">
        <v>0</v>
      </c>
    </row>
    <row r="8410">
      <c r="A8410" s="8" t="n">
        <v>46223</v>
      </c>
      <c r="B8410" t="inlineStr">
        <is>
          <t>WN</t>
        </is>
      </c>
      <c r="C8410" s="9">
        <f>_xlfn.XLOOKUP(B8410,Carriers[Code],Carriers[Airline])</f>
        <v/>
      </c>
      <c r="D8410" t="n">
        <v>737</v>
      </c>
      <c r="E8410" t="inlineStr">
        <is>
          <t>DAL</t>
        </is>
      </c>
      <c r="F8410" s="10" t="n">
        <v>1750</v>
      </c>
      <c r="G8410" t="inlineStr">
        <is>
          <t>1700-1759</t>
        </is>
      </c>
      <c r="H8410" s="9">
        <f>INT(F8410/100)</f>
        <v/>
      </c>
      <c r="I8410" t="n">
        <v>51</v>
      </c>
      <c r="J8410" t="n">
        <v>1</v>
      </c>
      <c r="K8410" t="n">
        <v>29</v>
      </c>
      <c r="L8410" t="n">
        <v>1</v>
      </c>
      <c r="M8410" t="n">
        <v>0</v>
      </c>
      <c r="O8410" t="n">
        <v>0</v>
      </c>
      <c r="P8410" t="n">
        <v>11</v>
      </c>
      <c r="Q8410" t="n">
        <v>0</v>
      </c>
      <c r="R8410" t="n">
        <v>0</v>
      </c>
      <c r="S8410" t="n">
        <v>0</v>
      </c>
      <c r="T8410" t="n">
        <v>18</v>
      </c>
    </row>
    <row r="8411">
      <c r="A8411" s="8" t="n">
        <v>46223</v>
      </c>
      <c r="B8411" t="inlineStr">
        <is>
          <t>YX</t>
        </is>
      </c>
      <c r="C8411" s="9">
        <f>_xlfn.XLOOKUP(B8411,Carriers[Code],Carriers[Airline])</f>
        <v/>
      </c>
      <c r="D8411" t="n">
        <v>5667</v>
      </c>
      <c r="E8411" t="inlineStr">
        <is>
          <t>DCA</t>
        </is>
      </c>
      <c r="F8411" s="10" t="n">
        <v>1750</v>
      </c>
      <c r="G8411" t="inlineStr">
        <is>
          <t>1700-1759</t>
        </is>
      </c>
      <c r="H8411" s="9">
        <f>INT(F8411/100)</f>
        <v/>
      </c>
      <c r="I8411" t="n">
        <v>87</v>
      </c>
      <c r="J8411" t="n">
        <v>1</v>
      </c>
      <c r="K8411" t="n">
        <v>67</v>
      </c>
      <c r="L8411" t="n">
        <v>1</v>
      </c>
      <c r="M8411" t="n">
        <v>0</v>
      </c>
      <c r="O8411" t="n">
        <v>0</v>
      </c>
      <c r="P8411" t="n">
        <v>0</v>
      </c>
      <c r="Q8411" t="n">
        <v>0</v>
      </c>
      <c r="R8411" t="n">
        <v>0</v>
      </c>
      <c r="S8411" t="n">
        <v>0</v>
      </c>
      <c r="T8411" t="n">
        <v>67</v>
      </c>
    </row>
    <row r="8412">
      <c r="A8412" s="8" t="n">
        <v>46223</v>
      </c>
      <c r="B8412" t="inlineStr">
        <is>
          <t>YX</t>
        </is>
      </c>
      <c r="C8412" s="9">
        <f>_xlfn.XLOOKUP(B8412,Carriers[Code],Carriers[Airline])</f>
        <v/>
      </c>
      <c r="D8412" t="n">
        <v>4585</v>
      </c>
      <c r="E8412" t="inlineStr">
        <is>
          <t>IND</t>
        </is>
      </c>
      <c r="F8412" s="10" t="n">
        <v>1751</v>
      </c>
      <c r="G8412" t="inlineStr">
        <is>
          <t>1700-1759</t>
        </is>
      </c>
      <c r="H8412" s="9">
        <f>INT(F8412/100)</f>
        <v/>
      </c>
      <c r="I8412" t="n">
        <v>119</v>
      </c>
      <c r="J8412" t="n">
        <v>1</v>
      </c>
      <c r="K8412" t="n">
        <v>95</v>
      </c>
      <c r="L8412" t="n">
        <v>1</v>
      </c>
      <c r="M8412" t="n">
        <v>0</v>
      </c>
      <c r="O8412" t="n">
        <v>0</v>
      </c>
      <c r="P8412" t="n">
        <v>5</v>
      </c>
      <c r="Q8412" t="n">
        <v>0</v>
      </c>
      <c r="R8412" t="n">
        <v>0</v>
      </c>
      <c r="S8412" t="n">
        <v>0</v>
      </c>
      <c r="T8412" t="n">
        <v>90</v>
      </c>
    </row>
    <row r="8413">
      <c r="A8413" s="8" t="n">
        <v>46223</v>
      </c>
      <c r="B8413" t="inlineStr">
        <is>
          <t>YX</t>
        </is>
      </c>
      <c r="C8413" s="9">
        <f>_xlfn.XLOOKUP(B8413,Carriers[Code],Carriers[Airline])</f>
        <v/>
      </c>
      <c r="D8413" t="n">
        <v>4632</v>
      </c>
      <c r="E8413" t="inlineStr">
        <is>
          <t>LGA</t>
        </is>
      </c>
      <c r="F8413" s="10" t="n">
        <v>1751</v>
      </c>
      <c r="G8413" t="inlineStr">
        <is>
          <t>1700-1759</t>
        </is>
      </c>
      <c r="H8413" s="9">
        <f>INT(F8413/100)</f>
        <v/>
      </c>
      <c r="I8413" t="n">
        <v>-9</v>
      </c>
      <c r="J8413" t="n">
        <v>0</v>
      </c>
      <c r="K8413" t="n">
        <v>-25</v>
      </c>
      <c r="L8413" t="n">
        <v>0</v>
      </c>
      <c r="M8413" t="n">
        <v>0</v>
      </c>
      <c r="O8413" t="n">
        <v>0</v>
      </c>
    </row>
    <row r="8414">
      <c r="A8414" s="8" t="n">
        <v>46223</v>
      </c>
      <c r="B8414" t="inlineStr">
        <is>
          <t>AA</t>
        </is>
      </c>
      <c r="C8414" s="9">
        <f>_xlfn.XLOOKUP(B8414,Carriers[Code],Carriers[Airline])</f>
        <v/>
      </c>
      <c r="D8414" t="n">
        <v>1577</v>
      </c>
      <c r="E8414" t="inlineStr">
        <is>
          <t>DFW</t>
        </is>
      </c>
      <c r="F8414" s="10" t="n">
        <v>1752</v>
      </c>
      <c r="G8414" t="inlineStr">
        <is>
          <t>1700-1759</t>
        </is>
      </c>
      <c r="H8414" s="9">
        <f>INT(F8414/100)</f>
        <v/>
      </c>
      <c r="M8414" t="n">
        <v>1</v>
      </c>
      <c r="N8414" t="inlineStr">
        <is>
          <t>A</t>
        </is>
      </c>
      <c r="O8414" t="n">
        <v>0</v>
      </c>
    </row>
    <row r="8415">
      <c r="A8415" s="8" t="n">
        <v>46223</v>
      </c>
      <c r="B8415" t="inlineStr">
        <is>
          <t>B6</t>
        </is>
      </c>
      <c r="C8415" s="9">
        <f>_xlfn.XLOOKUP(B8415,Carriers[Code],Carriers[Airline])</f>
        <v/>
      </c>
      <c r="D8415" t="n">
        <v>2185</v>
      </c>
      <c r="E8415" t="inlineStr">
        <is>
          <t>PIT</t>
        </is>
      </c>
      <c r="F8415" s="10" t="n">
        <v>1753</v>
      </c>
      <c r="G8415" t="inlineStr">
        <is>
          <t>1700-1759</t>
        </is>
      </c>
      <c r="H8415" s="9">
        <f>INT(F8415/100)</f>
        <v/>
      </c>
      <c r="I8415" t="n">
        <v>165</v>
      </c>
      <c r="J8415" t="n">
        <v>1</v>
      </c>
      <c r="K8415" t="n">
        <v>162</v>
      </c>
      <c r="L8415" t="n">
        <v>1</v>
      </c>
      <c r="M8415" t="n">
        <v>0</v>
      </c>
      <c r="O8415" t="n">
        <v>0</v>
      </c>
      <c r="P8415" t="n">
        <v>0</v>
      </c>
      <c r="Q8415" t="n">
        <v>0</v>
      </c>
      <c r="R8415" t="n">
        <v>0</v>
      </c>
      <c r="S8415" t="n">
        <v>0</v>
      </c>
      <c r="T8415" t="n">
        <v>162</v>
      </c>
    </row>
    <row r="8416">
      <c r="A8416" s="8" t="n">
        <v>46223</v>
      </c>
      <c r="B8416" t="inlineStr">
        <is>
          <t>AA</t>
        </is>
      </c>
      <c r="C8416" s="9">
        <f>_xlfn.XLOOKUP(B8416,Carriers[Code],Carriers[Airline])</f>
        <v/>
      </c>
      <c r="D8416" t="n">
        <v>1562</v>
      </c>
      <c r="E8416" t="inlineStr">
        <is>
          <t>MIA</t>
        </is>
      </c>
      <c r="F8416" s="10" t="n">
        <v>1755</v>
      </c>
      <c r="G8416" t="inlineStr">
        <is>
          <t>1700-1759</t>
        </is>
      </c>
      <c r="H8416" s="9">
        <f>INT(F8416/100)</f>
        <v/>
      </c>
      <c r="I8416" t="n">
        <v>-4</v>
      </c>
      <c r="J8416" t="n">
        <v>0</v>
      </c>
      <c r="K8416" t="n">
        <v>-1</v>
      </c>
      <c r="L8416" t="n">
        <v>0</v>
      </c>
      <c r="M8416" t="n">
        <v>0</v>
      </c>
      <c r="O8416" t="n">
        <v>0</v>
      </c>
    </row>
    <row r="8417">
      <c r="A8417" s="8" t="n">
        <v>46223</v>
      </c>
      <c r="B8417" t="inlineStr">
        <is>
          <t>DL</t>
        </is>
      </c>
      <c r="C8417" s="9">
        <f>_xlfn.XLOOKUP(B8417,Carriers[Code],Carriers[Airline])</f>
        <v/>
      </c>
      <c r="D8417" t="n">
        <v>1098</v>
      </c>
      <c r="E8417" t="inlineStr">
        <is>
          <t>MSP</t>
        </is>
      </c>
      <c r="F8417" s="10" t="n">
        <v>1755</v>
      </c>
      <c r="G8417" t="inlineStr">
        <is>
          <t>1700-1759</t>
        </is>
      </c>
      <c r="H8417" s="9">
        <f>INT(F8417/100)</f>
        <v/>
      </c>
      <c r="I8417" t="n">
        <v>125</v>
      </c>
      <c r="J8417" t="n">
        <v>1</v>
      </c>
      <c r="K8417" t="n">
        <v>136</v>
      </c>
      <c r="L8417" t="n">
        <v>1</v>
      </c>
      <c r="M8417" t="n">
        <v>0</v>
      </c>
      <c r="O8417" t="n">
        <v>0</v>
      </c>
      <c r="P8417" t="n">
        <v>125</v>
      </c>
      <c r="Q8417" t="n">
        <v>0</v>
      </c>
      <c r="R8417" t="n">
        <v>11</v>
      </c>
      <c r="S8417" t="n">
        <v>0</v>
      </c>
      <c r="T8417" t="n">
        <v>0</v>
      </c>
    </row>
    <row r="8418">
      <c r="A8418" s="8" t="n">
        <v>46223</v>
      </c>
      <c r="B8418" t="inlineStr">
        <is>
          <t>DL</t>
        </is>
      </c>
      <c r="C8418" s="9">
        <f>_xlfn.XLOOKUP(B8418,Carriers[Code],Carriers[Airline])</f>
        <v/>
      </c>
      <c r="D8418" t="n">
        <v>2464</v>
      </c>
      <c r="E8418" t="inlineStr">
        <is>
          <t>ATL</t>
        </is>
      </c>
      <c r="F8418" s="10" t="n">
        <v>1755</v>
      </c>
      <c r="G8418" t="inlineStr">
        <is>
          <t>1700-1759</t>
        </is>
      </c>
      <c r="H8418" s="9">
        <f>INT(F8418/100)</f>
        <v/>
      </c>
      <c r="I8418" t="n">
        <v>18</v>
      </c>
      <c r="J8418" t="n">
        <v>1</v>
      </c>
      <c r="K8418" t="n">
        <v>-28</v>
      </c>
      <c r="L8418" t="n">
        <v>0</v>
      </c>
      <c r="M8418" t="n">
        <v>0</v>
      </c>
      <c r="O8418" t="n">
        <v>0</v>
      </c>
    </row>
    <row r="8419">
      <c r="A8419" s="8" t="n">
        <v>46223</v>
      </c>
      <c r="B8419" t="inlineStr">
        <is>
          <t>AS</t>
        </is>
      </c>
      <c r="C8419" s="9">
        <f>_xlfn.XLOOKUP(B8419,Carriers[Code],Carriers[Airline])</f>
        <v/>
      </c>
      <c r="D8419" t="n">
        <v>304</v>
      </c>
      <c r="E8419" t="inlineStr">
        <is>
          <t>SEA</t>
        </is>
      </c>
      <c r="F8419" s="10" t="n">
        <v>1756</v>
      </c>
      <c r="G8419" t="inlineStr">
        <is>
          <t>1700-1759</t>
        </is>
      </c>
      <c r="H8419" s="9">
        <f>INT(F8419/100)</f>
        <v/>
      </c>
      <c r="I8419" t="n">
        <v>-6</v>
      </c>
      <c r="J8419" t="n">
        <v>0</v>
      </c>
      <c r="K8419" t="n">
        <v>8</v>
      </c>
      <c r="L8419" t="n">
        <v>0</v>
      </c>
      <c r="M8419" t="n">
        <v>0</v>
      </c>
      <c r="O8419" t="n">
        <v>0</v>
      </c>
    </row>
    <row r="8420">
      <c r="A8420" s="8" t="n">
        <v>46223</v>
      </c>
      <c r="B8420" t="inlineStr">
        <is>
          <t>YX</t>
        </is>
      </c>
      <c r="C8420" s="9">
        <f>_xlfn.XLOOKUP(B8420,Carriers[Code],Carriers[Airline])</f>
        <v/>
      </c>
      <c r="D8420" t="n">
        <v>5831</v>
      </c>
      <c r="E8420" t="inlineStr">
        <is>
          <t>LGA</t>
        </is>
      </c>
      <c r="F8420" s="10" t="n">
        <v>1800</v>
      </c>
      <c r="G8420" t="inlineStr">
        <is>
          <t>1800-1859</t>
        </is>
      </c>
      <c r="H8420" s="9">
        <f>INT(F8420/100)</f>
        <v/>
      </c>
      <c r="I8420" t="n">
        <v>9</v>
      </c>
      <c r="J8420" t="n">
        <v>0</v>
      </c>
      <c r="K8420" t="n">
        <v>1</v>
      </c>
      <c r="L8420" t="n">
        <v>0</v>
      </c>
      <c r="M8420" t="n">
        <v>0</v>
      </c>
      <c r="O8420" t="n">
        <v>0</v>
      </c>
    </row>
    <row r="8421">
      <c r="A8421" s="8" t="n">
        <v>46223</v>
      </c>
      <c r="B8421" t="inlineStr">
        <is>
          <t>YX</t>
        </is>
      </c>
      <c r="C8421" s="9">
        <f>_xlfn.XLOOKUP(B8421,Carriers[Code],Carriers[Airline])</f>
        <v/>
      </c>
      <c r="D8421" t="n">
        <v>3543</v>
      </c>
      <c r="E8421" t="inlineStr">
        <is>
          <t>IAD</t>
        </is>
      </c>
      <c r="F8421" s="10" t="n">
        <v>1805</v>
      </c>
      <c r="G8421" t="inlineStr">
        <is>
          <t>1800-1859</t>
        </is>
      </c>
      <c r="H8421" s="9">
        <f>INT(F8421/100)</f>
        <v/>
      </c>
      <c r="I8421" t="n">
        <v>50</v>
      </c>
      <c r="J8421" t="n">
        <v>1</v>
      </c>
      <c r="K8421" t="n">
        <v>24</v>
      </c>
      <c r="L8421" t="n">
        <v>1</v>
      </c>
      <c r="M8421" t="n">
        <v>0</v>
      </c>
      <c r="O8421" t="n">
        <v>0</v>
      </c>
      <c r="P8421" t="n">
        <v>1</v>
      </c>
      <c r="Q8421" t="n">
        <v>0</v>
      </c>
      <c r="R8421" t="n">
        <v>0</v>
      </c>
      <c r="S8421" t="n">
        <v>0</v>
      </c>
      <c r="T8421" t="n">
        <v>23</v>
      </c>
    </row>
    <row r="8422">
      <c r="A8422" s="8" t="n">
        <v>46223</v>
      </c>
      <c r="B8422" t="inlineStr">
        <is>
          <t>UA</t>
        </is>
      </c>
      <c r="C8422" s="9">
        <f>_xlfn.XLOOKUP(B8422,Carriers[Code],Carriers[Airline])</f>
        <v/>
      </c>
      <c r="D8422" t="n">
        <v>2400</v>
      </c>
      <c r="E8422" t="inlineStr">
        <is>
          <t>SFO</t>
        </is>
      </c>
      <c r="F8422" s="10" t="n">
        <v>1810</v>
      </c>
      <c r="G8422" t="inlineStr">
        <is>
          <t>1800-1859</t>
        </is>
      </c>
      <c r="H8422" s="9">
        <f>INT(F8422/100)</f>
        <v/>
      </c>
      <c r="I8422" t="n">
        <v>111</v>
      </c>
      <c r="J8422" t="n">
        <v>1</v>
      </c>
      <c r="K8422" t="n">
        <v>96</v>
      </c>
      <c r="L8422" t="n">
        <v>1</v>
      </c>
      <c r="M8422" t="n">
        <v>0</v>
      </c>
      <c r="O8422" t="n">
        <v>0</v>
      </c>
      <c r="P8422" t="n">
        <v>0</v>
      </c>
      <c r="Q8422" t="n">
        <v>0</v>
      </c>
      <c r="R8422" t="n">
        <v>96</v>
      </c>
      <c r="S8422" t="n">
        <v>0</v>
      </c>
      <c r="T8422" t="n">
        <v>0</v>
      </c>
    </row>
    <row r="8423">
      <c r="A8423" s="8" t="n">
        <v>46223</v>
      </c>
      <c r="B8423" t="inlineStr">
        <is>
          <t>YX</t>
        </is>
      </c>
      <c r="C8423" s="9">
        <f>_xlfn.XLOOKUP(B8423,Carriers[Code],Carriers[Airline])</f>
        <v/>
      </c>
      <c r="D8423" t="n">
        <v>5718</v>
      </c>
      <c r="E8423" t="inlineStr">
        <is>
          <t>EWR</t>
        </is>
      </c>
      <c r="F8423" s="10" t="n">
        <v>1815</v>
      </c>
      <c r="G8423" t="inlineStr">
        <is>
          <t>1800-1859</t>
        </is>
      </c>
      <c r="H8423" s="9">
        <f>INT(F8423/100)</f>
        <v/>
      </c>
      <c r="I8423" t="n">
        <v>13</v>
      </c>
      <c r="J8423" t="n">
        <v>0</v>
      </c>
      <c r="K8423" t="n">
        <v>-14</v>
      </c>
      <c r="L8423" t="n">
        <v>0</v>
      </c>
      <c r="M8423" t="n">
        <v>0</v>
      </c>
      <c r="O8423" t="n">
        <v>0</v>
      </c>
    </row>
    <row r="8424">
      <c r="A8424" s="8" t="n">
        <v>46223</v>
      </c>
      <c r="B8424" t="inlineStr">
        <is>
          <t>MQ</t>
        </is>
      </c>
      <c r="C8424" s="9">
        <f>_xlfn.XLOOKUP(B8424,Carriers[Code],Carriers[Airline])</f>
        <v/>
      </c>
      <c r="D8424" t="n">
        <v>3408</v>
      </c>
      <c r="E8424" t="inlineStr">
        <is>
          <t>CVG</t>
        </is>
      </c>
      <c r="F8424" s="10" t="n">
        <v>1820</v>
      </c>
      <c r="G8424" t="inlineStr">
        <is>
          <t>1800-1859</t>
        </is>
      </c>
      <c r="H8424" s="9">
        <f>INT(F8424/100)</f>
        <v/>
      </c>
      <c r="I8424" t="n">
        <v>-7</v>
      </c>
      <c r="J8424" t="n">
        <v>0</v>
      </c>
      <c r="K8424" t="n">
        <v>-34</v>
      </c>
      <c r="L8424" t="n">
        <v>0</v>
      </c>
      <c r="M8424" t="n">
        <v>0</v>
      </c>
      <c r="O8424" t="n">
        <v>0</v>
      </c>
    </row>
    <row r="8425">
      <c r="A8425" s="8" t="n">
        <v>46223</v>
      </c>
      <c r="B8425" t="inlineStr">
        <is>
          <t>B6</t>
        </is>
      </c>
      <c r="C8425" s="9">
        <f>_xlfn.XLOOKUP(B8425,Carriers[Code],Carriers[Airline])</f>
        <v/>
      </c>
      <c r="D8425" t="n">
        <v>2459</v>
      </c>
      <c r="E8425" t="inlineStr">
        <is>
          <t>PHL</t>
        </is>
      </c>
      <c r="F8425" s="10" t="n">
        <v>1821</v>
      </c>
      <c r="G8425" t="inlineStr">
        <is>
          <t>1800-1859</t>
        </is>
      </c>
      <c r="H8425" s="9">
        <f>INT(F8425/100)</f>
        <v/>
      </c>
      <c r="I8425" t="n">
        <v>238</v>
      </c>
      <c r="J8425" t="n">
        <v>1</v>
      </c>
      <c r="K8425" t="n">
        <v>219</v>
      </c>
      <c r="L8425" t="n">
        <v>1</v>
      </c>
      <c r="M8425" t="n">
        <v>0</v>
      </c>
      <c r="O8425" t="n">
        <v>0</v>
      </c>
      <c r="P8425" t="n">
        <v>2</v>
      </c>
      <c r="Q8425" t="n">
        <v>0</v>
      </c>
      <c r="R8425" t="n">
        <v>0</v>
      </c>
      <c r="S8425" t="n">
        <v>0</v>
      </c>
      <c r="T8425" t="n">
        <v>217</v>
      </c>
    </row>
    <row r="8426">
      <c r="A8426" s="8" t="n">
        <v>46223</v>
      </c>
      <c r="B8426" t="inlineStr">
        <is>
          <t>UA</t>
        </is>
      </c>
      <c r="C8426" s="9">
        <f>_xlfn.XLOOKUP(B8426,Carriers[Code],Carriers[Airline])</f>
        <v/>
      </c>
      <c r="D8426" t="n">
        <v>639</v>
      </c>
      <c r="E8426" t="inlineStr">
        <is>
          <t>LAX</t>
        </is>
      </c>
      <c r="F8426" s="10" t="n">
        <v>1827</v>
      </c>
      <c r="G8426" t="inlineStr">
        <is>
          <t>1800-1859</t>
        </is>
      </c>
      <c r="H8426" s="9">
        <f>INT(F8426/100)</f>
        <v/>
      </c>
      <c r="I8426" t="n">
        <v>19</v>
      </c>
      <c r="J8426" t="n">
        <v>1</v>
      </c>
      <c r="K8426" t="n">
        <v>1</v>
      </c>
      <c r="L8426" t="n">
        <v>0</v>
      </c>
      <c r="M8426" t="n">
        <v>0</v>
      </c>
      <c r="O8426" t="n">
        <v>0</v>
      </c>
    </row>
    <row r="8427">
      <c r="A8427" s="8" t="n">
        <v>46223</v>
      </c>
      <c r="B8427" t="inlineStr">
        <is>
          <t>AA</t>
        </is>
      </c>
      <c r="C8427" s="9">
        <f>_xlfn.XLOOKUP(B8427,Carriers[Code],Carriers[Airline])</f>
        <v/>
      </c>
      <c r="D8427" t="n">
        <v>1554</v>
      </c>
      <c r="E8427" t="inlineStr">
        <is>
          <t>ORD</t>
        </is>
      </c>
      <c r="F8427" s="10" t="n">
        <v>1830</v>
      </c>
      <c r="G8427" t="inlineStr">
        <is>
          <t>1800-1859</t>
        </is>
      </c>
      <c r="H8427" s="9">
        <f>INT(F8427/100)</f>
        <v/>
      </c>
      <c r="I8427" t="n">
        <v>33</v>
      </c>
      <c r="J8427" t="n">
        <v>1</v>
      </c>
      <c r="K8427" t="n">
        <v>6</v>
      </c>
      <c r="L8427" t="n">
        <v>0</v>
      </c>
      <c r="M8427" t="n">
        <v>0</v>
      </c>
      <c r="O8427" t="n">
        <v>0</v>
      </c>
    </row>
    <row r="8428">
      <c r="A8428" s="8" t="n">
        <v>46223</v>
      </c>
      <c r="B8428" t="inlineStr">
        <is>
          <t>UA</t>
        </is>
      </c>
      <c r="C8428" s="9">
        <f>_xlfn.XLOOKUP(B8428,Carriers[Code],Carriers[Airline])</f>
        <v/>
      </c>
      <c r="D8428" t="n">
        <v>1015</v>
      </c>
      <c r="E8428" t="inlineStr">
        <is>
          <t>ORD</t>
        </is>
      </c>
      <c r="F8428" s="10" t="n">
        <v>1843</v>
      </c>
      <c r="G8428" t="inlineStr">
        <is>
          <t>1800-1859</t>
        </is>
      </c>
      <c r="H8428" s="9">
        <f>INT(F8428/100)</f>
        <v/>
      </c>
      <c r="I8428" t="n">
        <v>-4</v>
      </c>
      <c r="J8428" t="n">
        <v>0</v>
      </c>
      <c r="K8428" t="n">
        <v>27</v>
      </c>
      <c r="L8428" t="n">
        <v>1</v>
      </c>
      <c r="M8428" t="n">
        <v>0</v>
      </c>
      <c r="O8428" t="n">
        <v>0</v>
      </c>
      <c r="P8428" t="n">
        <v>0</v>
      </c>
      <c r="Q8428" t="n">
        <v>0</v>
      </c>
      <c r="R8428" t="n">
        <v>27</v>
      </c>
      <c r="S8428" t="n">
        <v>0</v>
      </c>
      <c r="T8428" t="n">
        <v>0</v>
      </c>
    </row>
    <row r="8429">
      <c r="A8429" s="8" t="n">
        <v>46223</v>
      </c>
      <c r="B8429" t="inlineStr">
        <is>
          <t>DL</t>
        </is>
      </c>
      <c r="C8429" s="9">
        <f>_xlfn.XLOOKUP(B8429,Carriers[Code],Carriers[Airline])</f>
        <v/>
      </c>
      <c r="D8429" t="n">
        <v>445</v>
      </c>
      <c r="E8429" t="inlineStr">
        <is>
          <t>SLC</t>
        </is>
      </c>
      <c r="F8429" s="10" t="n">
        <v>1845</v>
      </c>
      <c r="G8429" t="inlineStr">
        <is>
          <t>1800-1859</t>
        </is>
      </c>
      <c r="H8429" s="9">
        <f>INT(F8429/100)</f>
        <v/>
      </c>
      <c r="I8429" t="n">
        <v>5</v>
      </c>
      <c r="J8429" t="n">
        <v>0</v>
      </c>
      <c r="K8429" t="n">
        <v>5</v>
      </c>
      <c r="L8429" t="n">
        <v>0</v>
      </c>
      <c r="M8429" t="n">
        <v>0</v>
      </c>
      <c r="O8429" t="n">
        <v>0</v>
      </c>
    </row>
    <row r="8430">
      <c r="A8430" s="8" t="n">
        <v>46223</v>
      </c>
      <c r="B8430" t="inlineStr">
        <is>
          <t>WN</t>
        </is>
      </c>
      <c r="C8430" s="9">
        <f>_xlfn.XLOOKUP(B8430,Carriers[Code],Carriers[Airline])</f>
        <v/>
      </c>
      <c r="D8430" t="n">
        <v>3911</v>
      </c>
      <c r="E8430" t="inlineStr">
        <is>
          <t>MDW</t>
        </is>
      </c>
      <c r="F8430" s="10" t="n">
        <v>1845</v>
      </c>
      <c r="G8430" t="inlineStr">
        <is>
          <t>1800-1859</t>
        </is>
      </c>
      <c r="H8430" s="9">
        <f>INT(F8430/100)</f>
        <v/>
      </c>
      <c r="I8430" t="n">
        <v>28</v>
      </c>
      <c r="J8430" t="n">
        <v>1</v>
      </c>
      <c r="K8430" t="n">
        <v>18</v>
      </c>
      <c r="L8430" t="n">
        <v>1</v>
      </c>
      <c r="M8430" t="n">
        <v>0</v>
      </c>
      <c r="O8430" t="n">
        <v>0</v>
      </c>
      <c r="P8430" t="n">
        <v>8</v>
      </c>
      <c r="Q8430" t="n">
        <v>0</v>
      </c>
      <c r="R8430" t="n">
        <v>0</v>
      </c>
      <c r="S8430" t="n">
        <v>0</v>
      </c>
      <c r="T8430" t="n">
        <v>10</v>
      </c>
    </row>
    <row r="8431">
      <c r="A8431" s="8" t="n">
        <v>46223</v>
      </c>
      <c r="B8431" t="inlineStr">
        <is>
          <t>WN</t>
        </is>
      </c>
      <c r="C8431" s="9">
        <f>_xlfn.XLOOKUP(B8431,Carriers[Code],Carriers[Airline])</f>
        <v/>
      </c>
      <c r="D8431" t="n">
        <v>754</v>
      </c>
      <c r="E8431" t="inlineStr">
        <is>
          <t>STL</t>
        </is>
      </c>
      <c r="F8431" s="10" t="n">
        <v>1850</v>
      </c>
      <c r="G8431" t="inlineStr">
        <is>
          <t>1800-1859</t>
        </is>
      </c>
      <c r="H8431" s="9">
        <f>INT(F8431/100)</f>
        <v/>
      </c>
      <c r="I8431" t="n">
        <v>53</v>
      </c>
      <c r="J8431" t="n">
        <v>1</v>
      </c>
      <c r="K8431" t="n">
        <v>26</v>
      </c>
      <c r="L8431" t="n">
        <v>1</v>
      </c>
      <c r="M8431" t="n">
        <v>0</v>
      </c>
      <c r="O8431" t="n">
        <v>0</v>
      </c>
      <c r="P8431" t="n">
        <v>6</v>
      </c>
      <c r="Q8431" t="n">
        <v>0</v>
      </c>
      <c r="R8431" t="n">
        <v>0</v>
      </c>
      <c r="S8431" t="n">
        <v>0</v>
      </c>
      <c r="T8431" t="n">
        <v>20</v>
      </c>
    </row>
    <row r="8432">
      <c r="A8432" s="8" t="n">
        <v>46223</v>
      </c>
      <c r="B8432" t="inlineStr">
        <is>
          <t>AA</t>
        </is>
      </c>
      <c r="C8432" s="9">
        <f>_xlfn.XLOOKUP(B8432,Carriers[Code],Carriers[Airline])</f>
        <v/>
      </c>
      <c r="D8432" t="n">
        <v>1552</v>
      </c>
      <c r="E8432" t="inlineStr">
        <is>
          <t>CLT</t>
        </is>
      </c>
      <c r="F8432" s="10" t="n">
        <v>1855</v>
      </c>
      <c r="G8432" t="inlineStr">
        <is>
          <t>1800-1859</t>
        </is>
      </c>
      <c r="H8432" s="9">
        <f>INT(F8432/100)</f>
        <v/>
      </c>
      <c r="I8432" t="n">
        <v>27</v>
      </c>
      <c r="J8432" t="n">
        <v>1</v>
      </c>
      <c r="K8432" t="n">
        <v>6</v>
      </c>
      <c r="L8432" t="n">
        <v>0</v>
      </c>
      <c r="M8432" t="n">
        <v>0</v>
      </c>
      <c r="O8432" t="n">
        <v>0</v>
      </c>
    </row>
    <row r="8433">
      <c r="A8433" s="8" t="n">
        <v>46223</v>
      </c>
      <c r="B8433" t="inlineStr">
        <is>
          <t>YX</t>
        </is>
      </c>
      <c r="C8433" s="9">
        <f>_xlfn.XLOOKUP(B8433,Carriers[Code],Carriers[Airline])</f>
        <v/>
      </c>
      <c r="D8433" t="n">
        <v>4641</v>
      </c>
      <c r="E8433" t="inlineStr">
        <is>
          <t>CMH</t>
        </is>
      </c>
      <c r="F8433" s="10" t="n">
        <v>1855</v>
      </c>
      <c r="G8433" t="inlineStr">
        <is>
          <t>1800-1859</t>
        </is>
      </c>
      <c r="H8433" s="9">
        <f>INT(F8433/100)</f>
        <v/>
      </c>
      <c r="I8433" t="n">
        <v>65</v>
      </c>
      <c r="J8433" t="n">
        <v>1</v>
      </c>
      <c r="K8433" t="n">
        <v>58</v>
      </c>
      <c r="L8433" t="n">
        <v>1</v>
      </c>
      <c r="M8433" t="n">
        <v>0</v>
      </c>
      <c r="O8433" t="n">
        <v>0</v>
      </c>
      <c r="P8433" t="n">
        <v>5</v>
      </c>
      <c r="Q8433" t="n">
        <v>0</v>
      </c>
      <c r="R8433" t="n">
        <v>0</v>
      </c>
      <c r="S8433" t="n">
        <v>0</v>
      </c>
      <c r="T8433" t="n">
        <v>53</v>
      </c>
    </row>
    <row r="8434">
      <c r="A8434" s="8" t="n">
        <v>46223</v>
      </c>
      <c r="B8434" t="inlineStr">
        <is>
          <t>DL</t>
        </is>
      </c>
      <c r="C8434" s="9">
        <f>_xlfn.XLOOKUP(B8434,Carriers[Code],Carriers[Airline])</f>
        <v/>
      </c>
      <c r="D8434" t="n">
        <v>1677</v>
      </c>
      <c r="E8434" t="inlineStr">
        <is>
          <t>AUS</t>
        </is>
      </c>
      <c r="F8434" s="10" t="n">
        <v>1859</v>
      </c>
      <c r="G8434" t="inlineStr">
        <is>
          <t>1800-1859</t>
        </is>
      </c>
      <c r="H8434" s="9">
        <f>INT(F8434/100)</f>
        <v/>
      </c>
      <c r="I8434" t="n">
        <v>37</v>
      </c>
      <c r="J8434" t="n">
        <v>1</v>
      </c>
      <c r="K8434" t="n">
        <v>46</v>
      </c>
      <c r="L8434" t="n">
        <v>1</v>
      </c>
      <c r="M8434" t="n">
        <v>0</v>
      </c>
      <c r="O8434" t="n">
        <v>0</v>
      </c>
      <c r="P8434" t="n">
        <v>5</v>
      </c>
      <c r="Q8434" t="n">
        <v>0</v>
      </c>
      <c r="R8434" t="n">
        <v>9</v>
      </c>
      <c r="S8434" t="n">
        <v>0</v>
      </c>
      <c r="T8434" t="n">
        <v>32</v>
      </c>
    </row>
    <row r="8435">
      <c r="A8435" s="8" t="n">
        <v>46223</v>
      </c>
      <c r="B8435" t="inlineStr">
        <is>
          <t>YX</t>
        </is>
      </c>
      <c r="C8435" s="9">
        <f>_xlfn.XLOOKUP(B8435,Carriers[Code],Carriers[Airline])</f>
        <v/>
      </c>
      <c r="D8435" t="n">
        <v>5716</v>
      </c>
      <c r="E8435" t="inlineStr">
        <is>
          <t>LGA</t>
        </is>
      </c>
      <c r="F8435" s="10" t="n">
        <v>1859</v>
      </c>
      <c r="G8435" t="inlineStr">
        <is>
          <t>1800-1859</t>
        </is>
      </c>
      <c r="H8435" s="9">
        <f>INT(F8435/100)</f>
        <v/>
      </c>
      <c r="I8435" t="n">
        <v>7</v>
      </c>
      <c r="J8435" t="n">
        <v>0</v>
      </c>
      <c r="K8435" t="n">
        <v>0</v>
      </c>
      <c r="L8435" t="n">
        <v>0</v>
      </c>
      <c r="M8435" t="n">
        <v>0</v>
      </c>
      <c r="O8435" t="n">
        <v>0</v>
      </c>
    </row>
    <row r="8436">
      <c r="A8436" s="8" t="n">
        <v>46223</v>
      </c>
      <c r="B8436" t="inlineStr">
        <is>
          <t>B6</t>
        </is>
      </c>
      <c r="C8436" s="9">
        <f>_xlfn.XLOOKUP(B8436,Carriers[Code],Carriers[Airline])</f>
        <v/>
      </c>
      <c r="D8436" t="n">
        <v>1633</v>
      </c>
      <c r="E8436" t="inlineStr">
        <is>
          <t>SFO</t>
        </is>
      </c>
      <c r="F8436" s="10" t="n">
        <v>1905</v>
      </c>
      <c r="G8436" t="inlineStr">
        <is>
          <t>1900-1959</t>
        </is>
      </c>
      <c r="H8436" s="9">
        <f>INT(F8436/100)</f>
        <v/>
      </c>
      <c r="I8436" t="n">
        <v>234</v>
      </c>
      <c r="J8436" t="n">
        <v>1</v>
      </c>
      <c r="K8436" t="n">
        <v>197</v>
      </c>
      <c r="L8436" t="n">
        <v>1</v>
      </c>
      <c r="M8436" t="n">
        <v>0</v>
      </c>
      <c r="O8436" t="n">
        <v>0</v>
      </c>
      <c r="P8436" t="n">
        <v>27</v>
      </c>
      <c r="Q8436" t="n">
        <v>0</v>
      </c>
      <c r="R8436" t="n">
        <v>0</v>
      </c>
      <c r="S8436" t="n">
        <v>0</v>
      </c>
      <c r="T8436" t="n">
        <v>170</v>
      </c>
    </row>
    <row r="8437">
      <c r="A8437" s="8" t="n">
        <v>46223</v>
      </c>
      <c r="B8437" t="inlineStr">
        <is>
          <t>B6</t>
        </is>
      </c>
      <c r="C8437" s="9">
        <f>_xlfn.XLOOKUP(B8437,Carriers[Code],Carriers[Airline])</f>
        <v/>
      </c>
      <c r="D8437" t="n">
        <v>2269</v>
      </c>
      <c r="E8437" t="inlineStr">
        <is>
          <t>FLL</t>
        </is>
      </c>
      <c r="F8437" s="10" t="n">
        <v>1906</v>
      </c>
      <c r="G8437" t="inlineStr">
        <is>
          <t>1900-1959</t>
        </is>
      </c>
      <c r="H8437" s="9">
        <f>INT(F8437/100)</f>
        <v/>
      </c>
      <c r="I8437" t="n">
        <v>90</v>
      </c>
      <c r="J8437" t="n">
        <v>1</v>
      </c>
      <c r="K8437" t="n">
        <v>64</v>
      </c>
      <c r="L8437" t="n">
        <v>1</v>
      </c>
      <c r="M8437" t="n">
        <v>0</v>
      </c>
      <c r="O8437" t="n">
        <v>0</v>
      </c>
      <c r="P8437" t="n">
        <v>58</v>
      </c>
      <c r="Q8437" t="n">
        <v>0</v>
      </c>
      <c r="R8437" t="n">
        <v>0</v>
      </c>
      <c r="S8437" t="n">
        <v>0</v>
      </c>
      <c r="T8437" t="n">
        <v>6</v>
      </c>
    </row>
    <row r="8438">
      <c r="A8438" s="8" t="n">
        <v>46223</v>
      </c>
      <c r="B8438" t="inlineStr">
        <is>
          <t>DL</t>
        </is>
      </c>
      <c r="C8438" s="9">
        <f>_xlfn.XLOOKUP(B8438,Carriers[Code],Carriers[Airline])</f>
        <v/>
      </c>
      <c r="D8438" t="n">
        <v>973</v>
      </c>
      <c r="E8438" t="inlineStr">
        <is>
          <t>ATL</t>
        </is>
      </c>
      <c r="F8438" s="10" t="n">
        <v>1910</v>
      </c>
      <c r="G8438" t="inlineStr">
        <is>
          <t>1900-1959</t>
        </is>
      </c>
      <c r="H8438" s="9">
        <f>INT(F8438/100)</f>
        <v/>
      </c>
      <c r="I8438" t="n">
        <v>69</v>
      </c>
      <c r="J8438" t="n">
        <v>1</v>
      </c>
      <c r="K8438" t="n">
        <v>46</v>
      </c>
      <c r="L8438" t="n">
        <v>1</v>
      </c>
      <c r="M8438" t="n">
        <v>0</v>
      </c>
      <c r="O8438" t="n">
        <v>0</v>
      </c>
      <c r="P8438" t="n">
        <v>2</v>
      </c>
      <c r="Q8438" t="n">
        <v>0</v>
      </c>
      <c r="R8438" t="n">
        <v>0</v>
      </c>
      <c r="S8438" t="n">
        <v>0</v>
      </c>
      <c r="T8438" t="n">
        <v>44</v>
      </c>
    </row>
    <row r="8439">
      <c r="A8439" s="8" t="n">
        <v>46223</v>
      </c>
      <c r="B8439" t="inlineStr">
        <is>
          <t>B6</t>
        </is>
      </c>
      <c r="C8439" s="9">
        <f>_xlfn.XLOOKUP(B8439,Carriers[Code],Carriers[Airline])</f>
        <v/>
      </c>
      <c r="D8439" t="n">
        <v>95</v>
      </c>
      <c r="E8439" t="inlineStr">
        <is>
          <t>PDX</t>
        </is>
      </c>
      <c r="F8439" s="10" t="n">
        <v>1919</v>
      </c>
      <c r="G8439" t="inlineStr">
        <is>
          <t>1900-1959</t>
        </is>
      </c>
      <c r="H8439" s="9">
        <f>INT(F8439/100)</f>
        <v/>
      </c>
      <c r="I8439" t="n">
        <v>-8</v>
      </c>
      <c r="J8439" t="n">
        <v>0</v>
      </c>
      <c r="K8439" t="n">
        <v>6</v>
      </c>
      <c r="L8439" t="n">
        <v>0</v>
      </c>
      <c r="M8439" t="n">
        <v>0</v>
      </c>
      <c r="O8439" t="n">
        <v>0</v>
      </c>
    </row>
    <row r="8440">
      <c r="A8440" s="8" t="n">
        <v>46223</v>
      </c>
      <c r="B8440" t="inlineStr">
        <is>
          <t>DL</t>
        </is>
      </c>
      <c r="C8440" s="9">
        <f>_xlfn.XLOOKUP(B8440,Carriers[Code],Carriers[Airline])</f>
        <v/>
      </c>
      <c r="D8440" t="n">
        <v>2305</v>
      </c>
      <c r="E8440" t="inlineStr">
        <is>
          <t>DFW</t>
        </is>
      </c>
      <c r="F8440" s="10" t="n">
        <v>1920</v>
      </c>
      <c r="G8440" t="inlineStr">
        <is>
          <t>1900-1959</t>
        </is>
      </c>
      <c r="H8440" s="9">
        <f>INT(F8440/100)</f>
        <v/>
      </c>
      <c r="I8440" t="n">
        <v>36</v>
      </c>
      <c r="J8440" t="n">
        <v>1</v>
      </c>
      <c r="K8440" t="n">
        <v>8</v>
      </c>
      <c r="L8440" t="n">
        <v>0</v>
      </c>
      <c r="M8440" t="n">
        <v>0</v>
      </c>
      <c r="O8440" t="n">
        <v>0</v>
      </c>
    </row>
    <row r="8441">
      <c r="A8441" s="8" t="n">
        <v>46223</v>
      </c>
      <c r="B8441" t="inlineStr">
        <is>
          <t>YX</t>
        </is>
      </c>
      <c r="C8441" s="9">
        <f>_xlfn.XLOOKUP(B8441,Carriers[Code],Carriers[Airline])</f>
        <v/>
      </c>
      <c r="D8441" t="n">
        <v>5629</v>
      </c>
      <c r="E8441" t="inlineStr">
        <is>
          <t>CMH</t>
        </is>
      </c>
      <c r="F8441" s="10" t="n">
        <v>1925</v>
      </c>
      <c r="G8441" t="inlineStr">
        <is>
          <t>1900-1959</t>
        </is>
      </c>
      <c r="H8441" s="9">
        <f>INT(F8441/100)</f>
        <v/>
      </c>
      <c r="I8441" t="n">
        <v>24</v>
      </c>
      <c r="J8441" t="n">
        <v>1</v>
      </c>
      <c r="K8441" t="n">
        <v>4</v>
      </c>
      <c r="L8441" t="n">
        <v>0</v>
      </c>
      <c r="M8441" t="n">
        <v>0</v>
      </c>
      <c r="O8441" t="n">
        <v>0</v>
      </c>
    </row>
    <row r="8442">
      <c r="A8442" s="8" t="n">
        <v>46223</v>
      </c>
      <c r="B8442" t="inlineStr">
        <is>
          <t>AA</t>
        </is>
      </c>
      <c r="C8442" s="9">
        <f>_xlfn.XLOOKUP(B8442,Carriers[Code],Carriers[Airline])</f>
        <v/>
      </c>
      <c r="D8442" t="n">
        <v>852</v>
      </c>
      <c r="E8442" t="inlineStr">
        <is>
          <t>DCA</t>
        </is>
      </c>
      <c r="F8442" s="10" t="n">
        <v>1927</v>
      </c>
      <c r="G8442" t="inlineStr">
        <is>
          <t>1900-1959</t>
        </is>
      </c>
      <c r="H8442" s="9">
        <f>INT(F8442/100)</f>
        <v/>
      </c>
      <c r="I8442" t="n">
        <v>57</v>
      </c>
      <c r="J8442" t="n">
        <v>1</v>
      </c>
      <c r="K8442" t="n">
        <v>47</v>
      </c>
      <c r="L8442" t="n">
        <v>1</v>
      </c>
      <c r="M8442" t="n">
        <v>0</v>
      </c>
      <c r="O8442" t="n">
        <v>0</v>
      </c>
      <c r="P8442" t="n">
        <v>1</v>
      </c>
      <c r="Q8442" t="n">
        <v>0</v>
      </c>
      <c r="R8442" t="n">
        <v>0</v>
      </c>
      <c r="S8442" t="n">
        <v>0</v>
      </c>
      <c r="T8442" t="n">
        <v>46</v>
      </c>
    </row>
    <row r="8443">
      <c r="A8443" s="8" t="n">
        <v>46223</v>
      </c>
      <c r="B8443" t="inlineStr">
        <is>
          <t>UA</t>
        </is>
      </c>
      <c r="C8443" s="9">
        <f>_xlfn.XLOOKUP(B8443,Carriers[Code],Carriers[Airline])</f>
        <v/>
      </c>
      <c r="D8443" t="n">
        <v>2136</v>
      </c>
      <c r="E8443" t="inlineStr">
        <is>
          <t>IAD</t>
        </is>
      </c>
      <c r="F8443" s="10" t="n">
        <v>1927</v>
      </c>
      <c r="G8443" t="inlineStr">
        <is>
          <t>1900-1959</t>
        </is>
      </c>
      <c r="H8443" s="9">
        <f>INT(F8443/100)</f>
        <v/>
      </c>
      <c r="I8443" t="n">
        <v>13</v>
      </c>
      <c r="J8443" t="n">
        <v>0</v>
      </c>
      <c r="K8443" t="n">
        <v>-2</v>
      </c>
      <c r="L8443" t="n">
        <v>0</v>
      </c>
      <c r="M8443" t="n">
        <v>0</v>
      </c>
      <c r="O8443" t="n">
        <v>0</v>
      </c>
    </row>
    <row r="8444">
      <c r="A8444" s="8" t="n">
        <v>46223</v>
      </c>
      <c r="B8444" t="inlineStr">
        <is>
          <t>B6</t>
        </is>
      </c>
      <c r="C8444" s="9">
        <f>_xlfn.XLOOKUP(B8444,Carriers[Code],Carriers[Airline])</f>
        <v/>
      </c>
      <c r="D8444" t="n">
        <v>197</v>
      </c>
      <c r="E8444" t="inlineStr">
        <is>
          <t>SEA</t>
        </is>
      </c>
      <c r="F8444" s="10" t="n">
        <v>1929</v>
      </c>
      <c r="G8444" t="inlineStr">
        <is>
          <t>1900-1959</t>
        </is>
      </c>
      <c r="H8444" s="9">
        <f>INT(F8444/100)</f>
        <v/>
      </c>
      <c r="I8444" t="n">
        <v>15</v>
      </c>
      <c r="J8444" t="n">
        <v>1</v>
      </c>
      <c r="K8444" t="n">
        <v>21</v>
      </c>
      <c r="L8444" t="n">
        <v>1</v>
      </c>
      <c r="M8444" t="n">
        <v>0</v>
      </c>
      <c r="O8444" t="n">
        <v>0</v>
      </c>
      <c r="P8444" t="n">
        <v>15</v>
      </c>
      <c r="Q8444" t="n">
        <v>0</v>
      </c>
      <c r="R8444" t="n">
        <v>6</v>
      </c>
      <c r="S8444" t="n">
        <v>0</v>
      </c>
      <c r="T8444" t="n">
        <v>0</v>
      </c>
    </row>
    <row r="8445">
      <c r="A8445" s="8" t="n">
        <v>46223</v>
      </c>
      <c r="B8445" t="inlineStr">
        <is>
          <t>DL</t>
        </is>
      </c>
      <c r="C8445" s="9">
        <f>_xlfn.XLOOKUP(B8445,Carriers[Code],Carriers[Airline])</f>
        <v/>
      </c>
      <c r="D8445" t="n">
        <v>324</v>
      </c>
      <c r="E8445" t="inlineStr">
        <is>
          <t>SEA</t>
        </is>
      </c>
      <c r="F8445" s="10" t="n">
        <v>1929</v>
      </c>
      <c r="G8445" t="inlineStr">
        <is>
          <t>1900-1959</t>
        </is>
      </c>
      <c r="H8445" s="9">
        <f>INT(F8445/100)</f>
        <v/>
      </c>
      <c r="I8445" t="n">
        <v>86</v>
      </c>
      <c r="J8445" t="n">
        <v>1</v>
      </c>
      <c r="K8445" t="n">
        <v>77</v>
      </c>
      <c r="L8445" t="n">
        <v>1</v>
      </c>
      <c r="M8445" t="n">
        <v>0</v>
      </c>
      <c r="O8445" t="n">
        <v>0</v>
      </c>
      <c r="P8445" t="n">
        <v>77</v>
      </c>
      <c r="Q8445" t="n">
        <v>0</v>
      </c>
      <c r="R8445" t="n">
        <v>0</v>
      </c>
      <c r="S8445" t="n">
        <v>0</v>
      </c>
      <c r="T8445" t="n">
        <v>0</v>
      </c>
    </row>
    <row r="8446">
      <c r="A8446" s="8" t="n">
        <v>46223</v>
      </c>
      <c r="B8446" t="inlineStr">
        <is>
          <t>B6</t>
        </is>
      </c>
      <c r="C8446" s="9">
        <f>_xlfn.XLOOKUP(B8446,Carriers[Code],Carriers[Airline])</f>
        <v/>
      </c>
      <c r="D8446" t="n">
        <v>247</v>
      </c>
      <c r="E8446" t="inlineStr">
        <is>
          <t>SLC</t>
        </is>
      </c>
      <c r="F8446" s="10" t="n">
        <v>1932</v>
      </c>
      <c r="G8446" t="inlineStr">
        <is>
          <t>1900-1959</t>
        </is>
      </c>
      <c r="H8446" s="9">
        <f>INT(F8446/100)</f>
        <v/>
      </c>
      <c r="I8446" t="n">
        <v>169</v>
      </c>
      <c r="J8446" t="n">
        <v>1</v>
      </c>
      <c r="K8446" t="n">
        <v>163</v>
      </c>
      <c r="L8446" t="n">
        <v>1</v>
      </c>
      <c r="M8446" t="n">
        <v>0</v>
      </c>
      <c r="O8446" t="n">
        <v>0</v>
      </c>
      <c r="P8446" t="n">
        <v>163</v>
      </c>
      <c r="Q8446" t="n">
        <v>0</v>
      </c>
      <c r="R8446" t="n">
        <v>0</v>
      </c>
      <c r="S8446" t="n">
        <v>0</v>
      </c>
      <c r="T8446" t="n">
        <v>0</v>
      </c>
    </row>
    <row r="8447">
      <c r="A8447" s="8" t="n">
        <v>46223</v>
      </c>
      <c r="B8447" t="inlineStr">
        <is>
          <t>AA</t>
        </is>
      </c>
      <c r="C8447" s="9">
        <f>_xlfn.XLOOKUP(B8447,Carriers[Code],Carriers[Airline])</f>
        <v/>
      </c>
      <c r="D8447" t="n">
        <v>1691</v>
      </c>
      <c r="E8447" t="inlineStr">
        <is>
          <t>LAX</t>
        </is>
      </c>
      <c r="F8447" s="10" t="n">
        <v>1935</v>
      </c>
      <c r="G8447" t="inlineStr">
        <is>
          <t>1900-1959</t>
        </is>
      </c>
      <c r="H8447" s="9">
        <f>INT(F8447/100)</f>
        <v/>
      </c>
      <c r="I8447" t="n">
        <v>96</v>
      </c>
      <c r="J8447" t="n">
        <v>1</v>
      </c>
      <c r="K8447" t="n">
        <v>73</v>
      </c>
      <c r="L8447" t="n">
        <v>1</v>
      </c>
      <c r="M8447" t="n">
        <v>0</v>
      </c>
      <c r="O8447" t="n">
        <v>0</v>
      </c>
      <c r="P8447" t="n">
        <v>2</v>
      </c>
      <c r="Q8447" t="n">
        <v>0</v>
      </c>
      <c r="R8447" t="n">
        <v>0</v>
      </c>
      <c r="S8447" t="n">
        <v>0</v>
      </c>
      <c r="T8447" t="n">
        <v>71</v>
      </c>
    </row>
    <row r="8448">
      <c r="A8448" s="8" t="n">
        <v>46223</v>
      </c>
      <c r="B8448" t="inlineStr">
        <is>
          <t>AA</t>
        </is>
      </c>
      <c r="C8448" s="9">
        <f>_xlfn.XLOOKUP(B8448,Carriers[Code],Carriers[Airline])</f>
        <v/>
      </c>
      <c r="D8448" t="n">
        <v>1147</v>
      </c>
      <c r="E8448" t="inlineStr">
        <is>
          <t>PHL</t>
        </is>
      </c>
      <c r="F8448" s="10" t="n">
        <v>1937</v>
      </c>
      <c r="G8448" t="inlineStr">
        <is>
          <t>1900-1959</t>
        </is>
      </c>
      <c r="H8448" s="9">
        <f>INT(F8448/100)</f>
        <v/>
      </c>
      <c r="I8448" t="n">
        <v>32</v>
      </c>
      <c r="J8448" t="n">
        <v>1</v>
      </c>
      <c r="K8448" t="n">
        <v>9</v>
      </c>
      <c r="L8448" t="n">
        <v>0</v>
      </c>
      <c r="M8448" t="n">
        <v>0</v>
      </c>
      <c r="O8448" t="n">
        <v>0</v>
      </c>
    </row>
    <row r="8449">
      <c r="A8449" s="8" t="n">
        <v>46223</v>
      </c>
      <c r="B8449" t="inlineStr">
        <is>
          <t>B6</t>
        </is>
      </c>
      <c r="C8449" s="9">
        <f>_xlfn.XLOOKUP(B8449,Carriers[Code],Carriers[Airline])</f>
        <v/>
      </c>
      <c r="D8449" t="n">
        <v>817</v>
      </c>
      <c r="E8449" t="inlineStr">
        <is>
          <t>JFK</t>
        </is>
      </c>
      <c r="F8449" s="10" t="n">
        <v>1939</v>
      </c>
      <c r="G8449" t="inlineStr">
        <is>
          <t>1900-1959</t>
        </is>
      </c>
      <c r="H8449" s="9">
        <f>INT(F8449/100)</f>
        <v/>
      </c>
      <c r="I8449" t="n">
        <v>34</v>
      </c>
      <c r="J8449" t="n">
        <v>1</v>
      </c>
      <c r="K8449" t="n">
        <v>21</v>
      </c>
      <c r="L8449" t="n">
        <v>1</v>
      </c>
      <c r="M8449" t="n">
        <v>0</v>
      </c>
      <c r="O8449" t="n">
        <v>0</v>
      </c>
      <c r="P8449" t="n">
        <v>14</v>
      </c>
      <c r="Q8449" t="n">
        <v>0</v>
      </c>
      <c r="R8449" t="n">
        <v>0</v>
      </c>
      <c r="S8449" t="n">
        <v>0</v>
      </c>
      <c r="T8449" t="n">
        <v>7</v>
      </c>
    </row>
    <row r="8450">
      <c r="A8450" s="8" t="n">
        <v>46223</v>
      </c>
      <c r="B8450" t="inlineStr">
        <is>
          <t>YX</t>
        </is>
      </c>
      <c r="C8450" s="9">
        <f>_xlfn.XLOOKUP(B8450,Carriers[Code],Carriers[Airline])</f>
        <v/>
      </c>
      <c r="D8450" t="n">
        <v>5807</v>
      </c>
      <c r="E8450" t="inlineStr">
        <is>
          <t>CLT</t>
        </is>
      </c>
      <c r="F8450" s="10" t="n">
        <v>1940</v>
      </c>
      <c r="G8450" t="inlineStr">
        <is>
          <t>1900-1959</t>
        </is>
      </c>
      <c r="H8450" s="9">
        <f>INT(F8450/100)</f>
        <v/>
      </c>
      <c r="I8450" t="n">
        <v>130</v>
      </c>
      <c r="J8450" t="n">
        <v>1</v>
      </c>
      <c r="K8450" t="n">
        <v>153</v>
      </c>
      <c r="L8450" t="n">
        <v>1</v>
      </c>
      <c r="M8450" t="n">
        <v>0</v>
      </c>
      <c r="O8450" t="n">
        <v>0</v>
      </c>
      <c r="P8450" t="n">
        <v>85</v>
      </c>
      <c r="Q8450" t="n">
        <v>0</v>
      </c>
      <c r="R8450" t="n">
        <v>36</v>
      </c>
      <c r="S8450" t="n">
        <v>0</v>
      </c>
      <c r="T8450" t="n">
        <v>32</v>
      </c>
    </row>
    <row r="8451">
      <c r="A8451" s="8" t="n">
        <v>46223</v>
      </c>
      <c r="B8451" t="inlineStr">
        <is>
          <t>AS</t>
        </is>
      </c>
      <c r="C8451" s="9">
        <f>_xlfn.XLOOKUP(B8451,Carriers[Code],Carriers[Airline])</f>
        <v/>
      </c>
      <c r="D8451" t="n">
        <v>1337</v>
      </c>
      <c r="E8451" t="inlineStr">
        <is>
          <t>SEA</t>
        </is>
      </c>
      <c r="F8451" s="10" t="n">
        <v>1944</v>
      </c>
      <c r="G8451" t="inlineStr">
        <is>
          <t>1900-1959</t>
        </is>
      </c>
      <c r="H8451" s="9">
        <f>INT(F8451/100)</f>
        <v/>
      </c>
      <c r="I8451" t="n">
        <v>29</v>
      </c>
      <c r="J8451" t="n">
        <v>1</v>
      </c>
      <c r="K8451" t="n">
        <v>35</v>
      </c>
      <c r="L8451" t="n">
        <v>1</v>
      </c>
      <c r="M8451" t="n">
        <v>0</v>
      </c>
      <c r="O8451" t="n">
        <v>0</v>
      </c>
      <c r="P8451" t="n">
        <v>29</v>
      </c>
      <c r="Q8451" t="n">
        <v>0</v>
      </c>
      <c r="R8451" t="n">
        <v>6</v>
      </c>
      <c r="S8451" t="n">
        <v>0</v>
      </c>
      <c r="T8451" t="n">
        <v>0</v>
      </c>
    </row>
    <row r="8452">
      <c r="A8452" s="8" t="n">
        <v>46223</v>
      </c>
      <c r="B8452" t="inlineStr">
        <is>
          <t>DL</t>
        </is>
      </c>
      <c r="C8452" s="9">
        <f>_xlfn.XLOOKUP(B8452,Carriers[Code],Carriers[Airline])</f>
        <v/>
      </c>
      <c r="D8452" t="n">
        <v>2586</v>
      </c>
      <c r="E8452" t="inlineStr">
        <is>
          <t>BNA</t>
        </is>
      </c>
      <c r="F8452" s="10" t="n">
        <v>1945</v>
      </c>
      <c r="G8452" t="inlineStr">
        <is>
          <t>1900-1959</t>
        </is>
      </c>
      <c r="H8452" s="9">
        <f>INT(F8452/100)</f>
        <v/>
      </c>
      <c r="I8452" t="n">
        <v>4</v>
      </c>
      <c r="J8452" t="n">
        <v>0</v>
      </c>
      <c r="K8452" t="n">
        <v>-24</v>
      </c>
      <c r="L8452" t="n">
        <v>0</v>
      </c>
      <c r="M8452" t="n">
        <v>0</v>
      </c>
      <c r="O8452" t="n">
        <v>0</v>
      </c>
    </row>
    <row r="8453">
      <c r="A8453" s="8" t="n">
        <v>46223</v>
      </c>
      <c r="B8453" t="inlineStr">
        <is>
          <t>WN</t>
        </is>
      </c>
      <c r="C8453" s="9">
        <f>_xlfn.XLOOKUP(B8453,Carriers[Code],Carriers[Airline])</f>
        <v/>
      </c>
      <c r="D8453" t="n">
        <v>735</v>
      </c>
      <c r="E8453" t="inlineStr">
        <is>
          <t>BWI</t>
        </is>
      </c>
      <c r="F8453" s="10" t="n">
        <v>1950</v>
      </c>
      <c r="G8453" t="inlineStr">
        <is>
          <t>1900-1959</t>
        </is>
      </c>
      <c r="H8453" s="9">
        <f>INT(F8453/100)</f>
        <v/>
      </c>
      <c r="I8453" t="n">
        <v>69</v>
      </c>
      <c r="J8453" t="n">
        <v>1</v>
      </c>
      <c r="K8453" t="n">
        <v>47</v>
      </c>
      <c r="L8453" t="n">
        <v>1</v>
      </c>
      <c r="M8453" t="n">
        <v>0</v>
      </c>
      <c r="O8453" t="n">
        <v>0</v>
      </c>
      <c r="P8453" t="n">
        <v>8</v>
      </c>
      <c r="Q8453" t="n">
        <v>0</v>
      </c>
      <c r="R8453" t="n">
        <v>0</v>
      </c>
      <c r="S8453" t="n">
        <v>0</v>
      </c>
      <c r="T8453" t="n">
        <v>39</v>
      </c>
    </row>
    <row r="8454">
      <c r="A8454" s="8" t="n">
        <v>46223</v>
      </c>
      <c r="B8454" t="inlineStr">
        <is>
          <t>B6</t>
        </is>
      </c>
      <c r="C8454" s="9">
        <f>_xlfn.XLOOKUP(B8454,Carriers[Code],Carriers[Airline])</f>
        <v/>
      </c>
      <c r="D8454" t="n">
        <v>1897</v>
      </c>
      <c r="E8454" t="inlineStr">
        <is>
          <t>ATL</t>
        </is>
      </c>
      <c r="F8454" s="10" t="n">
        <v>1951</v>
      </c>
      <c r="G8454" t="inlineStr">
        <is>
          <t>1900-1959</t>
        </is>
      </c>
      <c r="H8454" s="9">
        <f>INT(F8454/100)</f>
        <v/>
      </c>
      <c r="I8454" t="n">
        <v>162</v>
      </c>
      <c r="J8454" t="n">
        <v>1</v>
      </c>
      <c r="K8454" t="n">
        <v>152</v>
      </c>
      <c r="L8454" t="n">
        <v>1</v>
      </c>
      <c r="M8454" t="n">
        <v>0</v>
      </c>
      <c r="O8454" t="n">
        <v>0</v>
      </c>
      <c r="P8454" t="n">
        <v>8</v>
      </c>
      <c r="Q8454" t="n">
        <v>0</v>
      </c>
      <c r="R8454" t="n">
        <v>0</v>
      </c>
      <c r="S8454" t="n">
        <v>0</v>
      </c>
      <c r="T8454" t="n">
        <v>144</v>
      </c>
    </row>
    <row r="8455">
      <c r="A8455" s="8" t="n">
        <v>46223</v>
      </c>
      <c r="B8455" t="inlineStr">
        <is>
          <t>B6</t>
        </is>
      </c>
      <c r="C8455" s="9">
        <f>_xlfn.XLOOKUP(B8455,Carriers[Code],Carriers[Airline])</f>
        <v/>
      </c>
      <c r="D8455" t="n">
        <v>251</v>
      </c>
      <c r="E8455" t="inlineStr">
        <is>
          <t>MCO</t>
        </is>
      </c>
      <c r="F8455" s="10" t="n">
        <v>1955</v>
      </c>
      <c r="G8455" t="inlineStr">
        <is>
          <t>1900-1959</t>
        </is>
      </c>
      <c r="H8455" s="9">
        <f>INT(F8455/100)</f>
        <v/>
      </c>
      <c r="M8455" t="n">
        <v>1</v>
      </c>
      <c r="N8455" t="inlineStr">
        <is>
          <t>A</t>
        </is>
      </c>
      <c r="O8455" t="n">
        <v>0</v>
      </c>
    </row>
    <row r="8456">
      <c r="A8456" s="8" t="n">
        <v>46223</v>
      </c>
      <c r="B8456" t="inlineStr">
        <is>
          <t>B6</t>
        </is>
      </c>
      <c r="C8456" s="9">
        <f>_xlfn.XLOOKUP(B8456,Carriers[Code],Carriers[Airline])</f>
        <v/>
      </c>
      <c r="D8456" t="n">
        <v>777</v>
      </c>
      <c r="E8456" t="inlineStr">
        <is>
          <t>LAS</t>
        </is>
      </c>
      <c r="F8456" s="10" t="n">
        <v>1959</v>
      </c>
      <c r="G8456" t="inlineStr">
        <is>
          <t>1900-1959</t>
        </is>
      </c>
      <c r="H8456" s="9">
        <f>INT(F8456/100)</f>
        <v/>
      </c>
      <c r="I8456" t="n">
        <v>47</v>
      </c>
      <c r="J8456" t="n">
        <v>1</v>
      </c>
      <c r="K8456" t="n">
        <v>30</v>
      </c>
      <c r="L8456" t="n">
        <v>1</v>
      </c>
      <c r="M8456" t="n">
        <v>0</v>
      </c>
      <c r="O8456" t="n">
        <v>0</v>
      </c>
      <c r="P8456" t="n">
        <v>30</v>
      </c>
      <c r="Q8456" t="n">
        <v>0</v>
      </c>
      <c r="R8456" t="n">
        <v>0</v>
      </c>
      <c r="S8456" t="n">
        <v>0</v>
      </c>
      <c r="T8456" t="n">
        <v>0</v>
      </c>
    </row>
    <row r="8457">
      <c r="A8457" s="8" t="n">
        <v>46223</v>
      </c>
      <c r="B8457" t="inlineStr">
        <is>
          <t>B6</t>
        </is>
      </c>
      <c r="C8457" s="9">
        <f>_xlfn.XLOOKUP(B8457,Carriers[Code],Carriers[Airline])</f>
        <v/>
      </c>
      <c r="D8457" t="n">
        <v>993</v>
      </c>
      <c r="E8457" t="inlineStr">
        <is>
          <t>DEN</t>
        </is>
      </c>
      <c r="F8457" s="10" t="n">
        <v>1959</v>
      </c>
      <c r="G8457" t="inlineStr">
        <is>
          <t>1900-1959</t>
        </is>
      </c>
      <c r="H8457" s="9">
        <f>INT(F8457/100)</f>
        <v/>
      </c>
      <c r="I8457" t="n">
        <v>52</v>
      </c>
      <c r="J8457" t="n">
        <v>1</v>
      </c>
      <c r="K8457" t="n">
        <v>42</v>
      </c>
      <c r="L8457" t="n">
        <v>1</v>
      </c>
      <c r="M8457" t="n">
        <v>0</v>
      </c>
      <c r="O8457" t="n">
        <v>0</v>
      </c>
      <c r="P8457" t="n">
        <v>13</v>
      </c>
      <c r="Q8457" t="n">
        <v>0</v>
      </c>
      <c r="R8457" t="n">
        <v>0</v>
      </c>
      <c r="S8457" t="n">
        <v>0</v>
      </c>
      <c r="T8457" t="n">
        <v>29</v>
      </c>
    </row>
    <row r="8458">
      <c r="A8458" s="8" t="n">
        <v>46223</v>
      </c>
      <c r="B8458" t="inlineStr">
        <is>
          <t>WN</t>
        </is>
      </c>
      <c r="C8458" s="9">
        <f>_xlfn.XLOOKUP(B8458,Carriers[Code],Carriers[Airline])</f>
        <v/>
      </c>
      <c r="D8458" t="n">
        <v>2338</v>
      </c>
      <c r="E8458" t="inlineStr">
        <is>
          <t>BNA</t>
        </is>
      </c>
      <c r="F8458" s="10" t="n">
        <v>2000</v>
      </c>
      <c r="G8458" t="inlineStr">
        <is>
          <t>2000-2059</t>
        </is>
      </c>
      <c r="H8458" s="9">
        <f>INT(F8458/100)</f>
        <v/>
      </c>
      <c r="I8458" t="n">
        <v>130</v>
      </c>
      <c r="J8458" t="n">
        <v>1</v>
      </c>
      <c r="K8458" t="n">
        <v>115</v>
      </c>
      <c r="L8458" t="n">
        <v>1</v>
      </c>
      <c r="M8458" t="n">
        <v>0</v>
      </c>
      <c r="O8458" t="n">
        <v>0</v>
      </c>
      <c r="P8458" t="n">
        <v>14</v>
      </c>
      <c r="Q8458" t="n">
        <v>0</v>
      </c>
      <c r="R8458" t="n">
        <v>0</v>
      </c>
      <c r="S8458" t="n">
        <v>0</v>
      </c>
      <c r="T8458" t="n">
        <v>101</v>
      </c>
    </row>
    <row r="8459">
      <c r="A8459" s="8" t="n">
        <v>46223</v>
      </c>
      <c r="B8459" t="inlineStr">
        <is>
          <t>YX</t>
        </is>
      </c>
      <c r="C8459" s="9">
        <f>_xlfn.XLOOKUP(B8459,Carriers[Code],Carriers[Airline])</f>
        <v/>
      </c>
      <c r="D8459" t="n">
        <v>4397</v>
      </c>
      <c r="E8459" t="inlineStr">
        <is>
          <t>LGA</t>
        </is>
      </c>
      <c r="F8459" s="10" t="n">
        <v>2000</v>
      </c>
      <c r="G8459" t="inlineStr">
        <is>
          <t>2000-2059</t>
        </is>
      </c>
      <c r="H8459" s="9">
        <f>INT(F8459/100)</f>
        <v/>
      </c>
      <c r="I8459" t="n">
        <v>6</v>
      </c>
      <c r="J8459" t="n">
        <v>0</v>
      </c>
      <c r="K8459" t="n">
        <v>-10</v>
      </c>
      <c r="L8459" t="n">
        <v>0</v>
      </c>
      <c r="M8459" t="n">
        <v>0</v>
      </c>
      <c r="O8459" t="n">
        <v>0</v>
      </c>
    </row>
    <row r="8460">
      <c r="A8460" s="8" t="n">
        <v>46223</v>
      </c>
      <c r="B8460" t="inlineStr">
        <is>
          <t>YX</t>
        </is>
      </c>
      <c r="C8460" s="9">
        <f>_xlfn.XLOOKUP(B8460,Carriers[Code],Carriers[Airline])</f>
        <v/>
      </c>
      <c r="D8460" t="n">
        <v>5849</v>
      </c>
      <c r="E8460" t="inlineStr">
        <is>
          <t>LGA</t>
        </is>
      </c>
      <c r="F8460" s="10" t="n">
        <v>2000</v>
      </c>
      <c r="G8460" t="inlineStr">
        <is>
          <t>2000-2059</t>
        </is>
      </c>
      <c r="H8460" s="9">
        <f>INT(F8460/100)</f>
        <v/>
      </c>
      <c r="I8460" t="n">
        <v>67</v>
      </c>
      <c r="J8460" t="n">
        <v>1</v>
      </c>
      <c r="K8460" t="n">
        <v>54</v>
      </c>
      <c r="L8460" t="n">
        <v>1</v>
      </c>
      <c r="M8460" t="n">
        <v>0</v>
      </c>
      <c r="O8460" t="n">
        <v>0</v>
      </c>
      <c r="P8460" t="n">
        <v>45</v>
      </c>
      <c r="Q8460" t="n">
        <v>0</v>
      </c>
      <c r="R8460" t="n">
        <v>0</v>
      </c>
      <c r="S8460" t="n">
        <v>0</v>
      </c>
      <c r="T8460" t="n">
        <v>9</v>
      </c>
    </row>
    <row r="8461">
      <c r="A8461" s="8" t="n">
        <v>46223</v>
      </c>
      <c r="B8461" t="inlineStr">
        <is>
          <t>DL</t>
        </is>
      </c>
      <c r="C8461" s="9">
        <f>_xlfn.XLOOKUP(B8461,Carriers[Code],Carriers[Airline])</f>
        <v/>
      </c>
      <c r="D8461" t="n">
        <v>817</v>
      </c>
      <c r="E8461" t="inlineStr">
        <is>
          <t>RDU</t>
        </is>
      </c>
      <c r="F8461" s="10" t="n">
        <v>2005</v>
      </c>
      <c r="G8461" t="inlineStr">
        <is>
          <t>2000-2059</t>
        </is>
      </c>
      <c r="H8461" s="9">
        <f>INT(F8461/100)</f>
        <v/>
      </c>
      <c r="I8461" t="n">
        <v>-6</v>
      </c>
      <c r="J8461" t="n">
        <v>0</v>
      </c>
      <c r="K8461" t="n">
        <v>-13</v>
      </c>
      <c r="L8461" t="n">
        <v>0</v>
      </c>
      <c r="M8461" t="n">
        <v>0</v>
      </c>
      <c r="O8461" t="n">
        <v>0</v>
      </c>
    </row>
    <row r="8462">
      <c r="A8462" s="8" t="n">
        <v>46223</v>
      </c>
      <c r="B8462" t="inlineStr">
        <is>
          <t>YX</t>
        </is>
      </c>
      <c r="C8462" s="9">
        <f>_xlfn.XLOOKUP(B8462,Carriers[Code],Carriers[Airline])</f>
        <v/>
      </c>
      <c r="D8462" t="n">
        <v>4616</v>
      </c>
      <c r="E8462" t="inlineStr">
        <is>
          <t>BUF</t>
        </is>
      </c>
      <c r="F8462" s="10" t="n">
        <v>2005</v>
      </c>
      <c r="G8462" t="inlineStr">
        <is>
          <t>2000-2059</t>
        </is>
      </c>
      <c r="H8462" s="9">
        <f>INT(F8462/100)</f>
        <v/>
      </c>
      <c r="I8462" t="n">
        <v>12</v>
      </c>
      <c r="J8462" t="n">
        <v>0</v>
      </c>
      <c r="K8462" t="n">
        <v>1</v>
      </c>
      <c r="L8462" t="n">
        <v>0</v>
      </c>
      <c r="M8462" t="n">
        <v>0</v>
      </c>
      <c r="O8462" t="n">
        <v>0</v>
      </c>
    </row>
    <row r="8463">
      <c r="A8463" s="8" t="n">
        <v>46223</v>
      </c>
      <c r="B8463" t="inlineStr">
        <is>
          <t>YX</t>
        </is>
      </c>
      <c r="C8463" s="9">
        <f>_xlfn.XLOOKUP(B8463,Carriers[Code],Carriers[Airline])</f>
        <v/>
      </c>
      <c r="D8463" t="n">
        <v>5666</v>
      </c>
      <c r="E8463" t="inlineStr">
        <is>
          <t>DCA</t>
        </is>
      </c>
      <c r="F8463" s="10" t="n">
        <v>2005</v>
      </c>
      <c r="G8463" t="inlineStr">
        <is>
          <t>2000-2059</t>
        </is>
      </c>
      <c r="H8463" s="9">
        <f>INT(F8463/100)</f>
        <v/>
      </c>
      <c r="I8463" t="n">
        <v>35</v>
      </c>
      <c r="J8463" t="n">
        <v>1</v>
      </c>
      <c r="K8463" t="n">
        <v>120</v>
      </c>
      <c r="L8463" t="n">
        <v>1</v>
      </c>
      <c r="M8463" t="n">
        <v>0</v>
      </c>
      <c r="O8463" t="n">
        <v>0</v>
      </c>
      <c r="P8463" t="n">
        <v>0</v>
      </c>
      <c r="Q8463" t="n">
        <v>0</v>
      </c>
      <c r="R8463" t="n">
        <v>85</v>
      </c>
      <c r="S8463" t="n">
        <v>0</v>
      </c>
      <c r="T8463" t="n">
        <v>35</v>
      </c>
    </row>
    <row r="8464">
      <c r="A8464" s="8" t="n">
        <v>46223</v>
      </c>
      <c r="B8464" t="inlineStr">
        <is>
          <t>B6</t>
        </is>
      </c>
      <c r="C8464" s="9">
        <f>_xlfn.XLOOKUP(B8464,Carriers[Code],Carriers[Airline])</f>
        <v/>
      </c>
      <c r="D8464" t="n">
        <v>455</v>
      </c>
      <c r="E8464" t="inlineStr">
        <is>
          <t>DCA</t>
        </is>
      </c>
      <c r="F8464" s="10" t="n">
        <v>2006</v>
      </c>
      <c r="G8464" t="inlineStr">
        <is>
          <t>2000-2059</t>
        </is>
      </c>
      <c r="H8464" s="9">
        <f>INT(F8464/100)</f>
        <v/>
      </c>
      <c r="I8464" t="n">
        <v>29</v>
      </c>
      <c r="J8464" t="n">
        <v>1</v>
      </c>
      <c r="K8464" t="n">
        <v>18</v>
      </c>
      <c r="L8464" t="n">
        <v>1</v>
      </c>
      <c r="M8464" t="n">
        <v>0</v>
      </c>
      <c r="O8464" t="n">
        <v>0</v>
      </c>
      <c r="P8464" t="n">
        <v>7</v>
      </c>
      <c r="Q8464" t="n">
        <v>0</v>
      </c>
      <c r="R8464" t="n">
        <v>0</v>
      </c>
      <c r="S8464" t="n">
        <v>0</v>
      </c>
      <c r="T8464" t="n">
        <v>11</v>
      </c>
    </row>
    <row r="8465">
      <c r="A8465" s="8" t="n">
        <v>46223</v>
      </c>
      <c r="B8465" t="inlineStr">
        <is>
          <t>YX</t>
        </is>
      </c>
      <c r="C8465" s="9">
        <f>_xlfn.XLOOKUP(B8465,Carriers[Code],Carriers[Airline])</f>
        <v/>
      </c>
      <c r="D8465" t="n">
        <v>5679</v>
      </c>
      <c r="E8465" t="inlineStr">
        <is>
          <t>PIT</t>
        </is>
      </c>
      <c r="F8465" s="10" t="n">
        <v>2010</v>
      </c>
      <c r="G8465" t="inlineStr">
        <is>
          <t>2000-2059</t>
        </is>
      </c>
      <c r="H8465" s="9">
        <f>INT(F8465/100)</f>
        <v/>
      </c>
      <c r="I8465" t="n">
        <v>17</v>
      </c>
      <c r="J8465" t="n">
        <v>1</v>
      </c>
      <c r="K8465" t="n">
        <v>-2</v>
      </c>
      <c r="L8465" t="n">
        <v>0</v>
      </c>
      <c r="M8465" t="n">
        <v>0</v>
      </c>
      <c r="O8465" t="n">
        <v>0</v>
      </c>
    </row>
    <row r="8466">
      <c r="A8466" s="8" t="n">
        <v>46223</v>
      </c>
      <c r="B8466" t="inlineStr">
        <is>
          <t>DL</t>
        </is>
      </c>
      <c r="C8466" s="9">
        <f>_xlfn.XLOOKUP(B8466,Carriers[Code],Carriers[Airline])</f>
        <v/>
      </c>
      <c r="D8466" t="n">
        <v>2234</v>
      </c>
      <c r="E8466" t="inlineStr">
        <is>
          <t>TPA</t>
        </is>
      </c>
      <c r="F8466" s="10" t="n">
        <v>2015</v>
      </c>
      <c r="G8466" t="inlineStr">
        <is>
          <t>2000-2059</t>
        </is>
      </c>
      <c r="H8466" s="9">
        <f>INT(F8466/100)</f>
        <v/>
      </c>
      <c r="I8466" t="n">
        <v>-1</v>
      </c>
      <c r="J8466" t="n">
        <v>0</v>
      </c>
      <c r="K8466" t="n">
        <v>-21</v>
      </c>
      <c r="L8466" t="n">
        <v>0</v>
      </c>
      <c r="M8466" t="n">
        <v>0</v>
      </c>
      <c r="O8466" t="n">
        <v>0</v>
      </c>
    </row>
    <row r="8467">
      <c r="A8467" s="8" t="n">
        <v>46223</v>
      </c>
      <c r="B8467" t="inlineStr">
        <is>
          <t>UA</t>
        </is>
      </c>
      <c r="C8467" s="9">
        <f>_xlfn.XLOOKUP(B8467,Carriers[Code],Carriers[Airline])</f>
        <v/>
      </c>
      <c r="D8467" t="n">
        <v>2229</v>
      </c>
      <c r="E8467" t="inlineStr">
        <is>
          <t>ORD</t>
        </is>
      </c>
      <c r="F8467" s="10" t="n">
        <v>2015</v>
      </c>
      <c r="G8467" t="inlineStr">
        <is>
          <t>2000-2059</t>
        </is>
      </c>
      <c r="H8467" s="9">
        <f>INT(F8467/100)</f>
        <v/>
      </c>
      <c r="I8467" t="n">
        <v>10</v>
      </c>
      <c r="J8467" t="n">
        <v>0</v>
      </c>
      <c r="K8467" t="n">
        <v>-5</v>
      </c>
      <c r="L8467" t="n">
        <v>0</v>
      </c>
      <c r="M8467" t="n">
        <v>0</v>
      </c>
      <c r="O8467" t="n">
        <v>0</v>
      </c>
    </row>
    <row r="8468">
      <c r="A8468" s="8" t="n">
        <v>46223</v>
      </c>
      <c r="B8468" t="inlineStr">
        <is>
          <t>DL</t>
        </is>
      </c>
      <c r="C8468" s="9">
        <f>_xlfn.XLOOKUP(B8468,Carriers[Code],Carriers[Airline])</f>
        <v/>
      </c>
      <c r="D8468" t="n">
        <v>1513</v>
      </c>
      <c r="E8468" t="inlineStr">
        <is>
          <t>MCO</t>
        </is>
      </c>
      <c r="F8468" s="10" t="n">
        <v>2016</v>
      </c>
      <c r="G8468" t="inlineStr">
        <is>
          <t>2000-2059</t>
        </is>
      </c>
      <c r="H8468" s="9">
        <f>INT(F8468/100)</f>
        <v/>
      </c>
      <c r="I8468" t="n">
        <v>7</v>
      </c>
      <c r="J8468" t="n">
        <v>0</v>
      </c>
      <c r="K8468" t="n">
        <v>-8</v>
      </c>
      <c r="L8468" t="n">
        <v>0</v>
      </c>
      <c r="M8468" t="n">
        <v>0</v>
      </c>
      <c r="O8468" t="n">
        <v>0</v>
      </c>
    </row>
    <row r="8469">
      <c r="A8469" s="8" t="n">
        <v>46223</v>
      </c>
      <c r="B8469" t="inlineStr">
        <is>
          <t>UA</t>
        </is>
      </c>
      <c r="C8469" s="9">
        <f>_xlfn.XLOOKUP(B8469,Carriers[Code],Carriers[Airline])</f>
        <v/>
      </c>
      <c r="D8469" t="n">
        <v>2107</v>
      </c>
      <c r="E8469" t="inlineStr">
        <is>
          <t>SFO</t>
        </is>
      </c>
      <c r="F8469" s="10" t="n">
        <v>2020</v>
      </c>
      <c r="G8469" t="inlineStr">
        <is>
          <t>2000-2059</t>
        </is>
      </c>
      <c r="H8469" s="9">
        <f>INT(F8469/100)</f>
        <v/>
      </c>
      <c r="I8469" t="n">
        <v>5</v>
      </c>
      <c r="J8469" t="n">
        <v>0</v>
      </c>
      <c r="K8469" t="n">
        <v>14</v>
      </c>
      <c r="L8469" t="n">
        <v>0</v>
      </c>
      <c r="M8469" t="n">
        <v>0</v>
      </c>
      <c r="O8469" t="n">
        <v>0</v>
      </c>
    </row>
    <row r="8470">
      <c r="A8470" s="8" t="n">
        <v>46223</v>
      </c>
      <c r="B8470" t="inlineStr">
        <is>
          <t>MQ</t>
        </is>
      </c>
      <c r="C8470" s="9">
        <f>_xlfn.XLOOKUP(B8470,Carriers[Code],Carriers[Airline])</f>
        <v/>
      </c>
      <c r="D8470" t="n">
        <v>4047</v>
      </c>
      <c r="E8470" t="inlineStr">
        <is>
          <t>DCA</t>
        </is>
      </c>
      <c r="F8470" s="10" t="n">
        <v>2022</v>
      </c>
      <c r="G8470" t="inlineStr">
        <is>
          <t>2000-2059</t>
        </is>
      </c>
      <c r="H8470" s="9">
        <f>INT(F8470/100)</f>
        <v/>
      </c>
      <c r="I8470" t="n">
        <v>262</v>
      </c>
      <c r="J8470" t="n">
        <v>1</v>
      </c>
      <c r="K8470" t="n">
        <v>242</v>
      </c>
      <c r="L8470" t="n">
        <v>1</v>
      </c>
      <c r="M8470" t="n">
        <v>0</v>
      </c>
      <c r="O8470" t="n">
        <v>0</v>
      </c>
      <c r="P8470" t="n">
        <v>0</v>
      </c>
      <c r="Q8470" t="n">
        <v>0</v>
      </c>
      <c r="R8470" t="n">
        <v>0</v>
      </c>
      <c r="S8470" t="n">
        <v>0</v>
      </c>
      <c r="T8470" t="n">
        <v>242</v>
      </c>
    </row>
    <row r="8471">
      <c r="A8471" s="8" t="n">
        <v>46223</v>
      </c>
      <c r="B8471" t="inlineStr">
        <is>
          <t>YX</t>
        </is>
      </c>
      <c r="C8471" s="9">
        <f>_xlfn.XLOOKUP(B8471,Carriers[Code],Carriers[Airline])</f>
        <v/>
      </c>
      <c r="D8471" t="n">
        <v>4692</v>
      </c>
      <c r="E8471" t="inlineStr">
        <is>
          <t>MSN</t>
        </is>
      </c>
      <c r="F8471" s="10" t="n">
        <v>2023</v>
      </c>
      <c r="G8471" t="inlineStr">
        <is>
          <t>2000-2059</t>
        </is>
      </c>
      <c r="H8471" s="9">
        <f>INT(F8471/100)</f>
        <v/>
      </c>
      <c r="I8471" t="n">
        <v>67</v>
      </c>
      <c r="J8471" t="n">
        <v>1</v>
      </c>
      <c r="K8471" t="n">
        <v>73</v>
      </c>
      <c r="L8471" t="n">
        <v>1</v>
      </c>
      <c r="M8471" t="n">
        <v>0</v>
      </c>
      <c r="O8471" t="n">
        <v>0</v>
      </c>
      <c r="P8471" t="n">
        <v>1</v>
      </c>
      <c r="Q8471" t="n">
        <v>0</v>
      </c>
      <c r="R8471" t="n">
        <v>6</v>
      </c>
      <c r="S8471" t="n">
        <v>0</v>
      </c>
      <c r="T8471" t="n">
        <v>66</v>
      </c>
    </row>
    <row r="8472">
      <c r="A8472" s="8" t="n">
        <v>46223</v>
      </c>
      <c r="B8472" t="inlineStr">
        <is>
          <t>B6</t>
        </is>
      </c>
      <c r="C8472" s="9">
        <f>_xlfn.XLOOKUP(B8472,Carriers[Code],Carriers[Airline])</f>
        <v/>
      </c>
      <c r="D8472" t="n">
        <v>387</v>
      </c>
      <c r="E8472" t="inlineStr">
        <is>
          <t>LAX</t>
        </is>
      </c>
      <c r="F8472" s="10" t="n">
        <v>2025</v>
      </c>
      <c r="G8472" t="inlineStr">
        <is>
          <t>2000-2059</t>
        </is>
      </c>
      <c r="H8472" s="9">
        <f>INT(F8472/100)</f>
        <v/>
      </c>
      <c r="I8472" t="n">
        <v>15</v>
      </c>
      <c r="J8472" t="n">
        <v>1</v>
      </c>
      <c r="K8472" t="n">
        <v>-9</v>
      </c>
      <c r="L8472" t="n">
        <v>0</v>
      </c>
      <c r="M8472" t="n">
        <v>0</v>
      </c>
      <c r="O8472" t="n">
        <v>0</v>
      </c>
    </row>
    <row r="8473">
      <c r="A8473" s="8" t="n">
        <v>46223</v>
      </c>
      <c r="B8473" t="inlineStr">
        <is>
          <t>YX</t>
        </is>
      </c>
      <c r="C8473" s="9">
        <f>_xlfn.XLOOKUP(B8473,Carriers[Code],Carriers[Airline])</f>
        <v/>
      </c>
      <c r="D8473" t="n">
        <v>5610</v>
      </c>
      <c r="E8473" t="inlineStr">
        <is>
          <t>PHL</t>
        </is>
      </c>
      <c r="F8473" s="10" t="n">
        <v>2025</v>
      </c>
      <c r="G8473" t="inlineStr">
        <is>
          <t>2000-2059</t>
        </is>
      </c>
      <c r="H8473" s="9">
        <f>INT(F8473/100)</f>
        <v/>
      </c>
      <c r="I8473" t="n">
        <v>11</v>
      </c>
      <c r="J8473" t="n">
        <v>0</v>
      </c>
      <c r="K8473" t="n">
        <v>-8</v>
      </c>
      <c r="L8473" t="n">
        <v>0</v>
      </c>
      <c r="M8473" t="n">
        <v>0</v>
      </c>
      <c r="O8473" t="n">
        <v>0</v>
      </c>
    </row>
    <row r="8474">
      <c r="A8474" s="8" t="n">
        <v>46223</v>
      </c>
      <c r="B8474" t="inlineStr">
        <is>
          <t>UA</t>
        </is>
      </c>
      <c r="C8474" s="9">
        <f>_xlfn.XLOOKUP(B8474,Carriers[Code],Carriers[Airline])</f>
        <v/>
      </c>
      <c r="D8474" t="n">
        <v>2060</v>
      </c>
      <c r="E8474" t="inlineStr">
        <is>
          <t>EWR</t>
        </is>
      </c>
      <c r="F8474" s="10" t="n">
        <v>2027</v>
      </c>
      <c r="G8474" t="inlineStr">
        <is>
          <t>2000-2059</t>
        </is>
      </c>
      <c r="H8474" s="9">
        <f>INT(F8474/100)</f>
        <v/>
      </c>
      <c r="I8474" t="n">
        <v>25</v>
      </c>
      <c r="J8474" t="n">
        <v>1</v>
      </c>
      <c r="K8474" t="n">
        <v>9</v>
      </c>
      <c r="L8474" t="n">
        <v>0</v>
      </c>
      <c r="M8474" t="n">
        <v>0</v>
      </c>
      <c r="O8474" t="n">
        <v>0</v>
      </c>
    </row>
    <row r="8475">
      <c r="A8475" s="8" t="n">
        <v>46223</v>
      </c>
      <c r="B8475" t="inlineStr">
        <is>
          <t>DL</t>
        </is>
      </c>
      <c r="C8475" s="9">
        <f>_xlfn.XLOOKUP(B8475,Carriers[Code],Carriers[Airline])</f>
        <v/>
      </c>
      <c r="D8475" t="n">
        <v>321</v>
      </c>
      <c r="E8475" t="inlineStr">
        <is>
          <t>LAX</t>
        </is>
      </c>
      <c r="F8475" s="10" t="n">
        <v>2030</v>
      </c>
      <c r="G8475" t="inlineStr">
        <is>
          <t>2000-2059</t>
        </is>
      </c>
      <c r="H8475" s="9">
        <f>INT(F8475/100)</f>
        <v/>
      </c>
      <c r="M8475" t="n">
        <v>1</v>
      </c>
      <c r="N8475" t="inlineStr">
        <is>
          <t>A</t>
        </is>
      </c>
      <c r="O8475" t="n">
        <v>0</v>
      </c>
    </row>
    <row r="8476">
      <c r="A8476" s="8" t="n">
        <v>46223</v>
      </c>
      <c r="B8476" t="inlineStr">
        <is>
          <t>YX</t>
        </is>
      </c>
      <c r="C8476" s="9">
        <f>_xlfn.XLOOKUP(B8476,Carriers[Code],Carriers[Airline])</f>
        <v/>
      </c>
      <c r="D8476" t="n">
        <v>4715</v>
      </c>
      <c r="E8476" t="inlineStr">
        <is>
          <t>MDT</t>
        </is>
      </c>
      <c r="F8476" s="10" t="n">
        <v>2030</v>
      </c>
      <c r="G8476" t="inlineStr">
        <is>
          <t>2000-2059</t>
        </is>
      </c>
      <c r="H8476" s="9">
        <f>INT(F8476/100)</f>
        <v/>
      </c>
      <c r="I8476" t="n">
        <v>31</v>
      </c>
      <c r="J8476" t="n">
        <v>1</v>
      </c>
      <c r="K8476" t="n">
        <v>26</v>
      </c>
      <c r="L8476" t="n">
        <v>1</v>
      </c>
      <c r="M8476" t="n">
        <v>0</v>
      </c>
      <c r="O8476" t="n">
        <v>0</v>
      </c>
      <c r="P8476" t="n">
        <v>0</v>
      </c>
      <c r="Q8476" t="n">
        <v>0</v>
      </c>
      <c r="R8476" t="n">
        <v>0</v>
      </c>
      <c r="S8476" t="n">
        <v>0</v>
      </c>
      <c r="T8476" t="n">
        <v>26</v>
      </c>
    </row>
    <row r="8477">
      <c r="A8477" s="8" t="n">
        <v>46223</v>
      </c>
      <c r="B8477" t="inlineStr">
        <is>
          <t>B6</t>
        </is>
      </c>
      <c r="C8477" s="9">
        <f>_xlfn.XLOOKUP(B8477,Carriers[Code],Carriers[Airline])</f>
        <v/>
      </c>
      <c r="D8477" t="n">
        <v>1337</v>
      </c>
      <c r="E8477" t="inlineStr">
        <is>
          <t>DTW</t>
        </is>
      </c>
      <c r="F8477" s="10" t="n">
        <v>2033</v>
      </c>
      <c r="G8477" t="inlineStr">
        <is>
          <t>2000-2059</t>
        </is>
      </c>
      <c r="H8477" s="9">
        <f>INT(F8477/100)</f>
        <v/>
      </c>
      <c r="I8477" t="n">
        <v>89</v>
      </c>
      <c r="J8477" t="n">
        <v>1</v>
      </c>
      <c r="K8477" t="n">
        <v>86</v>
      </c>
      <c r="L8477" t="n">
        <v>1</v>
      </c>
      <c r="M8477" t="n">
        <v>0</v>
      </c>
      <c r="O8477" t="n">
        <v>0</v>
      </c>
      <c r="P8477" t="n">
        <v>5</v>
      </c>
      <c r="Q8477" t="n">
        <v>0</v>
      </c>
      <c r="R8477" t="n">
        <v>0</v>
      </c>
      <c r="S8477" t="n">
        <v>0</v>
      </c>
      <c r="T8477" t="n">
        <v>81</v>
      </c>
    </row>
    <row r="8478">
      <c r="A8478" s="8" t="n">
        <v>46223</v>
      </c>
      <c r="B8478" t="inlineStr">
        <is>
          <t>YX</t>
        </is>
      </c>
      <c r="C8478" s="9">
        <f>_xlfn.XLOOKUP(B8478,Carriers[Code],Carriers[Airline])</f>
        <v/>
      </c>
      <c r="D8478" t="n">
        <v>5593</v>
      </c>
      <c r="E8478" t="inlineStr">
        <is>
          <t>JAX</t>
        </is>
      </c>
      <c r="F8478" s="10" t="n">
        <v>2035</v>
      </c>
      <c r="G8478" t="inlineStr">
        <is>
          <t>2000-2059</t>
        </is>
      </c>
      <c r="H8478" s="9">
        <f>INT(F8478/100)</f>
        <v/>
      </c>
      <c r="I8478" t="n">
        <v>32</v>
      </c>
      <c r="J8478" t="n">
        <v>1</v>
      </c>
      <c r="K8478" t="n">
        <v>20</v>
      </c>
      <c r="L8478" t="n">
        <v>1</v>
      </c>
      <c r="M8478" t="n">
        <v>0</v>
      </c>
      <c r="O8478" t="n">
        <v>0</v>
      </c>
      <c r="P8478" t="n">
        <v>0</v>
      </c>
      <c r="Q8478" t="n">
        <v>0</v>
      </c>
      <c r="R8478" t="n">
        <v>0</v>
      </c>
      <c r="S8478" t="n">
        <v>0</v>
      </c>
      <c r="T8478" t="n">
        <v>20</v>
      </c>
    </row>
    <row r="8479">
      <c r="A8479" s="8" t="n">
        <v>46223</v>
      </c>
      <c r="B8479" t="inlineStr">
        <is>
          <t>YX</t>
        </is>
      </c>
      <c r="C8479" s="9">
        <f>_xlfn.XLOOKUP(B8479,Carriers[Code],Carriers[Airline])</f>
        <v/>
      </c>
      <c r="D8479" t="n">
        <v>5851</v>
      </c>
      <c r="E8479" t="inlineStr">
        <is>
          <t>BWI</t>
        </is>
      </c>
      <c r="F8479" s="10" t="n">
        <v>2035</v>
      </c>
      <c r="G8479" t="inlineStr">
        <is>
          <t>2000-2059</t>
        </is>
      </c>
      <c r="H8479" s="9">
        <f>INT(F8479/100)</f>
        <v/>
      </c>
      <c r="I8479" t="n">
        <v>22</v>
      </c>
      <c r="J8479" t="n">
        <v>1</v>
      </c>
      <c r="K8479" t="n">
        <v>11</v>
      </c>
      <c r="L8479" t="n">
        <v>0</v>
      </c>
      <c r="M8479" t="n">
        <v>0</v>
      </c>
      <c r="O8479" t="n">
        <v>0</v>
      </c>
    </row>
    <row r="8480">
      <c r="A8480" s="8" t="n">
        <v>46223</v>
      </c>
      <c r="B8480" t="inlineStr">
        <is>
          <t>B6</t>
        </is>
      </c>
      <c r="C8480" s="9">
        <f>_xlfn.XLOOKUP(B8480,Carriers[Code],Carriers[Airline])</f>
        <v/>
      </c>
      <c r="D8480" t="n">
        <v>1785</v>
      </c>
      <c r="E8480" t="inlineStr">
        <is>
          <t>PIT</t>
        </is>
      </c>
      <c r="F8480" s="10" t="n">
        <v>2038</v>
      </c>
      <c r="G8480" t="inlineStr">
        <is>
          <t>2000-2059</t>
        </is>
      </c>
      <c r="H8480" s="9">
        <f>INT(F8480/100)</f>
        <v/>
      </c>
      <c r="I8480" t="n">
        <v>37</v>
      </c>
      <c r="J8480" t="n">
        <v>1</v>
      </c>
      <c r="K8480" t="n">
        <v>33</v>
      </c>
      <c r="L8480" t="n">
        <v>1</v>
      </c>
      <c r="M8480" t="n">
        <v>0</v>
      </c>
      <c r="O8480" t="n">
        <v>0</v>
      </c>
      <c r="P8480" t="n">
        <v>0</v>
      </c>
      <c r="Q8480" t="n">
        <v>0</v>
      </c>
      <c r="R8480" t="n">
        <v>0</v>
      </c>
      <c r="S8480" t="n">
        <v>0</v>
      </c>
      <c r="T8480" t="n">
        <v>33</v>
      </c>
    </row>
    <row r="8481">
      <c r="A8481" s="8" t="n">
        <v>46223</v>
      </c>
      <c r="B8481" t="inlineStr">
        <is>
          <t>UA</t>
        </is>
      </c>
      <c r="C8481" s="9">
        <f>_xlfn.XLOOKUP(B8481,Carriers[Code],Carriers[Airline])</f>
        <v/>
      </c>
      <c r="D8481" t="n">
        <v>2433</v>
      </c>
      <c r="E8481" t="inlineStr">
        <is>
          <t>DEN</t>
        </is>
      </c>
      <c r="F8481" s="10" t="n">
        <v>2039</v>
      </c>
      <c r="G8481" t="inlineStr">
        <is>
          <t>2000-2059</t>
        </is>
      </c>
      <c r="H8481" s="9">
        <f>INT(F8481/100)</f>
        <v/>
      </c>
      <c r="I8481" t="n">
        <v>41</v>
      </c>
      <c r="J8481" t="n">
        <v>1</v>
      </c>
      <c r="K8481" t="n">
        <v>17</v>
      </c>
      <c r="L8481" t="n">
        <v>1</v>
      </c>
      <c r="M8481" t="n">
        <v>0</v>
      </c>
      <c r="O8481" t="n">
        <v>0</v>
      </c>
      <c r="P8481" t="n">
        <v>0</v>
      </c>
      <c r="Q8481" t="n">
        <v>0</v>
      </c>
      <c r="R8481" t="n">
        <v>0</v>
      </c>
      <c r="S8481" t="n">
        <v>0</v>
      </c>
      <c r="T8481" t="n">
        <v>17</v>
      </c>
    </row>
    <row r="8482">
      <c r="A8482" s="8" t="n">
        <v>46223</v>
      </c>
      <c r="B8482" t="inlineStr">
        <is>
          <t>DL</t>
        </is>
      </c>
      <c r="C8482" s="9">
        <f>_xlfn.XLOOKUP(B8482,Carriers[Code],Carriers[Airline])</f>
        <v/>
      </c>
      <c r="D8482" t="n">
        <v>900</v>
      </c>
      <c r="E8482" t="inlineStr">
        <is>
          <t>ATL</t>
        </is>
      </c>
      <c r="F8482" s="10" t="n">
        <v>2040</v>
      </c>
      <c r="G8482" t="inlineStr">
        <is>
          <t>2000-2059</t>
        </is>
      </c>
      <c r="H8482" s="9">
        <f>INT(F8482/100)</f>
        <v/>
      </c>
      <c r="I8482" t="n">
        <v>105</v>
      </c>
      <c r="J8482" t="n">
        <v>1</v>
      </c>
      <c r="K8482" t="n">
        <v>75</v>
      </c>
      <c r="L8482" t="n">
        <v>1</v>
      </c>
      <c r="M8482" t="n">
        <v>0</v>
      </c>
      <c r="O8482" t="n">
        <v>0</v>
      </c>
      <c r="P8482" t="n">
        <v>0</v>
      </c>
      <c r="Q8482" t="n">
        <v>0</v>
      </c>
      <c r="R8482" t="n">
        <v>1</v>
      </c>
      <c r="S8482" t="n">
        <v>0</v>
      </c>
      <c r="T8482" t="n">
        <v>74</v>
      </c>
    </row>
    <row r="8483">
      <c r="A8483" s="8" t="n">
        <v>46223</v>
      </c>
      <c r="B8483" t="inlineStr">
        <is>
          <t>DL</t>
        </is>
      </c>
      <c r="C8483" s="9">
        <f>_xlfn.XLOOKUP(B8483,Carriers[Code],Carriers[Airline])</f>
        <v/>
      </c>
      <c r="D8483" t="n">
        <v>2804</v>
      </c>
      <c r="E8483" t="inlineStr">
        <is>
          <t>ORD</t>
        </is>
      </c>
      <c r="F8483" s="10" t="n">
        <v>2045</v>
      </c>
      <c r="G8483" t="inlineStr">
        <is>
          <t>2000-2059</t>
        </is>
      </c>
      <c r="H8483" s="9">
        <f>INT(F8483/100)</f>
        <v/>
      </c>
      <c r="I8483" t="n">
        <v>110</v>
      </c>
      <c r="J8483" t="n">
        <v>1</v>
      </c>
      <c r="K8483" t="n">
        <v>105</v>
      </c>
      <c r="L8483" t="n">
        <v>1</v>
      </c>
      <c r="M8483" t="n">
        <v>0</v>
      </c>
      <c r="O8483" t="n">
        <v>0</v>
      </c>
      <c r="P8483" t="n">
        <v>0</v>
      </c>
      <c r="Q8483" t="n">
        <v>0</v>
      </c>
      <c r="R8483" t="n">
        <v>0</v>
      </c>
      <c r="S8483" t="n">
        <v>0</v>
      </c>
      <c r="T8483" t="n">
        <v>105</v>
      </c>
    </row>
    <row r="8484">
      <c r="A8484" s="8" t="n">
        <v>46223</v>
      </c>
      <c r="B8484" t="inlineStr">
        <is>
          <t>YX</t>
        </is>
      </c>
      <c r="C8484" s="9">
        <f>_xlfn.XLOOKUP(B8484,Carriers[Code],Carriers[Airline])</f>
        <v/>
      </c>
      <c r="D8484" t="n">
        <v>5801</v>
      </c>
      <c r="E8484" t="inlineStr">
        <is>
          <t>CVG</t>
        </is>
      </c>
      <c r="F8484" s="10" t="n">
        <v>2045</v>
      </c>
      <c r="G8484" t="inlineStr">
        <is>
          <t>2000-2059</t>
        </is>
      </c>
      <c r="H8484" s="9">
        <f>INT(F8484/100)</f>
        <v/>
      </c>
      <c r="I8484" t="n">
        <v>41</v>
      </c>
      <c r="J8484" t="n">
        <v>1</v>
      </c>
      <c r="K8484" t="n">
        <v>51</v>
      </c>
      <c r="L8484" t="n">
        <v>1</v>
      </c>
      <c r="M8484" t="n">
        <v>0</v>
      </c>
      <c r="O8484" t="n">
        <v>0</v>
      </c>
      <c r="P8484" t="n">
        <v>8</v>
      </c>
      <c r="Q8484" t="n">
        <v>0</v>
      </c>
      <c r="R8484" t="n">
        <v>10</v>
      </c>
      <c r="S8484" t="n">
        <v>0</v>
      </c>
      <c r="T8484" t="n">
        <v>33</v>
      </c>
    </row>
    <row r="8485">
      <c r="A8485" s="8" t="n">
        <v>46223</v>
      </c>
      <c r="B8485" t="inlineStr">
        <is>
          <t>B6</t>
        </is>
      </c>
      <c r="C8485" s="9">
        <f>_xlfn.XLOOKUP(B8485,Carriers[Code],Carriers[Airline])</f>
        <v/>
      </c>
      <c r="D8485" t="n">
        <v>2783</v>
      </c>
      <c r="E8485" t="inlineStr">
        <is>
          <t>RDU</t>
        </is>
      </c>
      <c r="F8485" s="10" t="n">
        <v>2054</v>
      </c>
      <c r="G8485" t="inlineStr">
        <is>
          <t>2000-2059</t>
        </is>
      </c>
      <c r="H8485" s="9">
        <f>INT(F8485/100)</f>
        <v/>
      </c>
      <c r="I8485" t="n">
        <v>95</v>
      </c>
      <c r="J8485" t="n">
        <v>1</v>
      </c>
      <c r="K8485" t="n">
        <v>91</v>
      </c>
      <c r="L8485" t="n">
        <v>1</v>
      </c>
      <c r="M8485" t="n">
        <v>0</v>
      </c>
      <c r="O8485" t="n">
        <v>0</v>
      </c>
      <c r="P8485" t="n">
        <v>11</v>
      </c>
      <c r="Q8485" t="n">
        <v>0</v>
      </c>
      <c r="R8485" t="n">
        <v>0</v>
      </c>
      <c r="S8485" t="n">
        <v>0</v>
      </c>
      <c r="T8485" t="n">
        <v>80</v>
      </c>
    </row>
    <row r="8486">
      <c r="A8486" s="8" t="n">
        <v>46223</v>
      </c>
      <c r="B8486" t="inlineStr">
        <is>
          <t>B6</t>
        </is>
      </c>
      <c r="C8486" s="9">
        <f>_xlfn.XLOOKUP(B8486,Carriers[Code],Carriers[Airline])</f>
        <v/>
      </c>
      <c r="D8486" t="n">
        <v>206</v>
      </c>
      <c r="E8486" t="inlineStr">
        <is>
          <t>PQI</t>
        </is>
      </c>
      <c r="F8486" s="10" t="n">
        <v>2055</v>
      </c>
      <c r="G8486" t="inlineStr">
        <is>
          <t>2000-2059</t>
        </is>
      </c>
      <c r="H8486" s="9">
        <f>INT(F8486/100)</f>
        <v/>
      </c>
      <c r="I8486" t="n">
        <v>129</v>
      </c>
      <c r="J8486" t="n">
        <v>1</v>
      </c>
      <c r="K8486" t="n">
        <v>112</v>
      </c>
      <c r="L8486" t="n">
        <v>1</v>
      </c>
      <c r="M8486" t="n">
        <v>0</v>
      </c>
      <c r="O8486" t="n">
        <v>0</v>
      </c>
      <c r="P8486" t="n">
        <v>0</v>
      </c>
      <c r="Q8486" t="n">
        <v>0</v>
      </c>
      <c r="R8486" t="n">
        <v>0</v>
      </c>
      <c r="S8486" t="n">
        <v>0</v>
      </c>
      <c r="T8486" t="n">
        <v>112</v>
      </c>
    </row>
    <row r="8487">
      <c r="A8487" s="8" t="n">
        <v>46223</v>
      </c>
      <c r="B8487" t="inlineStr">
        <is>
          <t>B6</t>
        </is>
      </c>
      <c r="C8487" s="9">
        <f>_xlfn.XLOOKUP(B8487,Carriers[Code],Carriers[Airline])</f>
        <v/>
      </c>
      <c r="D8487" t="n">
        <v>413</v>
      </c>
      <c r="E8487" t="inlineStr">
        <is>
          <t>SFO</t>
        </is>
      </c>
      <c r="F8487" s="10" t="n">
        <v>2055</v>
      </c>
      <c r="G8487" t="inlineStr">
        <is>
          <t>2000-2059</t>
        </is>
      </c>
      <c r="H8487" s="9">
        <f>INT(F8487/100)</f>
        <v/>
      </c>
      <c r="I8487" t="n">
        <v>165</v>
      </c>
      <c r="J8487" t="n">
        <v>1</v>
      </c>
      <c r="K8487" t="n">
        <v>145</v>
      </c>
      <c r="L8487" t="n">
        <v>1</v>
      </c>
      <c r="M8487" t="n">
        <v>0</v>
      </c>
      <c r="O8487" t="n">
        <v>0</v>
      </c>
      <c r="P8487" t="n">
        <v>73</v>
      </c>
      <c r="Q8487" t="n">
        <v>0</v>
      </c>
      <c r="R8487" t="n">
        <v>0</v>
      </c>
      <c r="S8487" t="n">
        <v>0</v>
      </c>
      <c r="T8487" t="n">
        <v>72</v>
      </c>
    </row>
    <row r="8488">
      <c r="A8488" s="8" t="n">
        <v>46223</v>
      </c>
      <c r="B8488" t="inlineStr">
        <is>
          <t>DL</t>
        </is>
      </c>
      <c r="C8488" s="9">
        <f>_xlfn.XLOOKUP(B8488,Carriers[Code],Carriers[Airline])</f>
        <v/>
      </c>
      <c r="D8488" t="n">
        <v>2919</v>
      </c>
      <c r="E8488" t="inlineStr">
        <is>
          <t>SFO</t>
        </is>
      </c>
      <c r="F8488" s="10" t="n">
        <v>2055</v>
      </c>
      <c r="G8488" t="inlineStr">
        <is>
          <t>2000-2059</t>
        </is>
      </c>
      <c r="H8488" s="9">
        <f>INT(F8488/100)</f>
        <v/>
      </c>
      <c r="I8488" t="n">
        <v>31</v>
      </c>
      <c r="J8488" t="n">
        <v>1</v>
      </c>
      <c r="K8488" t="n">
        <v>17</v>
      </c>
      <c r="L8488" t="n">
        <v>1</v>
      </c>
      <c r="M8488" t="n">
        <v>0</v>
      </c>
      <c r="O8488" t="n">
        <v>0</v>
      </c>
      <c r="P8488" t="n">
        <v>0</v>
      </c>
      <c r="Q8488" t="n">
        <v>0</v>
      </c>
      <c r="R8488" t="n">
        <v>7</v>
      </c>
      <c r="S8488" t="n">
        <v>0</v>
      </c>
      <c r="T8488" t="n">
        <v>10</v>
      </c>
    </row>
    <row r="8489">
      <c r="A8489" s="8" t="n">
        <v>46223</v>
      </c>
      <c r="B8489" t="inlineStr">
        <is>
          <t>YX</t>
        </is>
      </c>
      <c r="C8489" s="9">
        <f>_xlfn.XLOOKUP(B8489,Carriers[Code],Carriers[Airline])</f>
        <v/>
      </c>
      <c r="D8489" t="n">
        <v>5655</v>
      </c>
      <c r="E8489" t="inlineStr">
        <is>
          <t>CLE</t>
        </is>
      </c>
      <c r="F8489" s="10" t="n">
        <v>2055</v>
      </c>
      <c r="G8489" t="inlineStr">
        <is>
          <t>2000-2059</t>
        </is>
      </c>
      <c r="H8489" s="9">
        <f>INT(F8489/100)</f>
        <v/>
      </c>
      <c r="I8489" t="n">
        <v>78</v>
      </c>
      <c r="J8489" t="n">
        <v>1</v>
      </c>
      <c r="K8489" t="n">
        <v>93</v>
      </c>
      <c r="L8489" t="n">
        <v>1</v>
      </c>
      <c r="M8489" t="n">
        <v>0</v>
      </c>
      <c r="O8489" t="n">
        <v>0</v>
      </c>
      <c r="P8489" t="n">
        <v>16</v>
      </c>
      <c r="Q8489" t="n">
        <v>0</v>
      </c>
      <c r="R8489" t="n">
        <v>15</v>
      </c>
      <c r="S8489" t="n">
        <v>0</v>
      </c>
      <c r="T8489" t="n">
        <v>62</v>
      </c>
    </row>
    <row r="8490">
      <c r="A8490" s="8" t="n">
        <v>46223</v>
      </c>
      <c r="B8490" t="inlineStr">
        <is>
          <t>YX</t>
        </is>
      </c>
      <c r="C8490" s="9">
        <f>_xlfn.XLOOKUP(B8490,Carriers[Code],Carriers[Airline])</f>
        <v/>
      </c>
      <c r="D8490" t="n">
        <v>5609</v>
      </c>
      <c r="E8490" t="inlineStr">
        <is>
          <t>LGA</t>
        </is>
      </c>
      <c r="F8490" s="10" t="n">
        <v>2100</v>
      </c>
      <c r="G8490" t="inlineStr">
        <is>
          <t>2100-2159</t>
        </is>
      </c>
      <c r="H8490" s="9">
        <f>INT(F8490/100)</f>
        <v/>
      </c>
      <c r="I8490" t="n">
        <v>9</v>
      </c>
      <c r="J8490" t="n">
        <v>0</v>
      </c>
      <c r="K8490" t="n">
        <v>5</v>
      </c>
      <c r="L8490" t="n">
        <v>0</v>
      </c>
      <c r="M8490" t="n">
        <v>0</v>
      </c>
      <c r="O8490" t="n">
        <v>0</v>
      </c>
    </row>
    <row r="8491">
      <c r="A8491" s="8" t="n">
        <v>46223</v>
      </c>
      <c r="B8491" t="inlineStr">
        <is>
          <t>B6</t>
        </is>
      </c>
      <c r="C8491" s="9">
        <f>_xlfn.XLOOKUP(B8491,Carriers[Code],Carriers[Airline])</f>
        <v/>
      </c>
      <c r="D8491" t="n">
        <v>591</v>
      </c>
      <c r="E8491" t="inlineStr">
        <is>
          <t>TPA</t>
        </is>
      </c>
      <c r="F8491" s="10" t="n">
        <v>2103</v>
      </c>
      <c r="G8491" t="inlineStr">
        <is>
          <t>2100-2159</t>
        </is>
      </c>
      <c r="H8491" s="9">
        <f>INT(F8491/100)</f>
        <v/>
      </c>
      <c r="M8491" t="n">
        <v>1</v>
      </c>
      <c r="N8491" t="inlineStr">
        <is>
          <t>A</t>
        </is>
      </c>
      <c r="O8491" t="n">
        <v>0</v>
      </c>
    </row>
    <row r="8492">
      <c r="A8492" s="8" t="n">
        <v>46223</v>
      </c>
      <c r="B8492" t="inlineStr">
        <is>
          <t>DL</t>
        </is>
      </c>
      <c r="C8492" s="9">
        <f>_xlfn.XLOOKUP(B8492,Carriers[Code],Carriers[Airline])</f>
        <v/>
      </c>
      <c r="D8492" t="n">
        <v>2896</v>
      </c>
      <c r="E8492" t="inlineStr">
        <is>
          <t>DTW</t>
        </is>
      </c>
      <c r="F8492" s="10" t="n">
        <v>2105</v>
      </c>
      <c r="G8492" t="inlineStr">
        <is>
          <t>2100-2159</t>
        </is>
      </c>
      <c r="H8492" s="9">
        <f>INT(F8492/100)</f>
        <v/>
      </c>
      <c r="I8492" t="n">
        <v>56</v>
      </c>
      <c r="J8492" t="n">
        <v>1</v>
      </c>
      <c r="K8492" t="n">
        <v>46</v>
      </c>
      <c r="L8492" t="n">
        <v>1</v>
      </c>
      <c r="M8492" t="n">
        <v>0</v>
      </c>
      <c r="O8492" t="n">
        <v>0</v>
      </c>
      <c r="P8492" t="n">
        <v>9</v>
      </c>
      <c r="Q8492" t="n">
        <v>0</v>
      </c>
      <c r="R8492" t="n">
        <v>7</v>
      </c>
      <c r="S8492" t="n">
        <v>0</v>
      </c>
      <c r="T8492" t="n">
        <v>30</v>
      </c>
    </row>
    <row r="8493">
      <c r="A8493" s="8" t="n">
        <v>46223</v>
      </c>
      <c r="B8493" t="inlineStr">
        <is>
          <t>YX</t>
        </is>
      </c>
      <c r="C8493" s="9">
        <f>_xlfn.XLOOKUP(B8493,Carriers[Code],Carriers[Airline])</f>
        <v/>
      </c>
      <c r="D8493" t="n">
        <v>5594</v>
      </c>
      <c r="E8493" t="inlineStr">
        <is>
          <t>MEM</t>
        </is>
      </c>
      <c r="F8493" s="10" t="n">
        <v>2115</v>
      </c>
      <c r="G8493" t="inlineStr">
        <is>
          <t>2100-2159</t>
        </is>
      </c>
      <c r="H8493" s="9">
        <f>INT(F8493/100)</f>
        <v/>
      </c>
      <c r="I8493" t="n">
        <v>14</v>
      </c>
      <c r="J8493" t="n">
        <v>0</v>
      </c>
      <c r="K8493" t="n">
        <v>23</v>
      </c>
      <c r="L8493" t="n">
        <v>1</v>
      </c>
      <c r="M8493" t="n">
        <v>0</v>
      </c>
      <c r="O8493" t="n">
        <v>0</v>
      </c>
      <c r="P8493" t="n">
        <v>0</v>
      </c>
      <c r="Q8493" t="n">
        <v>0</v>
      </c>
      <c r="R8493" t="n">
        <v>9</v>
      </c>
      <c r="S8493" t="n">
        <v>0</v>
      </c>
      <c r="T8493" t="n">
        <v>14</v>
      </c>
    </row>
    <row r="8494">
      <c r="A8494" s="8" t="n">
        <v>46223</v>
      </c>
      <c r="B8494" t="inlineStr">
        <is>
          <t>YX</t>
        </is>
      </c>
      <c r="C8494" s="9">
        <f>_xlfn.XLOOKUP(B8494,Carriers[Code],Carriers[Airline])</f>
        <v/>
      </c>
      <c r="D8494" t="n">
        <v>5702</v>
      </c>
      <c r="E8494" t="inlineStr">
        <is>
          <t>JFK</t>
        </is>
      </c>
      <c r="F8494" s="10" t="n">
        <v>2120</v>
      </c>
      <c r="G8494" t="inlineStr">
        <is>
          <t>2100-2159</t>
        </is>
      </c>
      <c r="H8494" s="9">
        <f>INT(F8494/100)</f>
        <v/>
      </c>
      <c r="I8494" t="n">
        <v>10</v>
      </c>
      <c r="J8494" t="n">
        <v>0</v>
      </c>
      <c r="K8494" t="n">
        <v>27</v>
      </c>
      <c r="L8494" t="n">
        <v>1</v>
      </c>
      <c r="M8494" t="n">
        <v>0</v>
      </c>
      <c r="O8494" t="n">
        <v>0</v>
      </c>
      <c r="P8494" t="n">
        <v>0</v>
      </c>
      <c r="Q8494" t="n">
        <v>0</v>
      </c>
      <c r="R8494" t="n">
        <v>17</v>
      </c>
      <c r="S8494" t="n">
        <v>0</v>
      </c>
      <c r="T8494" t="n">
        <v>10</v>
      </c>
    </row>
    <row r="8495">
      <c r="A8495" s="8" t="n">
        <v>46223</v>
      </c>
      <c r="B8495" t="inlineStr">
        <is>
          <t>YX</t>
        </is>
      </c>
      <c r="C8495" s="9">
        <f>_xlfn.XLOOKUP(B8495,Carriers[Code],Carriers[Airline])</f>
        <v/>
      </c>
      <c r="D8495" t="n">
        <v>4662</v>
      </c>
      <c r="E8495" t="inlineStr">
        <is>
          <t>ROC</t>
        </is>
      </c>
      <c r="F8495" s="10" t="n">
        <v>2129</v>
      </c>
      <c r="G8495" t="inlineStr">
        <is>
          <t>2100-2159</t>
        </is>
      </c>
      <c r="H8495" s="9">
        <f>INT(F8495/100)</f>
        <v/>
      </c>
      <c r="I8495" t="n">
        <v>-8</v>
      </c>
      <c r="J8495" t="n">
        <v>0</v>
      </c>
      <c r="K8495" t="n">
        <v>-10</v>
      </c>
      <c r="L8495" t="n">
        <v>0</v>
      </c>
      <c r="M8495" t="n">
        <v>0</v>
      </c>
      <c r="O8495" t="n">
        <v>0</v>
      </c>
    </row>
    <row r="8496">
      <c r="A8496" s="8" t="n">
        <v>46223</v>
      </c>
      <c r="B8496" t="inlineStr">
        <is>
          <t>YX</t>
        </is>
      </c>
      <c r="C8496" s="9">
        <f>_xlfn.XLOOKUP(B8496,Carriers[Code],Carriers[Airline])</f>
        <v/>
      </c>
      <c r="D8496" t="n">
        <v>5676</v>
      </c>
      <c r="E8496" t="inlineStr">
        <is>
          <t>RIC</t>
        </is>
      </c>
      <c r="F8496" s="10" t="n">
        <v>2130</v>
      </c>
      <c r="G8496" t="inlineStr">
        <is>
          <t>2100-2159</t>
        </is>
      </c>
      <c r="H8496" s="9">
        <f>INT(F8496/100)</f>
        <v/>
      </c>
      <c r="I8496" t="n">
        <v>-1</v>
      </c>
      <c r="J8496" t="n">
        <v>0</v>
      </c>
      <c r="K8496" t="n">
        <v>15</v>
      </c>
      <c r="L8496" t="n">
        <v>1</v>
      </c>
      <c r="M8496" t="n">
        <v>0</v>
      </c>
      <c r="O8496" t="n">
        <v>0</v>
      </c>
      <c r="P8496" t="n">
        <v>0</v>
      </c>
      <c r="Q8496" t="n">
        <v>0</v>
      </c>
      <c r="R8496" t="n">
        <v>15</v>
      </c>
      <c r="S8496" t="n">
        <v>0</v>
      </c>
      <c r="T8496" t="n">
        <v>0</v>
      </c>
    </row>
    <row r="8497">
      <c r="A8497" s="8" t="n">
        <v>46223</v>
      </c>
      <c r="B8497" t="inlineStr">
        <is>
          <t>B6</t>
        </is>
      </c>
      <c r="C8497" s="9">
        <f>_xlfn.XLOOKUP(B8497,Carriers[Code],Carriers[Airline])</f>
        <v/>
      </c>
      <c r="D8497" t="n">
        <v>845</v>
      </c>
      <c r="E8497" t="inlineStr">
        <is>
          <t>SYR</t>
        </is>
      </c>
      <c r="F8497" s="10" t="n">
        <v>2135</v>
      </c>
      <c r="G8497" t="inlineStr">
        <is>
          <t>2100-2159</t>
        </is>
      </c>
      <c r="H8497" s="9">
        <f>INT(F8497/100)</f>
        <v/>
      </c>
      <c r="I8497" t="n">
        <v>10</v>
      </c>
      <c r="J8497" t="n">
        <v>0</v>
      </c>
      <c r="K8497" t="n">
        <v>4</v>
      </c>
      <c r="L8497" t="n">
        <v>0</v>
      </c>
      <c r="M8497" t="n">
        <v>0</v>
      </c>
      <c r="O8497" t="n">
        <v>0</v>
      </c>
    </row>
    <row r="8498">
      <c r="A8498" s="8" t="n">
        <v>46223</v>
      </c>
      <c r="B8498" t="inlineStr">
        <is>
          <t>B6</t>
        </is>
      </c>
      <c r="C8498" s="9">
        <f>_xlfn.XLOOKUP(B8498,Carriers[Code],Carriers[Airline])</f>
        <v/>
      </c>
      <c r="D8498" t="n">
        <v>2421</v>
      </c>
      <c r="E8498" t="inlineStr">
        <is>
          <t>PBI</t>
        </is>
      </c>
      <c r="F8498" s="10" t="n">
        <v>2135</v>
      </c>
      <c r="G8498" t="inlineStr">
        <is>
          <t>2100-2159</t>
        </is>
      </c>
      <c r="H8498" s="9">
        <f>INT(F8498/100)</f>
        <v/>
      </c>
      <c r="I8498" t="n">
        <v>68</v>
      </c>
      <c r="J8498" t="n">
        <v>1</v>
      </c>
      <c r="K8498" t="n">
        <v>49</v>
      </c>
      <c r="L8498" t="n">
        <v>1</v>
      </c>
      <c r="M8498" t="n">
        <v>0</v>
      </c>
      <c r="O8498" t="n">
        <v>0</v>
      </c>
      <c r="P8498" t="n">
        <v>49</v>
      </c>
      <c r="Q8498" t="n">
        <v>0</v>
      </c>
      <c r="R8498" t="n">
        <v>0</v>
      </c>
      <c r="S8498" t="n">
        <v>0</v>
      </c>
      <c r="T8498" t="n">
        <v>0</v>
      </c>
    </row>
    <row r="8499">
      <c r="A8499" s="8" t="n">
        <v>46223</v>
      </c>
      <c r="B8499" t="inlineStr">
        <is>
          <t>YX</t>
        </is>
      </c>
      <c r="C8499" s="9">
        <f>_xlfn.XLOOKUP(B8499,Carriers[Code],Carriers[Airline])</f>
        <v/>
      </c>
      <c r="D8499" t="n">
        <v>5704</v>
      </c>
      <c r="E8499" t="inlineStr">
        <is>
          <t>DCA</t>
        </is>
      </c>
      <c r="F8499" s="10" t="n">
        <v>2148</v>
      </c>
      <c r="G8499" t="inlineStr">
        <is>
          <t>2100-2159</t>
        </is>
      </c>
      <c r="H8499" s="9">
        <f>INT(F8499/100)</f>
        <v/>
      </c>
      <c r="I8499" t="n">
        <v>26</v>
      </c>
      <c r="J8499" t="n">
        <v>1</v>
      </c>
      <c r="K8499" t="n">
        <v>22</v>
      </c>
      <c r="L8499" t="n">
        <v>1</v>
      </c>
      <c r="M8499" t="n">
        <v>0</v>
      </c>
      <c r="O8499" t="n">
        <v>0</v>
      </c>
      <c r="P8499" t="n">
        <v>0</v>
      </c>
      <c r="Q8499" t="n">
        <v>0</v>
      </c>
      <c r="R8499" t="n">
        <v>0</v>
      </c>
      <c r="S8499" t="n">
        <v>0</v>
      </c>
      <c r="T8499" t="n">
        <v>22</v>
      </c>
    </row>
    <row r="8500">
      <c r="A8500" s="8" t="n">
        <v>46223</v>
      </c>
      <c r="B8500" t="inlineStr">
        <is>
          <t>B6</t>
        </is>
      </c>
      <c r="C8500" s="9">
        <f>_xlfn.XLOOKUP(B8500,Carriers[Code],Carriers[Airline])</f>
        <v/>
      </c>
      <c r="D8500" t="n">
        <v>561</v>
      </c>
      <c r="E8500" t="inlineStr">
        <is>
          <t>SJU</t>
        </is>
      </c>
      <c r="F8500" s="10" t="n">
        <v>2159</v>
      </c>
      <c r="G8500" t="inlineStr">
        <is>
          <t>2100-2159</t>
        </is>
      </c>
      <c r="H8500" s="9">
        <f>INT(F8500/100)</f>
        <v/>
      </c>
      <c r="I8500" t="n">
        <v>23</v>
      </c>
      <c r="J8500" t="n">
        <v>1</v>
      </c>
      <c r="K8500" t="n">
        <v>16</v>
      </c>
      <c r="L8500" t="n">
        <v>1</v>
      </c>
      <c r="M8500" t="n">
        <v>0</v>
      </c>
      <c r="O8500" t="n">
        <v>0</v>
      </c>
      <c r="P8500" t="n">
        <v>16</v>
      </c>
      <c r="Q8500" t="n">
        <v>0</v>
      </c>
      <c r="R8500" t="n">
        <v>0</v>
      </c>
      <c r="S8500" t="n">
        <v>0</v>
      </c>
      <c r="T8500" t="n">
        <v>0</v>
      </c>
    </row>
    <row r="8501">
      <c r="A8501" s="8" t="n">
        <v>46223</v>
      </c>
      <c r="B8501" t="inlineStr">
        <is>
          <t>YX</t>
        </is>
      </c>
      <c r="C8501" s="9">
        <f>_xlfn.XLOOKUP(B8501,Carriers[Code],Carriers[Airline])</f>
        <v/>
      </c>
      <c r="D8501" t="n">
        <v>5840</v>
      </c>
      <c r="E8501" t="inlineStr">
        <is>
          <t>LGA</t>
        </is>
      </c>
      <c r="F8501" s="10" t="n">
        <v>2200</v>
      </c>
      <c r="G8501" t="inlineStr">
        <is>
          <t>2200-2259</t>
        </is>
      </c>
      <c r="H8501" s="9">
        <f>INT(F8501/100)</f>
        <v/>
      </c>
      <c r="I8501" t="n">
        <v>3</v>
      </c>
      <c r="J8501" t="n">
        <v>0</v>
      </c>
      <c r="K8501" t="n">
        <v>7</v>
      </c>
      <c r="L8501" t="n">
        <v>0</v>
      </c>
      <c r="M8501" t="n">
        <v>0</v>
      </c>
      <c r="O8501" t="n">
        <v>0</v>
      </c>
    </row>
    <row r="8502">
      <c r="A8502" s="8" t="n">
        <v>46223</v>
      </c>
      <c r="B8502" t="inlineStr">
        <is>
          <t>B6</t>
        </is>
      </c>
      <c r="C8502" s="9">
        <f>_xlfn.XLOOKUP(B8502,Carriers[Code],Carriers[Airline])</f>
        <v/>
      </c>
      <c r="D8502" t="n">
        <v>715</v>
      </c>
      <c r="E8502" t="inlineStr">
        <is>
          <t>BUF</t>
        </is>
      </c>
      <c r="F8502" s="10" t="n">
        <v>2210</v>
      </c>
      <c r="G8502" t="inlineStr">
        <is>
          <t>2200-2259</t>
        </is>
      </c>
      <c r="H8502" s="9">
        <f>INT(F8502/100)</f>
        <v/>
      </c>
      <c r="M8502" t="n">
        <v>1</v>
      </c>
      <c r="N8502" t="inlineStr">
        <is>
          <t>A</t>
        </is>
      </c>
      <c r="O8502" t="n">
        <v>0</v>
      </c>
    </row>
    <row r="8503">
      <c r="A8503" s="8" t="n">
        <v>46223</v>
      </c>
      <c r="B8503" t="inlineStr">
        <is>
          <t>WN</t>
        </is>
      </c>
      <c r="C8503" s="9">
        <f>_xlfn.XLOOKUP(B8503,Carriers[Code],Carriers[Airline])</f>
        <v/>
      </c>
      <c r="D8503" t="n">
        <v>736</v>
      </c>
      <c r="E8503" t="inlineStr">
        <is>
          <t>BWI</t>
        </is>
      </c>
      <c r="F8503" s="10" t="n">
        <v>2215</v>
      </c>
      <c r="G8503" t="inlineStr">
        <is>
          <t>2200-2259</t>
        </is>
      </c>
      <c r="H8503" s="9">
        <f>INT(F8503/100)</f>
        <v/>
      </c>
      <c r="I8503" t="n">
        <v>25</v>
      </c>
      <c r="J8503" t="n">
        <v>1</v>
      </c>
      <c r="K8503" t="n">
        <v>9</v>
      </c>
      <c r="L8503" t="n">
        <v>0</v>
      </c>
      <c r="M8503" t="n">
        <v>0</v>
      </c>
      <c r="O8503" t="n">
        <v>0</v>
      </c>
    </row>
    <row r="8504">
      <c r="A8504" s="8" t="n">
        <v>46224</v>
      </c>
      <c r="B8504" t="inlineStr">
        <is>
          <t>WN</t>
        </is>
      </c>
      <c r="C8504" s="9">
        <f>_xlfn.XLOOKUP(B8504,Carriers[Code],Carriers[Airline])</f>
        <v/>
      </c>
      <c r="D8504" t="n">
        <v>4156</v>
      </c>
      <c r="E8504" t="inlineStr">
        <is>
          <t>DEN</t>
        </is>
      </c>
      <c r="F8504" s="10" t="n">
        <v>500</v>
      </c>
      <c r="G8504" t="inlineStr">
        <is>
          <t>0001-0559</t>
        </is>
      </c>
      <c r="H8504" s="9">
        <f>INT(F8504/100)</f>
        <v/>
      </c>
      <c r="I8504" t="n">
        <v>-1</v>
      </c>
      <c r="J8504" t="n">
        <v>0</v>
      </c>
      <c r="K8504" t="n">
        <v>-1</v>
      </c>
      <c r="L8504" t="n">
        <v>0</v>
      </c>
      <c r="M8504" t="n">
        <v>0</v>
      </c>
      <c r="O8504" t="n">
        <v>0</v>
      </c>
    </row>
    <row r="8505">
      <c r="A8505" s="8" t="n">
        <v>46224</v>
      </c>
      <c r="B8505" t="inlineStr">
        <is>
          <t>B6</t>
        </is>
      </c>
      <c r="C8505" s="9">
        <f>_xlfn.XLOOKUP(B8505,Carriers[Code],Carriers[Airline])</f>
        <v/>
      </c>
      <c r="D8505" t="n">
        <v>917</v>
      </c>
      <c r="E8505" t="inlineStr">
        <is>
          <t>JFK</t>
        </is>
      </c>
      <c r="F8505" s="10" t="n">
        <v>501</v>
      </c>
      <c r="G8505" t="inlineStr">
        <is>
          <t>0001-0559</t>
        </is>
      </c>
      <c r="H8505" s="9">
        <f>INT(F8505/100)</f>
        <v/>
      </c>
      <c r="I8505" t="n">
        <v>11</v>
      </c>
      <c r="J8505" t="n">
        <v>0</v>
      </c>
      <c r="K8505" t="n">
        <v>1</v>
      </c>
      <c r="L8505" t="n">
        <v>0</v>
      </c>
      <c r="M8505" t="n">
        <v>0</v>
      </c>
      <c r="O8505" t="n">
        <v>0</v>
      </c>
    </row>
    <row r="8506">
      <c r="A8506" s="8" t="n">
        <v>46224</v>
      </c>
      <c r="B8506" t="inlineStr">
        <is>
          <t>AA</t>
        </is>
      </c>
      <c r="C8506" s="9">
        <f>_xlfn.XLOOKUP(B8506,Carriers[Code],Carriers[Airline])</f>
        <v/>
      </c>
      <c r="D8506" t="n">
        <v>1418</v>
      </c>
      <c r="E8506" t="inlineStr">
        <is>
          <t>MIA</t>
        </is>
      </c>
      <c r="F8506" s="10" t="n">
        <v>510</v>
      </c>
      <c r="G8506" t="inlineStr">
        <is>
          <t>0001-0559</t>
        </is>
      </c>
      <c r="H8506" s="9">
        <f>INT(F8506/100)</f>
        <v/>
      </c>
      <c r="I8506" t="n">
        <v>-5</v>
      </c>
      <c r="J8506" t="n">
        <v>0</v>
      </c>
      <c r="K8506" t="n">
        <v>-28</v>
      </c>
      <c r="L8506" t="n">
        <v>0</v>
      </c>
      <c r="M8506" t="n">
        <v>0</v>
      </c>
      <c r="O8506" t="n">
        <v>0</v>
      </c>
    </row>
    <row r="8507">
      <c r="A8507" s="8" t="n">
        <v>46224</v>
      </c>
      <c r="B8507" t="inlineStr">
        <is>
          <t>AA</t>
        </is>
      </c>
      <c r="C8507" s="9">
        <f>_xlfn.XLOOKUP(B8507,Carriers[Code],Carriers[Airline])</f>
        <v/>
      </c>
      <c r="D8507" t="n">
        <v>3324</v>
      </c>
      <c r="E8507" t="inlineStr">
        <is>
          <t>ORD</t>
        </is>
      </c>
      <c r="F8507" s="10" t="n">
        <v>510</v>
      </c>
      <c r="G8507" t="inlineStr">
        <is>
          <t>0001-0559</t>
        </is>
      </c>
      <c r="H8507" s="9">
        <f>INT(F8507/100)</f>
        <v/>
      </c>
      <c r="I8507" t="n">
        <v>-11</v>
      </c>
      <c r="J8507" t="n">
        <v>0</v>
      </c>
      <c r="K8507" t="n">
        <v>-14</v>
      </c>
      <c r="L8507" t="n">
        <v>0</v>
      </c>
      <c r="M8507" t="n">
        <v>0</v>
      </c>
      <c r="O8507" t="n">
        <v>0</v>
      </c>
    </row>
    <row r="8508">
      <c r="A8508" s="8" t="n">
        <v>46224</v>
      </c>
      <c r="B8508" t="inlineStr">
        <is>
          <t>B6</t>
        </is>
      </c>
      <c r="C8508" s="9">
        <f>_xlfn.XLOOKUP(B8508,Carriers[Code],Carriers[Airline])</f>
        <v/>
      </c>
      <c r="D8508" t="n">
        <v>569</v>
      </c>
      <c r="E8508" t="inlineStr">
        <is>
          <t>FLL</t>
        </is>
      </c>
      <c r="F8508" s="10" t="n">
        <v>510</v>
      </c>
      <c r="G8508" t="inlineStr">
        <is>
          <t>0001-0559</t>
        </is>
      </c>
      <c r="H8508" s="9">
        <f>INT(F8508/100)</f>
        <v/>
      </c>
      <c r="M8508" t="n">
        <v>1</v>
      </c>
      <c r="N8508" t="inlineStr">
        <is>
          <t>A</t>
        </is>
      </c>
      <c r="O8508" t="n">
        <v>0</v>
      </c>
    </row>
    <row r="8509">
      <c r="A8509" s="8" t="n">
        <v>46224</v>
      </c>
      <c r="B8509" t="inlineStr">
        <is>
          <t>WN</t>
        </is>
      </c>
      <c r="C8509" s="9">
        <f>_xlfn.XLOOKUP(B8509,Carriers[Code],Carriers[Airline])</f>
        <v/>
      </c>
      <c r="D8509" t="n">
        <v>727</v>
      </c>
      <c r="E8509" t="inlineStr">
        <is>
          <t>BWI</t>
        </is>
      </c>
      <c r="F8509" s="10" t="n">
        <v>525</v>
      </c>
      <c r="G8509" t="inlineStr">
        <is>
          <t>0001-0559</t>
        </is>
      </c>
      <c r="H8509" s="9">
        <f>INT(F8509/100)</f>
        <v/>
      </c>
      <c r="I8509" t="n">
        <v>4</v>
      </c>
      <c r="J8509" t="n">
        <v>0</v>
      </c>
      <c r="K8509" t="n">
        <v>-14</v>
      </c>
      <c r="L8509" t="n">
        <v>0</v>
      </c>
      <c r="M8509" t="n">
        <v>0</v>
      </c>
      <c r="O8509" t="n">
        <v>0</v>
      </c>
    </row>
    <row r="8510">
      <c r="A8510" s="8" t="n">
        <v>46224</v>
      </c>
      <c r="B8510" t="inlineStr">
        <is>
          <t>DL</t>
        </is>
      </c>
      <c r="C8510" s="9">
        <f>_xlfn.XLOOKUP(B8510,Carriers[Code],Carriers[Airline])</f>
        <v/>
      </c>
      <c r="D8510" t="n">
        <v>1019</v>
      </c>
      <c r="E8510" t="inlineStr">
        <is>
          <t>DTW</t>
        </is>
      </c>
      <c r="F8510" s="10" t="n">
        <v>530</v>
      </c>
      <c r="G8510" t="inlineStr">
        <is>
          <t>0001-0559</t>
        </is>
      </c>
      <c r="H8510" s="9">
        <f>INT(F8510/100)</f>
        <v/>
      </c>
      <c r="I8510" t="n">
        <v>-2</v>
      </c>
      <c r="J8510" t="n">
        <v>0</v>
      </c>
      <c r="K8510" t="n">
        <v>-8</v>
      </c>
      <c r="L8510" t="n">
        <v>0</v>
      </c>
      <c r="M8510" t="n">
        <v>0</v>
      </c>
      <c r="O8510" t="n">
        <v>0</v>
      </c>
    </row>
    <row r="8511">
      <c r="A8511" s="8" t="n">
        <v>46224</v>
      </c>
      <c r="B8511" t="inlineStr">
        <is>
          <t>DL</t>
        </is>
      </c>
      <c r="C8511" s="9">
        <f>_xlfn.XLOOKUP(B8511,Carriers[Code],Carriers[Airline])</f>
        <v/>
      </c>
      <c r="D8511" t="n">
        <v>2242</v>
      </c>
      <c r="E8511" t="inlineStr">
        <is>
          <t>ATL</t>
        </is>
      </c>
      <c r="F8511" s="10" t="n">
        <v>530</v>
      </c>
      <c r="G8511" t="inlineStr">
        <is>
          <t>0001-0559</t>
        </is>
      </c>
      <c r="H8511" s="9">
        <f>INT(F8511/100)</f>
        <v/>
      </c>
      <c r="I8511" t="n">
        <v>-1</v>
      </c>
      <c r="J8511" t="n">
        <v>0</v>
      </c>
      <c r="K8511" t="n">
        <v>-15</v>
      </c>
      <c r="L8511" t="n">
        <v>0</v>
      </c>
      <c r="M8511" t="n">
        <v>0</v>
      </c>
      <c r="O8511" t="n">
        <v>0</v>
      </c>
    </row>
    <row r="8512">
      <c r="A8512" s="8" t="n">
        <v>46224</v>
      </c>
      <c r="B8512" t="inlineStr">
        <is>
          <t>WN</t>
        </is>
      </c>
      <c r="C8512" s="9">
        <f>_xlfn.XLOOKUP(B8512,Carriers[Code],Carriers[Airline])</f>
        <v/>
      </c>
      <c r="D8512" t="n">
        <v>3054</v>
      </c>
      <c r="E8512" t="inlineStr">
        <is>
          <t>MDW</t>
        </is>
      </c>
      <c r="F8512" s="10" t="n">
        <v>535</v>
      </c>
      <c r="G8512" t="inlineStr">
        <is>
          <t>0001-0559</t>
        </is>
      </c>
      <c r="H8512" s="9">
        <f>INT(F8512/100)</f>
        <v/>
      </c>
      <c r="I8512" t="n">
        <v>-3</v>
      </c>
      <c r="J8512" t="n">
        <v>0</v>
      </c>
      <c r="K8512" t="n">
        <v>-12</v>
      </c>
      <c r="L8512" t="n">
        <v>0</v>
      </c>
      <c r="M8512" t="n">
        <v>0</v>
      </c>
      <c r="O8512" t="n">
        <v>0</v>
      </c>
    </row>
    <row r="8513">
      <c r="A8513" s="8" t="n">
        <v>46224</v>
      </c>
      <c r="B8513" t="inlineStr">
        <is>
          <t>UA</t>
        </is>
      </c>
      <c r="C8513" s="9">
        <f>_xlfn.XLOOKUP(B8513,Carriers[Code],Carriers[Airline])</f>
        <v/>
      </c>
      <c r="D8513" t="n">
        <v>1734</v>
      </c>
      <c r="E8513" t="inlineStr">
        <is>
          <t>IAD</t>
        </is>
      </c>
      <c r="F8513" s="10" t="n">
        <v>545</v>
      </c>
      <c r="G8513" t="inlineStr">
        <is>
          <t>0001-0559</t>
        </is>
      </c>
      <c r="H8513" s="9">
        <f>INT(F8513/100)</f>
        <v/>
      </c>
      <c r="I8513" t="n">
        <v>2</v>
      </c>
      <c r="J8513" t="n">
        <v>0</v>
      </c>
      <c r="K8513" t="n">
        <v>-6</v>
      </c>
      <c r="L8513" t="n">
        <v>0</v>
      </c>
      <c r="M8513" t="n">
        <v>0</v>
      </c>
      <c r="O8513" t="n">
        <v>0</v>
      </c>
    </row>
    <row r="8514">
      <c r="A8514" s="8" t="n">
        <v>46224</v>
      </c>
      <c r="B8514" t="inlineStr">
        <is>
          <t>UA</t>
        </is>
      </c>
      <c r="C8514" s="9">
        <f>_xlfn.XLOOKUP(B8514,Carriers[Code],Carriers[Airline])</f>
        <v/>
      </c>
      <c r="D8514" t="n">
        <v>1409</v>
      </c>
      <c r="E8514" t="inlineStr">
        <is>
          <t>IAH</t>
        </is>
      </c>
      <c r="F8514" s="10" t="n">
        <v>547</v>
      </c>
      <c r="G8514" t="inlineStr">
        <is>
          <t>0001-0559</t>
        </is>
      </c>
      <c r="H8514" s="9">
        <f>INT(F8514/100)</f>
        <v/>
      </c>
      <c r="I8514" t="n">
        <v>154</v>
      </c>
      <c r="J8514" t="n">
        <v>1</v>
      </c>
      <c r="K8514" t="n">
        <v>173</v>
      </c>
      <c r="L8514" t="n">
        <v>1</v>
      </c>
      <c r="M8514" t="n">
        <v>0</v>
      </c>
      <c r="O8514" t="n">
        <v>0</v>
      </c>
      <c r="P8514" t="n">
        <v>154</v>
      </c>
      <c r="Q8514" t="n">
        <v>0</v>
      </c>
      <c r="R8514" t="n">
        <v>19</v>
      </c>
      <c r="S8514" t="n">
        <v>0</v>
      </c>
      <c r="T8514" t="n">
        <v>0</v>
      </c>
    </row>
    <row r="8515">
      <c r="A8515" s="8" t="n">
        <v>46224</v>
      </c>
      <c r="B8515" t="inlineStr">
        <is>
          <t>WN</t>
        </is>
      </c>
      <c r="C8515" s="9">
        <f>_xlfn.XLOOKUP(B8515,Carriers[Code],Carriers[Airline])</f>
        <v/>
      </c>
      <c r="D8515" t="n">
        <v>752</v>
      </c>
      <c r="E8515" t="inlineStr">
        <is>
          <t>STL</t>
        </is>
      </c>
      <c r="F8515" s="10" t="n">
        <v>550</v>
      </c>
      <c r="G8515" t="inlineStr">
        <is>
          <t>0001-0559</t>
        </is>
      </c>
      <c r="H8515" s="9">
        <f>INT(F8515/100)</f>
        <v/>
      </c>
      <c r="I8515" t="n">
        <v>0</v>
      </c>
      <c r="J8515" t="n">
        <v>0</v>
      </c>
      <c r="K8515" t="n">
        <v>8</v>
      </c>
      <c r="L8515" t="n">
        <v>0</v>
      </c>
      <c r="M8515" t="n">
        <v>0</v>
      </c>
      <c r="O8515" t="n">
        <v>0</v>
      </c>
    </row>
    <row r="8516">
      <c r="A8516" s="8" t="n">
        <v>46224</v>
      </c>
      <c r="B8516" t="inlineStr">
        <is>
          <t>DL</t>
        </is>
      </c>
      <c r="C8516" s="9">
        <f>_xlfn.XLOOKUP(B8516,Carriers[Code],Carriers[Airline])</f>
        <v/>
      </c>
      <c r="D8516" t="n">
        <v>2303</v>
      </c>
      <c r="E8516" t="inlineStr">
        <is>
          <t>MSP</t>
        </is>
      </c>
      <c r="F8516" s="10" t="n">
        <v>555</v>
      </c>
      <c r="G8516" t="inlineStr">
        <is>
          <t>0001-0559</t>
        </is>
      </c>
      <c r="H8516" s="9">
        <f>INT(F8516/100)</f>
        <v/>
      </c>
      <c r="I8516" t="n">
        <v>6</v>
      </c>
      <c r="J8516" t="n">
        <v>0</v>
      </c>
      <c r="K8516" t="n">
        <v>18</v>
      </c>
      <c r="L8516" t="n">
        <v>1</v>
      </c>
      <c r="M8516" t="n">
        <v>0</v>
      </c>
      <c r="O8516" t="n">
        <v>0</v>
      </c>
      <c r="P8516" t="n">
        <v>6</v>
      </c>
      <c r="Q8516" t="n">
        <v>0</v>
      </c>
      <c r="R8516" t="n">
        <v>12</v>
      </c>
      <c r="S8516" t="n">
        <v>0</v>
      </c>
      <c r="T8516" t="n">
        <v>0</v>
      </c>
    </row>
    <row r="8517">
      <c r="A8517" s="8" t="n">
        <v>46224</v>
      </c>
      <c r="B8517" t="inlineStr">
        <is>
          <t>AA</t>
        </is>
      </c>
      <c r="C8517" s="9">
        <f>_xlfn.XLOOKUP(B8517,Carriers[Code],Carriers[Airline])</f>
        <v/>
      </c>
      <c r="D8517" t="n">
        <v>873</v>
      </c>
      <c r="E8517" t="inlineStr">
        <is>
          <t>MIA</t>
        </is>
      </c>
      <c r="F8517" s="10" t="n">
        <v>600</v>
      </c>
      <c r="G8517" t="inlineStr">
        <is>
          <t>0600-0659</t>
        </is>
      </c>
      <c r="H8517" s="9">
        <f>INT(F8517/100)</f>
        <v/>
      </c>
      <c r="I8517" t="n">
        <v>0</v>
      </c>
      <c r="J8517" t="n">
        <v>0</v>
      </c>
      <c r="K8517" t="n">
        <v>-11</v>
      </c>
      <c r="L8517" t="n">
        <v>0</v>
      </c>
      <c r="M8517" t="n">
        <v>0</v>
      </c>
      <c r="O8517" t="n">
        <v>0</v>
      </c>
    </row>
    <row r="8518">
      <c r="A8518" s="8" t="n">
        <v>46224</v>
      </c>
      <c r="B8518" t="inlineStr">
        <is>
          <t>AA</t>
        </is>
      </c>
      <c r="C8518" s="9">
        <f>_xlfn.XLOOKUP(B8518,Carriers[Code],Carriers[Airline])</f>
        <v/>
      </c>
      <c r="D8518" t="n">
        <v>2159</v>
      </c>
      <c r="E8518" t="inlineStr">
        <is>
          <t>DCA</t>
        </is>
      </c>
      <c r="F8518" s="10" t="n">
        <v>600</v>
      </c>
      <c r="G8518" t="inlineStr">
        <is>
          <t>0600-0659</t>
        </is>
      </c>
      <c r="H8518" s="9">
        <f>INT(F8518/100)</f>
        <v/>
      </c>
      <c r="I8518" t="n">
        <v>-7</v>
      </c>
      <c r="J8518" t="n">
        <v>0</v>
      </c>
      <c r="K8518" t="n">
        <v>-10</v>
      </c>
      <c r="L8518" t="n">
        <v>0</v>
      </c>
      <c r="M8518" t="n">
        <v>0</v>
      </c>
      <c r="O8518" t="n">
        <v>0</v>
      </c>
    </row>
    <row r="8519">
      <c r="A8519" s="8" t="n">
        <v>46224</v>
      </c>
      <c r="B8519" t="inlineStr">
        <is>
          <t>AA</t>
        </is>
      </c>
      <c r="C8519" s="9">
        <f>_xlfn.XLOOKUP(B8519,Carriers[Code],Carriers[Airline])</f>
        <v/>
      </c>
      <c r="D8519" t="n">
        <v>2527</v>
      </c>
      <c r="E8519" t="inlineStr">
        <is>
          <t>DFW</t>
        </is>
      </c>
      <c r="F8519" s="10" t="n">
        <v>600</v>
      </c>
      <c r="G8519" t="inlineStr">
        <is>
          <t>0600-0659</t>
        </is>
      </c>
      <c r="H8519" s="9">
        <f>INT(F8519/100)</f>
        <v/>
      </c>
      <c r="I8519" t="n">
        <v>-2</v>
      </c>
      <c r="J8519" t="n">
        <v>0</v>
      </c>
      <c r="K8519" t="n">
        <v>-32</v>
      </c>
      <c r="L8519" t="n">
        <v>0</v>
      </c>
      <c r="M8519" t="n">
        <v>0</v>
      </c>
      <c r="O8519" t="n">
        <v>0</v>
      </c>
    </row>
    <row r="8520">
      <c r="A8520" s="8" t="n">
        <v>46224</v>
      </c>
      <c r="B8520" t="inlineStr">
        <is>
          <t>B6</t>
        </is>
      </c>
      <c r="C8520" s="9">
        <f>_xlfn.XLOOKUP(B8520,Carriers[Code],Carriers[Airline])</f>
        <v/>
      </c>
      <c r="D8520" t="n">
        <v>287</v>
      </c>
      <c r="E8520" t="inlineStr">
        <is>
          <t>LAX</t>
        </is>
      </c>
      <c r="F8520" s="10" t="n">
        <v>600</v>
      </c>
      <c r="G8520" t="inlineStr">
        <is>
          <t>0600-0659</t>
        </is>
      </c>
      <c r="H8520" s="9">
        <f>INT(F8520/100)</f>
        <v/>
      </c>
      <c r="I8520" t="n">
        <v>-1</v>
      </c>
      <c r="J8520" t="n">
        <v>0</v>
      </c>
      <c r="K8520" t="n">
        <v>10</v>
      </c>
      <c r="L8520" t="n">
        <v>0</v>
      </c>
      <c r="M8520" t="n">
        <v>0</v>
      </c>
      <c r="O8520" t="n">
        <v>0</v>
      </c>
    </row>
    <row r="8521">
      <c r="A8521" s="8" t="n">
        <v>46224</v>
      </c>
      <c r="B8521" t="inlineStr">
        <is>
          <t>B6</t>
        </is>
      </c>
      <c r="C8521" s="9">
        <f>_xlfn.XLOOKUP(B8521,Carriers[Code],Carriers[Airline])</f>
        <v/>
      </c>
      <c r="D8521" t="n">
        <v>761</v>
      </c>
      <c r="E8521" t="inlineStr">
        <is>
          <t>SJU</t>
        </is>
      </c>
      <c r="F8521" s="10" t="n">
        <v>600</v>
      </c>
      <c r="G8521" t="inlineStr">
        <is>
          <t>0600-0659</t>
        </is>
      </c>
      <c r="H8521" s="9">
        <f>INT(F8521/100)</f>
        <v/>
      </c>
      <c r="I8521" t="n">
        <v>-3</v>
      </c>
      <c r="J8521" t="n">
        <v>0</v>
      </c>
      <c r="K8521" t="n">
        <v>6</v>
      </c>
      <c r="L8521" t="n">
        <v>0</v>
      </c>
      <c r="M8521" t="n">
        <v>0</v>
      </c>
      <c r="O8521" t="n">
        <v>0</v>
      </c>
    </row>
    <row r="8522">
      <c r="A8522" s="8" t="n">
        <v>46224</v>
      </c>
      <c r="B8522" t="inlineStr">
        <is>
          <t>B6</t>
        </is>
      </c>
      <c r="C8522" s="9">
        <f>_xlfn.XLOOKUP(B8522,Carriers[Code],Carriers[Airline])</f>
        <v/>
      </c>
      <c r="D8522" t="n">
        <v>1439</v>
      </c>
      <c r="E8522" t="inlineStr">
        <is>
          <t>AUS</t>
        </is>
      </c>
      <c r="F8522" s="10" t="n">
        <v>600</v>
      </c>
      <c r="G8522" t="inlineStr">
        <is>
          <t>0600-0659</t>
        </is>
      </c>
      <c r="H8522" s="9">
        <f>INT(F8522/100)</f>
        <v/>
      </c>
      <c r="M8522" t="n">
        <v>1</v>
      </c>
      <c r="N8522" t="inlineStr">
        <is>
          <t>A</t>
        </is>
      </c>
      <c r="O8522" t="n">
        <v>0</v>
      </c>
    </row>
    <row r="8523">
      <c r="A8523" s="8" t="n">
        <v>46224</v>
      </c>
      <c r="B8523" t="inlineStr">
        <is>
          <t>UA</t>
        </is>
      </c>
      <c r="C8523" s="9">
        <f>_xlfn.XLOOKUP(B8523,Carriers[Code],Carriers[Airline])</f>
        <v/>
      </c>
      <c r="D8523" t="n">
        <v>1414</v>
      </c>
      <c r="E8523" t="inlineStr">
        <is>
          <t>ORD</t>
        </is>
      </c>
      <c r="F8523" s="10" t="n">
        <v>600</v>
      </c>
      <c r="G8523" t="inlineStr">
        <is>
          <t>0600-0659</t>
        </is>
      </c>
      <c r="H8523" s="9">
        <f>INT(F8523/100)</f>
        <v/>
      </c>
      <c r="I8523" t="n">
        <v>-9</v>
      </c>
      <c r="J8523" t="n">
        <v>0</v>
      </c>
      <c r="K8523" t="n">
        <v>-13</v>
      </c>
      <c r="L8523" t="n">
        <v>0</v>
      </c>
      <c r="M8523" t="n">
        <v>0</v>
      </c>
      <c r="O8523" t="n">
        <v>0</v>
      </c>
    </row>
    <row r="8524">
      <c r="A8524" s="8" t="n">
        <v>46224</v>
      </c>
      <c r="B8524" t="inlineStr">
        <is>
          <t>UA</t>
        </is>
      </c>
      <c r="C8524" s="9">
        <f>_xlfn.XLOOKUP(B8524,Carriers[Code],Carriers[Airline])</f>
        <v/>
      </c>
      <c r="D8524" t="n">
        <v>2441</v>
      </c>
      <c r="E8524" t="inlineStr">
        <is>
          <t>SFO</t>
        </is>
      </c>
      <c r="F8524" s="10" t="n">
        <v>600</v>
      </c>
      <c r="G8524" t="inlineStr">
        <is>
          <t>0600-0659</t>
        </is>
      </c>
      <c r="H8524" s="9">
        <f>INT(F8524/100)</f>
        <v/>
      </c>
      <c r="I8524" t="n">
        <v>4</v>
      </c>
      <c r="J8524" t="n">
        <v>0</v>
      </c>
      <c r="K8524" t="n">
        <v>5</v>
      </c>
      <c r="L8524" t="n">
        <v>0</v>
      </c>
      <c r="M8524" t="n">
        <v>0</v>
      </c>
      <c r="O8524" t="n">
        <v>0</v>
      </c>
    </row>
    <row r="8525">
      <c r="A8525" s="8" t="n">
        <v>46224</v>
      </c>
      <c r="B8525" t="inlineStr">
        <is>
          <t>YX</t>
        </is>
      </c>
      <c r="C8525" s="9">
        <f>_xlfn.XLOOKUP(B8525,Carriers[Code],Carriers[Airline])</f>
        <v/>
      </c>
      <c r="D8525" t="n">
        <v>4424</v>
      </c>
      <c r="E8525" t="inlineStr">
        <is>
          <t>LGA</t>
        </is>
      </c>
      <c r="F8525" s="10" t="n">
        <v>600</v>
      </c>
      <c r="G8525" t="inlineStr">
        <is>
          <t>0600-0659</t>
        </is>
      </c>
      <c r="H8525" s="9">
        <f>INT(F8525/100)</f>
        <v/>
      </c>
      <c r="I8525" t="n">
        <v>-7</v>
      </c>
      <c r="J8525" t="n">
        <v>0</v>
      </c>
      <c r="K8525" t="n">
        <v>-16</v>
      </c>
      <c r="L8525" t="n">
        <v>0</v>
      </c>
      <c r="M8525" t="n">
        <v>0</v>
      </c>
      <c r="O8525" t="n">
        <v>0</v>
      </c>
    </row>
    <row r="8526">
      <c r="A8526" s="8" t="n">
        <v>46224</v>
      </c>
      <c r="B8526" t="inlineStr">
        <is>
          <t>YX</t>
        </is>
      </c>
      <c r="C8526" s="9">
        <f>_xlfn.XLOOKUP(B8526,Carriers[Code],Carriers[Airline])</f>
        <v/>
      </c>
      <c r="D8526" t="n">
        <v>5687</v>
      </c>
      <c r="E8526" t="inlineStr">
        <is>
          <t>DCA</t>
        </is>
      </c>
      <c r="F8526" s="10" t="n">
        <v>600</v>
      </c>
      <c r="G8526" t="inlineStr">
        <is>
          <t>0600-0659</t>
        </is>
      </c>
      <c r="H8526" s="9">
        <f>INT(F8526/100)</f>
        <v/>
      </c>
      <c r="I8526" t="n">
        <v>-9</v>
      </c>
      <c r="J8526" t="n">
        <v>0</v>
      </c>
      <c r="K8526" t="n">
        <v>3</v>
      </c>
      <c r="L8526" t="n">
        <v>0</v>
      </c>
      <c r="M8526" t="n">
        <v>0</v>
      </c>
      <c r="O8526" t="n">
        <v>0</v>
      </c>
    </row>
    <row r="8527">
      <c r="A8527" s="8" t="n">
        <v>46224</v>
      </c>
      <c r="B8527" t="inlineStr">
        <is>
          <t>YX</t>
        </is>
      </c>
      <c r="C8527" s="9">
        <f>_xlfn.XLOOKUP(B8527,Carriers[Code],Carriers[Airline])</f>
        <v/>
      </c>
      <c r="D8527" t="n">
        <v>5836</v>
      </c>
      <c r="E8527" t="inlineStr">
        <is>
          <t>LGA</t>
        </is>
      </c>
      <c r="F8527" s="10" t="n">
        <v>600</v>
      </c>
      <c r="G8527" t="inlineStr">
        <is>
          <t>0600-0659</t>
        </is>
      </c>
      <c r="H8527" s="9">
        <f>INT(F8527/100)</f>
        <v/>
      </c>
      <c r="I8527" t="n">
        <v>-5</v>
      </c>
      <c r="J8527" t="n">
        <v>0</v>
      </c>
      <c r="K8527" t="n">
        <v>-10</v>
      </c>
      <c r="L8527" t="n">
        <v>0</v>
      </c>
      <c r="M8527" t="n">
        <v>0</v>
      </c>
      <c r="O8527" t="n">
        <v>0</v>
      </c>
    </row>
    <row r="8528">
      <c r="A8528" s="8" t="n">
        <v>46224</v>
      </c>
      <c r="B8528" t="inlineStr">
        <is>
          <t>AA</t>
        </is>
      </c>
      <c r="C8528" s="9">
        <f>_xlfn.XLOOKUP(B8528,Carriers[Code],Carriers[Airline])</f>
        <v/>
      </c>
      <c r="D8528" t="n">
        <v>1146</v>
      </c>
      <c r="E8528" t="inlineStr">
        <is>
          <t>PHL</t>
        </is>
      </c>
      <c r="F8528" s="10" t="n">
        <v>601</v>
      </c>
      <c r="G8528" t="inlineStr">
        <is>
          <t>0600-0659</t>
        </is>
      </c>
      <c r="H8528" s="9">
        <f>INT(F8528/100)</f>
        <v/>
      </c>
      <c r="I8528" t="n">
        <v>-4</v>
      </c>
      <c r="J8528" t="n">
        <v>0</v>
      </c>
      <c r="K8528" t="n">
        <v>-22</v>
      </c>
      <c r="L8528" t="n">
        <v>0</v>
      </c>
      <c r="M8528" t="n">
        <v>0</v>
      </c>
      <c r="O8528" t="n">
        <v>0</v>
      </c>
    </row>
    <row r="8529">
      <c r="A8529" s="8" t="n">
        <v>46224</v>
      </c>
      <c r="B8529" t="inlineStr">
        <is>
          <t>YX</t>
        </is>
      </c>
      <c r="C8529" s="9">
        <f>_xlfn.XLOOKUP(B8529,Carriers[Code],Carriers[Airline])</f>
        <v/>
      </c>
      <c r="D8529" t="n">
        <v>4401</v>
      </c>
      <c r="E8529" t="inlineStr">
        <is>
          <t>JFK</t>
        </is>
      </c>
      <c r="F8529" s="10" t="n">
        <v>601</v>
      </c>
      <c r="G8529" t="inlineStr">
        <is>
          <t>0600-0659</t>
        </is>
      </c>
      <c r="H8529" s="9">
        <f>INT(F8529/100)</f>
        <v/>
      </c>
      <c r="I8529" t="n">
        <v>-3</v>
      </c>
      <c r="J8529" t="n">
        <v>0</v>
      </c>
      <c r="K8529" t="n">
        <v>-9</v>
      </c>
      <c r="L8529" t="n">
        <v>0</v>
      </c>
      <c r="M8529" t="n">
        <v>0</v>
      </c>
      <c r="O8529" t="n">
        <v>0</v>
      </c>
    </row>
    <row r="8530">
      <c r="A8530" s="8" t="n">
        <v>46224</v>
      </c>
      <c r="B8530" t="inlineStr">
        <is>
          <t>AS</t>
        </is>
      </c>
      <c r="C8530" s="9">
        <f>_xlfn.XLOOKUP(B8530,Carriers[Code],Carriers[Airline])</f>
        <v/>
      </c>
      <c r="D8530" t="n">
        <v>311</v>
      </c>
      <c r="E8530" t="inlineStr">
        <is>
          <t>PDX</t>
        </is>
      </c>
      <c r="F8530" s="10" t="n">
        <v>603</v>
      </c>
      <c r="G8530" t="inlineStr">
        <is>
          <t>0600-0659</t>
        </is>
      </c>
      <c r="H8530" s="9">
        <f>INT(F8530/100)</f>
        <v/>
      </c>
      <c r="I8530" t="n">
        <v>11</v>
      </c>
      <c r="J8530" t="n">
        <v>0</v>
      </c>
      <c r="K8530" t="n">
        <v>5</v>
      </c>
      <c r="L8530" t="n">
        <v>0</v>
      </c>
      <c r="M8530" t="n">
        <v>0</v>
      </c>
      <c r="O8530" t="n">
        <v>0</v>
      </c>
    </row>
    <row r="8531">
      <c r="A8531" s="8" t="n">
        <v>46224</v>
      </c>
      <c r="B8531" t="inlineStr">
        <is>
          <t>AA</t>
        </is>
      </c>
      <c r="C8531" s="9">
        <f>_xlfn.XLOOKUP(B8531,Carriers[Code],Carriers[Airline])</f>
        <v/>
      </c>
      <c r="D8531" t="n">
        <v>418</v>
      </c>
      <c r="E8531" t="inlineStr">
        <is>
          <t>CLT</t>
        </is>
      </c>
      <c r="F8531" s="10" t="n">
        <v>605</v>
      </c>
      <c r="G8531" t="inlineStr">
        <is>
          <t>0600-0659</t>
        </is>
      </c>
      <c r="H8531" s="9">
        <f>INT(F8531/100)</f>
        <v/>
      </c>
      <c r="I8531" t="n">
        <v>-5</v>
      </c>
      <c r="J8531" t="n">
        <v>0</v>
      </c>
      <c r="K8531" t="n">
        <v>-10</v>
      </c>
      <c r="L8531" t="n">
        <v>0</v>
      </c>
      <c r="M8531" t="n">
        <v>0</v>
      </c>
      <c r="O8531" t="n">
        <v>0</v>
      </c>
    </row>
    <row r="8532">
      <c r="A8532" s="8" t="n">
        <v>46224</v>
      </c>
      <c r="B8532" t="inlineStr">
        <is>
          <t>B6</t>
        </is>
      </c>
      <c r="C8532" s="9">
        <f>_xlfn.XLOOKUP(B8532,Carriers[Code],Carriers[Airline])</f>
        <v/>
      </c>
      <c r="D8532" t="n">
        <v>619</v>
      </c>
      <c r="E8532" t="inlineStr">
        <is>
          <t>SAN</t>
        </is>
      </c>
      <c r="F8532" s="10" t="n">
        <v>605</v>
      </c>
      <c r="G8532" t="inlineStr">
        <is>
          <t>0600-0659</t>
        </is>
      </c>
      <c r="H8532" s="9">
        <f>INT(F8532/100)</f>
        <v/>
      </c>
      <c r="I8532" t="n">
        <v>10</v>
      </c>
      <c r="J8532" t="n">
        <v>0</v>
      </c>
      <c r="K8532" t="n">
        <v>-1</v>
      </c>
      <c r="L8532" t="n">
        <v>0</v>
      </c>
      <c r="M8532" t="n">
        <v>0</v>
      </c>
      <c r="O8532" t="n">
        <v>0</v>
      </c>
    </row>
    <row r="8533">
      <c r="A8533" s="8" t="n">
        <v>46224</v>
      </c>
      <c r="B8533" t="inlineStr">
        <is>
          <t>B6</t>
        </is>
      </c>
      <c r="C8533" s="9">
        <f>_xlfn.XLOOKUP(B8533,Carriers[Code],Carriers[Airline])</f>
        <v/>
      </c>
      <c r="D8533" t="n">
        <v>2255</v>
      </c>
      <c r="E8533" t="inlineStr">
        <is>
          <t>DCA</t>
        </is>
      </c>
      <c r="F8533" s="10" t="n">
        <v>605</v>
      </c>
      <c r="G8533" t="inlineStr">
        <is>
          <t>0600-0659</t>
        </is>
      </c>
      <c r="H8533" s="9">
        <f>INT(F8533/100)</f>
        <v/>
      </c>
      <c r="I8533" t="n">
        <v>-11</v>
      </c>
      <c r="J8533" t="n">
        <v>0</v>
      </c>
      <c r="K8533" t="n">
        <v>21</v>
      </c>
      <c r="L8533" t="n">
        <v>1</v>
      </c>
      <c r="M8533" t="n">
        <v>0</v>
      </c>
      <c r="O8533" t="n">
        <v>0</v>
      </c>
      <c r="P8533" t="n">
        <v>0</v>
      </c>
      <c r="Q8533" t="n">
        <v>0</v>
      </c>
      <c r="R8533" t="n">
        <v>21</v>
      </c>
      <c r="S8533" t="n">
        <v>0</v>
      </c>
      <c r="T8533" t="n">
        <v>0</v>
      </c>
    </row>
    <row r="8534">
      <c r="A8534" s="8" t="n">
        <v>46224</v>
      </c>
      <c r="B8534" t="inlineStr">
        <is>
          <t>DL</t>
        </is>
      </c>
      <c r="C8534" s="9">
        <f>_xlfn.XLOOKUP(B8534,Carriers[Code],Carriers[Airline])</f>
        <v/>
      </c>
      <c r="D8534" t="n">
        <v>859</v>
      </c>
      <c r="E8534" t="inlineStr">
        <is>
          <t>SLC</t>
        </is>
      </c>
      <c r="F8534" s="10" t="n">
        <v>605</v>
      </c>
      <c r="G8534" t="inlineStr">
        <is>
          <t>0600-0659</t>
        </is>
      </c>
      <c r="H8534" s="9">
        <f>INT(F8534/100)</f>
        <v/>
      </c>
      <c r="I8534" t="n">
        <v>8</v>
      </c>
      <c r="J8534" t="n">
        <v>0</v>
      </c>
      <c r="K8534" t="n">
        <v>16</v>
      </c>
      <c r="L8534" t="n">
        <v>1</v>
      </c>
      <c r="M8534" t="n">
        <v>0</v>
      </c>
      <c r="O8534" t="n">
        <v>0</v>
      </c>
      <c r="P8534" t="n">
        <v>8</v>
      </c>
      <c r="Q8534" t="n">
        <v>0</v>
      </c>
      <c r="R8534" t="n">
        <v>8</v>
      </c>
      <c r="S8534" t="n">
        <v>0</v>
      </c>
      <c r="T8534" t="n">
        <v>0</v>
      </c>
    </row>
    <row r="8535">
      <c r="A8535" s="8" t="n">
        <v>46224</v>
      </c>
      <c r="B8535" t="inlineStr">
        <is>
          <t>DL</t>
        </is>
      </c>
      <c r="C8535" s="9">
        <f>_xlfn.XLOOKUP(B8535,Carriers[Code],Carriers[Airline])</f>
        <v/>
      </c>
      <c r="D8535" t="n">
        <v>2611</v>
      </c>
      <c r="E8535" t="inlineStr">
        <is>
          <t>JFK</t>
        </is>
      </c>
      <c r="F8535" s="10" t="n">
        <v>605</v>
      </c>
      <c r="G8535" t="inlineStr">
        <is>
          <t>0600-0659</t>
        </is>
      </c>
      <c r="H8535" s="9">
        <f>INT(F8535/100)</f>
        <v/>
      </c>
      <c r="I8535" t="n">
        <v>6</v>
      </c>
      <c r="J8535" t="n">
        <v>0</v>
      </c>
      <c r="K8535" t="n">
        <v>-6</v>
      </c>
      <c r="L8535" t="n">
        <v>0</v>
      </c>
      <c r="M8535" t="n">
        <v>0</v>
      </c>
      <c r="O8535" t="n">
        <v>0</v>
      </c>
    </row>
    <row r="8536">
      <c r="A8536" s="8" t="n">
        <v>46224</v>
      </c>
      <c r="B8536" t="inlineStr">
        <is>
          <t>UA</t>
        </is>
      </c>
      <c r="C8536" s="9">
        <f>_xlfn.XLOOKUP(B8536,Carriers[Code],Carriers[Airline])</f>
        <v/>
      </c>
      <c r="D8536" t="n">
        <v>1833</v>
      </c>
      <c r="E8536" t="inlineStr">
        <is>
          <t>EWR</t>
        </is>
      </c>
      <c r="F8536" s="10" t="n">
        <v>605</v>
      </c>
      <c r="G8536" t="inlineStr">
        <is>
          <t>0600-0659</t>
        </is>
      </c>
      <c r="H8536" s="9">
        <f>INT(F8536/100)</f>
        <v/>
      </c>
      <c r="I8536" t="n">
        <v>-6</v>
      </c>
      <c r="J8536" t="n">
        <v>0</v>
      </c>
      <c r="K8536" t="n">
        <v>-3</v>
      </c>
      <c r="L8536" t="n">
        <v>0</v>
      </c>
      <c r="M8536" t="n">
        <v>0</v>
      </c>
      <c r="O8536" t="n">
        <v>0</v>
      </c>
    </row>
    <row r="8537">
      <c r="A8537" s="8" t="n">
        <v>46224</v>
      </c>
      <c r="B8537" t="inlineStr">
        <is>
          <t>DL</t>
        </is>
      </c>
      <c r="C8537" s="9">
        <f>_xlfn.XLOOKUP(B8537,Carriers[Code],Carriers[Airline])</f>
        <v/>
      </c>
      <c r="D8537" t="n">
        <v>675</v>
      </c>
      <c r="E8537" t="inlineStr">
        <is>
          <t>MCI</t>
        </is>
      </c>
      <c r="F8537" s="10" t="n">
        <v>610</v>
      </c>
      <c r="G8537" t="inlineStr">
        <is>
          <t>0600-0659</t>
        </is>
      </c>
      <c r="H8537" s="9">
        <f>INT(F8537/100)</f>
        <v/>
      </c>
      <c r="I8537" t="n">
        <v>-10</v>
      </c>
      <c r="J8537" t="n">
        <v>0</v>
      </c>
      <c r="K8537" t="n">
        <v>-3</v>
      </c>
      <c r="L8537" t="n">
        <v>0</v>
      </c>
      <c r="M8537" t="n">
        <v>0</v>
      </c>
      <c r="O8537" t="n">
        <v>0</v>
      </c>
    </row>
    <row r="8538">
      <c r="A8538" s="8" t="n">
        <v>46224</v>
      </c>
      <c r="B8538" t="inlineStr">
        <is>
          <t>B6</t>
        </is>
      </c>
      <c r="C8538" s="9">
        <f>_xlfn.XLOOKUP(B8538,Carriers[Code],Carriers[Airline])</f>
        <v/>
      </c>
      <c r="D8538" t="n">
        <v>1207</v>
      </c>
      <c r="E8538" t="inlineStr">
        <is>
          <t>BNA</t>
        </is>
      </c>
      <c r="F8538" s="10" t="n">
        <v>619</v>
      </c>
      <c r="G8538" t="inlineStr">
        <is>
          <t>0600-0659</t>
        </is>
      </c>
      <c r="H8538" s="9">
        <f>INT(F8538/100)</f>
        <v/>
      </c>
      <c r="I8538" t="n">
        <v>-10</v>
      </c>
      <c r="J8538" t="n">
        <v>0</v>
      </c>
      <c r="K8538" t="n">
        <v>-21</v>
      </c>
      <c r="L8538" t="n">
        <v>0</v>
      </c>
      <c r="M8538" t="n">
        <v>0</v>
      </c>
      <c r="O8538" t="n">
        <v>0</v>
      </c>
    </row>
    <row r="8539">
      <c r="A8539" s="8" t="n">
        <v>46224</v>
      </c>
      <c r="B8539" t="inlineStr">
        <is>
          <t>DL</t>
        </is>
      </c>
      <c r="C8539" s="9">
        <f>_xlfn.XLOOKUP(B8539,Carriers[Code],Carriers[Airline])</f>
        <v/>
      </c>
      <c r="D8539" t="n">
        <v>479</v>
      </c>
      <c r="E8539" t="inlineStr">
        <is>
          <t>LAX</t>
        </is>
      </c>
      <c r="F8539" s="10" t="n">
        <v>620</v>
      </c>
      <c r="G8539" t="inlineStr">
        <is>
          <t>0600-0659</t>
        </is>
      </c>
      <c r="H8539" s="9">
        <f>INT(F8539/100)</f>
        <v/>
      </c>
      <c r="I8539" t="n">
        <v>2</v>
      </c>
      <c r="J8539" t="n">
        <v>0</v>
      </c>
      <c r="K8539" t="n">
        <v>3</v>
      </c>
      <c r="L8539" t="n">
        <v>0</v>
      </c>
      <c r="M8539" t="n">
        <v>0</v>
      </c>
      <c r="O8539" t="n">
        <v>0</v>
      </c>
    </row>
    <row r="8540">
      <c r="A8540" s="8" t="n">
        <v>46224</v>
      </c>
      <c r="B8540" t="inlineStr">
        <is>
          <t>DL</t>
        </is>
      </c>
      <c r="C8540" s="9">
        <f>_xlfn.XLOOKUP(B8540,Carriers[Code],Carriers[Airline])</f>
        <v/>
      </c>
      <c r="D8540" t="n">
        <v>2066</v>
      </c>
      <c r="E8540" t="inlineStr">
        <is>
          <t>RDU</t>
        </is>
      </c>
      <c r="F8540" s="10" t="n">
        <v>620</v>
      </c>
      <c r="G8540" t="inlineStr">
        <is>
          <t>0600-0659</t>
        </is>
      </c>
      <c r="H8540" s="9">
        <f>INT(F8540/100)</f>
        <v/>
      </c>
      <c r="I8540" t="n">
        <v>13</v>
      </c>
      <c r="J8540" t="n">
        <v>0</v>
      </c>
      <c r="K8540" t="n">
        <v>-4</v>
      </c>
      <c r="L8540" t="n">
        <v>0</v>
      </c>
      <c r="M8540" t="n">
        <v>0</v>
      </c>
      <c r="O8540" t="n">
        <v>0</v>
      </c>
    </row>
    <row r="8541">
      <c r="A8541" s="8" t="n">
        <v>46224</v>
      </c>
      <c r="B8541" t="inlineStr">
        <is>
          <t>B6</t>
        </is>
      </c>
      <c r="C8541" s="9">
        <f>_xlfn.XLOOKUP(B8541,Carriers[Code],Carriers[Airline])</f>
        <v/>
      </c>
      <c r="D8541" t="n">
        <v>891</v>
      </c>
      <c r="E8541" t="inlineStr">
        <is>
          <t>TPA</t>
        </is>
      </c>
      <c r="F8541" s="10" t="n">
        <v>625</v>
      </c>
      <c r="G8541" t="inlineStr">
        <is>
          <t>0600-0659</t>
        </is>
      </c>
      <c r="H8541" s="9">
        <f>INT(F8541/100)</f>
        <v/>
      </c>
      <c r="I8541" t="n">
        <v>-5</v>
      </c>
      <c r="J8541" t="n">
        <v>0</v>
      </c>
      <c r="K8541" t="n">
        <v>-25</v>
      </c>
      <c r="L8541" t="n">
        <v>0</v>
      </c>
      <c r="M8541" t="n">
        <v>0</v>
      </c>
      <c r="O8541" t="n">
        <v>0</v>
      </c>
    </row>
    <row r="8542">
      <c r="A8542" s="8" t="n">
        <v>46224</v>
      </c>
      <c r="B8542" t="inlineStr">
        <is>
          <t>YX</t>
        </is>
      </c>
      <c r="C8542" s="9">
        <f>_xlfn.XLOOKUP(B8542,Carriers[Code],Carriers[Airline])</f>
        <v/>
      </c>
      <c r="D8542" t="n">
        <v>5626</v>
      </c>
      <c r="E8542" t="inlineStr">
        <is>
          <t>CLT</t>
        </is>
      </c>
      <c r="F8542" s="10" t="n">
        <v>625</v>
      </c>
      <c r="G8542" t="inlineStr">
        <is>
          <t>0600-0659</t>
        </is>
      </c>
      <c r="H8542" s="9">
        <f>INT(F8542/100)</f>
        <v/>
      </c>
      <c r="I8542" t="n">
        <v>-8</v>
      </c>
      <c r="J8542" t="n">
        <v>0</v>
      </c>
      <c r="K8542" t="n">
        <v>-18</v>
      </c>
      <c r="L8542" t="n">
        <v>0</v>
      </c>
      <c r="M8542" t="n">
        <v>0</v>
      </c>
      <c r="O8542" t="n">
        <v>0</v>
      </c>
    </row>
    <row r="8543">
      <c r="A8543" s="8" t="n">
        <v>46224</v>
      </c>
      <c r="B8543" t="inlineStr">
        <is>
          <t>YX</t>
        </is>
      </c>
      <c r="C8543" s="9">
        <f>_xlfn.XLOOKUP(B8543,Carriers[Code],Carriers[Airline])</f>
        <v/>
      </c>
      <c r="D8543" t="n">
        <v>5764</v>
      </c>
      <c r="E8543" t="inlineStr">
        <is>
          <t>EWR</t>
        </is>
      </c>
      <c r="F8543" s="10" t="n">
        <v>625</v>
      </c>
      <c r="G8543" t="inlineStr">
        <is>
          <t>0600-0659</t>
        </is>
      </c>
      <c r="H8543" s="9">
        <f>INT(F8543/100)</f>
        <v/>
      </c>
      <c r="I8543" t="n">
        <v>-10</v>
      </c>
      <c r="J8543" t="n">
        <v>0</v>
      </c>
      <c r="K8543" t="n">
        <v>-4</v>
      </c>
      <c r="L8543" t="n">
        <v>0</v>
      </c>
      <c r="M8543" t="n">
        <v>0</v>
      </c>
      <c r="O8543" t="n">
        <v>0</v>
      </c>
    </row>
    <row r="8544">
      <c r="A8544" s="8" t="n">
        <v>46224</v>
      </c>
      <c r="B8544" t="inlineStr">
        <is>
          <t>B6</t>
        </is>
      </c>
      <c r="C8544" s="9">
        <f>_xlfn.XLOOKUP(B8544,Carriers[Code],Carriers[Airline])</f>
        <v/>
      </c>
      <c r="D8544" t="n">
        <v>493</v>
      </c>
      <c r="E8544" t="inlineStr">
        <is>
          <t>DEN</t>
        </is>
      </c>
      <c r="F8544" s="10" t="n">
        <v>630</v>
      </c>
      <c r="G8544" t="inlineStr">
        <is>
          <t>0600-0659</t>
        </is>
      </c>
      <c r="H8544" s="9">
        <f>INT(F8544/100)</f>
        <v/>
      </c>
      <c r="I8544" t="n">
        <v>-7</v>
      </c>
      <c r="J8544" t="n">
        <v>0</v>
      </c>
      <c r="K8544" t="n">
        <v>5</v>
      </c>
      <c r="L8544" t="n">
        <v>0</v>
      </c>
      <c r="M8544" t="n">
        <v>0</v>
      </c>
      <c r="O8544" t="n">
        <v>0</v>
      </c>
    </row>
    <row r="8545">
      <c r="A8545" s="8" t="n">
        <v>46224</v>
      </c>
      <c r="B8545" t="inlineStr">
        <is>
          <t>B6</t>
        </is>
      </c>
      <c r="C8545" s="9">
        <f>_xlfn.XLOOKUP(B8545,Carriers[Code],Carriers[Airline])</f>
        <v/>
      </c>
      <c r="D8545" t="n">
        <v>1883</v>
      </c>
      <c r="E8545" t="inlineStr">
        <is>
          <t>RDU</t>
        </is>
      </c>
      <c r="F8545" s="10" t="n">
        <v>630</v>
      </c>
      <c r="G8545" t="inlineStr">
        <is>
          <t>0600-0659</t>
        </is>
      </c>
      <c r="H8545" s="9">
        <f>INT(F8545/100)</f>
        <v/>
      </c>
      <c r="I8545" t="n">
        <v>-10</v>
      </c>
      <c r="J8545" t="n">
        <v>0</v>
      </c>
      <c r="K8545" t="n">
        <v>-22</v>
      </c>
      <c r="L8545" t="n">
        <v>0</v>
      </c>
      <c r="M8545" t="n">
        <v>0</v>
      </c>
      <c r="O8545" t="n">
        <v>0</v>
      </c>
    </row>
    <row r="8546">
      <c r="A8546" s="8" t="n">
        <v>46224</v>
      </c>
      <c r="B8546" t="inlineStr">
        <is>
          <t>DL</t>
        </is>
      </c>
      <c r="C8546" s="9">
        <f>_xlfn.XLOOKUP(B8546,Carriers[Code],Carriers[Airline])</f>
        <v/>
      </c>
      <c r="D8546" t="n">
        <v>1410</v>
      </c>
      <c r="E8546" t="inlineStr">
        <is>
          <t>AUS</t>
        </is>
      </c>
      <c r="F8546" s="10" t="n">
        <v>630</v>
      </c>
      <c r="G8546" t="inlineStr">
        <is>
          <t>0600-0659</t>
        </is>
      </c>
      <c r="H8546" s="9">
        <f>INT(F8546/100)</f>
        <v/>
      </c>
      <c r="I8546" t="n">
        <v>-3</v>
      </c>
      <c r="J8546" t="n">
        <v>0</v>
      </c>
      <c r="K8546" t="n">
        <v>-7</v>
      </c>
      <c r="L8546" t="n">
        <v>0</v>
      </c>
      <c r="M8546" t="n">
        <v>0</v>
      </c>
      <c r="O8546" t="n">
        <v>0</v>
      </c>
    </row>
    <row r="8547">
      <c r="A8547" s="8" t="n">
        <v>46224</v>
      </c>
      <c r="B8547" t="inlineStr">
        <is>
          <t>B6</t>
        </is>
      </c>
      <c r="C8547" s="9">
        <f>_xlfn.XLOOKUP(B8547,Carriers[Code],Carriers[Airline])</f>
        <v/>
      </c>
      <c r="D8547" t="n">
        <v>1333</v>
      </c>
      <c r="E8547" t="inlineStr">
        <is>
          <t>SFO</t>
        </is>
      </c>
      <c r="F8547" s="10" t="n">
        <v>635</v>
      </c>
      <c r="G8547" t="inlineStr">
        <is>
          <t>0600-0659</t>
        </is>
      </c>
      <c r="H8547" s="9">
        <f>INT(F8547/100)</f>
        <v/>
      </c>
      <c r="I8547" t="n">
        <v>35</v>
      </c>
      <c r="J8547" t="n">
        <v>1</v>
      </c>
      <c r="K8547" t="n">
        <v>35</v>
      </c>
      <c r="L8547" t="n">
        <v>1</v>
      </c>
      <c r="M8547" t="n">
        <v>0</v>
      </c>
      <c r="O8547" t="n">
        <v>0</v>
      </c>
      <c r="P8547" t="n">
        <v>35</v>
      </c>
      <c r="Q8547" t="n">
        <v>0</v>
      </c>
      <c r="R8547" t="n">
        <v>0</v>
      </c>
      <c r="S8547" t="n">
        <v>0</v>
      </c>
      <c r="T8547" t="n">
        <v>0</v>
      </c>
    </row>
    <row r="8548">
      <c r="A8548" s="8" t="n">
        <v>46224</v>
      </c>
      <c r="B8548" t="inlineStr">
        <is>
          <t>YX</t>
        </is>
      </c>
      <c r="C8548" s="9">
        <f>_xlfn.XLOOKUP(B8548,Carriers[Code],Carriers[Airline])</f>
        <v/>
      </c>
      <c r="D8548" t="n">
        <v>5703</v>
      </c>
      <c r="E8548" t="inlineStr">
        <is>
          <t>BWI</t>
        </is>
      </c>
      <c r="F8548" s="10" t="n">
        <v>635</v>
      </c>
      <c r="G8548" t="inlineStr">
        <is>
          <t>0600-0659</t>
        </is>
      </c>
      <c r="H8548" s="9">
        <f>INT(F8548/100)</f>
        <v/>
      </c>
      <c r="I8548" t="n">
        <v>-9</v>
      </c>
      <c r="J8548" t="n">
        <v>0</v>
      </c>
      <c r="K8548" t="n">
        <v>-2</v>
      </c>
      <c r="L8548" t="n">
        <v>0</v>
      </c>
      <c r="M8548" t="n">
        <v>0</v>
      </c>
      <c r="O8548" t="n">
        <v>0</v>
      </c>
    </row>
    <row r="8549">
      <c r="A8549" s="8" t="n">
        <v>46224</v>
      </c>
      <c r="B8549" t="inlineStr">
        <is>
          <t>B6</t>
        </is>
      </c>
      <c r="C8549" s="9">
        <f>_xlfn.XLOOKUP(B8549,Carriers[Code],Carriers[Airline])</f>
        <v/>
      </c>
      <c r="D8549" t="n">
        <v>165</v>
      </c>
      <c r="E8549" t="inlineStr">
        <is>
          <t>RSW</t>
        </is>
      </c>
      <c r="F8549" s="10" t="n">
        <v>645</v>
      </c>
      <c r="G8549" t="inlineStr">
        <is>
          <t>0600-0659</t>
        </is>
      </c>
      <c r="H8549" s="9">
        <f>INT(F8549/100)</f>
        <v/>
      </c>
      <c r="I8549" t="n">
        <v>-11</v>
      </c>
      <c r="J8549" t="n">
        <v>0</v>
      </c>
      <c r="K8549" t="n">
        <v>-37</v>
      </c>
      <c r="L8549" t="n">
        <v>0</v>
      </c>
      <c r="M8549" t="n">
        <v>0</v>
      </c>
      <c r="O8549" t="n">
        <v>0</v>
      </c>
    </row>
    <row r="8550">
      <c r="A8550" s="8" t="n">
        <v>46224</v>
      </c>
      <c r="B8550" t="inlineStr">
        <is>
          <t>DL</t>
        </is>
      </c>
      <c r="C8550" s="9">
        <f>_xlfn.XLOOKUP(B8550,Carriers[Code],Carriers[Airline])</f>
        <v/>
      </c>
      <c r="D8550" t="n">
        <v>695</v>
      </c>
      <c r="E8550" t="inlineStr">
        <is>
          <t>ATL</t>
        </is>
      </c>
      <c r="F8550" s="10" t="n">
        <v>645</v>
      </c>
      <c r="G8550" t="inlineStr">
        <is>
          <t>0600-0659</t>
        </is>
      </c>
      <c r="H8550" s="9">
        <f>INT(F8550/100)</f>
        <v/>
      </c>
      <c r="I8550" t="n">
        <v>-4</v>
      </c>
      <c r="J8550" t="n">
        <v>0</v>
      </c>
      <c r="K8550" t="n">
        <v>-16</v>
      </c>
      <c r="L8550" t="n">
        <v>0</v>
      </c>
      <c r="M8550" t="n">
        <v>0</v>
      </c>
      <c r="O8550" t="n">
        <v>0</v>
      </c>
    </row>
    <row r="8551">
      <c r="A8551" s="8" t="n">
        <v>46224</v>
      </c>
      <c r="B8551" t="inlineStr">
        <is>
          <t>YX</t>
        </is>
      </c>
      <c r="C8551" s="9">
        <f>_xlfn.XLOOKUP(B8551,Carriers[Code],Carriers[Airline])</f>
        <v/>
      </c>
      <c r="D8551" t="n">
        <v>5845</v>
      </c>
      <c r="E8551" t="inlineStr">
        <is>
          <t>PHL</t>
        </is>
      </c>
      <c r="F8551" s="10" t="n">
        <v>650</v>
      </c>
      <c r="G8551" t="inlineStr">
        <is>
          <t>0600-0659</t>
        </is>
      </c>
      <c r="H8551" s="9">
        <f>INT(F8551/100)</f>
        <v/>
      </c>
      <c r="I8551" t="n">
        <v>-10</v>
      </c>
      <c r="J8551" t="n">
        <v>0</v>
      </c>
      <c r="K8551" t="n">
        <v>-29</v>
      </c>
      <c r="L8551" t="n">
        <v>0</v>
      </c>
      <c r="M8551" t="n">
        <v>0</v>
      </c>
      <c r="O8551" t="n">
        <v>0</v>
      </c>
    </row>
    <row r="8552">
      <c r="A8552" s="8" t="n">
        <v>46224</v>
      </c>
      <c r="B8552" t="inlineStr">
        <is>
          <t>AA</t>
        </is>
      </c>
      <c r="C8552" s="9">
        <f>_xlfn.XLOOKUP(B8552,Carriers[Code],Carriers[Airline])</f>
        <v/>
      </c>
      <c r="D8552" t="n">
        <v>1462</v>
      </c>
      <c r="E8552" t="inlineStr">
        <is>
          <t>CLT</t>
        </is>
      </c>
      <c r="F8552" s="10" t="n">
        <v>700</v>
      </c>
      <c r="G8552" t="inlineStr">
        <is>
          <t>0700-0759</t>
        </is>
      </c>
      <c r="H8552" s="9">
        <f>INT(F8552/100)</f>
        <v/>
      </c>
      <c r="I8552" t="n">
        <v>-4</v>
      </c>
      <c r="J8552" t="n">
        <v>0</v>
      </c>
      <c r="K8552" t="n">
        <v>-20</v>
      </c>
      <c r="L8552" t="n">
        <v>0</v>
      </c>
      <c r="M8552" t="n">
        <v>0</v>
      </c>
      <c r="O8552" t="n">
        <v>0</v>
      </c>
    </row>
    <row r="8553">
      <c r="A8553" s="8" t="n">
        <v>46224</v>
      </c>
      <c r="B8553" t="inlineStr">
        <is>
          <t>AA</t>
        </is>
      </c>
      <c r="C8553" s="9">
        <f>_xlfn.XLOOKUP(B8553,Carriers[Code],Carriers[Airline])</f>
        <v/>
      </c>
      <c r="D8553" t="n">
        <v>1509</v>
      </c>
      <c r="E8553" t="inlineStr">
        <is>
          <t>ORD</t>
        </is>
      </c>
      <c r="F8553" s="10" t="n">
        <v>700</v>
      </c>
      <c r="G8553" t="inlineStr">
        <is>
          <t>0700-0759</t>
        </is>
      </c>
      <c r="H8553" s="9">
        <f>INT(F8553/100)</f>
        <v/>
      </c>
      <c r="I8553" t="n">
        <v>-4</v>
      </c>
      <c r="J8553" t="n">
        <v>0</v>
      </c>
      <c r="K8553" t="n">
        <v>3</v>
      </c>
      <c r="L8553" t="n">
        <v>0</v>
      </c>
      <c r="M8553" t="n">
        <v>0</v>
      </c>
      <c r="O8553" t="n">
        <v>0</v>
      </c>
    </row>
    <row r="8554">
      <c r="A8554" s="8" t="n">
        <v>46224</v>
      </c>
      <c r="B8554" t="inlineStr">
        <is>
          <t>AA</t>
        </is>
      </c>
      <c r="C8554" s="9">
        <f>_xlfn.XLOOKUP(B8554,Carriers[Code],Carriers[Airline])</f>
        <v/>
      </c>
      <c r="D8554" t="n">
        <v>2315</v>
      </c>
      <c r="E8554" t="inlineStr">
        <is>
          <t>PHX</t>
        </is>
      </c>
      <c r="F8554" s="10" t="n">
        <v>700</v>
      </c>
      <c r="G8554" t="inlineStr">
        <is>
          <t>0700-0759</t>
        </is>
      </c>
      <c r="H8554" s="9">
        <f>INT(F8554/100)</f>
        <v/>
      </c>
      <c r="I8554" t="n">
        <v>-4</v>
      </c>
      <c r="J8554" t="n">
        <v>0</v>
      </c>
      <c r="K8554" t="n">
        <v>12</v>
      </c>
      <c r="L8554" t="n">
        <v>0</v>
      </c>
      <c r="M8554" t="n">
        <v>0</v>
      </c>
      <c r="O8554" t="n">
        <v>0</v>
      </c>
    </row>
    <row r="8555">
      <c r="A8555" s="8" t="n">
        <v>46224</v>
      </c>
      <c r="B8555" t="inlineStr">
        <is>
          <t>AA</t>
        </is>
      </c>
      <c r="C8555" s="9">
        <f>_xlfn.XLOOKUP(B8555,Carriers[Code],Carriers[Airline])</f>
        <v/>
      </c>
      <c r="D8555" t="n">
        <v>2455</v>
      </c>
      <c r="E8555" t="inlineStr">
        <is>
          <t>LAX</t>
        </is>
      </c>
      <c r="F8555" s="10" t="n">
        <v>700</v>
      </c>
      <c r="G8555" t="inlineStr">
        <is>
          <t>0700-0759</t>
        </is>
      </c>
      <c r="H8555" s="9">
        <f>INT(F8555/100)</f>
        <v/>
      </c>
      <c r="I8555" t="n">
        <v>-9</v>
      </c>
      <c r="J8555" t="n">
        <v>0</v>
      </c>
      <c r="K8555" t="n">
        <v>20</v>
      </c>
      <c r="L8555" t="n">
        <v>1</v>
      </c>
      <c r="M8555" t="n">
        <v>0</v>
      </c>
      <c r="O8555" t="n">
        <v>0</v>
      </c>
      <c r="P8555" t="n">
        <v>0</v>
      </c>
      <c r="Q8555" t="n">
        <v>0</v>
      </c>
      <c r="R8555" t="n">
        <v>20</v>
      </c>
      <c r="S8555" t="n">
        <v>0</v>
      </c>
      <c r="T8555" t="n">
        <v>0</v>
      </c>
    </row>
    <row r="8556">
      <c r="A8556" s="8" t="n">
        <v>46224</v>
      </c>
      <c r="B8556" t="inlineStr">
        <is>
          <t>AA</t>
        </is>
      </c>
      <c r="C8556" s="9">
        <f>_xlfn.XLOOKUP(B8556,Carriers[Code],Carriers[Airline])</f>
        <v/>
      </c>
      <c r="D8556" t="n">
        <v>2555</v>
      </c>
      <c r="E8556" t="inlineStr">
        <is>
          <t>DFW</t>
        </is>
      </c>
      <c r="F8556" s="10" t="n">
        <v>700</v>
      </c>
      <c r="G8556" t="inlineStr">
        <is>
          <t>0700-0759</t>
        </is>
      </c>
      <c r="H8556" s="9">
        <f>INT(F8556/100)</f>
        <v/>
      </c>
      <c r="I8556" t="n">
        <v>-1</v>
      </c>
      <c r="J8556" t="n">
        <v>0</v>
      </c>
      <c r="K8556" t="n">
        <v>-16</v>
      </c>
      <c r="L8556" t="n">
        <v>0</v>
      </c>
      <c r="M8556" t="n">
        <v>0</v>
      </c>
      <c r="O8556" t="n">
        <v>0</v>
      </c>
    </row>
    <row r="8557">
      <c r="A8557" s="8" t="n">
        <v>46224</v>
      </c>
      <c r="B8557" t="inlineStr">
        <is>
          <t>B6</t>
        </is>
      </c>
      <c r="C8557" s="9">
        <f>_xlfn.XLOOKUP(B8557,Carriers[Code],Carriers[Airline])</f>
        <v/>
      </c>
      <c r="D8557" t="n">
        <v>1281</v>
      </c>
      <c r="E8557" t="inlineStr">
        <is>
          <t>RIC</t>
        </is>
      </c>
      <c r="F8557" s="10" t="n">
        <v>700</v>
      </c>
      <c r="G8557" t="inlineStr">
        <is>
          <t>0700-0759</t>
        </is>
      </c>
      <c r="H8557" s="9">
        <f>INT(F8557/100)</f>
        <v/>
      </c>
      <c r="I8557" t="n">
        <v>-5</v>
      </c>
      <c r="J8557" t="n">
        <v>0</v>
      </c>
      <c r="K8557" t="n">
        <v>2</v>
      </c>
      <c r="L8557" t="n">
        <v>0</v>
      </c>
      <c r="M8557" t="n">
        <v>0</v>
      </c>
      <c r="O8557" t="n">
        <v>0</v>
      </c>
    </row>
    <row r="8558">
      <c r="A8558" s="8" t="n">
        <v>46224</v>
      </c>
      <c r="B8558" t="inlineStr">
        <is>
          <t>DL</t>
        </is>
      </c>
      <c r="C8558" s="9">
        <f>_xlfn.XLOOKUP(B8558,Carriers[Code],Carriers[Airline])</f>
        <v/>
      </c>
      <c r="D8558" t="n">
        <v>2706</v>
      </c>
      <c r="E8558" t="inlineStr">
        <is>
          <t>TPA</t>
        </is>
      </c>
      <c r="F8558" s="10" t="n">
        <v>700</v>
      </c>
      <c r="G8558" t="inlineStr">
        <is>
          <t>0700-0759</t>
        </is>
      </c>
      <c r="H8558" s="9">
        <f>INT(F8558/100)</f>
        <v/>
      </c>
      <c r="I8558" t="n">
        <v>4</v>
      </c>
      <c r="J8558" t="n">
        <v>0</v>
      </c>
      <c r="K8558" t="n">
        <v>4</v>
      </c>
      <c r="L8558" t="n">
        <v>0</v>
      </c>
      <c r="M8558" t="n">
        <v>0</v>
      </c>
      <c r="O8558" t="n">
        <v>0</v>
      </c>
    </row>
    <row r="8559">
      <c r="A8559" s="8" t="n">
        <v>46224</v>
      </c>
      <c r="B8559" t="inlineStr">
        <is>
          <t>DL</t>
        </is>
      </c>
      <c r="C8559" s="9">
        <f>_xlfn.XLOOKUP(B8559,Carriers[Code],Carriers[Airline])</f>
        <v/>
      </c>
      <c r="D8559" t="n">
        <v>2770</v>
      </c>
      <c r="E8559" t="inlineStr">
        <is>
          <t>LGA</t>
        </is>
      </c>
      <c r="F8559" s="10" t="n">
        <v>700</v>
      </c>
      <c r="G8559" t="inlineStr">
        <is>
          <t>0700-0759</t>
        </is>
      </c>
      <c r="H8559" s="9">
        <f>INT(F8559/100)</f>
        <v/>
      </c>
      <c r="I8559" t="n">
        <v>-5</v>
      </c>
      <c r="J8559" t="n">
        <v>0</v>
      </c>
      <c r="K8559" t="n">
        <v>-13</v>
      </c>
      <c r="L8559" t="n">
        <v>0</v>
      </c>
      <c r="M8559" t="n">
        <v>0</v>
      </c>
      <c r="O8559" t="n">
        <v>0</v>
      </c>
    </row>
    <row r="8560">
      <c r="A8560" s="8" t="n">
        <v>46224</v>
      </c>
      <c r="B8560" t="inlineStr">
        <is>
          <t>MQ</t>
        </is>
      </c>
      <c r="C8560" s="9">
        <f>_xlfn.XLOOKUP(B8560,Carriers[Code],Carriers[Airline])</f>
        <v/>
      </c>
      <c r="D8560" t="n">
        <v>3814</v>
      </c>
      <c r="E8560" t="inlineStr">
        <is>
          <t>STL</t>
        </is>
      </c>
      <c r="F8560" s="10" t="n">
        <v>700</v>
      </c>
      <c r="G8560" t="inlineStr">
        <is>
          <t>0700-0759</t>
        </is>
      </c>
      <c r="H8560" s="9">
        <f>INT(F8560/100)</f>
        <v/>
      </c>
      <c r="I8560" t="n">
        <v>76</v>
      </c>
      <c r="J8560" t="n">
        <v>1</v>
      </c>
      <c r="K8560" t="n">
        <v>82</v>
      </c>
      <c r="L8560" t="n">
        <v>1</v>
      </c>
      <c r="M8560" t="n">
        <v>0</v>
      </c>
      <c r="O8560" t="n">
        <v>0</v>
      </c>
      <c r="P8560" t="n">
        <v>76</v>
      </c>
      <c r="Q8560" t="n">
        <v>0</v>
      </c>
      <c r="R8560" t="n">
        <v>6</v>
      </c>
      <c r="S8560" t="n">
        <v>0</v>
      </c>
      <c r="T8560" t="n">
        <v>0</v>
      </c>
    </row>
    <row r="8561">
      <c r="A8561" s="8" t="n">
        <v>46224</v>
      </c>
      <c r="B8561" t="inlineStr">
        <is>
          <t>YX</t>
        </is>
      </c>
      <c r="C8561" s="9">
        <f>_xlfn.XLOOKUP(B8561,Carriers[Code],Carriers[Airline])</f>
        <v/>
      </c>
      <c r="D8561" t="n">
        <v>4435</v>
      </c>
      <c r="E8561" t="inlineStr">
        <is>
          <t>IND</t>
        </is>
      </c>
      <c r="F8561" s="10" t="n">
        <v>700</v>
      </c>
      <c r="G8561" t="inlineStr">
        <is>
          <t>0700-0759</t>
        </is>
      </c>
      <c r="H8561" s="9">
        <f>INT(F8561/100)</f>
        <v/>
      </c>
      <c r="I8561" t="n">
        <v>-1</v>
      </c>
      <c r="J8561" t="n">
        <v>0</v>
      </c>
      <c r="K8561" t="n">
        <v>70</v>
      </c>
      <c r="L8561" t="n">
        <v>1</v>
      </c>
      <c r="M8561" t="n">
        <v>0</v>
      </c>
      <c r="O8561" t="n">
        <v>0</v>
      </c>
      <c r="P8561" t="n">
        <v>0</v>
      </c>
      <c r="Q8561" t="n">
        <v>0</v>
      </c>
      <c r="R8561" t="n">
        <v>70</v>
      </c>
      <c r="S8561" t="n">
        <v>0</v>
      </c>
      <c r="T8561" t="n">
        <v>0</v>
      </c>
    </row>
    <row r="8562">
      <c r="A8562" s="8" t="n">
        <v>46224</v>
      </c>
      <c r="B8562" t="inlineStr">
        <is>
          <t>YX</t>
        </is>
      </c>
      <c r="C8562" s="9">
        <f>_xlfn.XLOOKUP(B8562,Carriers[Code],Carriers[Airline])</f>
        <v/>
      </c>
      <c r="D8562" t="n">
        <v>4505</v>
      </c>
      <c r="E8562" t="inlineStr">
        <is>
          <t>DCA</t>
        </is>
      </c>
      <c r="F8562" s="10" t="n">
        <v>700</v>
      </c>
      <c r="G8562" t="inlineStr">
        <is>
          <t>0700-0759</t>
        </is>
      </c>
      <c r="H8562" s="9">
        <f>INT(F8562/100)</f>
        <v/>
      </c>
      <c r="I8562" t="n">
        <v>-7</v>
      </c>
      <c r="J8562" t="n">
        <v>0</v>
      </c>
      <c r="K8562" t="n">
        <v>5</v>
      </c>
      <c r="L8562" t="n">
        <v>0</v>
      </c>
      <c r="M8562" t="n">
        <v>0</v>
      </c>
      <c r="O8562" t="n">
        <v>0</v>
      </c>
    </row>
    <row r="8563">
      <c r="A8563" s="8" t="n">
        <v>46224</v>
      </c>
      <c r="B8563" t="inlineStr">
        <is>
          <t>AS</t>
        </is>
      </c>
      <c r="C8563" s="9">
        <f>_xlfn.XLOOKUP(B8563,Carriers[Code],Carriers[Airline])</f>
        <v/>
      </c>
      <c r="D8563" t="n">
        <v>459</v>
      </c>
      <c r="E8563" t="inlineStr">
        <is>
          <t>SEA</t>
        </is>
      </c>
      <c r="F8563" s="10" t="n">
        <v>703</v>
      </c>
      <c r="G8563" t="inlineStr">
        <is>
          <t>0700-0759</t>
        </is>
      </c>
      <c r="H8563" s="9">
        <f>INT(F8563/100)</f>
        <v/>
      </c>
      <c r="I8563" t="n">
        <v>1</v>
      </c>
      <c r="J8563" t="n">
        <v>0</v>
      </c>
      <c r="K8563" t="n">
        <v>54</v>
      </c>
      <c r="L8563" t="n">
        <v>1</v>
      </c>
      <c r="M8563" t="n">
        <v>0</v>
      </c>
      <c r="O8563" t="n">
        <v>0</v>
      </c>
      <c r="P8563" t="n">
        <v>0</v>
      </c>
      <c r="Q8563" t="n">
        <v>0</v>
      </c>
      <c r="R8563" t="n">
        <v>54</v>
      </c>
      <c r="S8563" t="n">
        <v>0</v>
      </c>
      <c r="T8563" t="n">
        <v>0</v>
      </c>
    </row>
    <row r="8564">
      <c r="A8564" s="8" t="n">
        <v>46224</v>
      </c>
      <c r="B8564" t="inlineStr">
        <is>
          <t>YX</t>
        </is>
      </c>
      <c r="C8564" s="9">
        <f>_xlfn.XLOOKUP(B8564,Carriers[Code],Carriers[Airline])</f>
        <v/>
      </c>
      <c r="D8564" t="n">
        <v>4396</v>
      </c>
      <c r="E8564" t="inlineStr">
        <is>
          <t>LGA</t>
        </is>
      </c>
      <c r="F8564" s="10" t="n">
        <v>704</v>
      </c>
      <c r="G8564" t="inlineStr">
        <is>
          <t>0700-0759</t>
        </is>
      </c>
      <c r="H8564" s="9">
        <f>INT(F8564/100)</f>
        <v/>
      </c>
      <c r="I8564" t="n">
        <v>-10</v>
      </c>
      <c r="J8564" t="n">
        <v>0</v>
      </c>
      <c r="K8564" t="n">
        <v>-13</v>
      </c>
      <c r="L8564" t="n">
        <v>0</v>
      </c>
      <c r="M8564" t="n">
        <v>0</v>
      </c>
      <c r="O8564" t="n">
        <v>0</v>
      </c>
    </row>
    <row r="8565">
      <c r="A8565" s="8" t="n">
        <v>46224</v>
      </c>
      <c r="B8565" t="inlineStr">
        <is>
          <t>B6</t>
        </is>
      </c>
      <c r="C8565" s="9">
        <f>_xlfn.XLOOKUP(B8565,Carriers[Code],Carriers[Airline])</f>
        <v/>
      </c>
      <c r="D8565" t="n">
        <v>109</v>
      </c>
      <c r="E8565" t="inlineStr">
        <is>
          <t>JAX</t>
        </is>
      </c>
      <c r="F8565" s="10" t="n">
        <v>705</v>
      </c>
      <c r="G8565" t="inlineStr">
        <is>
          <t>0700-0759</t>
        </is>
      </c>
      <c r="H8565" s="9">
        <f>INT(F8565/100)</f>
        <v/>
      </c>
      <c r="M8565" t="n">
        <v>1</v>
      </c>
      <c r="N8565" t="inlineStr">
        <is>
          <t>A</t>
        </is>
      </c>
      <c r="O8565" t="n">
        <v>0</v>
      </c>
    </row>
    <row r="8566">
      <c r="A8566" s="8" t="n">
        <v>46224</v>
      </c>
      <c r="B8566" t="inlineStr">
        <is>
          <t>DL</t>
        </is>
      </c>
      <c r="C8566" s="9">
        <f>_xlfn.XLOOKUP(B8566,Carriers[Code],Carriers[Airline])</f>
        <v/>
      </c>
      <c r="D8566" t="n">
        <v>1399</v>
      </c>
      <c r="E8566" t="inlineStr">
        <is>
          <t>MIA</t>
        </is>
      </c>
      <c r="F8566" s="10" t="n">
        <v>705</v>
      </c>
      <c r="G8566" t="inlineStr">
        <is>
          <t>0700-0759</t>
        </is>
      </c>
      <c r="H8566" s="9">
        <f>INT(F8566/100)</f>
        <v/>
      </c>
      <c r="I8566" t="n">
        <v>-3</v>
      </c>
      <c r="J8566" t="n">
        <v>0</v>
      </c>
      <c r="K8566" t="n">
        <v>-14</v>
      </c>
      <c r="L8566" t="n">
        <v>0</v>
      </c>
      <c r="M8566" t="n">
        <v>0</v>
      </c>
      <c r="O8566" t="n">
        <v>0</v>
      </c>
    </row>
    <row r="8567">
      <c r="A8567" s="8" t="n">
        <v>46224</v>
      </c>
      <c r="B8567" t="inlineStr">
        <is>
          <t>DL</t>
        </is>
      </c>
      <c r="C8567" s="9">
        <f>_xlfn.XLOOKUP(B8567,Carriers[Code],Carriers[Airline])</f>
        <v/>
      </c>
      <c r="D8567" t="n">
        <v>1580</v>
      </c>
      <c r="E8567" t="inlineStr">
        <is>
          <t>MCO</t>
        </is>
      </c>
      <c r="F8567" s="10" t="n">
        <v>705</v>
      </c>
      <c r="G8567" t="inlineStr">
        <is>
          <t>0700-0759</t>
        </is>
      </c>
      <c r="H8567" s="9">
        <f>INT(F8567/100)</f>
        <v/>
      </c>
      <c r="I8567" t="n">
        <v>-4</v>
      </c>
      <c r="J8567" t="n">
        <v>0</v>
      </c>
      <c r="K8567" t="n">
        <v>-9</v>
      </c>
      <c r="L8567" t="n">
        <v>0</v>
      </c>
      <c r="M8567" t="n">
        <v>0</v>
      </c>
      <c r="O8567" t="n">
        <v>0</v>
      </c>
    </row>
    <row r="8568">
      <c r="A8568" s="8" t="n">
        <v>46224</v>
      </c>
      <c r="B8568" t="inlineStr">
        <is>
          <t>B6</t>
        </is>
      </c>
      <c r="C8568" s="9">
        <f>_xlfn.XLOOKUP(B8568,Carriers[Code],Carriers[Airline])</f>
        <v/>
      </c>
      <c r="D8568" t="n">
        <v>1159</v>
      </c>
      <c r="E8568" t="inlineStr">
        <is>
          <t>PHL</t>
        </is>
      </c>
      <c r="F8568" s="10" t="n">
        <v>706</v>
      </c>
      <c r="G8568" t="inlineStr">
        <is>
          <t>0700-0759</t>
        </is>
      </c>
      <c r="H8568" s="9">
        <f>INT(F8568/100)</f>
        <v/>
      </c>
      <c r="I8568" t="n">
        <v>-6</v>
      </c>
      <c r="J8568" t="n">
        <v>0</v>
      </c>
      <c r="K8568" t="n">
        <v>-8</v>
      </c>
      <c r="L8568" t="n">
        <v>0</v>
      </c>
      <c r="M8568" t="n">
        <v>0</v>
      </c>
      <c r="O8568" t="n">
        <v>0</v>
      </c>
    </row>
    <row r="8569">
      <c r="A8569" s="8" t="n">
        <v>46224</v>
      </c>
      <c r="B8569" t="inlineStr">
        <is>
          <t>B6</t>
        </is>
      </c>
      <c r="C8569" s="9">
        <f>_xlfn.XLOOKUP(B8569,Carriers[Code],Carriers[Airline])</f>
        <v/>
      </c>
      <c r="D8569" t="n">
        <v>397</v>
      </c>
      <c r="E8569" t="inlineStr">
        <is>
          <t>SEA</t>
        </is>
      </c>
      <c r="F8569" s="10" t="n">
        <v>710</v>
      </c>
      <c r="G8569" t="inlineStr">
        <is>
          <t>0700-0759</t>
        </is>
      </c>
      <c r="H8569" s="9">
        <f>INT(F8569/100)</f>
        <v/>
      </c>
      <c r="I8569" t="n">
        <v>8</v>
      </c>
      <c r="J8569" t="n">
        <v>0</v>
      </c>
      <c r="K8569" t="n">
        <v>68</v>
      </c>
      <c r="L8569" t="n">
        <v>1</v>
      </c>
      <c r="M8569" t="n">
        <v>0</v>
      </c>
      <c r="O8569" t="n">
        <v>0</v>
      </c>
      <c r="P8569" t="n">
        <v>8</v>
      </c>
      <c r="Q8569" t="n">
        <v>0</v>
      </c>
      <c r="R8569" t="n">
        <v>60</v>
      </c>
      <c r="S8569" t="n">
        <v>0</v>
      </c>
      <c r="T8569" t="n">
        <v>0</v>
      </c>
    </row>
    <row r="8570">
      <c r="A8570" s="8" t="n">
        <v>46224</v>
      </c>
      <c r="B8570" t="inlineStr">
        <is>
          <t>B6</t>
        </is>
      </c>
      <c r="C8570" s="9">
        <f>_xlfn.XLOOKUP(B8570,Carriers[Code],Carriers[Airline])</f>
        <v/>
      </c>
      <c r="D8570" t="n">
        <v>2229</v>
      </c>
      <c r="E8570" t="inlineStr">
        <is>
          <t>MKE</t>
        </is>
      </c>
      <c r="F8570" s="10" t="n">
        <v>710</v>
      </c>
      <c r="G8570" t="inlineStr">
        <is>
          <t>0700-0759</t>
        </is>
      </c>
      <c r="H8570" s="9">
        <f>INT(F8570/100)</f>
        <v/>
      </c>
      <c r="I8570" t="n">
        <v>-4</v>
      </c>
      <c r="J8570" t="n">
        <v>0</v>
      </c>
      <c r="K8570" t="n">
        <v>-3</v>
      </c>
      <c r="L8570" t="n">
        <v>0</v>
      </c>
      <c r="M8570" t="n">
        <v>0</v>
      </c>
      <c r="O8570" t="n">
        <v>0</v>
      </c>
    </row>
    <row r="8571">
      <c r="A8571" s="8" t="n">
        <v>46224</v>
      </c>
      <c r="B8571" t="inlineStr">
        <is>
          <t>DL</t>
        </is>
      </c>
      <c r="C8571" s="9">
        <f>_xlfn.XLOOKUP(B8571,Carriers[Code],Carriers[Airline])</f>
        <v/>
      </c>
      <c r="D8571" t="n">
        <v>1138</v>
      </c>
      <c r="E8571" t="inlineStr">
        <is>
          <t>MSP</t>
        </is>
      </c>
      <c r="F8571" s="10" t="n">
        <v>710</v>
      </c>
      <c r="G8571" t="inlineStr">
        <is>
          <t>0700-0759</t>
        </is>
      </c>
      <c r="H8571" s="9">
        <f>INT(F8571/100)</f>
        <v/>
      </c>
      <c r="I8571" t="n">
        <v>0</v>
      </c>
      <c r="J8571" t="n">
        <v>0</v>
      </c>
      <c r="K8571" t="n">
        <v>25</v>
      </c>
      <c r="L8571" t="n">
        <v>1</v>
      </c>
      <c r="M8571" t="n">
        <v>0</v>
      </c>
      <c r="O8571" t="n">
        <v>0</v>
      </c>
      <c r="P8571" t="n">
        <v>0</v>
      </c>
      <c r="Q8571" t="n">
        <v>0</v>
      </c>
      <c r="R8571" t="n">
        <v>25</v>
      </c>
      <c r="S8571" t="n">
        <v>0</v>
      </c>
      <c r="T8571" t="n">
        <v>0</v>
      </c>
    </row>
    <row r="8572">
      <c r="A8572" s="8" t="n">
        <v>46224</v>
      </c>
      <c r="B8572" t="inlineStr">
        <is>
          <t>B6</t>
        </is>
      </c>
      <c r="C8572" s="9">
        <f>_xlfn.XLOOKUP(B8572,Carriers[Code],Carriers[Airline])</f>
        <v/>
      </c>
      <c r="D8572" t="n">
        <v>2041</v>
      </c>
      <c r="E8572" t="inlineStr">
        <is>
          <t>CLE</t>
        </is>
      </c>
      <c r="F8572" s="10" t="n">
        <v>715</v>
      </c>
      <c r="G8572" t="inlineStr">
        <is>
          <t>0700-0759</t>
        </is>
      </c>
      <c r="H8572" s="9">
        <f>INT(F8572/100)</f>
        <v/>
      </c>
      <c r="M8572" t="n">
        <v>1</v>
      </c>
      <c r="N8572" t="inlineStr">
        <is>
          <t>A</t>
        </is>
      </c>
      <c r="O8572" t="n">
        <v>0</v>
      </c>
    </row>
    <row r="8573">
      <c r="A8573" s="8" t="n">
        <v>46224</v>
      </c>
      <c r="B8573" t="inlineStr">
        <is>
          <t>DL</t>
        </is>
      </c>
      <c r="C8573" s="9">
        <f>_xlfn.XLOOKUP(B8573,Carriers[Code],Carriers[Airline])</f>
        <v/>
      </c>
      <c r="D8573" t="n">
        <v>760</v>
      </c>
      <c r="E8573" t="inlineStr">
        <is>
          <t>DFW</t>
        </is>
      </c>
      <c r="F8573" s="10" t="n">
        <v>715</v>
      </c>
      <c r="G8573" t="inlineStr">
        <is>
          <t>0700-0759</t>
        </is>
      </c>
      <c r="H8573" s="9">
        <f>INT(F8573/100)</f>
        <v/>
      </c>
      <c r="I8573" t="n">
        <v>33</v>
      </c>
      <c r="J8573" t="n">
        <v>1</v>
      </c>
      <c r="K8573" t="n">
        <v>48</v>
      </c>
      <c r="L8573" t="n">
        <v>1</v>
      </c>
      <c r="M8573" t="n">
        <v>0</v>
      </c>
      <c r="O8573" t="n">
        <v>0</v>
      </c>
      <c r="P8573" t="n">
        <v>33</v>
      </c>
      <c r="Q8573" t="n">
        <v>0</v>
      </c>
      <c r="R8573" t="n">
        <v>15</v>
      </c>
      <c r="S8573" t="n">
        <v>0</v>
      </c>
      <c r="T8573" t="n">
        <v>0</v>
      </c>
    </row>
    <row r="8574">
      <c r="A8574" s="8" t="n">
        <v>46224</v>
      </c>
      <c r="B8574" t="inlineStr">
        <is>
          <t>UA</t>
        </is>
      </c>
      <c r="C8574" s="9">
        <f>_xlfn.XLOOKUP(B8574,Carriers[Code],Carriers[Airline])</f>
        <v/>
      </c>
      <c r="D8574" t="n">
        <v>2631</v>
      </c>
      <c r="E8574" t="inlineStr">
        <is>
          <t>ORD</t>
        </is>
      </c>
      <c r="F8574" s="10" t="n">
        <v>719</v>
      </c>
      <c r="G8574" t="inlineStr">
        <is>
          <t>0700-0759</t>
        </is>
      </c>
      <c r="H8574" s="9">
        <f>INT(F8574/100)</f>
        <v/>
      </c>
      <c r="I8574" t="n">
        <v>0</v>
      </c>
      <c r="J8574" t="n">
        <v>0</v>
      </c>
      <c r="K8574" t="n">
        <v>31</v>
      </c>
      <c r="L8574" t="n">
        <v>1</v>
      </c>
      <c r="M8574" t="n">
        <v>0</v>
      </c>
      <c r="O8574" t="n">
        <v>0</v>
      </c>
      <c r="P8574" t="n">
        <v>0</v>
      </c>
      <c r="Q8574" t="n">
        <v>0</v>
      </c>
      <c r="R8574" t="n">
        <v>31</v>
      </c>
      <c r="S8574" t="n">
        <v>0</v>
      </c>
      <c r="T8574" t="n">
        <v>0</v>
      </c>
    </row>
    <row r="8575">
      <c r="A8575" s="8" t="n">
        <v>46224</v>
      </c>
      <c r="B8575" t="inlineStr">
        <is>
          <t>DL</t>
        </is>
      </c>
      <c r="C8575" s="9">
        <f>_xlfn.XLOOKUP(B8575,Carriers[Code],Carriers[Airline])</f>
        <v/>
      </c>
      <c r="D8575" t="n">
        <v>977</v>
      </c>
      <c r="E8575" t="inlineStr">
        <is>
          <t>SFO</t>
        </is>
      </c>
      <c r="F8575" s="10" t="n">
        <v>720</v>
      </c>
      <c r="G8575" t="inlineStr">
        <is>
          <t>0700-0759</t>
        </is>
      </c>
      <c r="H8575" s="9">
        <f>INT(F8575/100)</f>
        <v/>
      </c>
      <c r="I8575" t="n">
        <v>8</v>
      </c>
      <c r="J8575" t="n">
        <v>0</v>
      </c>
      <c r="K8575" t="n">
        <v>36</v>
      </c>
      <c r="L8575" t="n">
        <v>1</v>
      </c>
      <c r="M8575" t="n">
        <v>0</v>
      </c>
      <c r="O8575" t="n">
        <v>0</v>
      </c>
      <c r="P8575" t="n">
        <v>0</v>
      </c>
      <c r="Q8575" t="n">
        <v>0</v>
      </c>
      <c r="R8575" t="n">
        <v>28</v>
      </c>
      <c r="S8575" t="n">
        <v>0</v>
      </c>
      <c r="T8575" t="n">
        <v>8</v>
      </c>
    </row>
    <row r="8576">
      <c r="A8576" s="8" t="n">
        <v>46224</v>
      </c>
      <c r="B8576" t="inlineStr">
        <is>
          <t>B6</t>
        </is>
      </c>
      <c r="C8576" s="9">
        <f>_xlfn.XLOOKUP(B8576,Carriers[Code],Carriers[Airline])</f>
        <v/>
      </c>
      <c r="D8576" t="n">
        <v>249</v>
      </c>
      <c r="E8576" t="inlineStr">
        <is>
          <t>SAV</t>
        </is>
      </c>
      <c r="F8576" s="10" t="n">
        <v>725</v>
      </c>
      <c r="G8576" t="inlineStr">
        <is>
          <t>0700-0759</t>
        </is>
      </c>
      <c r="H8576" s="9">
        <f>INT(F8576/100)</f>
        <v/>
      </c>
      <c r="I8576" t="n">
        <v>49</v>
      </c>
      <c r="J8576" t="n">
        <v>1</v>
      </c>
      <c r="K8576" t="n">
        <v>37</v>
      </c>
      <c r="L8576" t="n">
        <v>1</v>
      </c>
      <c r="M8576" t="n">
        <v>0</v>
      </c>
      <c r="O8576" t="n">
        <v>0</v>
      </c>
      <c r="P8576" t="n">
        <v>37</v>
      </c>
      <c r="Q8576" t="n">
        <v>0</v>
      </c>
      <c r="R8576" t="n">
        <v>0</v>
      </c>
      <c r="S8576" t="n">
        <v>0</v>
      </c>
      <c r="T8576" t="n">
        <v>0</v>
      </c>
    </row>
    <row r="8577">
      <c r="A8577" s="8" t="n">
        <v>46224</v>
      </c>
      <c r="B8577" t="inlineStr">
        <is>
          <t>UA</t>
        </is>
      </c>
      <c r="C8577" s="9">
        <f>_xlfn.XLOOKUP(B8577,Carriers[Code],Carriers[Airline])</f>
        <v/>
      </c>
      <c r="D8577" t="n">
        <v>226</v>
      </c>
      <c r="E8577" t="inlineStr">
        <is>
          <t>IAH</t>
        </is>
      </c>
      <c r="F8577" s="10" t="n">
        <v>725</v>
      </c>
      <c r="G8577" t="inlineStr">
        <is>
          <t>0700-0759</t>
        </is>
      </c>
      <c r="H8577" s="9">
        <f>INT(F8577/100)</f>
        <v/>
      </c>
      <c r="I8577" t="n">
        <v>-3</v>
      </c>
      <c r="J8577" t="n">
        <v>0</v>
      </c>
      <c r="K8577" t="n">
        <v>-19</v>
      </c>
      <c r="L8577" t="n">
        <v>0</v>
      </c>
      <c r="M8577" t="n">
        <v>0</v>
      </c>
      <c r="O8577" t="n">
        <v>0</v>
      </c>
    </row>
    <row r="8578">
      <c r="A8578" s="8" t="n">
        <v>46224</v>
      </c>
      <c r="B8578" t="inlineStr">
        <is>
          <t>YX</t>
        </is>
      </c>
      <c r="C8578" s="9">
        <f>_xlfn.XLOOKUP(B8578,Carriers[Code],Carriers[Airline])</f>
        <v/>
      </c>
      <c r="D8578" t="n">
        <v>5692</v>
      </c>
      <c r="E8578" t="inlineStr">
        <is>
          <t>DCA</t>
        </is>
      </c>
      <c r="F8578" s="10" t="n">
        <v>725</v>
      </c>
      <c r="G8578" t="inlineStr">
        <is>
          <t>0700-0759</t>
        </is>
      </c>
      <c r="H8578" s="9">
        <f>INT(F8578/100)</f>
        <v/>
      </c>
      <c r="I8578" t="n">
        <v>-4</v>
      </c>
      <c r="J8578" t="n">
        <v>0</v>
      </c>
      <c r="K8578" t="n">
        <v>11</v>
      </c>
      <c r="L8578" t="n">
        <v>0</v>
      </c>
      <c r="M8578" t="n">
        <v>0</v>
      </c>
      <c r="O8578" t="n">
        <v>0</v>
      </c>
    </row>
    <row r="8579">
      <c r="A8579" s="8" t="n">
        <v>46224</v>
      </c>
      <c r="B8579" t="inlineStr">
        <is>
          <t>UA</t>
        </is>
      </c>
      <c r="C8579" s="9">
        <f>_xlfn.XLOOKUP(B8579,Carriers[Code],Carriers[Airline])</f>
        <v/>
      </c>
      <c r="D8579" t="n">
        <v>323</v>
      </c>
      <c r="E8579" t="inlineStr">
        <is>
          <t>SFO</t>
        </is>
      </c>
      <c r="F8579" s="10" t="n">
        <v>728</v>
      </c>
      <c r="G8579" t="inlineStr">
        <is>
          <t>0700-0759</t>
        </is>
      </c>
      <c r="H8579" s="9">
        <f>INT(F8579/100)</f>
        <v/>
      </c>
      <c r="I8579" t="n">
        <v>5</v>
      </c>
      <c r="J8579" t="n">
        <v>0</v>
      </c>
      <c r="K8579" t="n">
        <v>15</v>
      </c>
      <c r="L8579" t="n">
        <v>1</v>
      </c>
      <c r="M8579" t="n">
        <v>0</v>
      </c>
      <c r="O8579" t="n">
        <v>0</v>
      </c>
      <c r="P8579" t="n">
        <v>0</v>
      </c>
      <c r="Q8579" t="n">
        <v>0</v>
      </c>
      <c r="R8579" t="n">
        <v>15</v>
      </c>
      <c r="S8579" t="n">
        <v>0</v>
      </c>
      <c r="T8579" t="n">
        <v>0</v>
      </c>
    </row>
    <row r="8580">
      <c r="A8580" s="8" t="n">
        <v>46224</v>
      </c>
      <c r="B8580" t="inlineStr">
        <is>
          <t>DL</t>
        </is>
      </c>
      <c r="C8580" s="9">
        <f>_xlfn.XLOOKUP(B8580,Carriers[Code],Carriers[Airline])</f>
        <v/>
      </c>
      <c r="D8580" t="n">
        <v>2474</v>
      </c>
      <c r="E8580" t="inlineStr">
        <is>
          <t>RSW</t>
        </is>
      </c>
      <c r="F8580" s="10" t="n">
        <v>730</v>
      </c>
      <c r="G8580" t="inlineStr">
        <is>
          <t>0700-0759</t>
        </is>
      </c>
      <c r="H8580" s="9">
        <f>INT(F8580/100)</f>
        <v/>
      </c>
      <c r="I8580" t="n">
        <v>0</v>
      </c>
      <c r="J8580" t="n">
        <v>0</v>
      </c>
      <c r="K8580" t="n">
        <v>-23</v>
      </c>
      <c r="L8580" t="n">
        <v>0</v>
      </c>
      <c r="M8580" t="n">
        <v>0</v>
      </c>
      <c r="O8580" t="n">
        <v>0</v>
      </c>
    </row>
    <row r="8581">
      <c r="A8581" s="8" t="n">
        <v>46224</v>
      </c>
      <c r="B8581" t="inlineStr">
        <is>
          <t>DL</t>
        </is>
      </c>
      <c r="C8581" s="9">
        <f>_xlfn.XLOOKUP(B8581,Carriers[Code],Carriers[Airline])</f>
        <v/>
      </c>
      <c r="D8581" t="n">
        <v>2570</v>
      </c>
      <c r="E8581" t="inlineStr">
        <is>
          <t>ORD</t>
        </is>
      </c>
      <c r="F8581" s="10" t="n">
        <v>730</v>
      </c>
      <c r="G8581" t="inlineStr">
        <is>
          <t>0700-0759</t>
        </is>
      </c>
      <c r="H8581" s="9">
        <f>INT(F8581/100)</f>
        <v/>
      </c>
      <c r="I8581" t="n">
        <v>10</v>
      </c>
      <c r="J8581" t="n">
        <v>0</v>
      </c>
      <c r="K8581" t="n">
        <v>10</v>
      </c>
      <c r="L8581" t="n">
        <v>0</v>
      </c>
      <c r="M8581" t="n">
        <v>0</v>
      </c>
      <c r="O8581" t="n">
        <v>0</v>
      </c>
    </row>
    <row r="8582">
      <c r="A8582" s="8" t="n">
        <v>46224</v>
      </c>
      <c r="B8582" t="inlineStr">
        <is>
          <t>UA</t>
        </is>
      </c>
      <c r="C8582" s="9">
        <f>_xlfn.XLOOKUP(B8582,Carriers[Code],Carriers[Airline])</f>
        <v/>
      </c>
      <c r="D8582" t="n">
        <v>360</v>
      </c>
      <c r="E8582" t="inlineStr">
        <is>
          <t>LAX</t>
        </is>
      </c>
      <c r="F8582" s="10" t="n">
        <v>730</v>
      </c>
      <c r="G8582" t="inlineStr">
        <is>
          <t>0700-0759</t>
        </is>
      </c>
      <c r="H8582" s="9">
        <f>INT(F8582/100)</f>
        <v/>
      </c>
      <c r="I8582" t="n">
        <v>-2</v>
      </c>
      <c r="J8582" t="n">
        <v>0</v>
      </c>
      <c r="K8582" t="n">
        <v>-15</v>
      </c>
      <c r="L8582" t="n">
        <v>0</v>
      </c>
      <c r="M8582" t="n">
        <v>0</v>
      </c>
      <c r="O8582" t="n">
        <v>0</v>
      </c>
    </row>
    <row r="8583">
      <c r="A8583" s="8" t="n">
        <v>46224</v>
      </c>
      <c r="B8583" t="inlineStr">
        <is>
          <t>WN</t>
        </is>
      </c>
      <c r="C8583" s="9">
        <f>_xlfn.XLOOKUP(B8583,Carriers[Code],Carriers[Airline])</f>
        <v/>
      </c>
      <c r="D8583" t="n">
        <v>745</v>
      </c>
      <c r="E8583" t="inlineStr">
        <is>
          <t>MDW</t>
        </is>
      </c>
      <c r="F8583" s="10" t="n">
        <v>730</v>
      </c>
      <c r="G8583" t="inlineStr">
        <is>
          <t>0700-0759</t>
        </is>
      </c>
      <c r="H8583" s="9">
        <f>INT(F8583/100)</f>
        <v/>
      </c>
      <c r="I8583" t="n">
        <v>3</v>
      </c>
      <c r="J8583" t="n">
        <v>0</v>
      </c>
      <c r="K8583" t="n">
        <v>65</v>
      </c>
      <c r="L8583" t="n">
        <v>1</v>
      </c>
      <c r="M8583" t="n">
        <v>0</v>
      </c>
      <c r="O8583" t="n">
        <v>0</v>
      </c>
      <c r="P8583" t="n">
        <v>0</v>
      </c>
      <c r="Q8583" t="n">
        <v>0</v>
      </c>
      <c r="R8583" t="n">
        <v>65</v>
      </c>
      <c r="S8583" t="n">
        <v>0</v>
      </c>
      <c r="T8583" t="n">
        <v>0</v>
      </c>
    </row>
    <row r="8584">
      <c r="A8584" s="8" t="n">
        <v>46224</v>
      </c>
      <c r="B8584" t="inlineStr">
        <is>
          <t>YX</t>
        </is>
      </c>
      <c r="C8584" s="9">
        <f>_xlfn.XLOOKUP(B8584,Carriers[Code],Carriers[Airline])</f>
        <v/>
      </c>
      <c r="D8584" t="n">
        <v>5628</v>
      </c>
      <c r="E8584" t="inlineStr">
        <is>
          <t>IND</t>
        </is>
      </c>
      <c r="F8584" s="10" t="n">
        <v>735</v>
      </c>
      <c r="G8584" t="inlineStr">
        <is>
          <t>0700-0759</t>
        </is>
      </c>
      <c r="H8584" s="9">
        <f>INT(F8584/100)</f>
        <v/>
      </c>
      <c r="I8584" t="n">
        <v>-3</v>
      </c>
      <c r="J8584" t="n">
        <v>0</v>
      </c>
      <c r="K8584" t="n">
        <v>73</v>
      </c>
      <c r="L8584" t="n">
        <v>1</v>
      </c>
      <c r="M8584" t="n">
        <v>0</v>
      </c>
      <c r="O8584" t="n">
        <v>0</v>
      </c>
      <c r="P8584" t="n">
        <v>0</v>
      </c>
      <c r="Q8584" t="n">
        <v>0</v>
      </c>
      <c r="R8584" t="n">
        <v>73</v>
      </c>
      <c r="S8584" t="n">
        <v>0</v>
      </c>
      <c r="T8584" t="n">
        <v>0</v>
      </c>
    </row>
    <row r="8585">
      <c r="A8585" s="8" t="n">
        <v>46224</v>
      </c>
      <c r="B8585" t="inlineStr">
        <is>
          <t>B6</t>
        </is>
      </c>
      <c r="C8585" s="9">
        <f>_xlfn.XLOOKUP(B8585,Carriers[Code],Carriers[Airline])</f>
        <v/>
      </c>
      <c r="D8585" t="n">
        <v>687</v>
      </c>
      <c r="E8585" t="inlineStr">
        <is>
          <t>LAX</t>
        </is>
      </c>
      <c r="F8585" s="10" t="n">
        <v>740</v>
      </c>
      <c r="G8585" t="inlineStr">
        <is>
          <t>0700-0759</t>
        </is>
      </c>
      <c r="H8585" s="9">
        <f>INT(F8585/100)</f>
        <v/>
      </c>
      <c r="I8585" t="n">
        <v>-6</v>
      </c>
      <c r="J8585" t="n">
        <v>0</v>
      </c>
      <c r="K8585" t="n">
        <v>-15</v>
      </c>
      <c r="L8585" t="n">
        <v>0</v>
      </c>
      <c r="M8585" t="n">
        <v>0</v>
      </c>
      <c r="O8585" t="n">
        <v>0</v>
      </c>
    </row>
    <row r="8586">
      <c r="A8586" s="8" t="n">
        <v>46224</v>
      </c>
      <c r="B8586" t="inlineStr">
        <is>
          <t>DL</t>
        </is>
      </c>
      <c r="C8586" s="9">
        <f>_xlfn.XLOOKUP(B8586,Carriers[Code],Carriers[Airline])</f>
        <v/>
      </c>
      <c r="D8586" t="n">
        <v>499</v>
      </c>
      <c r="E8586" t="inlineStr">
        <is>
          <t>DEN</t>
        </is>
      </c>
      <c r="F8586" s="10" t="n">
        <v>745</v>
      </c>
      <c r="G8586" t="inlineStr">
        <is>
          <t>0700-0759</t>
        </is>
      </c>
      <c r="H8586" s="9">
        <f>INT(F8586/100)</f>
        <v/>
      </c>
      <c r="I8586" t="n">
        <v>-6</v>
      </c>
      <c r="J8586" t="n">
        <v>0</v>
      </c>
      <c r="K8586" t="n">
        <v>23</v>
      </c>
      <c r="L8586" t="n">
        <v>1</v>
      </c>
      <c r="M8586" t="n">
        <v>0</v>
      </c>
      <c r="O8586" t="n">
        <v>0</v>
      </c>
      <c r="P8586" t="n">
        <v>0</v>
      </c>
      <c r="Q8586" t="n">
        <v>0</v>
      </c>
      <c r="R8586" t="n">
        <v>23</v>
      </c>
      <c r="S8586" t="n">
        <v>0</v>
      </c>
      <c r="T8586" t="n">
        <v>0</v>
      </c>
    </row>
    <row r="8587">
      <c r="A8587" s="8" t="n">
        <v>46224</v>
      </c>
      <c r="B8587" t="inlineStr">
        <is>
          <t>UA</t>
        </is>
      </c>
      <c r="C8587" s="9">
        <f>_xlfn.XLOOKUP(B8587,Carriers[Code],Carriers[Airline])</f>
        <v/>
      </c>
      <c r="D8587" t="n">
        <v>647</v>
      </c>
      <c r="E8587" t="inlineStr">
        <is>
          <t>DEN</t>
        </is>
      </c>
      <c r="F8587" s="10" t="n">
        <v>745</v>
      </c>
      <c r="G8587" t="inlineStr">
        <is>
          <t>0700-0759</t>
        </is>
      </c>
      <c r="H8587" s="9">
        <f>INT(F8587/100)</f>
        <v/>
      </c>
      <c r="I8587" t="n">
        <v>-4</v>
      </c>
      <c r="J8587" t="n">
        <v>0</v>
      </c>
      <c r="K8587" t="n">
        <v>30</v>
      </c>
      <c r="L8587" t="n">
        <v>1</v>
      </c>
      <c r="M8587" t="n">
        <v>0</v>
      </c>
      <c r="O8587" t="n">
        <v>0</v>
      </c>
      <c r="P8587" t="n">
        <v>0</v>
      </c>
      <c r="Q8587" t="n">
        <v>0</v>
      </c>
      <c r="R8587" t="n">
        <v>30</v>
      </c>
      <c r="S8587" t="n">
        <v>0</v>
      </c>
      <c r="T8587" t="n">
        <v>0</v>
      </c>
    </row>
    <row r="8588">
      <c r="A8588" s="8" t="n">
        <v>46224</v>
      </c>
      <c r="B8588" t="inlineStr">
        <is>
          <t>DL</t>
        </is>
      </c>
      <c r="C8588" s="9">
        <f>_xlfn.XLOOKUP(B8588,Carriers[Code],Carriers[Airline])</f>
        <v/>
      </c>
      <c r="D8588" t="n">
        <v>497</v>
      </c>
      <c r="E8588" t="inlineStr">
        <is>
          <t>LAS</t>
        </is>
      </c>
      <c r="F8588" s="10" t="n">
        <v>750</v>
      </c>
      <c r="G8588" t="inlineStr">
        <is>
          <t>0700-0759</t>
        </is>
      </c>
      <c r="H8588" s="9">
        <f>INT(F8588/100)</f>
        <v/>
      </c>
      <c r="I8588" t="n">
        <v>-4</v>
      </c>
      <c r="J8588" t="n">
        <v>0</v>
      </c>
      <c r="K8588" t="n">
        <v>12</v>
      </c>
      <c r="L8588" t="n">
        <v>0</v>
      </c>
      <c r="M8588" t="n">
        <v>0</v>
      </c>
      <c r="O8588" t="n">
        <v>0</v>
      </c>
    </row>
    <row r="8589">
      <c r="A8589" s="8" t="n">
        <v>46224</v>
      </c>
      <c r="B8589" t="inlineStr">
        <is>
          <t>DL</t>
        </is>
      </c>
      <c r="C8589" s="9">
        <f>_xlfn.XLOOKUP(B8589,Carriers[Code],Carriers[Airline])</f>
        <v/>
      </c>
      <c r="D8589" t="n">
        <v>384</v>
      </c>
      <c r="E8589" t="inlineStr">
        <is>
          <t>SEA</t>
        </is>
      </c>
      <c r="F8589" s="10" t="n">
        <v>753</v>
      </c>
      <c r="G8589" t="inlineStr">
        <is>
          <t>0700-0759</t>
        </is>
      </c>
      <c r="H8589" s="9">
        <f>INT(F8589/100)</f>
        <v/>
      </c>
      <c r="I8589" t="n">
        <v>296</v>
      </c>
      <c r="J8589" t="n">
        <v>1</v>
      </c>
      <c r="K8589" t="n">
        <v>291</v>
      </c>
      <c r="L8589" t="n">
        <v>1</v>
      </c>
      <c r="M8589" t="n">
        <v>0</v>
      </c>
      <c r="O8589" t="n">
        <v>0</v>
      </c>
      <c r="P8589" t="n">
        <v>0</v>
      </c>
      <c r="Q8589" t="n">
        <v>0</v>
      </c>
      <c r="R8589" t="n">
        <v>291</v>
      </c>
      <c r="S8589" t="n">
        <v>0</v>
      </c>
      <c r="T8589" t="n">
        <v>0</v>
      </c>
    </row>
    <row r="8590">
      <c r="A8590" s="8" t="n">
        <v>46224</v>
      </c>
      <c r="B8590" t="inlineStr">
        <is>
          <t>B6</t>
        </is>
      </c>
      <c r="C8590" s="9">
        <f>_xlfn.XLOOKUP(B8590,Carriers[Code],Carriers[Airline])</f>
        <v/>
      </c>
      <c r="D8590" t="n">
        <v>669</v>
      </c>
      <c r="E8590" t="inlineStr">
        <is>
          <t>FLL</t>
        </is>
      </c>
      <c r="F8590" s="10" t="n">
        <v>754</v>
      </c>
      <c r="G8590" t="inlineStr">
        <is>
          <t>0700-0759</t>
        </is>
      </c>
      <c r="H8590" s="9">
        <f>INT(F8590/100)</f>
        <v/>
      </c>
      <c r="I8590" t="n">
        <v>66</v>
      </c>
      <c r="J8590" t="n">
        <v>1</v>
      </c>
      <c r="K8590" t="n">
        <v>84</v>
      </c>
      <c r="L8590" t="n">
        <v>1</v>
      </c>
      <c r="M8590" t="n">
        <v>0</v>
      </c>
      <c r="O8590" t="n">
        <v>0</v>
      </c>
      <c r="P8590" t="n">
        <v>5</v>
      </c>
      <c r="Q8590" t="n">
        <v>0</v>
      </c>
      <c r="R8590" t="n">
        <v>18</v>
      </c>
      <c r="S8590" t="n">
        <v>0</v>
      </c>
      <c r="T8590" t="n">
        <v>61</v>
      </c>
    </row>
    <row r="8591">
      <c r="A8591" s="8" t="n">
        <v>46224</v>
      </c>
      <c r="B8591" t="inlineStr">
        <is>
          <t>DL</t>
        </is>
      </c>
      <c r="C8591" s="9">
        <f>_xlfn.XLOOKUP(B8591,Carriers[Code],Carriers[Airline])</f>
        <v/>
      </c>
      <c r="D8591" t="n">
        <v>1401</v>
      </c>
      <c r="E8591" t="inlineStr">
        <is>
          <t>FLL</t>
        </is>
      </c>
      <c r="F8591" s="10" t="n">
        <v>755</v>
      </c>
      <c r="G8591" t="inlineStr">
        <is>
          <t>0700-0759</t>
        </is>
      </c>
      <c r="H8591" s="9">
        <f>INT(F8591/100)</f>
        <v/>
      </c>
      <c r="I8591" t="n">
        <v>3</v>
      </c>
      <c r="J8591" t="n">
        <v>0</v>
      </c>
      <c r="K8591" t="n">
        <v>-28</v>
      </c>
      <c r="L8591" t="n">
        <v>0</v>
      </c>
      <c r="M8591" t="n">
        <v>0</v>
      </c>
      <c r="O8591" t="n">
        <v>0</v>
      </c>
    </row>
    <row r="8592">
      <c r="A8592" s="8" t="n">
        <v>46224</v>
      </c>
      <c r="B8592" t="inlineStr">
        <is>
          <t>AA</t>
        </is>
      </c>
      <c r="C8592" s="9">
        <f>_xlfn.XLOOKUP(B8592,Carriers[Code],Carriers[Airline])</f>
        <v/>
      </c>
      <c r="D8592" t="n">
        <v>1259</v>
      </c>
      <c r="E8592" t="inlineStr">
        <is>
          <t>MIA</t>
        </is>
      </c>
      <c r="F8592" s="10" t="n">
        <v>800</v>
      </c>
      <c r="G8592" t="inlineStr">
        <is>
          <t>0800-0859</t>
        </is>
      </c>
      <c r="H8592" s="9">
        <f>INT(F8592/100)</f>
        <v/>
      </c>
      <c r="I8592" t="n">
        <v>1</v>
      </c>
      <c r="J8592" t="n">
        <v>0</v>
      </c>
      <c r="K8592" t="n">
        <v>-24</v>
      </c>
      <c r="L8592" t="n">
        <v>0</v>
      </c>
      <c r="M8592" t="n">
        <v>0</v>
      </c>
      <c r="O8592" t="n">
        <v>0</v>
      </c>
    </row>
    <row r="8593">
      <c r="A8593" s="8" t="n">
        <v>46224</v>
      </c>
      <c r="B8593" t="inlineStr">
        <is>
          <t>B6</t>
        </is>
      </c>
      <c r="C8593" s="9">
        <f>_xlfn.XLOOKUP(B8593,Carriers[Code],Carriers[Airline])</f>
        <v/>
      </c>
      <c r="D8593" t="n">
        <v>351</v>
      </c>
      <c r="E8593" t="inlineStr">
        <is>
          <t>MCO</t>
        </is>
      </c>
      <c r="F8593" s="10" t="n">
        <v>800</v>
      </c>
      <c r="G8593" t="inlineStr">
        <is>
          <t>0800-0859</t>
        </is>
      </c>
      <c r="H8593" s="9">
        <f>INT(F8593/100)</f>
        <v/>
      </c>
      <c r="I8593" t="n">
        <v>-1</v>
      </c>
      <c r="J8593" t="n">
        <v>0</v>
      </c>
      <c r="K8593" t="n">
        <v>-21</v>
      </c>
      <c r="L8593" t="n">
        <v>0</v>
      </c>
      <c r="M8593" t="n">
        <v>0</v>
      </c>
      <c r="O8593" t="n">
        <v>0</v>
      </c>
    </row>
    <row r="8594">
      <c r="A8594" s="8" t="n">
        <v>46224</v>
      </c>
      <c r="B8594" t="inlineStr">
        <is>
          <t>DL</t>
        </is>
      </c>
      <c r="C8594" s="9">
        <f>_xlfn.XLOOKUP(B8594,Carriers[Code],Carriers[Airline])</f>
        <v/>
      </c>
      <c r="D8594" t="n">
        <v>923</v>
      </c>
      <c r="E8594" t="inlineStr">
        <is>
          <t>ATL</t>
        </is>
      </c>
      <c r="F8594" s="10" t="n">
        <v>800</v>
      </c>
      <c r="G8594" t="inlineStr">
        <is>
          <t>0800-0859</t>
        </is>
      </c>
      <c r="H8594" s="9">
        <f>INT(F8594/100)</f>
        <v/>
      </c>
      <c r="I8594" t="n">
        <v>-2</v>
      </c>
      <c r="J8594" t="n">
        <v>0</v>
      </c>
      <c r="K8594" t="n">
        <v>5</v>
      </c>
      <c r="L8594" t="n">
        <v>0</v>
      </c>
      <c r="M8594" t="n">
        <v>0</v>
      </c>
      <c r="O8594" t="n">
        <v>0</v>
      </c>
    </row>
    <row r="8595">
      <c r="A8595" s="8" t="n">
        <v>46224</v>
      </c>
      <c r="B8595" t="inlineStr">
        <is>
          <t>UA</t>
        </is>
      </c>
      <c r="C8595" s="9">
        <f>_xlfn.XLOOKUP(B8595,Carriers[Code],Carriers[Airline])</f>
        <v/>
      </c>
      <c r="D8595" t="n">
        <v>570</v>
      </c>
      <c r="E8595" t="inlineStr">
        <is>
          <t>EWR</t>
        </is>
      </c>
      <c r="F8595" s="10" t="n">
        <v>800</v>
      </c>
      <c r="G8595" t="inlineStr">
        <is>
          <t>0800-0859</t>
        </is>
      </c>
      <c r="H8595" s="9">
        <f>INT(F8595/100)</f>
        <v/>
      </c>
      <c r="I8595" t="n">
        <v>-10</v>
      </c>
      <c r="J8595" t="n">
        <v>0</v>
      </c>
      <c r="K8595" t="n">
        <v>-17</v>
      </c>
      <c r="L8595" t="n">
        <v>0</v>
      </c>
      <c r="M8595" t="n">
        <v>0</v>
      </c>
      <c r="O8595" t="n">
        <v>0</v>
      </c>
    </row>
    <row r="8596">
      <c r="A8596" s="8" t="n">
        <v>46224</v>
      </c>
      <c r="B8596" t="inlineStr">
        <is>
          <t>YX</t>
        </is>
      </c>
      <c r="C8596" s="9">
        <f>_xlfn.XLOOKUP(B8596,Carriers[Code],Carriers[Airline])</f>
        <v/>
      </c>
      <c r="D8596" t="n">
        <v>5735</v>
      </c>
      <c r="E8596" t="inlineStr">
        <is>
          <t>LGA</t>
        </is>
      </c>
      <c r="F8596" s="10" t="n">
        <v>800</v>
      </c>
      <c r="G8596" t="inlineStr">
        <is>
          <t>0800-0859</t>
        </is>
      </c>
      <c r="H8596" s="9">
        <f>INT(F8596/100)</f>
        <v/>
      </c>
      <c r="I8596" t="n">
        <v>51</v>
      </c>
      <c r="J8596" t="n">
        <v>1</v>
      </c>
      <c r="K8596" t="n">
        <v>46</v>
      </c>
      <c r="L8596" t="n">
        <v>1</v>
      </c>
      <c r="M8596" t="n">
        <v>0</v>
      </c>
      <c r="O8596" t="n">
        <v>0</v>
      </c>
      <c r="P8596" t="n">
        <v>0</v>
      </c>
      <c r="Q8596" t="n">
        <v>0</v>
      </c>
      <c r="R8596" t="n">
        <v>46</v>
      </c>
      <c r="S8596" t="n">
        <v>0</v>
      </c>
      <c r="T8596" t="n">
        <v>0</v>
      </c>
    </row>
    <row r="8597">
      <c r="A8597" s="8" t="n">
        <v>46224</v>
      </c>
      <c r="B8597" t="inlineStr">
        <is>
          <t>AA</t>
        </is>
      </c>
      <c r="C8597" s="9">
        <f>_xlfn.XLOOKUP(B8597,Carriers[Code],Carriers[Airline])</f>
        <v/>
      </c>
      <c r="D8597" t="n">
        <v>701</v>
      </c>
      <c r="E8597" t="inlineStr">
        <is>
          <t>DFW</t>
        </is>
      </c>
      <c r="F8597" s="10" t="n">
        <v>801</v>
      </c>
      <c r="G8597" t="inlineStr">
        <is>
          <t>0800-0859</t>
        </is>
      </c>
      <c r="H8597" s="9">
        <f>INT(F8597/100)</f>
        <v/>
      </c>
      <c r="M8597" t="n">
        <v>1</v>
      </c>
      <c r="N8597" t="inlineStr">
        <is>
          <t>A</t>
        </is>
      </c>
      <c r="O8597" t="n">
        <v>0</v>
      </c>
    </row>
    <row r="8598">
      <c r="A8598" s="8" t="n">
        <v>46224</v>
      </c>
      <c r="B8598" t="inlineStr">
        <is>
          <t>B6</t>
        </is>
      </c>
      <c r="C8598" s="9">
        <f>_xlfn.XLOOKUP(B8598,Carriers[Code],Carriers[Airline])</f>
        <v/>
      </c>
      <c r="D8598" t="n">
        <v>2115</v>
      </c>
      <c r="E8598" t="inlineStr">
        <is>
          <t>BUF</t>
        </is>
      </c>
      <c r="F8598" s="10" t="n">
        <v>802</v>
      </c>
      <c r="G8598" t="inlineStr">
        <is>
          <t>0800-0859</t>
        </is>
      </c>
      <c r="H8598" s="9">
        <f>INT(F8598/100)</f>
        <v/>
      </c>
      <c r="I8598" t="n">
        <v>21</v>
      </c>
      <c r="J8598" t="n">
        <v>1</v>
      </c>
      <c r="K8598" t="n">
        <v>15</v>
      </c>
      <c r="L8598" t="n">
        <v>1</v>
      </c>
      <c r="M8598" t="n">
        <v>0</v>
      </c>
      <c r="O8598" t="n">
        <v>0</v>
      </c>
      <c r="P8598" t="n">
        <v>15</v>
      </c>
      <c r="Q8598" t="n">
        <v>0</v>
      </c>
      <c r="R8598" t="n">
        <v>0</v>
      </c>
      <c r="S8598" t="n">
        <v>0</v>
      </c>
      <c r="T8598" t="n">
        <v>0</v>
      </c>
    </row>
    <row r="8599">
      <c r="A8599" s="8" t="n">
        <v>46224</v>
      </c>
      <c r="B8599" t="inlineStr">
        <is>
          <t>AA</t>
        </is>
      </c>
      <c r="C8599" s="9">
        <f>_xlfn.XLOOKUP(B8599,Carriers[Code],Carriers[Airline])</f>
        <v/>
      </c>
      <c r="D8599" t="n">
        <v>2764</v>
      </c>
      <c r="E8599" t="inlineStr">
        <is>
          <t>PHL</t>
        </is>
      </c>
      <c r="F8599" s="10" t="n">
        <v>803</v>
      </c>
      <c r="G8599" t="inlineStr">
        <is>
          <t>0800-0859</t>
        </is>
      </c>
      <c r="H8599" s="9">
        <f>INT(F8599/100)</f>
        <v/>
      </c>
      <c r="I8599" t="n">
        <v>-4</v>
      </c>
      <c r="J8599" t="n">
        <v>0</v>
      </c>
      <c r="K8599" t="n">
        <v>9</v>
      </c>
      <c r="L8599" t="n">
        <v>0</v>
      </c>
      <c r="M8599" t="n">
        <v>0</v>
      </c>
      <c r="O8599" t="n">
        <v>0</v>
      </c>
    </row>
    <row r="8600">
      <c r="A8600" s="8" t="n">
        <v>46224</v>
      </c>
      <c r="B8600" t="inlineStr">
        <is>
          <t>AA</t>
        </is>
      </c>
      <c r="C8600" s="9">
        <f>_xlfn.XLOOKUP(B8600,Carriers[Code],Carriers[Airline])</f>
        <v/>
      </c>
      <c r="D8600" t="n">
        <v>2715</v>
      </c>
      <c r="E8600" t="inlineStr">
        <is>
          <t>CLT</t>
        </is>
      </c>
      <c r="F8600" s="10" t="n">
        <v>805</v>
      </c>
      <c r="G8600" t="inlineStr">
        <is>
          <t>0800-0859</t>
        </is>
      </c>
      <c r="H8600" s="9">
        <f>INT(F8600/100)</f>
        <v/>
      </c>
      <c r="I8600" t="n">
        <v>26</v>
      </c>
      <c r="J8600" t="n">
        <v>1</v>
      </c>
      <c r="K8600" t="n">
        <v>20</v>
      </c>
      <c r="L8600" t="n">
        <v>1</v>
      </c>
      <c r="M8600" t="n">
        <v>0</v>
      </c>
      <c r="O8600" t="n">
        <v>0</v>
      </c>
      <c r="P8600" t="n">
        <v>20</v>
      </c>
      <c r="Q8600" t="n">
        <v>0</v>
      </c>
      <c r="R8600" t="n">
        <v>0</v>
      </c>
      <c r="S8600" t="n">
        <v>0</v>
      </c>
      <c r="T8600" t="n">
        <v>0</v>
      </c>
    </row>
    <row r="8601">
      <c r="A8601" s="8" t="n">
        <v>46224</v>
      </c>
      <c r="B8601" t="inlineStr">
        <is>
          <t>YX</t>
        </is>
      </c>
      <c r="C8601" s="9">
        <f>_xlfn.XLOOKUP(B8601,Carriers[Code],Carriers[Airline])</f>
        <v/>
      </c>
      <c r="D8601" t="n">
        <v>4377</v>
      </c>
      <c r="E8601" t="inlineStr">
        <is>
          <t>LGA</t>
        </is>
      </c>
      <c r="F8601" s="10" t="n">
        <v>806</v>
      </c>
      <c r="G8601" t="inlineStr">
        <is>
          <t>0800-0859</t>
        </is>
      </c>
      <c r="H8601" s="9">
        <f>INT(F8601/100)</f>
        <v/>
      </c>
      <c r="I8601" t="n">
        <v>34</v>
      </c>
      <c r="J8601" t="n">
        <v>1</v>
      </c>
      <c r="K8601" t="n">
        <v>85</v>
      </c>
      <c r="L8601" t="n">
        <v>1</v>
      </c>
      <c r="M8601" t="n">
        <v>0</v>
      </c>
      <c r="O8601" t="n">
        <v>0</v>
      </c>
      <c r="P8601" t="n">
        <v>0</v>
      </c>
      <c r="Q8601" t="n">
        <v>0</v>
      </c>
      <c r="R8601" t="n">
        <v>85</v>
      </c>
      <c r="S8601" t="n">
        <v>0</v>
      </c>
      <c r="T8601" t="n">
        <v>0</v>
      </c>
    </row>
    <row r="8602">
      <c r="A8602" s="8" t="n">
        <v>46224</v>
      </c>
      <c r="B8602" t="inlineStr">
        <is>
          <t>YX</t>
        </is>
      </c>
      <c r="C8602" s="9">
        <f>_xlfn.XLOOKUP(B8602,Carriers[Code],Carriers[Airline])</f>
        <v/>
      </c>
      <c r="D8602" t="n">
        <v>4399</v>
      </c>
      <c r="E8602" t="inlineStr">
        <is>
          <t>CMH</t>
        </is>
      </c>
      <c r="F8602" s="10" t="n">
        <v>809</v>
      </c>
      <c r="G8602" t="inlineStr">
        <is>
          <t>0800-0859</t>
        </is>
      </c>
      <c r="H8602" s="9">
        <f>INT(F8602/100)</f>
        <v/>
      </c>
      <c r="I8602" t="n">
        <v>-1</v>
      </c>
      <c r="J8602" t="n">
        <v>0</v>
      </c>
      <c r="K8602" t="n">
        <v>29</v>
      </c>
      <c r="L8602" t="n">
        <v>1</v>
      </c>
      <c r="M8602" t="n">
        <v>0</v>
      </c>
      <c r="O8602" t="n">
        <v>0</v>
      </c>
      <c r="P8602" t="n">
        <v>0</v>
      </c>
      <c r="Q8602" t="n">
        <v>0</v>
      </c>
      <c r="R8602" t="n">
        <v>29</v>
      </c>
      <c r="S8602" t="n">
        <v>0</v>
      </c>
      <c r="T8602" t="n">
        <v>0</v>
      </c>
    </row>
    <row r="8603">
      <c r="A8603" s="8" t="n">
        <v>46224</v>
      </c>
      <c r="B8603" t="inlineStr">
        <is>
          <t>B6</t>
        </is>
      </c>
      <c r="C8603" s="9">
        <f>_xlfn.XLOOKUP(B8603,Carriers[Code],Carriers[Airline])</f>
        <v/>
      </c>
      <c r="D8603" t="n">
        <v>311</v>
      </c>
      <c r="E8603" t="inlineStr">
        <is>
          <t>ORD</t>
        </is>
      </c>
      <c r="F8603" s="10" t="n">
        <v>810</v>
      </c>
      <c r="G8603" t="inlineStr">
        <is>
          <t>0800-0859</t>
        </is>
      </c>
      <c r="H8603" s="9">
        <f>INT(F8603/100)</f>
        <v/>
      </c>
      <c r="I8603" t="n">
        <v>316</v>
      </c>
      <c r="J8603" t="n">
        <v>1</v>
      </c>
      <c r="K8603" t="n">
        <v>382</v>
      </c>
      <c r="L8603" t="n">
        <v>1</v>
      </c>
      <c r="M8603" t="n">
        <v>0</v>
      </c>
      <c r="O8603" t="n">
        <v>0</v>
      </c>
      <c r="P8603" t="n">
        <v>0</v>
      </c>
      <c r="Q8603" t="n">
        <v>0</v>
      </c>
      <c r="R8603" t="n">
        <v>382</v>
      </c>
      <c r="S8603" t="n">
        <v>0</v>
      </c>
      <c r="T8603" t="n">
        <v>0</v>
      </c>
    </row>
    <row r="8604">
      <c r="A8604" s="8" t="n">
        <v>46224</v>
      </c>
      <c r="B8604" t="inlineStr">
        <is>
          <t>YX</t>
        </is>
      </c>
      <c r="C8604" s="9">
        <f>_xlfn.XLOOKUP(B8604,Carriers[Code],Carriers[Airline])</f>
        <v/>
      </c>
      <c r="D8604" t="n">
        <v>5654</v>
      </c>
      <c r="E8604" t="inlineStr">
        <is>
          <t>CMH</t>
        </is>
      </c>
      <c r="F8604" s="10" t="n">
        <v>811</v>
      </c>
      <c r="G8604" t="inlineStr">
        <is>
          <t>0800-0859</t>
        </is>
      </c>
      <c r="H8604" s="9">
        <f>INT(F8604/100)</f>
        <v/>
      </c>
      <c r="I8604" t="n">
        <v>-2</v>
      </c>
      <c r="J8604" t="n">
        <v>0</v>
      </c>
      <c r="K8604" t="n">
        <v>31</v>
      </c>
      <c r="L8604" t="n">
        <v>1</v>
      </c>
      <c r="M8604" t="n">
        <v>0</v>
      </c>
      <c r="O8604" t="n">
        <v>0</v>
      </c>
      <c r="P8604" t="n">
        <v>0</v>
      </c>
      <c r="Q8604" t="n">
        <v>0</v>
      </c>
      <c r="R8604" t="n">
        <v>31</v>
      </c>
      <c r="S8604" t="n">
        <v>0</v>
      </c>
      <c r="T8604" t="n">
        <v>0</v>
      </c>
    </row>
    <row r="8605">
      <c r="A8605" s="8" t="n">
        <v>46224</v>
      </c>
      <c r="B8605" t="inlineStr">
        <is>
          <t>B6</t>
        </is>
      </c>
      <c r="C8605" s="9">
        <f>_xlfn.XLOOKUP(B8605,Carriers[Code],Carriers[Airline])</f>
        <v/>
      </c>
      <c r="D8605" t="n">
        <v>791</v>
      </c>
      <c r="E8605" t="inlineStr">
        <is>
          <t>TPA</t>
        </is>
      </c>
      <c r="F8605" s="10" t="n">
        <v>815</v>
      </c>
      <c r="G8605" t="inlineStr">
        <is>
          <t>0800-0859</t>
        </is>
      </c>
      <c r="H8605" s="9">
        <f>INT(F8605/100)</f>
        <v/>
      </c>
      <c r="I8605" t="n">
        <v>5</v>
      </c>
      <c r="J8605" t="n">
        <v>0</v>
      </c>
      <c r="K8605" t="n">
        <v>-4</v>
      </c>
      <c r="L8605" t="n">
        <v>0</v>
      </c>
      <c r="M8605" t="n">
        <v>0</v>
      </c>
      <c r="O8605" t="n">
        <v>0</v>
      </c>
    </row>
    <row r="8606">
      <c r="A8606" s="8" t="n">
        <v>46224</v>
      </c>
      <c r="B8606" t="inlineStr">
        <is>
          <t>B6</t>
        </is>
      </c>
      <c r="C8606" s="9">
        <f>_xlfn.XLOOKUP(B8606,Carriers[Code],Carriers[Airline])</f>
        <v/>
      </c>
      <c r="D8606" t="n">
        <v>1177</v>
      </c>
      <c r="E8606" t="inlineStr">
        <is>
          <t>LAS</t>
        </is>
      </c>
      <c r="F8606" s="10" t="n">
        <v>815</v>
      </c>
      <c r="G8606" t="inlineStr">
        <is>
          <t>0800-0859</t>
        </is>
      </c>
      <c r="H8606" s="9">
        <f>INT(F8606/100)</f>
        <v/>
      </c>
      <c r="I8606" t="n">
        <v>-16</v>
      </c>
      <c r="J8606" t="n">
        <v>0</v>
      </c>
      <c r="K8606" t="n">
        <v>-17</v>
      </c>
      <c r="L8606" t="n">
        <v>0</v>
      </c>
      <c r="M8606" t="n">
        <v>0</v>
      </c>
      <c r="O8606" t="n">
        <v>0</v>
      </c>
    </row>
    <row r="8607">
      <c r="A8607" s="8" t="n">
        <v>46224</v>
      </c>
      <c r="B8607" t="inlineStr">
        <is>
          <t>UA</t>
        </is>
      </c>
      <c r="C8607" s="9">
        <f>_xlfn.XLOOKUP(B8607,Carriers[Code],Carriers[Airline])</f>
        <v/>
      </c>
      <c r="D8607" t="n">
        <v>1834</v>
      </c>
      <c r="E8607" t="inlineStr">
        <is>
          <t>ORD</t>
        </is>
      </c>
      <c r="F8607" s="10" t="n">
        <v>815</v>
      </c>
      <c r="G8607" t="inlineStr">
        <is>
          <t>0800-0859</t>
        </is>
      </c>
      <c r="H8607" s="9">
        <f>INT(F8607/100)</f>
        <v/>
      </c>
      <c r="I8607" t="n">
        <v>0</v>
      </c>
      <c r="J8607" t="n">
        <v>0</v>
      </c>
      <c r="K8607" t="n">
        <v>40</v>
      </c>
      <c r="L8607" t="n">
        <v>1</v>
      </c>
      <c r="M8607" t="n">
        <v>0</v>
      </c>
      <c r="O8607" t="n">
        <v>0</v>
      </c>
      <c r="P8607" t="n">
        <v>0</v>
      </c>
      <c r="Q8607" t="n">
        <v>0</v>
      </c>
      <c r="R8607" t="n">
        <v>40</v>
      </c>
      <c r="S8607" t="n">
        <v>0</v>
      </c>
      <c r="T8607" t="n">
        <v>0</v>
      </c>
    </row>
    <row r="8608">
      <c r="A8608" s="8" t="n">
        <v>46224</v>
      </c>
      <c r="B8608" t="inlineStr">
        <is>
          <t>YX</t>
        </is>
      </c>
      <c r="C8608" s="9">
        <f>_xlfn.XLOOKUP(B8608,Carriers[Code],Carriers[Airline])</f>
        <v/>
      </c>
      <c r="D8608" t="n">
        <v>5678</v>
      </c>
      <c r="E8608" t="inlineStr">
        <is>
          <t>PIT</t>
        </is>
      </c>
      <c r="F8608" s="10" t="n">
        <v>815</v>
      </c>
      <c r="G8608" t="inlineStr">
        <is>
          <t>0800-0859</t>
        </is>
      </c>
      <c r="H8608" s="9">
        <f>INT(F8608/100)</f>
        <v/>
      </c>
      <c r="I8608" t="n">
        <v>-1</v>
      </c>
      <c r="J8608" t="n">
        <v>0</v>
      </c>
      <c r="K8608" t="n">
        <v>3</v>
      </c>
      <c r="L8608" t="n">
        <v>0</v>
      </c>
      <c r="M8608" t="n">
        <v>0</v>
      </c>
      <c r="O8608" t="n">
        <v>0</v>
      </c>
    </row>
    <row r="8609">
      <c r="A8609" s="8" t="n">
        <v>46224</v>
      </c>
      <c r="B8609" t="inlineStr">
        <is>
          <t>DL</t>
        </is>
      </c>
      <c r="C8609" s="9">
        <f>_xlfn.XLOOKUP(B8609,Carriers[Code],Carriers[Airline])</f>
        <v/>
      </c>
      <c r="D8609" t="n">
        <v>1308</v>
      </c>
      <c r="E8609" t="inlineStr">
        <is>
          <t>MSP</t>
        </is>
      </c>
      <c r="F8609" s="10" t="n">
        <v>816</v>
      </c>
      <c r="G8609" t="inlineStr">
        <is>
          <t>0800-0859</t>
        </is>
      </c>
      <c r="H8609" s="9">
        <f>INT(F8609/100)</f>
        <v/>
      </c>
      <c r="I8609" t="n">
        <v>292</v>
      </c>
      <c r="J8609" t="n">
        <v>1</v>
      </c>
      <c r="K8609" t="n">
        <v>340</v>
      </c>
      <c r="L8609" t="n">
        <v>1</v>
      </c>
      <c r="M8609" t="n">
        <v>0</v>
      </c>
      <c r="O8609" t="n">
        <v>0</v>
      </c>
      <c r="P8609" t="n">
        <v>0</v>
      </c>
      <c r="Q8609" t="n">
        <v>0</v>
      </c>
      <c r="R8609" t="n">
        <v>340</v>
      </c>
      <c r="S8609" t="n">
        <v>0</v>
      </c>
      <c r="T8609" t="n">
        <v>0</v>
      </c>
    </row>
    <row r="8610">
      <c r="A8610" s="8" t="n">
        <v>46224</v>
      </c>
      <c r="B8610" t="inlineStr">
        <is>
          <t>AA</t>
        </is>
      </c>
      <c r="C8610" s="9">
        <f>_xlfn.XLOOKUP(B8610,Carriers[Code],Carriers[Airline])</f>
        <v/>
      </c>
      <c r="D8610" t="n">
        <v>1550</v>
      </c>
      <c r="E8610" t="inlineStr">
        <is>
          <t>DCA</t>
        </is>
      </c>
      <c r="F8610" s="10" t="n">
        <v>819</v>
      </c>
      <c r="G8610" t="inlineStr">
        <is>
          <t>0800-0859</t>
        </is>
      </c>
      <c r="H8610" s="9">
        <f>INT(F8610/100)</f>
        <v/>
      </c>
      <c r="I8610" t="n">
        <v>-9</v>
      </c>
      <c r="J8610" t="n">
        <v>0</v>
      </c>
      <c r="K8610" t="n">
        <v>-13</v>
      </c>
      <c r="L8610" t="n">
        <v>0</v>
      </c>
      <c r="M8610" t="n">
        <v>0</v>
      </c>
      <c r="O8610" t="n">
        <v>0</v>
      </c>
    </row>
    <row r="8611">
      <c r="A8611" s="8" t="n">
        <v>46224</v>
      </c>
      <c r="B8611" t="inlineStr">
        <is>
          <t>B6</t>
        </is>
      </c>
      <c r="C8611" s="9">
        <f>_xlfn.XLOOKUP(B8611,Carriers[Code],Carriers[Airline])</f>
        <v/>
      </c>
      <c r="D8611" t="n">
        <v>833</v>
      </c>
      <c r="E8611" t="inlineStr">
        <is>
          <t>SFO</t>
        </is>
      </c>
      <c r="F8611" s="10" t="n">
        <v>820</v>
      </c>
      <c r="G8611" t="inlineStr">
        <is>
          <t>0800-0859</t>
        </is>
      </c>
      <c r="H8611" s="9">
        <f>INT(F8611/100)</f>
        <v/>
      </c>
      <c r="I8611" t="n">
        <v>211</v>
      </c>
      <c r="J8611" t="n">
        <v>1</v>
      </c>
      <c r="K8611" t="n">
        <v>246</v>
      </c>
      <c r="L8611" t="n">
        <v>1</v>
      </c>
      <c r="M8611" t="n">
        <v>0</v>
      </c>
      <c r="O8611" t="n">
        <v>0</v>
      </c>
      <c r="P8611" t="n">
        <v>0</v>
      </c>
      <c r="Q8611" t="n">
        <v>0</v>
      </c>
      <c r="R8611" t="n">
        <v>246</v>
      </c>
      <c r="S8611" t="n">
        <v>0</v>
      </c>
      <c r="T8611" t="n">
        <v>0</v>
      </c>
    </row>
    <row r="8612">
      <c r="A8612" s="8" t="n">
        <v>46224</v>
      </c>
      <c r="B8612" t="inlineStr">
        <is>
          <t>DL</t>
        </is>
      </c>
      <c r="C8612" s="9">
        <f>_xlfn.XLOOKUP(B8612,Carriers[Code],Carriers[Airline])</f>
        <v/>
      </c>
      <c r="D8612" t="n">
        <v>2141</v>
      </c>
      <c r="E8612" t="inlineStr">
        <is>
          <t>BNA</t>
        </is>
      </c>
      <c r="F8612" s="10" t="n">
        <v>820</v>
      </c>
      <c r="G8612" t="inlineStr">
        <is>
          <t>0800-0859</t>
        </is>
      </c>
      <c r="H8612" s="9">
        <f>INT(F8612/100)</f>
        <v/>
      </c>
      <c r="I8612" t="n">
        <v>27</v>
      </c>
      <c r="J8612" t="n">
        <v>1</v>
      </c>
      <c r="K8612" t="n">
        <v>25</v>
      </c>
      <c r="L8612" t="n">
        <v>1</v>
      </c>
      <c r="M8612" t="n">
        <v>0</v>
      </c>
      <c r="O8612" t="n">
        <v>0</v>
      </c>
      <c r="P8612" t="n">
        <v>25</v>
      </c>
      <c r="Q8612" t="n">
        <v>0</v>
      </c>
      <c r="R8612" t="n">
        <v>0</v>
      </c>
      <c r="S8612" t="n">
        <v>0</v>
      </c>
      <c r="T8612" t="n">
        <v>0</v>
      </c>
    </row>
    <row r="8613">
      <c r="A8613" s="8" t="n">
        <v>46224</v>
      </c>
      <c r="B8613" t="inlineStr">
        <is>
          <t>AS</t>
        </is>
      </c>
      <c r="C8613" s="9">
        <f>_xlfn.XLOOKUP(B8613,Carriers[Code],Carriers[Airline])</f>
        <v/>
      </c>
      <c r="D8613" t="n">
        <v>256</v>
      </c>
      <c r="E8613" t="inlineStr">
        <is>
          <t>SAN</t>
        </is>
      </c>
      <c r="F8613" s="10" t="n">
        <v>828</v>
      </c>
      <c r="G8613" t="inlineStr">
        <is>
          <t>0800-0859</t>
        </is>
      </c>
      <c r="H8613" s="9">
        <f>INT(F8613/100)</f>
        <v/>
      </c>
      <c r="I8613" t="n">
        <v>-5</v>
      </c>
      <c r="J8613" t="n">
        <v>0</v>
      </c>
      <c r="K8613" t="n">
        <v>-7</v>
      </c>
      <c r="L8613" t="n">
        <v>0</v>
      </c>
      <c r="M8613" t="n">
        <v>0</v>
      </c>
      <c r="O8613" t="n">
        <v>0</v>
      </c>
    </row>
    <row r="8614">
      <c r="A8614" s="8" t="n">
        <v>46224</v>
      </c>
      <c r="B8614" t="inlineStr">
        <is>
          <t>B6</t>
        </is>
      </c>
      <c r="C8614" s="9">
        <f>_xlfn.XLOOKUP(B8614,Carriers[Code],Carriers[Airline])</f>
        <v/>
      </c>
      <c r="D8614" t="n">
        <v>2355</v>
      </c>
      <c r="E8614" t="inlineStr">
        <is>
          <t>DCA</t>
        </is>
      </c>
      <c r="F8614" s="10" t="n">
        <v>829</v>
      </c>
      <c r="G8614" t="inlineStr">
        <is>
          <t>0800-0859</t>
        </is>
      </c>
      <c r="H8614" s="9">
        <f>INT(F8614/100)</f>
        <v/>
      </c>
      <c r="I8614" t="n">
        <v>-1</v>
      </c>
      <c r="J8614" t="n">
        <v>0</v>
      </c>
      <c r="K8614" t="n">
        <v>2</v>
      </c>
      <c r="L8614" t="n">
        <v>0</v>
      </c>
      <c r="M8614" t="n">
        <v>0</v>
      </c>
      <c r="O8614" t="n">
        <v>0</v>
      </c>
    </row>
    <row r="8615">
      <c r="A8615" s="8" t="n">
        <v>46224</v>
      </c>
      <c r="B8615" t="inlineStr">
        <is>
          <t>B6</t>
        </is>
      </c>
      <c r="C8615" s="9">
        <f>_xlfn.XLOOKUP(B8615,Carriers[Code],Carriers[Airline])</f>
        <v/>
      </c>
      <c r="D8615" t="n">
        <v>1097</v>
      </c>
      <c r="E8615" t="inlineStr">
        <is>
          <t>ATL</t>
        </is>
      </c>
      <c r="F8615" s="10" t="n">
        <v>830</v>
      </c>
      <c r="G8615" t="inlineStr">
        <is>
          <t>0800-0859</t>
        </is>
      </c>
      <c r="H8615" s="9">
        <f>INT(F8615/100)</f>
        <v/>
      </c>
      <c r="I8615" t="n">
        <v>5</v>
      </c>
      <c r="J8615" t="n">
        <v>0</v>
      </c>
      <c r="K8615" t="n">
        <v>13</v>
      </c>
      <c r="L8615" t="n">
        <v>0</v>
      </c>
      <c r="M8615" t="n">
        <v>0</v>
      </c>
      <c r="O8615" t="n">
        <v>0</v>
      </c>
    </row>
    <row r="8616">
      <c r="A8616" s="8" t="n">
        <v>46224</v>
      </c>
      <c r="B8616" t="inlineStr">
        <is>
          <t>YX</t>
        </is>
      </c>
      <c r="C8616" s="9">
        <f>_xlfn.XLOOKUP(B8616,Carriers[Code],Carriers[Airline])</f>
        <v/>
      </c>
      <c r="D8616" t="n">
        <v>5674</v>
      </c>
      <c r="E8616" t="inlineStr">
        <is>
          <t>CLE</t>
        </is>
      </c>
      <c r="F8616" s="10" t="n">
        <v>830</v>
      </c>
      <c r="G8616" t="inlineStr">
        <is>
          <t>0800-0859</t>
        </is>
      </c>
      <c r="H8616" s="9">
        <f>INT(F8616/100)</f>
        <v/>
      </c>
      <c r="I8616" t="n">
        <v>-2</v>
      </c>
      <c r="J8616" t="n">
        <v>0</v>
      </c>
      <c r="M8616" t="n">
        <v>1</v>
      </c>
      <c r="N8616" t="inlineStr">
        <is>
          <t>A</t>
        </is>
      </c>
      <c r="O8616" t="n">
        <v>0</v>
      </c>
    </row>
    <row r="8617">
      <c r="A8617" s="8" t="n">
        <v>46224</v>
      </c>
      <c r="B8617" t="inlineStr">
        <is>
          <t>YX</t>
        </is>
      </c>
      <c r="C8617" s="9">
        <f>_xlfn.XLOOKUP(B8617,Carriers[Code],Carriers[Airline])</f>
        <v/>
      </c>
      <c r="D8617" t="n">
        <v>4635</v>
      </c>
      <c r="E8617" t="inlineStr">
        <is>
          <t>SYR</t>
        </is>
      </c>
      <c r="F8617" s="10" t="n">
        <v>836</v>
      </c>
      <c r="G8617" t="inlineStr">
        <is>
          <t>0800-0859</t>
        </is>
      </c>
      <c r="H8617" s="9">
        <f>INT(F8617/100)</f>
        <v/>
      </c>
      <c r="I8617" t="n">
        <v>0</v>
      </c>
      <c r="J8617" t="n">
        <v>0</v>
      </c>
      <c r="K8617" t="n">
        <v>15</v>
      </c>
      <c r="L8617" t="n">
        <v>1</v>
      </c>
      <c r="M8617" t="n">
        <v>0</v>
      </c>
      <c r="O8617" t="n">
        <v>0</v>
      </c>
      <c r="P8617" t="n">
        <v>0</v>
      </c>
      <c r="Q8617" t="n">
        <v>0</v>
      </c>
      <c r="R8617" t="n">
        <v>15</v>
      </c>
      <c r="S8617" t="n">
        <v>0</v>
      </c>
      <c r="T8617" t="n">
        <v>0</v>
      </c>
    </row>
    <row r="8618">
      <c r="A8618" s="8" t="n">
        <v>46224</v>
      </c>
      <c r="B8618" t="inlineStr">
        <is>
          <t>B6</t>
        </is>
      </c>
      <c r="C8618" s="9">
        <f>_xlfn.XLOOKUP(B8618,Carriers[Code],Carriers[Airline])</f>
        <v/>
      </c>
      <c r="D8618" t="n">
        <v>1017</v>
      </c>
      <c r="E8618" t="inlineStr">
        <is>
          <t>JFK</t>
        </is>
      </c>
      <c r="F8618" s="10" t="n">
        <v>841</v>
      </c>
      <c r="G8618" t="inlineStr">
        <is>
          <t>0800-0859</t>
        </is>
      </c>
      <c r="H8618" s="9">
        <f>INT(F8618/100)</f>
        <v/>
      </c>
      <c r="I8618" t="n">
        <v>242</v>
      </c>
      <c r="J8618" t="n">
        <v>1</v>
      </c>
      <c r="K8618" t="n">
        <v>235</v>
      </c>
      <c r="L8618" t="n">
        <v>1</v>
      </c>
      <c r="M8618" t="n">
        <v>0</v>
      </c>
      <c r="O8618" t="n">
        <v>0</v>
      </c>
      <c r="P8618" t="n">
        <v>0</v>
      </c>
      <c r="Q8618" t="n">
        <v>0</v>
      </c>
      <c r="R8618" t="n">
        <v>235</v>
      </c>
      <c r="S8618" t="n">
        <v>0</v>
      </c>
      <c r="T8618" t="n">
        <v>0</v>
      </c>
    </row>
    <row r="8619">
      <c r="A8619" s="8" t="n">
        <v>46224</v>
      </c>
      <c r="B8619" t="inlineStr">
        <is>
          <t>B6</t>
        </is>
      </c>
      <c r="C8619" s="9">
        <f>_xlfn.XLOOKUP(B8619,Carriers[Code],Carriers[Airline])</f>
        <v/>
      </c>
      <c r="D8619" t="n">
        <v>257</v>
      </c>
      <c r="E8619" t="inlineStr">
        <is>
          <t>BZN</t>
        </is>
      </c>
      <c r="F8619" s="10" t="n">
        <v>843</v>
      </c>
      <c r="G8619" t="inlineStr">
        <is>
          <t>0800-0859</t>
        </is>
      </c>
      <c r="H8619" s="9">
        <f>INT(F8619/100)</f>
        <v/>
      </c>
      <c r="I8619" t="n">
        <v>2</v>
      </c>
      <c r="J8619" t="n">
        <v>0</v>
      </c>
      <c r="K8619" t="n">
        <v>149</v>
      </c>
      <c r="L8619" t="n">
        <v>1</v>
      </c>
      <c r="M8619" t="n">
        <v>0</v>
      </c>
      <c r="O8619" t="n">
        <v>0</v>
      </c>
      <c r="P8619" t="n">
        <v>2</v>
      </c>
      <c r="Q8619" t="n">
        <v>0</v>
      </c>
      <c r="R8619" t="n">
        <v>147</v>
      </c>
      <c r="S8619" t="n">
        <v>0</v>
      </c>
      <c r="T8619" t="n">
        <v>0</v>
      </c>
    </row>
    <row r="8620">
      <c r="A8620" s="8" t="n">
        <v>46224</v>
      </c>
      <c r="B8620" t="inlineStr">
        <is>
          <t>WN</t>
        </is>
      </c>
      <c r="C8620" s="9">
        <f>_xlfn.XLOOKUP(B8620,Carriers[Code],Carriers[Airline])</f>
        <v/>
      </c>
      <c r="D8620" t="n">
        <v>724</v>
      </c>
      <c r="E8620" t="inlineStr">
        <is>
          <t>BNA</t>
        </is>
      </c>
      <c r="F8620" s="10" t="n">
        <v>845</v>
      </c>
      <c r="G8620" t="inlineStr">
        <is>
          <t>0800-0859</t>
        </is>
      </c>
      <c r="H8620" s="9">
        <f>INT(F8620/100)</f>
        <v/>
      </c>
      <c r="I8620" t="n">
        <v>-4</v>
      </c>
      <c r="J8620" t="n">
        <v>0</v>
      </c>
      <c r="K8620" t="n">
        <v>124</v>
      </c>
      <c r="L8620" t="n">
        <v>1</v>
      </c>
      <c r="M8620" t="n">
        <v>0</v>
      </c>
      <c r="O8620" t="n">
        <v>0</v>
      </c>
      <c r="P8620" t="n">
        <v>0</v>
      </c>
      <c r="Q8620" t="n">
        <v>0</v>
      </c>
      <c r="R8620" t="n">
        <v>124</v>
      </c>
      <c r="S8620" t="n">
        <v>0</v>
      </c>
      <c r="T8620" t="n">
        <v>0</v>
      </c>
    </row>
    <row r="8621">
      <c r="A8621" s="8" t="n">
        <v>46224</v>
      </c>
      <c r="B8621" t="inlineStr">
        <is>
          <t>YX</t>
        </is>
      </c>
      <c r="C8621" s="9">
        <f>_xlfn.XLOOKUP(B8621,Carriers[Code],Carriers[Airline])</f>
        <v/>
      </c>
      <c r="D8621" t="n">
        <v>5601</v>
      </c>
      <c r="E8621" t="inlineStr">
        <is>
          <t>CVG</t>
        </is>
      </c>
      <c r="F8621" s="10" t="n">
        <v>845</v>
      </c>
      <c r="G8621" t="inlineStr">
        <is>
          <t>0800-0859</t>
        </is>
      </c>
      <c r="H8621" s="9">
        <f>INT(F8621/100)</f>
        <v/>
      </c>
      <c r="I8621" t="n">
        <v>1</v>
      </c>
      <c r="J8621" t="n">
        <v>0</v>
      </c>
      <c r="K8621" t="n">
        <v>24</v>
      </c>
      <c r="L8621" t="n">
        <v>1</v>
      </c>
      <c r="M8621" t="n">
        <v>0</v>
      </c>
      <c r="O8621" t="n">
        <v>0</v>
      </c>
      <c r="P8621" t="n">
        <v>1</v>
      </c>
      <c r="Q8621" t="n">
        <v>0</v>
      </c>
      <c r="R8621" t="n">
        <v>23</v>
      </c>
      <c r="S8621" t="n">
        <v>0</v>
      </c>
      <c r="T8621" t="n">
        <v>0</v>
      </c>
    </row>
    <row r="8622">
      <c r="A8622" s="8" t="n">
        <v>46224</v>
      </c>
      <c r="B8622" t="inlineStr">
        <is>
          <t>B6</t>
        </is>
      </c>
      <c r="C8622" s="9">
        <f>_xlfn.XLOOKUP(B8622,Carriers[Code],Carriers[Airline])</f>
        <v/>
      </c>
      <c r="D8622" t="n">
        <v>219</v>
      </c>
      <c r="E8622" t="inlineStr">
        <is>
          <t>SAN</t>
        </is>
      </c>
      <c r="F8622" s="10" t="n">
        <v>850</v>
      </c>
      <c r="G8622" t="inlineStr">
        <is>
          <t>0800-0859</t>
        </is>
      </c>
      <c r="H8622" s="9">
        <f>INT(F8622/100)</f>
        <v/>
      </c>
      <c r="I8622" t="n">
        <v>1</v>
      </c>
      <c r="J8622" t="n">
        <v>0</v>
      </c>
      <c r="K8622" t="n">
        <v>-10</v>
      </c>
      <c r="L8622" t="n">
        <v>0</v>
      </c>
      <c r="M8622" t="n">
        <v>0</v>
      </c>
      <c r="O8622" t="n">
        <v>0</v>
      </c>
    </row>
    <row r="8623">
      <c r="A8623" s="8" t="n">
        <v>46224</v>
      </c>
      <c r="B8623" t="inlineStr">
        <is>
          <t>YX</t>
        </is>
      </c>
      <c r="C8623" s="9">
        <f>_xlfn.XLOOKUP(B8623,Carriers[Code],Carriers[Airline])</f>
        <v/>
      </c>
      <c r="D8623" t="n">
        <v>5597</v>
      </c>
      <c r="E8623" t="inlineStr">
        <is>
          <t>JAX</t>
        </is>
      </c>
      <c r="F8623" s="10" t="n">
        <v>850</v>
      </c>
      <c r="G8623" t="inlineStr">
        <is>
          <t>0800-0859</t>
        </is>
      </c>
      <c r="H8623" s="9">
        <f>INT(F8623/100)</f>
        <v/>
      </c>
      <c r="I8623" t="n">
        <v>47</v>
      </c>
      <c r="J8623" t="n">
        <v>1</v>
      </c>
      <c r="K8623" t="n">
        <v>187</v>
      </c>
      <c r="L8623" t="n">
        <v>1</v>
      </c>
      <c r="M8623" t="n">
        <v>0</v>
      </c>
      <c r="O8623" t="n">
        <v>0</v>
      </c>
      <c r="P8623" t="n">
        <v>47</v>
      </c>
      <c r="Q8623" t="n">
        <v>0</v>
      </c>
      <c r="R8623" t="n">
        <v>140</v>
      </c>
      <c r="S8623" t="n">
        <v>0</v>
      </c>
      <c r="T8623" t="n">
        <v>0</v>
      </c>
    </row>
    <row r="8624">
      <c r="A8624" s="8" t="n">
        <v>46224</v>
      </c>
      <c r="B8624" t="inlineStr">
        <is>
          <t>DL</t>
        </is>
      </c>
      <c r="C8624" s="9">
        <f>_xlfn.XLOOKUP(B8624,Carriers[Code],Carriers[Airline])</f>
        <v/>
      </c>
      <c r="D8624" t="n">
        <v>1780</v>
      </c>
      <c r="E8624" t="inlineStr">
        <is>
          <t>SJU</t>
        </is>
      </c>
      <c r="F8624" s="10" t="n">
        <v>851</v>
      </c>
      <c r="G8624" t="inlineStr">
        <is>
          <t>0800-0859</t>
        </is>
      </c>
      <c r="H8624" s="9">
        <f>INT(F8624/100)</f>
        <v/>
      </c>
      <c r="I8624" t="n">
        <v>-1</v>
      </c>
      <c r="J8624" t="n">
        <v>0</v>
      </c>
      <c r="K8624" t="n">
        <v>-29</v>
      </c>
      <c r="L8624" t="n">
        <v>0</v>
      </c>
      <c r="M8624" t="n">
        <v>0</v>
      </c>
      <c r="O8624" t="n">
        <v>0</v>
      </c>
    </row>
    <row r="8625">
      <c r="A8625" s="8" t="n">
        <v>46224</v>
      </c>
      <c r="B8625" t="inlineStr">
        <is>
          <t>B6</t>
        </is>
      </c>
      <c r="C8625" s="9">
        <f>_xlfn.XLOOKUP(B8625,Carriers[Code],Carriers[Airline])</f>
        <v/>
      </c>
      <c r="D8625" t="n">
        <v>1231</v>
      </c>
      <c r="E8625" t="inlineStr">
        <is>
          <t>VRB</t>
        </is>
      </c>
      <c r="F8625" s="10" t="n">
        <v>855</v>
      </c>
      <c r="G8625" t="inlineStr">
        <is>
          <t>0800-0859</t>
        </is>
      </c>
      <c r="H8625" s="9">
        <f>INT(F8625/100)</f>
        <v/>
      </c>
      <c r="I8625" t="n">
        <v>-2</v>
      </c>
      <c r="J8625" t="n">
        <v>0</v>
      </c>
      <c r="K8625" t="n">
        <v>-22</v>
      </c>
      <c r="L8625" t="n">
        <v>0</v>
      </c>
      <c r="M8625" t="n">
        <v>0</v>
      </c>
      <c r="O8625" t="n">
        <v>0</v>
      </c>
    </row>
    <row r="8626">
      <c r="A8626" s="8" t="n">
        <v>46224</v>
      </c>
      <c r="B8626" t="inlineStr">
        <is>
          <t>WN</t>
        </is>
      </c>
      <c r="C8626" s="9">
        <f>_xlfn.XLOOKUP(B8626,Carriers[Code],Carriers[Airline])</f>
        <v/>
      </c>
      <c r="D8626" t="n">
        <v>732</v>
      </c>
      <c r="E8626" t="inlineStr">
        <is>
          <t>BWI</t>
        </is>
      </c>
      <c r="F8626" s="10" t="n">
        <v>855</v>
      </c>
      <c r="G8626" t="inlineStr">
        <is>
          <t>0800-0859</t>
        </is>
      </c>
      <c r="H8626" s="9">
        <f>INT(F8626/100)</f>
        <v/>
      </c>
      <c r="I8626" t="n">
        <v>1</v>
      </c>
      <c r="J8626" t="n">
        <v>0</v>
      </c>
      <c r="K8626" t="n">
        <v>4</v>
      </c>
      <c r="L8626" t="n">
        <v>0</v>
      </c>
      <c r="M8626" t="n">
        <v>0</v>
      </c>
      <c r="O8626" t="n">
        <v>0</v>
      </c>
    </row>
    <row r="8627">
      <c r="A8627" s="8" t="n">
        <v>46224</v>
      </c>
      <c r="B8627" t="inlineStr">
        <is>
          <t>YX</t>
        </is>
      </c>
      <c r="C8627" s="9">
        <f>_xlfn.XLOOKUP(B8627,Carriers[Code],Carriers[Airline])</f>
        <v/>
      </c>
      <c r="D8627" t="n">
        <v>5622</v>
      </c>
      <c r="E8627" t="inlineStr">
        <is>
          <t>RIC</t>
        </is>
      </c>
      <c r="F8627" s="10" t="n">
        <v>855</v>
      </c>
      <c r="G8627" t="inlineStr">
        <is>
          <t>0800-0859</t>
        </is>
      </c>
      <c r="H8627" s="9">
        <f>INT(F8627/100)</f>
        <v/>
      </c>
      <c r="I8627" t="n">
        <v>-7</v>
      </c>
      <c r="J8627" t="n">
        <v>0</v>
      </c>
      <c r="K8627" t="n">
        <v>1</v>
      </c>
      <c r="L8627" t="n">
        <v>0</v>
      </c>
      <c r="M8627" t="n">
        <v>0</v>
      </c>
      <c r="O8627" t="n">
        <v>0</v>
      </c>
    </row>
    <row r="8628">
      <c r="A8628" s="8" t="n">
        <v>46224</v>
      </c>
      <c r="B8628" t="inlineStr">
        <is>
          <t>AA</t>
        </is>
      </c>
      <c r="C8628" s="9">
        <f>_xlfn.XLOOKUP(B8628,Carriers[Code],Carriers[Airline])</f>
        <v/>
      </c>
      <c r="D8628" t="n">
        <v>1239</v>
      </c>
      <c r="E8628" t="inlineStr">
        <is>
          <t>ORD</t>
        </is>
      </c>
      <c r="F8628" s="10" t="n">
        <v>858</v>
      </c>
      <c r="G8628" t="inlineStr">
        <is>
          <t>0800-0859</t>
        </is>
      </c>
      <c r="H8628" s="9">
        <f>INT(F8628/100)</f>
        <v/>
      </c>
      <c r="I8628" t="n">
        <v>-7</v>
      </c>
      <c r="J8628" t="n">
        <v>0</v>
      </c>
      <c r="K8628" t="n">
        <v>-23</v>
      </c>
      <c r="L8628" t="n">
        <v>0</v>
      </c>
      <c r="M8628" t="n">
        <v>0</v>
      </c>
      <c r="O8628" t="n">
        <v>0</v>
      </c>
    </row>
    <row r="8629">
      <c r="A8629" s="8" t="n">
        <v>46224</v>
      </c>
      <c r="B8629" t="inlineStr">
        <is>
          <t>AA</t>
        </is>
      </c>
      <c r="C8629" s="9">
        <f>_xlfn.XLOOKUP(B8629,Carriers[Code],Carriers[Airline])</f>
        <v/>
      </c>
      <c r="D8629" t="n">
        <v>2735</v>
      </c>
      <c r="E8629" t="inlineStr">
        <is>
          <t>MCO</t>
        </is>
      </c>
      <c r="F8629" s="10" t="n">
        <v>900</v>
      </c>
      <c r="G8629" t="inlineStr">
        <is>
          <t>0900-0959</t>
        </is>
      </c>
      <c r="H8629" s="9">
        <f>INT(F8629/100)</f>
        <v/>
      </c>
      <c r="I8629" t="n">
        <v>0</v>
      </c>
      <c r="J8629" t="n">
        <v>0</v>
      </c>
      <c r="K8629" t="n">
        <v>54</v>
      </c>
      <c r="L8629" t="n">
        <v>1</v>
      </c>
      <c r="M8629" t="n">
        <v>0</v>
      </c>
      <c r="O8629" t="n">
        <v>0</v>
      </c>
      <c r="P8629" t="n">
        <v>0</v>
      </c>
      <c r="Q8629" t="n">
        <v>0</v>
      </c>
      <c r="R8629" t="n">
        <v>54</v>
      </c>
      <c r="S8629" t="n">
        <v>0</v>
      </c>
      <c r="T8629" t="n">
        <v>0</v>
      </c>
    </row>
    <row r="8630">
      <c r="A8630" s="8" t="n">
        <v>46224</v>
      </c>
      <c r="B8630" t="inlineStr">
        <is>
          <t>AS</t>
        </is>
      </c>
      <c r="C8630" s="9">
        <f>_xlfn.XLOOKUP(B8630,Carriers[Code],Carriers[Airline])</f>
        <v/>
      </c>
      <c r="D8630" t="n">
        <v>338</v>
      </c>
      <c r="E8630" t="inlineStr">
        <is>
          <t>SEA</t>
        </is>
      </c>
      <c r="F8630" s="10" t="n">
        <v>900</v>
      </c>
      <c r="G8630" t="inlineStr">
        <is>
          <t>0900-0959</t>
        </is>
      </c>
      <c r="H8630" s="9">
        <f>INT(F8630/100)</f>
        <v/>
      </c>
      <c r="I8630" t="n">
        <v>171</v>
      </c>
      <c r="J8630" t="n">
        <v>1</v>
      </c>
      <c r="K8630" t="n">
        <v>188</v>
      </c>
      <c r="L8630" t="n">
        <v>1</v>
      </c>
      <c r="M8630" t="n">
        <v>0</v>
      </c>
      <c r="O8630" t="n">
        <v>0</v>
      </c>
      <c r="P8630" t="n">
        <v>0</v>
      </c>
      <c r="Q8630" t="n">
        <v>171</v>
      </c>
      <c r="R8630" t="n">
        <v>17</v>
      </c>
      <c r="S8630" t="n">
        <v>0</v>
      </c>
      <c r="T8630" t="n">
        <v>0</v>
      </c>
    </row>
    <row r="8631">
      <c r="A8631" s="8" t="n">
        <v>46224</v>
      </c>
      <c r="B8631" t="inlineStr">
        <is>
          <t>DL</t>
        </is>
      </c>
      <c r="C8631" s="9">
        <f>_xlfn.XLOOKUP(B8631,Carriers[Code],Carriers[Airline])</f>
        <v/>
      </c>
      <c r="D8631" t="n">
        <v>816</v>
      </c>
      <c r="E8631" t="inlineStr">
        <is>
          <t>SAT</t>
        </is>
      </c>
      <c r="F8631" s="10" t="n">
        <v>900</v>
      </c>
      <c r="G8631" t="inlineStr">
        <is>
          <t>0900-0959</t>
        </is>
      </c>
      <c r="H8631" s="9">
        <f>INT(F8631/100)</f>
        <v/>
      </c>
      <c r="I8631" t="n">
        <v>222</v>
      </c>
      <c r="J8631" t="n">
        <v>1</v>
      </c>
      <c r="K8631" t="n">
        <v>255</v>
      </c>
      <c r="L8631" t="n">
        <v>1</v>
      </c>
      <c r="M8631" t="n">
        <v>0</v>
      </c>
      <c r="O8631" t="n">
        <v>0</v>
      </c>
      <c r="P8631" t="n">
        <v>0</v>
      </c>
      <c r="Q8631" t="n">
        <v>0</v>
      </c>
      <c r="R8631" t="n">
        <v>255</v>
      </c>
      <c r="S8631" t="n">
        <v>0</v>
      </c>
      <c r="T8631" t="n">
        <v>0</v>
      </c>
    </row>
    <row r="8632">
      <c r="A8632" s="8" t="n">
        <v>46224</v>
      </c>
      <c r="B8632" t="inlineStr">
        <is>
          <t>YX</t>
        </is>
      </c>
      <c r="C8632" s="9">
        <f>_xlfn.XLOOKUP(B8632,Carriers[Code],Carriers[Airline])</f>
        <v/>
      </c>
      <c r="D8632" t="n">
        <v>5732</v>
      </c>
      <c r="E8632" t="inlineStr">
        <is>
          <t>LGA</t>
        </is>
      </c>
      <c r="F8632" s="10" t="n">
        <v>900</v>
      </c>
      <c r="G8632" t="inlineStr">
        <is>
          <t>0900-0959</t>
        </is>
      </c>
      <c r="H8632" s="9">
        <f>INT(F8632/100)</f>
        <v/>
      </c>
      <c r="M8632" t="n">
        <v>1</v>
      </c>
      <c r="N8632" t="inlineStr">
        <is>
          <t>A</t>
        </is>
      </c>
      <c r="O8632" t="n">
        <v>0</v>
      </c>
    </row>
    <row r="8633">
      <c r="A8633" s="8" t="n">
        <v>46224</v>
      </c>
      <c r="B8633" t="inlineStr">
        <is>
          <t>AA</t>
        </is>
      </c>
      <c r="C8633" s="9">
        <f>_xlfn.XLOOKUP(B8633,Carriers[Code],Carriers[Airline])</f>
        <v/>
      </c>
      <c r="D8633" t="n">
        <v>479</v>
      </c>
      <c r="E8633" t="inlineStr">
        <is>
          <t>DFW</t>
        </is>
      </c>
      <c r="F8633" s="10" t="n">
        <v>901</v>
      </c>
      <c r="G8633" t="inlineStr">
        <is>
          <t>0900-0959</t>
        </is>
      </c>
      <c r="H8633" s="9">
        <f>INT(F8633/100)</f>
        <v/>
      </c>
      <c r="I8633" t="n">
        <v>-1</v>
      </c>
      <c r="J8633" t="n">
        <v>0</v>
      </c>
      <c r="K8633" t="n">
        <v>76</v>
      </c>
      <c r="L8633" t="n">
        <v>1</v>
      </c>
      <c r="M8633" t="n">
        <v>0</v>
      </c>
      <c r="O8633" t="n">
        <v>0</v>
      </c>
      <c r="P8633" t="n">
        <v>0</v>
      </c>
      <c r="Q8633" t="n">
        <v>0</v>
      </c>
      <c r="R8633" t="n">
        <v>76</v>
      </c>
      <c r="S8633" t="n">
        <v>0</v>
      </c>
      <c r="T8633" t="n">
        <v>0</v>
      </c>
    </row>
    <row r="8634">
      <c r="A8634" s="8" t="n">
        <v>46224</v>
      </c>
      <c r="B8634" t="inlineStr">
        <is>
          <t>B6</t>
        </is>
      </c>
      <c r="C8634" s="9">
        <f>_xlfn.XLOOKUP(B8634,Carriers[Code],Carriers[Airline])</f>
        <v/>
      </c>
      <c r="D8634" t="n">
        <v>21</v>
      </c>
      <c r="E8634" t="inlineStr">
        <is>
          <t>PBI</t>
        </is>
      </c>
      <c r="F8634" s="10" t="n">
        <v>902</v>
      </c>
      <c r="G8634" t="inlineStr">
        <is>
          <t>0900-0959</t>
        </is>
      </c>
      <c r="H8634" s="9">
        <f>INT(F8634/100)</f>
        <v/>
      </c>
      <c r="I8634" t="n">
        <v>235</v>
      </c>
      <c r="J8634" t="n">
        <v>1</v>
      </c>
      <c r="K8634" t="n">
        <v>263</v>
      </c>
      <c r="L8634" t="n">
        <v>1</v>
      </c>
      <c r="M8634" t="n">
        <v>0</v>
      </c>
      <c r="O8634" t="n">
        <v>0</v>
      </c>
      <c r="P8634" t="n">
        <v>199</v>
      </c>
      <c r="Q8634" t="n">
        <v>0</v>
      </c>
      <c r="R8634" t="n">
        <v>28</v>
      </c>
      <c r="S8634" t="n">
        <v>0</v>
      </c>
      <c r="T8634" t="n">
        <v>36</v>
      </c>
    </row>
    <row r="8635">
      <c r="A8635" s="8" t="n">
        <v>46224</v>
      </c>
      <c r="B8635" t="inlineStr">
        <is>
          <t>DL</t>
        </is>
      </c>
      <c r="C8635" s="9">
        <f>_xlfn.XLOOKUP(B8635,Carriers[Code],Carriers[Airline])</f>
        <v/>
      </c>
      <c r="D8635" t="n">
        <v>456</v>
      </c>
      <c r="E8635" t="inlineStr">
        <is>
          <t>ATL</t>
        </is>
      </c>
      <c r="F8635" s="10" t="n">
        <v>905</v>
      </c>
      <c r="G8635" t="inlineStr">
        <is>
          <t>0900-0959</t>
        </is>
      </c>
      <c r="H8635" s="9">
        <f>INT(F8635/100)</f>
        <v/>
      </c>
      <c r="I8635" t="n">
        <v>-5</v>
      </c>
      <c r="J8635" t="n">
        <v>0</v>
      </c>
      <c r="K8635" t="n">
        <v>16</v>
      </c>
      <c r="L8635" t="n">
        <v>1</v>
      </c>
      <c r="M8635" t="n">
        <v>0</v>
      </c>
      <c r="O8635" t="n">
        <v>0</v>
      </c>
      <c r="P8635" t="n">
        <v>0</v>
      </c>
      <c r="Q8635" t="n">
        <v>0</v>
      </c>
      <c r="R8635" t="n">
        <v>16</v>
      </c>
      <c r="S8635" t="n">
        <v>0</v>
      </c>
      <c r="T8635" t="n">
        <v>0</v>
      </c>
    </row>
    <row r="8636">
      <c r="A8636" s="8" t="n">
        <v>46224</v>
      </c>
      <c r="B8636" t="inlineStr">
        <is>
          <t>YX</t>
        </is>
      </c>
      <c r="C8636" s="9">
        <f>_xlfn.XLOOKUP(B8636,Carriers[Code],Carriers[Airline])</f>
        <v/>
      </c>
      <c r="D8636" t="n">
        <v>5720</v>
      </c>
      <c r="E8636" t="inlineStr">
        <is>
          <t>JFK</t>
        </is>
      </c>
      <c r="F8636" s="10" t="n">
        <v>905</v>
      </c>
      <c r="G8636" t="inlineStr">
        <is>
          <t>0900-0959</t>
        </is>
      </c>
      <c r="H8636" s="9">
        <f>INT(F8636/100)</f>
        <v/>
      </c>
      <c r="I8636" t="n">
        <v>5</v>
      </c>
      <c r="J8636" t="n">
        <v>0</v>
      </c>
      <c r="K8636" t="n">
        <v>10</v>
      </c>
      <c r="L8636" t="n">
        <v>0</v>
      </c>
      <c r="M8636" t="n">
        <v>0</v>
      </c>
      <c r="O8636" t="n">
        <v>0</v>
      </c>
    </row>
    <row r="8637">
      <c r="A8637" s="8" t="n">
        <v>46224</v>
      </c>
      <c r="B8637" t="inlineStr">
        <is>
          <t>UA</t>
        </is>
      </c>
      <c r="C8637" s="9">
        <f>_xlfn.XLOOKUP(B8637,Carriers[Code],Carriers[Airline])</f>
        <v/>
      </c>
      <c r="D8637" t="n">
        <v>2002</v>
      </c>
      <c r="E8637" t="inlineStr">
        <is>
          <t>SFO</t>
        </is>
      </c>
      <c r="F8637" s="10" t="n">
        <v>907</v>
      </c>
      <c r="G8637" t="inlineStr">
        <is>
          <t>0900-0959</t>
        </is>
      </c>
      <c r="H8637" s="9">
        <f>INT(F8637/100)</f>
        <v/>
      </c>
      <c r="I8637" t="n">
        <v>138</v>
      </c>
      <c r="J8637" t="n">
        <v>1</v>
      </c>
      <c r="K8637" t="n">
        <v>194</v>
      </c>
      <c r="L8637" t="n">
        <v>1</v>
      </c>
      <c r="M8637" t="n">
        <v>0</v>
      </c>
      <c r="O8637" t="n">
        <v>0</v>
      </c>
      <c r="P8637" t="n">
        <v>107</v>
      </c>
      <c r="Q8637" t="n">
        <v>0</v>
      </c>
      <c r="R8637" t="n">
        <v>56</v>
      </c>
      <c r="S8637" t="n">
        <v>0</v>
      </c>
      <c r="T8637" t="n">
        <v>31</v>
      </c>
    </row>
    <row r="8638">
      <c r="A8638" s="8" t="n">
        <v>46224</v>
      </c>
      <c r="B8638" t="inlineStr">
        <is>
          <t>YX</t>
        </is>
      </c>
      <c r="C8638" s="9">
        <f>_xlfn.XLOOKUP(B8638,Carriers[Code],Carriers[Airline])</f>
        <v/>
      </c>
      <c r="D8638" t="n">
        <v>5614</v>
      </c>
      <c r="E8638" t="inlineStr">
        <is>
          <t>MKE</t>
        </is>
      </c>
      <c r="F8638" s="10" t="n">
        <v>910</v>
      </c>
      <c r="G8638" t="inlineStr">
        <is>
          <t>0900-0959</t>
        </is>
      </c>
      <c r="H8638" s="9">
        <f>INT(F8638/100)</f>
        <v/>
      </c>
      <c r="I8638" t="n">
        <v>15</v>
      </c>
      <c r="J8638" t="n">
        <v>1</v>
      </c>
      <c r="K8638" t="n">
        <v>125</v>
      </c>
      <c r="L8638" t="n">
        <v>1</v>
      </c>
      <c r="M8638" t="n">
        <v>0</v>
      </c>
      <c r="O8638" t="n">
        <v>0</v>
      </c>
      <c r="P8638" t="n">
        <v>15</v>
      </c>
      <c r="Q8638" t="n">
        <v>0</v>
      </c>
      <c r="R8638" t="n">
        <v>110</v>
      </c>
      <c r="S8638" t="n">
        <v>0</v>
      </c>
      <c r="T8638" t="n">
        <v>0</v>
      </c>
    </row>
    <row r="8639">
      <c r="A8639" s="8" t="n">
        <v>46224</v>
      </c>
      <c r="B8639" t="inlineStr">
        <is>
          <t>B6</t>
        </is>
      </c>
      <c r="C8639" s="9">
        <f>_xlfn.XLOOKUP(B8639,Carriers[Code],Carriers[Airline])</f>
        <v/>
      </c>
      <c r="D8639" t="n">
        <v>2033</v>
      </c>
      <c r="E8639" t="inlineStr">
        <is>
          <t>IAH</t>
        </is>
      </c>
      <c r="F8639" s="10" t="n">
        <v>915</v>
      </c>
      <c r="G8639" t="inlineStr">
        <is>
          <t>0900-0959</t>
        </is>
      </c>
      <c r="H8639" s="9">
        <f>INT(F8639/100)</f>
        <v/>
      </c>
      <c r="I8639" t="n">
        <v>4</v>
      </c>
      <c r="J8639" t="n">
        <v>0</v>
      </c>
      <c r="K8639" t="n">
        <v>14</v>
      </c>
      <c r="L8639" t="n">
        <v>0</v>
      </c>
      <c r="M8639" t="n">
        <v>0</v>
      </c>
      <c r="O8639" t="n">
        <v>0</v>
      </c>
    </row>
    <row r="8640">
      <c r="A8640" s="8" t="n">
        <v>46224</v>
      </c>
      <c r="B8640" t="inlineStr">
        <is>
          <t>DL</t>
        </is>
      </c>
      <c r="C8640" s="9">
        <f>_xlfn.XLOOKUP(B8640,Carriers[Code],Carriers[Airline])</f>
        <v/>
      </c>
      <c r="D8640" t="n">
        <v>1748</v>
      </c>
      <c r="E8640" t="inlineStr">
        <is>
          <t>DTW</t>
        </is>
      </c>
      <c r="F8640" s="10" t="n">
        <v>915</v>
      </c>
      <c r="G8640" t="inlineStr">
        <is>
          <t>0900-0959</t>
        </is>
      </c>
      <c r="H8640" s="9">
        <f>INT(F8640/100)</f>
        <v/>
      </c>
      <c r="I8640" t="n">
        <v>-5</v>
      </c>
      <c r="J8640" t="n">
        <v>0</v>
      </c>
      <c r="K8640" t="n">
        <v>22</v>
      </c>
      <c r="L8640" t="n">
        <v>1</v>
      </c>
      <c r="M8640" t="n">
        <v>0</v>
      </c>
      <c r="O8640" t="n">
        <v>0</v>
      </c>
      <c r="P8640" t="n">
        <v>0</v>
      </c>
      <c r="Q8640" t="n">
        <v>0</v>
      </c>
      <c r="R8640" t="n">
        <v>22</v>
      </c>
      <c r="S8640" t="n">
        <v>0</v>
      </c>
      <c r="T8640" t="n">
        <v>0</v>
      </c>
    </row>
    <row r="8641">
      <c r="A8641" s="8" t="n">
        <v>46224</v>
      </c>
      <c r="B8641" t="inlineStr">
        <is>
          <t>YX</t>
        </is>
      </c>
      <c r="C8641" s="9">
        <f>_xlfn.XLOOKUP(B8641,Carriers[Code],Carriers[Airline])</f>
        <v/>
      </c>
      <c r="D8641" t="n">
        <v>5693</v>
      </c>
      <c r="E8641" t="inlineStr">
        <is>
          <t>DCA</t>
        </is>
      </c>
      <c r="F8641" s="10" t="n">
        <v>915</v>
      </c>
      <c r="G8641" t="inlineStr">
        <is>
          <t>0900-0959</t>
        </is>
      </c>
      <c r="H8641" s="9">
        <f>INT(F8641/100)</f>
        <v/>
      </c>
      <c r="I8641" t="n">
        <v>12</v>
      </c>
      <c r="J8641" t="n">
        <v>0</v>
      </c>
      <c r="K8641" t="n">
        <v>54</v>
      </c>
      <c r="L8641" t="n">
        <v>1</v>
      </c>
      <c r="M8641" t="n">
        <v>0</v>
      </c>
      <c r="O8641" t="n">
        <v>0</v>
      </c>
      <c r="P8641" t="n">
        <v>0</v>
      </c>
      <c r="Q8641" t="n">
        <v>0</v>
      </c>
      <c r="R8641" t="n">
        <v>54</v>
      </c>
      <c r="S8641" t="n">
        <v>0</v>
      </c>
      <c r="T8641" t="n">
        <v>0</v>
      </c>
    </row>
    <row r="8642">
      <c r="A8642" s="8" t="n">
        <v>46224</v>
      </c>
      <c r="B8642" t="inlineStr">
        <is>
          <t>B6</t>
        </is>
      </c>
      <c r="C8642" s="9">
        <f>_xlfn.XLOOKUP(B8642,Carriers[Code],Carriers[Airline])</f>
        <v/>
      </c>
      <c r="D8642" t="n">
        <v>385</v>
      </c>
      <c r="E8642" t="inlineStr">
        <is>
          <t>PIT</t>
        </is>
      </c>
      <c r="F8642" s="10" t="n">
        <v>916</v>
      </c>
      <c r="G8642" t="inlineStr">
        <is>
          <t>0900-0959</t>
        </is>
      </c>
      <c r="H8642" s="9">
        <f>INT(F8642/100)</f>
        <v/>
      </c>
      <c r="I8642" t="n">
        <v>107</v>
      </c>
      <c r="J8642" t="n">
        <v>1</v>
      </c>
      <c r="M8642" t="n">
        <v>0</v>
      </c>
      <c r="O8642" t="n">
        <v>1</v>
      </c>
    </row>
    <row r="8643">
      <c r="A8643" s="8" t="n">
        <v>46224</v>
      </c>
      <c r="B8643" t="inlineStr">
        <is>
          <t>AA</t>
        </is>
      </c>
      <c r="C8643" s="9">
        <f>_xlfn.XLOOKUP(B8643,Carriers[Code],Carriers[Airline])</f>
        <v/>
      </c>
      <c r="D8643" t="n">
        <v>1605</v>
      </c>
      <c r="E8643" t="inlineStr">
        <is>
          <t>DCA</t>
        </is>
      </c>
      <c r="F8643" s="10" t="n">
        <v>918</v>
      </c>
      <c r="G8643" t="inlineStr">
        <is>
          <t>0900-0959</t>
        </is>
      </c>
      <c r="H8643" s="9">
        <f>INT(F8643/100)</f>
        <v/>
      </c>
      <c r="I8643" t="n">
        <v>-8</v>
      </c>
      <c r="J8643" t="n">
        <v>0</v>
      </c>
      <c r="K8643" t="n">
        <v>-5</v>
      </c>
      <c r="L8643" t="n">
        <v>0</v>
      </c>
      <c r="M8643" t="n">
        <v>0</v>
      </c>
      <c r="O8643" t="n">
        <v>0</v>
      </c>
    </row>
    <row r="8644">
      <c r="A8644" s="8" t="n">
        <v>46224</v>
      </c>
      <c r="B8644" t="inlineStr">
        <is>
          <t>DL</t>
        </is>
      </c>
      <c r="C8644" s="9">
        <f>_xlfn.XLOOKUP(B8644,Carriers[Code],Carriers[Airline])</f>
        <v/>
      </c>
      <c r="D8644" t="n">
        <v>1245</v>
      </c>
      <c r="E8644" t="inlineStr">
        <is>
          <t>PBI</t>
        </is>
      </c>
      <c r="F8644" s="10" t="n">
        <v>920</v>
      </c>
      <c r="G8644" t="inlineStr">
        <is>
          <t>0900-0959</t>
        </is>
      </c>
      <c r="H8644" s="9">
        <f>INT(F8644/100)</f>
        <v/>
      </c>
      <c r="I8644" t="n">
        <v>-1</v>
      </c>
      <c r="J8644" t="n">
        <v>0</v>
      </c>
      <c r="K8644" t="n">
        <v>53</v>
      </c>
      <c r="L8644" t="n">
        <v>1</v>
      </c>
      <c r="M8644" t="n">
        <v>0</v>
      </c>
      <c r="O8644" t="n">
        <v>0</v>
      </c>
      <c r="P8644" t="n">
        <v>0</v>
      </c>
      <c r="Q8644" t="n">
        <v>0</v>
      </c>
      <c r="R8644" t="n">
        <v>53</v>
      </c>
      <c r="S8644" t="n">
        <v>0</v>
      </c>
      <c r="T8644" t="n">
        <v>0</v>
      </c>
    </row>
    <row r="8645">
      <c r="A8645" s="8" t="n">
        <v>46224</v>
      </c>
      <c r="B8645" t="inlineStr">
        <is>
          <t>YX</t>
        </is>
      </c>
      <c r="C8645" s="9">
        <f>_xlfn.XLOOKUP(B8645,Carriers[Code],Carriers[Airline])</f>
        <v/>
      </c>
      <c r="D8645" t="n">
        <v>5809</v>
      </c>
      <c r="E8645" t="inlineStr">
        <is>
          <t>ORF</t>
        </is>
      </c>
      <c r="F8645" s="10" t="n">
        <v>920</v>
      </c>
      <c r="G8645" t="inlineStr">
        <is>
          <t>0900-0959</t>
        </is>
      </c>
      <c r="H8645" s="9">
        <f>INT(F8645/100)</f>
        <v/>
      </c>
      <c r="I8645" t="n">
        <v>267</v>
      </c>
      <c r="J8645" t="n">
        <v>1</v>
      </c>
      <c r="K8645" t="n">
        <v>283</v>
      </c>
      <c r="L8645" t="n">
        <v>1</v>
      </c>
      <c r="M8645" t="n">
        <v>0</v>
      </c>
      <c r="O8645" t="n">
        <v>0</v>
      </c>
      <c r="P8645" t="n">
        <v>0</v>
      </c>
      <c r="Q8645" t="n">
        <v>0</v>
      </c>
      <c r="R8645" t="n">
        <v>283</v>
      </c>
      <c r="S8645" t="n">
        <v>0</v>
      </c>
      <c r="T8645" t="n">
        <v>0</v>
      </c>
    </row>
    <row r="8646">
      <c r="A8646" s="8" t="n">
        <v>46224</v>
      </c>
      <c r="B8646" t="inlineStr">
        <is>
          <t>YX</t>
        </is>
      </c>
      <c r="C8646" s="9">
        <f>_xlfn.XLOOKUP(B8646,Carriers[Code],Carriers[Airline])</f>
        <v/>
      </c>
      <c r="D8646" t="n">
        <v>4666</v>
      </c>
      <c r="E8646" t="inlineStr">
        <is>
          <t>BUF</t>
        </is>
      </c>
      <c r="F8646" s="10" t="n">
        <v>921</v>
      </c>
      <c r="G8646" t="inlineStr">
        <is>
          <t>0900-0959</t>
        </is>
      </c>
      <c r="H8646" s="9">
        <f>INT(F8646/100)</f>
        <v/>
      </c>
      <c r="I8646" t="n">
        <v>-7</v>
      </c>
      <c r="J8646" t="n">
        <v>0</v>
      </c>
      <c r="K8646" t="n">
        <v>-4</v>
      </c>
      <c r="L8646" t="n">
        <v>0</v>
      </c>
      <c r="M8646" t="n">
        <v>0</v>
      </c>
      <c r="O8646" t="n">
        <v>0</v>
      </c>
    </row>
    <row r="8647">
      <c r="A8647" s="8" t="n">
        <v>46224</v>
      </c>
      <c r="B8647" t="inlineStr">
        <is>
          <t>UA</t>
        </is>
      </c>
      <c r="C8647" s="9">
        <f>_xlfn.XLOOKUP(B8647,Carriers[Code],Carriers[Airline])</f>
        <v/>
      </c>
      <c r="D8647" t="n">
        <v>2098</v>
      </c>
      <c r="E8647" t="inlineStr">
        <is>
          <t>IAD</t>
        </is>
      </c>
      <c r="F8647" s="10" t="n">
        <v>925</v>
      </c>
      <c r="G8647" t="inlineStr">
        <is>
          <t>0900-0959</t>
        </is>
      </c>
      <c r="H8647" s="9">
        <f>INT(F8647/100)</f>
        <v/>
      </c>
      <c r="I8647" t="n">
        <v>29</v>
      </c>
      <c r="J8647" t="n">
        <v>1</v>
      </c>
      <c r="K8647" t="n">
        <v>94</v>
      </c>
      <c r="L8647" t="n">
        <v>1</v>
      </c>
      <c r="M8647" t="n">
        <v>0</v>
      </c>
      <c r="O8647" t="n">
        <v>0</v>
      </c>
      <c r="P8647" t="n">
        <v>29</v>
      </c>
      <c r="Q8647" t="n">
        <v>0</v>
      </c>
      <c r="R8647" t="n">
        <v>65</v>
      </c>
      <c r="S8647" t="n">
        <v>0</v>
      </c>
      <c r="T8647" t="n">
        <v>0</v>
      </c>
    </row>
    <row r="8648">
      <c r="A8648" s="8" t="n">
        <v>46224</v>
      </c>
      <c r="B8648" t="inlineStr">
        <is>
          <t>YX</t>
        </is>
      </c>
      <c r="C8648" s="9">
        <f>_xlfn.XLOOKUP(B8648,Carriers[Code],Carriers[Airline])</f>
        <v/>
      </c>
      <c r="D8648" t="n">
        <v>5615</v>
      </c>
      <c r="E8648" t="inlineStr">
        <is>
          <t>SDF</t>
        </is>
      </c>
      <c r="F8648" s="10" t="n">
        <v>926</v>
      </c>
      <c r="G8648" t="inlineStr">
        <is>
          <t>0900-0959</t>
        </is>
      </c>
      <c r="H8648" s="9">
        <f>INT(F8648/100)</f>
        <v/>
      </c>
      <c r="I8648" t="n">
        <v>-3</v>
      </c>
      <c r="J8648" t="n">
        <v>0</v>
      </c>
      <c r="K8648" t="n">
        <v>63</v>
      </c>
      <c r="L8648" t="n">
        <v>1</v>
      </c>
      <c r="M8648" t="n">
        <v>0</v>
      </c>
      <c r="O8648" t="n">
        <v>0</v>
      </c>
      <c r="P8648" t="n">
        <v>0</v>
      </c>
      <c r="Q8648" t="n">
        <v>0</v>
      </c>
      <c r="R8648" t="n">
        <v>63</v>
      </c>
      <c r="S8648" t="n">
        <v>0</v>
      </c>
      <c r="T8648" t="n">
        <v>0</v>
      </c>
    </row>
    <row r="8649">
      <c r="A8649" s="8" t="n">
        <v>46224</v>
      </c>
      <c r="B8649" t="inlineStr">
        <is>
          <t>B6</t>
        </is>
      </c>
      <c r="C8649" s="9">
        <f>_xlfn.XLOOKUP(B8649,Carriers[Code],Carriers[Airline])</f>
        <v/>
      </c>
      <c r="D8649" t="n">
        <v>2352</v>
      </c>
      <c r="E8649" t="inlineStr">
        <is>
          <t>ACK</t>
        </is>
      </c>
      <c r="F8649" s="10" t="n">
        <v>930</v>
      </c>
      <c r="G8649" t="inlineStr">
        <is>
          <t>0900-0959</t>
        </is>
      </c>
      <c r="H8649" s="9">
        <f>INT(F8649/100)</f>
        <v/>
      </c>
      <c r="I8649" t="n">
        <v>9</v>
      </c>
      <c r="J8649" t="n">
        <v>0</v>
      </c>
      <c r="K8649" t="n">
        <v>6</v>
      </c>
      <c r="L8649" t="n">
        <v>0</v>
      </c>
      <c r="M8649" t="n">
        <v>0</v>
      </c>
      <c r="O8649" t="n">
        <v>0</v>
      </c>
    </row>
    <row r="8650">
      <c r="A8650" s="8" t="n">
        <v>46224</v>
      </c>
      <c r="B8650" t="inlineStr">
        <is>
          <t>UA</t>
        </is>
      </c>
      <c r="C8650" s="9">
        <f>_xlfn.XLOOKUP(B8650,Carriers[Code],Carriers[Airline])</f>
        <v/>
      </c>
      <c r="D8650" t="n">
        <v>1307</v>
      </c>
      <c r="E8650" t="inlineStr">
        <is>
          <t>EWR</t>
        </is>
      </c>
      <c r="F8650" s="10" t="n">
        <v>932</v>
      </c>
      <c r="G8650" t="inlineStr">
        <is>
          <t>0900-0959</t>
        </is>
      </c>
      <c r="H8650" s="9">
        <f>INT(F8650/100)</f>
        <v/>
      </c>
      <c r="I8650" t="n">
        <v>2</v>
      </c>
      <c r="J8650" t="n">
        <v>0</v>
      </c>
      <c r="K8650" t="n">
        <v>27</v>
      </c>
      <c r="L8650" t="n">
        <v>1</v>
      </c>
      <c r="M8650" t="n">
        <v>0</v>
      </c>
      <c r="O8650" t="n">
        <v>0</v>
      </c>
      <c r="P8650" t="n">
        <v>0</v>
      </c>
      <c r="Q8650" t="n">
        <v>0</v>
      </c>
      <c r="R8650" t="n">
        <v>27</v>
      </c>
      <c r="S8650" t="n">
        <v>0</v>
      </c>
      <c r="T8650" t="n">
        <v>0</v>
      </c>
    </row>
    <row r="8651">
      <c r="A8651" s="8" t="n">
        <v>46224</v>
      </c>
      <c r="B8651" t="inlineStr">
        <is>
          <t>YX</t>
        </is>
      </c>
      <c r="C8651" s="9">
        <f>_xlfn.XLOOKUP(B8651,Carriers[Code],Carriers[Airline])</f>
        <v/>
      </c>
      <c r="D8651" t="n">
        <v>4708</v>
      </c>
      <c r="E8651" t="inlineStr">
        <is>
          <t>ACK</t>
        </is>
      </c>
      <c r="F8651" s="10" t="n">
        <v>935</v>
      </c>
      <c r="G8651" t="inlineStr">
        <is>
          <t>0900-0959</t>
        </is>
      </c>
      <c r="H8651" s="9">
        <f>INT(F8651/100)</f>
        <v/>
      </c>
      <c r="I8651" t="n">
        <v>16</v>
      </c>
      <c r="J8651" t="n">
        <v>1</v>
      </c>
      <c r="K8651" t="n">
        <v>15</v>
      </c>
      <c r="L8651" t="n">
        <v>1</v>
      </c>
      <c r="M8651" t="n">
        <v>0</v>
      </c>
      <c r="O8651" t="n">
        <v>0</v>
      </c>
      <c r="P8651" t="n">
        <v>15</v>
      </c>
      <c r="Q8651" t="n">
        <v>0</v>
      </c>
      <c r="R8651" t="n">
        <v>0</v>
      </c>
      <c r="S8651" t="n">
        <v>0</v>
      </c>
      <c r="T8651" t="n">
        <v>0</v>
      </c>
    </row>
    <row r="8652">
      <c r="A8652" s="8" t="n">
        <v>46224</v>
      </c>
      <c r="B8652" t="inlineStr">
        <is>
          <t>AA</t>
        </is>
      </c>
      <c r="C8652" s="9">
        <f>_xlfn.XLOOKUP(B8652,Carriers[Code],Carriers[Airline])</f>
        <v/>
      </c>
      <c r="D8652" t="n">
        <v>3225</v>
      </c>
      <c r="E8652" t="inlineStr">
        <is>
          <t>PHL</t>
        </is>
      </c>
      <c r="F8652" s="10" t="n">
        <v>937</v>
      </c>
      <c r="G8652" t="inlineStr">
        <is>
          <t>0900-0959</t>
        </is>
      </c>
      <c r="H8652" s="9">
        <f>INT(F8652/100)</f>
        <v/>
      </c>
      <c r="I8652" t="n">
        <v>-12</v>
      </c>
      <c r="J8652" t="n">
        <v>0</v>
      </c>
      <c r="K8652" t="n">
        <v>-19</v>
      </c>
      <c r="L8652" t="n">
        <v>0</v>
      </c>
      <c r="M8652" t="n">
        <v>0</v>
      </c>
      <c r="O8652" t="n">
        <v>0</v>
      </c>
    </row>
    <row r="8653">
      <c r="A8653" s="8" t="n">
        <v>46224</v>
      </c>
      <c r="B8653" t="inlineStr">
        <is>
          <t>UA</t>
        </is>
      </c>
      <c r="C8653" s="9">
        <f>_xlfn.XLOOKUP(B8653,Carriers[Code],Carriers[Airline])</f>
        <v/>
      </c>
      <c r="D8653" t="n">
        <v>662</v>
      </c>
      <c r="E8653" t="inlineStr">
        <is>
          <t>DEN</t>
        </is>
      </c>
      <c r="F8653" s="10" t="n">
        <v>940</v>
      </c>
      <c r="G8653" t="inlineStr">
        <is>
          <t>0900-0959</t>
        </is>
      </c>
      <c r="H8653" s="9">
        <f>INT(F8653/100)</f>
        <v/>
      </c>
      <c r="I8653" t="n">
        <v>-3</v>
      </c>
      <c r="J8653" t="n">
        <v>0</v>
      </c>
      <c r="K8653" t="n">
        <v>46</v>
      </c>
      <c r="L8653" t="n">
        <v>1</v>
      </c>
      <c r="M8653" t="n">
        <v>0</v>
      </c>
      <c r="O8653" t="n">
        <v>0</v>
      </c>
      <c r="P8653" t="n">
        <v>0</v>
      </c>
      <c r="Q8653" t="n">
        <v>0</v>
      </c>
      <c r="R8653" t="n">
        <v>46</v>
      </c>
      <c r="S8653" t="n">
        <v>0</v>
      </c>
      <c r="T8653" t="n">
        <v>0</v>
      </c>
    </row>
    <row r="8654">
      <c r="A8654" s="8" t="n">
        <v>46224</v>
      </c>
      <c r="B8654" t="inlineStr">
        <is>
          <t>B6</t>
        </is>
      </c>
      <c r="C8654" s="9">
        <f>_xlfn.XLOOKUP(B8654,Carriers[Code],Carriers[Airline])</f>
        <v/>
      </c>
      <c r="D8654" t="n">
        <v>267</v>
      </c>
      <c r="E8654" t="inlineStr">
        <is>
          <t>CHS</t>
        </is>
      </c>
      <c r="F8654" s="10" t="n">
        <v>945</v>
      </c>
      <c r="G8654" t="inlineStr">
        <is>
          <t>0900-0959</t>
        </is>
      </c>
      <c r="H8654" s="9">
        <f>INT(F8654/100)</f>
        <v/>
      </c>
      <c r="I8654" t="n">
        <v>-2</v>
      </c>
      <c r="J8654" t="n">
        <v>0</v>
      </c>
      <c r="K8654" t="n">
        <v>124</v>
      </c>
      <c r="L8654" t="n">
        <v>1</v>
      </c>
      <c r="M8654" t="n">
        <v>0</v>
      </c>
      <c r="O8654" t="n">
        <v>0</v>
      </c>
      <c r="P8654" t="n">
        <v>0</v>
      </c>
      <c r="Q8654" t="n">
        <v>0</v>
      </c>
      <c r="R8654" t="n">
        <v>124</v>
      </c>
      <c r="S8654" t="n">
        <v>0</v>
      </c>
      <c r="T8654" t="n">
        <v>0</v>
      </c>
    </row>
    <row r="8655">
      <c r="A8655" s="8" t="n">
        <v>46224</v>
      </c>
      <c r="B8655" t="inlineStr">
        <is>
          <t>B6</t>
        </is>
      </c>
      <c r="C8655" s="9">
        <f>_xlfn.XLOOKUP(B8655,Carriers[Code],Carriers[Airline])</f>
        <v/>
      </c>
      <c r="D8655" t="n">
        <v>1833</v>
      </c>
      <c r="E8655" t="inlineStr">
        <is>
          <t>SFO</t>
        </is>
      </c>
      <c r="F8655" s="10" t="n">
        <v>950</v>
      </c>
      <c r="G8655" t="inlineStr">
        <is>
          <t>0900-0959</t>
        </is>
      </c>
      <c r="H8655" s="9">
        <f>INT(F8655/100)</f>
        <v/>
      </c>
      <c r="I8655" t="n">
        <v>5</v>
      </c>
      <c r="J8655" t="n">
        <v>0</v>
      </c>
      <c r="K8655" t="n">
        <v>14</v>
      </c>
      <c r="L8655" t="n">
        <v>0</v>
      </c>
      <c r="M8655" t="n">
        <v>0</v>
      </c>
      <c r="O8655" t="n">
        <v>0</v>
      </c>
    </row>
    <row r="8656">
      <c r="A8656" s="8" t="n">
        <v>46224</v>
      </c>
      <c r="B8656" t="inlineStr">
        <is>
          <t>UA</t>
        </is>
      </c>
      <c r="C8656" s="9">
        <f>_xlfn.XLOOKUP(B8656,Carriers[Code],Carriers[Airline])</f>
        <v/>
      </c>
      <c r="D8656" t="n">
        <v>1349</v>
      </c>
      <c r="E8656" t="inlineStr">
        <is>
          <t>ORD</t>
        </is>
      </c>
      <c r="F8656" s="10" t="n">
        <v>950</v>
      </c>
      <c r="G8656" t="inlineStr">
        <is>
          <t>0900-0959</t>
        </is>
      </c>
      <c r="H8656" s="9">
        <f>INT(F8656/100)</f>
        <v/>
      </c>
      <c r="I8656" t="n">
        <v>64</v>
      </c>
      <c r="J8656" t="n">
        <v>1</v>
      </c>
      <c r="K8656" t="n">
        <v>45</v>
      </c>
      <c r="L8656" t="n">
        <v>1</v>
      </c>
      <c r="M8656" t="n">
        <v>0</v>
      </c>
      <c r="O8656" t="n">
        <v>0</v>
      </c>
      <c r="P8656" t="n">
        <v>6</v>
      </c>
      <c r="Q8656" t="n">
        <v>0</v>
      </c>
      <c r="R8656" t="n">
        <v>0</v>
      </c>
      <c r="S8656" t="n">
        <v>0</v>
      </c>
      <c r="T8656" t="n">
        <v>39</v>
      </c>
    </row>
    <row r="8657">
      <c r="A8657" s="8" t="n">
        <v>46224</v>
      </c>
      <c r="B8657" t="inlineStr">
        <is>
          <t>B6</t>
        </is>
      </c>
      <c r="C8657" s="9">
        <f>_xlfn.XLOOKUP(B8657,Carriers[Code],Carriers[Airline])</f>
        <v/>
      </c>
      <c r="D8657" t="n">
        <v>395</v>
      </c>
      <c r="E8657" t="inlineStr">
        <is>
          <t>PDX</t>
        </is>
      </c>
      <c r="F8657" s="10" t="n">
        <v>955</v>
      </c>
      <c r="G8657" t="inlineStr">
        <is>
          <t>0900-0959</t>
        </is>
      </c>
      <c r="H8657" s="9">
        <f>INT(F8657/100)</f>
        <v/>
      </c>
      <c r="I8657" t="n">
        <v>125</v>
      </c>
      <c r="J8657" t="n">
        <v>1</v>
      </c>
      <c r="K8657" t="n">
        <v>148</v>
      </c>
      <c r="L8657" t="n">
        <v>1</v>
      </c>
      <c r="M8657" t="n">
        <v>0</v>
      </c>
      <c r="O8657" t="n">
        <v>0</v>
      </c>
      <c r="P8657" t="n">
        <v>0</v>
      </c>
      <c r="Q8657" t="n">
        <v>0</v>
      </c>
      <c r="R8657" t="n">
        <v>148</v>
      </c>
      <c r="S8657" t="n">
        <v>0</v>
      </c>
      <c r="T8657" t="n">
        <v>0</v>
      </c>
    </row>
    <row r="8658">
      <c r="A8658" s="8" t="n">
        <v>46224</v>
      </c>
      <c r="B8658" t="inlineStr">
        <is>
          <t>MQ</t>
        </is>
      </c>
      <c r="C8658" s="9">
        <f>_xlfn.XLOOKUP(B8658,Carriers[Code],Carriers[Airline])</f>
        <v/>
      </c>
      <c r="D8658" t="n">
        <v>4171</v>
      </c>
      <c r="E8658" t="inlineStr">
        <is>
          <t>ROC</t>
        </is>
      </c>
      <c r="F8658" s="10" t="n">
        <v>955</v>
      </c>
      <c r="G8658" t="inlineStr">
        <is>
          <t>0900-0959</t>
        </is>
      </c>
      <c r="H8658" s="9">
        <f>INT(F8658/100)</f>
        <v/>
      </c>
      <c r="I8658" t="n">
        <v>101</v>
      </c>
      <c r="J8658" t="n">
        <v>1</v>
      </c>
      <c r="K8658" t="n">
        <v>140</v>
      </c>
      <c r="L8658" t="n">
        <v>1</v>
      </c>
      <c r="M8658" t="n">
        <v>0</v>
      </c>
      <c r="O8658" t="n">
        <v>0</v>
      </c>
      <c r="P8658" t="n">
        <v>0</v>
      </c>
      <c r="Q8658" t="n">
        <v>16</v>
      </c>
      <c r="R8658" t="n">
        <v>39</v>
      </c>
      <c r="S8658" t="n">
        <v>0</v>
      </c>
      <c r="T8658" t="n">
        <v>85</v>
      </c>
    </row>
    <row r="8659">
      <c r="A8659" s="8" t="n">
        <v>46224</v>
      </c>
      <c r="B8659" t="inlineStr">
        <is>
          <t>B6</t>
        </is>
      </c>
      <c r="C8659" s="9">
        <f>_xlfn.XLOOKUP(B8659,Carriers[Code],Carriers[Airline])</f>
        <v/>
      </c>
      <c r="D8659" t="n">
        <v>807</v>
      </c>
      <c r="E8659" t="inlineStr">
        <is>
          <t>STT</t>
        </is>
      </c>
      <c r="F8659" s="10" t="n">
        <v>1000</v>
      </c>
      <c r="G8659" t="inlineStr">
        <is>
          <t>1000-1059</t>
        </is>
      </c>
      <c r="H8659" s="9">
        <f>INT(F8659/100)</f>
        <v/>
      </c>
      <c r="M8659" t="n">
        <v>1</v>
      </c>
      <c r="N8659" t="inlineStr">
        <is>
          <t>A</t>
        </is>
      </c>
      <c r="O8659" t="n">
        <v>0</v>
      </c>
    </row>
    <row r="8660">
      <c r="A8660" s="8" t="n">
        <v>46224</v>
      </c>
      <c r="B8660" t="inlineStr">
        <is>
          <t>DL</t>
        </is>
      </c>
      <c r="C8660" s="9">
        <f>_xlfn.XLOOKUP(B8660,Carriers[Code],Carriers[Airline])</f>
        <v/>
      </c>
      <c r="D8660" t="n">
        <v>2118</v>
      </c>
      <c r="E8660" t="inlineStr">
        <is>
          <t>RDU</t>
        </is>
      </c>
      <c r="F8660" s="10" t="n">
        <v>1000</v>
      </c>
      <c r="G8660" t="inlineStr">
        <is>
          <t>1000-1059</t>
        </is>
      </c>
      <c r="H8660" s="9">
        <f>INT(F8660/100)</f>
        <v/>
      </c>
      <c r="I8660" t="n">
        <v>-1</v>
      </c>
      <c r="J8660" t="n">
        <v>0</v>
      </c>
      <c r="K8660" t="n">
        <v>112</v>
      </c>
      <c r="L8660" t="n">
        <v>1</v>
      </c>
      <c r="M8660" t="n">
        <v>0</v>
      </c>
      <c r="O8660" t="n">
        <v>0</v>
      </c>
      <c r="P8660" t="n">
        <v>0</v>
      </c>
      <c r="Q8660" t="n">
        <v>0</v>
      </c>
      <c r="R8660" t="n">
        <v>112</v>
      </c>
      <c r="S8660" t="n">
        <v>0</v>
      </c>
      <c r="T8660" t="n">
        <v>0</v>
      </c>
    </row>
    <row r="8661">
      <c r="A8661" s="8" t="n">
        <v>46224</v>
      </c>
      <c r="B8661" t="inlineStr">
        <is>
          <t>YX</t>
        </is>
      </c>
      <c r="C8661" s="9">
        <f>_xlfn.XLOOKUP(B8661,Carriers[Code],Carriers[Airline])</f>
        <v/>
      </c>
      <c r="D8661" t="n">
        <v>5744</v>
      </c>
      <c r="E8661" t="inlineStr">
        <is>
          <t>LGA</t>
        </is>
      </c>
      <c r="F8661" s="10" t="n">
        <v>1000</v>
      </c>
      <c r="G8661" t="inlineStr">
        <is>
          <t>1000-1059</t>
        </is>
      </c>
      <c r="H8661" s="9">
        <f>INT(F8661/100)</f>
        <v/>
      </c>
      <c r="M8661" t="n">
        <v>1</v>
      </c>
      <c r="N8661" t="inlineStr">
        <is>
          <t>A</t>
        </is>
      </c>
      <c r="O8661" t="n">
        <v>0</v>
      </c>
    </row>
    <row r="8662">
      <c r="A8662" s="8" t="n">
        <v>46224</v>
      </c>
      <c r="B8662" t="inlineStr">
        <is>
          <t>AA</t>
        </is>
      </c>
      <c r="C8662" s="9">
        <f>_xlfn.XLOOKUP(B8662,Carriers[Code],Carriers[Airline])</f>
        <v/>
      </c>
      <c r="D8662" t="n">
        <v>377</v>
      </c>
      <c r="E8662" t="inlineStr">
        <is>
          <t>PHX</t>
        </is>
      </c>
      <c r="F8662" s="10" t="n">
        <v>1004</v>
      </c>
      <c r="G8662" t="inlineStr">
        <is>
          <t>1000-1059</t>
        </is>
      </c>
      <c r="H8662" s="9">
        <f>INT(F8662/100)</f>
        <v/>
      </c>
      <c r="I8662" t="n">
        <v>9</v>
      </c>
      <c r="J8662" t="n">
        <v>0</v>
      </c>
      <c r="K8662" t="n">
        <v>29</v>
      </c>
      <c r="L8662" t="n">
        <v>1</v>
      </c>
      <c r="M8662" t="n">
        <v>0</v>
      </c>
      <c r="O8662" t="n">
        <v>0</v>
      </c>
      <c r="P8662" t="n">
        <v>9</v>
      </c>
      <c r="Q8662" t="n">
        <v>0</v>
      </c>
      <c r="R8662" t="n">
        <v>20</v>
      </c>
      <c r="S8662" t="n">
        <v>0</v>
      </c>
      <c r="T8662" t="n">
        <v>0</v>
      </c>
    </row>
    <row r="8663">
      <c r="A8663" s="8" t="n">
        <v>46224</v>
      </c>
      <c r="B8663" t="inlineStr">
        <is>
          <t>F9</t>
        </is>
      </c>
      <c r="C8663" s="9">
        <f>_xlfn.XLOOKUP(B8663,Carriers[Code],Carriers[Airline])</f>
        <v/>
      </c>
      <c r="D8663" t="n">
        <v>1977</v>
      </c>
      <c r="E8663" t="inlineStr">
        <is>
          <t>MCO</t>
        </is>
      </c>
      <c r="F8663" s="10" t="n">
        <v>1004</v>
      </c>
      <c r="G8663" t="inlineStr">
        <is>
          <t>1000-1059</t>
        </is>
      </c>
      <c r="H8663" s="9">
        <f>INT(F8663/100)</f>
        <v/>
      </c>
      <c r="I8663" t="n">
        <v>-10</v>
      </c>
      <c r="J8663" t="n">
        <v>0</v>
      </c>
      <c r="K8663" t="n">
        <v>96</v>
      </c>
      <c r="L8663" t="n">
        <v>1</v>
      </c>
      <c r="M8663" t="n">
        <v>0</v>
      </c>
      <c r="O8663" t="n">
        <v>0</v>
      </c>
      <c r="P8663" t="n">
        <v>0</v>
      </c>
      <c r="Q8663" t="n">
        <v>0</v>
      </c>
      <c r="R8663" t="n">
        <v>96</v>
      </c>
      <c r="S8663" t="n">
        <v>0</v>
      </c>
      <c r="T8663" t="n">
        <v>0</v>
      </c>
    </row>
    <row r="8664">
      <c r="A8664" s="8" t="n">
        <v>46224</v>
      </c>
      <c r="B8664" t="inlineStr">
        <is>
          <t>YX</t>
        </is>
      </c>
      <c r="C8664" s="9">
        <f>_xlfn.XLOOKUP(B8664,Carriers[Code],Carriers[Airline])</f>
        <v/>
      </c>
      <c r="D8664" t="n">
        <v>5630</v>
      </c>
      <c r="E8664" t="inlineStr">
        <is>
          <t>CLT</t>
        </is>
      </c>
      <c r="F8664" s="10" t="n">
        <v>1005</v>
      </c>
      <c r="G8664" t="inlineStr">
        <is>
          <t>1000-1059</t>
        </is>
      </c>
      <c r="H8664" s="9">
        <f>INT(F8664/100)</f>
        <v/>
      </c>
      <c r="I8664" t="n">
        <v>29</v>
      </c>
      <c r="J8664" t="n">
        <v>1</v>
      </c>
      <c r="K8664" t="n">
        <v>111</v>
      </c>
      <c r="L8664" t="n">
        <v>1</v>
      </c>
      <c r="M8664" t="n">
        <v>0</v>
      </c>
      <c r="O8664" t="n">
        <v>0</v>
      </c>
      <c r="P8664" t="n">
        <v>29</v>
      </c>
      <c r="Q8664" t="n">
        <v>0</v>
      </c>
      <c r="R8664" t="n">
        <v>82</v>
      </c>
      <c r="S8664" t="n">
        <v>0</v>
      </c>
      <c r="T8664" t="n">
        <v>0</v>
      </c>
    </row>
    <row r="8665">
      <c r="A8665" s="8" t="n">
        <v>46224</v>
      </c>
      <c r="B8665" t="inlineStr">
        <is>
          <t>B6</t>
        </is>
      </c>
      <c r="C8665" s="9">
        <f>_xlfn.XLOOKUP(B8665,Carriers[Code],Carriers[Airline])</f>
        <v/>
      </c>
      <c r="D8665" t="n">
        <v>861</v>
      </c>
      <c r="E8665" t="inlineStr">
        <is>
          <t>SJU</t>
        </is>
      </c>
      <c r="F8665" s="10" t="n">
        <v>1010</v>
      </c>
      <c r="G8665" t="inlineStr">
        <is>
          <t>1000-1059</t>
        </is>
      </c>
      <c r="H8665" s="9">
        <f>INT(F8665/100)</f>
        <v/>
      </c>
      <c r="I8665" t="n">
        <v>38</v>
      </c>
      <c r="J8665" t="n">
        <v>1</v>
      </c>
      <c r="K8665" t="n">
        <v>21</v>
      </c>
      <c r="L8665" t="n">
        <v>1</v>
      </c>
      <c r="M8665" t="n">
        <v>0</v>
      </c>
      <c r="O8665" t="n">
        <v>0</v>
      </c>
      <c r="P8665" t="n">
        <v>21</v>
      </c>
      <c r="Q8665" t="n">
        <v>0</v>
      </c>
      <c r="R8665" t="n">
        <v>0</v>
      </c>
      <c r="S8665" t="n">
        <v>0</v>
      </c>
      <c r="T8665" t="n">
        <v>0</v>
      </c>
    </row>
    <row r="8666">
      <c r="A8666" s="8" t="n">
        <v>46224</v>
      </c>
      <c r="B8666" t="inlineStr">
        <is>
          <t>YX</t>
        </is>
      </c>
      <c r="C8666" s="9">
        <f>_xlfn.XLOOKUP(B8666,Carriers[Code],Carriers[Airline])</f>
        <v/>
      </c>
      <c r="D8666" t="n">
        <v>4516</v>
      </c>
      <c r="E8666" t="inlineStr">
        <is>
          <t>TVC</t>
        </is>
      </c>
      <c r="F8666" s="10" t="n">
        <v>1010</v>
      </c>
      <c r="G8666" t="inlineStr">
        <is>
          <t>1000-1059</t>
        </is>
      </c>
      <c r="H8666" s="9">
        <f>INT(F8666/100)</f>
        <v/>
      </c>
      <c r="I8666" t="n">
        <v>60</v>
      </c>
      <c r="J8666" t="n">
        <v>1</v>
      </c>
      <c r="K8666" t="n">
        <v>93</v>
      </c>
      <c r="L8666" t="n">
        <v>1</v>
      </c>
      <c r="M8666" t="n">
        <v>0</v>
      </c>
      <c r="O8666" t="n">
        <v>0</v>
      </c>
      <c r="P8666" t="n">
        <v>0</v>
      </c>
      <c r="Q8666" t="n">
        <v>60</v>
      </c>
      <c r="R8666" t="n">
        <v>33</v>
      </c>
      <c r="S8666" t="n">
        <v>0</v>
      </c>
      <c r="T8666" t="n">
        <v>0</v>
      </c>
    </row>
    <row r="8667">
      <c r="A8667" s="8" t="n">
        <v>46224</v>
      </c>
      <c r="B8667" t="inlineStr">
        <is>
          <t>DL</t>
        </is>
      </c>
      <c r="C8667" s="9">
        <f>_xlfn.XLOOKUP(B8667,Carriers[Code],Carriers[Airline])</f>
        <v/>
      </c>
      <c r="D8667" t="n">
        <v>860</v>
      </c>
      <c r="E8667" t="inlineStr">
        <is>
          <t>SFO</t>
        </is>
      </c>
      <c r="F8667" s="10" t="n">
        <v>1011</v>
      </c>
      <c r="G8667" t="inlineStr">
        <is>
          <t>1000-1059</t>
        </is>
      </c>
      <c r="H8667" s="9">
        <f>INT(F8667/100)</f>
        <v/>
      </c>
      <c r="I8667" t="n">
        <v>21</v>
      </c>
      <c r="J8667" t="n">
        <v>1</v>
      </c>
      <c r="K8667" t="n">
        <v>16</v>
      </c>
      <c r="L8667" t="n">
        <v>1</v>
      </c>
      <c r="M8667" t="n">
        <v>0</v>
      </c>
      <c r="O8667" t="n">
        <v>0</v>
      </c>
      <c r="P8667" t="n">
        <v>0</v>
      </c>
      <c r="Q8667" t="n">
        <v>0</v>
      </c>
      <c r="R8667" t="n">
        <v>16</v>
      </c>
      <c r="S8667" t="n">
        <v>0</v>
      </c>
      <c r="T8667" t="n">
        <v>0</v>
      </c>
    </row>
    <row r="8668">
      <c r="A8668" s="8" t="n">
        <v>46224</v>
      </c>
      <c r="B8668" t="inlineStr">
        <is>
          <t>AA</t>
        </is>
      </c>
      <c r="C8668" s="9">
        <f>_xlfn.XLOOKUP(B8668,Carriers[Code],Carriers[Airline])</f>
        <v/>
      </c>
      <c r="D8668" t="n">
        <v>1548</v>
      </c>
      <c r="E8668" t="inlineStr">
        <is>
          <t>CLT</t>
        </is>
      </c>
      <c r="F8668" s="10" t="n">
        <v>1013</v>
      </c>
      <c r="G8668" t="inlineStr">
        <is>
          <t>1000-1059</t>
        </is>
      </c>
      <c r="H8668" s="9">
        <f>INT(F8668/100)</f>
        <v/>
      </c>
      <c r="I8668" t="n">
        <v>0</v>
      </c>
      <c r="J8668" t="n">
        <v>0</v>
      </c>
      <c r="K8668" t="n">
        <v>56</v>
      </c>
      <c r="L8668" t="n">
        <v>1</v>
      </c>
      <c r="M8668" t="n">
        <v>0</v>
      </c>
      <c r="O8668" t="n">
        <v>0</v>
      </c>
      <c r="P8668" t="n">
        <v>0</v>
      </c>
      <c r="Q8668" t="n">
        <v>0</v>
      </c>
      <c r="R8668" t="n">
        <v>56</v>
      </c>
      <c r="S8668" t="n">
        <v>0</v>
      </c>
      <c r="T8668" t="n">
        <v>0</v>
      </c>
    </row>
    <row r="8669">
      <c r="A8669" s="8" t="n">
        <v>46224</v>
      </c>
      <c r="B8669" t="inlineStr">
        <is>
          <t>DL</t>
        </is>
      </c>
      <c r="C8669" s="9">
        <f>_xlfn.XLOOKUP(B8669,Carriers[Code],Carriers[Airline])</f>
        <v/>
      </c>
      <c r="D8669" t="n">
        <v>385</v>
      </c>
      <c r="E8669" t="inlineStr">
        <is>
          <t>ATL</t>
        </is>
      </c>
      <c r="F8669" s="10" t="n">
        <v>1015</v>
      </c>
      <c r="G8669" t="inlineStr">
        <is>
          <t>1000-1059</t>
        </is>
      </c>
      <c r="H8669" s="9">
        <f>INT(F8669/100)</f>
        <v/>
      </c>
      <c r="I8669" t="n">
        <v>69</v>
      </c>
      <c r="J8669" t="n">
        <v>1</v>
      </c>
      <c r="K8669" t="n">
        <v>134</v>
      </c>
      <c r="L8669" t="n">
        <v>1</v>
      </c>
      <c r="M8669" t="n">
        <v>0</v>
      </c>
      <c r="O8669" t="n">
        <v>0</v>
      </c>
      <c r="P8669" t="n">
        <v>69</v>
      </c>
      <c r="Q8669" t="n">
        <v>0</v>
      </c>
      <c r="R8669" t="n">
        <v>65</v>
      </c>
      <c r="S8669" t="n">
        <v>0</v>
      </c>
      <c r="T8669" t="n">
        <v>0</v>
      </c>
    </row>
    <row r="8670">
      <c r="A8670" s="8" t="n">
        <v>46224</v>
      </c>
      <c r="B8670" t="inlineStr">
        <is>
          <t>B6</t>
        </is>
      </c>
      <c r="C8670" s="9">
        <f>_xlfn.XLOOKUP(B8670,Carriers[Code],Carriers[Airline])</f>
        <v/>
      </c>
      <c r="D8670" t="n">
        <v>1055</v>
      </c>
      <c r="E8670" t="inlineStr">
        <is>
          <t>DCA</t>
        </is>
      </c>
      <c r="F8670" s="10" t="n">
        <v>1020</v>
      </c>
      <c r="G8670" t="inlineStr">
        <is>
          <t>1000-1059</t>
        </is>
      </c>
      <c r="H8670" s="9">
        <f>INT(F8670/100)</f>
        <v/>
      </c>
      <c r="M8670" t="n">
        <v>1</v>
      </c>
      <c r="N8670" t="inlineStr">
        <is>
          <t>C</t>
        </is>
      </c>
      <c r="O8670" t="n">
        <v>0</v>
      </c>
    </row>
    <row r="8671">
      <c r="A8671" s="8" t="n">
        <v>46224</v>
      </c>
      <c r="B8671" t="inlineStr">
        <is>
          <t>YX</t>
        </is>
      </c>
      <c r="C8671" s="9">
        <f>_xlfn.XLOOKUP(B8671,Carriers[Code],Carriers[Airline])</f>
        <v/>
      </c>
      <c r="D8671" t="n">
        <v>5592</v>
      </c>
      <c r="E8671" t="inlineStr">
        <is>
          <t>DCA</t>
        </is>
      </c>
      <c r="F8671" s="10" t="n">
        <v>1020</v>
      </c>
      <c r="G8671" t="inlineStr">
        <is>
          <t>1000-1059</t>
        </is>
      </c>
      <c r="H8671" s="9">
        <f>INT(F8671/100)</f>
        <v/>
      </c>
      <c r="I8671" t="n">
        <v>0</v>
      </c>
      <c r="J8671" t="n">
        <v>0</v>
      </c>
      <c r="K8671" t="n">
        <v>54</v>
      </c>
      <c r="L8671" t="n">
        <v>1</v>
      </c>
      <c r="M8671" t="n">
        <v>0</v>
      </c>
      <c r="O8671" t="n">
        <v>0</v>
      </c>
      <c r="P8671" t="n">
        <v>0</v>
      </c>
      <c r="Q8671" t="n">
        <v>0</v>
      </c>
      <c r="R8671" t="n">
        <v>54</v>
      </c>
      <c r="S8671" t="n">
        <v>0</v>
      </c>
      <c r="T8671" t="n">
        <v>0</v>
      </c>
    </row>
    <row r="8672">
      <c r="A8672" s="8" t="n">
        <v>46224</v>
      </c>
      <c r="B8672" t="inlineStr">
        <is>
          <t>B6</t>
        </is>
      </c>
      <c r="C8672" s="9">
        <f>_xlfn.XLOOKUP(B8672,Carriers[Code],Carriers[Airline])</f>
        <v/>
      </c>
      <c r="D8672" t="n">
        <v>1807</v>
      </c>
      <c r="E8672" t="inlineStr">
        <is>
          <t>BNA</t>
        </is>
      </c>
      <c r="F8672" s="10" t="n">
        <v>1028</v>
      </c>
      <c r="G8672" t="inlineStr">
        <is>
          <t>1000-1059</t>
        </is>
      </c>
      <c r="H8672" s="9">
        <f>INT(F8672/100)</f>
        <v/>
      </c>
      <c r="I8672" t="n">
        <v>35</v>
      </c>
      <c r="J8672" t="n">
        <v>1</v>
      </c>
      <c r="K8672" t="n">
        <v>103</v>
      </c>
      <c r="L8672" t="n">
        <v>1</v>
      </c>
      <c r="M8672" t="n">
        <v>0</v>
      </c>
      <c r="O8672" t="n">
        <v>0</v>
      </c>
      <c r="P8672" t="n">
        <v>0</v>
      </c>
      <c r="Q8672" t="n">
        <v>0</v>
      </c>
      <c r="R8672" t="n">
        <v>103</v>
      </c>
      <c r="S8672" t="n">
        <v>0</v>
      </c>
      <c r="T8672" t="n">
        <v>0</v>
      </c>
    </row>
    <row r="8673">
      <c r="A8673" s="8" t="n">
        <v>46224</v>
      </c>
      <c r="B8673" t="inlineStr">
        <is>
          <t>AA</t>
        </is>
      </c>
      <c r="C8673" s="9">
        <f>_xlfn.XLOOKUP(B8673,Carriers[Code],Carriers[Airline])</f>
        <v/>
      </c>
      <c r="D8673" t="n">
        <v>1277</v>
      </c>
      <c r="E8673" t="inlineStr">
        <is>
          <t>LAX</t>
        </is>
      </c>
      <c r="F8673" s="10" t="n">
        <v>1030</v>
      </c>
      <c r="G8673" t="inlineStr">
        <is>
          <t>1000-1059</t>
        </is>
      </c>
      <c r="H8673" s="9">
        <f>INT(F8673/100)</f>
        <v/>
      </c>
      <c r="I8673" t="n">
        <v>151</v>
      </c>
      <c r="J8673" t="n">
        <v>1</v>
      </c>
      <c r="K8673" t="n">
        <v>203</v>
      </c>
      <c r="L8673" t="n">
        <v>1</v>
      </c>
      <c r="M8673" t="n">
        <v>0</v>
      </c>
      <c r="O8673" t="n">
        <v>0</v>
      </c>
      <c r="P8673" t="n">
        <v>81</v>
      </c>
      <c r="Q8673" t="n">
        <v>49</v>
      </c>
      <c r="R8673" t="n">
        <v>52</v>
      </c>
      <c r="S8673" t="n">
        <v>0</v>
      </c>
      <c r="T8673" t="n">
        <v>21</v>
      </c>
    </row>
    <row r="8674">
      <c r="A8674" s="8" t="n">
        <v>46224</v>
      </c>
      <c r="B8674" t="inlineStr">
        <is>
          <t>AA</t>
        </is>
      </c>
      <c r="C8674" s="9">
        <f>_xlfn.XLOOKUP(B8674,Carriers[Code],Carriers[Airline])</f>
        <v/>
      </c>
      <c r="D8674" t="n">
        <v>3022</v>
      </c>
      <c r="E8674" t="inlineStr">
        <is>
          <t>ORD</t>
        </is>
      </c>
      <c r="F8674" s="10" t="n">
        <v>1030</v>
      </c>
      <c r="G8674" t="inlineStr">
        <is>
          <t>1000-1059</t>
        </is>
      </c>
      <c r="H8674" s="9">
        <f>INT(F8674/100)</f>
        <v/>
      </c>
      <c r="I8674" t="n">
        <v>28</v>
      </c>
      <c r="J8674" t="n">
        <v>1</v>
      </c>
      <c r="K8674" t="n">
        <v>19</v>
      </c>
      <c r="L8674" t="n">
        <v>1</v>
      </c>
      <c r="M8674" t="n">
        <v>0</v>
      </c>
      <c r="O8674" t="n">
        <v>0</v>
      </c>
      <c r="P8674" t="n">
        <v>19</v>
      </c>
      <c r="Q8674" t="n">
        <v>0</v>
      </c>
      <c r="R8674" t="n">
        <v>0</v>
      </c>
      <c r="S8674" t="n">
        <v>0</v>
      </c>
      <c r="T8674" t="n">
        <v>0</v>
      </c>
    </row>
    <row r="8675">
      <c r="A8675" s="8" t="n">
        <v>46224</v>
      </c>
      <c r="B8675" t="inlineStr">
        <is>
          <t>WN</t>
        </is>
      </c>
      <c r="C8675" s="9">
        <f>_xlfn.XLOOKUP(B8675,Carriers[Code],Carriers[Airline])</f>
        <v/>
      </c>
      <c r="D8675" t="n">
        <v>24</v>
      </c>
      <c r="E8675" t="inlineStr">
        <is>
          <t>BWI</t>
        </is>
      </c>
      <c r="F8675" s="10" t="n">
        <v>1030</v>
      </c>
      <c r="G8675" t="inlineStr">
        <is>
          <t>1000-1059</t>
        </is>
      </c>
      <c r="H8675" s="9">
        <f>INT(F8675/100)</f>
        <v/>
      </c>
      <c r="I8675" t="n">
        <v>-4</v>
      </c>
      <c r="J8675" t="n">
        <v>0</v>
      </c>
      <c r="K8675" t="n">
        <v>0</v>
      </c>
      <c r="L8675" t="n">
        <v>0</v>
      </c>
      <c r="M8675" t="n">
        <v>0</v>
      </c>
      <c r="O8675" t="n">
        <v>0</v>
      </c>
    </row>
    <row r="8676">
      <c r="A8676" s="8" t="n">
        <v>46224</v>
      </c>
      <c r="B8676" t="inlineStr">
        <is>
          <t>B6</t>
        </is>
      </c>
      <c r="C8676" s="9">
        <f>_xlfn.XLOOKUP(B8676,Carriers[Code],Carriers[Airline])</f>
        <v/>
      </c>
      <c r="D8676" t="n">
        <v>1499</v>
      </c>
      <c r="E8676" t="inlineStr">
        <is>
          <t>DAB</t>
        </is>
      </c>
      <c r="F8676" s="10" t="n">
        <v>1035</v>
      </c>
      <c r="G8676" t="inlineStr">
        <is>
          <t>1000-1059</t>
        </is>
      </c>
      <c r="H8676" s="9">
        <f>INT(F8676/100)</f>
        <v/>
      </c>
      <c r="I8676" t="n">
        <v>51</v>
      </c>
      <c r="J8676" t="n">
        <v>1</v>
      </c>
      <c r="M8676" t="n">
        <v>1</v>
      </c>
      <c r="N8676" t="inlineStr">
        <is>
          <t>B</t>
        </is>
      </c>
      <c r="O8676" t="n">
        <v>0</v>
      </c>
    </row>
    <row r="8677">
      <c r="A8677" s="8" t="n">
        <v>46224</v>
      </c>
      <c r="B8677" t="inlineStr">
        <is>
          <t>UA</t>
        </is>
      </c>
      <c r="C8677" s="9">
        <f>_xlfn.XLOOKUP(B8677,Carriers[Code],Carriers[Airline])</f>
        <v/>
      </c>
      <c r="D8677" t="n">
        <v>503</v>
      </c>
      <c r="E8677" t="inlineStr">
        <is>
          <t>ORD</t>
        </is>
      </c>
      <c r="F8677" s="10" t="n">
        <v>1035</v>
      </c>
      <c r="G8677" t="inlineStr">
        <is>
          <t>1000-1059</t>
        </is>
      </c>
      <c r="H8677" s="9">
        <f>INT(F8677/100)</f>
        <v/>
      </c>
      <c r="I8677" t="n">
        <v>-1</v>
      </c>
      <c r="J8677" t="n">
        <v>0</v>
      </c>
      <c r="K8677" t="n">
        <v>96</v>
      </c>
      <c r="L8677" t="n">
        <v>1</v>
      </c>
      <c r="M8677" t="n">
        <v>0</v>
      </c>
      <c r="O8677" t="n">
        <v>0</v>
      </c>
      <c r="P8677" t="n">
        <v>0</v>
      </c>
      <c r="Q8677" t="n">
        <v>0</v>
      </c>
      <c r="R8677" t="n">
        <v>96</v>
      </c>
      <c r="S8677" t="n">
        <v>0</v>
      </c>
      <c r="T8677" t="n">
        <v>0</v>
      </c>
    </row>
    <row r="8678">
      <c r="A8678" s="8" t="n">
        <v>46224</v>
      </c>
      <c r="B8678" t="inlineStr">
        <is>
          <t>AA</t>
        </is>
      </c>
      <c r="C8678" s="9">
        <f>_xlfn.XLOOKUP(B8678,Carriers[Code],Carriers[Airline])</f>
        <v/>
      </c>
      <c r="D8678" t="n">
        <v>2783</v>
      </c>
      <c r="E8678" t="inlineStr">
        <is>
          <t>PHL</t>
        </is>
      </c>
      <c r="F8678" s="10" t="n">
        <v>1049</v>
      </c>
      <c r="G8678" t="inlineStr">
        <is>
          <t>1000-1059</t>
        </is>
      </c>
      <c r="H8678" s="9">
        <f>INT(F8678/100)</f>
        <v/>
      </c>
      <c r="I8678" t="n">
        <v>-3</v>
      </c>
      <c r="J8678" t="n">
        <v>0</v>
      </c>
      <c r="K8678" t="n">
        <v>2</v>
      </c>
      <c r="L8678" t="n">
        <v>0</v>
      </c>
      <c r="M8678" t="n">
        <v>0</v>
      </c>
      <c r="O8678" t="n">
        <v>0</v>
      </c>
    </row>
    <row r="8679">
      <c r="A8679" s="8" t="n">
        <v>46224</v>
      </c>
      <c r="B8679" t="inlineStr">
        <is>
          <t>YX</t>
        </is>
      </c>
      <c r="C8679" s="9">
        <f>_xlfn.XLOOKUP(B8679,Carriers[Code],Carriers[Airline])</f>
        <v/>
      </c>
      <c r="D8679" t="n">
        <v>5805</v>
      </c>
      <c r="E8679" t="inlineStr">
        <is>
          <t>PHL</t>
        </is>
      </c>
      <c r="F8679" s="10" t="n">
        <v>1050</v>
      </c>
      <c r="G8679" t="inlineStr">
        <is>
          <t>1000-1059</t>
        </is>
      </c>
      <c r="H8679" s="9">
        <f>INT(F8679/100)</f>
        <v/>
      </c>
      <c r="I8679" t="n">
        <v>21</v>
      </c>
      <c r="J8679" t="n">
        <v>1</v>
      </c>
      <c r="K8679" t="n">
        <v>25</v>
      </c>
      <c r="L8679" t="n">
        <v>1</v>
      </c>
      <c r="M8679" t="n">
        <v>0</v>
      </c>
      <c r="O8679" t="n">
        <v>0</v>
      </c>
      <c r="P8679" t="n">
        <v>21</v>
      </c>
      <c r="Q8679" t="n">
        <v>0</v>
      </c>
      <c r="R8679" t="n">
        <v>4</v>
      </c>
      <c r="S8679" t="n">
        <v>0</v>
      </c>
      <c r="T8679" t="n">
        <v>0</v>
      </c>
    </row>
    <row r="8680">
      <c r="A8680" s="8" t="n">
        <v>46224</v>
      </c>
      <c r="B8680" t="inlineStr">
        <is>
          <t>AA</t>
        </is>
      </c>
      <c r="C8680" s="9">
        <f>_xlfn.XLOOKUP(B8680,Carriers[Code],Carriers[Airline])</f>
        <v/>
      </c>
      <c r="D8680" t="n">
        <v>1556</v>
      </c>
      <c r="E8680" t="inlineStr">
        <is>
          <t>DCA</t>
        </is>
      </c>
      <c r="F8680" s="10" t="n">
        <v>1051</v>
      </c>
      <c r="G8680" t="inlineStr">
        <is>
          <t>1000-1059</t>
        </is>
      </c>
      <c r="H8680" s="9">
        <f>INT(F8680/100)</f>
        <v/>
      </c>
      <c r="I8680" t="n">
        <v>7</v>
      </c>
      <c r="J8680" t="n">
        <v>0</v>
      </c>
      <c r="K8680" t="n">
        <v>36</v>
      </c>
      <c r="L8680" t="n">
        <v>1</v>
      </c>
      <c r="M8680" t="n">
        <v>0</v>
      </c>
      <c r="O8680" t="n">
        <v>0</v>
      </c>
      <c r="P8680" t="n">
        <v>0</v>
      </c>
      <c r="Q8680" t="n">
        <v>6</v>
      </c>
      <c r="R8680" t="n">
        <v>29</v>
      </c>
      <c r="S8680" t="n">
        <v>0</v>
      </c>
      <c r="T8680" t="n">
        <v>1</v>
      </c>
    </row>
    <row r="8681">
      <c r="A8681" s="8" t="n">
        <v>46224</v>
      </c>
      <c r="B8681" t="inlineStr">
        <is>
          <t>DL</t>
        </is>
      </c>
      <c r="C8681" s="9">
        <f>_xlfn.XLOOKUP(B8681,Carriers[Code],Carriers[Airline])</f>
        <v/>
      </c>
      <c r="D8681" t="n">
        <v>2004</v>
      </c>
      <c r="E8681" t="inlineStr">
        <is>
          <t>LAX</t>
        </is>
      </c>
      <c r="F8681" s="10" t="n">
        <v>1055</v>
      </c>
      <c r="G8681" t="inlineStr">
        <is>
          <t>1000-1059</t>
        </is>
      </c>
      <c r="H8681" s="9">
        <f>INT(F8681/100)</f>
        <v/>
      </c>
      <c r="I8681" t="n">
        <v>74</v>
      </c>
      <c r="J8681" t="n">
        <v>1</v>
      </c>
      <c r="K8681" t="n">
        <v>123</v>
      </c>
      <c r="L8681" t="n">
        <v>1</v>
      </c>
      <c r="M8681" t="n">
        <v>0</v>
      </c>
      <c r="O8681" t="n">
        <v>0</v>
      </c>
      <c r="P8681" t="n">
        <v>0</v>
      </c>
      <c r="Q8681" t="n">
        <v>0</v>
      </c>
      <c r="R8681" t="n">
        <v>123</v>
      </c>
      <c r="S8681" t="n">
        <v>0</v>
      </c>
      <c r="T8681" t="n">
        <v>0</v>
      </c>
    </row>
    <row r="8682">
      <c r="A8682" s="8" t="n">
        <v>46224</v>
      </c>
      <c r="B8682" t="inlineStr">
        <is>
          <t>UA</t>
        </is>
      </c>
      <c r="C8682" s="9">
        <f>_xlfn.XLOOKUP(B8682,Carriers[Code],Carriers[Airline])</f>
        <v/>
      </c>
      <c r="D8682" t="n">
        <v>2394</v>
      </c>
      <c r="E8682" t="inlineStr">
        <is>
          <t>EWR</t>
        </is>
      </c>
      <c r="F8682" s="10" t="n">
        <v>1055</v>
      </c>
      <c r="G8682" t="inlineStr">
        <is>
          <t>1000-1059</t>
        </is>
      </c>
      <c r="H8682" s="9">
        <f>INT(F8682/100)</f>
        <v/>
      </c>
      <c r="I8682" t="n">
        <v>141</v>
      </c>
      <c r="J8682" t="n">
        <v>1</v>
      </c>
      <c r="M8682" t="n">
        <v>1</v>
      </c>
      <c r="N8682" t="inlineStr">
        <is>
          <t>B</t>
        </is>
      </c>
      <c r="O8682" t="n">
        <v>0</v>
      </c>
    </row>
    <row r="8683">
      <c r="A8683" s="8" t="n">
        <v>46224</v>
      </c>
      <c r="B8683" t="inlineStr">
        <is>
          <t>YX</t>
        </is>
      </c>
      <c r="C8683" s="9">
        <f>_xlfn.XLOOKUP(B8683,Carriers[Code],Carriers[Airline])</f>
        <v/>
      </c>
      <c r="D8683" t="n">
        <v>4373</v>
      </c>
      <c r="E8683" t="inlineStr">
        <is>
          <t>LGA</t>
        </is>
      </c>
      <c r="F8683" s="10" t="n">
        <v>1055</v>
      </c>
      <c r="G8683" t="inlineStr">
        <is>
          <t>1000-1059</t>
        </is>
      </c>
      <c r="H8683" s="9">
        <f>INT(F8683/100)</f>
        <v/>
      </c>
      <c r="M8683" t="n">
        <v>1</v>
      </c>
      <c r="N8683" t="inlineStr">
        <is>
          <t>C</t>
        </is>
      </c>
      <c r="O8683" t="n">
        <v>0</v>
      </c>
    </row>
    <row r="8684">
      <c r="A8684" s="8" t="n">
        <v>46224</v>
      </c>
      <c r="B8684" t="inlineStr">
        <is>
          <t>B6</t>
        </is>
      </c>
      <c r="C8684" s="9">
        <f>_xlfn.XLOOKUP(B8684,Carriers[Code],Carriers[Airline])</f>
        <v/>
      </c>
      <c r="D8684" t="n">
        <v>1487</v>
      </c>
      <c r="E8684" t="inlineStr">
        <is>
          <t>LAX</t>
        </is>
      </c>
      <c r="F8684" s="10" t="n">
        <v>1100</v>
      </c>
      <c r="G8684" t="inlineStr">
        <is>
          <t>1100-1159</t>
        </is>
      </c>
      <c r="H8684" s="9">
        <f>INT(F8684/100)</f>
        <v/>
      </c>
      <c r="I8684" t="n">
        <v>786</v>
      </c>
      <c r="J8684" t="n">
        <v>1</v>
      </c>
      <c r="K8684" t="n">
        <v>771</v>
      </c>
      <c r="L8684" t="n">
        <v>1</v>
      </c>
      <c r="M8684" t="n">
        <v>0</v>
      </c>
      <c r="O8684" t="n">
        <v>0</v>
      </c>
      <c r="P8684" t="n">
        <v>9</v>
      </c>
      <c r="Q8684" t="n">
        <v>0</v>
      </c>
      <c r="R8684" t="n">
        <v>0</v>
      </c>
      <c r="S8684" t="n">
        <v>0</v>
      </c>
      <c r="T8684" t="n">
        <v>762</v>
      </c>
    </row>
    <row r="8685">
      <c r="A8685" s="8" t="n">
        <v>46224</v>
      </c>
      <c r="B8685" t="inlineStr">
        <is>
          <t>YX</t>
        </is>
      </c>
      <c r="C8685" s="9">
        <f>_xlfn.XLOOKUP(B8685,Carriers[Code],Carriers[Airline])</f>
        <v/>
      </c>
      <c r="D8685" t="n">
        <v>5755</v>
      </c>
      <c r="E8685" t="inlineStr">
        <is>
          <t>LGA</t>
        </is>
      </c>
      <c r="F8685" s="10" t="n">
        <v>1100</v>
      </c>
      <c r="G8685" t="inlineStr">
        <is>
          <t>1100-1159</t>
        </is>
      </c>
      <c r="H8685" s="9">
        <f>INT(F8685/100)</f>
        <v/>
      </c>
      <c r="I8685" t="n">
        <v>101</v>
      </c>
      <c r="J8685" t="n">
        <v>1</v>
      </c>
      <c r="K8685" t="n">
        <v>95</v>
      </c>
      <c r="L8685" t="n">
        <v>1</v>
      </c>
      <c r="M8685" t="n">
        <v>0</v>
      </c>
      <c r="O8685" t="n">
        <v>0</v>
      </c>
      <c r="P8685" t="n">
        <v>17</v>
      </c>
      <c r="Q8685" t="n">
        <v>0</v>
      </c>
      <c r="R8685" t="n">
        <v>78</v>
      </c>
      <c r="S8685" t="n">
        <v>0</v>
      </c>
      <c r="T8685" t="n">
        <v>0</v>
      </c>
    </row>
    <row r="8686">
      <c r="A8686" s="8" t="n">
        <v>46224</v>
      </c>
      <c r="B8686" t="inlineStr">
        <is>
          <t>AA</t>
        </is>
      </c>
      <c r="C8686" s="9">
        <f>_xlfn.XLOOKUP(B8686,Carriers[Code],Carriers[Airline])</f>
        <v/>
      </c>
      <c r="D8686" t="n">
        <v>815</v>
      </c>
      <c r="E8686" t="inlineStr">
        <is>
          <t>MIA</t>
        </is>
      </c>
      <c r="F8686" s="10" t="n">
        <v>1106</v>
      </c>
      <c r="G8686" t="inlineStr">
        <is>
          <t>1100-1159</t>
        </is>
      </c>
      <c r="H8686" s="9">
        <f>INT(F8686/100)</f>
        <v/>
      </c>
      <c r="I8686" t="n">
        <v>92</v>
      </c>
      <c r="J8686" t="n">
        <v>1</v>
      </c>
      <c r="K8686" t="n">
        <v>134</v>
      </c>
      <c r="L8686" t="n">
        <v>1</v>
      </c>
      <c r="M8686" t="n">
        <v>0</v>
      </c>
      <c r="O8686" t="n">
        <v>0</v>
      </c>
      <c r="P8686" t="n">
        <v>0</v>
      </c>
      <c r="Q8686" t="n">
        <v>92</v>
      </c>
      <c r="R8686" t="n">
        <v>42</v>
      </c>
      <c r="S8686" t="n">
        <v>0</v>
      </c>
      <c r="T8686" t="n">
        <v>0</v>
      </c>
    </row>
    <row r="8687">
      <c r="A8687" s="8" t="n">
        <v>46224</v>
      </c>
      <c r="B8687" t="inlineStr">
        <is>
          <t>YX</t>
        </is>
      </c>
      <c r="C8687" s="9">
        <f>_xlfn.XLOOKUP(B8687,Carriers[Code],Carriers[Airline])</f>
        <v/>
      </c>
      <c r="D8687" t="n">
        <v>5668</v>
      </c>
      <c r="E8687" t="inlineStr">
        <is>
          <t>BWI</t>
        </is>
      </c>
      <c r="F8687" s="10" t="n">
        <v>1110</v>
      </c>
      <c r="G8687" t="inlineStr">
        <is>
          <t>1100-1159</t>
        </is>
      </c>
      <c r="H8687" s="9">
        <f>INT(F8687/100)</f>
        <v/>
      </c>
      <c r="I8687" t="n">
        <v>-7</v>
      </c>
      <c r="J8687" t="n">
        <v>0</v>
      </c>
      <c r="K8687" t="n">
        <v>97</v>
      </c>
      <c r="L8687" t="n">
        <v>1</v>
      </c>
      <c r="M8687" t="n">
        <v>0</v>
      </c>
      <c r="O8687" t="n">
        <v>0</v>
      </c>
      <c r="P8687" t="n">
        <v>0</v>
      </c>
      <c r="Q8687" t="n">
        <v>0</v>
      </c>
      <c r="R8687" t="n">
        <v>97</v>
      </c>
      <c r="S8687" t="n">
        <v>0</v>
      </c>
      <c r="T8687" t="n">
        <v>0</v>
      </c>
    </row>
    <row r="8688">
      <c r="A8688" s="8" t="n">
        <v>46224</v>
      </c>
      <c r="B8688" t="inlineStr">
        <is>
          <t>B6</t>
        </is>
      </c>
      <c r="C8688" s="9">
        <f>_xlfn.XLOOKUP(B8688,Carriers[Code],Carriers[Airline])</f>
        <v/>
      </c>
      <c r="D8688" t="n">
        <v>401</v>
      </c>
      <c r="E8688" t="inlineStr">
        <is>
          <t>MSY</t>
        </is>
      </c>
      <c r="F8688" s="10" t="n">
        <v>1115</v>
      </c>
      <c r="G8688" t="inlineStr">
        <is>
          <t>1100-1159</t>
        </is>
      </c>
      <c r="H8688" s="9">
        <f>INT(F8688/100)</f>
        <v/>
      </c>
      <c r="I8688" t="n">
        <v>88</v>
      </c>
      <c r="J8688" t="n">
        <v>1</v>
      </c>
      <c r="K8688" t="n">
        <v>155</v>
      </c>
      <c r="L8688" t="n">
        <v>1</v>
      </c>
      <c r="M8688" t="n">
        <v>0</v>
      </c>
      <c r="O8688" t="n">
        <v>0</v>
      </c>
      <c r="P8688" t="n">
        <v>0</v>
      </c>
      <c r="Q8688" t="n">
        <v>0</v>
      </c>
      <c r="R8688" t="n">
        <v>129</v>
      </c>
      <c r="S8688" t="n">
        <v>0</v>
      </c>
      <c r="T8688" t="n">
        <v>26</v>
      </c>
    </row>
    <row r="8689">
      <c r="A8689" s="8" t="n">
        <v>46224</v>
      </c>
      <c r="B8689" t="inlineStr">
        <is>
          <t>DL</t>
        </is>
      </c>
      <c r="C8689" s="9">
        <f>_xlfn.XLOOKUP(B8689,Carriers[Code],Carriers[Airline])</f>
        <v/>
      </c>
      <c r="D8689" t="n">
        <v>464</v>
      </c>
      <c r="E8689" t="inlineStr">
        <is>
          <t>SLC</t>
        </is>
      </c>
      <c r="F8689" s="10" t="n">
        <v>1115</v>
      </c>
      <c r="G8689" t="inlineStr">
        <is>
          <t>1100-1159</t>
        </is>
      </c>
      <c r="H8689" s="9">
        <f>INT(F8689/100)</f>
        <v/>
      </c>
      <c r="I8689" t="n">
        <v>60</v>
      </c>
      <c r="J8689" t="n">
        <v>1</v>
      </c>
      <c r="K8689" t="n">
        <v>89</v>
      </c>
      <c r="L8689" t="n">
        <v>1</v>
      </c>
      <c r="M8689" t="n">
        <v>0</v>
      </c>
      <c r="O8689" t="n">
        <v>0</v>
      </c>
      <c r="P8689" t="n">
        <v>0</v>
      </c>
      <c r="Q8689" t="n">
        <v>0</v>
      </c>
      <c r="R8689" t="n">
        <v>89</v>
      </c>
      <c r="S8689" t="n">
        <v>0</v>
      </c>
      <c r="T8689" t="n">
        <v>0</v>
      </c>
    </row>
    <row r="8690">
      <c r="A8690" s="8" t="n">
        <v>46224</v>
      </c>
      <c r="B8690" t="inlineStr">
        <is>
          <t>AA</t>
        </is>
      </c>
      <c r="C8690" s="9">
        <f>_xlfn.XLOOKUP(B8690,Carriers[Code],Carriers[Airline])</f>
        <v/>
      </c>
      <c r="D8690" t="n">
        <v>3161</v>
      </c>
      <c r="E8690" t="inlineStr">
        <is>
          <t>CLT</t>
        </is>
      </c>
      <c r="F8690" s="10" t="n">
        <v>1120</v>
      </c>
      <c r="G8690" t="inlineStr">
        <is>
          <t>1100-1159</t>
        </is>
      </c>
      <c r="H8690" s="9">
        <f>INT(F8690/100)</f>
        <v/>
      </c>
      <c r="I8690" t="n">
        <v>5</v>
      </c>
      <c r="J8690" t="n">
        <v>0</v>
      </c>
      <c r="K8690" t="n">
        <v>46</v>
      </c>
      <c r="L8690" t="n">
        <v>1</v>
      </c>
      <c r="M8690" t="n">
        <v>0</v>
      </c>
      <c r="O8690" t="n">
        <v>0</v>
      </c>
      <c r="P8690" t="n">
        <v>0</v>
      </c>
      <c r="Q8690" t="n">
        <v>5</v>
      </c>
      <c r="R8690" t="n">
        <v>41</v>
      </c>
      <c r="S8690" t="n">
        <v>0</v>
      </c>
      <c r="T8690" t="n">
        <v>0</v>
      </c>
    </row>
    <row r="8691">
      <c r="A8691" s="8" t="n">
        <v>46224</v>
      </c>
      <c r="B8691" t="inlineStr">
        <is>
          <t>B6</t>
        </is>
      </c>
      <c r="C8691" s="9">
        <f>_xlfn.XLOOKUP(B8691,Carriers[Code],Carriers[Airline])</f>
        <v/>
      </c>
      <c r="D8691" t="n">
        <v>793</v>
      </c>
      <c r="E8691" t="inlineStr">
        <is>
          <t>DEN</t>
        </is>
      </c>
      <c r="F8691" s="10" t="n">
        <v>1120</v>
      </c>
      <c r="G8691" t="inlineStr">
        <is>
          <t>1100-1159</t>
        </is>
      </c>
      <c r="H8691" s="9">
        <f>INT(F8691/100)</f>
        <v/>
      </c>
      <c r="I8691" t="n">
        <v>89</v>
      </c>
      <c r="J8691" t="n">
        <v>1</v>
      </c>
      <c r="K8691" t="n">
        <v>106</v>
      </c>
      <c r="L8691" t="n">
        <v>1</v>
      </c>
      <c r="M8691" t="n">
        <v>0</v>
      </c>
      <c r="O8691" t="n">
        <v>0</v>
      </c>
      <c r="P8691" t="n">
        <v>89</v>
      </c>
      <c r="Q8691" t="n">
        <v>0</v>
      </c>
      <c r="R8691" t="n">
        <v>17</v>
      </c>
      <c r="S8691" t="n">
        <v>0</v>
      </c>
      <c r="T8691" t="n">
        <v>0</v>
      </c>
    </row>
    <row r="8692">
      <c r="A8692" s="8" t="n">
        <v>46224</v>
      </c>
      <c r="B8692" t="inlineStr">
        <is>
          <t>DL</t>
        </is>
      </c>
      <c r="C8692" s="9">
        <f>_xlfn.XLOOKUP(B8692,Carriers[Code],Carriers[Airline])</f>
        <v/>
      </c>
      <c r="D8692" t="n">
        <v>1398</v>
      </c>
      <c r="E8692" t="inlineStr">
        <is>
          <t>MSY</t>
        </is>
      </c>
      <c r="F8692" s="10" t="n">
        <v>1120</v>
      </c>
      <c r="G8692" t="inlineStr">
        <is>
          <t>1100-1159</t>
        </is>
      </c>
      <c r="H8692" s="9">
        <f>INT(F8692/100)</f>
        <v/>
      </c>
      <c r="I8692" t="n">
        <v>-9</v>
      </c>
      <c r="J8692" t="n">
        <v>0</v>
      </c>
      <c r="K8692" t="n">
        <v>50</v>
      </c>
      <c r="L8692" t="n">
        <v>1</v>
      </c>
      <c r="M8692" t="n">
        <v>0</v>
      </c>
      <c r="O8692" t="n">
        <v>0</v>
      </c>
      <c r="P8692" t="n">
        <v>0</v>
      </c>
      <c r="Q8692" t="n">
        <v>0</v>
      </c>
      <c r="R8692" t="n">
        <v>50</v>
      </c>
      <c r="S8692" t="n">
        <v>0</v>
      </c>
      <c r="T8692" t="n">
        <v>0</v>
      </c>
    </row>
    <row r="8693">
      <c r="A8693" s="8" t="n">
        <v>46224</v>
      </c>
      <c r="B8693" t="inlineStr">
        <is>
          <t>YX</t>
        </is>
      </c>
      <c r="C8693" s="9">
        <f>_xlfn.XLOOKUP(B8693,Carriers[Code],Carriers[Airline])</f>
        <v/>
      </c>
      <c r="D8693" t="n">
        <v>5803</v>
      </c>
      <c r="E8693" t="inlineStr">
        <is>
          <t>SAV</t>
        </is>
      </c>
      <c r="F8693" s="10" t="n">
        <v>1125</v>
      </c>
      <c r="G8693" t="inlineStr">
        <is>
          <t>1100-1159</t>
        </is>
      </c>
      <c r="H8693" s="9">
        <f>INT(F8693/100)</f>
        <v/>
      </c>
      <c r="I8693" t="n">
        <v>-8</v>
      </c>
      <c r="J8693" t="n">
        <v>0</v>
      </c>
      <c r="K8693" t="n">
        <v>86</v>
      </c>
      <c r="L8693" t="n">
        <v>1</v>
      </c>
      <c r="M8693" t="n">
        <v>0</v>
      </c>
      <c r="O8693" t="n">
        <v>0</v>
      </c>
      <c r="P8693" t="n">
        <v>0</v>
      </c>
      <c r="Q8693" t="n">
        <v>0</v>
      </c>
      <c r="R8693" t="n">
        <v>86</v>
      </c>
      <c r="S8693" t="n">
        <v>0</v>
      </c>
      <c r="T8693" t="n">
        <v>0</v>
      </c>
    </row>
    <row r="8694">
      <c r="A8694" s="8" t="n">
        <v>46224</v>
      </c>
      <c r="B8694" t="inlineStr">
        <is>
          <t>DL</t>
        </is>
      </c>
      <c r="C8694" s="9">
        <f>_xlfn.XLOOKUP(B8694,Carriers[Code],Carriers[Airline])</f>
        <v/>
      </c>
      <c r="D8694" t="n">
        <v>332</v>
      </c>
      <c r="E8694" t="inlineStr">
        <is>
          <t>SEA</t>
        </is>
      </c>
      <c r="F8694" s="10" t="n">
        <v>1129</v>
      </c>
      <c r="G8694" t="inlineStr">
        <is>
          <t>1100-1159</t>
        </is>
      </c>
      <c r="H8694" s="9">
        <f>INT(F8694/100)</f>
        <v/>
      </c>
      <c r="I8694" t="n">
        <v>137</v>
      </c>
      <c r="J8694" t="n">
        <v>1</v>
      </c>
      <c r="K8694" t="n">
        <v>193</v>
      </c>
      <c r="L8694" t="n">
        <v>1</v>
      </c>
      <c r="M8694" t="n">
        <v>0</v>
      </c>
      <c r="O8694" t="n">
        <v>0</v>
      </c>
      <c r="P8694" t="n">
        <v>0</v>
      </c>
      <c r="Q8694" t="n">
        <v>0</v>
      </c>
      <c r="R8694" t="n">
        <v>193</v>
      </c>
      <c r="S8694" t="n">
        <v>0</v>
      </c>
      <c r="T8694" t="n">
        <v>0</v>
      </c>
    </row>
    <row r="8695">
      <c r="A8695" s="8" t="n">
        <v>46224</v>
      </c>
      <c r="B8695" t="inlineStr">
        <is>
          <t>YX</t>
        </is>
      </c>
      <c r="C8695" s="9">
        <f>_xlfn.XLOOKUP(B8695,Carriers[Code],Carriers[Airline])</f>
        <v/>
      </c>
      <c r="D8695" t="n">
        <v>4349</v>
      </c>
      <c r="E8695" t="inlineStr">
        <is>
          <t>DCA</t>
        </is>
      </c>
      <c r="F8695" s="10" t="n">
        <v>1133</v>
      </c>
      <c r="G8695" t="inlineStr">
        <is>
          <t>1100-1159</t>
        </is>
      </c>
      <c r="H8695" s="9">
        <f>INT(F8695/100)</f>
        <v/>
      </c>
      <c r="I8695" t="n">
        <v>4</v>
      </c>
      <c r="J8695" t="n">
        <v>0</v>
      </c>
      <c r="K8695" t="n">
        <v>66</v>
      </c>
      <c r="L8695" t="n">
        <v>1</v>
      </c>
      <c r="M8695" t="n">
        <v>0</v>
      </c>
      <c r="O8695" t="n">
        <v>0</v>
      </c>
      <c r="P8695" t="n">
        <v>0</v>
      </c>
      <c r="Q8695" t="n">
        <v>4</v>
      </c>
      <c r="R8695" t="n">
        <v>62</v>
      </c>
      <c r="S8695" t="n">
        <v>0</v>
      </c>
      <c r="T8695" t="n">
        <v>0</v>
      </c>
    </row>
    <row r="8696">
      <c r="A8696" s="8" t="n">
        <v>46224</v>
      </c>
      <c r="B8696" t="inlineStr">
        <is>
          <t>WN</t>
        </is>
      </c>
      <c r="C8696" s="9">
        <f>_xlfn.XLOOKUP(B8696,Carriers[Code],Carriers[Airline])</f>
        <v/>
      </c>
      <c r="D8696" t="n">
        <v>3038</v>
      </c>
      <c r="E8696" t="inlineStr">
        <is>
          <t>BWI</t>
        </is>
      </c>
      <c r="F8696" s="10" t="n">
        <v>1135</v>
      </c>
      <c r="G8696" t="inlineStr">
        <is>
          <t>1100-1159</t>
        </is>
      </c>
      <c r="H8696" s="9">
        <f>INT(F8696/100)</f>
        <v/>
      </c>
      <c r="I8696" t="n">
        <v>33</v>
      </c>
      <c r="J8696" t="n">
        <v>1</v>
      </c>
      <c r="K8696" t="n">
        <v>35</v>
      </c>
      <c r="L8696" t="n">
        <v>1</v>
      </c>
      <c r="M8696" t="n">
        <v>0</v>
      </c>
      <c r="O8696" t="n">
        <v>0</v>
      </c>
      <c r="P8696" t="n">
        <v>9</v>
      </c>
      <c r="Q8696" t="n">
        <v>0</v>
      </c>
      <c r="R8696" t="n">
        <v>2</v>
      </c>
      <c r="S8696" t="n">
        <v>0</v>
      </c>
      <c r="T8696" t="n">
        <v>24</v>
      </c>
    </row>
    <row r="8697">
      <c r="A8697" s="8" t="n">
        <v>46224</v>
      </c>
      <c r="B8697" t="inlineStr">
        <is>
          <t>YX</t>
        </is>
      </c>
      <c r="C8697" s="9">
        <f>_xlfn.XLOOKUP(B8697,Carriers[Code],Carriers[Airline])</f>
        <v/>
      </c>
      <c r="D8697" t="n">
        <v>5598</v>
      </c>
      <c r="E8697" t="inlineStr">
        <is>
          <t>CVG</t>
        </is>
      </c>
      <c r="F8697" s="10" t="n">
        <v>1140</v>
      </c>
      <c r="G8697" t="inlineStr">
        <is>
          <t>1100-1159</t>
        </is>
      </c>
      <c r="H8697" s="9">
        <f>INT(F8697/100)</f>
        <v/>
      </c>
      <c r="I8697" t="n">
        <v>-2</v>
      </c>
      <c r="J8697" t="n">
        <v>0</v>
      </c>
      <c r="K8697" t="n">
        <v>120</v>
      </c>
      <c r="L8697" t="n">
        <v>1</v>
      </c>
      <c r="M8697" t="n">
        <v>0</v>
      </c>
      <c r="O8697" t="n">
        <v>0</v>
      </c>
      <c r="P8697" t="n">
        <v>0</v>
      </c>
      <c r="Q8697" t="n">
        <v>0</v>
      </c>
      <c r="R8697" t="n">
        <v>120</v>
      </c>
      <c r="S8697" t="n">
        <v>0</v>
      </c>
      <c r="T8697" t="n">
        <v>0</v>
      </c>
    </row>
    <row r="8698">
      <c r="A8698" s="8" t="n">
        <v>46224</v>
      </c>
      <c r="B8698" t="inlineStr">
        <is>
          <t>YX</t>
        </is>
      </c>
      <c r="C8698" s="9">
        <f>_xlfn.XLOOKUP(B8698,Carriers[Code],Carriers[Airline])</f>
        <v/>
      </c>
      <c r="D8698" t="n">
        <v>5731</v>
      </c>
      <c r="E8698" t="inlineStr">
        <is>
          <t>PIT</t>
        </is>
      </c>
      <c r="F8698" s="10" t="n">
        <v>1145</v>
      </c>
      <c r="G8698" t="inlineStr">
        <is>
          <t>1100-1159</t>
        </is>
      </c>
      <c r="H8698" s="9">
        <f>INT(F8698/100)</f>
        <v/>
      </c>
      <c r="I8698" t="n">
        <v>220</v>
      </c>
      <c r="J8698" t="n">
        <v>1</v>
      </c>
      <c r="K8698" t="n">
        <v>263</v>
      </c>
      <c r="L8698" t="n">
        <v>1</v>
      </c>
      <c r="M8698" t="n">
        <v>0</v>
      </c>
      <c r="O8698" t="n">
        <v>0</v>
      </c>
      <c r="P8698" t="n">
        <v>0</v>
      </c>
      <c r="Q8698" t="n">
        <v>0</v>
      </c>
      <c r="R8698" t="n">
        <v>83</v>
      </c>
      <c r="S8698" t="n">
        <v>0</v>
      </c>
      <c r="T8698" t="n">
        <v>180</v>
      </c>
    </row>
    <row r="8699">
      <c r="A8699" s="8" t="n">
        <v>46224</v>
      </c>
      <c r="B8699" t="inlineStr">
        <is>
          <t>B6</t>
        </is>
      </c>
      <c r="C8699" s="9">
        <f>_xlfn.XLOOKUP(B8699,Carriers[Code],Carriers[Airline])</f>
        <v/>
      </c>
      <c r="D8699" t="n">
        <v>837</v>
      </c>
      <c r="E8699" t="inlineStr">
        <is>
          <t>DTW</t>
        </is>
      </c>
      <c r="F8699" s="10" t="n">
        <v>1149</v>
      </c>
      <c r="G8699" t="inlineStr">
        <is>
          <t>1100-1159</t>
        </is>
      </c>
      <c r="H8699" s="9">
        <f>INT(F8699/100)</f>
        <v/>
      </c>
      <c r="I8699" t="n">
        <v>204</v>
      </c>
      <c r="J8699" t="n">
        <v>1</v>
      </c>
      <c r="K8699" t="n">
        <v>212</v>
      </c>
      <c r="L8699" t="n">
        <v>1</v>
      </c>
      <c r="M8699" t="n">
        <v>0</v>
      </c>
      <c r="O8699" t="n">
        <v>0</v>
      </c>
      <c r="P8699" t="n">
        <v>102</v>
      </c>
      <c r="Q8699" t="n">
        <v>0</v>
      </c>
      <c r="R8699" t="n">
        <v>110</v>
      </c>
      <c r="S8699" t="n">
        <v>0</v>
      </c>
      <c r="T8699" t="n">
        <v>0</v>
      </c>
    </row>
    <row r="8700">
      <c r="A8700" s="8" t="n">
        <v>46224</v>
      </c>
      <c r="B8700" t="inlineStr">
        <is>
          <t>DL</t>
        </is>
      </c>
      <c r="C8700" s="9">
        <f>_xlfn.XLOOKUP(B8700,Carriers[Code],Carriers[Airline])</f>
        <v/>
      </c>
      <c r="D8700" t="n">
        <v>1103</v>
      </c>
      <c r="E8700" t="inlineStr">
        <is>
          <t>MSP</t>
        </is>
      </c>
      <c r="F8700" s="10" t="n">
        <v>1150</v>
      </c>
      <c r="G8700" t="inlineStr">
        <is>
          <t>1100-1159</t>
        </is>
      </c>
      <c r="H8700" s="9">
        <f>INT(F8700/100)</f>
        <v/>
      </c>
      <c r="I8700" t="n">
        <v>20</v>
      </c>
      <c r="J8700" t="n">
        <v>1</v>
      </c>
      <c r="K8700" t="n">
        <v>58</v>
      </c>
      <c r="L8700" t="n">
        <v>1</v>
      </c>
      <c r="M8700" t="n">
        <v>0</v>
      </c>
      <c r="O8700" t="n">
        <v>0</v>
      </c>
      <c r="P8700" t="n">
        <v>0</v>
      </c>
      <c r="Q8700" t="n">
        <v>0</v>
      </c>
      <c r="R8700" t="n">
        <v>41</v>
      </c>
      <c r="S8700" t="n">
        <v>0</v>
      </c>
      <c r="T8700" t="n">
        <v>17</v>
      </c>
    </row>
    <row r="8701">
      <c r="A8701" s="8" t="n">
        <v>46224</v>
      </c>
      <c r="B8701" t="inlineStr">
        <is>
          <t>F9</t>
        </is>
      </c>
      <c r="C8701" s="9">
        <f>_xlfn.XLOOKUP(B8701,Carriers[Code],Carriers[Airline])</f>
        <v/>
      </c>
      <c r="D8701" t="n">
        <v>3511</v>
      </c>
      <c r="E8701" t="inlineStr">
        <is>
          <t>ATL</t>
        </is>
      </c>
      <c r="F8701" s="10" t="n">
        <v>1152</v>
      </c>
      <c r="G8701" t="inlineStr">
        <is>
          <t>1100-1159</t>
        </is>
      </c>
      <c r="H8701" s="9">
        <f>INT(F8701/100)</f>
        <v/>
      </c>
      <c r="I8701" t="n">
        <v>59</v>
      </c>
      <c r="J8701" t="n">
        <v>1</v>
      </c>
      <c r="K8701" t="n">
        <v>63</v>
      </c>
      <c r="L8701" t="n">
        <v>1</v>
      </c>
      <c r="M8701" t="n">
        <v>0</v>
      </c>
      <c r="O8701" t="n">
        <v>0</v>
      </c>
      <c r="P8701" t="n">
        <v>0</v>
      </c>
      <c r="Q8701" t="n">
        <v>0</v>
      </c>
      <c r="R8701" t="n">
        <v>52</v>
      </c>
      <c r="S8701" t="n">
        <v>0</v>
      </c>
      <c r="T8701" t="n">
        <v>11</v>
      </c>
    </row>
    <row r="8702">
      <c r="A8702" s="8" t="n">
        <v>46224</v>
      </c>
      <c r="B8702" t="inlineStr">
        <is>
          <t>YX</t>
        </is>
      </c>
      <c r="C8702" s="9">
        <f>_xlfn.XLOOKUP(B8702,Carriers[Code],Carriers[Airline])</f>
        <v/>
      </c>
      <c r="D8702" t="n">
        <v>4738</v>
      </c>
      <c r="E8702" t="inlineStr">
        <is>
          <t>ILM</t>
        </is>
      </c>
      <c r="F8702" s="10" t="n">
        <v>1152</v>
      </c>
      <c r="G8702" t="inlineStr">
        <is>
          <t>1100-1159</t>
        </is>
      </c>
      <c r="H8702" s="9">
        <f>INT(F8702/100)</f>
        <v/>
      </c>
      <c r="I8702" t="n">
        <v>83</v>
      </c>
      <c r="J8702" t="n">
        <v>1</v>
      </c>
      <c r="M8702" t="n">
        <v>1</v>
      </c>
      <c r="N8702" t="inlineStr">
        <is>
          <t>C</t>
        </is>
      </c>
      <c r="O8702" t="n">
        <v>0</v>
      </c>
    </row>
    <row r="8703">
      <c r="A8703" s="8" t="n">
        <v>46224</v>
      </c>
      <c r="B8703" t="inlineStr">
        <is>
          <t>YX</t>
        </is>
      </c>
      <c r="C8703" s="9">
        <f>_xlfn.XLOOKUP(B8703,Carriers[Code],Carriers[Airline])</f>
        <v/>
      </c>
      <c r="D8703" t="n">
        <v>4760</v>
      </c>
      <c r="E8703" t="inlineStr">
        <is>
          <t>CVG</t>
        </is>
      </c>
      <c r="F8703" s="10" t="n">
        <v>1155</v>
      </c>
      <c r="G8703" t="inlineStr">
        <is>
          <t>1100-1159</t>
        </is>
      </c>
      <c r="H8703" s="9">
        <f>INT(F8703/100)</f>
        <v/>
      </c>
      <c r="I8703" t="n">
        <v>-9</v>
      </c>
      <c r="J8703" t="n">
        <v>0</v>
      </c>
      <c r="K8703" t="n">
        <v>63</v>
      </c>
      <c r="L8703" t="n">
        <v>1</v>
      </c>
      <c r="M8703" t="n">
        <v>0</v>
      </c>
      <c r="O8703" t="n">
        <v>0</v>
      </c>
      <c r="P8703" t="n">
        <v>0</v>
      </c>
      <c r="Q8703" t="n">
        <v>0</v>
      </c>
      <c r="R8703" t="n">
        <v>63</v>
      </c>
      <c r="S8703" t="n">
        <v>0</v>
      </c>
      <c r="T8703" t="n">
        <v>0</v>
      </c>
    </row>
    <row r="8704">
      <c r="A8704" s="8" t="n">
        <v>46224</v>
      </c>
      <c r="B8704" t="inlineStr">
        <is>
          <t>YX</t>
        </is>
      </c>
      <c r="C8704" s="9">
        <f>_xlfn.XLOOKUP(B8704,Carriers[Code],Carriers[Airline])</f>
        <v/>
      </c>
      <c r="D8704" t="n">
        <v>5854</v>
      </c>
      <c r="E8704" t="inlineStr">
        <is>
          <t>LGA</t>
        </is>
      </c>
      <c r="F8704" s="10" t="n">
        <v>1200</v>
      </c>
      <c r="G8704" t="inlineStr">
        <is>
          <t>1200-1259</t>
        </is>
      </c>
      <c r="H8704" s="9">
        <f>INT(F8704/100)</f>
        <v/>
      </c>
      <c r="M8704" t="n">
        <v>1</v>
      </c>
      <c r="N8704" t="inlineStr">
        <is>
          <t>A</t>
        </is>
      </c>
      <c r="O8704" t="n">
        <v>0</v>
      </c>
    </row>
    <row r="8705">
      <c r="A8705" s="8" t="n">
        <v>46224</v>
      </c>
      <c r="B8705" t="inlineStr">
        <is>
          <t>AA</t>
        </is>
      </c>
      <c r="C8705" s="9">
        <f>_xlfn.XLOOKUP(B8705,Carriers[Code],Carriers[Airline])</f>
        <v/>
      </c>
      <c r="D8705" t="n">
        <v>1610</v>
      </c>
      <c r="E8705" t="inlineStr">
        <is>
          <t>ORD</t>
        </is>
      </c>
      <c r="F8705" s="10" t="n">
        <v>1201</v>
      </c>
      <c r="G8705" t="inlineStr">
        <is>
          <t>1200-1259</t>
        </is>
      </c>
      <c r="H8705" s="9">
        <f>INT(F8705/100)</f>
        <v/>
      </c>
      <c r="I8705" t="n">
        <v>-2</v>
      </c>
      <c r="J8705" t="n">
        <v>0</v>
      </c>
      <c r="K8705" t="n">
        <v>43</v>
      </c>
      <c r="L8705" t="n">
        <v>1</v>
      </c>
      <c r="M8705" t="n">
        <v>0</v>
      </c>
      <c r="O8705" t="n">
        <v>0</v>
      </c>
      <c r="P8705" t="n">
        <v>0</v>
      </c>
      <c r="Q8705" t="n">
        <v>0</v>
      </c>
      <c r="R8705" t="n">
        <v>43</v>
      </c>
      <c r="S8705" t="n">
        <v>0</v>
      </c>
      <c r="T8705" t="n">
        <v>0</v>
      </c>
    </row>
    <row r="8706">
      <c r="A8706" s="8" t="n">
        <v>46224</v>
      </c>
      <c r="B8706" t="inlineStr">
        <is>
          <t>DL</t>
        </is>
      </c>
      <c r="C8706" s="9">
        <f>_xlfn.XLOOKUP(B8706,Carriers[Code],Carriers[Airline])</f>
        <v/>
      </c>
      <c r="D8706" t="n">
        <v>303</v>
      </c>
      <c r="E8706" t="inlineStr">
        <is>
          <t>DFW</t>
        </is>
      </c>
      <c r="F8706" s="10" t="n">
        <v>1205</v>
      </c>
      <c r="G8706" t="inlineStr">
        <is>
          <t>1200-1259</t>
        </is>
      </c>
      <c r="H8706" s="9">
        <f>INT(F8706/100)</f>
        <v/>
      </c>
      <c r="I8706" t="n">
        <v>49</v>
      </c>
      <c r="J8706" t="n">
        <v>1</v>
      </c>
      <c r="K8706" t="n">
        <v>66</v>
      </c>
      <c r="L8706" t="n">
        <v>1</v>
      </c>
      <c r="M8706" t="n">
        <v>0</v>
      </c>
      <c r="O8706" t="n">
        <v>0</v>
      </c>
      <c r="P8706" t="n">
        <v>0</v>
      </c>
      <c r="Q8706" t="n">
        <v>0</v>
      </c>
      <c r="R8706" t="n">
        <v>66</v>
      </c>
      <c r="S8706" t="n">
        <v>0</v>
      </c>
      <c r="T8706" t="n">
        <v>0</v>
      </c>
    </row>
    <row r="8707">
      <c r="A8707" s="8" t="n">
        <v>46224</v>
      </c>
      <c r="B8707" t="inlineStr">
        <is>
          <t>DL</t>
        </is>
      </c>
      <c r="C8707" s="9">
        <f>_xlfn.XLOOKUP(B8707,Carriers[Code],Carriers[Airline])</f>
        <v/>
      </c>
      <c r="D8707" t="n">
        <v>2785</v>
      </c>
      <c r="E8707" t="inlineStr">
        <is>
          <t>CHS</t>
        </is>
      </c>
      <c r="F8707" s="10" t="n">
        <v>1206</v>
      </c>
      <c r="G8707" t="inlineStr">
        <is>
          <t>1200-1259</t>
        </is>
      </c>
      <c r="H8707" s="9">
        <f>INT(F8707/100)</f>
        <v/>
      </c>
      <c r="I8707" t="n">
        <v>29</v>
      </c>
      <c r="J8707" t="n">
        <v>1</v>
      </c>
      <c r="K8707" t="n">
        <v>53</v>
      </c>
      <c r="L8707" t="n">
        <v>1</v>
      </c>
      <c r="M8707" t="n">
        <v>0</v>
      </c>
      <c r="O8707" t="n">
        <v>0</v>
      </c>
      <c r="P8707" t="n">
        <v>0</v>
      </c>
      <c r="Q8707" t="n">
        <v>0</v>
      </c>
      <c r="R8707" t="n">
        <v>50</v>
      </c>
      <c r="S8707" t="n">
        <v>0</v>
      </c>
      <c r="T8707" t="n">
        <v>3</v>
      </c>
    </row>
    <row r="8708">
      <c r="A8708" s="8" t="n">
        <v>46224</v>
      </c>
      <c r="B8708" t="inlineStr">
        <is>
          <t>B6</t>
        </is>
      </c>
      <c r="C8708" s="9">
        <f>_xlfn.XLOOKUP(B8708,Carriers[Code],Carriers[Airline])</f>
        <v/>
      </c>
      <c r="D8708" t="n">
        <v>51</v>
      </c>
      <c r="E8708" t="inlineStr">
        <is>
          <t>MCO</t>
        </is>
      </c>
      <c r="F8708" s="10" t="n">
        <v>1210</v>
      </c>
      <c r="G8708" t="inlineStr">
        <is>
          <t>1200-1259</t>
        </is>
      </c>
      <c r="H8708" s="9">
        <f>INT(F8708/100)</f>
        <v/>
      </c>
      <c r="M8708" t="n">
        <v>1</v>
      </c>
      <c r="N8708" t="inlineStr">
        <is>
          <t>B</t>
        </is>
      </c>
      <c r="O8708" t="n">
        <v>0</v>
      </c>
    </row>
    <row r="8709">
      <c r="A8709" s="8" t="n">
        <v>46224</v>
      </c>
      <c r="B8709" t="inlineStr">
        <is>
          <t>B6</t>
        </is>
      </c>
      <c r="C8709" s="9">
        <f>_xlfn.XLOOKUP(B8709,Carriers[Code],Carriers[Airline])</f>
        <v/>
      </c>
      <c r="D8709" t="n">
        <v>1352</v>
      </c>
      <c r="E8709" t="inlineStr">
        <is>
          <t>ACK</t>
        </is>
      </c>
      <c r="F8709" s="10" t="n">
        <v>1212</v>
      </c>
      <c r="G8709" t="inlineStr">
        <is>
          <t>1200-1259</t>
        </is>
      </c>
      <c r="H8709" s="9">
        <f>INT(F8709/100)</f>
        <v/>
      </c>
      <c r="I8709" t="n">
        <v>13</v>
      </c>
      <c r="J8709" t="n">
        <v>0</v>
      </c>
      <c r="K8709" t="n">
        <v>14</v>
      </c>
      <c r="L8709" t="n">
        <v>0</v>
      </c>
      <c r="M8709" t="n">
        <v>0</v>
      </c>
      <c r="O8709" t="n">
        <v>0</v>
      </c>
    </row>
    <row r="8710">
      <c r="A8710" s="8" t="n">
        <v>46224</v>
      </c>
      <c r="B8710" t="inlineStr">
        <is>
          <t>UA</t>
        </is>
      </c>
      <c r="C8710" s="9">
        <f>_xlfn.XLOOKUP(B8710,Carriers[Code],Carriers[Airline])</f>
        <v/>
      </c>
      <c r="D8710" t="n">
        <v>414</v>
      </c>
      <c r="E8710" t="inlineStr">
        <is>
          <t>DEN</t>
        </is>
      </c>
      <c r="F8710" s="10" t="n">
        <v>1222</v>
      </c>
      <c r="G8710" t="inlineStr">
        <is>
          <t>1200-1259</t>
        </is>
      </c>
      <c r="H8710" s="9">
        <f>INT(F8710/100)</f>
        <v/>
      </c>
      <c r="I8710" t="n">
        <v>35</v>
      </c>
      <c r="J8710" t="n">
        <v>1</v>
      </c>
      <c r="K8710" t="n">
        <v>63</v>
      </c>
      <c r="L8710" t="n">
        <v>1</v>
      </c>
      <c r="M8710" t="n">
        <v>0</v>
      </c>
      <c r="O8710" t="n">
        <v>0</v>
      </c>
      <c r="P8710" t="n">
        <v>6</v>
      </c>
      <c r="Q8710" t="n">
        <v>0</v>
      </c>
      <c r="R8710" t="n">
        <v>28</v>
      </c>
      <c r="S8710" t="n">
        <v>0</v>
      </c>
      <c r="T8710" t="n">
        <v>29</v>
      </c>
    </row>
    <row r="8711">
      <c r="A8711" s="8" t="n">
        <v>46224</v>
      </c>
      <c r="B8711" t="inlineStr">
        <is>
          <t>YX</t>
        </is>
      </c>
      <c r="C8711" s="9">
        <f>_xlfn.XLOOKUP(B8711,Carriers[Code],Carriers[Airline])</f>
        <v/>
      </c>
      <c r="D8711" t="n">
        <v>4367</v>
      </c>
      <c r="E8711" t="inlineStr">
        <is>
          <t>LGA</t>
        </is>
      </c>
      <c r="F8711" s="10" t="n">
        <v>1223</v>
      </c>
      <c r="G8711" t="inlineStr">
        <is>
          <t>1200-1259</t>
        </is>
      </c>
      <c r="H8711" s="9">
        <f>INT(F8711/100)</f>
        <v/>
      </c>
      <c r="M8711" t="n">
        <v>1</v>
      </c>
      <c r="N8711" t="inlineStr">
        <is>
          <t>C</t>
        </is>
      </c>
      <c r="O8711" t="n">
        <v>0</v>
      </c>
    </row>
    <row r="8712">
      <c r="A8712" s="8" t="n">
        <v>46224</v>
      </c>
      <c r="B8712" t="inlineStr">
        <is>
          <t>DL</t>
        </is>
      </c>
      <c r="C8712" s="9">
        <f>_xlfn.XLOOKUP(B8712,Carriers[Code],Carriers[Airline])</f>
        <v/>
      </c>
      <c r="D8712" t="n">
        <v>2816</v>
      </c>
      <c r="E8712" t="inlineStr">
        <is>
          <t>ORD</t>
        </is>
      </c>
      <c r="F8712" s="10" t="n">
        <v>1225</v>
      </c>
      <c r="G8712" t="inlineStr">
        <is>
          <t>1200-1259</t>
        </is>
      </c>
      <c r="H8712" s="9">
        <f>INT(F8712/100)</f>
        <v/>
      </c>
      <c r="I8712" t="n">
        <v>21</v>
      </c>
      <c r="J8712" t="n">
        <v>1</v>
      </c>
      <c r="K8712" t="n">
        <v>31</v>
      </c>
      <c r="L8712" t="n">
        <v>1</v>
      </c>
      <c r="M8712" t="n">
        <v>0</v>
      </c>
      <c r="O8712" t="n">
        <v>0</v>
      </c>
      <c r="P8712" t="n">
        <v>0</v>
      </c>
      <c r="Q8712" t="n">
        <v>0</v>
      </c>
      <c r="R8712" t="n">
        <v>31</v>
      </c>
      <c r="S8712" t="n">
        <v>0</v>
      </c>
      <c r="T8712" t="n">
        <v>0</v>
      </c>
    </row>
    <row r="8713">
      <c r="A8713" s="8" t="n">
        <v>46224</v>
      </c>
      <c r="B8713" t="inlineStr">
        <is>
          <t>YX</t>
        </is>
      </c>
      <c r="C8713" s="9">
        <f>_xlfn.XLOOKUP(B8713,Carriers[Code],Carriers[Airline])</f>
        <v/>
      </c>
      <c r="D8713" t="n">
        <v>4366</v>
      </c>
      <c r="E8713" t="inlineStr">
        <is>
          <t>JFK</t>
        </is>
      </c>
      <c r="F8713" s="10" t="n">
        <v>1225</v>
      </c>
      <c r="G8713" t="inlineStr">
        <is>
          <t>1200-1259</t>
        </is>
      </c>
      <c r="H8713" s="9">
        <f>INT(F8713/100)</f>
        <v/>
      </c>
      <c r="M8713" t="n">
        <v>1</v>
      </c>
      <c r="N8713" t="inlineStr">
        <is>
          <t>C</t>
        </is>
      </c>
      <c r="O8713" t="n">
        <v>0</v>
      </c>
    </row>
    <row r="8714">
      <c r="A8714" s="8" t="n">
        <v>46224</v>
      </c>
      <c r="B8714" t="inlineStr">
        <is>
          <t>B6</t>
        </is>
      </c>
      <c r="C8714" s="9">
        <f>_xlfn.XLOOKUP(B8714,Carriers[Code],Carriers[Airline])</f>
        <v/>
      </c>
      <c r="D8714" t="n">
        <v>269</v>
      </c>
      <c r="E8714" t="inlineStr">
        <is>
          <t>FLL</t>
        </is>
      </c>
      <c r="F8714" s="10" t="n">
        <v>1230</v>
      </c>
      <c r="G8714" t="inlineStr">
        <is>
          <t>1200-1259</t>
        </is>
      </c>
      <c r="H8714" s="9">
        <f>INT(F8714/100)</f>
        <v/>
      </c>
      <c r="I8714" t="n">
        <v>24</v>
      </c>
      <c r="J8714" t="n">
        <v>1</v>
      </c>
      <c r="K8714" t="n">
        <v>42</v>
      </c>
      <c r="L8714" t="n">
        <v>1</v>
      </c>
      <c r="M8714" t="n">
        <v>0</v>
      </c>
      <c r="O8714" t="n">
        <v>0</v>
      </c>
      <c r="P8714" t="n">
        <v>24</v>
      </c>
      <c r="Q8714" t="n">
        <v>0</v>
      </c>
      <c r="R8714" t="n">
        <v>18</v>
      </c>
      <c r="S8714" t="n">
        <v>0</v>
      </c>
      <c r="T8714" t="n">
        <v>0</v>
      </c>
    </row>
    <row r="8715">
      <c r="A8715" s="8" t="n">
        <v>46224</v>
      </c>
      <c r="B8715" t="inlineStr">
        <is>
          <t>DL</t>
        </is>
      </c>
      <c r="C8715" s="9">
        <f>_xlfn.XLOOKUP(B8715,Carriers[Code],Carriers[Airline])</f>
        <v/>
      </c>
      <c r="D8715" t="n">
        <v>2779</v>
      </c>
      <c r="E8715" t="inlineStr">
        <is>
          <t>ATL</t>
        </is>
      </c>
      <c r="F8715" s="10" t="n">
        <v>1230</v>
      </c>
      <c r="G8715" t="inlineStr">
        <is>
          <t>1200-1259</t>
        </is>
      </c>
      <c r="H8715" s="9">
        <f>INT(F8715/100)</f>
        <v/>
      </c>
      <c r="I8715" t="n">
        <v>-1</v>
      </c>
      <c r="J8715" t="n">
        <v>0</v>
      </c>
      <c r="K8715" t="n">
        <v>20</v>
      </c>
      <c r="L8715" t="n">
        <v>1</v>
      </c>
      <c r="M8715" t="n">
        <v>0</v>
      </c>
      <c r="O8715" t="n">
        <v>0</v>
      </c>
      <c r="P8715" t="n">
        <v>0</v>
      </c>
      <c r="Q8715" t="n">
        <v>0</v>
      </c>
      <c r="R8715" t="n">
        <v>20</v>
      </c>
      <c r="S8715" t="n">
        <v>0</v>
      </c>
      <c r="T8715" t="n">
        <v>0</v>
      </c>
    </row>
    <row r="8716">
      <c r="A8716" s="8" t="n">
        <v>46224</v>
      </c>
      <c r="B8716" t="inlineStr">
        <is>
          <t>UA</t>
        </is>
      </c>
      <c r="C8716" s="9">
        <f>_xlfn.XLOOKUP(B8716,Carriers[Code],Carriers[Airline])</f>
        <v/>
      </c>
      <c r="D8716" t="n">
        <v>1732</v>
      </c>
      <c r="E8716" t="inlineStr">
        <is>
          <t>ORD</t>
        </is>
      </c>
      <c r="F8716" s="10" t="n">
        <v>1230</v>
      </c>
      <c r="G8716" t="inlineStr">
        <is>
          <t>1200-1259</t>
        </is>
      </c>
      <c r="H8716" s="9">
        <f>INT(F8716/100)</f>
        <v/>
      </c>
      <c r="I8716" t="n">
        <v>4</v>
      </c>
      <c r="J8716" t="n">
        <v>0</v>
      </c>
      <c r="K8716" t="n">
        <v>47</v>
      </c>
      <c r="L8716" t="n">
        <v>1</v>
      </c>
      <c r="M8716" t="n">
        <v>0</v>
      </c>
      <c r="O8716" t="n">
        <v>0</v>
      </c>
      <c r="P8716" t="n">
        <v>0</v>
      </c>
      <c r="Q8716" t="n">
        <v>0</v>
      </c>
      <c r="R8716" t="n">
        <v>47</v>
      </c>
      <c r="S8716" t="n">
        <v>0</v>
      </c>
      <c r="T8716" t="n">
        <v>0</v>
      </c>
    </row>
    <row r="8717">
      <c r="A8717" s="8" t="n">
        <v>46224</v>
      </c>
      <c r="B8717" t="inlineStr">
        <is>
          <t>YX</t>
        </is>
      </c>
      <c r="C8717" s="9">
        <f>_xlfn.XLOOKUP(B8717,Carriers[Code],Carriers[Airline])</f>
        <v/>
      </c>
      <c r="D8717" t="n">
        <v>3413</v>
      </c>
      <c r="E8717" t="inlineStr">
        <is>
          <t>IAD</t>
        </is>
      </c>
      <c r="F8717" s="10" t="n">
        <v>1235</v>
      </c>
      <c r="G8717" t="inlineStr">
        <is>
          <t>1200-1259</t>
        </is>
      </c>
      <c r="H8717" s="9">
        <f>INT(F8717/100)</f>
        <v/>
      </c>
      <c r="I8717" t="n">
        <v>5</v>
      </c>
      <c r="J8717" t="n">
        <v>0</v>
      </c>
      <c r="K8717" t="n">
        <v>-14</v>
      </c>
      <c r="L8717" t="n">
        <v>0</v>
      </c>
      <c r="M8717" t="n">
        <v>0</v>
      </c>
      <c r="O8717" t="n">
        <v>0</v>
      </c>
    </row>
    <row r="8718">
      <c r="A8718" s="8" t="n">
        <v>46224</v>
      </c>
      <c r="B8718" t="inlineStr">
        <is>
          <t>YX</t>
        </is>
      </c>
      <c r="C8718" s="9">
        <f>_xlfn.XLOOKUP(B8718,Carriers[Code],Carriers[Airline])</f>
        <v/>
      </c>
      <c r="D8718" t="n">
        <v>5857</v>
      </c>
      <c r="E8718" t="inlineStr">
        <is>
          <t>DCA</t>
        </is>
      </c>
      <c r="F8718" s="10" t="n">
        <v>1235</v>
      </c>
      <c r="G8718" t="inlineStr">
        <is>
          <t>1200-1259</t>
        </is>
      </c>
      <c r="H8718" s="9">
        <f>INT(F8718/100)</f>
        <v/>
      </c>
      <c r="I8718" t="n">
        <v>-2</v>
      </c>
      <c r="J8718" t="n">
        <v>0</v>
      </c>
      <c r="M8718" t="n">
        <v>1</v>
      </c>
      <c r="N8718" t="inlineStr">
        <is>
          <t>C</t>
        </is>
      </c>
      <c r="O8718" t="n">
        <v>0</v>
      </c>
    </row>
    <row r="8719">
      <c r="A8719" s="8" t="n">
        <v>46224</v>
      </c>
      <c r="B8719" t="inlineStr">
        <is>
          <t>AA</t>
        </is>
      </c>
      <c r="C8719" s="9">
        <f>_xlfn.XLOOKUP(B8719,Carriers[Code],Carriers[Airline])</f>
        <v/>
      </c>
      <c r="D8719" t="n">
        <v>1583</v>
      </c>
      <c r="E8719" t="inlineStr">
        <is>
          <t>DFW</t>
        </is>
      </c>
      <c r="F8719" s="10" t="n">
        <v>1238</v>
      </c>
      <c r="G8719" t="inlineStr">
        <is>
          <t>1200-1259</t>
        </is>
      </c>
      <c r="H8719" s="9">
        <f>INT(F8719/100)</f>
        <v/>
      </c>
      <c r="I8719" t="n">
        <v>60</v>
      </c>
      <c r="J8719" t="n">
        <v>1</v>
      </c>
      <c r="K8719" t="n">
        <v>96</v>
      </c>
      <c r="L8719" t="n">
        <v>1</v>
      </c>
      <c r="M8719" t="n">
        <v>0</v>
      </c>
      <c r="O8719" t="n">
        <v>0</v>
      </c>
      <c r="P8719" t="n">
        <v>0</v>
      </c>
      <c r="Q8719" t="n">
        <v>47</v>
      </c>
      <c r="R8719" t="n">
        <v>36</v>
      </c>
      <c r="S8719" t="n">
        <v>0</v>
      </c>
      <c r="T8719" t="n">
        <v>13</v>
      </c>
    </row>
    <row r="8720">
      <c r="A8720" s="8" t="n">
        <v>46224</v>
      </c>
      <c r="B8720" t="inlineStr">
        <is>
          <t>AA</t>
        </is>
      </c>
      <c r="C8720" s="9">
        <f>_xlfn.XLOOKUP(B8720,Carriers[Code],Carriers[Airline])</f>
        <v/>
      </c>
      <c r="D8720" t="n">
        <v>3043</v>
      </c>
      <c r="E8720" t="inlineStr">
        <is>
          <t>PHL</t>
        </is>
      </c>
      <c r="F8720" s="10" t="n">
        <v>1238</v>
      </c>
      <c r="G8720" t="inlineStr">
        <is>
          <t>1200-1259</t>
        </is>
      </c>
      <c r="H8720" s="9">
        <f>INT(F8720/100)</f>
        <v/>
      </c>
      <c r="I8720" t="n">
        <v>37</v>
      </c>
      <c r="J8720" t="n">
        <v>1</v>
      </c>
      <c r="K8720" t="n">
        <v>36</v>
      </c>
      <c r="L8720" t="n">
        <v>1</v>
      </c>
      <c r="M8720" t="n">
        <v>0</v>
      </c>
      <c r="O8720" t="n">
        <v>0</v>
      </c>
      <c r="P8720" t="n">
        <v>0</v>
      </c>
      <c r="Q8720" t="n">
        <v>5</v>
      </c>
      <c r="R8720" t="n">
        <v>0</v>
      </c>
      <c r="S8720" t="n">
        <v>0</v>
      </c>
      <c r="T8720" t="n">
        <v>31</v>
      </c>
    </row>
    <row r="8721">
      <c r="A8721" s="8" t="n">
        <v>46224</v>
      </c>
      <c r="B8721" t="inlineStr">
        <is>
          <t>MQ</t>
        </is>
      </c>
      <c r="C8721" s="9">
        <f>_xlfn.XLOOKUP(B8721,Carriers[Code],Carriers[Airline])</f>
        <v/>
      </c>
      <c r="D8721" t="n">
        <v>3470</v>
      </c>
      <c r="E8721" t="inlineStr">
        <is>
          <t>CMH</t>
        </is>
      </c>
      <c r="F8721" s="10" t="n">
        <v>1240</v>
      </c>
      <c r="G8721" t="inlineStr">
        <is>
          <t>1200-1259</t>
        </is>
      </c>
      <c r="H8721" s="9">
        <f>INT(F8721/100)</f>
        <v/>
      </c>
      <c r="I8721" t="n">
        <v>25</v>
      </c>
      <c r="J8721" t="n">
        <v>1</v>
      </c>
      <c r="K8721" t="n">
        <v>93</v>
      </c>
      <c r="L8721" t="n">
        <v>1</v>
      </c>
      <c r="M8721" t="n">
        <v>0</v>
      </c>
      <c r="O8721" t="n">
        <v>0</v>
      </c>
      <c r="P8721" t="n">
        <v>0</v>
      </c>
      <c r="Q8721" t="n">
        <v>6</v>
      </c>
      <c r="R8721" t="n">
        <v>68</v>
      </c>
      <c r="S8721" t="n">
        <v>0</v>
      </c>
      <c r="T8721" t="n">
        <v>19</v>
      </c>
    </row>
    <row r="8722">
      <c r="A8722" s="8" t="n">
        <v>46224</v>
      </c>
      <c r="B8722" t="inlineStr">
        <is>
          <t>B6</t>
        </is>
      </c>
      <c r="C8722" s="9">
        <f>_xlfn.XLOOKUP(B8722,Carriers[Code],Carriers[Airline])</f>
        <v/>
      </c>
      <c r="D8722" t="n">
        <v>717</v>
      </c>
      <c r="E8722" t="inlineStr">
        <is>
          <t>JFK</t>
        </is>
      </c>
      <c r="F8722" s="10" t="n">
        <v>1245</v>
      </c>
      <c r="G8722" t="inlineStr">
        <is>
          <t>1200-1259</t>
        </is>
      </c>
      <c r="H8722" s="9">
        <f>INT(F8722/100)</f>
        <v/>
      </c>
      <c r="I8722" t="n">
        <v>11</v>
      </c>
      <c r="J8722" t="n">
        <v>0</v>
      </c>
      <c r="K8722" t="n">
        <v>12</v>
      </c>
      <c r="L8722" t="n">
        <v>0</v>
      </c>
      <c r="M8722" t="n">
        <v>0</v>
      </c>
      <c r="O8722" t="n">
        <v>0</v>
      </c>
    </row>
    <row r="8723">
      <c r="A8723" s="8" t="n">
        <v>46224</v>
      </c>
      <c r="B8723" t="inlineStr">
        <is>
          <t>WN</t>
        </is>
      </c>
      <c r="C8723" s="9">
        <f>_xlfn.XLOOKUP(B8723,Carriers[Code],Carriers[Airline])</f>
        <v/>
      </c>
      <c r="D8723" t="n">
        <v>887</v>
      </c>
      <c r="E8723" t="inlineStr">
        <is>
          <t>DEN</t>
        </is>
      </c>
      <c r="F8723" s="10" t="n">
        <v>1250</v>
      </c>
      <c r="G8723" t="inlineStr">
        <is>
          <t>1200-1259</t>
        </is>
      </c>
      <c r="H8723" s="9">
        <f>INT(F8723/100)</f>
        <v/>
      </c>
      <c r="M8723" t="n">
        <v>1</v>
      </c>
      <c r="N8723" t="inlineStr">
        <is>
          <t>A</t>
        </is>
      </c>
      <c r="O8723" t="n">
        <v>0</v>
      </c>
    </row>
    <row r="8724">
      <c r="A8724" s="8" t="n">
        <v>46224</v>
      </c>
      <c r="B8724" t="inlineStr">
        <is>
          <t>WN</t>
        </is>
      </c>
      <c r="C8724" s="9">
        <f>_xlfn.XLOOKUP(B8724,Carriers[Code],Carriers[Airline])</f>
        <v/>
      </c>
      <c r="D8724" t="n">
        <v>4917</v>
      </c>
      <c r="E8724" t="inlineStr">
        <is>
          <t>STL</t>
        </is>
      </c>
      <c r="F8724" s="10" t="n">
        <v>1250</v>
      </c>
      <c r="G8724" t="inlineStr">
        <is>
          <t>1200-1259</t>
        </is>
      </c>
      <c r="H8724" s="9">
        <f>INT(F8724/100)</f>
        <v/>
      </c>
      <c r="I8724" t="n">
        <v>132</v>
      </c>
      <c r="J8724" t="n">
        <v>1</v>
      </c>
      <c r="K8724" t="n">
        <v>172</v>
      </c>
      <c r="L8724" t="n">
        <v>1</v>
      </c>
      <c r="M8724" t="n">
        <v>0</v>
      </c>
      <c r="O8724" t="n">
        <v>0</v>
      </c>
      <c r="P8724" t="n">
        <v>0</v>
      </c>
      <c r="Q8724" t="n">
        <v>0</v>
      </c>
      <c r="R8724" t="n">
        <v>135</v>
      </c>
      <c r="S8724" t="n">
        <v>0</v>
      </c>
      <c r="T8724" t="n">
        <v>37</v>
      </c>
    </row>
    <row r="8725">
      <c r="A8725" s="8" t="n">
        <v>46224</v>
      </c>
      <c r="B8725" t="inlineStr">
        <is>
          <t>B6</t>
        </is>
      </c>
      <c r="C8725" s="9">
        <f>_xlfn.XLOOKUP(B8725,Carriers[Code],Carriers[Airline])</f>
        <v/>
      </c>
      <c r="D8725" t="n">
        <v>855</v>
      </c>
      <c r="E8725" t="inlineStr">
        <is>
          <t>DCA</t>
        </is>
      </c>
      <c r="F8725" s="10" t="n">
        <v>1253</v>
      </c>
      <c r="G8725" t="inlineStr">
        <is>
          <t>1200-1259</t>
        </is>
      </c>
      <c r="H8725" s="9">
        <f>INT(F8725/100)</f>
        <v/>
      </c>
      <c r="I8725" t="n">
        <v>58</v>
      </c>
      <c r="J8725" t="n">
        <v>1</v>
      </c>
      <c r="M8725" t="n">
        <v>1</v>
      </c>
      <c r="N8725" t="inlineStr">
        <is>
          <t>B</t>
        </is>
      </c>
      <c r="O8725" t="n">
        <v>0</v>
      </c>
    </row>
    <row r="8726">
      <c r="A8726" s="8" t="n">
        <v>46224</v>
      </c>
      <c r="B8726" t="inlineStr">
        <is>
          <t>YX</t>
        </is>
      </c>
      <c r="C8726" s="9">
        <f>_xlfn.XLOOKUP(B8726,Carriers[Code],Carriers[Airline])</f>
        <v/>
      </c>
      <c r="D8726" t="n">
        <v>5829</v>
      </c>
      <c r="E8726" t="inlineStr">
        <is>
          <t>EWR</t>
        </is>
      </c>
      <c r="F8726" s="10" t="n">
        <v>1255</v>
      </c>
      <c r="G8726" t="inlineStr">
        <is>
          <t>1200-1259</t>
        </is>
      </c>
      <c r="H8726" s="9">
        <f>INT(F8726/100)</f>
        <v/>
      </c>
      <c r="M8726" t="n">
        <v>1</v>
      </c>
      <c r="N8726" t="inlineStr">
        <is>
          <t>A</t>
        </is>
      </c>
      <c r="O8726" t="n">
        <v>0</v>
      </c>
    </row>
    <row r="8727">
      <c r="A8727" s="8" t="n">
        <v>46224</v>
      </c>
      <c r="B8727" t="inlineStr">
        <is>
          <t>AA</t>
        </is>
      </c>
      <c r="C8727" s="9">
        <f>_xlfn.XLOOKUP(B8727,Carriers[Code],Carriers[Airline])</f>
        <v/>
      </c>
      <c r="D8727" t="n">
        <v>1057</v>
      </c>
      <c r="E8727" t="inlineStr">
        <is>
          <t>PHX</t>
        </is>
      </c>
      <c r="F8727" s="10" t="n">
        <v>1300</v>
      </c>
      <c r="G8727" t="inlineStr">
        <is>
          <t>1300-1359</t>
        </is>
      </c>
      <c r="H8727" s="9">
        <f>INT(F8727/100)</f>
        <v/>
      </c>
      <c r="I8727" t="n">
        <v>64</v>
      </c>
      <c r="J8727" t="n">
        <v>1</v>
      </c>
      <c r="K8727" t="n">
        <v>91</v>
      </c>
      <c r="L8727" t="n">
        <v>1</v>
      </c>
      <c r="M8727" t="n">
        <v>0</v>
      </c>
      <c r="O8727" t="n">
        <v>0</v>
      </c>
      <c r="P8727" t="n">
        <v>0</v>
      </c>
      <c r="Q8727" t="n">
        <v>14</v>
      </c>
      <c r="R8727" t="n">
        <v>27</v>
      </c>
      <c r="S8727" t="n">
        <v>0</v>
      </c>
      <c r="T8727" t="n">
        <v>50</v>
      </c>
    </row>
    <row r="8728">
      <c r="A8728" s="8" t="n">
        <v>46224</v>
      </c>
      <c r="B8728" t="inlineStr">
        <is>
          <t>YX</t>
        </is>
      </c>
      <c r="C8728" s="9">
        <f>_xlfn.XLOOKUP(B8728,Carriers[Code],Carriers[Airline])</f>
        <v/>
      </c>
      <c r="D8728" t="n">
        <v>5748</v>
      </c>
      <c r="E8728" t="inlineStr">
        <is>
          <t>LGA</t>
        </is>
      </c>
      <c r="F8728" s="10" t="n">
        <v>1300</v>
      </c>
      <c r="G8728" t="inlineStr">
        <is>
          <t>1300-1359</t>
        </is>
      </c>
      <c r="H8728" s="9">
        <f>INT(F8728/100)</f>
        <v/>
      </c>
      <c r="I8728" t="n">
        <v>15</v>
      </c>
      <c r="J8728" t="n">
        <v>1</v>
      </c>
      <c r="M8728" t="n">
        <v>1</v>
      </c>
      <c r="N8728" t="inlineStr">
        <is>
          <t>C</t>
        </is>
      </c>
      <c r="O8728" t="n">
        <v>0</v>
      </c>
    </row>
    <row r="8729">
      <c r="A8729" s="8" t="n">
        <v>46224</v>
      </c>
      <c r="B8729" t="inlineStr">
        <is>
          <t>YX</t>
        </is>
      </c>
      <c r="C8729" s="9">
        <f>_xlfn.XLOOKUP(B8729,Carriers[Code],Carriers[Airline])</f>
        <v/>
      </c>
      <c r="D8729" t="n">
        <v>4386</v>
      </c>
      <c r="E8729" t="inlineStr">
        <is>
          <t>ORD</t>
        </is>
      </c>
      <c r="F8729" s="10" t="n">
        <v>1301</v>
      </c>
      <c r="G8729" t="inlineStr">
        <is>
          <t>1300-1359</t>
        </is>
      </c>
      <c r="H8729" s="9">
        <f>INT(F8729/100)</f>
        <v/>
      </c>
      <c r="I8729" t="n">
        <v>72</v>
      </c>
      <c r="J8729" t="n">
        <v>1</v>
      </c>
      <c r="K8729" t="n">
        <v>123</v>
      </c>
      <c r="L8729" t="n">
        <v>1</v>
      </c>
      <c r="M8729" t="n">
        <v>0</v>
      </c>
      <c r="O8729" t="n">
        <v>0</v>
      </c>
      <c r="P8729" t="n">
        <v>0</v>
      </c>
      <c r="Q8729" t="n">
        <v>5</v>
      </c>
      <c r="R8729" t="n">
        <v>51</v>
      </c>
      <c r="S8729" t="n">
        <v>0</v>
      </c>
      <c r="T8729" t="n">
        <v>67</v>
      </c>
    </row>
    <row r="8730">
      <c r="A8730" s="8" t="n">
        <v>46224</v>
      </c>
      <c r="B8730" t="inlineStr">
        <is>
          <t>DL</t>
        </is>
      </c>
      <c r="C8730" s="9">
        <f>_xlfn.XLOOKUP(B8730,Carriers[Code],Carriers[Airline])</f>
        <v/>
      </c>
      <c r="D8730" t="n">
        <v>2283</v>
      </c>
      <c r="E8730" t="inlineStr">
        <is>
          <t>RDU</t>
        </is>
      </c>
      <c r="F8730" s="10" t="n">
        <v>1303</v>
      </c>
      <c r="G8730" t="inlineStr">
        <is>
          <t>1300-1359</t>
        </is>
      </c>
      <c r="H8730" s="9">
        <f>INT(F8730/100)</f>
        <v/>
      </c>
      <c r="I8730" t="n">
        <v>15</v>
      </c>
      <c r="J8730" t="n">
        <v>1</v>
      </c>
      <c r="K8730" t="n">
        <v>29</v>
      </c>
      <c r="L8730" t="n">
        <v>1</v>
      </c>
      <c r="M8730" t="n">
        <v>0</v>
      </c>
      <c r="O8730" t="n">
        <v>0</v>
      </c>
      <c r="P8730" t="n">
        <v>0</v>
      </c>
      <c r="Q8730" t="n">
        <v>0</v>
      </c>
      <c r="R8730" t="n">
        <v>15</v>
      </c>
      <c r="S8730" t="n">
        <v>0</v>
      </c>
      <c r="T8730" t="n">
        <v>14</v>
      </c>
    </row>
    <row r="8731">
      <c r="A8731" s="8" t="n">
        <v>46224</v>
      </c>
      <c r="B8731" t="inlineStr">
        <is>
          <t>YX</t>
        </is>
      </c>
      <c r="C8731" s="9">
        <f>_xlfn.XLOOKUP(B8731,Carriers[Code],Carriers[Airline])</f>
        <v/>
      </c>
      <c r="D8731" t="n">
        <v>5603</v>
      </c>
      <c r="E8731" t="inlineStr">
        <is>
          <t>MSN</t>
        </is>
      </c>
      <c r="F8731" s="10" t="n">
        <v>1308</v>
      </c>
      <c r="G8731" t="inlineStr">
        <is>
          <t>1300-1359</t>
        </is>
      </c>
      <c r="H8731" s="9">
        <f>INT(F8731/100)</f>
        <v/>
      </c>
      <c r="I8731" t="n">
        <v>-7</v>
      </c>
      <c r="J8731" t="n">
        <v>0</v>
      </c>
      <c r="K8731" t="n">
        <v>51</v>
      </c>
      <c r="L8731" t="n">
        <v>1</v>
      </c>
      <c r="M8731" t="n">
        <v>0</v>
      </c>
      <c r="O8731" t="n">
        <v>0</v>
      </c>
      <c r="P8731" t="n">
        <v>0</v>
      </c>
      <c r="Q8731" t="n">
        <v>0</v>
      </c>
      <c r="R8731" t="n">
        <v>51</v>
      </c>
      <c r="S8731" t="n">
        <v>0</v>
      </c>
      <c r="T8731" t="n">
        <v>0</v>
      </c>
    </row>
    <row r="8732">
      <c r="A8732" s="8" t="n">
        <v>46224</v>
      </c>
      <c r="B8732" t="inlineStr">
        <is>
          <t>DL</t>
        </is>
      </c>
      <c r="C8732" s="9">
        <f>_xlfn.XLOOKUP(B8732,Carriers[Code],Carriers[Airline])</f>
        <v/>
      </c>
      <c r="D8732" t="n">
        <v>2222</v>
      </c>
      <c r="E8732" t="inlineStr">
        <is>
          <t>DTW</t>
        </is>
      </c>
      <c r="F8732" s="10" t="n">
        <v>1310</v>
      </c>
      <c r="G8732" t="inlineStr">
        <is>
          <t>1300-1359</t>
        </is>
      </c>
      <c r="H8732" s="9">
        <f>INT(F8732/100)</f>
        <v/>
      </c>
      <c r="I8732" t="n">
        <v>35</v>
      </c>
      <c r="J8732" t="n">
        <v>1</v>
      </c>
      <c r="K8732" t="n">
        <v>106</v>
      </c>
      <c r="L8732" t="n">
        <v>1</v>
      </c>
      <c r="M8732" t="n">
        <v>0</v>
      </c>
      <c r="O8732" t="n">
        <v>0</v>
      </c>
      <c r="P8732" t="n">
        <v>0</v>
      </c>
      <c r="Q8732" t="n">
        <v>0</v>
      </c>
      <c r="R8732" t="n">
        <v>79</v>
      </c>
      <c r="S8732" t="n">
        <v>0</v>
      </c>
      <c r="T8732" t="n">
        <v>27</v>
      </c>
    </row>
    <row r="8733">
      <c r="A8733" s="8" t="n">
        <v>46224</v>
      </c>
      <c r="B8733" t="inlineStr">
        <is>
          <t>B6</t>
        </is>
      </c>
      <c r="C8733" s="9">
        <f>_xlfn.XLOOKUP(B8733,Carriers[Code],Carriers[Airline])</f>
        <v/>
      </c>
      <c r="D8733" t="n">
        <v>2251</v>
      </c>
      <c r="E8733" t="inlineStr">
        <is>
          <t>MCO</t>
        </is>
      </c>
      <c r="F8733" s="10" t="n">
        <v>1322</v>
      </c>
      <c r="G8733" t="inlineStr">
        <is>
          <t>1300-1359</t>
        </is>
      </c>
      <c r="H8733" s="9">
        <f>INT(F8733/100)</f>
        <v/>
      </c>
      <c r="I8733" t="n">
        <v>23</v>
      </c>
      <c r="J8733" t="n">
        <v>1</v>
      </c>
      <c r="K8733" t="n">
        <v>6</v>
      </c>
      <c r="L8733" t="n">
        <v>0</v>
      </c>
      <c r="M8733" t="n">
        <v>0</v>
      </c>
      <c r="O8733" t="n">
        <v>0</v>
      </c>
    </row>
    <row r="8734">
      <c r="A8734" s="8" t="n">
        <v>46224</v>
      </c>
      <c r="B8734" t="inlineStr">
        <is>
          <t>DL</t>
        </is>
      </c>
      <c r="C8734" s="9">
        <f>_xlfn.XLOOKUP(B8734,Carriers[Code],Carriers[Airline])</f>
        <v/>
      </c>
      <c r="D8734" t="n">
        <v>1297</v>
      </c>
      <c r="E8734" t="inlineStr">
        <is>
          <t>AUS</t>
        </is>
      </c>
      <c r="F8734" s="10" t="n">
        <v>1325</v>
      </c>
      <c r="G8734" t="inlineStr">
        <is>
          <t>1300-1359</t>
        </is>
      </c>
      <c r="H8734" s="9">
        <f>INT(F8734/100)</f>
        <v/>
      </c>
      <c r="I8734" t="n">
        <v>271</v>
      </c>
      <c r="J8734" t="n">
        <v>1</v>
      </c>
      <c r="K8734" t="n">
        <v>299</v>
      </c>
      <c r="L8734" t="n">
        <v>1</v>
      </c>
      <c r="M8734" t="n">
        <v>0</v>
      </c>
      <c r="O8734" t="n">
        <v>0</v>
      </c>
      <c r="P8734" t="n">
        <v>256</v>
      </c>
      <c r="Q8734" t="n">
        <v>15</v>
      </c>
      <c r="R8734" t="n">
        <v>28</v>
      </c>
      <c r="S8734" t="n">
        <v>0</v>
      </c>
      <c r="T8734" t="n">
        <v>0</v>
      </c>
    </row>
    <row r="8735">
      <c r="A8735" s="8" t="n">
        <v>46224</v>
      </c>
      <c r="B8735" t="inlineStr">
        <is>
          <t>WN</t>
        </is>
      </c>
      <c r="C8735" s="9">
        <f>_xlfn.XLOOKUP(B8735,Carriers[Code],Carriers[Airline])</f>
        <v/>
      </c>
      <c r="D8735" t="n">
        <v>320</v>
      </c>
      <c r="E8735" t="inlineStr">
        <is>
          <t>MDW</t>
        </is>
      </c>
      <c r="F8735" s="10" t="n">
        <v>1325</v>
      </c>
      <c r="G8735" t="inlineStr">
        <is>
          <t>1300-1359</t>
        </is>
      </c>
      <c r="H8735" s="9">
        <f>INT(F8735/100)</f>
        <v/>
      </c>
      <c r="I8735" t="n">
        <v>64</v>
      </c>
      <c r="J8735" t="n">
        <v>1</v>
      </c>
      <c r="K8735" t="n">
        <v>61</v>
      </c>
      <c r="L8735" t="n">
        <v>1</v>
      </c>
      <c r="M8735" t="n">
        <v>0</v>
      </c>
      <c r="O8735" t="n">
        <v>0</v>
      </c>
      <c r="P8735" t="n">
        <v>61</v>
      </c>
      <c r="Q8735" t="n">
        <v>0</v>
      </c>
      <c r="R8735" t="n">
        <v>0</v>
      </c>
      <c r="S8735" t="n">
        <v>0</v>
      </c>
      <c r="T8735" t="n">
        <v>0</v>
      </c>
    </row>
    <row r="8736">
      <c r="A8736" s="8" t="n">
        <v>46224</v>
      </c>
      <c r="B8736" t="inlineStr">
        <is>
          <t>B6</t>
        </is>
      </c>
      <c r="C8736" s="9">
        <f>_xlfn.XLOOKUP(B8736,Carriers[Code],Carriers[Airline])</f>
        <v/>
      </c>
      <c r="D8736" t="n">
        <v>1293</v>
      </c>
      <c r="E8736" t="inlineStr">
        <is>
          <t>ILM</t>
        </is>
      </c>
      <c r="F8736" s="10" t="n">
        <v>1330</v>
      </c>
      <c r="G8736" t="inlineStr">
        <is>
          <t>1300-1359</t>
        </is>
      </c>
      <c r="H8736" s="9">
        <f>INT(F8736/100)</f>
        <v/>
      </c>
      <c r="I8736" t="n">
        <v>305</v>
      </c>
      <c r="J8736" t="n">
        <v>1</v>
      </c>
      <c r="K8736" t="n">
        <v>343</v>
      </c>
      <c r="L8736" t="n">
        <v>1</v>
      </c>
      <c r="M8736" t="n">
        <v>0</v>
      </c>
      <c r="O8736" t="n">
        <v>0</v>
      </c>
      <c r="P8736" t="n">
        <v>269</v>
      </c>
      <c r="Q8736" t="n">
        <v>0</v>
      </c>
      <c r="R8736" t="n">
        <v>38</v>
      </c>
      <c r="S8736" t="n">
        <v>0</v>
      </c>
      <c r="T8736" t="n">
        <v>36</v>
      </c>
    </row>
    <row r="8737">
      <c r="A8737" s="8" t="n">
        <v>46224</v>
      </c>
      <c r="B8737" t="inlineStr">
        <is>
          <t>YX</t>
        </is>
      </c>
      <c r="C8737" s="9">
        <f>_xlfn.XLOOKUP(B8737,Carriers[Code],Carriers[Airline])</f>
        <v/>
      </c>
      <c r="D8737" t="n">
        <v>5808</v>
      </c>
      <c r="E8737" t="inlineStr">
        <is>
          <t>JFK</t>
        </is>
      </c>
      <c r="F8737" s="10" t="n">
        <v>1335</v>
      </c>
      <c r="G8737" t="inlineStr">
        <is>
          <t>1300-1359</t>
        </is>
      </c>
      <c r="H8737" s="9">
        <f>INT(F8737/100)</f>
        <v/>
      </c>
      <c r="M8737" t="n">
        <v>1</v>
      </c>
      <c r="N8737" t="inlineStr">
        <is>
          <t>A</t>
        </is>
      </c>
      <c r="O8737" t="n">
        <v>0</v>
      </c>
    </row>
    <row r="8738">
      <c r="A8738" s="8" t="n">
        <v>46224</v>
      </c>
      <c r="B8738" t="inlineStr">
        <is>
          <t>UA</t>
        </is>
      </c>
      <c r="C8738" s="9">
        <f>_xlfn.XLOOKUP(B8738,Carriers[Code],Carriers[Airline])</f>
        <v/>
      </c>
      <c r="D8738" t="n">
        <v>1976</v>
      </c>
      <c r="E8738" t="inlineStr">
        <is>
          <t>IAH</t>
        </is>
      </c>
      <c r="F8738" s="10" t="n">
        <v>1337</v>
      </c>
      <c r="G8738" t="inlineStr">
        <is>
          <t>1300-1359</t>
        </is>
      </c>
      <c r="H8738" s="9">
        <f>INT(F8738/100)</f>
        <v/>
      </c>
      <c r="I8738" t="n">
        <v>1</v>
      </c>
      <c r="J8738" t="n">
        <v>0</v>
      </c>
      <c r="K8738" t="n">
        <v>8</v>
      </c>
      <c r="L8738" t="n">
        <v>0</v>
      </c>
      <c r="M8738" t="n">
        <v>0</v>
      </c>
      <c r="O8738" t="n">
        <v>0</v>
      </c>
    </row>
    <row r="8739">
      <c r="A8739" s="8" t="n">
        <v>46224</v>
      </c>
      <c r="B8739" t="inlineStr">
        <is>
          <t>AA</t>
        </is>
      </c>
      <c r="C8739" s="9">
        <f>_xlfn.XLOOKUP(B8739,Carriers[Code],Carriers[Airline])</f>
        <v/>
      </c>
      <c r="D8739" t="n">
        <v>1589</v>
      </c>
      <c r="E8739" t="inlineStr">
        <is>
          <t>MIA</t>
        </is>
      </c>
      <c r="F8739" s="10" t="n">
        <v>1342</v>
      </c>
      <c r="G8739" t="inlineStr">
        <is>
          <t>1300-1359</t>
        </is>
      </c>
      <c r="H8739" s="9">
        <f>INT(F8739/100)</f>
        <v/>
      </c>
      <c r="I8739" t="n">
        <v>57</v>
      </c>
      <c r="J8739" t="n">
        <v>1</v>
      </c>
      <c r="K8739" t="n">
        <v>186</v>
      </c>
      <c r="L8739" t="n">
        <v>1</v>
      </c>
      <c r="M8739" t="n">
        <v>0</v>
      </c>
      <c r="O8739" t="n">
        <v>0</v>
      </c>
      <c r="P8739" t="n">
        <v>0</v>
      </c>
      <c r="Q8739" t="n">
        <v>21</v>
      </c>
      <c r="R8739" t="n">
        <v>129</v>
      </c>
      <c r="S8739" t="n">
        <v>0</v>
      </c>
      <c r="T8739" t="n">
        <v>36</v>
      </c>
    </row>
    <row r="8740">
      <c r="A8740" s="8" t="n">
        <v>46224</v>
      </c>
      <c r="B8740" t="inlineStr">
        <is>
          <t>B6</t>
        </is>
      </c>
      <c r="C8740" s="9">
        <f>_xlfn.XLOOKUP(B8740,Carriers[Code],Carriers[Airline])</f>
        <v/>
      </c>
      <c r="D8740" t="n">
        <v>641</v>
      </c>
      <c r="E8740" t="inlineStr">
        <is>
          <t>CLE</t>
        </is>
      </c>
      <c r="F8740" s="10" t="n">
        <v>1346</v>
      </c>
      <c r="G8740" t="inlineStr">
        <is>
          <t>1300-1359</t>
        </is>
      </c>
      <c r="H8740" s="9">
        <f>INT(F8740/100)</f>
        <v/>
      </c>
      <c r="I8740" t="n">
        <v>70</v>
      </c>
      <c r="J8740" t="n">
        <v>1</v>
      </c>
      <c r="K8740" t="n">
        <v>72</v>
      </c>
      <c r="L8740" t="n">
        <v>1</v>
      </c>
      <c r="M8740" t="n">
        <v>0</v>
      </c>
      <c r="O8740" t="n">
        <v>0</v>
      </c>
      <c r="P8740" t="n">
        <v>0</v>
      </c>
      <c r="Q8740" t="n">
        <v>0</v>
      </c>
      <c r="R8740" t="n">
        <v>72</v>
      </c>
      <c r="S8740" t="n">
        <v>0</v>
      </c>
      <c r="T8740" t="n">
        <v>0</v>
      </c>
    </row>
    <row r="8741">
      <c r="A8741" s="8" t="n">
        <v>46224</v>
      </c>
      <c r="B8741" t="inlineStr">
        <is>
          <t>YX</t>
        </is>
      </c>
      <c r="C8741" s="9">
        <f>_xlfn.XLOOKUP(B8741,Carriers[Code],Carriers[Airline])</f>
        <v/>
      </c>
      <c r="D8741" t="n">
        <v>4636</v>
      </c>
      <c r="E8741" t="inlineStr">
        <is>
          <t>IND</t>
        </is>
      </c>
      <c r="F8741" s="10" t="n">
        <v>1346</v>
      </c>
      <c r="G8741" t="inlineStr">
        <is>
          <t>1300-1359</t>
        </is>
      </c>
      <c r="H8741" s="9">
        <f>INT(F8741/100)</f>
        <v/>
      </c>
      <c r="M8741" t="n">
        <v>1</v>
      </c>
      <c r="N8741" t="inlineStr">
        <is>
          <t>C</t>
        </is>
      </c>
      <c r="O8741" t="n">
        <v>0</v>
      </c>
    </row>
    <row r="8742">
      <c r="A8742" s="8" t="n">
        <v>46224</v>
      </c>
      <c r="B8742" t="inlineStr">
        <is>
          <t>B6</t>
        </is>
      </c>
      <c r="C8742" s="9">
        <f>_xlfn.XLOOKUP(B8742,Carriers[Code],Carriers[Airline])</f>
        <v/>
      </c>
      <c r="D8742" t="n">
        <v>2467</v>
      </c>
      <c r="E8742" t="inlineStr">
        <is>
          <t>CHS</t>
        </is>
      </c>
      <c r="F8742" s="10" t="n">
        <v>1352</v>
      </c>
      <c r="G8742" t="inlineStr">
        <is>
          <t>1300-1359</t>
        </is>
      </c>
      <c r="H8742" s="9">
        <f>INT(F8742/100)</f>
        <v/>
      </c>
      <c r="I8742" t="n">
        <v>8</v>
      </c>
      <c r="J8742" t="n">
        <v>0</v>
      </c>
      <c r="K8742" t="n">
        <v>-3</v>
      </c>
      <c r="L8742" t="n">
        <v>0</v>
      </c>
      <c r="M8742" t="n">
        <v>0</v>
      </c>
      <c r="O8742" t="n">
        <v>0</v>
      </c>
    </row>
    <row r="8743">
      <c r="A8743" s="8" t="n">
        <v>46224</v>
      </c>
      <c r="B8743" t="inlineStr">
        <is>
          <t>DL</t>
        </is>
      </c>
      <c r="C8743" s="9">
        <f>_xlfn.XLOOKUP(B8743,Carriers[Code],Carriers[Airline])</f>
        <v/>
      </c>
      <c r="D8743" t="n">
        <v>322</v>
      </c>
      <c r="E8743" t="inlineStr">
        <is>
          <t>ATL</t>
        </is>
      </c>
      <c r="F8743" s="10" t="n">
        <v>1355</v>
      </c>
      <c r="G8743" t="inlineStr">
        <is>
          <t>1300-1359</t>
        </is>
      </c>
      <c r="H8743" s="9">
        <f>INT(F8743/100)</f>
        <v/>
      </c>
      <c r="I8743" t="n">
        <v>10</v>
      </c>
      <c r="J8743" t="n">
        <v>0</v>
      </c>
      <c r="K8743" t="n">
        <v>3</v>
      </c>
      <c r="L8743" t="n">
        <v>0</v>
      </c>
      <c r="M8743" t="n">
        <v>0</v>
      </c>
      <c r="O8743" t="n">
        <v>0</v>
      </c>
    </row>
    <row r="8744">
      <c r="A8744" s="8" t="n">
        <v>46224</v>
      </c>
      <c r="B8744" t="inlineStr">
        <is>
          <t>YX</t>
        </is>
      </c>
      <c r="C8744" s="9">
        <f>_xlfn.XLOOKUP(B8744,Carriers[Code],Carriers[Airline])</f>
        <v/>
      </c>
      <c r="D8744" t="n">
        <v>4440</v>
      </c>
      <c r="E8744" t="inlineStr">
        <is>
          <t>BUF</t>
        </is>
      </c>
      <c r="F8744" s="10" t="n">
        <v>1355</v>
      </c>
      <c r="G8744" t="inlineStr">
        <is>
          <t>1300-1359</t>
        </is>
      </c>
      <c r="H8744" s="9">
        <f>INT(F8744/100)</f>
        <v/>
      </c>
      <c r="I8744" t="n">
        <v>-5</v>
      </c>
      <c r="J8744" t="n">
        <v>0</v>
      </c>
      <c r="K8744" t="n">
        <v>46</v>
      </c>
      <c r="L8744" t="n">
        <v>1</v>
      </c>
      <c r="M8744" t="n">
        <v>0</v>
      </c>
      <c r="O8744" t="n">
        <v>0</v>
      </c>
      <c r="P8744" t="n">
        <v>0</v>
      </c>
      <c r="Q8744" t="n">
        <v>0</v>
      </c>
      <c r="R8744" t="n">
        <v>46</v>
      </c>
      <c r="S8744" t="n">
        <v>0</v>
      </c>
      <c r="T8744" t="n">
        <v>0</v>
      </c>
    </row>
    <row r="8745">
      <c r="A8745" s="8" t="n">
        <v>46224</v>
      </c>
      <c r="B8745" t="inlineStr">
        <is>
          <t>MQ</t>
        </is>
      </c>
      <c r="C8745" s="9">
        <f>_xlfn.XLOOKUP(B8745,Carriers[Code],Carriers[Airline])</f>
        <v/>
      </c>
      <c r="D8745" t="n">
        <v>3711</v>
      </c>
      <c r="E8745" t="inlineStr">
        <is>
          <t>ORD</t>
        </is>
      </c>
      <c r="F8745" s="10" t="n">
        <v>1356</v>
      </c>
      <c r="G8745" t="inlineStr">
        <is>
          <t>1300-1359</t>
        </is>
      </c>
      <c r="H8745" s="9">
        <f>INT(F8745/100)</f>
        <v/>
      </c>
      <c r="I8745" t="n">
        <v>102</v>
      </c>
      <c r="J8745" t="n">
        <v>1</v>
      </c>
      <c r="K8745" t="n">
        <v>98</v>
      </c>
      <c r="L8745" t="n">
        <v>1</v>
      </c>
      <c r="M8745" t="n">
        <v>0</v>
      </c>
      <c r="O8745" t="n">
        <v>0</v>
      </c>
      <c r="P8745" t="n">
        <v>0</v>
      </c>
      <c r="Q8745" t="n">
        <v>29</v>
      </c>
      <c r="R8745" t="n">
        <v>0</v>
      </c>
      <c r="S8745" t="n">
        <v>0</v>
      </c>
      <c r="T8745" t="n">
        <v>69</v>
      </c>
    </row>
    <row r="8746">
      <c r="A8746" s="8" t="n">
        <v>46224</v>
      </c>
      <c r="B8746" t="inlineStr">
        <is>
          <t>MQ</t>
        </is>
      </c>
      <c r="C8746" s="9">
        <f>_xlfn.XLOOKUP(B8746,Carriers[Code],Carriers[Airline])</f>
        <v/>
      </c>
      <c r="D8746" t="n">
        <v>3438</v>
      </c>
      <c r="E8746" t="inlineStr">
        <is>
          <t>SDF</t>
        </is>
      </c>
      <c r="F8746" s="10" t="n">
        <v>1359</v>
      </c>
      <c r="G8746" t="inlineStr">
        <is>
          <t>1300-1359</t>
        </is>
      </c>
      <c r="H8746" s="9">
        <f>INT(F8746/100)</f>
        <v/>
      </c>
      <c r="I8746" t="n">
        <v>145</v>
      </c>
      <c r="J8746" t="n">
        <v>1</v>
      </c>
      <c r="K8746" t="n">
        <v>143</v>
      </c>
      <c r="L8746" t="n">
        <v>1</v>
      </c>
      <c r="M8746" t="n">
        <v>0</v>
      </c>
      <c r="O8746" t="n">
        <v>0</v>
      </c>
      <c r="P8746" t="n">
        <v>0</v>
      </c>
      <c r="Q8746" t="n">
        <v>3</v>
      </c>
      <c r="R8746" t="n">
        <v>0</v>
      </c>
      <c r="S8746" t="n">
        <v>0</v>
      </c>
      <c r="T8746" t="n">
        <v>140</v>
      </c>
    </row>
    <row r="8747">
      <c r="A8747" s="8" t="n">
        <v>46224</v>
      </c>
      <c r="B8747" t="inlineStr">
        <is>
          <t>YX</t>
        </is>
      </c>
      <c r="C8747" s="9">
        <f>_xlfn.XLOOKUP(B8747,Carriers[Code],Carriers[Airline])</f>
        <v/>
      </c>
      <c r="D8747" t="n">
        <v>5627</v>
      </c>
      <c r="E8747" t="inlineStr">
        <is>
          <t>IND</t>
        </is>
      </c>
      <c r="F8747" s="10" t="n">
        <v>1359</v>
      </c>
      <c r="G8747" t="inlineStr">
        <is>
          <t>1300-1359</t>
        </is>
      </c>
      <c r="H8747" s="9">
        <f>INT(F8747/100)</f>
        <v/>
      </c>
      <c r="I8747" t="n">
        <v>-11</v>
      </c>
      <c r="J8747" t="n">
        <v>0</v>
      </c>
      <c r="K8747" t="n">
        <v>8</v>
      </c>
      <c r="L8747" t="n">
        <v>0</v>
      </c>
      <c r="M8747" t="n">
        <v>0</v>
      </c>
      <c r="O8747" t="n">
        <v>0</v>
      </c>
    </row>
    <row r="8748">
      <c r="A8748" s="8" t="n">
        <v>46224</v>
      </c>
      <c r="B8748" t="inlineStr">
        <is>
          <t>YX</t>
        </is>
      </c>
      <c r="C8748" s="9">
        <f>_xlfn.XLOOKUP(B8748,Carriers[Code],Carriers[Airline])</f>
        <v/>
      </c>
      <c r="D8748" t="n">
        <v>5730</v>
      </c>
      <c r="E8748" t="inlineStr">
        <is>
          <t>LGA</t>
        </is>
      </c>
      <c r="F8748" s="10" t="n">
        <v>1400</v>
      </c>
      <c r="G8748" t="inlineStr">
        <is>
          <t>1400-1459</t>
        </is>
      </c>
      <c r="H8748" s="9">
        <f>INT(F8748/100)</f>
        <v/>
      </c>
      <c r="M8748" t="n">
        <v>1</v>
      </c>
      <c r="N8748" t="inlineStr">
        <is>
          <t>A</t>
        </is>
      </c>
      <c r="O8748" t="n">
        <v>0</v>
      </c>
    </row>
    <row r="8749">
      <c r="A8749" s="8" t="n">
        <v>46224</v>
      </c>
      <c r="B8749" t="inlineStr">
        <is>
          <t>YX</t>
        </is>
      </c>
      <c r="C8749" s="9">
        <f>_xlfn.XLOOKUP(B8749,Carriers[Code],Carriers[Airline])</f>
        <v/>
      </c>
      <c r="D8749" t="n">
        <v>4375</v>
      </c>
      <c r="E8749" t="inlineStr">
        <is>
          <t>LGA</t>
        </is>
      </c>
      <c r="F8749" s="10" t="n">
        <v>1404</v>
      </c>
      <c r="G8749" t="inlineStr">
        <is>
          <t>1400-1459</t>
        </is>
      </c>
      <c r="H8749" s="9">
        <f>INT(F8749/100)</f>
        <v/>
      </c>
      <c r="M8749" t="n">
        <v>1</v>
      </c>
      <c r="N8749" t="inlineStr">
        <is>
          <t>C</t>
        </is>
      </c>
      <c r="O8749" t="n">
        <v>0</v>
      </c>
    </row>
    <row r="8750">
      <c r="A8750" s="8" t="n">
        <v>46224</v>
      </c>
      <c r="B8750" t="inlineStr">
        <is>
          <t>YX</t>
        </is>
      </c>
      <c r="C8750" s="9">
        <f>_xlfn.XLOOKUP(B8750,Carriers[Code],Carriers[Airline])</f>
        <v/>
      </c>
      <c r="D8750" t="n">
        <v>5821</v>
      </c>
      <c r="E8750" t="inlineStr">
        <is>
          <t>TVC</t>
        </is>
      </c>
      <c r="F8750" s="10" t="n">
        <v>1406</v>
      </c>
      <c r="G8750" t="inlineStr">
        <is>
          <t>1400-1459</t>
        </is>
      </c>
      <c r="H8750" s="9">
        <f>INT(F8750/100)</f>
        <v/>
      </c>
      <c r="I8750" t="n">
        <v>-4</v>
      </c>
      <c r="J8750" t="n">
        <v>0</v>
      </c>
      <c r="K8750" t="n">
        <v>64</v>
      </c>
      <c r="L8750" t="n">
        <v>1</v>
      </c>
      <c r="M8750" t="n">
        <v>0</v>
      </c>
      <c r="O8750" t="n">
        <v>0</v>
      </c>
      <c r="P8750" t="n">
        <v>0</v>
      </c>
      <c r="Q8750" t="n">
        <v>0</v>
      </c>
      <c r="R8750" t="n">
        <v>64</v>
      </c>
      <c r="S8750" t="n">
        <v>0</v>
      </c>
      <c r="T8750" t="n">
        <v>0</v>
      </c>
    </row>
    <row r="8751">
      <c r="A8751" s="8" t="n">
        <v>46224</v>
      </c>
      <c r="B8751" t="inlineStr">
        <is>
          <t>YX</t>
        </is>
      </c>
      <c r="C8751" s="9">
        <f>_xlfn.XLOOKUP(B8751,Carriers[Code],Carriers[Airline])</f>
        <v/>
      </c>
      <c r="D8751" t="n">
        <v>5789</v>
      </c>
      <c r="E8751" t="inlineStr">
        <is>
          <t>CVG</t>
        </is>
      </c>
      <c r="F8751" s="10" t="n">
        <v>1412</v>
      </c>
      <c r="G8751" t="inlineStr">
        <is>
          <t>1400-1459</t>
        </is>
      </c>
      <c r="H8751" s="9">
        <f>INT(F8751/100)</f>
        <v/>
      </c>
      <c r="I8751" t="n">
        <v>7</v>
      </c>
      <c r="J8751" t="n">
        <v>0</v>
      </c>
      <c r="K8751" t="n">
        <v>42</v>
      </c>
      <c r="L8751" t="n">
        <v>1</v>
      </c>
      <c r="M8751" t="n">
        <v>0</v>
      </c>
      <c r="O8751" t="n">
        <v>0</v>
      </c>
      <c r="P8751" t="n">
        <v>0</v>
      </c>
      <c r="Q8751" t="n">
        <v>0</v>
      </c>
      <c r="R8751" t="n">
        <v>37</v>
      </c>
      <c r="S8751" t="n">
        <v>0</v>
      </c>
      <c r="T8751" t="n">
        <v>5</v>
      </c>
    </row>
    <row r="8752">
      <c r="A8752" s="8" t="n">
        <v>46224</v>
      </c>
      <c r="B8752" t="inlineStr">
        <is>
          <t>YX</t>
        </is>
      </c>
      <c r="C8752" s="9">
        <f>_xlfn.XLOOKUP(B8752,Carriers[Code],Carriers[Airline])</f>
        <v/>
      </c>
      <c r="D8752" t="n">
        <v>5837</v>
      </c>
      <c r="E8752" t="inlineStr">
        <is>
          <t>CLT</t>
        </is>
      </c>
      <c r="F8752" s="10" t="n">
        <v>1413</v>
      </c>
      <c r="G8752" t="inlineStr">
        <is>
          <t>1400-1459</t>
        </is>
      </c>
      <c r="H8752" s="9">
        <f>INT(F8752/100)</f>
        <v/>
      </c>
      <c r="M8752" t="n">
        <v>1</v>
      </c>
      <c r="N8752" t="inlineStr">
        <is>
          <t>C</t>
        </is>
      </c>
      <c r="O8752" t="n">
        <v>0</v>
      </c>
    </row>
    <row r="8753">
      <c r="A8753" s="8" t="n">
        <v>46224</v>
      </c>
      <c r="B8753" t="inlineStr">
        <is>
          <t>UA</t>
        </is>
      </c>
      <c r="C8753" s="9">
        <f>_xlfn.XLOOKUP(B8753,Carriers[Code],Carriers[Airline])</f>
        <v/>
      </c>
      <c r="D8753" t="n">
        <v>721</v>
      </c>
      <c r="E8753" t="inlineStr">
        <is>
          <t>IAD</t>
        </is>
      </c>
      <c r="F8753" s="10" t="n">
        <v>1415</v>
      </c>
      <c r="G8753" t="inlineStr">
        <is>
          <t>1400-1459</t>
        </is>
      </c>
      <c r="H8753" s="9">
        <f>INT(F8753/100)</f>
        <v/>
      </c>
      <c r="M8753" t="n">
        <v>1</v>
      </c>
      <c r="N8753" t="inlineStr">
        <is>
          <t>B</t>
        </is>
      </c>
      <c r="O8753" t="n">
        <v>0</v>
      </c>
    </row>
    <row r="8754">
      <c r="A8754" s="8" t="n">
        <v>46224</v>
      </c>
      <c r="B8754" t="inlineStr">
        <is>
          <t>WN</t>
        </is>
      </c>
      <c r="C8754" s="9">
        <f>_xlfn.XLOOKUP(B8754,Carriers[Code],Carriers[Airline])</f>
        <v/>
      </c>
      <c r="D8754" t="n">
        <v>743</v>
      </c>
      <c r="E8754" t="inlineStr">
        <is>
          <t>MCI</t>
        </is>
      </c>
      <c r="F8754" s="10" t="n">
        <v>1415</v>
      </c>
      <c r="G8754" t="inlineStr">
        <is>
          <t>1400-1459</t>
        </is>
      </c>
      <c r="H8754" s="9">
        <f>INT(F8754/100)</f>
        <v/>
      </c>
      <c r="I8754" t="n">
        <v>104</v>
      </c>
      <c r="J8754" t="n">
        <v>1</v>
      </c>
      <c r="K8754" t="n">
        <v>154</v>
      </c>
      <c r="L8754" t="n">
        <v>1</v>
      </c>
      <c r="M8754" t="n">
        <v>0</v>
      </c>
      <c r="O8754" t="n">
        <v>0</v>
      </c>
      <c r="P8754" t="n">
        <v>11</v>
      </c>
      <c r="Q8754" t="n">
        <v>0</v>
      </c>
      <c r="R8754" t="n">
        <v>50</v>
      </c>
      <c r="S8754" t="n">
        <v>0</v>
      </c>
      <c r="T8754" t="n">
        <v>93</v>
      </c>
    </row>
    <row r="8755">
      <c r="A8755" s="8" t="n">
        <v>46224</v>
      </c>
      <c r="B8755" t="inlineStr">
        <is>
          <t>YX</t>
        </is>
      </c>
      <c r="C8755" s="9">
        <f>_xlfn.XLOOKUP(B8755,Carriers[Code],Carriers[Airline])</f>
        <v/>
      </c>
      <c r="D8755" t="n">
        <v>5682</v>
      </c>
      <c r="E8755" t="inlineStr">
        <is>
          <t>DCA</t>
        </is>
      </c>
      <c r="F8755" s="10" t="n">
        <v>1420</v>
      </c>
      <c r="G8755" t="inlineStr">
        <is>
          <t>1400-1459</t>
        </is>
      </c>
      <c r="H8755" s="9">
        <f>INT(F8755/100)</f>
        <v/>
      </c>
      <c r="M8755" t="n">
        <v>1</v>
      </c>
      <c r="N8755" t="inlineStr">
        <is>
          <t>A</t>
        </is>
      </c>
      <c r="O8755" t="n">
        <v>0</v>
      </c>
    </row>
    <row r="8756">
      <c r="A8756" s="8" t="n">
        <v>46224</v>
      </c>
      <c r="B8756" t="inlineStr">
        <is>
          <t>B6</t>
        </is>
      </c>
      <c r="C8756" s="9">
        <f>_xlfn.XLOOKUP(B8756,Carriers[Code],Carriers[Airline])</f>
        <v/>
      </c>
      <c r="D8756" t="n">
        <v>639</v>
      </c>
      <c r="E8756" t="inlineStr">
        <is>
          <t>AUS</t>
        </is>
      </c>
      <c r="F8756" s="10" t="n">
        <v>1421</v>
      </c>
      <c r="G8756" t="inlineStr">
        <is>
          <t>1400-1459</t>
        </is>
      </c>
      <c r="H8756" s="9">
        <f>INT(F8756/100)</f>
        <v/>
      </c>
      <c r="M8756" t="n">
        <v>1</v>
      </c>
      <c r="N8756" t="inlineStr">
        <is>
          <t>C</t>
        </is>
      </c>
      <c r="O8756" t="n">
        <v>0</v>
      </c>
    </row>
    <row r="8757">
      <c r="A8757" s="8" t="n">
        <v>46224</v>
      </c>
      <c r="B8757" t="inlineStr">
        <is>
          <t>B6</t>
        </is>
      </c>
      <c r="C8757" s="9">
        <f>_xlfn.XLOOKUP(B8757,Carriers[Code],Carriers[Airline])</f>
        <v/>
      </c>
      <c r="D8757" t="n">
        <v>551</v>
      </c>
      <c r="E8757" t="inlineStr">
        <is>
          <t>MCO</t>
        </is>
      </c>
      <c r="F8757" s="10" t="n">
        <v>1422</v>
      </c>
      <c r="G8757" t="inlineStr">
        <is>
          <t>1400-1459</t>
        </is>
      </c>
      <c r="H8757" s="9">
        <f>INT(F8757/100)</f>
        <v/>
      </c>
      <c r="I8757" t="n">
        <v>69</v>
      </c>
      <c r="J8757" t="n">
        <v>1</v>
      </c>
      <c r="K8757" t="n">
        <v>130</v>
      </c>
      <c r="L8757" t="n">
        <v>1</v>
      </c>
      <c r="M8757" t="n">
        <v>0</v>
      </c>
      <c r="O8757" t="n">
        <v>0</v>
      </c>
      <c r="P8757" t="n">
        <v>0</v>
      </c>
      <c r="Q8757" t="n">
        <v>0</v>
      </c>
      <c r="R8757" t="n">
        <v>130</v>
      </c>
      <c r="S8757" t="n">
        <v>0</v>
      </c>
      <c r="T8757" t="n">
        <v>0</v>
      </c>
    </row>
    <row r="8758">
      <c r="A8758" s="8" t="n">
        <v>46224</v>
      </c>
      <c r="B8758" t="inlineStr">
        <is>
          <t>WN</t>
        </is>
      </c>
      <c r="C8758" s="9">
        <f>_xlfn.XLOOKUP(B8758,Carriers[Code],Carriers[Airline])</f>
        <v/>
      </c>
      <c r="D8758" t="n">
        <v>2247</v>
      </c>
      <c r="E8758" t="inlineStr">
        <is>
          <t>BWI</t>
        </is>
      </c>
      <c r="F8758" s="10" t="n">
        <v>1425</v>
      </c>
      <c r="G8758" t="inlineStr">
        <is>
          <t>1400-1459</t>
        </is>
      </c>
      <c r="H8758" s="9">
        <f>INT(F8758/100)</f>
        <v/>
      </c>
      <c r="M8758" t="n">
        <v>1</v>
      </c>
      <c r="N8758" t="inlineStr">
        <is>
          <t>B</t>
        </is>
      </c>
      <c r="O8758" t="n">
        <v>0</v>
      </c>
    </row>
    <row r="8759">
      <c r="A8759" s="8" t="n">
        <v>46224</v>
      </c>
      <c r="B8759" t="inlineStr">
        <is>
          <t>AA</t>
        </is>
      </c>
      <c r="C8759" s="9">
        <f>_xlfn.XLOOKUP(B8759,Carriers[Code],Carriers[Airline])</f>
        <v/>
      </c>
      <c r="D8759" t="n">
        <v>1611</v>
      </c>
      <c r="E8759" t="inlineStr">
        <is>
          <t>CLT</t>
        </is>
      </c>
      <c r="F8759" s="10" t="n">
        <v>1426</v>
      </c>
      <c r="G8759" t="inlineStr">
        <is>
          <t>1400-1459</t>
        </is>
      </c>
      <c r="H8759" s="9">
        <f>INT(F8759/100)</f>
        <v/>
      </c>
      <c r="I8759" t="n">
        <v>224</v>
      </c>
      <c r="J8759" t="n">
        <v>1</v>
      </c>
      <c r="K8759" t="n">
        <v>221</v>
      </c>
      <c r="L8759" t="n">
        <v>1</v>
      </c>
      <c r="M8759" t="n">
        <v>0</v>
      </c>
      <c r="O8759" t="n">
        <v>0</v>
      </c>
      <c r="P8759" t="n">
        <v>0</v>
      </c>
      <c r="Q8759" t="n">
        <v>218</v>
      </c>
      <c r="R8759" t="n">
        <v>0</v>
      </c>
      <c r="S8759" t="n">
        <v>0</v>
      </c>
      <c r="T8759" t="n">
        <v>3</v>
      </c>
    </row>
    <row r="8760">
      <c r="A8760" s="8" t="n">
        <v>46224</v>
      </c>
      <c r="B8760" t="inlineStr">
        <is>
          <t>AA</t>
        </is>
      </c>
      <c r="C8760" s="9">
        <f>_xlfn.XLOOKUP(B8760,Carriers[Code],Carriers[Airline])</f>
        <v/>
      </c>
      <c r="D8760" t="n">
        <v>820</v>
      </c>
      <c r="E8760" t="inlineStr">
        <is>
          <t>DFW</t>
        </is>
      </c>
      <c r="F8760" s="10" t="n">
        <v>1427</v>
      </c>
      <c r="G8760" t="inlineStr">
        <is>
          <t>1400-1459</t>
        </is>
      </c>
      <c r="H8760" s="9">
        <f>INT(F8760/100)</f>
        <v/>
      </c>
      <c r="I8760" t="n">
        <v>59</v>
      </c>
      <c r="J8760" t="n">
        <v>1</v>
      </c>
      <c r="K8760" t="n">
        <v>80</v>
      </c>
      <c r="L8760" t="n">
        <v>1</v>
      </c>
      <c r="M8760" t="n">
        <v>0</v>
      </c>
      <c r="O8760" t="n">
        <v>0</v>
      </c>
      <c r="P8760" t="n">
        <v>0</v>
      </c>
      <c r="Q8760" t="n">
        <v>17</v>
      </c>
      <c r="R8760" t="n">
        <v>21</v>
      </c>
      <c r="S8760" t="n">
        <v>0</v>
      </c>
      <c r="T8760" t="n">
        <v>42</v>
      </c>
    </row>
    <row r="8761">
      <c r="A8761" s="8" t="n">
        <v>46224</v>
      </c>
      <c r="B8761" t="inlineStr">
        <is>
          <t>B6</t>
        </is>
      </c>
      <c r="C8761" s="9">
        <f>_xlfn.XLOOKUP(B8761,Carriers[Code],Carriers[Airline])</f>
        <v/>
      </c>
      <c r="D8761" t="n">
        <v>933</v>
      </c>
      <c r="E8761" t="inlineStr">
        <is>
          <t>IAH</t>
        </is>
      </c>
      <c r="F8761" s="10" t="n">
        <v>1429</v>
      </c>
      <c r="G8761" t="inlineStr">
        <is>
          <t>1400-1459</t>
        </is>
      </c>
      <c r="H8761" s="9">
        <f>INT(F8761/100)</f>
        <v/>
      </c>
      <c r="I8761" t="n">
        <v>223</v>
      </c>
      <c r="J8761" t="n">
        <v>1</v>
      </c>
      <c r="K8761" t="n">
        <v>223</v>
      </c>
      <c r="L8761" t="n">
        <v>1</v>
      </c>
      <c r="M8761" t="n">
        <v>0</v>
      </c>
      <c r="O8761" t="n">
        <v>0</v>
      </c>
      <c r="P8761" t="n">
        <v>27</v>
      </c>
      <c r="Q8761" t="n">
        <v>196</v>
      </c>
      <c r="R8761" t="n">
        <v>0</v>
      </c>
      <c r="S8761" t="n">
        <v>0</v>
      </c>
      <c r="T8761" t="n">
        <v>0</v>
      </c>
    </row>
    <row r="8762">
      <c r="A8762" s="8" t="n">
        <v>46224</v>
      </c>
      <c r="B8762" t="inlineStr">
        <is>
          <t>UA</t>
        </is>
      </c>
      <c r="C8762" s="9">
        <f>_xlfn.XLOOKUP(B8762,Carriers[Code],Carriers[Airline])</f>
        <v/>
      </c>
      <c r="D8762" t="n">
        <v>1076</v>
      </c>
      <c r="E8762" t="inlineStr">
        <is>
          <t>EWR</t>
        </is>
      </c>
      <c r="F8762" s="10" t="n">
        <v>1430</v>
      </c>
      <c r="G8762" t="inlineStr">
        <is>
          <t>1400-1459</t>
        </is>
      </c>
      <c r="H8762" s="9">
        <f>INT(F8762/100)</f>
        <v/>
      </c>
      <c r="M8762" t="n">
        <v>1</v>
      </c>
      <c r="N8762" t="inlineStr">
        <is>
          <t>B</t>
        </is>
      </c>
      <c r="O8762" t="n">
        <v>0</v>
      </c>
    </row>
    <row r="8763">
      <c r="A8763" s="8" t="n">
        <v>46224</v>
      </c>
      <c r="B8763" t="inlineStr">
        <is>
          <t>WN</t>
        </is>
      </c>
      <c r="C8763" s="9">
        <f>_xlfn.XLOOKUP(B8763,Carriers[Code],Carriers[Airline])</f>
        <v/>
      </c>
      <c r="D8763" t="n">
        <v>725</v>
      </c>
      <c r="E8763" t="inlineStr">
        <is>
          <t>BNA</t>
        </is>
      </c>
      <c r="F8763" s="10" t="n">
        <v>1430</v>
      </c>
      <c r="G8763" t="inlineStr">
        <is>
          <t>1400-1459</t>
        </is>
      </c>
      <c r="H8763" s="9">
        <f>INT(F8763/100)</f>
        <v/>
      </c>
      <c r="M8763" t="n">
        <v>1</v>
      </c>
      <c r="N8763" t="inlineStr">
        <is>
          <t>A</t>
        </is>
      </c>
      <c r="O8763" t="n">
        <v>0</v>
      </c>
    </row>
    <row r="8764">
      <c r="A8764" s="8" t="n">
        <v>46224</v>
      </c>
      <c r="B8764" t="inlineStr">
        <is>
          <t>YX</t>
        </is>
      </c>
      <c r="C8764" s="9">
        <f>_xlfn.XLOOKUP(B8764,Carriers[Code],Carriers[Airline])</f>
        <v/>
      </c>
      <c r="D8764" t="n">
        <v>5653</v>
      </c>
      <c r="E8764" t="inlineStr">
        <is>
          <t>CMH</t>
        </is>
      </c>
      <c r="F8764" s="10" t="n">
        <v>1438</v>
      </c>
      <c r="G8764" t="inlineStr">
        <is>
          <t>1400-1459</t>
        </is>
      </c>
      <c r="H8764" s="9">
        <f>INT(F8764/100)</f>
        <v/>
      </c>
      <c r="M8764" t="n">
        <v>1</v>
      </c>
      <c r="N8764" t="inlineStr">
        <is>
          <t>A</t>
        </is>
      </c>
      <c r="O8764" t="n">
        <v>0</v>
      </c>
    </row>
    <row r="8765">
      <c r="A8765" s="8" t="n">
        <v>46224</v>
      </c>
      <c r="B8765" t="inlineStr">
        <is>
          <t>DL</t>
        </is>
      </c>
      <c r="C8765" s="9">
        <f>_xlfn.XLOOKUP(B8765,Carriers[Code],Carriers[Airline])</f>
        <v/>
      </c>
      <c r="D8765" t="n">
        <v>2677</v>
      </c>
      <c r="E8765" t="inlineStr">
        <is>
          <t>BNA</t>
        </is>
      </c>
      <c r="F8765" s="10" t="n">
        <v>1440</v>
      </c>
      <c r="G8765" t="inlineStr">
        <is>
          <t>1400-1459</t>
        </is>
      </c>
      <c r="H8765" s="9">
        <f>INT(F8765/100)</f>
        <v/>
      </c>
      <c r="I8765" t="n">
        <v>31</v>
      </c>
      <c r="J8765" t="n">
        <v>1</v>
      </c>
      <c r="K8765" t="n">
        <v>83</v>
      </c>
      <c r="L8765" t="n">
        <v>1</v>
      </c>
      <c r="M8765" t="n">
        <v>0</v>
      </c>
      <c r="O8765" t="n">
        <v>0</v>
      </c>
      <c r="P8765" t="n">
        <v>0</v>
      </c>
      <c r="Q8765" t="n">
        <v>0</v>
      </c>
      <c r="R8765" t="n">
        <v>82</v>
      </c>
      <c r="S8765" t="n">
        <v>0</v>
      </c>
      <c r="T8765" t="n">
        <v>1</v>
      </c>
    </row>
    <row r="8766">
      <c r="A8766" s="8" t="n">
        <v>46224</v>
      </c>
      <c r="B8766" t="inlineStr">
        <is>
          <t>B6</t>
        </is>
      </c>
      <c r="C8766" s="9">
        <f>_xlfn.XLOOKUP(B8766,Carriers[Code],Carriers[Airline])</f>
        <v/>
      </c>
      <c r="D8766" t="n">
        <v>317</v>
      </c>
      <c r="E8766" t="inlineStr">
        <is>
          <t>JFK</t>
        </is>
      </c>
      <c r="F8766" s="10" t="n">
        <v>1445</v>
      </c>
      <c r="G8766" t="inlineStr">
        <is>
          <t>1400-1459</t>
        </is>
      </c>
      <c r="H8766" s="9">
        <f>INT(F8766/100)</f>
        <v/>
      </c>
      <c r="M8766" t="n">
        <v>1</v>
      </c>
      <c r="N8766" t="inlineStr">
        <is>
          <t>C</t>
        </is>
      </c>
      <c r="O8766" t="n">
        <v>0</v>
      </c>
    </row>
    <row r="8767">
      <c r="A8767" s="8" t="n">
        <v>46224</v>
      </c>
      <c r="B8767" t="inlineStr">
        <is>
          <t>DL</t>
        </is>
      </c>
      <c r="C8767" s="9">
        <f>_xlfn.XLOOKUP(B8767,Carriers[Code],Carriers[Airline])</f>
        <v/>
      </c>
      <c r="D8767" t="n">
        <v>1127</v>
      </c>
      <c r="E8767" t="inlineStr">
        <is>
          <t>MSP</t>
        </is>
      </c>
      <c r="F8767" s="10" t="n">
        <v>1452</v>
      </c>
      <c r="G8767" t="inlineStr">
        <is>
          <t>1400-1459</t>
        </is>
      </c>
      <c r="H8767" s="9">
        <f>INT(F8767/100)</f>
        <v/>
      </c>
      <c r="I8767" t="n">
        <v>0</v>
      </c>
      <c r="J8767" t="n">
        <v>0</v>
      </c>
      <c r="K8767" t="n">
        <v>39</v>
      </c>
      <c r="L8767" t="n">
        <v>1</v>
      </c>
      <c r="M8767" t="n">
        <v>0</v>
      </c>
      <c r="O8767" t="n">
        <v>0</v>
      </c>
      <c r="P8767" t="n">
        <v>0</v>
      </c>
      <c r="Q8767" t="n">
        <v>0</v>
      </c>
      <c r="R8767" t="n">
        <v>39</v>
      </c>
      <c r="S8767" t="n">
        <v>0</v>
      </c>
      <c r="T8767" t="n">
        <v>0</v>
      </c>
    </row>
    <row r="8768">
      <c r="A8768" s="8" t="n">
        <v>46224</v>
      </c>
      <c r="B8768" t="inlineStr">
        <is>
          <t>YX</t>
        </is>
      </c>
      <c r="C8768" s="9">
        <f>_xlfn.XLOOKUP(B8768,Carriers[Code],Carriers[Airline])</f>
        <v/>
      </c>
      <c r="D8768" t="n">
        <v>5641</v>
      </c>
      <c r="E8768" t="inlineStr">
        <is>
          <t>CLE</t>
        </is>
      </c>
      <c r="F8768" s="10" t="n">
        <v>1454</v>
      </c>
      <c r="G8768" t="inlineStr">
        <is>
          <t>1400-1459</t>
        </is>
      </c>
      <c r="H8768" s="9">
        <f>INT(F8768/100)</f>
        <v/>
      </c>
      <c r="M8768" t="n">
        <v>1</v>
      </c>
      <c r="N8768" t="inlineStr">
        <is>
          <t>A</t>
        </is>
      </c>
      <c r="O8768" t="n">
        <v>0</v>
      </c>
    </row>
    <row r="8769">
      <c r="A8769" s="8" t="n">
        <v>46224</v>
      </c>
      <c r="B8769" t="inlineStr">
        <is>
          <t>YX</t>
        </is>
      </c>
      <c r="C8769" s="9">
        <f>_xlfn.XLOOKUP(B8769,Carriers[Code],Carriers[Airline])</f>
        <v/>
      </c>
      <c r="D8769" t="n">
        <v>5736</v>
      </c>
      <c r="E8769" t="inlineStr">
        <is>
          <t>LGA</t>
        </is>
      </c>
      <c r="F8769" s="10" t="n">
        <v>1500</v>
      </c>
      <c r="G8769" t="inlineStr">
        <is>
          <t>1500-1559</t>
        </is>
      </c>
      <c r="H8769" s="9">
        <f>INT(F8769/100)</f>
        <v/>
      </c>
      <c r="M8769" t="n">
        <v>1</v>
      </c>
      <c r="N8769" t="inlineStr">
        <is>
          <t>A</t>
        </is>
      </c>
      <c r="O8769" t="n">
        <v>0</v>
      </c>
    </row>
    <row r="8770">
      <c r="A8770" s="8" t="n">
        <v>46224</v>
      </c>
      <c r="B8770" t="inlineStr">
        <is>
          <t>AA</t>
        </is>
      </c>
      <c r="C8770" s="9">
        <f>_xlfn.XLOOKUP(B8770,Carriers[Code],Carriers[Airline])</f>
        <v/>
      </c>
      <c r="D8770" t="n">
        <v>2882</v>
      </c>
      <c r="E8770" t="inlineStr">
        <is>
          <t>PHL</t>
        </is>
      </c>
      <c r="F8770" s="10" t="n">
        <v>1503</v>
      </c>
      <c r="G8770" t="inlineStr">
        <is>
          <t>1500-1559</t>
        </is>
      </c>
      <c r="H8770" s="9">
        <f>INT(F8770/100)</f>
        <v/>
      </c>
      <c r="M8770" t="n">
        <v>1</v>
      </c>
      <c r="N8770" t="inlineStr">
        <is>
          <t>B</t>
        </is>
      </c>
      <c r="O8770" t="n">
        <v>0</v>
      </c>
    </row>
    <row r="8771">
      <c r="A8771" s="8" t="n">
        <v>46224</v>
      </c>
      <c r="B8771" t="inlineStr">
        <is>
          <t>DL</t>
        </is>
      </c>
      <c r="C8771" s="9">
        <f>_xlfn.XLOOKUP(B8771,Carriers[Code],Carriers[Airline])</f>
        <v/>
      </c>
      <c r="D8771" t="n">
        <v>638</v>
      </c>
      <c r="E8771" t="inlineStr">
        <is>
          <t>ATL</t>
        </is>
      </c>
      <c r="F8771" s="10" t="n">
        <v>1510</v>
      </c>
      <c r="G8771" t="inlineStr">
        <is>
          <t>1500-1559</t>
        </is>
      </c>
      <c r="H8771" s="9">
        <f>INT(F8771/100)</f>
        <v/>
      </c>
      <c r="I8771" t="n">
        <v>12</v>
      </c>
      <c r="J8771" t="n">
        <v>0</v>
      </c>
      <c r="K8771" t="n">
        <v>70</v>
      </c>
      <c r="L8771" t="n">
        <v>1</v>
      </c>
      <c r="M8771" t="n">
        <v>0</v>
      </c>
      <c r="O8771" t="n">
        <v>0</v>
      </c>
      <c r="P8771" t="n">
        <v>0</v>
      </c>
      <c r="Q8771" t="n">
        <v>0</v>
      </c>
      <c r="R8771" t="n">
        <v>70</v>
      </c>
      <c r="S8771" t="n">
        <v>0</v>
      </c>
      <c r="T8771" t="n">
        <v>0</v>
      </c>
    </row>
    <row r="8772">
      <c r="A8772" s="8" t="n">
        <v>46224</v>
      </c>
      <c r="B8772" t="inlineStr">
        <is>
          <t>UA</t>
        </is>
      </c>
      <c r="C8772" s="9">
        <f>_xlfn.XLOOKUP(B8772,Carriers[Code],Carriers[Airline])</f>
        <v/>
      </c>
      <c r="D8772" t="n">
        <v>2297</v>
      </c>
      <c r="E8772" t="inlineStr">
        <is>
          <t>DEN</t>
        </is>
      </c>
      <c r="F8772" s="10" t="n">
        <v>1510</v>
      </c>
      <c r="G8772" t="inlineStr">
        <is>
          <t>1500-1559</t>
        </is>
      </c>
      <c r="H8772" s="9">
        <f>INT(F8772/100)</f>
        <v/>
      </c>
      <c r="I8772" t="n">
        <v>-5</v>
      </c>
      <c r="J8772" t="n">
        <v>0</v>
      </c>
      <c r="K8772" t="n">
        <v>18</v>
      </c>
      <c r="L8772" t="n">
        <v>1</v>
      </c>
      <c r="M8772" t="n">
        <v>0</v>
      </c>
      <c r="O8772" t="n">
        <v>0</v>
      </c>
      <c r="P8772" t="n">
        <v>0</v>
      </c>
      <c r="Q8772" t="n">
        <v>0</v>
      </c>
      <c r="R8772" t="n">
        <v>18</v>
      </c>
      <c r="S8772" t="n">
        <v>0</v>
      </c>
      <c r="T8772" t="n">
        <v>0</v>
      </c>
    </row>
    <row r="8773">
      <c r="A8773" s="8" t="n">
        <v>46224</v>
      </c>
      <c r="B8773" t="inlineStr">
        <is>
          <t>YX</t>
        </is>
      </c>
      <c r="C8773" s="9">
        <f>_xlfn.XLOOKUP(B8773,Carriers[Code],Carriers[Airline])</f>
        <v/>
      </c>
      <c r="D8773" t="n">
        <v>5706</v>
      </c>
      <c r="E8773" t="inlineStr">
        <is>
          <t>PHL</t>
        </is>
      </c>
      <c r="F8773" s="10" t="n">
        <v>1510</v>
      </c>
      <c r="G8773" t="inlineStr">
        <is>
          <t>1500-1559</t>
        </is>
      </c>
      <c r="H8773" s="9">
        <f>INT(F8773/100)</f>
        <v/>
      </c>
      <c r="M8773" t="n">
        <v>1</v>
      </c>
      <c r="N8773" t="inlineStr">
        <is>
          <t>C</t>
        </is>
      </c>
      <c r="O8773" t="n">
        <v>0</v>
      </c>
    </row>
    <row r="8774">
      <c r="A8774" s="8" t="n">
        <v>46224</v>
      </c>
      <c r="B8774" t="inlineStr">
        <is>
          <t>UA</t>
        </is>
      </c>
      <c r="C8774" s="9">
        <f>_xlfn.XLOOKUP(B8774,Carriers[Code],Carriers[Airline])</f>
        <v/>
      </c>
      <c r="D8774" t="n">
        <v>1475</v>
      </c>
      <c r="E8774" t="inlineStr">
        <is>
          <t>ORD</t>
        </is>
      </c>
      <c r="F8774" s="10" t="n">
        <v>1513</v>
      </c>
      <c r="G8774" t="inlineStr">
        <is>
          <t>1500-1559</t>
        </is>
      </c>
      <c r="H8774" s="9">
        <f>INT(F8774/100)</f>
        <v/>
      </c>
      <c r="I8774" t="n">
        <v>41</v>
      </c>
      <c r="J8774" t="n">
        <v>1</v>
      </c>
      <c r="K8774" t="n">
        <v>74</v>
      </c>
      <c r="L8774" t="n">
        <v>1</v>
      </c>
      <c r="M8774" t="n">
        <v>0</v>
      </c>
      <c r="O8774" t="n">
        <v>0</v>
      </c>
      <c r="P8774" t="n">
        <v>27</v>
      </c>
      <c r="Q8774" t="n">
        <v>0</v>
      </c>
      <c r="R8774" t="n">
        <v>33</v>
      </c>
      <c r="S8774" t="n">
        <v>0</v>
      </c>
      <c r="T8774" t="n">
        <v>14</v>
      </c>
    </row>
    <row r="8775">
      <c r="A8775" s="8" t="n">
        <v>46224</v>
      </c>
      <c r="B8775" t="inlineStr">
        <is>
          <t>AA</t>
        </is>
      </c>
      <c r="C8775" s="9">
        <f>_xlfn.XLOOKUP(B8775,Carriers[Code],Carriers[Airline])</f>
        <v/>
      </c>
      <c r="D8775" t="n">
        <v>1565</v>
      </c>
      <c r="E8775" t="inlineStr">
        <is>
          <t>MIA</t>
        </is>
      </c>
      <c r="F8775" s="10" t="n">
        <v>1515</v>
      </c>
      <c r="G8775" t="inlineStr">
        <is>
          <t>1500-1559</t>
        </is>
      </c>
      <c r="H8775" s="9">
        <f>INT(F8775/100)</f>
        <v/>
      </c>
      <c r="I8775" t="n">
        <v>123</v>
      </c>
      <c r="J8775" t="n">
        <v>1</v>
      </c>
      <c r="K8775" t="n">
        <v>164</v>
      </c>
      <c r="L8775" t="n">
        <v>1</v>
      </c>
      <c r="M8775" t="n">
        <v>0</v>
      </c>
      <c r="O8775" t="n">
        <v>0</v>
      </c>
      <c r="P8775" t="n">
        <v>0</v>
      </c>
      <c r="Q8775" t="n">
        <v>40</v>
      </c>
      <c r="R8775" t="n">
        <v>41</v>
      </c>
      <c r="S8775" t="n">
        <v>0</v>
      </c>
      <c r="T8775" t="n">
        <v>83</v>
      </c>
    </row>
    <row r="8776">
      <c r="A8776" s="8" t="n">
        <v>46224</v>
      </c>
      <c r="B8776" t="inlineStr">
        <is>
          <t>B6</t>
        </is>
      </c>
      <c r="C8776" s="9">
        <f>_xlfn.XLOOKUP(B8776,Carriers[Code],Carriers[Airline])</f>
        <v/>
      </c>
      <c r="D8776" t="n">
        <v>897</v>
      </c>
      <c r="E8776" t="inlineStr">
        <is>
          <t>ATL</t>
        </is>
      </c>
      <c r="F8776" s="10" t="n">
        <v>1515</v>
      </c>
      <c r="G8776" t="inlineStr">
        <is>
          <t>1500-1559</t>
        </is>
      </c>
      <c r="H8776" s="9">
        <f>INT(F8776/100)</f>
        <v/>
      </c>
      <c r="I8776" t="n">
        <v>105</v>
      </c>
      <c r="J8776" t="n">
        <v>1</v>
      </c>
      <c r="K8776" t="n">
        <v>161</v>
      </c>
      <c r="L8776" t="n">
        <v>1</v>
      </c>
      <c r="M8776" t="n">
        <v>0</v>
      </c>
      <c r="O8776" t="n">
        <v>0</v>
      </c>
      <c r="P8776" t="n">
        <v>105</v>
      </c>
      <c r="Q8776" t="n">
        <v>0</v>
      </c>
      <c r="R8776" t="n">
        <v>56</v>
      </c>
      <c r="S8776" t="n">
        <v>0</v>
      </c>
      <c r="T8776" t="n">
        <v>0</v>
      </c>
    </row>
    <row r="8777">
      <c r="A8777" s="8" t="n">
        <v>46224</v>
      </c>
      <c r="B8777" t="inlineStr">
        <is>
          <t>DL</t>
        </is>
      </c>
      <c r="C8777" s="9">
        <f>_xlfn.XLOOKUP(B8777,Carriers[Code],Carriers[Airline])</f>
        <v/>
      </c>
      <c r="D8777" t="n">
        <v>776</v>
      </c>
      <c r="E8777" t="inlineStr">
        <is>
          <t>MIA</t>
        </is>
      </c>
      <c r="F8777" s="10" t="n">
        <v>1515</v>
      </c>
      <c r="G8777" t="inlineStr">
        <is>
          <t>1500-1559</t>
        </is>
      </c>
      <c r="H8777" s="9">
        <f>INT(F8777/100)</f>
        <v/>
      </c>
      <c r="I8777" t="n">
        <v>190</v>
      </c>
      <c r="J8777" t="n">
        <v>1</v>
      </c>
      <c r="K8777" t="n">
        <v>209</v>
      </c>
      <c r="L8777" t="n">
        <v>1</v>
      </c>
      <c r="M8777" t="n">
        <v>0</v>
      </c>
      <c r="O8777" t="n">
        <v>0</v>
      </c>
      <c r="P8777" t="n">
        <v>120</v>
      </c>
      <c r="Q8777" t="n">
        <v>0</v>
      </c>
      <c r="R8777" t="n">
        <v>82</v>
      </c>
      <c r="S8777" t="n">
        <v>0</v>
      </c>
      <c r="T8777" t="n">
        <v>7</v>
      </c>
    </row>
    <row r="8778">
      <c r="A8778" s="8" t="n">
        <v>46224</v>
      </c>
      <c r="B8778" t="inlineStr">
        <is>
          <t>AA</t>
        </is>
      </c>
      <c r="C8778" s="9">
        <f>_xlfn.XLOOKUP(B8778,Carriers[Code],Carriers[Airline])</f>
        <v/>
      </c>
      <c r="D8778" t="n">
        <v>1563</v>
      </c>
      <c r="E8778" t="inlineStr">
        <is>
          <t>ORD</t>
        </is>
      </c>
      <c r="F8778" s="10" t="n">
        <v>1519</v>
      </c>
      <c r="G8778" t="inlineStr">
        <is>
          <t>1500-1559</t>
        </is>
      </c>
      <c r="H8778" s="9">
        <f>INT(F8778/100)</f>
        <v/>
      </c>
      <c r="I8778" t="n">
        <v>335</v>
      </c>
      <c r="J8778" t="n">
        <v>1</v>
      </c>
      <c r="K8778" t="n">
        <v>349</v>
      </c>
      <c r="L8778" t="n">
        <v>1</v>
      </c>
      <c r="M8778" t="n">
        <v>0</v>
      </c>
      <c r="O8778" t="n">
        <v>0</v>
      </c>
      <c r="P8778" t="n">
        <v>0</v>
      </c>
      <c r="Q8778" t="n">
        <v>38</v>
      </c>
      <c r="R8778" t="n">
        <v>14</v>
      </c>
      <c r="S8778" t="n">
        <v>0</v>
      </c>
      <c r="T8778" t="n">
        <v>297</v>
      </c>
    </row>
    <row r="8779">
      <c r="A8779" s="8" t="n">
        <v>46224</v>
      </c>
      <c r="B8779" t="inlineStr">
        <is>
          <t>YX</t>
        </is>
      </c>
      <c r="C8779" s="9">
        <f>_xlfn.XLOOKUP(B8779,Carriers[Code],Carriers[Airline])</f>
        <v/>
      </c>
      <c r="D8779" t="n">
        <v>4380</v>
      </c>
      <c r="E8779" t="inlineStr">
        <is>
          <t>DCA</t>
        </is>
      </c>
      <c r="F8779" s="10" t="n">
        <v>1519</v>
      </c>
      <c r="G8779" t="inlineStr">
        <is>
          <t>1500-1559</t>
        </is>
      </c>
      <c r="H8779" s="9">
        <f>INT(F8779/100)</f>
        <v/>
      </c>
      <c r="M8779" t="n">
        <v>1</v>
      </c>
      <c r="N8779" t="inlineStr">
        <is>
          <t>C</t>
        </is>
      </c>
      <c r="O8779" t="n">
        <v>0</v>
      </c>
    </row>
    <row r="8780">
      <c r="A8780" s="8" t="n">
        <v>46224</v>
      </c>
      <c r="B8780" t="inlineStr">
        <is>
          <t>B6</t>
        </is>
      </c>
      <c r="C8780" s="9">
        <f>_xlfn.XLOOKUP(B8780,Carriers[Code],Carriers[Airline])</f>
        <v/>
      </c>
      <c r="D8780" t="n">
        <v>1813</v>
      </c>
      <c r="E8780" t="inlineStr">
        <is>
          <t>ORF</t>
        </is>
      </c>
      <c r="F8780" s="10" t="n">
        <v>1527</v>
      </c>
      <c r="G8780" t="inlineStr">
        <is>
          <t>1500-1559</t>
        </is>
      </c>
      <c r="H8780" s="9">
        <f>INT(F8780/100)</f>
        <v/>
      </c>
      <c r="M8780" t="n">
        <v>1</v>
      </c>
      <c r="N8780" t="inlineStr">
        <is>
          <t>C</t>
        </is>
      </c>
      <c r="O8780" t="n">
        <v>0</v>
      </c>
    </row>
    <row r="8781">
      <c r="A8781" s="8" t="n">
        <v>46224</v>
      </c>
      <c r="B8781" t="inlineStr">
        <is>
          <t>DL</t>
        </is>
      </c>
      <c r="C8781" s="9">
        <f>_xlfn.XLOOKUP(B8781,Carriers[Code],Carriers[Airline])</f>
        <v/>
      </c>
      <c r="D8781" t="n">
        <v>2887</v>
      </c>
      <c r="E8781" t="inlineStr">
        <is>
          <t>MCO</t>
        </is>
      </c>
      <c r="F8781" s="10" t="n">
        <v>1527</v>
      </c>
      <c r="G8781" t="inlineStr">
        <is>
          <t>1500-1559</t>
        </is>
      </c>
      <c r="H8781" s="9">
        <f>INT(F8781/100)</f>
        <v/>
      </c>
      <c r="I8781" t="n">
        <v>10</v>
      </c>
      <c r="J8781" t="n">
        <v>0</v>
      </c>
      <c r="K8781" t="n">
        <v>107</v>
      </c>
      <c r="L8781" t="n">
        <v>1</v>
      </c>
      <c r="M8781" t="n">
        <v>0</v>
      </c>
      <c r="O8781" t="n">
        <v>0</v>
      </c>
      <c r="P8781" t="n">
        <v>0</v>
      </c>
      <c r="Q8781" t="n">
        <v>0</v>
      </c>
      <c r="R8781" t="n">
        <v>97</v>
      </c>
      <c r="S8781" t="n">
        <v>0</v>
      </c>
      <c r="T8781" t="n">
        <v>10</v>
      </c>
    </row>
    <row r="8782">
      <c r="A8782" s="8" t="n">
        <v>46224</v>
      </c>
      <c r="B8782" t="inlineStr">
        <is>
          <t>DL</t>
        </is>
      </c>
      <c r="C8782" s="9">
        <f>_xlfn.XLOOKUP(B8782,Carriers[Code],Carriers[Airline])</f>
        <v/>
      </c>
      <c r="D8782" t="n">
        <v>2196</v>
      </c>
      <c r="E8782" t="inlineStr">
        <is>
          <t>FLL</t>
        </is>
      </c>
      <c r="F8782" s="10" t="n">
        <v>1532</v>
      </c>
      <c r="G8782" t="inlineStr">
        <is>
          <t>1500-1559</t>
        </is>
      </c>
      <c r="H8782" s="9">
        <f>INT(F8782/100)</f>
        <v/>
      </c>
      <c r="I8782" t="n">
        <v>84</v>
      </c>
      <c r="J8782" t="n">
        <v>1</v>
      </c>
      <c r="K8782" t="n">
        <v>129</v>
      </c>
      <c r="L8782" t="n">
        <v>1</v>
      </c>
      <c r="M8782" t="n">
        <v>0</v>
      </c>
      <c r="O8782" t="n">
        <v>0</v>
      </c>
      <c r="P8782" t="n">
        <v>0</v>
      </c>
      <c r="Q8782" t="n">
        <v>0</v>
      </c>
      <c r="R8782" t="n">
        <v>80</v>
      </c>
      <c r="S8782" t="n">
        <v>0</v>
      </c>
      <c r="T8782" t="n">
        <v>49</v>
      </c>
    </row>
    <row r="8783">
      <c r="A8783" s="8" t="n">
        <v>46224</v>
      </c>
      <c r="B8783" t="inlineStr">
        <is>
          <t>YX</t>
        </is>
      </c>
      <c r="C8783" s="9">
        <f>_xlfn.XLOOKUP(B8783,Carriers[Code],Carriers[Airline])</f>
        <v/>
      </c>
      <c r="D8783" t="n">
        <v>5657</v>
      </c>
      <c r="E8783" t="inlineStr">
        <is>
          <t>JAX</t>
        </is>
      </c>
      <c r="F8783" s="10" t="n">
        <v>1535</v>
      </c>
      <c r="G8783" t="inlineStr">
        <is>
          <t>1500-1559</t>
        </is>
      </c>
      <c r="H8783" s="9">
        <f>INT(F8783/100)</f>
        <v/>
      </c>
      <c r="M8783" t="n">
        <v>1</v>
      </c>
      <c r="N8783" t="inlineStr">
        <is>
          <t>A</t>
        </is>
      </c>
      <c r="O8783" t="n">
        <v>0</v>
      </c>
    </row>
    <row r="8784">
      <c r="A8784" s="8" t="n">
        <v>46224</v>
      </c>
      <c r="B8784" t="inlineStr">
        <is>
          <t>B6</t>
        </is>
      </c>
      <c r="C8784" s="9">
        <f>_xlfn.XLOOKUP(B8784,Carriers[Code],Carriers[Airline])</f>
        <v/>
      </c>
      <c r="D8784" t="n">
        <v>1237</v>
      </c>
      <c r="E8784" t="inlineStr">
        <is>
          <t>DTW</t>
        </is>
      </c>
      <c r="F8784" s="10" t="n">
        <v>1538</v>
      </c>
      <c r="G8784" t="inlineStr">
        <is>
          <t>1500-1559</t>
        </is>
      </c>
      <c r="H8784" s="9">
        <f>INT(F8784/100)</f>
        <v/>
      </c>
      <c r="I8784" t="n">
        <v>73</v>
      </c>
      <c r="J8784" t="n">
        <v>1</v>
      </c>
      <c r="K8784" t="n">
        <v>110</v>
      </c>
      <c r="L8784" t="n">
        <v>1</v>
      </c>
      <c r="M8784" t="n">
        <v>0</v>
      </c>
      <c r="O8784" t="n">
        <v>0</v>
      </c>
      <c r="P8784" t="n">
        <v>16</v>
      </c>
      <c r="Q8784" t="n">
        <v>0</v>
      </c>
      <c r="R8784" t="n">
        <v>37</v>
      </c>
      <c r="S8784" t="n">
        <v>0</v>
      </c>
      <c r="T8784" t="n">
        <v>57</v>
      </c>
    </row>
    <row r="8785">
      <c r="A8785" s="8" t="n">
        <v>46224</v>
      </c>
      <c r="B8785" t="inlineStr">
        <is>
          <t>B6</t>
        </is>
      </c>
      <c r="C8785" s="9">
        <f>_xlfn.XLOOKUP(B8785,Carriers[Code],Carriers[Airline])</f>
        <v/>
      </c>
      <c r="D8785" t="n">
        <v>2321</v>
      </c>
      <c r="E8785" t="inlineStr">
        <is>
          <t>PBI</t>
        </is>
      </c>
      <c r="F8785" s="10" t="n">
        <v>1539</v>
      </c>
      <c r="G8785" t="inlineStr">
        <is>
          <t>1500-1559</t>
        </is>
      </c>
      <c r="H8785" s="9">
        <f>INT(F8785/100)</f>
        <v/>
      </c>
      <c r="M8785" t="n">
        <v>1</v>
      </c>
      <c r="N8785" t="inlineStr">
        <is>
          <t>C</t>
        </is>
      </c>
      <c r="O8785" t="n">
        <v>0</v>
      </c>
    </row>
    <row r="8786">
      <c r="A8786" s="8" t="n">
        <v>46224</v>
      </c>
      <c r="B8786" t="inlineStr">
        <is>
          <t>B6</t>
        </is>
      </c>
      <c r="C8786" s="9">
        <f>_xlfn.XLOOKUP(B8786,Carriers[Code],Carriers[Airline])</f>
        <v/>
      </c>
      <c r="D8786" t="n">
        <v>781</v>
      </c>
      <c r="E8786" t="inlineStr">
        <is>
          <t>RIC</t>
        </is>
      </c>
      <c r="F8786" s="10" t="n">
        <v>1540</v>
      </c>
      <c r="G8786" t="inlineStr">
        <is>
          <t>1500-1559</t>
        </is>
      </c>
      <c r="H8786" s="9">
        <f>INT(F8786/100)</f>
        <v/>
      </c>
      <c r="I8786" t="n">
        <v>213</v>
      </c>
      <c r="J8786" t="n">
        <v>1</v>
      </c>
      <c r="K8786" t="n">
        <v>244</v>
      </c>
      <c r="L8786" t="n">
        <v>1</v>
      </c>
      <c r="M8786" t="n">
        <v>0</v>
      </c>
      <c r="O8786" t="n">
        <v>0</v>
      </c>
      <c r="P8786" t="n">
        <v>0</v>
      </c>
      <c r="Q8786" t="n">
        <v>56</v>
      </c>
      <c r="R8786" t="n">
        <v>31</v>
      </c>
      <c r="S8786" t="n">
        <v>0</v>
      </c>
      <c r="T8786" t="n">
        <v>157</v>
      </c>
    </row>
    <row r="8787">
      <c r="A8787" s="8" t="n">
        <v>46224</v>
      </c>
      <c r="B8787" t="inlineStr">
        <is>
          <t>DL</t>
        </is>
      </c>
      <c r="C8787" s="9">
        <f>_xlfn.XLOOKUP(B8787,Carriers[Code],Carriers[Airline])</f>
        <v/>
      </c>
      <c r="D8787" t="n">
        <v>2889</v>
      </c>
      <c r="E8787" t="inlineStr">
        <is>
          <t>SEA</t>
        </is>
      </c>
      <c r="F8787" s="10" t="n">
        <v>1540</v>
      </c>
      <c r="G8787" t="inlineStr">
        <is>
          <t>1500-1559</t>
        </is>
      </c>
      <c r="H8787" s="9">
        <f>INT(F8787/100)</f>
        <v/>
      </c>
      <c r="I8787" t="n">
        <v>205</v>
      </c>
      <c r="J8787" t="n">
        <v>1</v>
      </c>
      <c r="K8787" t="n">
        <v>196</v>
      </c>
      <c r="L8787" t="n">
        <v>1</v>
      </c>
      <c r="M8787" t="n">
        <v>0</v>
      </c>
      <c r="O8787" t="n">
        <v>0</v>
      </c>
      <c r="P8787" t="n">
        <v>0</v>
      </c>
      <c r="Q8787" t="n">
        <v>0</v>
      </c>
      <c r="R8787" t="n">
        <v>42</v>
      </c>
      <c r="S8787" t="n">
        <v>0</v>
      </c>
      <c r="T8787" t="n">
        <v>154</v>
      </c>
    </row>
    <row r="8788">
      <c r="A8788" s="8" t="n">
        <v>46224</v>
      </c>
      <c r="B8788" t="inlineStr">
        <is>
          <t>WN</t>
        </is>
      </c>
      <c r="C8788" s="9">
        <f>_xlfn.XLOOKUP(B8788,Carriers[Code],Carriers[Airline])</f>
        <v/>
      </c>
      <c r="D8788" t="n">
        <v>696</v>
      </c>
      <c r="E8788" t="inlineStr">
        <is>
          <t>AUS</t>
        </is>
      </c>
      <c r="F8788" s="10" t="n">
        <v>1545</v>
      </c>
      <c r="G8788" t="inlineStr">
        <is>
          <t>1500-1559</t>
        </is>
      </c>
      <c r="H8788" s="9">
        <f>INT(F8788/100)</f>
        <v/>
      </c>
      <c r="M8788" t="n">
        <v>1</v>
      </c>
      <c r="N8788" t="inlineStr">
        <is>
          <t>B</t>
        </is>
      </c>
      <c r="O8788" t="n">
        <v>0</v>
      </c>
    </row>
    <row r="8789">
      <c r="A8789" s="8" t="n">
        <v>46224</v>
      </c>
      <c r="B8789" t="inlineStr">
        <is>
          <t>WN</t>
        </is>
      </c>
      <c r="C8789" s="9">
        <f>_xlfn.XLOOKUP(B8789,Carriers[Code],Carriers[Airline])</f>
        <v/>
      </c>
      <c r="D8789" t="n">
        <v>4106</v>
      </c>
      <c r="E8789" t="inlineStr">
        <is>
          <t>MDW</t>
        </is>
      </c>
      <c r="F8789" s="10" t="n">
        <v>1545</v>
      </c>
      <c r="G8789" t="inlineStr">
        <is>
          <t>1500-1559</t>
        </is>
      </c>
      <c r="H8789" s="9">
        <f>INT(F8789/100)</f>
        <v/>
      </c>
      <c r="I8789" t="n">
        <v>30</v>
      </c>
      <c r="J8789" t="n">
        <v>1</v>
      </c>
      <c r="K8789" t="n">
        <v>57</v>
      </c>
      <c r="L8789" t="n">
        <v>1</v>
      </c>
      <c r="M8789" t="n">
        <v>0</v>
      </c>
      <c r="O8789" t="n">
        <v>0</v>
      </c>
      <c r="P8789" t="n">
        <v>8</v>
      </c>
      <c r="Q8789" t="n">
        <v>0</v>
      </c>
      <c r="R8789" t="n">
        <v>27</v>
      </c>
      <c r="S8789" t="n">
        <v>0</v>
      </c>
      <c r="T8789" t="n">
        <v>22</v>
      </c>
    </row>
    <row r="8790">
      <c r="A8790" s="8" t="n">
        <v>46224</v>
      </c>
      <c r="B8790" t="inlineStr">
        <is>
          <t>YX</t>
        </is>
      </c>
      <c r="C8790" s="9">
        <f>_xlfn.XLOOKUP(B8790,Carriers[Code],Carriers[Airline])</f>
        <v/>
      </c>
      <c r="D8790" t="n">
        <v>5689</v>
      </c>
      <c r="E8790" t="inlineStr">
        <is>
          <t>DCA</t>
        </is>
      </c>
      <c r="F8790" s="10" t="n">
        <v>1545</v>
      </c>
      <c r="G8790" t="inlineStr">
        <is>
          <t>1500-1559</t>
        </is>
      </c>
      <c r="H8790" s="9">
        <f>INT(F8790/100)</f>
        <v/>
      </c>
      <c r="M8790" t="n">
        <v>1</v>
      </c>
      <c r="N8790" t="inlineStr">
        <is>
          <t>A</t>
        </is>
      </c>
      <c r="O8790" t="n">
        <v>0</v>
      </c>
    </row>
    <row r="8791">
      <c r="A8791" s="8" t="n">
        <v>46224</v>
      </c>
      <c r="B8791" t="inlineStr">
        <is>
          <t>B6</t>
        </is>
      </c>
      <c r="C8791" s="9">
        <f>_xlfn.XLOOKUP(B8791,Carriers[Code],Carriers[Airline])</f>
        <v/>
      </c>
      <c r="D8791" t="n">
        <v>233</v>
      </c>
      <c r="E8791" t="inlineStr">
        <is>
          <t>SFO</t>
        </is>
      </c>
      <c r="F8791" s="10" t="n">
        <v>1550</v>
      </c>
      <c r="G8791" t="inlineStr">
        <is>
          <t>1500-1559</t>
        </is>
      </c>
      <c r="H8791" s="9">
        <f>INT(F8791/100)</f>
        <v/>
      </c>
      <c r="I8791" t="n">
        <v>150</v>
      </c>
      <c r="J8791" t="n">
        <v>1</v>
      </c>
      <c r="K8791" t="n">
        <v>173</v>
      </c>
      <c r="L8791" t="n">
        <v>1</v>
      </c>
      <c r="M8791" t="n">
        <v>0</v>
      </c>
      <c r="O8791" t="n">
        <v>0</v>
      </c>
      <c r="P8791" t="n">
        <v>0</v>
      </c>
      <c r="Q8791" t="n">
        <v>49</v>
      </c>
      <c r="R8791" t="n">
        <v>23</v>
      </c>
      <c r="S8791" t="n">
        <v>0</v>
      </c>
      <c r="T8791" t="n">
        <v>101</v>
      </c>
    </row>
    <row r="8792">
      <c r="A8792" s="8" t="n">
        <v>46224</v>
      </c>
      <c r="B8792" t="inlineStr">
        <is>
          <t>YX</t>
        </is>
      </c>
      <c r="C8792" s="9">
        <f>_xlfn.XLOOKUP(B8792,Carriers[Code],Carriers[Airline])</f>
        <v/>
      </c>
      <c r="D8792" t="n">
        <v>5644</v>
      </c>
      <c r="E8792" t="inlineStr">
        <is>
          <t>BWI</t>
        </is>
      </c>
      <c r="F8792" s="10" t="n">
        <v>1550</v>
      </c>
      <c r="G8792" t="inlineStr">
        <is>
          <t>1500-1559</t>
        </is>
      </c>
      <c r="H8792" s="9">
        <f>INT(F8792/100)</f>
        <v/>
      </c>
      <c r="M8792" t="n">
        <v>1</v>
      </c>
      <c r="N8792" t="inlineStr">
        <is>
          <t>C</t>
        </is>
      </c>
      <c r="O8792" t="n">
        <v>0</v>
      </c>
    </row>
    <row r="8793">
      <c r="A8793" s="8" t="n">
        <v>46224</v>
      </c>
      <c r="B8793" t="inlineStr">
        <is>
          <t>UA</t>
        </is>
      </c>
      <c r="C8793" s="9">
        <f>_xlfn.XLOOKUP(B8793,Carriers[Code],Carriers[Airline])</f>
        <v/>
      </c>
      <c r="D8793" t="n">
        <v>1183</v>
      </c>
      <c r="E8793" t="inlineStr">
        <is>
          <t>IAH</t>
        </is>
      </c>
      <c r="F8793" s="10" t="n">
        <v>1554</v>
      </c>
      <c r="G8793" t="inlineStr">
        <is>
          <t>1500-1559</t>
        </is>
      </c>
      <c r="H8793" s="9">
        <f>INT(F8793/100)</f>
        <v/>
      </c>
      <c r="M8793" t="n">
        <v>1</v>
      </c>
      <c r="N8793" t="inlineStr">
        <is>
          <t>B</t>
        </is>
      </c>
      <c r="O8793" t="n">
        <v>0</v>
      </c>
    </row>
    <row r="8794">
      <c r="A8794" s="8" t="n">
        <v>46224</v>
      </c>
      <c r="B8794" t="inlineStr">
        <is>
          <t>B6</t>
        </is>
      </c>
      <c r="C8794" s="9">
        <f>_xlfn.XLOOKUP(B8794,Carriers[Code],Carriers[Airline])</f>
        <v/>
      </c>
      <c r="D8794" t="n">
        <v>487</v>
      </c>
      <c r="E8794" t="inlineStr">
        <is>
          <t>LAX</t>
        </is>
      </c>
      <c r="F8794" s="10" t="n">
        <v>1555</v>
      </c>
      <c r="G8794" t="inlineStr">
        <is>
          <t>1500-1559</t>
        </is>
      </c>
      <c r="H8794" s="9">
        <f>INT(F8794/100)</f>
        <v/>
      </c>
      <c r="I8794" t="n">
        <v>8</v>
      </c>
      <c r="J8794" t="n">
        <v>0</v>
      </c>
      <c r="K8794" t="n">
        <v>23</v>
      </c>
      <c r="L8794" t="n">
        <v>1</v>
      </c>
      <c r="M8794" t="n">
        <v>0</v>
      </c>
      <c r="O8794" t="n">
        <v>0</v>
      </c>
      <c r="P8794" t="n">
        <v>8</v>
      </c>
      <c r="Q8794" t="n">
        <v>0</v>
      </c>
      <c r="R8794" t="n">
        <v>15</v>
      </c>
      <c r="S8794" t="n">
        <v>0</v>
      </c>
      <c r="T8794" t="n">
        <v>0</v>
      </c>
    </row>
    <row r="8795">
      <c r="A8795" s="8" t="n">
        <v>46224</v>
      </c>
      <c r="B8795" t="inlineStr">
        <is>
          <t>YX</t>
        </is>
      </c>
      <c r="C8795" s="9">
        <f>_xlfn.XLOOKUP(B8795,Carriers[Code],Carriers[Airline])</f>
        <v/>
      </c>
      <c r="D8795" t="n">
        <v>5726</v>
      </c>
      <c r="E8795" t="inlineStr">
        <is>
          <t>LGA</t>
        </is>
      </c>
      <c r="F8795" s="10" t="n">
        <v>1600</v>
      </c>
      <c r="G8795" t="inlineStr">
        <is>
          <t>1600-1659</t>
        </is>
      </c>
      <c r="H8795" s="9">
        <f>INT(F8795/100)</f>
        <v/>
      </c>
      <c r="I8795" t="n">
        <v>206</v>
      </c>
      <c r="J8795" t="n">
        <v>1</v>
      </c>
      <c r="K8795" t="n">
        <v>191</v>
      </c>
      <c r="L8795" t="n">
        <v>1</v>
      </c>
      <c r="M8795" t="n">
        <v>0</v>
      </c>
      <c r="O8795" t="n">
        <v>0</v>
      </c>
      <c r="P8795" t="n">
        <v>0</v>
      </c>
      <c r="Q8795" t="n">
        <v>0</v>
      </c>
      <c r="R8795" t="n">
        <v>191</v>
      </c>
      <c r="S8795" t="n">
        <v>0</v>
      </c>
      <c r="T8795" t="n">
        <v>0</v>
      </c>
    </row>
    <row r="8796">
      <c r="A8796" s="8" t="n">
        <v>46224</v>
      </c>
      <c r="B8796" t="inlineStr">
        <is>
          <t>DL</t>
        </is>
      </c>
      <c r="C8796" s="9">
        <f>_xlfn.XLOOKUP(B8796,Carriers[Code],Carriers[Airline])</f>
        <v/>
      </c>
      <c r="D8796" t="n">
        <v>1439</v>
      </c>
      <c r="E8796" t="inlineStr">
        <is>
          <t>TPA</t>
        </is>
      </c>
      <c r="F8796" s="10" t="n">
        <v>1605</v>
      </c>
      <c r="G8796" t="inlineStr">
        <is>
          <t>1600-1659</t>
        </is>
      </c>
      <c r="H8796" s="9">
        <f>INT(F8796/100)</f>
        <v/>
      </c>
      <c r="M8796" t="n">
        <v>1</v>
      </c>
      <c r="N8796" t="inlineStr">
        <is>
          <t>B</t>
        </is>
      </c>
      <c r="O8796" t="n">
        <v>0</v>
      </c>
    </row>
    <row r="8797">
      <c r="A8797" s="8" t="n">
        <v>46224</v>
      </c>
      <c r="B8797" t="inlineStr">
        <is>
          <t>AA</t>
        </is>
      </c>
      <c r="C8797" s="9">
        <f>_xlfn.XLOOKUP(B8797,Carriers[Code],Carriers[Airline])</f>
        <v/>
      </c>
      <c r="D8797" t="n">
        <v>1595</v>
      </c>
      <c r="E8797" t="inlineStr">
        <is>
          <t>DFW</t>
        </is>
      </c>
      <c r="F8797" s="10" t="n">
        <v>1606</v>
      </c>
      <c r="G8797" t="inlineStr">
        <is>
          <t>1600-1659</t>
        </is>
      </c>
      <c r="H8797" s="9">
        <f>INT(F8797/100)</f>
        <v/>
      </c>
      <c r="M8797" t="n">
        <v>1</v>
      </c>
      <c r="N8797" t="inlineStr">
        <is>
          <t>B</t>
        </is>
      </c>
      <c r="O8797" t="n">
        <v>0</v>
      </c>
    </row>
    <row r="8798">
      <c r="A8798" s="8" t="n">
        <v>46224</v>
      </c>
      <c r="B8798" t="inlineStr">
        <is>
          <t>B6</t>
        </is>
      </c>
      <c r="C8798" s="9">
        <f>_xlfn.XLOOKUP(B8798,Carriers[Code],Carriers[Airline])</f>
        <v/>
      </c>
      <c r="D8798" t="n">
        <v>1355</v>
      </c>
      <c r="E8798" t="inlineStr">
        <is>
          <t>DCA</t>
        </is>
      </c>
      <c r="F8798" s="10" t="n">
        <v>1610</v>
      </c>
      <c r="G8798" t="inlineStr">
        <is>
          <t>1600-1659</t>
        </is>
      </c>
      <c r="H8798" s="9">
        <f>INT(F8798/100)</f>
        <v/>
      </c>
      <c r="M8798" t="n">
        <v>1</v>
      </c>
      <c r="N8798" t="inlineStr">
        <is>
          <t>C</t>
        </is>
      </c>
      <c r="O8798" t="n">
        <v>0</v>
      </c>
    </row>
    <row r="8799">
      <c r="A8799" s="8" t="n">
        <v>46224</v>
      </c>
      <c r="B8799" t="inlineStr">
        <is>
          <t>DL</t>
        </is>
      </c>
      <c r="C8799" s="9">
        <f>_xlfn.XLOOKUP(B8799,Carriers[Code],Carriers[Airline])</f>
        <v/>
      </c>
      <c r="D8799" t="n">
        <v>314</v>
      </c>
      <c r="E8799" t="inlineStr">
        <is>
          <t>MCI</t>
        </is>
      </c>
      <c r="F8799" s="10" t="n">
        <v>1610</v>
      </c>
      <c r="G8799" t="inlineStr">
        <is>
          <t>1600-1659</t>
        </is>
      </c>
      <c r="H8799" s="9">
        <f>INT(F8799/100)</f>
        <v/>
      </c>
      <c r="I8799" t="n">
        <v>412</v>
      </c>
      <c r="J8799" t="n">
        <v>1</v>
      </c>
      <c r="K8799" t="n">
        <v>402</v>
      </c>
      <c r="L8799" t="n">
        <v>1</v>
      </c>
      <c r="M8799" t="n">
        <v>0</v>
      </c>
      <c r="O8799" t="n">
        <v>0</v>
      </c>
      <c r="P8799" t="n">
        <v>0</v>
      </c>
      <c r="Q8799" t="n">
        <v>0</v>
      </c>
      <c r="R8799" t="n">
        <v>0</v>
      </c>
      <c r="S8799" t="n">
        <v>0</v>
      </c>
      <c r="T8799" t="n">
        <v>402</v>
      </c>
    </row>
    <row r="8800">
      <c r="A8800" s="8" t="n">
        <v>46224</v>
      </c>
      <c r="B8800" t="inlineStr">
        <is>
          <t>YX</t>
        </is>
      </c>
      <c r="C8800" s="9">
        <f>_xlfn.XLOOKUP(B8800,Carriers[Code],Carriers[Airline])</f>
        <v/>
      </c>
      <c r="D8800" t="n">
        <v>5665</v>
      </c>
      <c r="E8800" t="inlineStr">
        <is>
          <t>RIC</t>
        </is>
      </c>
      <c r="F8800" s="10" t="n">
        <v>1610</v>
      </c>
      <c r="G8800" t="inlineStr">
        <is>
          <t>1600-1659</t>
        </is>
      </c>
      <c r="H8800" s="9">
        <f>INT(F8800/100)</f>
        <v/>
      </c>
      <c r="I8800" t="n">
        <v>241</v>
      </c>
      <c r="J8800" t="n">
        <v>1</v>
      </c>
      <c r="K8800" t="n">
        <v>187</v>
      </c>
      <c r="L8800" t="n">
        <v>1</v>
      </c>
      <c r="M8800" t="n">
        <v>0</v>
      </c>
      <c r="O8800" t="n">
        <v>0</v>
      </c>
      <c r="P8800" t="n">
        <v>0</v>
      </c>
      <c r="Q8800" t="n">
        <v>0</v>
      </c>
      <c r="R8800" t="n">
        <v>74</v>
      </c>
      <c r="S8800" t="n">
        <v>0</v>
      </c>
      <c r="T8800" t="n">
        <v>113</v>
      </c>
    </row>
    <row r="8801">
      <c r="A8801" s="8" t="n">
        <v>46224</v>
      </c>
      <c r="B8801" t="inlineStr">
        <is>
          <t>DL</t>
        </is>
      </c>
      <c r="C8801" s="9">
        <f>_xlfn.XLOOKUP(B8801,Carriers[Code],Carriers[Airline])</f>
        <v/>
      </c>
      <c r="D8801" t="n">
        <v>2646</v>
      </c>
      <c r="E8801" t="inlineStr">
        <is>
          <t>ORD</t>
        </is>
      </c>
      <c r="F8801" s="10" t="n">
        <v>1615</v>
      </c>
      <c r="G8801" t="inlineStr">
        <is>
          <t>1600-1659</t>
        </is>
      </c>
      <c r="H8801" s="9">
        <f>INT(F8801/100)</f>
        <v/>
      </c>
      <c r="M8801" t="n">
        <v>1</v>
      </c>
      <c r="N8801" t="inlineStr">
        <is>
          <t>C</t>
        </is>
      </c>
      <c r="O8801" t="n">
        <v>0</v>
      </c>
    </row>
    <row r="8802">
      <c r="A8802" s="8" t="n">
        <v>46224</v>
      </c>
      <c r="B8802" t="inlineStr">
        <is>
          <t>UA</t>
        </is>
      </c>
      <c r="C8802" s="9">
        <f>_xlfn.XLOOKUP(B8802,Carriers[Code],Carriers[Airline])</f>
        <v/>
      </c>
      <c r="D8802" t="n">
        <v>512</v>
      </c>
      <c r="E8802" t="inlineStr">
        <is>
          <t>SFO</t>
        </is>
      </c>
      <c r="F8802" s="10" t="n">
        <v>1615</v>
      </c>
      <c r="G8802" t="inlineStr">
        <is>
          <t>1600-1659</t>
        </is>
      </c>
      <c r="H8802" s="9">
        <f>INT(F8802/100)</f>
        <v/>
      </c>
      <c r="M8802" t="n">
        <v>1</v>
      </c>
      <c r="N8802" t="inlineStr">
        <is>
          <t>B</t>
        </is>
      </c>
      <c r="O8802" t="n">
        <v>0</v>
      </c>
    </row>
    <row r="8803">
      <c r="A8803" s="8" t="n">
        <v>46224</v>
      </c>
      <c r="B8803" t="inlineStr">
        <is>
          <t>YX</t>
        </is>
      </c>
      <c r="C8803" s="9">
        <f>_xlfn.XLOOKUP(B8803,Carriers[Code],Carriers[Airline])</f>
        <v/>
      </c>
      <c r="D8803" t="n">
        <v>5680</v>
      </c>
      <c r="E8803" t="inlineStr">
        <is>
          <t>PIT</t>
        </is>
      </c>
      <c r="F8803" s="10" t="n">
        <v>1615</v>
      </c>
      <c r="G8803" t="inlineStr">
        <is>
          <t>1600-1659</t>
        </is>
      </c>
      <c r="H8803" s="9">
        <f>INT(F8803/100)</f>
        <v/>
      </c>
      <c r="M8803" t="n">
        <v>1</v>
      </c>
      <c r="N8803" t="inlineStr">
        <is>
          <t>A</t>
        </is>
      </c>
      <c r="O8803" t="n">
        <v>0</v>
      </c>
    </row>
    <row r="8804">
      <c r="A8804" s="8" t="n">
        <v>46224</v>
      </c>
      <c r="B8804" t="inlineStr">
        <is>
          <t>B6</t>
        </is>
      </c>
      <c r="C8804" s="9">
        <f>_xlfn.XLOOKUP(B8804,Carriers[Code],Carriers[Airline])</f>
        <v/>
      </c>
      <c r="D8804" t="n">
        <v>391</v>
      </c>
      <c r="E8804" t="inlineStr">
        <is>
          <t>TPA</t>
        </is>
      </c>
      <c r="F8804" s="10" t="n">
        <v>1619</v>
      </c>
      <c r="G8804" t="inlineStr">
        <is>
          <t>1600-1659</t>
        </is>
      </c>
      <c r="H8804" s="9">
        <f>INT(F8804/100)</f>
        <v/>
      </c>
      <c r="I8804" t="n">
        <v>4</v>
      </c>
      <c r="J8804" t="n">
        <v>0</v>
      </c>
      <c r="K8804" t="n">
        <v>84</v>
      </c>
      <c r="L8804" t="n">
        <v>1</v>
      </c>
      <c r="M8804" t="n">
        <v>0</v>
      </c>
      <c r="O8804" t="n">
        <v>0</v>
      </c>
      <c r="P8804" t="n">
        <v>0</v>
      </c>
      <c r="Q8804" t="n">
        <v>0</v>
      </c>
      <c r="R8804" t="n">
        <v>84</v>
      </c>
      <c r="S8804" t="n">
        <v>0</v>
      </c>
      <c r="T8804" t="n">
        <v>0</v>
      </c>
    </row>
    <row r="8805">
      <c r="A8805" s="8" t="n">
        <v>46224</v>
      </c>
      <c r="B8805" t="inlineStr">
        <is>
          <t>YX</t>
        </is>
      </c>
      <c r="C8805" s="9">
        <f>_xlfn.XLOOKUP(B8805,Carriers[Code],Carriers[Airline])</f>
        <v/>
      </c>
      <c r="D8805" t="n">
        <v>4709</v>
      </c>
      <c r="E8805" t="inlineStr">
        <is>
          <t>ROC</t>
        </is>
      </c>
      <c r="F8805" s="10" t="n">
        <v>1619</v>
      </c>
      <c r="G8805" t="inlineStr">
        <is>
          <t>1600-1659</t>
        </is>
      </c>
      <c r="H8805" s="9">
        <f>INT(F8805/100)</f>
        <v/>
      </c>
      <c r="M8805" t="n">
        <v>1</v>
      </c>
      <c r="N8805" t="inlineStr">
        <is>
          <t>C</t>
        </is>
      </c>
      <c r="O8805" t="n">
        <v>0</v>
      </c>
    </row>
    <row r="8806">
      <c r="A8806" s="8" t="n">
        <v>46224</v>
      </c>
      <c r="B8806" t="inlineStr">
        <is>
          <t>B6</t>
        </is>
      </c>
      <c r="C8806" s="9">
        <f>_xlfn.XLOOKUP(B8806,Carriers[Code],Carriers[Airline])</f>
        <v/>
      </c>
      <c r="D8806" t="n">
        <v>319</v>
      </c>
      <c r="E8806" t="inlineStr">
        <is>
          <t>SAN</t>
        </is>
      </c>
      <c r="F8806" s="10" t="n">
        <v>1620</v>
      </c>
      <c r="G8806" t="inlineStr">
        <is>
          <t>1600-1659</t>
        </is>
      </c>
      <c r="H8806" s="9">
        <f>INT(F8806/100)</f>
        <v/>
      </c>
      <c r="I8806" t="n">
        <v>-5</v>
      </c>
      <c r="J8806" t="n">
        <v>0</v>
      </c>
      <c r="K8806" t="n">
        <v>18</v>
      </c>
      <c r="L8806" t="n">
        <v>1</v>
      </c>
      <c r="M8806" t="n">
        <v>0</v>
      </c>
      <c r="O8806" t="n">
        <v>0</v>
      </c>
      <c r="P8806" t="n">
        <v>0</v>
      </c>
      <c r="Q8806" t="n">
        <v>0</v>
      </c>
      <c r="R8806" t="n">
        <v>18</v>
      </c>
      <c r="S8806" t="n">
        <v>0</v>
      </c>
      <c r="T8806" t="n">
        <v>0</v>
      </c>
    </row>
    <row r="8807">
      <c r="A8807" s="8" t="n">
        <v>46224</v>
      </c>
      <c r="B8807" t="inlineStr">
        <is>
          <t>B6</t>
        </is>
      </c>
      <c r="C8807" s="9">
        <f>_xlfn.XLOOKUP(B8807,Carriers[Code],Carriers[Airline])</f>
        <v/>
      </c>
      <c r="D8807" t="n">
        <v>2065</v>
      </c>
      <c r="E8807" t="inlineStr">
        <is>
          <t>RSW</t>
        </is>
      </c>
      <c r="F8807" s="10" t="n">
        <v>1622</v>
      </c>
      <c r="G8807" t="inlineStr">
        <is>
          <t>1600-1659</t>
        </is>
      </c>
      <c r="H8807" s="9">
        <f>INT(F8807/100)</f>
        <v/>
      </c>
      <c r="M8807" t="n">
        <v>1</v>
      </c>
      <c r="N8807" t="inlineStr">
        <is>
          <t>B</t>
        </is>
      </c>
      <c r="O8807" t="n">
        <v>0</v>
      </c>
    </row>
    <row r="8808">
      <c r="A8808" s="8" t="n">
        <v>46224</v>
      </c>
      <c r="B8808" t="inlineStr">
        <is>
          <t>DL</t>
        </is>
      </c>
      <c r="C8808" s="9">
        <f>_xlfn.XLOOKUP(B8808,Carriers[Code],Carriers[Airline])</f>
        <v/>
      </c>
      <c r="D8808" t="n">
        <v>318</v>
      </c>
      <c r="E8808" t="inlineStr">
        <is>
          <t>LAX</t>
        </is>
      </c>
      <c r="F8808" s="10" t="n">
        <v>1625</v>
      </c>
      <c r="G8808" t="inlineStr">
        <is>
          <t>1600-1659</t>
        </is>
      </c>
      <c r="H8808" s="9">
        <f>INT(F8808/100)</f>
        <v/>
      </c>
      <c r="I8808" t="n">
        <v>-1</v>
      </c>
      <c r="J8808" t="n">
        <v>0</v>
      </c>
      <c r="K8808" t="n">
        <v>51</v>
      </c>
      <c r="L8808" t="n">
        <v>1</v>
      </c>
      <c r="M8808" t="n">
        <v>0</v>
      </c>
      <c r="O8808" t="n">
        <v>0</v>
      </c>
      <c r="P8808" t="n">
        <v>0</v>
      </c>
      <c r="Q8808" t="n">
        <v>0</v>
      </c>
      <c r="R8808" t="n">
        <v>51</v>
      </c>
      <c r="S8808" t="n">
        <v>0</v>
      </c>
      <c r="T8808" t="n">
        <v>0</v>
      </c>
    </row>
    <row r="8809">
      <c r="A8809" s="8" t="n">
        <v>46224</v>
      </c>
      <c r="B8809" t="inlineStr">
        <is>
          <t>WN</t>
        </is>
      </c>
      <c r="C8809" s="9">
        <f>_xlfn.XLOOKUP(B8809,Carriers[Code],Carriers[Airline])</f>
        <v/>
      </c>
      <c r="D8809" t="n">
        <v>211</v>
      </c>
      <c r="E8809" t="inlineStr">
        <is>
          <t>SAN</t>
        </is>
      </c>
      <c r="F8809" s="10" t="n">
        <v>1625</v>
      </c>
      <c r="G8809" t="inlineStr">
        <is>
          <t>1600-1659</t>
        </is>
      </c>
      <c r="H8809" s="9">
        <f>INT(F8809/100)</f>
        <v/>
      </c>
      <c r="M8809" t="n">
        <v>1</v>
      </c>
      <c r="N8809" t="inlineStr">
        <is>
          <t>A</t>
        </is>
      </c>
      <c r="O8809" t="n">
        <v>0</v>
      </c>
    </row>
    <row r="8810">
      <c r="A8810" s="8" t="n">
        <v>46224</v>
      </c>
      <c r="B8810" t="inlineStr">
        <is>
          <t>YX</t>
        </is>
      </c>
      <c r="C8810" s="9">
        <f>_xlfn.XLOOKUP(B8810,Carriers[Code],Carriers[Airline])</f>
        <v/>
      </c>
      <c r="D8810" t="n">
        <v>5619</v>
      </c>
      <c r="E8810" t="inlineStr">
        <is>
          <t>MKE</t>
        </is>
      </c>
      <c r="F8810" s="10" t="n">
        <v>1625</v>
      </c>
      <c r="G8810" t="inlineStr">
        <is>
          <t>1600-1659</t>
        </is>
      </c>
      <c r="H8810" s="9">
        <f>INT(F8810/100)</f>
        <v/>
      </c>
      <c r="M8810" t="n">
        <v>1</v>
      </c>
      <c r="N8810" t="inlineStr">
        <is>
          <t>A</t>
        </is>
      </c>
      <c r="O8810" t="n">
        <v>0</v>
      </c>
    </row>
    <row r="8811">
      <c r="A8811" s="8" t="n">
        <v>46224</v>
      </c>
      <c r="B8811" t="inlineStr">
        <is>
          <t>DL</t>
        </is>
      </c>
      <c r="C8811" s="9">
        <f>_xlfn.XLOOKUP(B8811,Carriers[Code],Carriers[Airline])</f>
        <v/>
      </c>
      <c r="D8811" t="n">
        <v>399</v>
      </c>
      <c r="E8811" t="inlineStr">
        <is>
          <t>ATL</t>
        </is>
      </c>
      <c r="F8811" s="10" t="n">
        <v>1630</v>
      </c>
      <c r="G8811" t="inlineStr">
        <is>
          <t>1600-1659</t>
        </is>
      </c>
      <c r="H8811" s="9">
        <f>INT(F8811/100)</f>
        <v/>
      </c>
      <c r="I8811" t="n">
        <v>343</v>
      </c>
      <c r="J8811" t="n">
        <v>1</v>
      </c>
      <c r="K8811" t="n">
        <v>320</v>
      </c>
      <c r="L8811" t="n">
        <v>1</v>
      </c>
      <c r="M8811" t="n">
        <v>0</v>
      </c>
      <c r="O8811" t="n">
        <v>0</v>
      </c>
      <c r="P8811" t="n">
        <v>0</v>
      </c>
      <c r="Q8811" t="n">
        <v>0</v>
      </c>
      <c r="R8811" t="n">
        <v>6</v>
      </c>
      <c r="S8811" t="n">
        <v>0</v>
      </c>
      <c r="T8811" t="n">
        <v>314</v>
      </c>
    </row>
    <row r="8812">
      <c r="A8812" s="8" t="n">
        <v>46224</v>
      </c>
      <c r="B8812" t="inlineStr">
        <is>
          <t>AS</t>
        </is>
      </c>
      <c r="C8812" s="9">
        <f>_xlfn.XLOOKUP(B8812,Carriers[Code],Carriers[Airline])</f>
        <v/>
      </c>
      <c r="D8812" t="n">
        <v>389</v>
      </c>
      <c r="E8812" t="inlineStr">
        <is>
          <t>SAN</t>
        </is>
      </c>
      <c r="F8812" s="10" t="n">
        <v>1633</v>
      </c>
      <c r="G8812" t="inlineStr">
        <is>
          <t>1600-1659</t>
        </is>
      </c>
      <c r="H8812" s="9">
        <f>INT(F8812/100)</f>
        <v/>
      </c>
      <c r="I8812" t="n">
        <v>-2</v>
      </c>
      <c r="J8812" t="n">
        <v>0</v>
      </c>
      <c r="K8812" t="n">
        <v>8</v>
      </c>
      <c r="L8812" t="n">
        <v>0</v>
      </c>
      <c r="M8812" t="n">
        <v>0</v>
      </c>
      <c r="O8812" t="n">
        <v>0</v>
      </c>
    </row>
    <row r="8813">
      <c r="A8813" s="8" t="n">
        <v>46224</v>
      </c>
      <c r="B8813" t="inlineStr">
        <is>
          <t>WN</t>
        </is>
      </c>
      <c r="C8813" s="9">
        <f>_xlfn.XLOOKUP(B8813,Carriers[Code],Carriers[Airline])</f>
        <v/>
      </c>
      <c r="D8813" t="n">
        <v>888</v>
      </c>
      <c r="E8813" t="inlineStr">
        <is>
          <t>DEN</t>
        </is>
      </c>
      <c r="F8813" s="10" t="n">
        <v>1645</v>
      </c>
      <c r="G8813" t="inlineStr">
        <is>
          <t>1600-1659</t>
        </is>
      </c>
      <c r="H8813" s="9">
        <f>INT(F8813/100)</f>
        <v/>
      </c>
      <c r="I8813" t="n">
        <v>86</v>
      </c>
      <c r="J8813" t="n">
        <v>1</v>
      </c>
      <c r="K8813" t="n">
        <v>80</v>
      </c>
      <c r="L8813" t="n">
        <v>1</v>
      </c>
      <c r="M8813" t="n">
        <v>0</v>
      </c>
      <c r="O8813" t="n">
        <v>0</v>
      </c>
      <c r="P8813" t="n">
        <v>0</v>
      </c>
      <c r="Q8813" t="n">
        <v>0</v>
      </c>
      <c r="R8813" t="n">
        <v>43</v>
      </c>
      <c r="S8813" t="n">
        <v>0</v>
      </c>
      <c r="T8813" t="n">
        <v>37</v>
      </c>
    </row>
    <row r="8814">
      <c r="A8814" s="8" t="n">
        <v>46224</v>
      </c>
      <c r="B8814" t="inlineStr">
        <is>
          <t>AA</t>
        </is>
      </c>
      <c r="C8814" s="9">
        <f>_xlfn.XLOOKUP(B8814,Carriers[Code],Carriers[Airline])</f>
        <v/>
      </c>
      <c r="D8814" t="n">
        <v>1573</v>
      </c>
      <c r="E8814" t="inlineStr">
        <is>
          <t>CLT</t>
        </is>
      </c>
      <c r="F8814" s="10" t="n">
        <v>1646</v>
      </c>
      <c r="G8814" t="inlineStr">
        <is>
          <t>1600-1659</t>
        </is>
      </c>
      <c r="H8814" s="9">
        <f>INT(F8814/100)</f>
        <v/>
      </c>
      <c r="M8814" t="n">
        <v>1</v>
      </c>
      <c r="N8814" t="inlineStr">
        <is>
          <t>B</t>
        </is>
      </c>
      <c r="O8814" t="n">
        <v>0</v>
      </c>
    </row>
    <row r="8815">
      <c r="A8815" s="8" t="n">
        <v>46224</v>
      </c>
      <c r="B8815" t="inlineStr">
        <is>
          <t>B6</t>
        </is>
      </c>
      <c r="C8815" s="9">
        <f>_xlfn.XLOOKUP(B8815,Carriers[Code],Carriers[Airline])</f>
        <v/>
      </c>
      <c r="D8815" t="n">
        <v>509</v>
      </c>
      <c r="E8815" t="inlineStr">
        <is>
          <t>JAX</t>
        </is>
      </c>
      <c r="F8815" s="10" t="n">
        <v>1650</v>
      </c>
      <c r="G8815" t="inlineStr">
        <is>
          <t>1600-1659</t>
        </is>
      </c>
      <c r="H8815" s="9">
        <f>INT(F8815/100)</f>
        <v/>
      </c>
      <c r="M8815" t="n">
        <v>1</v>
      </c>
      <c r="N8815" t="inlineStr">
        <is>
          <t>C</t>
        </is>
      </c>
      <c r="O8815" t="n">
        <v>0</v>
      </c>
    </row>
    <row r="8816">
      <c r="A8816" s="8" t="n">
        <v>46224</v>
      </c>
      <c r="B8816" t="inlineStr">
        <is>
          <t>AS</t>
        </is>
      </c>
      <c r="C8816" s="9">
        <f>_xlfn.XLOOKUP(B8816,Carriers[Code],Carriers[Airline])</f>
        <v/>
      </c>
      <c r="D8816" t="n">
        <v>1319</v>
      </c>
      <c r="E8816" t="inlineStr">
        <is>
          <t>PDX</t>
        </is>
      </c>
      <c r="F8816" s="10" t="n">
        <v>1654</v>
      </c>
      <c r="G8816" t="inlineStr">
        <is>
          <t>1600-1659</t>
        </is>
      </c>
      <c r="H8816" s="9">
        <f>INT(F8816/100)</f>
        <v/>
      </c>
      <c r="M8816" t="n">
        <v>1</v>
      </c>
      <c r="N8816" t="inlineStr">
        <is>
          <t>B</t>
        </is>
      </c>
      <c r="O8816" t="n">
        <v>0</v>
      </c>
    </row>
    <row r="8817">
      <c r="A8817" s="8" t="n">
        <v>46224</v>
      </c>
      <c r="B8817" t="inlineStr">
        <is>
          <t>B6</t>
        </is>
      </c>
      <c r="C8817" s="9">
        <f>_xlfn.XLOOKUP(B8817,Carriers[Code],Carriers[Airline])</f>
        <v/>
      </c>
      <c r="D8817" t="n">
        <v>507</v>
      </c>
      <c r="E8817" t="inlineStr">
        <is>
          <t>BNA</t>
        </is>
      </c>
      <c r="F8817" s="10" t="n">
        <v>1655</v>
      </c>
      <c r="G8817" t="inlineStr">
        <is>
          <t>1600-1659</t>
        </is>
      </c>
      <c r="H8817" s="9">
        <f>INT(F8817/100)</f>
        <v/>
      </c>
      <c r="M8817" t="n">
        <v>1</v>
      </c>
      <c r="N8817" t="inlineStr">
        <is>
          <t>C</t>
        </is>
      </c>
      <c r="O8817" t="n">
        <v>0</v>
      </c>
    </row>
    <row r="8818">
      <c r="A8818" s="8" t="n">
        <v>46224</v>
      </c>
      <c r="B8818" t="inlineStr">
        <is>
          <t>UA</t>
        </is>
      </c>
      <c r="C8818" s="9">
        <f>_xlfn.XLOOKUP(B8818,Carriers[Code],Carriers[Airline])</f>
        <v/>
      </c>
      <c r="D8818" t="n">
        <v>800</v>
      </c>
      <c r="E8818" t="inlineStr">
        <is>
          <t>DEN</t>
        </is>
      </c>
      <c r="F8818" s="10" t="n">
        <v>1657</v>
      </c>
      <c r="G8818" t="inlineStr">
        <is>
          <t>1600-1659</t>
        </is>
      </c>
      <c r="H8818" s="9">
        <f>INT(F8818/100)</f>
        <v/>
      </c>
      <c r="I8818" t="n">
        <v>110</v>
      </c>
      <c r="J8818" t="n">
        <v>1</v>
      </c>
      <c r="K8818" t="n">
        <v>92</v>
      </c>
      <c r="L8818" t="n">
        <v>1</v>
      </c>
      <c r="M8818" t="n">
        <v>0</v>
      </c>
      <c r="O8818" t="n">
        <v>0</v>
      </c>
      <c r="P8818" t="n">
        <v>0</v>
      </c>
      <c r="Q8818" t="n">
        <v>13</v>
      </c>
      <c r="R8818" t="n">
        <v>0</v>
      </c>
      <c r="S8818" t="n">
        <v>0</v>
      </c>
      <c r="T8818" t="n">
        <v>79</v>
      </c>
    </row>
    <row r="8819">
      <c r="A8819" s="8" t="n">
        <v>46224</v>
      </c>
      <c r="B8819" t="inlineStr">
        <is>
          <t>B6</t>
        </is>
      </c>
      <c r="C8819" s="9">
        <f>_xlfn.XLOOKUP(B8819,Carriers[Code],Carriers[Airline])</f>
        <v/>
      </c>
      <c r="D8819" t="n">
        <v>733</v>
      </c>
      <c r="E8819" t="inlineStr">
        <is>
          <t>SFO</t>
        </is>
      </c>
      <c r="F8819" s="10" t="n">
        <v>1700</v>
      </c>
      <c r="G8819" t="inlineStr">
        <is>
          <t>1700-1759</t>
        </is>
      </c>
      <c r="H8819" s="9">
        <f>INT(F8819/100)</f>
        <v/>
      </c>
      <c r="I8819" t="n">
        <v>32</v>
      </c>
      <c r="J8819" t="n">
        <v>1</v>
      </c>
      <c r="K8819" t="n">
        <v>63</v>
      </c>
      <c r="L8819" t="n">
        <v>1</v>
      </c>
      <c r="M8819" t="n">
        <v>0</v>
      </c>
      <c r="O8819" t="n">
        <v>0</v>
      </c>
      <c r="P8819" t="n">
        <v>0</v>
      </c>
      <c r="Q8819" t="n">
        <v>0</v>
      </c>
      <c r="R8819" t="n">
        <v>63</v>
      </c>
      <c r="S8819" t="n">
        <v>0</v>
      </c>
      <c r="T8819" t="n">
        <v>0</v>
      </c>
    </row>
    <row r="8820">
      <c r="A8820" s="8" t="n">
        <v>46224</v>
      </c>
      <c r="B8820" t="inlineStr">
        <is>
          <t>UA</t>
        </is>
      </c>
      <c r="C8820" s="9">
        <f>_xlfn.XLOOKUP(B8820,Carriers[Code],Carriers[Airline])</f>
        <v/>
      </c>
      <c r="D8820" t="n">
        <v>2040</v>
      </c>
      <c r="E8820" t="inlineStr">
        <is>
          <t>ORD</t>
        </is>
      </c>
      <c r="F8820" s="10" t="n">
        <v>1700</v>
      </c>
      <c r="G8820" t="inlineStr">
        <is>
          <t>1700-1759</t>
        </is>
      </c>
      <c r="H8820" s="9">
        <f>INT(F8820/100)</f>
        <v/>
      </c>
      <c r="I8820" t="n">
        <v>382</v>
      </c>
      <c r="J8820" t="n">
        <v>1</v>
      </c>
      <c r="K8820" t="n">
        <v>360</v>
      </c>
      <c r="L8820" t="n">
        <v>1</v>
      </c>
      <c r="M8820" t="n">
        <v>0</v>
      </c>
      <c r="O8820" t="n">
        <v>0</v>
      </c>
      <c r="P8820" t="n">
        <v>360</v>
      </c>
      <c r="Q8820" t="n">
        <v>0</v>
      </c>
      <c r="R8820" t="n">
        <v>0</v>
      </c>
      <c r="S8820" t="n">
        <v>0</v>
      </c>
      <c r="T8820" t="n">
        <v>0</v>
      </c>
    </row>
    <row r="8821">
      <c r="A8821" s="8" t="n">
        <v>46224</v>
      </c>
      <c r="B8821" t="inlineStr">
        <is>
          <t>WN</t>
        </is>
      </c>
      <c r="C8821" s="9">
        <f>_xlfn.XLOOKUP(B8821,Carriers[Code],Carriers[Airline])</f>
        <v/>
      </c>
      <c r="D8821" t="n">
        <v>1898</v>
      </c>
      <c r="E8821" t="inlineStr">
        <is>
          <t>BWI</t>
        </is>
      </c>
      <c r="F8821" s="10" t="n">
        <v>1700</v>
      </c>
      <c r="G8821" t="inlineStr">
        <is>
          <t>1700-1759</t>
        </is>
      </c>
      <c r="H8821" s="9">
        <f>INT(F8821/100)</f>
        <v/>
      </c>
      <c r="M8821" t="n">
        <v>1</v>
      </c>
      <c r="N8821" t="inlineStr">
        <is>
          <t>B</t>
        </is>
      </c>
      <c r="O8821" t="n">
        <v>0</v>
      </c>
    </row>
    <row r="8822">
      <c r="A8822" s="8" t="n">
        <v>46224</v>
      </c>
      <c r="B8822" t="inlineStr">
        <is>
          <t>YX</t>
        </is>
      </c>
      <c r="C8822" s="9">
        <f>_xlfn.XLOOKUP(B8822,Carriers[Code],Carriers[Airline])</f>
        <v/>
      </c>
      <c r="D8822" t="n">
        <v>5620</v>
      </c>
      <c r="E8822" t="inlineStr">
        <is>
          <t>CVG</t>
        </is>
      </c>
      <c r="F8822" s="10" t="n">
        <v>1700</v>
      </c>
      <c r="G8822" t="inlineStr">
        <is>
          <t>1700-1759</t>
        </is>
      </c>
      <c r="H8822" s="9">
        <f>INT(F8822/100)</f>
        <v/>
      </c>
      <c r="M8822" t="n">
        <v>1</v>
      </c>
      <c r="N8822" t="inlineStr">
        <is>
          <t>A</t>
        </is>
      </c>
      <c r="O8822" t="n">
        <v>0</v>
      </c>
    </row>
    <row r="8823">
      <c r="A8823" s="8" t="n">
        <v>46224</v>
      </c>
      <c r="B8823" t="inlineStr">
        <is>
          <t>YX</t>
        </is>
      </c>
      <c r="C8823" s="9">
        <f>_xlfn.XLOOKUP(B8823,Carriers[Code],Carriers[Airline])</f>
        <v/>
      </c>
      <c r="D8823" t="n">
        <v>5721</v>
      </c>
      <c r="E8823" t="inlineStr">
        <is>
          <t>LGA</t>
        </is>
      </c>
      <c r="F8823" s="10" t="n">
        <v>1700</v>
      </c>
      <c r="G8823" t="inlineStr">
        <is>
          <t>1700-1759</t>
        </is>
      </c>
      <c r="H8823" s="9">
        <f>INT(F8823/100)</f>
        <v/>
      </c>
      <c r="M8823" t="n">
        <v>1</v>
      </c>
      <c r="N8823" t="inlineStr">
        <is>
          <t>A</t>
        </is>
      </c>
      <c r="O8823" t="n">
        <v>0</v>
      </c>
    </row>
    <row r="8824">
      <c r="A8824" s="8" t="n">
        <v>46224</v>
      </c>
      <c r="B8824" t="inlineStr">
        <is>
          <t>AA</t>
        </is>
      </c>
      <c r="C8824" s="9">
        <f>_xlfn.XLOOKUP(B8824,Carriers[Code],Carriers[Airline])</f>
        <v/>
      </c>
      <c r="D8824" t="n">
        <v>3309</v>
      </c>
      <c r="E8824" t="inlineStr">
        <is>
          <t>PHL</t>
        </is>
      </c>
      <c r="F8824" s="10" t="n">
        <v>1705</v>
      </c>
      <c r="G8824" t="inlineStr">
        <is>
          <t>1700-1759</t>
        </is>
      </c>
      <c r="H8824" s="9">
        <f>INT(F8824/100)</f>
        <v/>
      </c>
      <c r="M8824" t="n">
        <v>1</v>
      </c>
      <c r="N8824" t="inlineStr">
        <is>
          <t>B</t>
        </is>
      </c>
      <c r="O8824" t="n">
        <v>0</v>
      </c>
    </row>
    <row r="8825">
      <c r="A8825" s="8" t="n">
        <v>46224</v>
      </c>
      <c r="B8825" t="inlineStr">
        <is>
          <t>DL</t>
        </is>
      </c>
      <c r="C8825" s="9">
        <f>_xlfn.XLOOKUP(B8825,Carriers[Code],Carriers[Airline])</f>
        <v/>
      </c>
      <c r="D8825" t="n">
        <v>1655</v>
      </c>
      <c r="E8825" t="inlineStr">
        <is>
          <t>SFO</t>
        </is>
      </c>
      <c r="F8825" s="10" t="n">
        <v>1705</v>
      </c>
      <c r="G8825" t="inlineStr">
        <is>
          <t>1700-1759</t>
        </is>
      </c>
      <c r="H8825" s="9">
        <f>INT(F8825/100)</f>
        <v/>
      </c>
      <c r="I8825" t="n">
        <v>9</v>
      </c>
      <c r="J8825" t="n">
        <v>0</v>
      </c>
      <c r="K8825" t="n">
        <v>42</v>
      </c>
      <c r="L8825" t="n">
        <v>1</v>
      </c>
      <c r="M8825" t="n">
        <v>0</v>
      </c>
      <c r="O8825" t="n">
        <v>0</v>
      </c>
      <c r="P8825" t="n">
        <v>0</v>
      </c>
      <c r="Q8825" t="n">
        <v>0</v>
      </c>
      <c r="R8825" t="n">
        <v>42</v>
      </c>
      <c r="S8825" t="n">
        <v>0</v>
      </c>
      <c r="T8825" t="n">
        <v>0</v>
      </c>
    </row>
    <row r="8826">
      <c r="A8826" s="8" t="n">
        <v>46224</v>
      </c>
      <c r="B8826" t="inlineStr">
        <is>
          <t>YX</t>
        </is>
      </c>
      <c r="C8826" s="9">
        <f>_xlfn.XLOOKUP(B8826,Carriers[Code],Carriers[Airline])</f>
        <v/>
      </c>
      <c r="D8826" t="n">
        <v>5814</v>
      </c>
      <c r="E8826" t="inlineStr">
        <is>
          <t>JFK</t>
        </is>
      </c>
      <c r="F8826" s="10" t="n">
        <v>1705</v>
      </c>
      <c r="G8826" t="inlineStr">
        <is>
          <t>1700-1759</t>
        </is>
      </c>
      <c r="H8826" s="9">
        <f>INT(F8826/100)</f>
        <v/>
      </c>
      <c r="M8826" t="n">
        <v>1</v>
      </c>
      <c r="N8826" t="inlineStr">
        <is>
          <t>A</t>
        </is>
      </c>
      <c r="O8826" t="n">
        <v>0</v>
      </c>
    </row>
    <row r="8827">
      <c r="A8827" s="8" t="n">
        <v>46224</v>
      </c>
      <c r="B8827" t="inlineStr">
        <is>
          <t>AA</t>
        </is>
      </c>
      <c r="C8827" s="9">
        <f>_xlfn.XLOOKUP(B8827,Carriers[Code],Carriers[Airline])</f>
        <v/>
      </c>
      <c r="D8827" t="n">
        <v>3313</v>
      </c>
      <c r="E8827" t="inlineStr">
        <is>
          <t>PHX</t>
        </is>
      </c>
      <c r="F8827" s="10" t="n">
        <v>1707</v>
      </c>
      <c r="G8827" t="inlineStr">
        <is>
          <t>1700-1759</t>
        </is>
      </c>
      <c r="H8827" s="9">
        <f>INT(F8827/100)</f>
        <v/>
      </c>
      <c r="M8827" t="n">
        <v>1</v>
      </c>
      <c r="N8827" t="inlineStr">
        <is>
          <t>B</t>
        </is>
      </c>
      <c r="O8827" t="n">
        <v>0</v>
      </c>
    </row>
    <row r="8828">
      <c r="A8828" s="8" t="n">
        <v>46224</v>
      </c>
      <c r="B8828" t="inlineStr">
        <is>
          <t>B6</t>
        </is>
      </c>
      <c r="C8828" s="9">
        <f>_xlfn.XLOOKUP(B8828,Carriers[Code],Carriers[Airline])</f>
        <v/>
      </c>
      <c r="D8828" t="n">
        <v>811</v>
      </c>
      <c r="E8828" t="inlineStr">
        <is>
          <t>ORD</t>
        </is>
      </c>
      <c r="F8828" s="10" t="n">
        <v>1710</v>
      </c>
      <c r="G8828" t="inlineStr">
        <is>
          <t>1700-1759</t>
        </is>
      </c>
      <c r="H8828" s="9">
        <f>INT(F8828/100)</f>
        <v/>
      </c>
      <c r="M8828" t="n">
        <v>1</v>
      </c>
      <c r="N8828" t="inlineStr">
        <is>
          <t>C</t>
        </is>
      </c>
      <c r="O8828" t="n">
        <v>0</v>
      </c>
    </row>
    <row r="8829">
      <c r="A8829" s="8" t="n">
        <v>46224</v>
      </c>
      <c r="B8829" t="inlineStr">
        <is>
          <t>B6</t>
        </is>
      </c>
      <c r="C8829" s="9">
        <f>_xlfn.XLOOKUP(B8829,Carriers[Code],Carriers[Airline])</f>
        <v/>
      </c>
      <c r="D8829" t="n">
        <v>1955</v>
      </c>
      <c r="E8829" t="inlineStr">
        <is>
          <t>DCA</t>
        </is>
      </c>
      <c r="F8829" s="10" t="n">
        <v>1710</v>
      </c>
      <c r="G8829" t="inlineStr">
        <is>
          <t>1700-1759</t>
        </is>
      </c>
      <c r="H8829" s="9">
        <f>INT(F8829/100)</f>
        <v/>
      </c>
      <c r="M8829" t="n">
        <v>1</v>
      </c>
      <c r="N8829" t="inlineStr">
        <is>
          <t>C</t>
        </is>
      </c>
      <c r="O8829" t="n">
        <v>0</v>
      </c>
    </row>
    <row r="8830">
      <c r="A8830" s="8" t="n">
        <v>46224</v>
      </c>
      <c r="B8830" t="inlineStr">
        <is>
          <t>DL</t>
        </is>
      </c>
      <c r="C8830" s="9">
        <f>_xlfn.XLOOKUP(B8830,Carriers[Code],Carriers[Airline])</f>
        <v/>
      </c>
      <c r="D8830" t="n">
        <v>571</v>
      </c>
      <c r="E8830" t="inlineStr">
        <is>
          <t>SAN</t>
        </is>
      </c>
      <c r="F8830" s="10" t="n">
        <v>1710</v>
      </c>
      <c r="G8830" t="inlineStr">
        <is>
          <t>1700-1759</t>
        </is>
      </c>
      <c r="H8830" s="9">
        <f>INT(F8830/100)</f>
        <v/>
      </c>
      <c r="I8830" t="n">
        <v>-4</v>
      </c>
      <c r="J8830" t="n">
        <v>0</v>
      </c>
      <c r="K8830" t="n">
        <v>80</v>
      </c>
      <c r="L8830" t="n">
        <v>1</v>
      </c>
      <c r="M8830" t="n">
        <v>0</v>
      </c>
      <c r="O8830" t="n">
        <v>0</v>
      </c>
      <c r="P8830" t="n">
        <v>0</v>
      </c>
      <c r="Q8830" t="n">
        <v>0</v>
      </c>
      <c r="R8830" t="n">
        <v>80</v>
      </c>
      <c r="S8830" t="n">
        <v>0</v>
      </c>
      <c r="T8830" t="n">
        <v>0</v>
      </c>
    </row>
    <row r="8831">
      <c r="A8831" s="8" t="n">
        <v>46224</v>
      </c>
      <c r="B8831" t="inlineStr">
        <is>
          <t>YX</t>
        </is>
      </c>
      <c r="C8831" s="9">
        <f>_xlfn.XLOOKUP(B8831,Carriers[Code],Carriers[Airline])</f>
        <v/>
      </c>
      <c r="D8831" t="n">
        <v>4678</v>
      </c>
      <c r="E8831" t="inlineStr">
        <is>
          <t>STL</t>
        </is>
      </c>
      <c r="F8831" s="10" t="n">
        <v>1712</v>
      </c>
      <c r="G8831" t="inlineStr">
        <is>
          <t>1700-1759</t>
        </is>
      </c>
      <c r="H8831" s="9">
        <f>INT(F8831/100)</f>
        <v/>
      </c>
      <c r="M8831" t="n">
        <v>1</v>
      </c>
      <c r="N8831" t="inlineStr">
        <is>
          <t>C</t>
        </is>
      </c>
      <c r="O8831" t="n">
        <v>0</v>
      </c>
    </row>
    <row r="8832">
      <c r="A8832" s="8" t="n">
        <v>46224</v>
      </c>
      <c r="B8832" t="inlineStr">
        <is>
          <t>DL</t>
        </is>
      </c>
      <c r="C8832" s="9">
        <f>_xlfn.XLOOKUP(B8832,Carriers[Code],Carriers[Airline])</f>
        <v/>
      </c>
      <c r="D8832" t="n">
        <v>1432</v>
      </c>
      <c r="E8832" t="inlineStr">
        <is>
          <t>DTW</t>
        </is>
      </c>
      <c r="F8832" s="10" t="n">
        <v>1715</v>
      </c>
      <c r="G8832" t="inlineStr">
        <is>
          <t>1700-1759</t>
        </is>
      </c>
      <c r="H8832" s="9">
        <f>INT(F8832/100)</f>
        <v/>
      </c>
      <c r="I8832" t="n">
        <v>194</v>
      </c>
      <c r="J8832" t="n">
        <v>1</v>
      </c>
      <c r="K8832" t="n">
        <v>183</v>
      </c>
      <c r="L8832" t="n">
        <v>1</v>
      </c>
      <c r="M8832" t="n">
        <v>0</v>
      </c>
      <c r="O8832" t="n">
        <v>0</v>
      </c>
      <c r="P8832" t="n">
        <v>0</v>
      </c>
      <c r="Q8832" t="n">
        <v>0</v>
      </c>
      <c r="R8832" t="n">
        <v>18</v>
      </c>
      <c r="S8832" t="n">
        <v>0</v>
      </c>
      <c r="T8832" t="n">
        <v>165</v>
      </c>
    </row>
    <row r="8833">
      <c r="A8833" s="8" t="n">
        <v>46224</v>
      </c>
      <c r="B8833" t="inlineStr">
        <is>
          <t>DL</t>
        </is>
      </c>
      <c r="C8833" s="9">
        <f>_xlfn.XLOOKUP(B8833,Carriers[Code],Carriers[Airline])</f>
        <v/>
      </c>
      <c r="D8833" t="n">
        <v>2782</v>
      </c>
      <c r="E8833" t="inlineStr">
        <is>
          <t>RDU</t>
        </is>
      </c>
      <c r="F8833" s="10" t="n">
        <v>1715</v>
      </c>
      <c r="G8833" t="inlineStr">
        <is>
          <t>1700-1759</t>
        </is>
      </c>
      <c r="H8833" s="9">
        <f>INT(F8833/100)</f>
        <v/>
      </c>
      <c r="I8833" t="n">
        <v>99</v>
      </c>
      <c r="J8833" t="n">
        <v>1</v>
      </c>
      <c r="K8833" t="n">
        <v>72</v>
      </c>
      <c r="L8833" t="n">
        <v>1</v>
      </c>
      <c r="M8833" t="n">
        <v>0</v>
      </c>
      <c r="O8833" t="n">
        <v>0</v>
      </c>
      <c r="P8833" t="n">
        <v>0</v>
      </c>
      <c r="Q8833" t="n">
        <v>17</v>
      </c>
      <c r="R8833" t="n">
        <v>0</v>
      </c>
      <c r="S8833" t="n">
        <v>0</v>
      </c>
      <c r="T8833" t="n">
        <v>55</v>
      </c>
    </row>
    <row r="8834">
      <c r="A8834" s="8" t="n">
        <v>46224</v>
      </c>
      <c r="B8834" t="inlineStr">
        <is>
          <t>YX</t>
        </is>
      </c>
      <c r="C8834" s="9">
        <f>_xlfn.XLOOKUP(B8834,Carriers[Code],Carriers[Airline])</f>
        <v/>
      </c>
      <c r="D8834" t="n">
        <v>4585</v>
      </c>
      <c r="E8834" t="inlineStr">
        <is>
          <t>IND</t>
        </is>
      </c>
      <c r="F8834" s="10" t="n">
        <v>1718</v>
      </c>
      <c r="G8834" t="inlineStr">
        <is>
          <t>1700-1759</t>
        </is>
      </c>
      <c r="H8834" s="9">
        <f>INT(F8834/100)</f>
        <v/>
      </c>
      <c r="M8834" t="n">
        <v>1</v>
      </c>
      <c r="N8834" t="inlineStr">
        <is>
          <t>C</t>
        </is>
      </c>
      <c r="O8834" t="n">
        <v>0</v>
      </c>
    </row>
    <row r="8835">
      <c r="A8835" s="8" t="n">
        <v>46224</v>
      </c>
      <c r="B8835" t="inlineStr">
        <is>
          <t>YX</t>
        </is>
      </c>
      <c r="C8835" s="9">
        <f>_xlfn.XLOOKUP(B8835,Carriers[Code],Carriers[Airline])</f>
        <v/>
      </c>
      <c r="D8835" t="n">
        <v>5714</v>
      </c>
      <c r="E8835" t="inlineStr">
        <is>
          <t>PHL</t>
        </is>
      </c>
      <c r="F8835" s="10" t="n">
        <v>1720</v>
      </c>
      <c r="G8835" t="inlineStr">
        <is>
          <t>1700-1759</t>
        </is>
      </c>
      <c r="H8835" s="9">
        <f>INT(F8835/100)</f>
        <v/>
      </c>
      <c r="M8835" t="n">
        <v>1</v>
      </c>
      <c r="N8835" t="inlineStr">
        <is>
          <t>C</t>
        </is>
      </c>
      <c r="O8835" t="n">
        <v>0</v>
      </c>
    </row>
    <row r="8836">
      <c r="A8836" s="8" t="n">
        <v>46224</v>
      </c>
      <c r="B8836" t="inlineStr">
        <is>
          <t>AA</t>
        </is>
      </c>
      <c r="C8836" s="9">
        <f>_xlfn.XLOOKUP(B8836,Carriers[Code],Carriers[Airline])</f>
        <v/>
      </c>
      <c r="D8836" t="n">
        <v>1557</v>
      </c>
      <c r="E8836" t="inlineStr">
        <is>
          <t>DCA</t>
        </is>
      </c>
      <c r="F8836" s="10" t="n">
        <v>1723</v>
      </c>
      <c r="G8836" t="inlineStr">
        <is>
          <t>1700-1759</t>
        </is>
      </c>
      <c r="H8836" s="9">
        <f>INT(F8836/100)</f>
        <v/>
      </c>
      <c r="M8836" t="n">
        <v>1</v>
      </c>
      <c r="N8836" t="inlineStr">
        <is>
          <t>B</t>
        </is>
      </c>
      <c r="O8836" t="n">
        <v>0</v>
      </c>
    </row>
    <row r="8837">
      <c r="A8837" s="8" t="n">
        <v>46224</v>
      </c>
      <c r="B8837" t="inlineStr">
        <is>
          <t>WN</t>
        </is>
      </c>
      <c r="C8837" s="9">
        <f>_xlfn.XLOOKUP(B8837,Carriers[Code],Carriers[Airline])</f>
        <v/>
      </c>
      <c r="D8837" t="n">
        <v>3911</v>
      </c>
      <c r="E8837" t="inlineStr">
        <is>
          <t>MDW</t>
        </is>
      </c>
      <c r="F8837" s="10" t="n">
        <v>1730</v>
      </c>
      <c r="G8837" t="inlineStr">
        <is>
          <t>1700-1759</t>
        </is>
      </c>
      <c r="H8837" s="9">
        <f>INT(F8837/100)</f>
        <v/>
      </c>
      <c r="M8837" t="n">
        <v>1</v>
      </c>
      <c r="N8837" t="inlineStr">
        <is>
          <t>A</t>
        </is>
      </c>
      <c r="O8837" t="n">
        <v>0</v>
      </c>
    </row>
    <row r="8838">
      <c r="A8838" s="8" t="n">
        <v>46224</v>
      </c>
      <c r="B8838" t="inlineStr">
        <is>
          <t>AA</t>
        </is>
      </c>
      <c r="C8838" s="9">
        <f>_xlfn.XLOOKUP(B8838,Carriers[Code],Carriers[Airline])</f>
        <v/>
      </c>
      <c r="D8838" t="n">
        <v>1578</v>
      </c>
      <c r="E8838" t="inlineStr">
        <is>
          <t>LAX</t>
        </is>
      </c>
      <c r="F8838" s="10" t="n">
        <v>1733</v>
      </c>
      <c r="G8838" t="inlineStr">
        <is>
          <t>1700-1759</t>
        </is>
      </c>
      <c r="H8838" s="9">
        <f>INT(F8838/100)</f>
        <v/>
      </c>
      <c r="I8838" t="n">
        <v>5</v>
      </c>
      <c r="J8838" t="n">
        <v>0</v>
      </c>
      <c r="K8838" t="n">
        <v>44</v>
      </c>
      <c r="L8838" t="n">
        <v>1</v>
      </c>
      <c r="M8838" t="n">
        <v>0</v>
      </c>
      <c r="O8838" t="n">
        <v>0</v>
      </c>
      <c r="P8838" t="n">
        <v>0</v>
      </c>
      <c r="Q8838" t="n">
        <v>5</v>
      </c>
      <c r="R8838" t="n">
        <v>39</v>
      </c>
      <c r="S8838" t="n">
        <v>0</v>
      </c>
      <c r="T8838" t="n">
        <v>0</v>
      </c>
    </row>
    <row r="8839">
      <c r="A8839" s="8" t="n">
        <v>46224</v>
      </c>
      <c r="B8839" t="inlineStr">
        <is>
          <t>UA</t>
        </is>
      </c>
      <c r="C8839" s="9">
        <f>_xlfn.XLOOKUP(B8839,Carriers[Code],Carriers[Airline])</f>
        <v/>
      </c>
      <c r="D8839" t="n">
        <v>1392</v>
      </c>
      <c r="E8839" t="inlineStr">
        <is>
          <t>IAH</t>
        </is>
      </c>
      <c r="F8839" s="10" t="n">
        <v>1735</v>
      </c>
      <c r="G8839" t="inlineStr">
        <is>
          <t>1700-1759</t>
        </is>
      </c>
      <c r="H8839" s="9">
        <f>INT(F8839/100)</f>
        <v/>
      </c>
      <c r="I8839" t="n">
        <v>130</v>
      </c>
      <c r="J8839" t="n">
        <v>1</v>
      </c>
      <c r="K8839" t="n">
        <v>115</v>
      </c>
      <c r="L8839" t="n">
        <v>1</v>
      </c>
      <c r="M8839" t="n">
        <v>0</v>
      </c>
      <c r="O8839" t="n">
        <v>0</v>
      </c>
      <c r="P8839" t="n">
        <v>12</v>
      </c>
      <c r="Q8839" t="n">
        <v>0</v>
      </c>
      <c r="R8839" t="n">
        <v>0</v>
      </c>
      <c r="S8839" t="n">
        <v>0</v>
      </c>
      <c r="T8839" t="n">
        <v>103</v>
      </c>
    </row>
    <row r="8840">
      <c r="A8840" s="8" t="n">
        <v>46224</v>
      </c>
      <c r="B8840" t="inlineStr">
        <is>
          <t>AA</t>
        </is>
      </c>
      <c r="C8840" s="9">
        <f>_xlfn.XLOOKUP(B8840,Carriers[Code],Carriers[Airline])</f>
        <v/>
      </c>
      <c r="D8840" t="n">
        <v>1592</v>
      </c>
      <c r="E8840" t="inlineStr">
        <is>
          <t>ORD</t>
        </is>
      </c>
      <c r="F8840" s="10" t="n">
        <v>1738</v>
      </c>
      <c r="G8840" t="inlineStr">
        <is>
          <t>1700-1759</t>
        </is>
      </c>
      <c r="H8840" s="9">
        <f>INT(F8840/100)</f>
        <v/>
      </c>
      <c r="M8840" t="n">
        <v>1</v>
      </c>
      <c r="N8840" t="inlineStr">
        <is>
          <t>B</t>
        </is>
      </c>
      <c r="O8840" t="n">
        <v>0</v>
      </c>
    </row>
    <row r="8841">
      <c r="A8841" s="8" t="n">
        <v>46224</v>
      </c>
      <c r="B8841" t="inlineStr">
        <is>
          <t>B6</t>
        </is>
      </c>
      <c r="C8841" s="9">
        <f>_xlfn.XLOOKUP(B8841,Carriers[Code],Carriers[Airline])</f>
        <v/>
      </c>
      <c r="D8841" t="n">
        <v>1115</v>
      </c>
      <c r="E8841" t="inlineStr">
        <is>
          <t>BUF</t>
        </is>
      </c>
      <c r="F8841" s="10" t="n">
        <v>1740</v>
      </c>
      <c r="G8841" t="inlineStr">
        <is>
          <t>1700-1759</t>
        </is>
      </c>
      <c r="H8841" s="9">
        <f>INT(F8841/100)</f>
        <v/>
      </c>
      <c r="I8841" t="n">
        <v>45</v>
      </c>
      <c r="J8841" t="n">
        <v>1</v>
      </c>
      <c r="K8841" t="n">
        <v>47</v>
      </c>
      <c r="L8841" t="n">
        <v>1</v>
      </c>
      <c r="M8841" t="n">
        <v>0</v>
      </c>
      <c r="O8841" t="n">
        <v>0</v>
      </c>
      <c r="P8841" t="n">
        <v>0</v>
      </c>
      <c r="Q8841" t="n">
        <v>45</v>
      </c>
      <c r="R8841" t="n">
        <v>2</v>
      </c>
      <c r="S8841" t="n">
        <v>0</v>
      </c>
      <c r="T8841" t="n">
        <v>0</v>
      </c>
    </row>
    <row r="8842">
      <c r="A8842" s="8" t="n">
        <v>46224</v>
      </c>
      <c r="B8842" t="inlineStr">
        <is>
          <t>B6</t>
        </is>
      </c>
      <c r="C8842" s="9">
        <f>_xlfn.XLOOKUP(B8842,Carriers[Code],Carriers[Airline])</f>
        <v/>
      </c>
      <c r="D8842" t="n">
        <v>1387</v>
      </c>
      <c r="E8842" t="inlineStr">
        <is>
          <t>LAX</t>
        </is>
      </c>
      <c r="F8842" s="10" t="n">
        <v>1742</v>
      </c>
      <c r="G8842" t="inlineStr">
        <is>
          <t>1700-1759</t>
        </is>
      </c>
      <c r="H8842" s="9">
        <f>INT(F8842/100)</f>
        <v/>
      </c>
      <c r="I8842" t="n">
        <v>253</v>
      </c>
      <c r="J8842" t="n">
        <v>1</v>
      </c>
      <c r="K8842" t="n">
        <v>237</v>
      </c>
      <c r="L8842" t="n">
        <v>1</v>
      </c>
      <c r="M8842" t="n">
        <v>0</v>
      </c>
      <c r="O8842" t="n">
        <v>0</v>
      </c>
      <c r="P8842" t="n">
        <v>17</v>
      </c>
      <c r="Q8842" t="n">
        <v>0</v>
      </c>
      <c r="R8842" t="n">
        <v>0</v>
      </c>
      <c r="S8842" t="n">
        <v>0</v>
      </c>
      <c r="T8842" t="n">
        <v>220</v>
      </c>
    </row>
    <row r="8843">
      <c r="A8843" s="8" t="n">
        <v>46224</v>
      </c>
      <c r="B8843" t="inlineStr">
        <is>
          <t>UA</t>
        </is>
      </c>
      <c r="C8843" s="9">
        <f>_xlfn.XLOOKUP(B8843,Carriers[Code],Carriers[Airline])</f>
        <v/>
      </c>
      <c r="D8843" t="n">
        <v>1647</v>
      </c>
      <c r="E8843" t="inlineStr">
        <is>
          <t>EWR</t>
        </is>
      </c>
      <c r="F8843" s="10" t="n">
        <v>1744</v>
      </c>
      <c r="G8843" t="inlineStr">
        <is>
          <t>1700-1759</t>
        </is>
      </c>
      <c r="H8843" s="9">
        <f>INT(F8843/100)</f>
        <v/>
      </c>
      <c r="M8843" t="n">
        <v>1</v>
      </c>
      <c r="N8843" t="inlineStr">
        <is>
          <t>B</t>
        </is>
      </c>
      <c r="O8843" t="n">
        <v>0</v>
      </c>
    </row>
    <row r="8844">
      <c r="A8844" s="8" t="n">
        <v>46224</v>
      </c>
      <c r="B8844" t="inlineStr">
        <is>
          <t>WN</t>
        </is>
      </c>
      <c r="C8844" s="9">
        <f>_xlfn.XLOOKUP(B8844,Carriers[Code],Carriers[Airline])</f>
        <v/>
      </c>
      <c r="D8844" t="n">
        <v>737</v>
      </c>
      <c r="E8844" t="inlineStr">
        <is>
          <t>DAL</t>
        </is>
      </c>
      <c r="F8844" s="10" t="n">
        <v>1745</v>
      </c>
      <c r="G8844" t="inlineStr">
        <is>
          <t>1700-1759</t>
        </is>
      </c>
      <c r="H8844" s="9">
        <f>INT(F8844/100)</f>
        <v/>
      </c>
      <c r="M8844" t="n">
        <v>1</v>
      </c>
      <c r="N8844" t="inlineStr">
        <is>
          <t>A</t>
        </is>
      </c>
      <c r="O8844" t="n">
        <v>0</v>
      </c>
    </row>
    <row r="8845">
      <c r="A8845" s="8" t="n">
        <v>46224</v>
      </c>
      <c r="B8845" t="inlineStr">
        <is>
          <t>YX</t>
        </is>
      </c>
      <c r="C8845" s="9">
        <f>_xlfn.XLOOKUP(B8845,Carriers[Code],Carriers[Airline])</f>
        <v/>
      </c>
      <c r="D8845" t="n">
        <v>5616</v>
      </c>
      <c r="E8845" t="inlineStr">
        <is>
          <t>IND</t>
        </is>
      </c>
      <c r="F8845" s="10" t="n">
        <v>1745</v>
      </c>
      <c r="G8845" t="inlineStr">
        <is>
          <t>1700-1759</t>
        </is>
      </c>
      <c r="H8845" s="9">
        <f>INT(F8845/100)</f>
        <v/>
      </c>
      <c r="M8845" t="n">
        <v>1</v>
      </c>
      <c r="N8845" t="inlineStr">
        <is>
          <t>C</t>
        </is>
      </c>
      <c r="O8845" t="n">
        <v>0</v>
      </c>
    </row>
    <row r="8846">
      <c r="A8846" s="8" t="n">
        <v>46224</v>
      </c>
      <c r="B8846" t="inlineStr">
        <is>
          <t>YX</t>
        </is>
      </c>
      <c r="C8846" s="9">
        <f>_xlfn.XLOOKUP(B8846,Carriers[Code],Carriers[Airline])</f>
        <v/>
      </c>
      <c r="D8846" t="n">
        <v>4390</v>
      </c>
      <c r="E8846" t="inlineStr">
        <is>
          <t>JFK</t>
        </is>
      </c>
      <c r="F8846" s="10" t="n">
        <v>1746</v>
      </c>
      <c r="G8846" t="inlineStr">
        <is>
          <t>1700-1759</t>
        </is>
      </c>
      <c r="H8846" s="9">
        <f>INT(F8846/100)</f>
        <v/>
      </c>
      <c r="M8846" t="n">
        <v>1</v>
      </c>
      <c r="N8846" t="inlineStr">
        <is>
          <t>C</t>
        </is>
      </c>
      <c r="O8846" t="n">
        <v>0</v>
      </c>
    </row>
    <row r="8847">
      <c r="A8847" s="8" t="n">
        <v>46224</v>
      </c>
      <c r="B8847" t="inlineStr">
        <is>
          <t>DL</t>
        </is>
      </c>
      <c r="C8847" s="9">
        <f>_xlfn.XLOOKUP(B8847,Carriers[Code],Carriers[Airline])</f>
        <v/>
      </c>
      <c r="D8847" t="n">
        <v>514</v>
      </c>
      <c r="E8847" t="inlineStr">
        <is>
          <t>PHX</t>
        </is>
      </c>
      <c r="F8847" s="10" t="n">
        <v>1750</v>
      </c>
      <c r="G8847" t="inlineStr">
        <is>
          <t>1700-1759</t>
        </is>
      </c>
      <c r="H8847" s="9">
        <f>INT(F8847/100)</f>
        <v/>
      </c>
      <c r="M8847" t="n">
        <v>1</v>
      </c>
      <c r="N8847" t="inlineStr">
        <is>
          <t>B</t>
        </is>
      </c>
      <c r="O8847" t="n">
        <v>0</v>
      </c>
    </row>
    <row r="8848">
      <c r="A8848" s="8" t="n">
        <v>46224</v>
      </c>
      <c r="B8848" t="inlineStr">
        <is>
          <t>YX</t>
        </is>
      </c>
      <c r="C8848" s="9">
        <f>_xlfn.XLOOKUP(B8848,Carriers[Code],Carriers[Airline])</f>
        <v/>
      </c>
      <c r="D8848" t="n">
        <v>5667</v>
      </c>
      <c r="E8848" t="inlineStr">
        <is>
          <t>DCA</t>
        </is>
      </c>
      <c r="F8848" s="10" t="n">
        <v>1750</v>
      </c>
      <c r="G8848" t="inlineStr">
        <is>
          <t>1700-1759</t>
        </is>
      </c>
      <c r="H8848" s="9">
        <f>INT(F8848/100)</f>
        <v/>
      </c>
      <c r="M8848" t="n">
        <v>1</v>
      </c>
      <c r="N8848" t="inlineStr">
        <is>
          <t>A</t>
        </is>
      </c>
      <c r="O8848" t="n">
        <v>0</v>
      </c>
    </row>
    <row r="8849">
      <c r="A8849" s="8" t="n">
        <v>46224</v>
      </c>
      <c r="B8849" t="inlineStr">
        <is>
          <t>YX</t>
        </is>
      </c>
      <c r="C8849" s="9">
        <f>_xlfn.XLOOKUP(B8849,Carriers[Code],Carriers[Airline])</f>
        <v/>
      </c>
      <c r="D8849" t="n">
        <v>4632</v>
      </c>
      <c r="E8849" t="inlineStr">
        <is>
          <t>LGA</t>
        </is>
      </c>
      <c r="F8849" s="10" t="n">
        <v>1751</v>
      </c>
      <c r="G8849" t="inlineStr">
        <is>
          <t>1700-1759</t>
        </is>
      </c>
      <c r="H8849" s="9">
        <f>INT(F8849/100)</f>
        <v/>
      </c>
      <c r="M8849" t="n">
        <v>1</v>
      </c>
      <c r="N8849" t="inlineStr">
        <is>
          <t>C</t>
        </is>
      </c>
      <c r="O8849" t="n">
        <v>0</v>
      </c>
    </row>
    <row r="8850">
      <c r="A8850" s="8" t="n">
        <v>46224</v>
      </c>
      <c r="B8850" t="inlineStr">
        <is>
          <t>AA</t>
        </is>
      </c>
      <c r="C8850" s="9">
        <f>_xlfn.XLOOKUP(B8850,Carriers[Code],Carriers[Airline])</f>
        <v/>
      </c>
      <c r="D8850" t="n">
        <v>1577</v>
      </c>
      <c r="E8850" t="inlineStr">
        <is>
          <t>DFW</t>
        </is>
      </c>
      <c r="F8850" s="10" t="n">
        <v>1752</v>
      </c>
      <c r="G8850" t="inlineStr">
        <is>
          <t>1700-1759</t>
        </is>
      </c>
      <c r="H8850" s="9">
        <f>INT(F8850/100)</f>
        <v/>
      </c>
      <c r="M8850" t="n">
        <v>1</v>
      </c>
      <c r="N8850" t="inlineStr">
        <is>
          <t>B</t>
        </is>
      </c>
      <c r="O8850" t="n">
        <v>0</v>
      </c>
    </row>
    <row r="8851">
      <c r="A8851" s="8" t="n">
        <v>46224</v>
      </c>
      <c r="B8851" t="inlineStr">
        <is>
          <t>B6</t>
        </is>
      </c>
      <c r="C8851" s="9">
        <f>_xlfn.XLOOKUP(B8851,Carriers[Code],Carriers[Airline])</f>
        <v/>
      </c>
      <c r="D8851" t="n">
        <v>2185</v>
      </c>
      <c r="E8851" t="inlineStr">
        <is>
          <t>PIT</t>
        </is>
      </c>
      <c r="F8851" s="10" t="n">
        <v>1753</v>
      </c>
      <c r="G8851" t="inlineStr">
        <is>
          <t>1700-1759</t>
        </is>
      </c>
      <c r="H8851" s="9">
        <f>INT(F8851/100)</f>
        <v/>
      </c>
      <c r="M8851" t="n">
        <v>1</v>
      </c>
      <c r="N8851" t="inlineStr">
        <is>
          <t>C</t>
        </is>
      </c>
      <c r="O8851" t="n">
        <v>0</v>
      </c>
    </row>
    <row r="8852">
      <c r="A8852" s="8" t="n">
        <v>46224</v>
      </c>
      <c r="B8852" t="inlineStr">
        <is>
          <t>AA</t>
        </is>
      </c>
      <c r="C8852" s="9">
        <f>_xlfn.XLOOKUP(B8852,Carriers[Code],Carriers[Airline])</f>
        <v/>
      </c>
      <c r="D8852" t="n">
        <v>1562</v>
      </c>
      <c r="E8852" t="inlineStr">
        <is>
          <t>MIA</t>
        </is>
      </c>
      <c r="F8852" s="10" t="n">
        <v>1755</v>
      </c>
      <c r="G8852" t="inlineStr">
        <is>
          <t>1700-1759</t>
        </is>
      </c>
      <c r="H8852" s="9">
        <f>INT(F8852/100)</f>
        <v/>
      </c>
      <c r="M8852" t="n">
        <v>1</v>
      </c>
      <c r="N8852" t="inlineStr">
        <is>
          <t>B</t>
        </is>
      </c>
      <c r="O8852" t="n">
        <v>0</v>
      </c>
    </row>
    <row r="8853">
      <c r="A8853" s="8" t="n">
        <v>46224</v>
      </c>
      <c r="B8853" t="inlineStr">
        <is>
          <t>B6</t>
        </is>
      </c>
      <c r="C8853" s="9">
        <f>_xlfn.XLOOKUP(B8853,Carriers[Code],Carriers[Airline])</f>
        <v/>
      </c>
      <c r="D8853" t="n">
        <v>451</v>
      </c>
      <c r="E8853" t="inlineStr">
        <is>
          <t>MCO</t>
        </is>
      </c>
      <c r="F8853" s="10" t="n">
        <v>1755</v>
      </c>
      <c r="G8853" t="inlineStr">
        <is>
          <t>1700-1759</t>
        </is>
      </c>
      <c r="H8853" s="9">
        <f>INT(F8853/100)</f>
        <v/>
      </c>
      <c r="I8853" t="n">
        <v>179</v>
      </c>
      <c r="J8853" t="n">
        <v>1</v>
      </c>
      <c r="K8853" t="n">
        <v>177</v>
      </c>
      <c r="L8853" t="n">
        <v>1</v>
      </c>
      <c r="M8853" t="n">
        <v>0</v>
      </c>
      <c r="O8853" t="n">
        <v>0</v>
      </c>
      <c r="P8853" t="n">
        <v>115</v>
      </c>
      <c r="Q8853" t="n">
        <v>0</v>
      </c>
      <c r="R8853" t="n">
        <v>0</v>
      </c>
      <c r="S8853" t="n">
        <v>0</v>
      </c>
      <c r="T8853" t="n">
        <v>62</v>
      </c>
    </row>
    <row r="8854">
      <c r="A8854" s="8" t="n">
        <v>46224</v>
      </c>
      <c r="B8854" t="inlineStr">
        <is>
          <t>B6</t>
        </is>
      </c>
      <c r="C8854" s="9">
        <f>_xlfn.XLOOKUP(B8854,Carriers[Code],Carriers[Airline])</f>
        <v/>
      </c>
      <c r="D8854" t="n">
        <v>561</v>
      </c>
      <c r="E8854" t="inlineStr">
        <is>
          <t>SJU</t>
        </is>
      </c>
      <c r="F8854" s="10" t="n">
        <v>1755</v>
      </c>
      <c r="G8854" t="inlineStr">
        <is>
          <t>1700-1759</t>
        </is>
      </c>
      <c r="H8854" s="9">
        <f>INT(F8854/100)</f>
        <v/>
      </c>
      <c r="M8854" t="n">
        <v>1</v>
      </c>
      <c r="N8854" t="inlineStr">
        <is>
          <t>B</t>
        </is>
      </c>
      <c r="O8854" t="n">
        <v>0</v>
      </c>
    </row>
    <row r="8855">
      <c r="A8855" s="8" t="n">
        <v>46224</v>
      </c>
      <c r="B8855" t="inlineStr">
        <is>
          <t>DL</t>
        </is>
      </c>
      <c r="C8855" s="9">
        <f>_xlfn.XLOOKUP(B8855,Carriers[Code],Carriers[Airline])</f>
        <v/>
      </c>
      <c r="D8855" t="n">
        <v>1098</v>
      </c>
      <c r="E8855" t="inlineStr">
        <is>
          <t>MSP</t>
        </is>
      </c>
      <c r="F8855" s="10" t="n">
        <v>1755</v>
      </c>
      <c r="G8855" t="inlineStr">
        <is>
          <t>1700-1759</t>
        </is>
      </c>
      <c r="H8855" s="9">
        <f>INT(F8855/100)</f>
        <v/>
      </c>
      <c r="I8855" t="n">
        <v>78</v>
      </c>
      <c r="J8855" t="n">
        <v>1</v>
      </c>
      <c r="K8855" t="n">
        <v>49</v>
      </c>
      <c r="L8855" t="n">
        <v>1</v>
      </c>
      <c r="M8855" t="n">
        <v>0</v>
      </c>
      <c r="O8855" t="n">
        <v>0</v>
      </c>
      <c r="P8855" t="n">
        <v>0</v>
      </c>
      <c r="Q8855" t="n">
        <v>0</v>
      </c>
      <c r="R8855" t="n">
        <v>11</v>
      </c>
      <c r="S8855" t="n">
        <v>0</v>
      </c>
      <c r="T8855" t="n">
        <v>38</v>
      </c>
    </row>
    <row r="8856">
      <c r="A8856" s="8" t="n">
        <v>46224</v>
      </c>
      <c r="B8856" t="inlineStr">
        <is>
          <t>DL</t>
        </is>
      </c>
      <c r="C8856" s="9">
        <f>_xlfn.XLOOKUP(B8856,Carriers[Code],Carriers[Airline])</f>
        <v/>
      </c>
      <c r="D8856" t="n">
        <v>2464</v>
      </c>
      <c r="E8856" t="inlineStr">
        <is>
          <t>ATL</t>
        </is>
      </c>
      <c r="F8856" s="10" t="n">
        <v>1755</v>
      </c>
      <c r="G8856" t="inlineStr">
        <is>
          <t>1700-1759</t>
        </is>
      </c>
      <c r="H8856" s="9">
        <f>INT(F8856/100)</f>
        <v/>
      </c>
      <c r="M8856" t="n">
        <v>1</v>
      </c>
      <c r="N8856" t="inlineStr">
        <is>
          <t>B</t>
        </is>
      </c>
      <c r="O8856" t="n">
        <v>0</v>
      </c>
    </row>
    <row r="8857">
      <c r="A8857" s="8" t="n">
        <v>46224</v>
      </c>
      <c r="B8857" t="inlineStr">
        <is>
          <t>AS</t>
        </is>
      </c>
      <c r="C8857" s="9">
        <f>_xlfn.XLOOKUP(B8857,Carriers[Code],Carriers[Airline])</f>
        <v/>
      </c>
      <c r="D8857" t="n">
        <v>304</v>
      </c>
      <c r="E8857" t="inlineStr">
        <is>
          <t>SEA</t>
        </is>
      </c>
      <c r="F8857" s="10" t="n">
        <v>1756</v>
      </c>
      <c r="G8857" t="inlineStr">
        <is>
          <t>1700-1759</t>
        </is>
      </c>
      <c r="H8857" s="9">
        <f>INT(F8857/100)</f>
        <v/>
      </c>
      <c r="I8857" t="n">
        <v>34</v>
      </c>
      <c r="J8857" t="n">
        <v>1</v>
      </c>
      <c r="K8857" t="n">
        <v>45</v>
      </c>
      <c r="L8857" t="n">
        <v>1</v>
      </c>
      <c r="M8857" t="n">
        <v>0</v>
      </c>
      <c r="O8857" t="n">
        <v>0</v>
      </c>
      <c r="P8857" t="n">
        <v>34</v>
      </c>
      <c r="Q8857" t="n">
        <v>0</v>
      </c>
      <c r="R8857" t="n">
        <v>11</v>
      </c>
      <c r="S8857" t="n">
        <v>0</v>
      </c>
      <c r="T8857" t="n">
        <v>0</v>
      </c>
    </row>
    <row r="8858">
      <c r="A8858" s="8" t="n">
        <v>46224</v>
      </c>
      <c r="B8858" t="inlineStr">
        <is>
          <t>YX</t>
        </is>
      </c>
      <c r="C8858" s="9">
        <f>_xlfn.XLOOKUP(B8858,Carriers[Code],Carriers[Airline])</f>
        <v/>
      </c>
      <c r="D8858" t="n">
        <v>5831</v>
      </c>
      <c r="E8858" t="inlineStr">
        <is>
          <t>LGA</t>
        </is>
      </c>
      <c r="F8858" s="10" t="n">
        <v>1800</v>
      </c>
      <c r="G8858" t="inlineStr">
        <is>
          <t>1800-1859</t>
        </is>
      </c>
      <c r="H8858" s="9">
        <f>INT(F8858/100)</f>
        <v/>
      </c>
      <c r="I8858" t="n">
        <v>154</v>
      </c>
      <c r="J8858" t="n">
        <v>1</v>
      </c>
      <c r="K8858" t="n">
        <v>137</v>
      </c>
      <c r="L8858" t="n">
        <v>1</v>
      </c>
      <c r="M8858" t="n">
        <v>0</v>
      </c>
      <c r="O8858" t="n">
        <v>0</v>
      </c>
      <c r="P8858" t="n">
        <v>35</v>
      </c>
      <c r="Q8858" t="n">
        <v>0</v>
      </c>
      <c r="R8858" t="n">
        <v>46</v>
      </c>
      <c r="S8858" t="n">
        <v>0</v>
      </c>
      <c r="T8858" t="n">
        <v>56</v>
      </c>
    </row>
    <row r="8859">
      <c r="A8859" s="8" t="n">
        <v>46224</v>
      </c>
      <c r="B8859" t="inlineStr">
        <is>
          <t>YX</t>
        </is>
      </c>
      <c r="C8859" s="9">
        <f>_xlfn.XLOOKUP(B8859,Carriers[Code],Carriers[Airline])</f>
        <v/>
      </c>
      <c r="D8859" t="n">
        <v>3543</v>
      </c>
      <c r="E8859" t="inlineStr">
        <is>
          <t>IAD</t>
        </is>
      </c>
      <c r="F8859" s="10" t="n">
        <v>1805</v>
      </c>
      <c r="G8859" t="inlineStr">
        <is>
          <t>1800-1859</t>
        </is>
      </c>
      <c r="H8859" s="9">
        <f>INT(F8859/100)</f>
        <v/>
      </c>
      <c r="M8859" t="n">
        <v>1</v>
      </c>
      <c r="N8859" t="inlineStr">
        <is>
          <t>C</t>
        </is>
      </c>
      <c r="O8859" t="n">
        <v>0</v>
      </c>
    </row>
    <row r="8860">
      <c r="A8860" s="8" t="n">
        <v>46224</v>
      </c>
      <c r="B8860" t="inlineStr">
        <is>
          <t>UA</t>
        </is>
      </c>
      <c r="C8860" s="9">
        <f>_xlfn.XLOOKUP(B8860,Carriers[Code],Carriers[Airline])</f>
        <v/>
      </c>
      <c r="D8860" t="n">
        <v>2400</v>
      </c>
      <c r="E8860" t="inlineStr">
        <is>
          <t>SFO</t>
        </is>
      </c>
      <c r="F8860" s="10" t="n">
        <v>1810</v>
      </c>
      <c r="G8860" t="inlineStr">
        <is>
          <t>1800-1859</t>
        </is>
      </c>
      <c r="H8860" s="9">
        <f>INT(F8860/100)</f>
        <v/>
      </c>
      <c r="I8860" t="n">
        <v>238</v>
      </c>
      <c r="J8860" t="n">
        <v>1</v>
      </c>
      <c r="K8860" t="n">
        <v>234</v>
      </c>
      <c r="L8860" t="n">
        <v>1</v>
      </c>
      <c r="M8860" t="n">
        <v>0</v>
      </c>
      <c r="O8860" t="n">
        <v>0</v>
      </c>
      <c r="P8860" t="n">
        <v>234</v>
      </c>
      <c r="Q8860" t="n">
        <v>0</v>
      </c>
      <c r="R8860" t="n">
        <v>0</v>
      </c>
      <c r="S8860" t="n">
        <v>0</v>
      </c>
      <c r="T8860" t="n">
        <v>0</v>
      </c>
    </row>
    <row r="8861">
      <c r="A8861" s="8" t="n">
        <v>46224</v>
      </c>
      <c r="B8861" t="inlineStr">
        <is>
          <t>YX</t>
        </is>
      </c>
      <c r="C8861" s="9">
        <f>_xlfn.XLOOKUP(B8861,Carriers[Code],Carriers[Airline])</f>
        <v/>
      </c>
      <c r="D8861" t="n">
        <v>5718</v>
      </c>
      <c r="E8861" t="inlineStr">
        <is>
          <t>EWR</t>
        </is>
      </c>
      <c r="F8861" s="10" t="n">
        <v>1815</v>
      </c>
      <c r="G8861" t="inlineStr">
        <is>
          <t>1800-1859</t>
        </is>
      </c>
      <c r="H8861" s="9">
        <f>INT(F8861/100)</f>
        <v/>
      </c>
      <c r="M8861" t="n">
        <v>1</v>
      </c>
      <c r="N8861" t="inlineStr">
        <is>
          <t>A</t>
        </is>
      </c>
      <c r="O8861" t="n">
        <v>0</v>
      </c>
    </row>
    <row r="8862">
      <c r="A8862" s="8" t="n">
        <v>46224</v>
      </c>
      <c r="B8862" t="inlineStr">
        <is>
          <t>MQ</t>
        </is>
      </c>
      <c r="C8862" s="9">
        <f>_xlfn.XLOOKUP(B8862,Carriers[Code],Carriers[Airline])</f>
        <v/>
      </c>
      <c r="D8862" t="n">
        <v>3408</v>
      </c>
      <c r="E8862" t="inlineStr">
        <is>
          <t>CVG</t>
        </is>
      </c>
      <c r="F8862" s="10" t="n">
        <v>1820</v>
      </c>
      <c r="G8862" t="inlineStr">
        <is>
          <t>1800-1859</t>
        </is>
      </c>
      <c r="H8862" s="9">
        <f>INT(F8862/100)</f>
        <v/>
      </c>
      <c r="I8862" t="n">
        <v>104</v>
      </c>
      <c r="J8862" t="n">
        <v>1</v>
      </c>
      <c r="K8862" t="n">
        <v>106</v>
      </c>
      <c r="L8862" t="n">
        <v>1</v>
      </c>
      <c r="M8862" t="n">
        <v>0</v>
      </c>
      <c r="O8862" t="n">
        <v>0</v>
      </c>
      <c r="P8862" t="n">
        <v>0</v>
      </c>
      <c r="Q8862" t="n">
        <v>26</v>
      </c>
      <c r="R8862" t="n">
        <v>2</v>
      </c>
      <c r="S8862" t="n">
        <v>0</v>
      </c>
      <c r="T8862" t="n">
        <v>78</v>
      </c>
    </row>
    <row r="8863">
      <c r="A8863" s="8" t="n">
        <v>46224</v>
      </c>
      <c r="B8863" t="inlineStr">
        <is>
          <t>B6</t>
        </is>
      </c>
      <c r="C8863" s="9">
        <f>_xlfn.XLOOKUP(B8863,Carriers[Code],Carriers[Airline])</f>
        <v/>
      </c>
      <c r="D8863" t="n">
        <v>2459</v>
      </c>
      <c r="E8863" t="inlineStr">
        <is>
          <t>PHL</t>
        </is>
      </c>
      <c r="F8863" s="10" t="n">
        <v>1821</v>
      </c>
      <c r="G8863" t="inlineStr">
        <is>
          <t>1800-1859</t>
        </is>
      </c>
      <c r="H8863" s="9">
        <f>INT(F8863/100)</f>
        <v/>
      </c>
      <c r="M8863" t="n">
        <v>1</v>
      </c>
      <c r="N8863" t="inlineStr">
        <is>
          <t>C</t>
        </is>
      </c>
      <c r="O8863" t="n">
        <v>0</v>
      </c>
    </row>
    <row r="8864">
      <c r="A8864" s="8" t="n">
        <v>46224</v>
      </c>
      <c r="B8864" t="inlineStr">
        <is>
          <t>WN</t>
        </is>
      </c>
      <c r="C8864" s="9">
        <f>_xlfn.XLOOKUP(B8864,Carriers[Code],Carriers[Airline])</f>
        <v/>
      </c>
      <c r="D8864" t="n">
        <v>754</v>
      </c>
      <c r="E8864" t="inlineStr">
        <is>
          <t>STL</t>
        </is>
      </c>
      <c r="F8864" s="10" t="n">
        <v>1825</v>
      </c>
      <c r="G8864" t="inlineStr">
        <is>
          <t>1800-1859</t>
        </is>
      </c>
      <c r="H8864" s="9">
        <f>INT(F8864/100)</f>
        <v/>
      </c>
      <c r="M8864" t="n">
        <v>1</v>
      </c>
      <c r="N8864" t="inlineStr">
        <is>
          <t>A</t>
        </is>
      </c>
      <c r="O8864" t="n">
        <v>0</v>
      </c>
    </row>
    <row r="8865">
      <c r="A8865" s="8" t="n">
        <v>46224</v>
      </c>
      <c r="B8865" t="inlineStr">
        <is>
          <t>UA</t>
        </is>
      </c>
      <c r="C8865" s="9">
        <f>_xlfn.XLOOKUP(B8865,Carriers[Code],Carriers[Airline])</f>
        <v/>
      </c>
      <c r="D8865" t="n">
        <v>639</v>
      </c>
      <c r="E8865" t="inlineStr">
        <is>
          <t>LAX</t>
        </is>
      </c>
      <c r="F8865" s="10" t="n">
        <v>1826</v>
      </c>
      <c r="G8865" t="inlineStr">
        <is>
          <t>1800-1859</t>
        </is>
      </c>
      <c r="H8865" s="9">
        <f>INT(F8865/100)</f>
        <v/>
      </c>
      <c r="I8865" t="n">
        <v>219</v>
      </c>
      <c r="J8865" t="n">
        <v>1</v>
      </c>
      <c r="K8865" t="n">
        <v>204</v>
      </c>
      <c r="L8865" t="n">
        <v>1</v>
      </c>
      <c r="M8865" t="n">
        <v>0</v>
      </c>
      <c r="O8865" t="n">
        <v>0</v>
      </c>
      <c r="P8865" t="n">
        <v>35</v>
      </c>
      <c r="Q8865" t="n">
        <v>0</v>
      </c>
      <c r="R8865" t="n">
        <v>0</v>
      </c>
      <c r="S8865" t="n">
        <v>0</v>
      </c>
      <c r="T8865" t="n">
        <v>169</v>
      </c>
    </row>
    <row r="8866">
      <c r="A8866" s="8" t="n">
        <v>46224</v>
      </c>
      <c r="B8866" t="inlineStr">
        <is>
          <t>AA</t>
        </is>
      </c>
      <c r="C8866" s="9">
        <f>_xlfn.XLOOKUP(B8866,Carriers[Code],Carriers[Airline])</f>
        <v/>
      </c>
      <c r="D8866" t="n">
        <v>1554</v>
      </c>
      <c r="E8866" t="inlineStr">
        <is>
          <t>ORD</t>
        </is>
      </c>
      <c r="F8866" s="10" t="n">
        <v>1830</v>
      </c>
      <c r="G8866" t="inlineStr">
        <is>
          <t>1800-1859</t>
        </is>
      </c>
      <c r="H8866" s="9">
        <f>INT(F8866/100)</f>
        <v/>
      </c>
      <c r="M8866" t="n">
        <v>1</v>
      </c>
      <c r="N8866" t="inlineStr">
        <is>
          <t>B</t>
        </is>
      </c>
      <c r="O8866" t="n">
        <v>0</v>
      </c>
    </row>
    <row r="8867">
      <c r="A8867" s="8" t="n">
        <v>46224</v>
      </c>
      <c r="B8867" t="inlineStr">
        <is>
          <t>WN</t>
        </is>
      </c>
      <c r="C8867" s="9">
        <f>_xlfn.XLOOKUP(B8867,Carriers[Code],Carriers[Airline])</f>
        <v/>
      </c>
      <c r="D8867" t="n">
        <v>3543</v>
      </c>
      <c r="E8867" t="inlineStr">
        <is>
          <t>BWI</t>
        </is>
      </c>
      <c r="F8867" s="10" t="n">
        <v>1840</v>
      </c>
      <c r="G8867" t="inlineStr">
        <is>
          <t>1800-1859</t>
        </is>
      </c>
      <c r="H8867" s="9">
        <f>INT(F8867/100)</f>
        <v/>
      </c>
      <c r="M8867" t="n">
        <v>1</v>
      </c>
      <c r="N8867" t="inlineStr">
        <is>
          <t>B</t>
        </is>
      </c>
      <c r="O8867" t="n">
        <v>0</v>
      </c>
    </row>
    <row r="8868">
      <c r="A8868" s="8" t="n">
        <v>46224</v>
      </c>
      <c r="B8868" t="inlineStr">
        <is>
          <t>UA</t>
        </is>
      </c>
      <c r="C8868" s="9">
        <f>_xlfn.XLOOKUP(B8868,Carriers[Code],Carriers[Airline])</f>
        <v/>
      </c>
      <c r="D8868" t="n">
        <v>1015</v>
      </c>
      <c r="E8868" t="inlineStr">
        <is>
          <t>ORD</t>
        </is>
      </c>
      <c r="F8868" s="10" t="n">
        <v>1843</v>
      </c>
      <c r="G8868" t="inlineStr">
        <is>
          <t>1800-1859</t>
        </is>
      </c>
      <c r="H8868" s="9">
        <f>INT(F8868/100)</f>
        <v/>
      </c>
      <c r="I8868" t="n">
        <v>161</v>
      </c>
      <c r="J8868" t="n">
        <v>1</v>
      </c>
      <c r="K8868" t="n">
        <v>146</v>
      </c>
      <c r="L8868" t="n">
        <v>1</v>
      </c>
      <c r="M8868" t="n">
        <v>0</v>
      </c>
      <c r="O8868" t="n">
        <v>0</v>
      </c>
      <c r="P8868" t="n">
        <v>35</v>
      </c>
      <c r="Q8868" t="n">
        <v>0</v>
      </c>
      <c r="R8868" t="n">
        <v>0</v>
      </c>
      <c r="S8868" t="n">
        <v>0</v>
      </c>
      <c r="T8868" t="n">
        <v>111</v>
      </c>
    </row>
    <row r="8869">
      <c r="A8869" s="8" t="n">
        <v>46224</v>
      </c>
      <c r="B8869" t="inlineStr">
        <is>
          <t>DL</t>
        </is>
      </c>
      <c r="C8869" s="9">
        <f>_xlfn.XLOOKUP(B8869,Carriers[Code],Carriers[Airline])</f>
        <v/>
      </c>
      <c r="D8869" t="n">
        <v>445</v>
      </c>
      <c r="E8869" t="inlineStr">
        <is>
          <t>SLC</t>
        </is>
      </c>
      <c r="F8869" s="10" t="n">
        <v>1845</v>
      </c>
      <c r="G8869" t="inlineStr">
        <is>
          <t>1800-1859</t>
        </is>
      </c>
      <c r="H8869" s="9">
        <f>INT(F8869/100)</f>
        <v/>
      </c>
      <c r="I8869" t="n">
        <v>79</v>
      </c>
      <c r="J8869" t="n">
        <v>1</v>
      </c>
      <c r="K8869" t="n">
        <v>75</v>
      </c>
      <c r="L8869" t="n">
        <v>1</v>
      </c>
      <c r="M8869" t="n">
        <v>0</v>
      </c>
      <c r="O8869" t="n">
        <v>0</v>
      </c>
      <c r="P8869" t="n">
        <v>0</v>
      </c>
      <c r="Q8869" t="n">
        <v>0</v>
      </c>
      <c r="R8869" t="n">
        <v>17</v>
      </c>
      <c r="S8869" t="n">
        <v>0</v>
      </c>
      <c r="T8869" t="n">
        <v>58</v>
      </c>
    </row>
    <row r="8870">
      <c r="A8870" s="8" t="n">
        <v>46224</v>
      </c>
      <c r="B8870" t="inlineStr">
        <is>
          <t>WN</t>
        </is>
      </c>
      <c r="C8870" s="9">
        <f>_xlfn.XLOOKUP(B8870,Carriers[Code],Carriers[Airline])</f>
        <v/>
      </c>
      <c r="D8870" t="n">
        <v>2338</v>
      </c>
      <c r="E8870" t="inlineStr">
        <is>
          <t>BNA</t>
        </is>
      </c>
      <c r="F8870" s="10" t="n">
        <v>1850</v>
      </c>
      <c r="G8870" t="inlineStr">
        <is>
          <t>1800-1859</t>
        </is>
      </c>
      <c r="H8870" s="9">
        <f>INT(F8870/100)</f>
        <v/>
      </c>
      <c r="I8870" t="n">
        <v>96</v>
      </c>
      <c r="J8870" t="n">
        <v>1</v>
      </c>
      <c r="K8870" t="n">
        <v>146</v>
      </c>
      <c r="L8870" t="n">
        <v>1</v>
      </c>
      <c r="M8870" t="n">
        <v>0</v>
      </c>
      <c r="O8870" t="n">
        <v>0</v>
      </c>
      <c r="P8870" t="n">
        <v>21</v>
      </c>
      <c r="Q8870" t="n">
        <v>0</v>
      </c>
      <c r="R8870" t="n">
        <v>50</v>
      </c>
      <c r="S8870" t="n">
        <v>0</v>
      </c>
      <c r="T8870" t="n">
        <v>75</v>
      </c>
    </row>
    <row r="8871">
      <c r="A8871" s="8" t="n">
        <v>46224</v>
      </c>
      <c r="B8871" t="inlineStr">
        <is>
          <t>B6</t>
        </is>
      </c>
      <c r="C8871" s="9">
        <f>_xlfn.XLOOKUP(B8871,Carriers[Code],Carriers[Airline])</f>
        <v/>
      </c>
      <c r="D8871" t="n">
        <v>2269</v>
      </c>
      <c r="E8871" t="inlineStr">
        <is>
          <t>FLL</t>
        </is>
      </c>
      <c r="F8871" s="10" t="n">
        <v>1851</v>
      </c>
      <c r="G8871" t="inlineStr">
        <is>
          <t>1800-1859</t>
        </is>
      </c>
      <c r="H8871" s="9">
        <f>INT(F8871/100)</f>
        <v/>
      </c>
      <c r="M8871" t="n">
        <v>1</v>
      </c>
      <c r="N8871" t="inlineStr">
        <is>
          <t>C</t>
        </is>
      </c>
      <c r="O8871" t="n">
        <v>0</v>
      </c>
    </row>
    <row r="8872">
      <c r="A8872" s="8" t="n">
        <v>46224</v>
      </c>
      <c r="B8872" t="inlineStr">
        <is>
          <t>AA</t>
        </is>
      </c>
      <c r="C8872" s="9">
        <f>_xlfn.XLOOKUP(B8872,Carriers[Code],Carriers[Airline])</f>
        <v/>
      </c>
      <c r="D8872" t="n">
        <v>1552</v>
      </c>
      <c r="E8872" t="inlineStr">
        <is>
          <t>CLT</t>
        </is>
      </c>
      <c r="F8872" s="10" t="n">
        <v>1855</v>
      </c>
      <c r="G8872" t="inlineStr">
        <is>
          <t>1800-1859</t>
        </is>
      </c>
      <c r="H8872" s="9">
        <f>INT(F8872/100)</f>
        <v/>
      </c>
      <c r="M8872" t="n">
        <v>1</v>
      </c>
      <c r="N8872" t="inlineStr">
        <is>
          <t>B</t>
        </is>
      </c>
      <c r="O8872" t="n">
        <v>0</v>
      </c>
    </row>
    <row r="8873">
      <c r="A8873" s="8" t="n">
        <v>46224</v>
      </c>
      <c r="B8873" t="inlineStr">
        <is>
          <t>YX</t>
        </is>
      </c>
      <c r="C8873" s="9">
        <f>_xlfn.XLOOKUP(B8873,Carriers[Code],Carriers[Airline])</f>
        <v/>
      </c>
      <c r="D8873" t="n">
        <v>4641</v>
      </c>
      <c r="E8873" t="inlineStr">
        <is>
          <t>CMH</t>
        </is>
      </c>
      <c r="F8873" s="10" t="n">
        <v>1855</v>
      </c>
      <c r="G8873" t="inlineStr">
        <is>
          <t>1800-1859</t>
        </is>
      </c>
      <c r="H8873" s="9">
        <f>INT(F8873/100)</f>
        <v/>
      </c>
      <c r="M8873" t="n">
        <v>1</v>
      </c>
      <c r="N8873" t="inlineStr">
        <is>
          <t>C</t>
        </is>
      </c>
      <c r="O8873" t="n">
        <v>0</v>
      </c>
    </row>
    <row r="8874">
      <c r="A8874" s="8" t="n">
        <v>46224</v>
      </c>
      <c r="B8874" t="inlineStr">
        <is>
          <t>DL</t>
        </is>
      </c>
      <c r="C8874" s="9">
        <f>_xlfn.XLOOKUP(B8874,Carriers[Code],Carriers[Airline])</f>
        <v/>
      </c>
      <c r="D8874" t="n">
        <v>1677</v>
      </c>
      <c r="E8874" t="inlineStr">
        <is>
          <t>AUS</t>
        </is>
      </c>
      <c r="F8874" s="10" t="n">
        <v>1859</v>
      </c>
      <c r="G8874" t="inlineStr">
        <is>
          <t>1800-1859</t>
        </is>
      </c>
      <c r="H8874" s="9">
        <f>INT(F8874/100)</f>
        <v/>
      </c>
      <c r="I8874" t="n">
        <v>299</v>
      </c>
      <c r="J8874" t="n">
        <v>1</v>
      </c>
      <c r="K8874" t="n">
        <v>282</v>
      </c>
      <c r="L8874" t="n">
        <v>1</v>
      </c>
      <c r="M8874" t="n">
        <v>0</v>
      </c>
      <c r="O8874" t="n">
        <v>0</v>
      </c>
      <c r="P8874" t="n">
        <v>0</v>
      </c>
      <c r="Q8874" t="n">
        <v>0</v>
      </c>
      <c r="R8874" t="n">
        <v>0</v>
      </c>
      <c r="S8874" t="n">
        <v>0</v>
      </c>
      <c r="T8874" t="n">
        <v>282</v>
      </c>
    </row>
    <row r="8875">
      <c r="A8875" s="8" t="n">
        <v>46224</v>
      </c>
      <c r="B8875" t="inlineStr">
        <is>
          <t>YX</t>
        </is>
      </c>
      <c r="C8875" s="9">
        <f>_xlfn.XLOOKUP(B8875,Carriers[Code],Carriers[Airline])</f>
        <v/>
      </c>
      <c r="D8875" t="n">
        <v>5716</v>
      </c>
      <c r="E8875" t="inlineStr">
        <is>
          <t>LGA</t>
        </is>
      </c>
      <c r="F8875" s="10" t="n">
        <v>1859</v>
      </c>
      <c r="G8875" t="inlineStr">
        <is>
          <t>1800-1859</t>
        </is>
      </c>
      <c r="H8875" s="9">
        <f>INT(F8875/100)</f>
        <v/>
      </c>
      <c r="M8875" t="n">
        <v>1</v>
      </c>
      <c r="N8875" t="inlineStr">
        <is>
          <t>A</t>
        </is>
      </c>
      <c r="O8875" t="n">
        <v>0</v>
      </c>
    </row>
    <row r="8876">
      <c r="A8876" s="8" t="n">
        <v>46224</v>
      </c>
      <c r="B8876" t="inlineStr">
        <is>
          <t>UA</t>
        </is>
      </c>
      <c r="C8876" s="9">
        <f>_xlfn.XLOOKUP(B8876,Carriers[Code],Carriers[Airline])</f>
        <v/>
      </c>
      <c r="D8876" t="n">
        <v>1693</v>
      </c>
      <c r="E8876" t="inlineStr">
        <is>
          <t>EWR</t>
        </is>
      </c>
      <c r="F8876" s="10" t="n">
        <v>1900</v>
      </c>
      <c r="G8876" t="inlineStr">
        <is>
          <t>1900-1959</t>
        </is>
      </c>
      <c r="H8876" s="9">
        <f>INT(F8876/100)</f>
        <v/>
      </c>
      <c r="M8876" t="n">
        <v>1</v>
      </c>
      <c r="N8876" t="inlineStr">
        <is>
          <t>B</t>
        </is>
      </c>
      <c r="O8876" t="n">
        <v>0</v>
      </c>
    </row>
    <row r="8877">
      <c r="A8877" s="8" t="n">
        <v>46224</v>
      </c>
      <c r="B8877" t="inlineStr">
        <is>
          <t>B6</t>
        </is>
      </c>
      <c r="C8877" s="9">
        <f>_xlfn.XLOOKUP(B8877,Carriers[Code],Carriers[Airline])</f>
        <v/>
      </c>
      <c r="D8877" t="n">
        <v>1633</v>
      </c>
      <c r="E8877" t="inlineStr">
        <is>
          <t>SFO</t>
        </is>
      </c>
      <c r="F8877" s="10" t="n">
        <v>1905</v>
      </c>
      <c r="G8877" t="inlineStr">
        <is>
          <t>1900-1959</t>
        </is>
      </c>
      <c r="H8877" s="9">
        <f>INT(F8877/100)</f>
        <v/>
      </c>
      <c r="M8877" t="n">
        <v>1</v>
      </c>
      <c r="N8877" t="inlineStr">
        <is>
          <t>C</t>
        </is>
      </c>
      <c r="O8877" t="n">
        <v>0</v>
      </c>
    </row>
    <row r="8878">
      <c r="A8878" s="8" t="n">
        <v>46224</v>
      </c>
      <c r="B8878" t="inlineStr">
        <is>
          <t>DL</t>
        </is>
      </c>
      <c r="C8878" s="9">
        <f>_xlfn.XLOOKUP(B8878,Carriers[Code],Carriers[Airline])</f>
        <v/>
      </c>
      <c r="D8878" t="n">
        <v>973</v>
      </c>
      <c r="E8878" t="inlineStr">
        <is>
          <t>ATL</t>
        </is>
      </c>
      <c r="F8878" s="10" t="n">
        <v>1910</v>
      </c>
      <c r="G8878" t="inlineStr">
        <is>
          <t>1900-1959</t>
        </is>
      </c>
      <c r="H8878" s="9">
        <f>INT(F8878/100)</f>
        <v/>
      </c>
      <c r="I8878" t="n">
        <v>94</v>
      </c>
      <c r="J8878" t="n">
        <v>1</v>
      </c>
      <c r="K8878" t="n">
        <v>72</v>
      </c>
      <c r="L8878" t="n">
        <v>1</v>
      </c>
      <c r="M8878" t="n">
        <v>0</v>
      </c>
      <c r="O8878" t="n">
        <v>0</v>
      </c>
      <c r="P8878" t="n">
        <v>0</v>
      </c>
      <c r="Q8878" t="n">
        <v>0</v>
      </c>
      <c r="R8878" t="n">
        <v>3</v>
      </c>
      <c r="S8878" t="n">
        <v>0</v>
      </c>
      <c r="T8878" t="n">
        <v>69</v>
      </c>
    </row>
    <row r="8879">
      <c r="A8879" s="8" t="n">
        <v>46224</v>
      </c>
      <c r="B8879" t="inlineStr">
        <is>
          <t>B6</t>
        </is>
      </c>
      <c r="C8879" s="9">
        <f>_xlfn.XLOOKUP(B8879,Carriers[Code],Carriers[Airline])</f>
        <v/>
      </c>
      <c r="D8879" t="n">
        <v>2421</v>
      </c>
      <c r="E8879" t="inlineStr">
        <is>
          <t>PBI</t>
        </is>
      </c>
      <c r="F8879" s="10" t="n">
        <v>1915</v>
      </c>
      <c r="G8879" t="inlineStr">
        <is>
          <t>1900-1959</t>
        </is>
      </c>
      <c r="H8879" s="9">
        <f>INT(F8879/100)</f>
        <v/>
      </c>
      <c r="M8879" t="n">
        <v>1</v>
      </c>
      <c r="N8879" t="inlineStr">
        <is>
          <t>B</t>
        </is>
      </c>
      <c r="O8879" t="n">
        <v>0</v>
      </c>
    </row>
    <row r="8880">
      <c r="A8880" s="8" t="n">
        <v>46224</v>
      </c>
      <c r="B8880" t="inlineStr">
        <is>
          <t>DL</t>
        </is>
      </c>
      <c r="C8880" s="9">
        <f>_xlfn.XLOOKUP(B8880,Carriers[Code],Carriers[Airline])</f>
        <v/>
      </c>
      <c r="D8880" t="n">
        <v>2305</v>
      </c>
      <c r="E8880" t="inlineStr">
        <is>
          <t>DFW</t>
        </is>
      </c>
      <c r="F8880" s="10" t="n">
        <v>1920</v>
      </c>
      <c r="G8880" t="inlineStr">
        <is>
          <t>1900-1959</t>
        </is>
      </c>
      <c r="H8880" s="9">
        <f>INT(F8880/100)</f>
        <v/>
      </c>
      <c r="M8880" t="n">
        <v>1</v>
      </c>
      <c r="N8880" t="inlineStr">
        <is>
          <t>C</t>
        </is>
      </c>
      <c r="O8880" t="n">
        <v>0</v>
      </c>
    </row>
    <row r="8881">
      <c r="A8881" s="8" t="n">
        <v>46224</v>
      </c>
      <c r="B8881" t="inlineStr">
        <is>
          <t>YX</t>
        </is>
      </c>
      <c r="C8881" s="9">
        <f>_xlfn.XLOOKUP(B8881,Carriers[Code],Carriers[Airline])</f>
        <v/>
      </c>
      <c r="D8881" t="n">
        <v>5629</v>
      </c>
      <c r="E8881" t="inlineStr">
        <is>
          <t>CMH</t>
        </is>
      </c>
      <c r="F8881" s="10" t="n">
        <v>1925</v>
      </c>
      <c r="G8881" t="inlineStr">
        <is>
          <t>1900-1959</t>
        </is>
      </c>
      <c r="H8881" s="9">
        <f>INT(F8881/100)</f>
        <v/>
      </c>
      <c r="M8881" t="n">
        <v>1</v>
      </c>
      <c r="N8881" t="inlineStr">
        <is>
          <t>A</t>
        </is>
      </c>
      <c r="O8881" t="n">
        <v>0</v>
      </c>
    </row>
    <row r="8882">
      <c r="A8882" s="8" t="n">
        <v>46224</v>
      </c>
      <c r="B8882" t="inlineStr">
        <is>
          <t>AA</t>
        </is>
      </c>
      <c r="C8882" s="9">
        <f>_xlfn.XLOOKUP(B8882,Carriers[Code],Carriers[Airline])</f>
        <v/>
      </c>
      <c r="D8882" t="n">
        <v>852</v>
      </c>
      <c r="E8882" t="inlineStr">
        <is>
          <t>DCA</t>
        </is>
      </c>
      <c r="F8882" s="10" t="n">
        <v>1927</v>
      </c>
      <c r="G8882" t="inlineStr">
        <is>
          <t>1900-1959</t>
        </is>
      </c>
      <c r="H8882" s="9">
        <f>INT(F8882/100)</f>
        <v/>
      </c>
      <c r="M8882" t="n">
        <v>1</v>
      </c>
      <c r="N8882" t="inlineStr">
        <is>
          <t>B</t>
        </is>
      </c>
      <c r="O8882" t="n">
        <v>0</v>
      </c>
    </row>
    <row r="8883">
      <c r="A8883" s="8" t="n">
        <v>46224</v>
      </c>
      <c r="B8883" t="inlineStr">
        <is>
          <t>UA</t>
        </is>
      </c>
      <c r="C8883" s="9">
        <f>_xlfn.XLOOKUP(B8883,Carriers[Code],Carriers[Airline])</f>
        <v/>
      </c>
      <c r="D8883" t="n">
        <v>2136</v>
      </c>
      <c r="E8883" t="inlineStr">
        <is>
          <t>IAD</t>
        </is>
      </c>
      <c r="F8883" s="10" t="n">
        <v>1927</v>
      </c>
      <c r="G8883" t="inlineStr">
        <is>
          <t>1900-1959</t>
        </is>
      </c>
      <c r="H8883" s="9">
        <f>INT(F8883/100)</f>
        <v/>
      </c>
      <c r="M8883" t="n">
        <v>1</v>
      </c>
      <c r="N8883" t="inlineStr">
        <is>
          <t>B</t>
        </is>
      </c>
      <c r="O8883" t="n">
        <v>0</v>
      </c>
    </row>
    <row r="8884">
      <c r="A8884" s="8" t="n">
        <v>46224</v>
      </c>
      <c r="B8884" t="inlineStr">
        <is>
          <t>B6</t>
        </is>
      </c>
      <c r="C8884" s="9">
        <f>_xlfn.XLOOKUP(B8884,Carriers[Code],Carriers[Airline])</f>
        <v/>
      </c>
      <c r="D8884" t="n">
        <v>197</v>
      </c>
      <c r="E8884" t="inlineStr">
        <is>
          <t>SEA</t>
        </is>
      </c>
      <c r="F8884" s="10" t="n">
        <v>1929</v>
      </c>
      <c r="G8884" t="inlineStr">
        <is>
          <t>1900-1959</t>
        </is>
      </c>
      <c r="H8884" s="9">
        <f>INT(F8884/100)</f>
        <v/>
      </c>
      <c r="M8884" t="n">
        <v>1</v>
      </c>
      <c r="N8884" t="inlineStr">
        <is>
          <t>B</t>
        </is>
      </c>
      <c r="O8884" t="n">
        <v>0</v>
      </c>
    </row>
    <row r="8885">
      <c r="A8885" s="8" t="n">
        <v>46224</v>
      </c>
      <c r="B8885" t="inlineStr">
        <is>
          <t>DL</t>
        </is>
      </c>
      <c r="C8885" s="9">
        <f>_xlfn.XLOOKUP(B8885,Carriers[Code],Carriers[Airline])</f>
        <v/>
      </c>
      <c r="D8885" t="n">
        <v>324</v>
      </c>
      <c r="E8885" t="inlineStr">
        <is>
          <t>SEA</t>
        </is>
      </c>
      <c r="F8885" s="10" t="n">
        <v>1929</v>
      </c>
      <c r="G8885" t="inlineStr">
        <is>
          <t>1900-1959</t>
        </is>
      </c>
      <c r="H8885" s="9">
        <f>INT(F8885/100)</f>
        <v/>
      </c>
      <c r="I8885" t="n">
        <v>1</v>
      </c>
      <c r="J8885" t="n">
        <v>0</v>
      </c>
      <c r="K8885" t="n">
        <v>-14</v>
      </c>
      <c r="L8885" t="n">
        <v>0</v>
      </c>
      <c r="M8885" t="n">
        <v>0</v>
      </c>
      <c r="O8885" t="n">
        <v>0</v>
      </c>
    </row>
    <row r="8886">
      <c r="A8886" s="8" t="n">
        <v>46224</v>
      </c>
      <c r="B8886" t="inlineStr">
        <is>
          <t>B6</t>
        </is>
      </c>
      <c r="C8886" s="9">
        <f>_xlfn.XLOOKUP(B8886,Carriers[Code],Carriers[Airline])</f>
        <v/>
      </c>
      <c r="D8886" t="n">
        <v>247</v>
      </c>
      <c r="E8886" t="inlineStr">
        <is>
          <t>SLC</t>
        </is>
      </c>
      <c r="F8886" s="10" t="n">
        <v>1932</v>
      </c>
      <c r="G8886" t="inlineStr">
        <is>
          <t>1900-1959</t>
        </is>
      </c>
      <c r="H8886" s="9">
        <f>INT(F8886/100)</f>
        <v/>
      </c>
      <c r="M8886" t="n">
        <v>1</v>
      </c>
      <c r="N8886" t="inlineStr">
        <is>
          <t>B</t>
        </is>
      </c>
      <c r="O8886" t="n">
        <v>0</v>
      </c>
    </row>
    <row r="8887">
      <c r="A8887" s="8" t="n">
        <v>46224</v>
      </c>
      <c r="B8887" t="inlineStr">
        <is>
          <t>AA</t>
        </is>
      </c>
      <c r="C8887" s="9">
        <f>_xlfn.XLOOKUP(B8887,Carriers[Code],Carriers[Airline])</f>
        <v/>
      </c>
      <c r="D8887" t="n">
        <v>1691</v>
      </c>
      <c r="E8887" t="inlineStr">
        <is>
          <t>LAX</t>
        </is>
      </c>
      <c r="F8887" s="10" t="n">
        <v>1935</v>
      </c>
      <c r="G8887" t="inlineStr">
        <is>
          <t>1900-1959</t>
        </is>
      </c>
      <c r="H8887" s="9">
        <f>INT(F8887/100)</f>
        <v/>
      </c>
      <c r="M8887" t="n">
        <v>1</v>
      </c>
      <c r="N8887" t="inlineStr">
        <is>
          <t>B</t>
        </is>
      </c>
      <c r="O8887" t="n">
        <v>0</v>
      </c>
    </row>
    <row r="8888">
      <c r="A8888" s="8" t="n">
        <v>46224</v>
      </c>
      <c r="B8888" t="inlineStr">
        <is>
          <t>AA</t>
        </is>
      </c>
      <c r="C8888" s="9">
        <f>_xlfn.XLOOKUP(B8888,Carriers[Code],Carriers[Airline])</f>
        <v/>
      </c>
      <c r="D8888" t="n">
        <v>1147</v>
      </c>
      <c r="E8888" t="inlineStr">
        <is>
          <t>PHL</t>
        </is>
      </c>
      <c r="F8888" s="10" t="n">
        <v>1937</v>
      </c>
      <c r="G8888" t="inlineStr">
        <is>
          <t>1900-1959</t>
        </is>
      </c>
      <c r="H8888" s="9">
        <f>INT(F8888/100)</f>
        <v/>
      </c>
      <c r="M8888" t="n">
        <v>1</v>
      </c>
      <c r="N8888" t="inlineStr">
        <is>
          <t>B</t>
        </is>
      </c>
      <c r="O8888" t="n">
        <v>0</v>
      </c>
    </row>
    <row r="8889">
      <c r="A8889" s="8" t="n">
        <v>46224</v>
      </c>
      <c r="B8889" t="inlineStr">
        <is>
          <t>B6</t>
        </is>
      </c>
      <c r="C8889" s="9">
        <f>_xlfn.XLOOKUP(B8889,Carriers[Code],Carriers[Airline])</f>
        <v/>
      </c>
      <c r="D8889" t="n">
        <v>817</v>
      </c>
      <c r="E8889" t="inlineStr">
        <is>
          <t>JFK</t>
        </is>
      </c>
      <c r="F8889" s="10" t="n">
        <v>1939</v>
      </c>
      <c r="G8889" t="inlineStr">
        <is>
          <t>1900-1959</t>
        </is>
      </c>
      <c r="H8889" s="9">
        <f>INT(F8889/100)</f>
        <v/>
      </c>
      <c r="M8889" t="n">
        <v>1</v>
      </c>
      <c r="N8889" t="inlineStr">
        <is>
          <t>C</t>
        </is>
      </c>
      <c r="O8889" t="n">
        <v>0</v>
      </c>
    </row>
    <row r="8890">
      <c r="A8890" s="8" t="n">
        <v>46224</v>
      </c>
      <c r="B8890" t="inlineStr">
        <is>
          <t>YX</t>
        </is>
      </c>
      <c r="C8890" s="9">
        <f>_xlfn.XLOOKUP(B8890,Carriers[Code],Carriers[Airline])</f>
        <v/>
      </c>
      <c r="D8890" t="n">
        <v>5807</v>
      </c>
      <c r="E8890" t="inlineStr">
        <is>
          <t>CLT</t>
        </is>
      </c>
      <c r="F8890" s="10" t="n">
        <v>1940</v>
      </c>
      <c r="G8890" t="inlineStr">
        <is>
          <t>1900-1959</t>
        </is>
      </c>
      <c r="H8890" s="9">
        <f>INT(F8890/100)</f>
        <v/>
      </c>
      <c r="M8890" t="n">
        <v>1</v>
      </c>
      <c r="N8890" t="inlineStr">
        <is>
          <t>A</t>
        </is>
      </c>
      <c r="O8890" t="n">
        <v>0</v>
      </c>
    </row>
    <row r="8891">
      <c r="A8891" s="8" t="n">
        <v>46224</v>
      </c>
      <c r="B8891" t="inlineStr">
        <is>
          <t>AS</t>
        </is>
      </c>
      <c r="C8891" s="9">
        <f>_xlfn.XLOOKUP(B8891,Carriers[Code],Carriers[Airline])</f>
        <v/>
      </c>
      <c r="D8891" t="n">
        <v>1337</v>
      </c>
      <c r="E8891" t="inlineStr">
        <is>
          <t>SEA</t>
        </is>
      </c>
      <c r="F8891" s="10" t="n">
        <v>1944</v>
      </c>
      <c r="G8891" t="inlineStr">
        <is>
          <t>1900-1959</t>
        </is>
      </c>
      <c r="H8891" s="9">
        <f>INT(F8891/100)</f>
        <v/>
      </c>
      <c r="I8891" t="n">
        <v>16</v>
      </c>
      <c r="J8891" t="n">
        <v>1</v>
      </c>
      <c r="K8891" t="n">
        <v>15</v>
      </c>
      <c r="L8891" t="n">
        <v>1</v>
      </c>
      <c r="M8891" t="n">
        <v>0</v>
      </c>
      <c r="O8891" t="n">
        <v>0</v>
      </c>
      <c r="P8891" t="n">
        <v>0</v>
      </c>
      <c r="Q8891" t="n">
        <v>1</v>
      </c>
      <c r="R8891" t="n">
        <v>0</v>
      </c>
      <c r="S8891" t="n">
        <v>0</v>
      </c>
      <c r="T8891" t="n">
        <v>14</v>
      </c>
    </row>
    <row r="8892">
      <c r="A8892" s="8" t="n">
        <v>46224</v>
      </c>
      <c r="B8892" t="inlineStr">
        <is>
          <t>B6</t>
        </is>
      </c>
      <c r="C8892" s="9">
        <f>_xlfn.XLOOKUP(B8892,Carriers[Code],Carriers[Airline])</f>
        <v/>
      </c>
      <c r="D8892" t="n">
        <v>1897</v>
      </c>
      <c r="E8892" t="inlineStr">
        <is>
          <t>ATL</t>
        </is>
      </c>
      <c r="F8892" s="10" t="n">
        <v>1945</v>
      </c>
      <c r="G8892" t="inlineStr">
        <is>
          <t>1900-1959</t>
        </is>
      </c>
      <c r="H8892" s="9">
        <f>INT(F8892/100)</f>
        <v/>
      </c>
      <c r="I8892" t="n">
        <v>88</v>
      </c>
      <c r="J8892" t="n">
        <v>1</v>
      </c>
      <c r="K8892" t="n">
        <v>101</v>
      </c>
      <c r="L8892" t="n">
        <v>1</v>
      </c>
      <c r="M8892" t="n">
        <v>0</v>
      </c>
      <c r="O8892" t="n">
        <v>0</v>
      </c>
      <c r="P8892" t="n">
        <v>88</v>
      </c>
      <c r="Q8892" t="n">
        <v>0</v>
      </c>
      <c r="R8892" t="n">
        <v>13</v>
      </c>
      <c r="S8892" t="n">
        <v>0</v>
      </c>
      <c r="T8892" t="n">
        <v>0</v>
      </c>
    </row>
    <row r="8893">
      <c r="A8893" s="8" t="n">
        <v>46224</v>
      </c>
      <c r="B8893" t="inlineStr">
        <is>
          <t>DL</t>
        </is>
      </c>
      <c r="C8893" s="9">
        <f>_xlfn.XLOOKUP(B8893,Carriers[Code],Carriers[Airline])</f>
        <v/>
      </c>
      <c r="D8893" t="n">
        <v>2586</v>
      </c>
      <c r="E8893" t="inlineStr">
        <is>
          <t>BNA</t>
        </is>
      </c>
      <c r="F8893" s="10" t="n">
        <v>1945</v>
      </c>
      <c r="G8893" t="inlineStr">
        <is>
          <t>1900-1959</t>
        </is>
      </c>
      <c r="H8893" s="9">
        <f>INT(F8893/100)</f>
        <v/>
      </c>
      <c r="I8893" t="n">
        <v>285</v>
      </c>
      <c r="J8893" t="n">
        <v>1</v>
      </c>
      <c r="K8893" t="n">
        <v>272</v>
      </c>
      <c r="L8893" t="n">
        <v>1</v>
      </c>
      <c r="M8893" t="n">
        <v>0</v>
      </c>
      <c r="O8893" t="n">
        <v>0</v>
      </c>
      <c r="P8893" t="n">
        <v>41</v>
      </c>
      <c r="Q8893" t="n">
        <v>0</v>
      </c>
      <c r="R8893" t="n">
        <v>0</v>
      </c>
      <c r="S8893" t="n">
        <v>0</v>
      </c>
      <c r="T8893" t="n">
        <v>231</v>
      </c>
    </row>
    <row r="8894">
      <c r="A8894" s="8" t="n">
        <v>46224</v>
      </c>
      <c r="B8894" t="inlineStr">
        <is>
          <t>B6</t>
        </is>
      </c>
      <c r="C8894" s="9">
        <f>_xlfn.XLOOKUP(B8894,Carriers[Code],Carriers[Airline])</f>
        <v/>
      </c>
      <c r="D8894" t="n">
        <v>777</v>
      </c>
      <c r="E8894" t="inlineStr">
        <is>
          <t>LAS</t>
        </is>
      </c>
      <c r="F8894" s="10" t="n">
        <v>1959</v>
      </c>
      <c r="G8894" t="inlineStr">
        <is>
          <t>1900-1959</t>
        </is>
      </c>
      <c r="H8894" s="9">
        <f>INT(F8894/100)</f>
        <v/>
      </c>
      <c r="I8894" t="n">
        <v>257</v>
      </c>
      <c r="J8894" t="n">
        <v>1</v>
      </c>
      <c r="K8894" t="n">
        <v>234</v>
      </c>
      <c r="L8894" t="n">
        <v>1</v>
      </c>
      <c r="M8894" t="n">
        <v>0</v>
      </c>
      <c r="O8894" t="n">
        <v>0</v>
      </c>
      <c r="P8894" t="n">
        <v>157</v>
      </c>
      <c r="Q8894" t="n">
        <v>0</v>
      </c>
      <c r="R8894" t="n">
        <v>0</v>
      </c>
      <c r="S8894" t="n">
        <v>0</v>
      </c>
      <c r="T8894" t="n">
        <v>77</v>
      </c>
    </row>
    <row r="8895">
      <c r="A8895" s="8" t="n">
        <v>46224</v>
      </c>
      <c r="B8895" t="inlineStr">
        <is>
          <t>B6</t>
        </is>
      </c>
      <c r="C8895" s="9">
        <f>_xlfn.XLOOKUP(B8895,Carriers[Code],Carriers[Airline])</f>
        <v/>
      </c>
      <c r="D8895" t="n">
        <v>993</v>
      </c>
      <c r="E8895" t="inlineStr">
        <is>
          <t>DEN</t>
        </is>
      </c>
      <c r="F8895" s="10" t="n">
        <v>1959</v>
      </c>
      <c r="G8895" t="inlineStr">
        <is>
          <t>1900-1959</t>
        </is>
      </c>
      <c r="H8895" s="9">
        <f>INT(F8895/100)</f>
        <v/>
      </c>
      <c r="I8895" t="n">
        <v>344</v>
      </c>
      <c r="J8895" t="n">
        <v>1</v>
      </c>
      <c r="K8895" t="n">
        <v>332</v>
      </c>
      <c r="L8895" t="n">
        <v>1</v>
      </c>
      <c r="M8895" t="n">
        <v>0</v>
      </c>
      <c r="O8895" t="n">
        <v>0</v>
      </c>
      <c r="P8895" t="n">
        <v>180</v>
      </c>
      <c r="Q8895" t="n">
        <v>0</v>
      </c>
      <c r="R8895" t="n">
        <v>0</v>
      </c>
      <c r="S8895" t="n">
        <v>0</v>
      </c>
      <c r="T8895" t="n">
        <v>152</v>
      </c>
    </row>
    <row r="8896">
      <c r="A8896" s="8" t="n">
        <v>46224</v>
      </c>
      <c r="B8896" t="inlineStr">
        <is>
          <t>YX</t>
        </is>
      </c>
      <c r="C8896" s="9">
        <f>_xlfn.XLOOKUP(B8896,Carriers[Code],Carriers[Airline])</f>
        <v/>
      </c>
      <c r="D8896" t="n">
        <v>4397</v>
      </c>
      <c r="E8896" t="inlineStr">
        <is>
          <t>LGA</t>
        </is>
      </c>
      <c r="F8896" s="10" t="n">
        <v>2000</v>
      </c>
      <c r="G8896" t="inlineStr">
        <is>
          <t>2000-2059</t>
        </is>
      </c>
      <c r="H8896" s="9">
        <f>INT(F8896/100)</f>
        <v/>
      </c>
      <c r="M8896" t="n">
        <v>1</v>
      </c>
      <c r="N8896" t="inlineStr">
        <is>
          <t>C</t>
        </is>
      </c>
      <c r="O8896" t="n">
        <v>0</v>
      </c>
    </row>
    <row r="8897">
      <c r="A8897" s="8" t="n">
        <v>46224</v>
      </c>
      <c r="B8897" t="inlineStr">
        <is>
          <t>YX</t>
        </is>
      </c>
      <c r="C8897" s="9">
        <f>_xlfn.XLOOKUP(B8897,Carriers[Code],Carriers[Airline])</f>
        <v/>
      </c>
      <c r="D8897" t="n">
        <v>5849</v>
      </c>
      <c r="E8897" t="inlineStr">
        <is>
          <t>LGA</t>
        </is>
      </c>
      <c r="F8897" s="10" t="n">
        <v>2000</v>
      </c>
      <c r="G8897" t="inlineStr">
        <is>
          <t>2000-2059</t>
        </is>
      </c>
      <c r="H8897" s="9">
        <f>INT(F8897/100)</f>
        <v/>
      </c>
      <c r="M8897" t="n">
        <v>1</v>
      </c>
      <c r="N8897" t="inlineStr">
        <is>
          <t>C</t>
        </is>
      </c>
      <c r="O8897" t="n">
        <v>0</v>
      </c>
    </row>
    <row r="8898">
      <c r="A8898" s="8" t="n">
        <v>46224</v>
      </c>
      <c r="B8898" t="inlineStr">
        <is>
          <t>DL</t>
        </is>
      </c>
      <c r="C8898" s="9">
        <f>_xlfn.XLOOKUP(B8898,Carriers[Code],Carriers[Airline])</f>
        <v/>
      </c>
      <c r="D8898" t="n">
        <v>817</v>
      </c>
      <c r="E8898" t="inlineStr">
        <is>
          <t>RDU</t>
        </is>
      </c>
      <c r="F8898" s="10" t="n">
        <v>2005</v>
      </c>
      <c r="G8898" t="inlineStr">
        <is>
          <t>2000-2059</t>
        </is>
      </c>
      <c r="H8898" s="9">
        <f>INT(F8898/100)</f>
        <v/>
      </c>
      <c r="M8898" t="n">
        <v>1</v>
      </c>
      <c r="N8898" t="inlineStr">
        <is>
          <t>B</t>
        </is>
      </c>
      <c r="O8898" t="n">
        <v>0</v>
      </c>
    </row>
    <row r="8899">
      <c r="A8899" s="8" t="n">
        <v>46224</v>
      </c>
      <c r="B8899" t="inlineStr">
        <is>
          <t>YX</t>
        </is>
      </c>
      <c r="C8899" s="9">
        <f>_xlfn.XLOOKUP(B8899,Carriers[Code],Carriers[Airline])</f>
        <v/>
      </c>
      <c r="D8899" t="n">
        <v>4616</v>
      </c>
      <c r="E8899" t="inlineStr">
        <is>
          <t>BUF</t>
        </is>
      </c>
      <c r="F8899" s="10" t="n">
        <v>2005</v>
      </c>
      <c r="G8899" t="inlineStr">
        <is>
          <t>2000-2059</t>
        </is>
      </c>
      <c r="H8899" s="9">
        <f>INT(F8899/100)</f>
        <v/>
      </c>
      <c r="M8899" t="n">
        <v>1</v>
      </c>
      <c r="N8899" t="inlineStr">
        <is>
          <t>C</t>
        </is>
      </c>
      <c r="O8899" t="n">
        <v>0</v>
      </c>
    </row>
    <row r="8900">
      <c r="A8900" s="8" t="n">
        <v>46224</v>
      </c>
      <c r="B8900" t="inlineStr">
        <is>
          <t>YX</t>
        </is>
      </c>
      <c r="C8900" s="9">
        <f>_xlfn.XLOOKUP(B8900,Carriers[Code],Carriers[Airline])</f>
        <v/>
      </c>
      <c r="D8900" t="n">
        <v>5666</v>
      </c>
      <c r="E8900" t="inlineStr">
        <is>
          <t>DCA</t>
        </is>
      </c>
      <c r="F8900" s="10" t="n">
        <v>2005</v>
      </c>
      <c r="G8900" t="inlineStr">
        <is>
          <t>2000-2059</t>
        </is>
      </c>
      <c r="H8900" s="9">
        <f>INT(F8900/100)</f>
        <v/>
      </c>
      <c r="M8900" t="n">
        <v>1</v>
      </c>
      <c r="N8900" t="inlineStr">
        <is>
          <t>A</t>
        </is>
      </c>
      <c r="O8900" t="n">
        <v>0</v>
      </c>
    </row>
    <row r="8901">
      <c r="A8901" s="8" t="n">
        <v>46224</v>
      </c>
      <c r="B8901" t="inlineStr">
        <is>
          <t>B6</t>
        </is>
      </c>
      <c r="C8901" s="9">
        <f>_xlfn.XLOOKUP(B8901,Carriers[Code],Carriers[Airline])</f>
        <v/>
      </c>
      <c r="D8901" t="n">
        <v>455</v>
      </c>
      <c r="E8901" t="inlineStr">
        <is>
          <t>DCA</t>
        </is>
      </c>
      <c r="F8901" s="10" t="n">
        <v>2006</v>
      </c>
      <c r="G8901" t="inlineStr">
        <is>
          <t>2000-2059</t>
        </is>
      </c>
      <c r="H8901" s="9">
        <f>INT(F8901/100)</f>
        <v/>
      </c>
      <c r="M8901" t="n">
        <v>1</v>
      </c>
      <c r="N8901" t="inlineStr">
        <is>
          <t>C</t>
        </is>
      </c>
      <c r="O8901" t="n">
        <v>0</v>
      </c>
    </row>
    <row r="8902">
      <c r="A8902" s="8" t="n">
        <v>46224</v>
      </c>
      <c r="B8902" t="inlineStr">
        <is>
          <t>YX</t>
        </is>
      </c>
      <c r="C8902" s="9">
        <f>_xlfn.XLOOKUP(B8902,Carriers[Code],Carriers[Airline])</f>
        <v/>
      </c>
      <c r="D8902" t="n">
        <v>5679</v>
      </c>
      <c r="E8902" t="inlineStr">
        <is>
          <t>PIT</t>
        </is>
      </c>
      <c r="F8902" s="10" t="n">
        <v>2010</v>
      </c>
      <c r="G8902" t="inlineStr">
        <is>
          <t>2000-2059</t>
        </is>
      </c>
      <c r="H8902" s="9">
        <f>INT(F8902/100)</f>
        <v/>
      </c>
      <c r="M8902" t="n">
        <v>1</v>
      </c>
      <c r="N8902" t="inlineStr">
        <is>
          <t>A</t>
        </is>
      </c>
      <c r="O8902" t="n">
        <v>0</v>
      </c>
    </row>
    <row r="8903">
      <c r="A8903" s="8" t="n">
        <v>46224</v>
      </c>
      <c r="B8903" t="inlineStr">
        <is>
          <t>DL</t>
        </is>
      </c>
      <c r="C8903" s="9">
        <f>_xlfn.XLOOKUP(B8903,Carriers[Code],Carriers[Airline])</f>
        <v/>
      </c>
      <c r="D8903" t="n">
        <v>2234</v>
      </c>
      <c r="E8903" t="inlineStr">
        <is>
          <t>TPA</t>
        </is>
      </c>
      <c r="F8903" s="10" t="n">
        <v>2015</v>
      </c>
      <c r="G8903" t="inlineStr">
        <is>
          <t>2000-2059</t>
        </is>
      </c>
      <c r="H8903" s="9">
        <f>INT(F8903/100)</f>
        <v/>
      </c>
      <c r="I8903" t="n">
        <v>84</v>
      </c>
      <c r="J8903" t="n">
        <v>1</v>
      </c>
      <c r="K8903" t="n">
        <v>76</v>
      </c>
      <c r="L8903" t="n">
        <v>1</v>
      </c>
      <c r="M8903" t="n">
        <v>0</v>
      </c>
      <c r="O8903" t="n">
        <v>0</v>
      </c>
      <c r="P8903" t="n">
        <v>0</v>
      </c>
      <c r="Q8903" t="n">
        <v>0</v>
      </c>
      <c r="R8903" t="n">
        <v>33</v>
      </c>
      <c r="S8903" t="n">
        <v>0</v>
      </c>
      <c r="T8903" t="n">
        <v>43</v>
      </c>
    </row>
    <row r="8904">
      <c r="A8904" s="8" t="n">
        <v>46224</v>
      </c>
      <c r="B8904" t="inlineStr">
        <is>
          <t>UA</t>
        </is>
      </c>
      <c r="C8904" s="9">
        <f>_xlfn.XLOOKUP(B8904,Carriers[Code],Carriers[Airline])</f>
        <v/>
      </c>
      <c r="D8904" t="n">
        <v>2229</v>
      </c>
      <c r="E8904" t="inlineStr">
        <is>
          <t>ORD</t>
        </is>
      </c>
      <c r="F8904" s="10" t="n">
        <v>2015</v>
      </c>
      <c r="G8904" t="inlineStr">
        <is>
          <t>2000-2059</t>
        </is>
      </c>
      <c r="H8904" s="9">
        <f>INT(F8904/100)</f>
        <v/>
      </c>
      <c r="I8904" t="n">
        <v>159</v>
      </c>
      <c r="J8904" t="n">
        <v>1</v>
      </c>
      <c r="K8904" t="n">
        <v>133</v>
      </c>
      <c r="L8904" t="n">
        <v>1</v>
      </c>
      <c r="M8904" t="n">
        <v>0</v>
      </c>
      <c r="O8904" t="n">
        <v>0</v>
      </c>
      <c r="P8904" t="n">
        <v>16</v>
      </c>
      <c r="Q8904" t="n">
        <v>0</v>
      </c>
      <c r="R8904" t="n">
        <v>0</v>
      </c>
      <c r="S8904" t="n">
        <v>0</v>
      </c>
      <c r="T8904" t="n">
        <v>117</v>
      </c>
    </row>
    <row r="8905">
      <c r="A8905" s="8" t="n">
        <v>46224</v>
      </c>
      <c r="B8905" t="inlineStr">
        <is>
          <t>DL</t>
        </is>
      </c>
      <c r="C8905" s="9">
        <f>_xlfn.XLOOKUP(B8905,Carriers[Code],Carriers[Airline])</f>
        <v/>
      </c>
      <c r="D8905" t="n">
        <v>1513</v>
      </c>
      <c r="E8905" t="inlineStr">
        <is>
          <t>MCO</t>
        </is>
      </c>
      <c r="F8905" s="10" t="n">
        <v>2016</v>
      </c>
      <c r="G8905" t="inlineStr">
        <is>
          <t>2000-2059</t>
        </is>
      </c>
      <c r="H8905" s="9">
        <f>INT(F8905/100)</f>
        <v/>
      </c>
      <c r="I8905" t="n">
        <v>24</v>
      </c>
      <c r="J8905" t="n">
        <v>1</v>
      </c>
      <c r="K8905" t="n">
        <v>26</v>
      </c>
      <c r="L8905" t="n">
        <v>1</v>
      </c>
      <c r="M8905" t="n">
        <v>0</v>
      </c>
      <c r="O8905" t="n">
        <v>0</v>
      </c>
      <c r="P8905" t="n">
        <v>0</v>
      </c>
      <c r="Q8905" t="n">
        <v>0</v>
      </c>
      <c r="R8905" t="n">
        <v>19</v>
      </c>
      <c r="S8905" t="n">
        <v>0</v>
      </c>
      <c r="T8905" t="n">
        <v>7</v>
      </c>
    </row>
    <row r="8906">
      <c r="A8906" s="8" t="n">
        <v>46224</v>
      </c>
      <c r="B8906" t="inlineStr">
        <is>
          <t>MQ</t>
        </is>
      </c>
      <c r="C8906" s="9">
        <f>_xlfn.XLOOKUP(B8906,Carriers[Code],Carriers[Airline])</f>
        <v/>
      </c>
      <c r="D8906" t="n">
        <v>4047</v>
      </c>
      <c r="E8906" t="inlineStr">
        <is>
          <t>DCA</t>
        </is>
      </c>
      <c r="F8906" s="10" t="n">
        <v>2022</v>
      </c>
      <c r="G8906" t="inlineStr">
        <is>
          <t>2000-2059</t>
        </is>
      </c>
      <c r="H8906" s="9">
        <f>INT(F8906/100)</f>
        <v/>
      </c>
      <c r="M8906" t="n">
        <v>1</v>
      </c>
      <c r="N8906" t="inlineStr">
        <is>
          <t>C</t>
        </is>
      </c>
      <c r="O8906" t="n">
        <v>0</v>
      </c>
    </row>
    <row r="8907">
      <c r="A8907" s="8" t="n">
        <v>46224</v>
      </c>
      <c r="B8907" t="inlineStr">
        <is>
          <t>YX</t>
        </is>
      </c>
      <c r="C8907" s="9">
        <f>_xlfn.XLOOKUP(B8907,Carriers[Code],Carriers[Airline])</f>
        <v/>
      </c>
      <c r="D8907" t="n">
        <v>4692</v>
      </c>
      <c r="E8907" t="inlineStr">
        <is>
          <t>MSN</t>
        </is>
      </c>
      <c r="F8907" s="10" t="n">
        <v>2023</v>
      </c>
      <c r="G8907" t="inlineStr">
        <is>
          <t>2000-2059</t>
        </is>
      </c>
      <c r="H8907" s="9">
        <f>INT(F8907/100)</f>
        <v/>
      </c>
      <c r="I8907" t="n">
        <v>-11</v>
      </c>
      <c r="J8907" t="n">
        <v>0</v>
      </c>
      <c r="K8907" t="n">
        <v>-18</v>
      </c>
      <c r="L8907" t="n">
        <v>0</v>
      </c>
      <c r="M8907" t="n">
        <v>0</v>
      </c>
      <c r="O8907" t="n">
        <v>0</v>
      </c>
    </row>
    <row r="8908">
      <c r="A8908" s="8" t="n">
        <v>46224</v>
      </c>
      <c r="B8908" t="inlineStr">
        <is>
          <t>B6</t>
        </is>
      </c>
      <c r="C8908" s="9">
        <f>_xlfn.XLOOKUP(B8908,Carriers[Code],Carriers[Airline])</f>
        <v/>
      </c>
      <c r="D8908" t="n">
        <v>387</v>
      </c>
      <c r="E8908" t="inlineStr">
        <is>
          <t>LAX</t>
        </is>
      </c>
      <c r="F8908" s="10" t="n">
        <v>2025</v>
      </c>
      <c r="G8908" t="inlineStr">
        <is>
          <t>2000-2059</t>
        </is>
      </c>
      <c r="H8908" s="9">
        <f>INT(F8908/100)</f>
        <v/>
      </c>
      <c r="M8908" t="n">
        <v>1</v>
      </c>
      <c r="N8908" t="inlineStr">
        <is>
          <t>C</t>
        </is>
      </c>
      <c r="O8908" t="n">
        <v>0</v>
      </c>
    </row>
    <row r="8909">
      <c r="A8909" s="8" t="n">
        <v>46224</v>
      </c>
      <c r="B8909" t="inlineStr">
        <is>
          <t>YX</t>
        </is>
      </c>
      <c r="C8909" s="9">
        <f>_xlfn.XLOOKUP(B8909,Carriers[Code],Carriers[Airline])</f>
        <v/>
      </c>
      <c r="D8909" t="n">
        <v>5610</v>
      </c>
      <c r="E8909" t="inlineStr">
        <is>
          <t>PHL</t>
        </is>
      </c>
      <c r="F8909" s="10" t="n">
        <v>2025</v>
      </c>
      <c r="G8909" t="inlineStr">
        <is>
          <t>2000-2059</t>
        </is>
      </c>
      <c r="H8909" s="9">
        <f>INT(F8909/100)</f>
        <v/>
      </c>
      <c r="M8909" t="n">
        <v>1</v>
      </c>
      <c r="N8909" t="inlineStr">
        <is>
          <t>A</t>
        </is>
      </c>
      <c r="O8909" t="n">
        <v>0</v>
      </c>
    </row>
    <row r="8910">
      <c r="A8910" s="8" t="n">
        <v>46224</v>
      </c>
      <c r="B8910" t="inlineStr">
        <is>
          <t>UA</t>
        </is>
      </c>
      <c r="C8910" s="9">
        <f>_xlfn.XLOOKUP(B8910,Carriers[Code],Carriers[Airline])</f>
        <v/>
      </c>
      <c r="D8910" t="n">
        <v>2060</v>
      </c>
      <c r="E8910" t="inlineStr">
        <is>
          <t>EWR</t>
        </is>
      </c>
      <c r="F8910" s="10" t="n">
        <v>2027</v>
      </c>
      <c r="G8910" t="inlineStr">
        <is>
          <t>2000-2059</t>
        </is>
      </c>
      <c r="H8910" s="9">
        <f>INT(F8910/100)</f>
        <v/>
      </c>
      <c r="M8910" t="n">
        <v>1</v>
      </c>
      <c r="N8910" t="inlineStr">
        <is>
          <t>B</t>
        </is>
      </c>
      <c r="O8910" t="n">
        <v>0</v>
      </c>
    </row>
    <row r="8911">
      <c r="A8911" s="8" t="n">
        <v>46224</v>
      </c>
      <c r="B8911" t="inlineStr">
        <is>
          <t>DL</t>
        </is>
      </c>
      <c r="C8911" s="9">
        <f>_xlfn.XLOOKUP(B8911,Carriers[Code],Carriers[Airline])</f>
        <v/>
      </c>
      <c r="D8911" t="n">
        <v>321</v>
      </c>
      <c r="E8911" t="inlineStr">
        <is>
          <t>LAX</t>
        </is>
      </c>
      <c r="F8911" s="10" t="n">
        <v>2030</v>
      </c>
      <c r="G8911" t="inlineStr">
        <is>
          <t>2000-2059</t>
        </is>
      </c>
      <c r="H8911" s="9">
        <f>INT(F8911/100)</f>
        <v/>
      </c>
      <c r="I8911" t="n">
        <v>158</v>
      </c>
      <c r="J8911" t="n">
        <v>1</v>
      </c>
      <c r="K8911" t="n">
        <v>135</v>
      </c>
      <c r="L8911" t="n">
        <v>1</v>
      </c>
      <c r="M8911" t="n">
        <v>0</v>
      </c>
      <c r="O8911" t="n">
        <v>0</v>
      </c>
      <c r="P8911" t="n">
        <v>19</v>
      </c>
      <c r="Q8911" t="n">
        <v>0</v>
      </c>
      <c r="R8911" t="n">
        <v>0</v>
      </c>
      <c r="S8911" t="n">
        <v>0</v>
      </c>
      <c r="T8911" t="n">
        <v>116</v>
      </c>
    </row>
    <row r="8912">
      <c r="A8912" s="8" t="n">
        <v>46224</v>
      </c>
      <c r="B8912" t="inlineStr">
        <is>
          <t>YX</t>
        </is>
      </c>
      <c r="C8912" s="9">
        <f>_xlfn.XLOOKUP(B8912,Carriers[Code],Carriers[Airline])</f>
        <v/>
      </c>
      <c r="D8912" t="n">
        <v>4715</v>
      </c>
      <c r="E8912" t="inlineStr">
        <is>
          <t>MDT</t>
        </is>
      </c>
      <c r="F8912" s="10" t="n">
        <v>2030</v>
      </c>
      <c r="G8912" t="inlineStr">
        <is>
          <t>2000-2059</t>
        </is>
      </c>
      <c r="H8912" s="9">
        <f>INT(F8912/100)</f>
        <v/>
      </c>
      <c r="M8912" t="n">
        <v>1</v>
      </c>
      <c r="N8912" t="inlineStr">
        <is>
          <t>C</t>
        </is>
      </c>
      <c r="O8912" t="n">
        <v>0</v>
      </c>
    </row>
    <row r="8913">
      <c r="A8913" s="8" t="n">
        <v>46224</v>
      </c>
      <c r="B8913" t="inlineStr">
        <is>
          <t>B6</t>
        </is>
      </c>
      <c r="C8913" s="9">
        <f>_xlfn.XLOOKUP(B8913,Carriers[Code],Carriers[Airline])</f>
        <v/>
      </c>
      <c r="D8913" t="n">
        <v>1337</v>
      </c>
      <c r="E8913" t="inlineStr">
        <is>
          <t>DTW</t>
        </is>
      </c>
      <c r="F8913" s="10" t="n">
        <v>2033</v>
      </c>
      <c r="G8913" t="inlineStr">
        <is>
          <t>2000-2059</t>
        </is>
      </c>
      <c r="H8913" s="9">
        <f>INT(F8913/100)</f>
        <v/>
      </c>
      <c r="M8913" t="n">
        <v>1</v>
      </c>
      <c r="N8913" t="inlineStr">
        <is>
          <t>B</t>
        </is>
      </c>
      <c r="O8913" t="n">
        <v>0</v>
      </c>
    </row>
    <row r="8914">
      <c r="A8914" s="8" t="n">
        <v>46224</v>
      </c>
      <c r="B8914" t="inlineStr">
        <is>
          <t>YX</t>
        </is>
      </c>
      <c r="C8914" s="9">
        <f>_xlfn.XLOOKUP(B8914,Carriers[Code],Carriers[Airline])</f>
        <v/>
      </c>
      <c r="D8914" t="n">
        <v>5593</v>
      </c>
      <c r="E8914" t="inlineStr">
        <is>
          <t>JAX</t>
        </is>
      </c>
      <c r="F8914" s="10" t="n">
        <v>2035</v>
      </c>
      <c r="G8914" t="inlineStr">
        <is>
          <t>2000-2059</t>
        </is>
      </c>
      <c r="H8914" s="9">
        <f>INT(F8914/100)</f>
        <v/>
      </c>
      <c r="M8914" t="n">
        <v>1</v>
      </c>
      <c r="N8914" t="inlineStr">
        <is>
          <t>A</t>
        </is>
      </c>
      <c r="O8914" t="n">
        <v>0</v>
      </c>
    </row>
    <row r="8915">
      <c r="A8915" s="8" t="n">
        <v>46224</v>
      </c>
      <c r="B8915" t="inlineStr">
        <is>
          <t>YX</t>
        </is>
      </c>
      <c r="C8915" s="9">
        <f>_xlfn.XLOOKUP(B8915,Carriers[Code],Carriers[Airline])</f>
        <v/>
      </c>
      <c r="D8915" t="n">
        <v>5851</v>
      </c>
      <c r="E8915" t="inlineStr">
        <is>
          <t>BWI</t>
        </is>
      </c>
      <c r="F8915" s="10" t="n">
        <v>2035</v>
      </c>
      <c r="G8915" t="inlineStr">
        <is>
          <t>2000-2059</t>
        </is>
      </c>
      <c r="H8915" s="9">
        <f>INT(F8915/100)</f>
        <v/>
      </c>
      <c r="M8915" t="n">
        <v>1</v>
      </c>
      <c r="N8915" t="inlineStr">
        <is>
          <t>A</t>
        </is>
      </c>
      <c r="O8915" t="n">
        <v>0</v>
      </c>
    </row>
    <row r="8916">
      <c r="A8916" s="8" t="n">
        <v>46224</v>
      </c>
      <c r="B8916" t="inlineStr">
        <is>
          <t>B6</t>
        </is>
      </c>
      <c r="C8916" s="9">
        <f>_xlfn.XLOOKUP(B8916,Carriers[Code],Carriers[Airline])</f>
        <v/>
      </c>
      <c r="D8916" t="n">
        <v>1117</v>
      </c>
      <c r="E8916" t="inlineStr">
        <is>
          <t>JFK</t>
        </is>
      </c>
      <c r="F8916" s="10" t="n">
        <v>2038</v>
      </c>
      <c r="G8916" t="inlineStr">
        <is>
          <t>2000-2059</t>
        </is>
      </c>
      <c r="H8916" s="9">
        <f>INT(F8916/100)</f>
        <v/>
      </c>
      <c r="M8916" t="n">
        <v>1</v>
      </c>
      <c r="N8916" t="inlineStr">
        <is>
          <t>C</t>
        </is>
      </c>
      <c r="O8916" t="n">
        <v>0</v>
      </c>
    </row>
    <row r="8917">
      <c r="A8917" s="8" t="n">
        <v>46224</v>
      </c>
      <c r="B8917" t="inlineStr">
        <is>
          <t>B6</t>
        </is>
      </c>
      <c r="C8917" s="9">
        <f>_xlfn.XLOOKUP(B8917,Carriers[Code],Carriers[Airline])</f>
        <v/>
      </c>
      <c r="D8917" t="n">
        <v>1785</v>
      </c>
      <c r="E8917" t="inlineStr">
        <is>
          <t>PIT</t>
        </is>
      </c>
      <c r="F8917" s="10" t="n">
        <v>2038</v>
      </c>
      <c r="G8917" t="inlineStr">
        <is>
          <t>2000-2059</t>
        </is>
      </c>
      <c r="H8917" s="9">
        <f>INT(F8917/100)</f>
        <v/>
      </c>
      <c r="I8917" t="n">
        <v>273</v>
      </c>
      <c r="J8917" t="n">
        <v>1</v>
      </c>
      <c r="K8917" t="n">
        <v>263</v>
      </c>
      <c r="L8917" t="n">
        <v>1</v>
      </c>
      <c r="M8917" t="n">
        <v>0</v>
      </c>
      <c r="O8917" t="n">
        <v>0</v>
      </c>
      <c r="P8917" t="n">
        <v>263</v>
      </c>
      <c r="Q8917" t="n">
        <v>0</v>
      </c>
      <c r="R8917" t="n">
        <v>0</v>
      </c>
      <c r="S8917" t="n">
        <v>0</v>
      </c>
      <c r="T8917" t="n">
        <v>0</v>
      </c>
    </row>
    <row r="8918">
      <c r="A8918" s="8" t="n">
        <v>46224</v>
      </c>
      <c r="B8918" t="inlineStr">
        <is>
          <t>UA</t>
        </is>
      </c>
      <c r="C8918" s="9">
        <f>_xlfn.XLOOKUP(B8918,Carriers[Code],Carriers[Airline])</f>
        <v/>
      </c>
      <c r="D8918" t="n">
        <v>2433</v>
      </c>
      <c r="E8918" t="inlineStr">
        <is>
          <t>DEN</t>
        </is>
      </c>
      <c r="F8918" s="10" t="n">
        <v>2039</v>
      </c>
      <c r="G8918" t="inlineStr">
        <is>
          <t>2000-2059</t>
        </is>
      </c>
      <c r="H8918" s="9">
        <f>INT(F8918/100)</f>
        <v/>
      </c>
      <c r="I8918" t="n">
        <v>243</v>
      </c>
      <c r="J8918" t="n">
        <v>1</v>
      </c>
      <c r="K8918" t="n">
        <v>222</v>
      </c>
      <c r="L8918" t="n">
        <v>1</v>
      </c>
      <c r="M8918" t="n">
        <v>0</v>
      </c>
      <c r="O8918" t="n">
        <v>0</v>
      </c>
      <c r="P8918" t="n">
        <v>37</v>
      </c>
      <c r="Q8918" t="n">
        <v>0</v>
      </c>
      <c r="R8918" t="n">
        <v>0</v>
      </c>
      <c r="S8918" t="n">
        <v>0</v>
      </c>
      <c r="T8918" t="n">
        <v>185</v>
      </c>
    </row>
    <row r="8919">
      <c r="A8919" s="8" t="n">
        <v>46224</v>
      </c>
      <c r="B8919" t="inlineStr">
        <is>
          <t>DL</t>
        </is>
      </c>
      <c r="C8919" s="9">
        <f>_xlfn.XLOOKUP(B8919,Carriers[Code],Carriers[Airline])</f>
        <v/>
      </c>
      <c r="D8919" t="n">
        <v>2804</v>
      </c>
      <c r="E8919" t="inlineStr">
        <is>
          <t>ORD</t>
        </is>
      </c>
      <c r="F8919" s="10" t="n">
        <v>2045</v>
      </c>
      <c r="G8919" t="inlineStr">
        <is>
          <t>2000-2059</t>
        </is>
      </c>
      <c r="H8919" s="9">
        <f>INT(F8919/100)</f>
        <v/>
      </c>
      <c r="I8919" t="n">
        <v>48</v>
      </c>
      <c r="J8919" t="n">
        <v>1</v>
      </c>
      <c r="K8919" t="n">
        <v>41</v>
      </c>
      <c r="L8919" t="n">
        <v>1</v>
      </c>
      <c r="M8919" t="n">
        <v>0</v>
      </c>
      <c r="O8919" t="n">
        <v>0</v>
      </c>
      <c r="P8919" t="n">
        <v>0</v>
      </c>
      <c r="Q8919" t="n">
        <v>0</v>
      </c>
      <c r="R8919" t="n">
        <v>9</v>
      </c>
      <c r="S8919" t="n">
        <v>0</v>
      </c>
      <c r="T8919" t="n">
        <v>32</v>
      </c>
    </row>
    <row r="8920">
      <c r="A8920" s="8" t="n">
        <v>46224</v>
      </c>
      <c r="B8920" t="inlineStr">
        <is>
          <t>YX</t>
        </is>
      </c>
      <c r="C8920" s="9">
        <f>_xlfn.XLOOKUP(B8920,Carriers[Code],Carriers[Airline])</f>
        <v/>
      </c>
      <c r="D8920" t="n">
        <v>5801</v>
      </c>
      <c r="E8920" t="inlineStr">
        <is>
          <t>CVG</t>
        </is>
      </c>
      <c r="F8920" s="10" t="n">
        <v>2045</v>
      </c>
      <c r="G8920" t="inlineStr">
        <is>
          <t>2000-2059</t>
        </is>
      </c>
      <c r="H8920" s="9">
        <f>INT(F8920/100)</f>
        <v/>
      </c>
      <c r="I8920" t="n">
        <v>19</v>
      </c>
      <c r="J8920" t="n">
        <v>1</v>
      </c>
      <c r="K8920" t="n">
        <v>22</v>
      </c>
      <c r="L8920" t="n">
        <v>1</v>
      </c>
      <c r="M8920" t="n">
        <v>0</v>
      </c>
      <c r="O8920" t="n">
        <v>0</v>
      </c>
      <c r="P8920" t="n">
        <v>0</v>
      </c>
      <c r="Q8920" t="n">
        <v>0</v>
      </c>
      <c r="R8920" t="n">
        <v>22</v>
      </c>
      <c r="S8920" t="n">
        <v>0</v>
      </c>
      <c r="T8920" t="n">
        <v>0</v>
      </c>
    </row>
    <row r="8921">
      <c r="A8921" s="8" t="n">
        <v>46224</v>
      </c>
      <c r="B8921" t="inlineStr">
        <is>
          <t>B6</t>
        </is>
      </c>
      <c r="C8921" s="9">
        <f>_xlfn.XLOOKUP(B8921,Carriers[Code],Carriers[Airline])</f>
        <v/>
      </c>
      <c r="D8921" t="n">
        <v>2783</v>
      </c>
      <c r="E8921" t="inlineStr">
        <is>
          <t>RDU</t>
        </is>
      </c>
      <c r="F8921" s="10" t="n">
        <v>2054</v>
      </c>
      <c r="G8921" t="inlineStr">
        <is>
          <t>2000-2059</t>
        </is>
      </c>
      <c r="H8921" s="9">
        <f>INT(F8921/100)</f>
        <v/>
      </c>
      <c r="I8921" t="n">
        <v>208</v>
      </c>
      <c r="J8921" t="n">
        <v>1</v>
      </c>
      <c r="K8921" t="n">
        <v>210</v>
      </c>
      <c r="L8921" t="n">
        <v>1</v>
      </c>
      <c r="M8921" t="n">
        <v>0</v>
      </c>
      <c r="O8921" t="n">
        <v>0</v>
      </c>
      <c r="P8921" t="n">
        <v>179</v>
      </c>
      <c r="Q8921" t="n">
        <v>0</v>
      </c>
      <c r="R8921" t="n">
        <v>2</v>
      </c>
      <c r="S8921" t="n">
        <v>0</v>
      </c>
      <c r="T8921" t="n">
        <v>29</v>
      </c>
    </row>
    <row r="8922">
      <c r="A8922" s="8" t="n">
        <v>46224</v>
      </c>
      <c r="B8922" t="inlineStr">
        <is>
          <t>B6</t>
        </is>
      </c>
      <c r="C8922" s="9">
        <f>_xlfn.XLOOKUP(B8922,Carriers[Code],Carriers[Airline])</f>
        <v/>
      </c>
      <c r="D8922" t="n">
        <v>206</v>
      </c>
      <c r="E8922" t="inlineStr">
        <is>
          <t>PQI</t>
        </is>
      </c>
      <c r="F8922" s="10" t="n">
        <v>2055</v>
      </c>
      <c r="G8922" t="inlineStr">
        <is>
          <t>2000-2059</t>
        </is>
      </c>
      <c r="H8922" s="9">
        <f>INT(F8922/100)</f>
        <v/>
      </c>
      <c r="M8922" t="n">
        <v>1</v>
      </c>
      <c r="N8922" t="inlineStr">
        <is>
          <t>B</t>
        </is>
      </c>
      <c r="O8922" t="n">
        <v>0</v>
      </c>
    </row>
    <row r="8923">
      <c r="A8923" s="8" t="n">
        <v>46224</v>
      </c>
      <c r="B8923" t="inlineStr">
        <is>
          <t>B6</t>
        </is>
      </c>
      <c r="C8923" s="9">
        <f>_xlfn.XLOOKUP(B8923,Carriers[Code],Carriers[Airline])</f>
        <v/>
      </c>
      <c r="D8923" t="n">
        <v>413</v>
      </c>
      <c r="E8923" t="inlineStr">
        <is>
          <t>SFO</t>
        </is>
      </c>
      <c r="F8923" s="10" t="n">
        <v>2055</v>
      </c>
      <c r="G8923" t="inlineStr">
        <is>
          <t>2000-2059</t>
        </is>
      </c>
      <c r="H8923" s="9">
        <f>INT(F8923/100)</f>
        <v/>
      </c>
      <c r="I8923" t="n">
        <v>253</v>
      </c>
      <c r="J8923" t="n">
        <v>1</v>
      </c>
      <c r="K8923" t="n">
        <v>229</v>
      </c>
      <c r="L8923" t="n">
        <v>1</v>
      </c>
      <c r="M8923" t="n">
        <v>0</v>
      </c>
      <c r="O8923" t="n">
        <v>0</v>
      </c>
      <c r="P8923" t="n">
        <v>156</v>
      </c>
      <c r="Q8923" t="n">
        <v>0</v>
      </c>
      <c r="R8923" t="n">
        <v>0</v>
      </c>
      <c r="S8923" t="n">
        <v>0</v>
      </c>
      <c r="T8923" t="n">
        <v>73</v>
      </c>
    </row>
    <row r="8924">
      <c r="A8924" s="8" t="n">
        <v>46224</v>
      </c>
      <c r="B8924" t="inlineStr">
        <is>
          <t>YX</t>
        </is>
      </c>
      <c r="C8924" s="9">
        <f>_xlfn.XLOOKUP(B8924,Carriers[Code],Carriers[Airline])</f>
        <v/>
      </c>
      <c r="D8924" t="n">
        <v>5655</v>
      </c>
      <c r="E8924" t="inlineStr">
        <is>
          <t>CLE</t>
        </is>
      </c>
      <c r="F8924" s="10" t="n">
        <v>2055</v>
      </c>
      <c r="G8924" t="inlineStr">
        <is>
          <t>2000-2059</t>
        </is>
      </c>
      <c r="H8924" s="9">
        <f>INT(F8924/100)</f>
        <v/>
      </c>
      <c r="M8924" t="n">
        <v>1</v>
      </c>
      <c r="N8924" t="inlineStr">
        <is>
          <t>A</t>
        </is>
      </c>
      <c r="O8924" t="n">
        <v>0</v>
      </c>
    </row>
    <row r="8925">
      <c r="A8925" s="8" t="n">
        <v>46224</v>
      </c>
      <c r="B8925" t="inlineStr">
        <is>
          <t>YX</t>
        </is>
      </c>
      <c r="C8925" s="9">
        <f>_xlfn.XLOOKUP(B8925,Carriers[Code],Carriers[Airline])</f>
        <v/>
      </c>
      <c r="D8925" t="n">
        <v>5609</v>
      </c>
      <c r="E8925" t="inlineStr">
        <is>
          <t>LGA</t>
        </is>
      </c>
      <c r="F8925" s="10" t="n">
        <v>2100</v>
      </c>
      <c r="G8925" t="inlineStr">
        <is>
          <t>2100-2159</t>
        </is>
      </c>
      <c r="H8925" s="9">
        <f>INT(F8925/100)</f>
        <v/>
      </c>
      <c r="M8925" t="n">
        <v>1</v>
      </c>
      <c r="N8925" t="inlineStr">
        <is>
          <t>C</t>
        </is>
      </c>
      <c r="O8925" t="n">
        <v>0</v>
      </c>
    </row>
    <row r="8926">
      <c r="A8926" s="8" t="n">
        <v>46224</v>
      </c>
      <c r="B8926" t="inlineStr">
        <is>
          <t>B6</t>
        </is>
      </c>
      <c r="C8926" s="9">
        <f>_xlfn.XLOOKUP(B8926,Carriers[Code],Carriers[Airline])</f>
        <v/>
      </c>
      <c r="D8926" t="n">
        <v>591</v>
      </c>
      <c r="E8926" t="inlineStr">
        <is>
          <t>TPA</t>
        </is>
      </c>
      <c r="F8926" s="10" t="n">
        <v>2103</v>
      </c>
      <c r="G8926" t="inlineStr">
        <is>
          <t>2100-2159</t>
        </is>
      </c>
      <c r="H8926" s="9">
        <f>INT(F8926/100)</f>
        <v/>
      </c>
      <c r="M8926" t="n">
        <v>1</v>
      </c>
      <c r="N8926" t="inlineStr">
        <is>
          <t>B</t>
        </is>
      </c>
      <c r="O8926" t="n">
        <v>0</v>
      </c>
    </row>
    <row r="8927">
      <c r="A8927" s="8" t="n">
        <v>46224</v>
      </c>
      <c r="B8927" t="inlineStr">
        <is>
          <t>DL</t>
        </is>
      </c>
      <c r="C8927" s="9">
        <f>_xlfn.XLOOKUP(B8927,Carriers[Code],Carriers[Airline])</f>
        <v/>
      </c>
      <c r="D8927" t="n">
        <v>2896</v>
      </c>
      <c r="E8927" t="inlineStr">
        <is>
          <t>DTW</t>
        </is>
      </c>
      <c r="F8927" s="10" t="n">
        <v>2105</v>
      </c>
      <c r="G8927" t="inlineStr">
        <is>
          <t>2100-2159</t>
        </is>
      </c>
      <c r="H8927" s="9">
        <f>INT(F8927/100)</f>
        <v/>
      </c>
      <c r="M8927" t="n">
        <v>1</v>
      </c>
      <c r="N8927" t="inlineStr">
        <is>
          <t>A</t>
        </is>
      </c>
      <c r="O8927" t="n">
        <v>0</v>
      </c>
    </row>
    <row r="8928">
      <c r="A8928" s="8" t="n">
        <v>46224</v>
      </c>
      <c r="B8928" t="inlineStr">
        <is>
          <t>YX</t>
        </is>
      </c>
      <c r="C8928" s="9">
        <f>_xlfn.XLOOKUP(B8928,Carriers[Code],Carriers[Airline])</f>
        <v/>
      </c>
      <c r="D8928" t="n">
        <v>5594</v>
      </c>
      <c r="E8928" t="inlineStr">
        <is>
          <t>MEM</t>
        </is>
      </c>
      <c r="F8928" s="10" t="n">
        <v>2115</v>
      </c>
      <c r="G8928" t="inlineStr">
        <is>
          <t>2100-2159</t>
        </is>
      </c>
      <c r="H8928" s="9">
        <f>INT(F8928/100)</f>
        <v/>
      </c>
      <c r="M8928" t="n">
        <v>1</v>
      </c>
      <c r="N8928" t="inlineStr">
        <is>
          <t>A</t>
        </is>
      </c>
      <c r="O8928" t="n">
        <v>0</v>
      </c>
    </row>
    <row r="8929">
      <c r="A8929" s="8" t="n">
        <v>46224</v>
      </c>
      <c r="B8929" t="inlineStr">
        <is>
          <t>YX</t>
        </is>
      </c>
      <c r="C8929" s="9">
        <f>_xlfn.XLOOKUP(B8929,Carriers[Code],Carriers[Airline])</f>
        <v/>
      </c>
      <c r="D8929" t="n">
        <v>5702</v>
      </c>
      <c r="E8929" t="inlineStr">
        <is>
          <t>JFK</t>
        </is>
      </c>
      <c r="F8929" s="10" t="n">
        <v>2120</v>
      </c>
      <c r="G8929" t="inlineStr">
        <is>
          <t>2100-2159</t>
        </is>
      </c>
      <c r="H8929" s="9">
        <f>INT(F8929/100)</f>
        <v/>
      </c>
      <c r="M8929" t="n">
        <v>1</v>
      </c>
      <c r="N8929" t="inlineStr">
        <is>
          <t>C</t>
        </is>
      </c>
      <c r="O8929" t="n">
        <v>0</v>
      </c>
    </row>
    <row r="8930">
      <c r="A8930" s="8" t="n">
        <v>46224</v>
      </c>
      <c r="B8930" t="inlineStr">
        <is>
          <t>YX</t>
        </is>
      </c>
      <c r="C8930" s="9">
        <f>_xlfn.XLOOKUP(B8930,Carriers[Code],Carriers[Airline])</f>
        <v/>
      </c>
      <c r="D8930" t="n">
        <v>4662</v>
      </c>
      <c r="E8930" t="inlineStr">
        <is>
          <t>ROC</t>
        </is>
      </c>
      <c r="F8930" s="10" t="n">
        <v>2129</v>
      </c>
      <c r="G8930" t="inlineStr">
        <is>
          <t>2100-2159</t>
        </is>
      </c>
      <c r="H8930" s="9">
        <f>INT(F8930/100)</f>
        <v/>
      </c>
      <c r="M8930" t="n">
        <v>1</v>
      </c>
      <c r="N8930" t="inlineStr">
        <is>
          <t>C</t>
        </is>
      </c>
      <c r="O8930" t="n">
        <v>0</v>
      </c>
    </row>
    <row r="8931">
      <c r="A8931" s="8" t="n">
        <v>46224</v>
      </c>
      <c r="B8931" t="inlineStr">
        <is>
          <t>B6</t>
        </is>
      </c>
      <c r="C8931" s="9">
        <f>_xlfn.XLOOKUP(B8931,Carriers[Code],Carriers[Airline])</f>
        <v/>
      </c>
      <c r="D8931" t="n">
        <v>251</v>
      </c>
      <c r="E8931" t="inlineStr">
        <is>
          <t>MCO</t>
        </is>
      </c>
      <c r="F8931" s="10" t="n">
        <v>2130</v>
      </c>
      <c r="G8931" t="inlineStr">
        <is>
          <t>2100-2159</t>
        </is>
      </c>
      <c r="H8931" s="9">
        <f>INT(F8931/100)</f>
        <v/>
      </c>
      <c r="I8931" t="n">
        <v>183</v>
      </c>
      <c r="J8931" t="n">
        <v>1</v>
      </c>
      <c r="K8931" t="n">
        <v>170</v>
      </c>
      <c r="L8931" t="n">
        <v>1</v>
      </c>
      <c r="M8931" t="n">
        <v>0</v>
      </c>
      <c r="O8931" t="n">
        <v>0</v>
      </c>
      <c r="P8931" t="n">
        <v>25</v>
      </c>
      <c r="Q8931" t="n">
        <v>0</v>
      </c>
      <c r="R8931" t="n">
        <v>0</v>
      </c>
      <c r="S8931" t="n">
        <v>0</v>
      </c>
      <c r="T8931" t="n">
        <v>145</v>
      </c>
    </row>
    <row r="8932">
      <c r="A8932" s="8" t="n">
        <v>46224</v>
      </c>
      <c r="B8932" t="inlineStr">
        <is>
          <t>YX</t>
        </is>
      </c>
      <c r="C8932" s="9">
        <f>_xlfn.XLOOKUP(B8932,Carriers[Code],Carriers[Airline])</f>
        <v/>
      </c>
      <c r="D8932" t="n">
        <v>5676</v>
      </c>
      <c r="E8932" t="inlineStr">
        <is>
          <t>RIC</t>
        </is>
      </c>
      <c r="F8932" s="10" t="n">
        <v>2130</v>
      </c>
      <c r="G8932" t="inlineStr">
        <is>
          <t>2100-2159</t>
        </is>
      </c>
      <c r="H8932" s="9">
        <f>INT(F8932/100)</f>
        <v/>
      </c>
      <c r="M8932" t="n">
        <v>1</v>
      </c>
      <c r="N8932" t="inlineStr">
        <is>
          <t>A</t>
        </is>
      </c>
      <c r="O8932" t="n">
        <v>0</v>
      </c>
    </row>
    <row r="8933">
      <c r="A8933" s="8" t="n">
        <v>46224</v>
      </c>
      <c r="B8933" t="inlineStr">
        <is>
          <t>B6</t>
        </is>
      </c>
      <c r="C8933" s="9">
        <f>_xlfn.XLOOKUP(B8933,Carriers[Code],Carriers[Airline])</f>
        <v/>
      </c>
      <c r="D8933" t="n">
        <v>845</v>
      </c>
      <c r="E8933" t="inlineStr">
        <is>
          <t>SYR</t>
        </is>
      </c>
      <c r="F8933" s="10" t="n">
        <v>2135</v>
      </c>
      <c r="G8933" t="inlineStr">
        <is>
          <t>2100-2159</t>
        </is>
      </c>
      <c r="H8933" s="9">
        <f>INT(F8933/100)</f>
        <v/>
      </c>
      <c r="I8933" t="n">
        <v>203</v>
      </c>
      <c r="J8933" t="n">
        <v>1</v>
      </c>
      <c r="K8933" t="n">
        <v>198</v>
      </c>
      <c r="L8933" t="n">
        <v>1</v>
      </c>
      <c r="M8933" t="n">
        <v>0</v>
      </c>
      <c r="O8933" t="n">
        <v>0</v>
      </c>
      <c r="P8933" t="n">
        <v>0</v>
      </c>
      <c r="Q8933" t="n">
        <v>0</v>
      </c>
      <c r="R8933" t="n">
        <v>0</v>
      </c>
      <c r="S8933" t="n">
        <v>0</v>
      </c>
      <c r="T8933" t="n">
        <v>198</v>
      </c>
    </row>
    <row r="8934">
      <c r="A8934" s="8" t="n">
        <v>46224</v>
      </c>
      <c r="B8934" t="inlineStr">
        <is>
          <t>YX</t>
        </is>
      </c>
      <c r="C8934" s="9">
        <f>_xlfn.XLOOKUP(B8934,Carriers[Code],Carriers[Airline])</f>
        <v/>
      </c>
      <c r="D8934" t="n">
        <v>5704</v>
      </c>
      <c r="E8934" t="inlineStr">
        <is>
          <t>DCA</t>
        </is>
      </c>
      <c r="F8934" s="10" t="n">
        <v>2148</v>
      </c>
      <c r="G8934" t="inlineStr">
        <is>
          <t>2100-2159</t>
        </is>
      </c>
      <c r="H8934" s="9">
        <f>INT(F8934/100)</f>
        <v/>
      </c>
      <c r="M8934" t="n">
        <v>1</v>
      </c>
      <c r="N8934" t="inlineStr">
        <is>
          <t>A</t>
        </is>
      </c>
      <c r="O8934" t="n">
        <v>0</v>
      </c>
    </row>
    <row r="8935">
      <c r="A8935" s="8" t="n">
        <v>46224</v>
      </c>
      <c r="B8935" t="inlineStr">
        <is>
          <t>YX</t>
        </is>
      </c>
      <c r="C8935" s="9">
        <f>_xlfn.XLOOKUP(B8935,Carriers[Code],Carriers[Airline])</f>
        <v/>
      </c>
      <c r="D8935" t="n">
        <v>5840</v>
      </c>
      <c r="E8935" t="inlineStr">
        <is>
          <t>LGA</t>
        </is>
      </c>
      <c r="F8935" s="10" t="n">
        <v>2200</v>
      </c>
      <c r="G8935" t="inlineStr">
        <is>
          <t>2200-2259</t>
        </is>
      </c>
      <c r="H8935" s="9">
        <f>INT(F8935/100)</f>
        <v/>
      </c>
      <c r="M8935" t="n">
        <v>1</v>
      </c>
      <c r="N8935" t="inlineStr">
        <is>
          <t>C</t>
        </is>
      </c>
      <c r="O8935" t="n">
        <v>0</v>
      </c>
    </row>
    <row r="8936">
      <c r="A8936" s="8" t="n">
        <v>46224</v>
      </c>
      <c r="B8936" t="inlineStr">
        <is>
          <t>B6</t>
        </is>
      </c>
      <c r="C8936" s="9">
        <f>_xlfn.XLOOKUP(B8936,Carriers[Code],Carriers[Airline])</f>
        <v/>
      </c>
      <c r="D8936" t="n">
        <v>715</v>
      </c>
      <c r="E8936" t="inlineStr">
        <is>
          <t>BUF</t>
        </is>
      </c>
      <c r="F8936" s="10" t="n">
        <v>2210</v>
      </c>
      <c r="G8936" t="inlineStr">
        <is>
          <t>2200-2259</t>
        </is>
      </c>
      <c r="H8936" s="9">
        <f>INT(F8936/100)</f>
        <v/>
      </c>
      <c r="M8936" t="n">
        <v>1</v>
      </c>
      <c r="N8936" t="inlineStr">
        <is>
          <t>B</t>
        </is>
      </c>
      <c r="O8936" t="n">
        <v>0</v>
      </c>
    </row>
    <row r="8937">
      <c r="A8937" s="8" t="n">
        <v>46225</v>
      </c>
      <c r="B8937" t="inlineStr">
        <is>
          <t>WN</t>
        </is>
      </c>
      <c r="C8937" s="9">
        <f>_xlfn.XLOOKUP(B8937,Carriers[Code],Carriers[Airline])</f>
        <v/>
      </c>
      <c r="D8937" t="n">
        <v>4156</v>
      </c>
      <c r="E8937" t="inlineStr">
        <is>
          <t>DEN</t>
        </is>
      </c>
      <c r="F8937" s="10" t="n">
        <v>500</v>
      </c>
      <c r="G8937" t="inlineStr">
        <is>
          <t>0001-0559</t>
        </is>
      </c>
      <c r="H8937" s="9">
        <f>INT(F8937/100)</f>
        <v/>
      </c>
      <c r="I8937" t="n">
        <v>-1</v>
      </c>
      <c r="J8937" t="n">
        <v>0</v>
      </c>
      <c r="K8937" t="n">
        <v>2</v>
      </c>
      <c r="L8937" t="n">
        <v>0</v>
      </c>
      <c r="M8937" t="n">
        <v>0</v>
      </c>
      <c r="O8937" t="n">
        <v>0</v>
      </c>
    </row>
    <row r="8938">
      <c r="A8938" s="8" t="n">
        <v>46225</v>
      </c>
      <c r="B8938" t="inlineStr">
        <is>
          <t>B6</t>
        </is>
      </c>
      <c r="C8938" s="9">
        <f>_xlfn.XLOOKUP(B8938,Carriers[Code],Carriers[Airline])</f>
        <v/>
      </c>
      <c r="D8938" t="n">
        <v>917</v>
      </c>
      <c r="E8938" t="inlineStr">
        <is>
          <t>JFK</t>
        </is>
      </c>
      <c r="F8938" s="10" t="n">
        <v>501</v>
      </c>
      <c r="G8938" t="inlineStr">
        <is>
          <t>0001-0559</t>
        </is>
      </c>
      <c r="H8938" s="9">
        <f>INT(F8938/100)</f>
        <v/>
      </c>
      <c r="I8938" t="n">
        <v>-5</v>
      </c>
      <c r="J8938" t="n">
        <v>0</v>
      </c>
      <c r="K8938" t="n">
        <v>-15</v>
      </c>
      <c r="L8938" t="n">
        <v>0</v>
      </c>
      <c r="M8938" t="n">
        <v>0</v>
      </c>
      <c r="O8938" t="n">
        <v>0</v>
      </c>
    </row>
    <row r="8939">
      <c r="A8939" s="8" t="n">
        <v>46225</v>
      </c>
      <c r="B8939" t="inlineStr">
        <is>
          <t>AA</t>
        </is>
      </c>
      <c r="C8939" s="9">
        <f>_xlfn.XLOOKUP(B8939,Carriers[Code],Carriers[Airline])</f>
        <v/>
      </c>
      <c r="D8939" t="n">
        <v>1418</v>
      </c>
      <c r="E8939" t="inlineStr">
        <is>
          <t>MIA</t>
        </is>
      </c>
      <c r="F8939" s="10" t="n">
        <v>510</v>
      </c>
      <c r="G8939" t="inlineStr">
        <is>
          <t>0001-0559</t>
        </is>
      </c>
      <c r="H8939" s="9">
        <f>INT(F8939/100)</f>
        <v/>
      </c>
      <c r="I8939" t="n">
        <v>4</v>
      </c>
      <c r="J8939" t="n">
        <v>0</v>
      </c>
      <c r="K8939" t="n">
        <v>-10</v>
      </c>
      <c r="L8939" t="n">
        <v>0</v>
      </c>
      <c r="M8939" t="n">
        <v>0</v>
      </c>
      <c r="O8939" t="n">
        <v>0</v>
      </c>
    </row>
    <row r="8940">
      <c r="A8940" s="8" t="n">
        <v>46225</v>
      </c>
      <c r="B8940" t="inlineStr">
        <is>
          <t>AA</t>
        </is>
      </c>
      <c r="C8940" s="9">
        <f>_xlfn.XLOOKUP(B8940,Carriers[Code],Carriers[Airline])</f>
        <v/>
      </c>
      <c r="D8940" t="n">
        <v>3324</v>
      </c>
      <c r="E8940" t="inlineStr">
        <is>
          <t>ORD</t>
        </is>
      </c>
      <c r="F8940" s="10" t="n">
        <v>510</v>
      </c>
      <c r="G8940" t="inlineStr">
        <is>
          <t>0001-0559</t>
        </is>
      </c>
      <c r="H8940" s="9">
        <f>INT(F8940/100)</f>
        <v/>
      </c>
      <c r="I8940" t="n">
        <v>-6</v>
      </c>
      <c r="J8940" t="n">
        <v>0</v>
      </c>
      <c r="K8940" t="n">
        <v>-7</v>
      </c>
      <c r="L8940" t="n">
        <v>0</v>
      </c>
      <c r="M8940" t="n">
        <v>0</v>
      </c>
      <c r="O8940" t="n">
        <v>0</v>
      </c>
    </row>
    <row r="8941">
      <c r="A8941" s="8" t="n">
        <v>46225</v>
      </c>
      <c r="B8941" t="inlineStr">
        <is>
          <t>B6</t>
        </is>
      </c>
      <c r="C8941" s="9">
        <f>_xlfn.XLOOKUP(B8941,Carriers[Code],Carriers[Airline])</f>
        <v/>
      </c>
      <c r="D8941" t="n">
        <v>569</v>
      </c>
      <c r="E8941" t="inlineStr">
        <is>
          <t>FLL</t>
        </is>
      </c>
      <c r="F8941" s="10" t="n">
        <v>510</v>
      </c>
      <c r="G8941" t="inlineStr">
        <is>
          <t>0001-0559</t>
        </is>
      </c>
      <c r="H8941" s="9">
        <f>INT(F8941/100)</f>
        <v/>
      </c>
      <c r="I8941" t="n">
        <v>3</v>
      </c>
      <c r="J8941" t="n">
        <v>0</v>
      </c>
      <c r="K8941" t="n">
        <v>-1</v>
      </c>
      <c r="L8941" t="n">
        <v>0</v>
      </c>
      <c r="M8941" t="n">
        <v>0</v>
      </c>
      <c r="O8941" t="n">
        <v>0</v>
      </c>
    </row>
    <row r="8942">
      <c r="A8942" s="8" t="n">
        <v>46225</v>
      </c>
      <c r="B8942" t="inlineStr">
        <is>
          <t>WN</t>
        </is>
      </c>
      <c r="C8942" s="9">
        <f>_xlfn.XLOOKUP(B8942,Carriers[Code],Carriers[Airline])</f>
        <v/>
      </c>
      <c r="D8942" t="n">
        <v>727</v>
      </c>
      <c r="E8942" t="inlineStr">
        <is>
          <t>BWI</t>
        </is>
      </c>
      <c r="F8942" s="10" t="n">
        <v>525</v>
      </c>
      <c r="G8942" t="inlineStr">
        <is>
          <t>0001-0559</t>
        </is>
      </c>
      <c r="H8942" s="9">
        <f>INT(F8942/100)</f>
        <v/>
      </c>
      <c r="I8942" t="n">
        <v>9</v>
      </c>
      <c r="J8942" t="n">
        <v>0</v>
      </c>
      <c r="K8942" t="n">
        <v>-4</v>
      </c>
      <c r="L8942" t="n">
        <v>0</v>
      </c>
      <c r="M8942" t="n">
        <v>0</v>
      </c>
      <c r="O8942" t="n">
        <v>0</v>
      </c>
    </row>
    <row r="8943">
      <c r="A8943" s="8" t="n">
        <v>46225</v>
      </c>
      <c r="B8943" t="inlineStr">
        <is>
          <t>DL</t>
        </is>
      </c>
      <c r="C8943" s="9">
        <f>_xlfn.XLOOKUP(B8943,Carriers[Code],Carriers[Airline])</f>
        <v/>
      </c>
      <c r="D8943" t="n">
        <v>1019</v>
      </c>
      <c r="E8943" t="inlineStr">
        <is>
          <t>DTW</t>
        </is>
      </c>
      <c r="F8943" s="10" t="n">
        <v>530</v>
      </c>
      <c r="G8943" t="inlineStr">
        <is>
          <t>0001-0559</t>
        </is>
      </c>
      <c r="H8943" s="9">
        <f>INT(F8943/100)</f>
        <v/>
      </c>
      <c r="I8943" t="n">
        <v>9</v>
      </c>
      <c r="J8943" t="n">
        <v>0</v>
      </c>
      <c r="K8943" t="n">
        <v>10</v>
      </c>
      <c r="L8943" t="n">
        <v>0</v>
      </c>
      <c r="M8943" t="n">
        <v>0</v>
      </c>
      <c r="O8943" t="n">
        <v>0</v>
      </c>
    </row>
    <row r="8944">
      <c r="A8944" s="8" t="n">
        <v>46225</v>
      </c>
      <c r="B8944" t="inlineStr">
        <is>
          <t>DL</t>
        </is>
      </c>
      <c r="C8944" s="9">
        <f>_xlfn.XLOOKUP(B8944,Carriers[Code],Carriers[Airline])</f>
        <v/>
      </c>
      <c r="D8944" t="n">
        <v>2242</v>
      </c>
      <c r="E8944" t="inlineStr">
        <is>
          <t>ATL</t>
        </is>
      </c>
      <c r="F8944" s="10" t="n">
        <v>530</v>
      </c>
      <c r="G8944" t="inlineStr">
        <is>
          <t>0001-0559</t>
        </is>
      </c>
      <c r="H8944" s="9">
        <f>INT(F8944/100)</f>
        <v/>
      </c>
      <c r="I8944" t="n">
        <v>1</v>
      </c>
      <c r="J8944" t="n">
        <v>0</v>
      </c>
      <c r="K8944" t="n">
        <v>-11</v>
      </c>
      <c r="L8944" t="n">
        <v>0</v>
      </c>
      <c r="M8944" t="n">
        <v>0</v>
      </c>
      <c r="O8944" t="n">
        <v>0</v>
      </c>
    </row>
    <row r="8945">
      <c r="A8945" s="8" t="n">
        <v>46225</v>
      </c>
      <c r="B8945" t="inlineStr">
        <is>
          <t>WN</t>
        </is>
      </c>
      <c r="C8945" s="9">
        <f>_xlfn.XLOOKUP(B8945,Carriers[Code],Carriers[Airline])</f>
        <v/>
      </c>
      <c r="D8945" t="n">
        <v>3054</v>
      </c>
      <c r="E8945" t="inlineStr">
        <is>
          <t>MDW</t>
        </is>
      </c>
      <c r="F8945" s="10" t="n">
        <v>535</v>
      </c>
      <c r="G8945" t="inlineStr">
        <is>
          <t>0001-0559</t>
        </is>
      </c>
      <c r="H8945" s="9">
        <f>INT(F8945/100)</f>
        <v/>
      </c>
      <c r="I8945" t="n">
        <v>-1</v>
      </c>
      <c r="J8945" t="n">
        <v>0</v>
      </c>
      <c r="K8945" t="n">
        <v>-9</v>
      </c>
      <c r="L8945" t="n">
        <v>0</v>
      </c>
      <c r="M8945" t="n">
        <v>0</v>
      </c>
      <c r="O8945" t="n">
        <v>0</v>
      </c>
    </row>
    <row r="8946">
      <c r="A8946" s="8" t="n">
        <v>46225</v>
      </c>
      <c r="B8946" t="inlineStr">
        <is>
          <t>UA</t>
        </is>
      </c>
      <c r="C8946" s="9">
        <f>_xlfn.XLOOKUP(B8946,Carriers[Code],Carriers[Airline])</f>
        <v/>
      </c>
      <c r="D8946" t="n">
        <v>1734</v>
      </c>
      <c r="E8946" t="inlineStr">
        <is>
          <t>IAD</t>
        </is>
      </c>
      <c r="F8946" s="10" t="n">
        <v>545</v>
      </c>
      <c r="G8946" t="inlineStr">
        <is>
          <t>0001-0559</t>
        </is>
      </c>
      <c r="H8946" s="9">
        <f>INT(F8946/100)</f>
        <v/>
      </c>
      <c r="I8946" t="n">
        <v>20</v>
      </c>
      <c r="J8946" t="n">
        <v>1</v>
      </c>
      <c r="K8946" t="n">
        <v>11</v>
      </c>
      <c r="L8946" t="n">
        <v>0</v>
      </c>
      <c r="M8946" t="n">
        <v>0</v>
      </c>
      <c r="O8946" t="n">
        <v>0</v>
      </c>
    </row>
    <row r="8947">
      <c r="A8947" s="8" t="n">
        <v>46225</v>
      </c>
      <c r="B8947" t="inlineStr">
        <is>
          <t>UA</t>
        </is>
      </c>
      <c r="C8947" s="9">
        <f>_xlfn.XLOOKUP(B8947,Carriers[Code],Carriers[Airline])</f>
        <v/>
      </c>
      <c r="D8947" t="n">
        <v>1409</v>
      </c>
      <c r="E8947" t="inlineStr">
        <is>
          <t>IAH</t>
        </is>
      </c>
      <c r="F8947" s="10" t="n">
        <v>547</v>
      </c>
      <c r="G8947" t="inlineStr">
        <is>
          <t>0001-0559</t>
        </is>
      </c>
      <c r="H8947" s="9">
        <f>INT(F8947/100)</f>
        <v/>
      </c>
      <c r="I8947" t="n">
        <v>22</v>
      </c>
      <c r="J8947" t="n">
        <v>1</v>
      </c>
      <c r="K8947" t="n">
        <v>11</v>
      </c>
      <c r="L8947" t="n">
        <v>0</v>
      </c>
      <c r="M8947" t="n">
        <v>0</v>
      </c>
      <c r="O8947" t="n">
        <v>0</v>
      </c>
    </row>
    <row r="8948">
      <c r="A8948" s="8" t="n">
        <v>46225</v>
      </c>
      <c r="B8948" t="inlineStr">
        <is>
          <t>WN</t>
        </is>
      </c>
      <c r="C8948" s="9">
        <f>_xlfn.XLOOKUP(B8948,Carriers[Code],Carriers[Airline])</f>
        <v/>
      </c>
      <c r="D8948" t="n">
        <v>752</v>
      </c>
      <c r="E8948" t="inlineStr">
        <is>
          <t>STL</t>
        </is>
      </c>
      <c r="F8948" s="10" t="n">
        <v>550</v>
      </c>
      <c r="G8948" t="inlineStr">
        <is>
          <t>0001-0559</t>
        </is>
      </c>
      <c r="H8948" s="9">
        <f>INT(F8948/100)</f>
        <v/>
      </c>
      <c r="I8948" t="n">
        <v>-1</v>
      </c>
      <c r="J8948" t="n">
        <v>0</v>
      </c>
      <c r="K8948" t="n">
        <v>0</v>
      </c>
      <c r="L8948" t="n">
        <v>0</v>
      </c>
      <c r="M8948" t="n">
        <v>0</v>
      </c>
      <c r="O8948" t="n">
        <v>0</v>
      </c>
    </row>
    <row r="8949">
      <c r="A8949" s="8" t="n">
        <v>46225</v>
      </c>
      <c r="B8949" t="inlineStr">
        <is>
          <t>DL</t>
        </is>
      </c>
      <c r="C8949" s="9">
        <f>_xlfn.XLOOKUP(B8949,Carriers[Code],Carriers[Airline])</f>
        <v/>
      </c>
      <c r="D8949" t="n">
        <v>2303</v>
      </c>
      <c r="E8949" t="inlineStr">
        <is>
          <t>MSP</t>
        </is>
      </c>
      <c r="F8949" s="10" t="n">
        <v>555</v>
      </c>
      <c r="G8949" t="inlineStr">
        <is>
          <t>0001-0559</t>
        </is>
      </c>
      <c r="H8949" s="9">
        <f>INT(F8949/100)</f>
        <v/>
      </c>
      <c r="I8949" t="n">
        <v>157</v>
      </c>
      <c r="J8949" t="n">
        <v>1</v>
      </c>
      <c r="K8949" t="n">
        <v>162</v>
      </c>
      <c r="L8949" t="n">
        <v>1</v>
      </c>
      <c r="M8949" t="n">
        <v>0</v>
      </c>
      <c r="O8949" t="n">
        <v>0</v>
      </c>
      <c r="P8949" t="n">
        <v>157</v>
      </c>
      <c r="Q8949" t="n">
        <v>0</v>
      </c>
      <c r="R8949" t="n">
        <v>5</v>
      </c>
      <c r="S8949" t="n">
        <v>0</v>
      </c>
      <c r="T8949" t="n">
        <v>0</v>
      </c>
    </row>
    <row r="8950">
      <c r="A8950" s="8" t="n">
        <v>46225</v>
      </c>
      <c r="B8950" t="inlineStr">
        <is>
          <t>AA</t>
        </is>
      </c>
      <c r="C8950" s="9">
        <f>_xlfn.XLOOKUP(B8950,Carriers[Code],Carriers[Airline])</f>
        <v/>
      </c>
      <c r="D8950" t="n">
        <v>873</v>
      </c>
      <c r="E8950" t="inlineStr">
        <is>
          <t>MIA</t>
        </is>
      </c>
      <c r="F8950" s="10" t="n">
        <v>600</v>
      </c>
      <c r="G8950" t="inlineStr">
        <is>
          <t>0600-0659</t>
        </is>
      </c>
      <c r="H8950" s="9">
        <f>INT(F8950/100)</f>
        <v/>
      </c>
      <c r="I8950" t="n">
        <v>0</v>
      </c>
      <c r="J8950" t="n">
        <v>0</v>
      </c>
      <c r="K8950" t="n">
        <v>-12</v>
      </c>
      <c r="L8950" t="n">
        <v>0</v>
      </c>
      <c r="M8950" t="n">
        <v>0</v>
      </c>
      <c r="O8950" t="n">
        <v>0</v>
      </c>
    </row>
    <row r="8951">
      <c r="A8951" s="8" t="n">
        <v>46225</v>
      </c>
      <c r="B8951" t="inlineStr">
        <is>
          <t>AA</t>
        </is>
      </c>
      <c r="C8951" s="9">
        <f>_xlfn.XLOOKUP(B8951,Carriers[Code],Carriers[Airline])</f>
        <v/>
      </c>
      <c r="D8951" t="n">
        <v>2159</v>
      </c>
      <c r="E8951" t="inlineStr">
        <is>
          <t>DCA</t>
        </is>
      </c>
      <c r="F8951" s="10" t="n">
        <v>600</v>
      </c>
      <c r="G8951" t="inlineStr">
        <is>
          <t>0600-0659</t>
        </is>
      </c>
      <c r="H8951" s="9">
        <f>INT(F8951/100)</f>
        <v/>
      </c>
      <c r="M8951" t="n">
        <v>1</v>
      </c>
      <c r="N8951" t="inlineStr">
        <is>
          <t>B</t>
        </is>
      </c>
      <c r="O8951" t="n">
        <v>0</v>
      </c>
    </row>
    <row r="8952">
      <c r="A8952" s="8" t="n">
        <v>46225</v>
      </c>
      <c r="B8952" t="inlineStr">
        <is>
          <t>AA</t>
        </is>
      </c>
      <c r="C8952" s="9">
        <f>_xlfn.XLOOKUP(B8952,Carriers[Code],Carriers[Airline])</f>
        <v/>
      </c>
      <c r="D8952" t="n">
        <v>2527</v>
      </c>
      <c r="E8952" t="inlineStr">
        <is>
          <t>DFW</t>
        </is>
      </c>
      <c r="F8952" s="10" t="n">
        <v>600</v>
      </c>
      <c r="G8952" t="inlineStr">
        <is>
          <t>0600-0659</t>
        </is>
      </c>
      <c r="H8952" s="9">
        <f>INT(F8952/100)</f>
        <v/>
      </c>
      <c r="I8952" t="n">
        <v>-10</v>
      </c>
      <c r="J8952" t="n">
        <v>0</v>
      </c>
      <c r="K8952" t="n">
        <v>-23</v>
      </c>
      <c r="L8952" t="n">
        <v>0</v>
      </c>
      <c r="M8952" t="n">
        <v>0</v>
      </c>
      <c r="O8952" t="n">
        <v>0</v>
      </c>
    </row>
    <row r="8953">
      <c r="A8953" s="8" t="n">
        <v>46225</v>
      </c>
      <c r="B8953" t="inlineStr">
        <is>
          <t>B6</t>
        </is>
      </c>
      <c r="C8953" s="9">
        <f>_xlfn.XLOOKUP(B8953,Carriers[Code],Carriers[Airline])</f>
        <v/>
      </c>
      <c r="D8953" t="n">
        <v>287</v>
      </c>
      <c r="E8953" t="inlineStr">
        <is>
          <t>LAX</t>
        </is>
      </c>
      <c r="F8953" s="10" t="n">
        <v>600</v>
      </c>
      <c r="G8953" t="inlineStr">
        <is>
          <t>0600-0659</t>
        </is>
      </c>
      <c r="H8953" s="9">
        <f>INT(F8953/100)</f>
        <v/>
      </c>
      <c r="I8953" t="n">
        <v>11</v>
      </c>
      <c r="J8953" t="n">
        <v>0</v>
      </c>
      <c r="K8953" t="n">
        <v>8</v>
      </c>
      <c r="L8953" t="n">
        <v>0</v>
      </c>
      <c r="M8953" t="n">
        <v>0</v>
      </c>
      <c r="O8953" t="n">
        <v>0</v>
      </c>
    </row>
    <row r="8954">
      <c r="A8954" s="8" t="n">
        <v>46225</v>
      </c>
      <c r="B8954" t="inlineStr">
        <is>
          <t>B6</t>
        </is>
      </c>
      <c r="C8954" s="9">
        <f>_xlfn.XLOOKUP(B8954,Carriers[Code],Carriers[Airline])</f>
        <v/>
      </c>
      <c r="D8954" t="n">
        <v>761</v>
      </c>
      <c r="E8954" t="inlineStr">
        <is>
          <t>SJU</t>
        </is>
      </c>
      <c r="F8954" s="10" t="n">
        <v>600</v>
      </c>
      <c r="G8954" t="inlineStr">
        <is>
          <t>0600-0659</t>
        </is>
      </c>
      <c r="H8954" s="9">
        <f>INT(F8954/100)</f>
        <v/>
      </c>
      <c r="M8954" t="n">
        <v>1</v>
      </c>
      <c r="N8954" t="inlineStr">
        <is>
          <t>C</t>
        </is>
      </c>
      <c r="O8954" t="n">
        <v>0</v>
      </c>
    </row>
    <row r="8955">
      <c r="A8955" s="8" t="n">
        <v>46225</v>
      </c>
      <c r="B8955" t="inlineStr">
        <is>
          <t>B6</t>
        </is>
      </c>
      <c r="C8955" s="9">
        <f>_xlfn.XLOOKUP(B8955,Carriers[Code],Carriers[Airline])</f>
        <v/>
      </c>
      <c r="D8955" t="n">
        <v>1439</v>
      </c>
      <c r="E8955" t="inlineStr">
        <is>
          <t>AUS</t>
        </is>
      </c>
      <c r="F8955" s="10" t="n">
        <v>600</v>
      </c>
      <c r="G8955" t="inlineStr">
        <is>
          <t>0600-0659</t>
        </is>
      </c>
      <c r="H8955" s="9">
        <f>INT(F8955/100)</f>
        <v/>
      </c>
      <c r="M8955" t="n">
        <v>1</v>
      </c>
      <c r="N8955" t="inlineStr">
        <is>
          <t>A</t>
        </is>
      </c>
      <c r="O8955" t="n">
        <v>0</v>
      </c>
    </row>
    <row r="8956">
      <c r="A8956" s="8" t="n">
        <v>46225</v>
      </c>
      <c r="B8956" t="inlineStr">
        <is>
          <t>UA</t>
        </is>
      </c>
      <c r="C8956" s="9">
        <f>_xlfn.XLOOKUP(B8956,Carriers[Code],Carriers[Airline])</f>
        <v/>
      </c>
      <c r="D8956" t="n">
        <v>1414</v>
      </c>
      <c r="E8956" t="inlineStr">
        <is>
          <t>ORD</t>
        </is>
      </c>
      <c r="F8956" s="10" t="n">
        <v>600</v>
      </c>
      <c r="G8956" t="inlineStr">
        <is>
          <t>0600-0659</t>
        </is>
      </c>
      <c r="H8956" s="9">
        <f>INT(F8956/100)</f>
        <v/>
      </c>
      <c r="I8956" t="n">
        <v>-1</v>
      </c>
      <c r="J8956" t="n">
        <v>0</v>
      </c>
      <c r="K8956" t="n">
        <v>-1</v>
      </c>
      <c r="L8956" t="n">
        <v>0</v>
      </c>
      <c r="M8956" t="n">
        <v>0</v>
      </c>
      <c r="O8956" t="n">
        <v>0</v>
      </c>
    </row>
    <row r="8957">
      <c r="A8957" s="8" t="n">
        <v>46225</v>
      </c>
      <c r="B8957" t="inlineStr">
        <is>
          <t>UA</t>
        </is>
      </c>
      <c r="C8957" s="9">
        <f>_xlfn.XLOOKUP(B8957,Carriers[Code],Carriers[Airline])</f>
        <v/>
      </c>
      <c r="D8957" t="n">
        <v>2441</v>
      </c>
      <c r="E8957" t="inlineStr">
        <is>
          <t>SFO</t>
        </is>
      </c>
      <c r="F8957" s="10" t="n">
        <v>600</v>
      </c>
      <c r="G8957" t="inlineStr">
        <is>
          <t>0600-0659</t>
        </is>
      </c>
      <c r="H8957" s="9">
        <f>INT(F8957/100)</f>
        <v/>
      </c>
      <c r="I8957" t="n">
        <v>-3</v>
      </c>
      <c r="J8957" t="n">
        <v>0</v>
      </c>
      <c r="K8957" t="n">
        <v>-8</v>
      </c>
      <c r="L8957" t="n">
        <v>0</v>
      </c>
      <c r="M8957" t="n">
        <v>0</v>
      </c>
      <c r="O8957" t="n">
        <v>0</v>
      </c>
    </row>
    <row r="8958">
      <c r="A8958" s="8" t="n">
        <v>46225</v>
      </c>
      <c r="B8958" t="inlineStr">
        <is>
          <t>YX</t>
        </is>
      </c>
      <c r="C8958" s="9">
        <f>_xlfn.XLOOKUP(B8958,Carriers[Code],Carriers[Airline])</f>
        <v/>
      </c>
      <c r="D8958" t="n">
        <v>4424</v>
      </c>
      <c r="E8958" t="inlineStr">
        <is>
          <t>LGA</t>
        </is>
      </c>
      <c r="F8958" s="10" t="n">
        <v>600</v>
      </c>
      <c r="G8958" t="inlineStr">
        <is>
          <t>0600-0659</t>
        </is>
      </c>
      <c r="H8958" s="9">
        <f>INT(F8958/100)</f>
        <v/>
      </c>
      <c r="I8958" t="n">
        <v>-2</v>
      </c>
      <c r="J8958" t="n">
        <v>0</v>
      </c>
      <c r="K8958" t="n">
        <v>12</v>
      </c>
      <c r="L8958" t="n">
        <v>0</v>
      </c>
      <c r="M8958" t="n">
        <v>0</v>
      </c>
      <c r="O8958" t="n">
        <v>0</v>
      </c>
    </row>
    <row r="8959">
      <c r="A8959" s="8" t="n">
        <v>46225</v>
      </c>
      <c r="B8959" t="inlineStr">
        <is>
          <t>YX</t>
        </is>
      </c>
      <c r="C8959" s="9">
        <f>_xlfn.XLOOKUP(B8959,Carriers[Code],Carriers[Airline])</f>
        <v/>
      </c>
      <c r="D8959" t="n">
        <v>5687</v>
      </c>
      <c r="E8959" t="inlineStr">
        <is>
          <t>DCA</t>
        </is>
      </c>
      <c r="F8959" s="10" t="n">
        <v>600</v>
      </c>
      <c r="G8959" t="inlineStr">
        <is>
          <t>0600-0659</t>
        </is>
      </c>
      <c r="H8959" s="9">
        <f>INT(F8959/100)</f>
        <v/>
      </c>
      <c r="I8959" t="n">
        <v>10</v>
      </c>
      <c r="J8959" t="n">
        <v>0</v>
      </c>
      <c r="K8959" t="n">
        <v>15</v>
      </c>
      <c r="L8959" t="n">
        <v>1</v>
      </c>
      <c r="M8959" t="n">
        <v>0</v>
      </c>
      <c r="O8959" t="n">
        <v>0</v>
      </c>
      <c r="P8959" t="n">
        <v>0</v>
      </c>
      <c r="Q8959" t="n">
        <v>10</v>
      </c>
      <c r="R8959" t="n">
        <v>5</v>
      </c>
      <c r="S8959" t="n">
        <v>0</v>
      </c>
      <c r="T8959" t="n">
        <v>0</v>
      </c>
    </row>
    <row r="8960">
      <c r="A8960" s="8" t="n">
        <v>46225</v>
      </c>
      <c r="B8960" t="inlineStr">
        <is>
          <t>YX</t>
        </is>
      </c>
      <c r="C8960" s="9">
        <f>_xlfn.XLOOKUP(B8960,Carriers[Code],Carriers[Airline])</f>
        <v/>
      </c>
      <c r="D8960" t="n">
        <v>5836</v>
      </c>
      <c r="E8960" t="inlineStr">
        <is>
          <t>LGA</t>
        </is>
      </c>
      <c r="F8960" s="10" t="n">
        <v>600</v>
      </c>
      <c r="G8960" t="inlineStr">
        <is>
          <t>0600-0659</t>
        </is>
      </c>
      <c r="H8960" s="9">
        <f>INT(F8960/100)</f>
        <v/>
      </c>
      <c r="I8960" t="n">
        <v>-2</v>
      </c>
      <c r="J8960" t="n">
        <v>0</v>
      </c>
      <c r="K8960" t="n">
        <v>-6</v>
      </c>
      <c r="L8960" t="n">
        <v>0</v>
      </c>
      <c r="M8960" t="n">
        <v>0</v>
      </c>
      <c r="O8960" t="n">
        <v>0</v>
      </c>
    </row>
    <row r="8961">
      <c r="A8961" s="8" t="n">
        <v>46225</v>
      </c>
      <c r="B8961" t="inlineStr">
        <is>
          <t>AA</t>
        </is>
      </c>
      <c r="C8961" s="9">
        <f>_xlfn.XLOOKUP(B8961,Carriers[Code],Carriers[Airline])</f>
        <v/>
      </c>
      <c r="D8961" t="n">
        <v>1146</v>
      </c>
      <c r="E8961" t="inlineStr">
        <is>
          <t>PHL</t>
        </is>
      </c>
      <c r="F8961" s="10" t="n">
        <v>601</v>
      </c>
      <c r="G8961" t="inlineStr">
        <is>
          <t>0600-0659</t>
        </is>
      </c>
      <c r="H8961" s="9">
        <f>INT(F8961/100)</f>
        <v/>
      </c>
      <c r="M8961" t="n">
        <v>1</v>
      </c>
      <c r="N8961" t="inlineStr">
        <is>
          <t>B</t>
        </is>
      </c>
      <c r="O8961" t="n">
        <v>0</v>
      </c>
    </row>
    <row r="8962">
      <c r="A8962" s="8" t="n">
        <v>46225</v>
      </c>
      <c r="B8962" t="inlineStr">
        <is>
          <t>YX</t>
        </is>
      </c>
      <c r="C8962" s="9">
        <f>_xlfn.XLOOKUP(B8962,Carriers[Code],Carriers[Airline])</f>
        <v/>
      </c>
      <c r="D8962" t="n">
        <v>4401</v>
      </c>
      <c r="E8962" t="inlineStr">
        <is>
          <t>JFK</t>
        </is>
      </c>
      <c r="F8962" s="10" t="n">
        <v>601</v>
      </c>
      <c r="G8962" t="inlineStr">
        <is>
          <t>0600-0659</t>
        </is>
      </c>
      <c r="H8962" s="9">
        <f>INT(F8962/100)</f>
        <v/>
      </c>
      <c r="I8962" t="n">
        <v>1</v>
      </c>
      <c r="J8962" t="n">
        <v>0</v>
      </c>
      <c r="K8962" t="n">
        <v>-15</v>
      </c>
      <c r="L8962" t="n">
        <v>0</v>
      </c>
      <c r="M8962" t="n">
        <v>0</v>
      </c>
      <c r="O8962" t="n">
        <v>0</v>
      </c>
    </row>
    <row r="8963">
      <c r="A8963" s="8" t="n">
        <v>46225</v>
      </c>
      <c r="B8963" t="inlineStr">
        <is>
          <t>AS</t>
        </is>
      </c>
      <c r="C8963" s="9">
        <f>_xlfn.XLOOKUP(B8963,Carriers[Code],Carriers[Airline])</f>
        <v/>
      </c>
      <c r="D8963" t="n">
        <v>311</v>
      </c>
      <c r="E8963" t="inlineStr">
        <is>
          <t>PDX</t>
        </is>
      </c>
      <c r="F8963" s="10" t="n">
        <v>603</v>
      </c>
      <c r="G8963" t="inlineStr">
        <is>
          <t>0600-0659</t>
        </is>
      </c>
      <c r="H8963" s="9">
        <f>INT(F8963/100)</f>
        <v/>
      </c>
      <c r="I8963" t="n">
        <v>18</v>
      </c>
      <c r="J8963" t="n">
        <v>1</v>
      </c>
      <c r="K8963" t="n">
        <v>-4</v>
      </c>
      <c r="L8963" t="n">
        <v>0</v>
      </c>
      <c r="M8963" t="n">
        <v>0</v>
      </c>
      <c r="O8963" t="n">
        <v>0</v>
      </c>
    </row>
    <row r="8964">
      <c r="A8964" s="8" t="n">
        <v>46225</v>
      </c>
      <c r="B8964" t="inlineStr">
        <is>
          <t>AA</t>
        </is>
      </c>
      <c r="C8964" s="9">
        <f>_xlfn.XLOOKUP(B8964,Carriers[Code],Carriers[Airline])</f>
        <v/>
      </c>
      <c r="D8964" t="n">
        <v>418</v>
      </c>
      <c r="E8964" t="inlineStr">
        <is>
          <t>CLT</t>
        </is>
      </c>
      <c r="F8964" s="10" t="n">
        <v>605</v>
      </c>
      <c r="G8964" t="inlineStr">
        <is>
          <t>0600-0659</t>
        </is>
      </c>
      <c r="H8964" s="9">
        <f>INT(F8964/100)</f>
        <v/>
      </c>
      <c r="I8964" t="n">
        <v>-6</v>
      </c>
      <c r="J8964" t="n">
        <v>0</v>
      </c>
      <c r="K8964" t="n">
        <v>-3</v>
      </c>
      <c r="L8964" t="n">
        <v>0</v>
      </c>
      <c r="M8964" t="n">
        <v>0</v>
      </c>
      <c r="O8964" t="n">
        <v>0</v>
      </c>
    </row>
    <row r="8965">
      <c r="A8965" s="8" t="n">
        <v>46225</v>
      </c>
      <c r="B8965" t="inlineStr">
        <is>
          <t>B6</t>
        </is>
      </c>
      <c r="C8965" s="9">
        <f>_xlfn.XLOOKUP(B8965,Carriers[Code],Carriers[Airline])</f>
        <v/>
      </c>
      <c r="D8965" t="n">
        <v>619</v>
      </c>
      <c r="E8965" t="inlineStr">
        <is>
          <t>SAN</t>
        </is>
      </c>
      <c r="F8965" s="10" t="n">
        <v>605</v>
      </c>
      <c r="G8965" t="inlineStr">
        <is>
          <t>0600-0659</t>
        </is>
      </c>
      <c r="H8965" s="9">
        <f>INT(F8965/100)</f>
        <v/>
      </c>
      <c r="M8965" t="n">
        <v>1</v>
      </c>
      <c r="N8965" t="inlineStr">
        <is>
          <t>C</t>
        </is>
      </c>
      <c r="O8965" t="n">
        <v>0</v>
      </c>
    </row>
    <row r="8966">
      <c r="A8966" s="8" t="n">
        <v>46225</v>
      </c>
      <c r="B8966" t="inlineStr">
        <is>
          <t>B6</t>
        </is>
      </c>
      <c r="C8966" s="9">
        <f>_xlfn.XLOOKUP(B8966,Carriers[Code],Carriers[Airline])</f>
        <v/>
      </c>
      <c r="D8966" t="n">
        <v>2255</v>
      </c>
      <c r="E8966" t="inlineStr">
        <is>
          <t>DCA</t>
        </is>
      </c>
      <c r="F8966" s="10" t="n">
        <v>605</v>
      </c>
      <c r="G8966" t="inlineStr">
        <is>
          <t>0600-0659</t>
        </is>
      </c>
      <c r="H8966" s="9">
        <f>INT(F8966/100)</f>
        <v/>
      </c>
      <c r="M8966" t="n">
        <v>1</v>
      </c>
      <c r="N8966" t="inlineStr">
        <is>
          <t>A</t>
        </is>
      </c>
      <c r="O8966" t="n">
        <v>0</v>
      </c>
    </row>
    <row r="8967">
      <c r="A8967" s="8" t="n">
        <v>46225</v>
      </c>
      <c r="B8967" t="inlineStr">
        <is>
          <t>DL</t>
        </is>
      </c>
      <c r="C8967" s="9">
        <f>_xlfn.XLOOKUP(B8967,Carriers[Code],Carriers[Airline])</f>
        <v/>
      </c>
      <c r="D8967" t="n">
        <v>859</v>
      </c>
      <c r="E8967" t="inlineStr">
        <is>
          <t>SLC</t>
        </is>
      </c>
      <c r="F8967" s="10" t="n">
        <v>605</v>
      </c>
      <c r="G8967" t="inlineStr">
        <is>
          <t>0600-0659</t>
        </is>
      </c>
      <c r="H8967" s="9">
        <f>INT(F8967/100)</f>
        <v/>
      </c>
      <c r="I8967" t="n">
        <v>-4</v>
      </c>
      <c r="J8967" t="n">
        <v>0</v>
      </c>
      <c r="K8967" t="n">
        <v>-11</v>
      </c>
      <c r="L8967" t="n">
        <v>0</v>
      </c>
      <c r="M8967" t="n">
        <v>0</v>
      </c>
      <c r="O8967" t="n">
        <v>0</v>
      </c>
    </row>
    <row r="8968">
      <c r="A8968" s="8" t="n">
        <v>46225</v>
      </c>
      <c r="B8968" t="inlineStr">
        <is>
          <t>DL</t>
        </is>
      </c>
      <c r="C8968" s="9">
        <f>_xlfn.XLOOKUP(B8968,Carriers[Code],Carriers[Airline])</f>
        <v/>
      </c>
      <c r="D8968" t="n">
        <v>2611</v>
      </c>
      <c r="E8968" t="inlineStr">
        <is>
          <t>JFK</t>
        </is>
      </c>
      <c r="F8968" s="10" t="n">
        <v>605</v>
      </c>
      <c r="G8968" t="inlineStr">
        <is>
          <t>0600-0659</t>
        </is>
      </c>
      <c r="H8968" s="9">
        <f>INT(F8968/100)</f>
        <v/>
      </c>
      <c r="I8968" t="n">
        <v>6</v>
      </c>
      <c r="J8968" t="n">
        <v>0</v>
      </c>
      <c r="K8968" t="n">
        <v>-18</v>
      </c>
      <c r="L8968" t="n">
        <v>0</v>
      </c>
      <c r="M8968" t="n">
        <v>0</v>
      </c>
      <c r="O8968" t="n">
        <v>0</v>
      </c>
    </row>
    <row r="8969">
      <c r="A8969" s="8" t="n">
        <v>46225</v>
      </c>
      <c r="B8969" t="inlineStr">
        <is>
          <t>UA</t>
        </is>
      </c>
      <c r="C8969" s="9">
        <f>_xlfn.XLOOKUP(B8969,Carriers[Code],Carriers[Airline])</f>
        <v/>
      </c>
      <c r="D8969" t="n">
        <v>1833</v>
      </c>
      <c r="E8969" t="inlineStr">
        <is>
          <t>EWR</t>
        </is>
      </c>
      <c r="F8969" s="10" t="n">
        <v>605</v>
      </c>
      <c r="G8969" t="inlineStr">
        <is>
          <t>0600-0659</t>
        </is>
      </c>
      <c r="H8969" s="9">
        <f>INT(F8969/100)</f>
        <v/>
      </c>
      <c r="I8969" t="n">
        <v>45</v>
      </c>
      <c r="J8969" t="n">
        <v>1</v>
      </c>
      <c r="K8969" t="n">
        <v>27</v>
      </c>
      <c r="L8969" t="n">
        <v>1</v>
      </c>
      <c r="M8969" t="n">
        <v>0</v>
      </c>
      <c r="O8969" t="n">
        <v>0</v>
      </c>
      <c r="P8969" t="n">
        <v>27</v>
      </c>
      <c r="Q8969" t="n">
        <v>0</v>
      </c>
      <c r="R8969" t="n">
        <v>0</v>
      </c>
      <c r="S8969" t="n">
        <v>0</v>
      </c>
      <c r="T8969" t="n">
        <v>0</v>
      </c>
    </row>
    <row r="8970">
      <c r="A8970" s="8" t="n">
        <v>46225</v>
      </c>
      <c r="B8970" t="inlineStr">
        <is>
          <t>DL</t>
        </is>
      </c>
      <c r="C8970" s="9">
        <f>_xlfn.XLOOKUP(B8970,Carriers[Code],Carriers[Airline])</f>
        <v/>
      </c>
      <c r="D8970" t="n">
        <v>675</v>
      </c>
      <c r="E8970" t="inlineStr">
        <is>
          <t>MCI</t>
        </is>
      </c>
      <c r="F8970" s="10" t="n">
        <v>610</v>
      </c>
      <c r="G8970" t="inlineStr">
        <is>
          <t>0600-0659</t>
        </is>
      </c>
      <c r="H8970" s="9">
        <f>INT(F8970/100)</f>
        <v/>
      </c>
      <c r="M8970" t="n">
        <v>1</v>
      </c>
      <c r="N8970" t="inlineStr">
        <is>
          <t>A</t>
        </is>
      </c>
      <c r="O8970" t="n">
        <v>0</v>
      </c>
    </row>
    <row r="8971">
      <c r="A8971" s="8" t="n">
        <v>46225</v>
      </c>
      <c r="B8971" t="inlineStr">
        <is>
          <t>B6</t>
        </is>
      </c>
      <c r="C8971" s="9">
        <f>_xlfn.XLOOKUP(B8971,Carriers[Code],Carriers[Airline])</f>
        <v/>
      </c>
      <c r="D8971" t="n">
        <v>1207</v>
      </c>
      <c r="E8971" t="inlineStr">
        <is>
          <t>BNA</t>
        </is>
      </c>
      <c r="F8971" s="10" t="n">
        <v>619</v>
      </c>
      <c r="G8971" t="inlineStr">
        <is>
          <t>0600-0659</t>
        </is>
      </c>
      <c r="H8971" s="9">
        <f>INT(F8971/100)</f>
        <v/>
      </c>
      <c r="I8971" t="n">
        <v>-8</v>
      </c>
      <c r="J8971" t="n">
        <v>0</v>
      </c>
      <c r="K8971" t="n">
        <v>-17</v>
      </c>
      <c r="L8971" t="n">
        <v>0</v>
      </c>
      <c r="M8971" t="n">
        <v>0</v>
      </c>
      <c r="O8971" t="n">
        <v>0</v>
      </c>
    </row>
    <row r="8972">
      <c r="A8972" s="8" t="n">
        <v>46225</v>
      </c>
      <c r="B8972" t="inlineStr">
        <is>
          <t>DL</t>
        </is>
      </c>
      <c r="C8972" s="9">
        <f>_xlfn.XLOOKUP(B8972,Carriers[Code],Carriers[Airline])</f>
        <v/>
      </c>
      <c r="D8972" t="n">
        <v>479</v>
      </c>
      <c r="E8972" t="inlineStr">
        <is>
          <t>LAX</t>
        </is>
      </c>
      <c r="F8972" s="10" t="n">
        <v>620</v>
      </c>
      <c r="G8972" t="inlineStr">
        <is>
          <t>0600-0659</t>
        </is>
      </c>
      <c r="H8972" s="9">
        <f>INT(F8972/100)</f>
        <v/>
      </c>
      <c r="I8972" t="n">
        <v>72</v>
      </c>
      <c r="J8972" t="n">
        <v>1</v>
      </c>
      <c r="K8972" t="n">
        <v>70</v>
      </c>
      <c r="L8972" t="n">
        <v>1</v>
      </c>
      <c r="M8972" t="n">
        <v>0</v>
      </c>
      <c r="O8972" t="n">
        <v>0</v>
      </c>
      <c r="P8972" t="n">
        <v>70</v>
      </c>
      <c r="Q8972" t="n">
        <v>0</v>
      </c>
      <c r="R8972" t="n">
        <v>0</v>
      </c>
      <c r="S8972" t="n">
        <v>0</v>
      </c>
      <c r="T8972" t="n">
        <v>0</v>
      </c>
    </row>
    <row r="8973">
      <c r="A8973" s="8" t="n">
        <v>46225</v>
      </c>
      <c r="B8973" t="inlineStr">
        <is>
          <t>DL</t>
        </is>
      </c>
      <c r="C8973" s="9">
        <f>_xlfn.XLOOKUP(B8973,Carriers[Code],Carriers[Airline])</f>
        <v/>
      </c>
      <c r="D8973" t="n">
        <v>2066</v>
      </c>
      <c r="E8973" t="inlineStr">
        <is>
          <t>RDU</t>
        </is>
      </c>
      <c r="F8973" s="10" t="n">
        <v>620</v>
      </c>
      <c r="G8973" t="inlineStr">
        <is>
          <t>0600-0659</t>
        </is>
      </c>
      <c r="H8973" s="9">
        <f>INT(F8973/100)</f>
        <v/>
      </c>
      <c r="I8973" t="n">
        <v>-6</v>
      </c>
      <c r="J8973" t="n">
        <v>0</v>
      </c>
      <c r="K8973" t="n">
        <v>-3</v>
      </c>
      <c r="L8973" t="n">
        <v>0</v>
      </c>
      <c r="M8973" t="n">
        <v>0</v>
      </c>
      <c r="O8973" t="n">
        <v>0</v>
      </c>
    </row>
    <row r="8974">
      <c r="A8974" s="8" t="n">
        <v>46225</v>
      </c>
      <c r="B8974" t="inlineStr">
        <is>
          <t>UA</t>
        </is>
      </c>
      <c r="C8974" s="9">
        <f>_xlfn.XLOOKUP(B8974,Carriers[Code],Carriers[Airline])</f>
        <v/>
      </c>
      <c r="D8974" t="n">
        <v>360</v>
      </c>
      <c r="E8974" t="inlineStr">
        <is>
          <t>LAX</t>
        </is>
      </c>
      <c r="F8974" s="10" t="n">
        <v>621</v>
      </c>
      <c r="G8974" t="inlineStr">
        <is>
          <t>0600-0659</t>
        </is>
      </c>
      <c r="H8974" s="9">
        <f>INT(F8974/100)</f>
        <v/>
      </c>
      <c r="I8974" t="n">
        <v>0</v>
      </c>
      <c r="J8974" t="n">
        <v>0</v>
      </c>
      <c r="K8974" t="n">
        <v>8</v>
      </c>
      <c r="L8974" t="n">
        <v>0</v>
      </c>
      <c r="M8974" t="n">
        <v>0</v>
      </c>
      <c r="O8974" t="n">
        <v>0</v>
      </c>
    </row>
    <row r="8975">
      <c r="A8975" s="8" t="n">
        <v>46225</v>
      </c>
      <c r="B8975" t="inlineStr">
        <is>
          <t>B6</t>
        </is>
      </c>
      <c r="C8975" s="9">
        <f>_xlfn.XLOOKUP(B8975,Carriers[Code],Carriers[Airline])</f>
        <v/>
      </c>
      <c r="D8975" t="n">
        <v>891</v>
      </c>
      <c r="E8975" t="inlineStr">
        <is>
          <t>TPA</t>
        </is>
      </c>
      <c r="F8975" s="10" t="n">
        <v>625</v>
      </c>
      <c r="G8975" t="inlineStr">
        <is>
          <t>0600-0659</t>
        </is>
      </c>
      <c r="H8975" s="9">
        <f>INT(F8975/100)</f>
        <v/>
      </c>
      <c r="I8975" t="n">
        <v>-8</v>
      </c>
      <c r="J8975" t="n">
        <v>0</v>
      </c>
      <c r="K8975" t="n">
        <v>-15</v>
      </c>
      <c r="L8975" t="n">
        <v>0</v>
      </c>
      <c r="M8975" t="n">
        <v>0</v>
      </c>
      <c r="O8975" t="n">
        <v>0</v>
      </c>
    </row>
    <row r="8976">
      <c r="A8976" s="8" t="n">
        <v>46225</v>
      </c>
      <c r="B8976" t="inlineStr">
        <is>
          <t>YX</t>
        </is>
      </c>
      <c r="C8976" s="9">
        <f>_xlfn.XLOOKUP(B8976,Carriers[Code],Carriers[Airline])</f>
        <v/>
      </c>
      <c r="D8976" t="n">
        <v>5626</v>
      </c>
      <c r="E8976" t="inlineStr">
        <is>
          <t>CLT</t>
        </is>
      </c>
      <c r="F8976" s="10" t="n">
        <v>625</v>
      </c>
      <c r="G8976" t="inlineStr">
        <is>
          <t>0600-0659</t>
        </is>
      </c>
      <c r="H8976" s="9">
        <f>INT(F8976/100)</f>
        <v/>
      </c>
      <c r="I8976" t="n">
        <v>-6</v>
      </c>
      <c r="J8976" t="n">
        <v>0</v>
      </c>
      <c r="K8976" t="n">
        <v>1</v>
      </c>
      <c r="L8976" t="n">
        <v>0</v>
      </c>
      <c r="M8976" t="n">
        <v>0</v>
      </c>
      <c r="O8976" t="n">
        <v>0</v>
      </c>
    </row>
    <row r="8977">
      <c r="A8977" s="8" t="n">
        <v>46225</v>
      </c>
      <c r="B8977" t="inlineStr">
        <is>
          <t>YX</t>
        </is>
      </c>
      <c r="C8977" s="9">
        <f>_xlfn.XLOOKUP(B8977,Carriers[Code],Carriers[Airline])</f>
        <v/>
      </c>
      <c r="D8977" t="n">
        <v>5764</v>
      </c>
      <c r="E8977" t="inlineStr">
        <is>
          <t>EWR</t>
        </is>
      </c>
      <c r="F8977" s="10" t="n">
        <v>625</v>
      </c>
      <c r="G8977" t="inlineStr">
        <is>
          <t>0600-0659</t>
        </is>
      </c>
      <c r="H8977" s="9">
        <f>INT(F8977/100)</f>
        <v/>
      </c>
      <c r="I8977" t="n">
        <v>38</v>
      </c>
      <c r="J8977" t="n">
        <v>1</v>
      </c>
      <c r="K8977" t="n">
        <v>43</v>
      </c>
      <c r="L8977" t="n">
        <v>1</v>
      </c>
      <c r="M8977" t="n">
        <v>0</v>
      </c>
      <c r="O8977" t="n">
        <v>0</v>
      </c>
      <c r="P8977" t="n">
        <v>0</v>
      </c>
      <c r="Q8977" t="n">
        <v>38</v>
      </c>
      <c r="R8977" t="n">
        <v>5</v>
      </c>
      <c r="S8977" t="n">
        <v>0</v>
      </c>
      <c r="T8977" t="n">
        <v>0</v>
      </c>
    </row>
    <row r="8978">
      <c r="A8978" s="8" t="n">
        <v>46225</v>
      </c>
      <c r="B8978" t="inlineStr">
        <is>
          <t>B6</t>
        </is>
      </c>
      <c r="C8978" s="9">
        <f>_xlfn.XLOOKUP(B8978,Carriers[Code],Carriers[Airline])</f>
        <v/>
      </c>
      <c r="D8978" t="n">
        <v>493</v>
      </c>
      <c r="E8978" t="inlineStr">
        <is>
          <t>DEN</t>
        </is>
      </c>
      <c r="F8978" s="10" t="n">
        <v>630</v>
      </c>
      <c r="G8978" t="inlineStr">
        <is>
          <t>0600-0659</t>
        </is>
      </c>
      <c r="H8978" s="9">
        <f>INT(F8978/100)</f>
        <v/>
      </c>
      <c r="M8978" t="n">
        <v>1</v>
      </c>
      <c r="N8978" t="inlineStr">
        <is>
          <t>C</t>
        </is>
      </c>
      <c r="O8978" t="n">
        <v>0</v>
      </c>
    </row>
    <row r="8979">
      <c r="A8979" s="8" t="n">
        <v>46225</v>
      </c>
      <c r="B8979" t="inlineStr">
        <is>
          <t>B6</t>
        </is>
      </c>
      <c r="C8979" s="9">
        <f>_xlfn.XLOOKUP(B8979,Carriers[Code],Carriers[Airline])</f>
        <v/>
      </c>
      <c r="D8979" t="n">
        <v>1883</v>
      </c>
      <c r="E8979" t="inlineStr">
        <is>
          <t>RDU</t>
        </is>
      </c>
      <c r="F8979" s="10" t="n">
        <v>630</v>
      </c>
      <c r="G8979" t="inlineStr">
        <is>
          <t>0600-0659</t>
        </is>
      </c>
      <c r="H8979" s="9">
        <f>INT(F8979/100)</f>
        <v/>
      </c>
      <c r="I8979" t="n">
        <v>58</v>
      </c>
      <c r="J8979" t="n">
        <v>1</v>
      </c>
      <c r="K8979" t="n">
        <v>88</v>
      </c>
      <c r="L8979" t="n">
        <v>1</v>
      </c>
      <c r="M8979" t="n">
        <v>0</v>
      </c>
      <c r="O8979" t="n">
        <v>0</v>
      </c>
      <c r="P8979" t="n">
        <v>58</v>
      </c>
      <c r="Q8979" t="n">
        <v>0</v>
      </c>
      <c r="R8979" t="n">
        <v>30</v>
      </c>
      <c r="S8979" t="n">
        <v>0</v>
      </c>
      <c r="T8979" t="n">
        <v>0</v>
      </c>
    </row>
    <row r="8980">
      <c r="A8980" s="8" t="n">
        <v>46225</v>
      </c>
      <c r="B8980" t="inlineStr">
        <is>
          <t>DL</t>
        </is>
      </c>
      <c r="C8980" s="9">
        <f>_xlfn.XLOOKUP(B8980,Carriers[Code],Carriers[Airline])</f>
        <v/>
      </c>
      <c r="D8980" t="n">
        <v>1410</v>
      </c>
      <c r="E8980" t="inlineStr">
        <is>
          <t>AUS</t>
        </is>
      </c>
      <c r="F8980" s="10" t="n">
        <v>630</v>
      </c>
      <c r="G8980" t="inlineStr">
        <is>
          <t>0600-0659</t>
        </is>
      </c>
      <c r="H8980" s="9">
        <f>INT(F8980/100)</f>
        <v/>
      </c>
      <c r="I8980" t="n">
        <v>304</v>
      </c>
      <c r="J8980" t="n">
        <v>1</v>
      </c>
      <c r="K8980" t="n">
        <v>335</v>
      </c>
      <c r="L8980" t="n">
        <v>1</v>
      </c>
      <c r="M8980" t="n">
        <v>0</v>
      </c>
      <c r="O8980" t="n">
        <v>0</v>
      </c>
      <c r="P8980" t="n">
        <v>73</v>
      </c>
      <c r="Q8980" t="n">
        <v>0</v>
      </c>
      <c r="R8980" t="n">
        <v>31</v>
      </c>
      <c r="S8980" t="n">
        <v>0</v>
      </c>
      <c r="T8980" t="n">
        <v>231</v>
      </c>
    </row>
    <row r="8981">
      <c r="A8981" s="8" t="n">
        <v>46225</v>
      </c>
      <c r="B8981" t="inlineStr">
        <is>
          <t>B6</t>
        </is>
      </c>
      <c r="C8981" s="9">
        <f>_xlfn.XLOOKUP(B8981,Carriers[Code],Carriers[Airline])</f>
        <v/>
      </c>
      <c r="D8981" t="n">
        <v>1333</v>
      </c>
      <c r="E8981" t="inlineStr">
        <is>
          <t>SFO</t>
        </is>
      </c>
      <c r="F8981" s="10" t="n">
        <v>635</v>
      </c>
      <c r="G8981" t="inlineStr">
        <is>
          <t>0600-0659</t>
        </is>
      </c>
      <c r="H8981" s="9">
        <f>INT(F8981/100)</f>
        <v/>
      </c>
      <c r="M8981" t="n">
        <v>1</v>
      </c>
      <c r="N8981" t="inlineStr">
        <is>
          <t>C</t>
        </is>
      </c>
      <c r="O8981" t="n">
        <v>0</v>
      </c>
    </row>
    <row r="8982">
      <c r="A8982" s="8" t="n">
        <v>46225</v>
      </c>
      <c r="B8982" t="inlineStr">
        <is>
          <t>YX</t>
        </is>
      </c>
      <c r="C8982" s="9">
        <f>_xlfn.XLOOKUP(B8982,Carriers[Code],Carriers[Airline])</f>
        <v/>
      </c>
      <c r="D8982" t="n">
        <v>5703</v>
      </c>
      <c r="E8982" t="inlineStr">
        <is>
          <t>BWI</t>
        </is>
      </c>
      <c r="F8982" s="10" t="n">
        <v>635</v>
      </c>
      <c r="G8982" t="inlineStr">
        <is>
          <t>0600-0659</t>
        </is>
      </c>
      <c r="H8982" s="9">
        <f>INT(F8982/100)</f>
        <v/>
      </c>
      <c r="I8982" t="n">
        <v>-1</v>
      </c>
      <c r="J8982" t="n">
        <v>0</v>
      </c>
      <c r="K8982" t="n">
        <v>-11</v>
      </c>
      <c r="L8982" t="n">
        <v>0</v>
      </c>
      <c r="M8982" t="n">
        <v>0</v>
      </c>
      <c r="O8982" t="n">
        <v>0</v>
      </c>
    </row>
    <row r="8983">
      <c r="A8983" s="8" t="n">
        <v>46225</v>
      </c>
      <c r="B8983" t="inlineStr">
        <is>
          <t>B6</t>
        </is>
      </c>
      <c r="C8983" s="9">
        <f>_xlfn.XLOOKUP(B8983,Carriers[Code],Carriers[Airline])</f>
        <v/>
      </c>
      <c r="D8983" t="n">
        <v>165</v>
      </c>
      <c r="E8983" t="inlineStr">
        <is>
          <t>RSW</t>
        </is>
      </c>
      <c r="F8983" s="10" t="n">
        <v>645</v>
      </c>
      <c r="G8983" t="inlineStr">
        <is>
          <t>0600-0659</t>
        </is>
      </c>
      <c r="H8983" s="9">
        <f>INT(F8983/100)</f>
        <v/>
      </c>
      <c r="I8983" t="n">
        <v>-5</v>
      </c>
      <c r="J8983" t="n">
        <v>0</v>
      </c>
      <c r="K8983" t="n">
        <v>-24</v>
      </c>
      <c r="L8983" t="n">
        <v>0</v>
      </c>
      <c r="M8983" t="n">
        <v>0</v>
      </c>
      <c r="O8983" t="n">
        <v>0</v>
      </c>
    </row>
    <row r="8984">
      <c r="A8984" s="8" t="n">
        <v>46225</v>
      </c>
      <c r="B8984" t="inlineStr">
        <is>
          <t>DL</t>
        </is>
      </c>
      <c r="C8984" s="9">
        <f>_xlfn.XLOOKUP(B8984,Carriers[Code],Carriers[Airline])</f>
        <v/>
      </c>
      <c r="D8984" t="n">
        <v>695</v>
      </c>
      <c r="E8984" t="inlineStr">
        <is>
          <t>ATL</t>
        </is>
      </c>
      <c r="F8984" s="10" t="n">
        <v>645</v>
      </c>
      <c r="G8984" t="inlineStr">
        <is>
          <t>0600-0659</t>
        </is>
      </c>
      <c r="H8984" s="9">
        <f>INT(F8984/100)</f>
        <v/>
      </c>
      <c r="I8984" t="n">
        <v>26</v>
      </c>
      <c r="J8984" t="n">
        <v>1</v>
      </c>
      <c r="K8984" t="n">
        <v>13</v>
      </c>
      <c r="L8984" t="n">
        <v>0</v>
      </c>
      <c r="M8984" t="n">
        <v>0</v>
      </c>
      <c r="O8984" t="n">
        <v>0</v>
      </c>
    </row>
    <row r="8985">
      <c r="A8985" s="8" t="n">
        <v>46225</v>
      </c>
      <c r="B8985" t="inlineStr">
        <is>
          <t>YX</t>
        </is>
      </c>
      <c r="C8985" s="9">
        <f>_xlfn.XLOOKUP(B8985,Carriers[Code],Carriers[Airline])</f>
        <v/>
      </c>
      <c r="D8985" t="n">
        <v>5845</v>
      </c>
      <c r="E8985" t="inlineStr">
        <is>
          <t>PHL</t>
        </is>
      </c>
      <c r="F8985" s="10" t="n">
        <v>650</v>
      </c>
      <c r="G8985" t="inlineStr">
        <is>
          <t>0600-0659</t>
        </is>
      </c>
      <c r="H8985" s="9">
        <f>INT(F8985/100)</f>
        <v/>
      </c>
      <c r="M8985" t="n">
        <v>1</v>
      </c>
      <c r="N8985" t="inlineStr">
        <is>
          <t>C</t>
        </is>
      </c>
      <c r="O8985" t="n">
        <v>0</v>
      </c>
    </row>
    <row r="8986">
      <c r="A8986" s="8" t="n">
        <v>46225</v>
      </c>
      <c r="B8986" t="inlineStr">
        <is>
          <t>AA</t>
        </is>
      </c>
      <c r="C8986" s="9">
        <f>_xlfn.XLOOKUP(B8986,Carriers[Code],Carriers[Airline])</f>
        <v/>
      </c>
      <c r="D8986" t="n">
        <v>1462</v>
      </c>
      <c r="E8986" t="inlineStr">
        <is>
          <t>CLT</t>
        </is>
      </c>
      <c r="F8986" s="10" t="n">
        <v>700</v>
      </c>
      <c r="G8986" t="inlineStr">
        <is>
          <t>0700-0759</t>
        </is>
      </c>
      <c r="H8986" s="9">
        <f>INT(F8986/100)</f>
        <v/>
      </c>
      <c r="I8986" t="n">
        <v>394</v>
      </c>
      <c r="J8986" t="n">
        <v>1</v>
      </c>
      <c r="K8986" t="n">
        <v>406</v>
      </c>
      <c r="L8986" t="n">
        <v>1</v>
      </c>
      <c r="M8986" t="n">
        <v>0</v>
      </c>
      <c r="O8986" t="n">
        <v>0</v>
      </c>
      <c r="P8986" t="n">
        <v>124</v>
      </c>
      <c r="Q8986" t="n">
        <v>0</v>
      </c>
      <c r="R8986" t="n">
        <v>12</v>
      </c>
      <c r="S8986" t="n">
        <v>0</v>
      </c>
      <c r="T8986" t="n">
        <v>270</v>
      </c>
    </row>
    <row r="8987">
      <c r="A8987" s="8" t="n">
        <v>46225</v>
      </c>
      <c r="B8987" t="inlineStr">
        <is>
          <t>AA</t>
        </is>
      </c>
      <c r="C8987" s="9">
        <f>_xlfn.XLOOKUP(B8987,Carriers[Code],Carriers[Airline])</f>
        <v/>
      </c>
      <c r="D8987" t="n">
        <v>1509</v>
      </c>
      <c r="E8987" t="inlineStr">
        <is>
          <t>ORD</t>
        </is>
      </c>
      <c r="F8987" s="10" t="n">
        <v>700</v>
      </c>
      <c r="G8987" t="inlineStr">
        <is>
          <t>0700-0759</t>
        </is>
      </c>
      <c r="H8987" s="9">
        <f>INT(F8987/100)</f>
        <v/>
      </c>
      <c r="I8987" t="n">
        <v>-1</v>
      </c>
      <c r="J8987" t="n">
        <v>0</v>
      </c>
      <c r="K8987" t="n">
        <v>-6</v>
      </c>
      <c r="L8987" t="n">
        <v>0</v>
      </c>
      <c r="M8987" t="n">
        <v>0</v>
      </c>
      <c r="O8987" t="n">
        <v>0</v>
      </c>
    </row>
    <row r="8988">
      <c r="A8988" s="8" t="n">
        <v>46225</v>
      </c>
      <c r="B8988" t="inlineStr">
        <is>
          <t>AA</t>
        </is>
      </c>
      <c r="C8988" s="9">
        <f>_xlfn.XLOOKUP(B8988,Carriers[Code],Carriers[Airline])</f>
        <v/>
      </c>
      <c r="D8988" t="n">
        <v>2315</v>
      </c>
      <c r="E8988" t="inlineStr">
        <is>
          <t>PHX</t>
        </is>
      </c>
      <c r="F8988" s="10" t="n">
        <v>700</v>
      </c>
      <c r="G8988" t="inlineStr">
        <is>
          <t>0700-0759</t>
        </is>
      </c>
      <c r="H8988" s="9">
        <f>INT(F8988/100)</f>
        <v/>
      </c>
      <c r="I8988" t="n">
        <v>-5</v>
      </c>
      <c r="J8988" t="n">
        <v>0</v>
      </c>
      <c r="K8988" t="n">
        <v>-14</v>
      </c>
      <c r="L8988" t="n">
        <v>0</v>
      </c>
      <c r="M8988" t="n">
        <v>0</v>
      </c>
      <c r="O8988" t="n">
        <v>0</v>
      </c>
    </row>
    <row r="8989">
      <c r="A8989" s="8" t="n">
        <v>46225</v>
      </c>
      <c r="B8989" t="inlineStr">
        <is>
          <t>AA</t>
        </is>
      </c>
      <c r="C8989" s="9">
        <f>_xlfn.XLOOKUP(B8989,Carriers[Code],Carriers[Airline])</f>
        <v/>
      </c>
      <c r="D8989" t="n">
        <v>2455</v>
      </c>
      <c r="E8989" t="inlineStr">
        <is>
          <t>LAX</t>
        </is>
      </c>
      <c r="F8989" s="10" t="n">
        <v>700</v>
      </c>
      <c r="G8989" t="inlineStr">
        <is>
          <t>0700-0759</t>
        </is>
      </c>
      <c r="H8989" s="9">
        <f>INT(F8989/100)</f>
        <v/>
      </c>
      <c r="I8989" t="n">
        <v>-9</v>
      </c>
      <c r="J8989" t="n">
        <v>0</v>
      </c>
      <c r="K8989" t="n">
        <v>-23</v>
      </c>
      <c r="L8989" t="n">
        <v>0</v>
      </c>
      <c r="M8989" t="n">
        <v>0</v>
      </c>
      <c r="O8989" t="n">
        <v>0</v>
      </c>
    </row>
    <row r="8990">
      <c r="A8990" s="8" t="n">
        <v>46225</v>
      </c>
      <c r="B8990" t="inlineStr">
        <is>
          <t>AA</t>
        </is>
      </c>
      <c r="C8990" s="9">
        <f>_xlfn.XLOOKUP(B8990,Carriers[Code],Carriers[Airline])</f>
        <v/>
      </c>
      <c r="D8990" t="n">
        <v>2555</v>
      </c>
      <c r="E8990" t="inlineStr">
        <is>
          <t>DFW</t>
        </is>
      </c>
      <c r="F8990" s="10" t="n">
        <v>700</v>
      </c>
      <c r="G8990" t="inlineStr">
        <is>
          <t>0700-0759</t>
        </is>
      </c>
      <c r="H8990" s="9">
        <f>INT(F8990/100)</f>
        <v/>
      </c>
      <c r="I8990" t="n">
        <v>-4</v>
      </c>
      <c r="J8990" t="n">
        <v>0</v>
      </c>
      <c r="K8990" t="n">
        <v>-23</v>
      </c>
      <c r="L8990" t="n">
        <v>0</v>
      </c>
      <c r="M8990" t="n">
        <v>0</v>
      </c>
      <c r="O8990" t="n">
        <v>0</v>
      </c>
    </row>
    <row r="8991">
      <c r="A8991" s="8" t="n">
        <v>46225</v>
      </c>
      <c r="B8991" t="inlineStr">
        <is>
          <t>B6</t>
        </is>
      </c>
      <c r="C8991" s="9">
        <f>_xlfn.XLOOKUP(B8991,Carriers[Code],Carriers[Airline])</f>
        <v/>
      </c>
      <c r="D8991" t="n">
        <v>1159</v>
      </c>
      <c r="E8991" t="inlineStr">
        <is>
          <t>PHL</t>
        </is>
      </c>
      <c r="F8991" s="10" t="n">
        <v>700</v>
      </c>
      <c r="G8991" t="inlineStr">
        <is>
          <t>0700-0759</t>
        </is>
      </c>
      <c r="H8991" s="9">
        <f>INT(F8991/100)</f>
        <v/>
      </c>
      <c r="I8991" t="n">
        <v>-8</v>
      </c>
      <c r="J8991" t="n">
        <v>0</v>
      </c>
      <c r="K8991" t="n">
        <v>-16</v>
      </c>
      <c r="L8991" t="n">
        <v>0</v>
      </c>
      <c r="M8991" t="n">
        <v>0</v>
      </c>
      <c r="O8991" t="n">
        <v>0</v>
      </c>
    </row>
    <row r="8992">
      <c r="A8992" s="8" t="n">
        <v>46225</v>
      </c>
      <c r="B8992" t="inlineStr">
        <is>
          <t>B6</t>
        </is>
      </c>
      <c r="C8992" s="9">
        <f>_xlfn.XLOOKUP(B8992,Carriers[Code],Carriers[Airline])</f>
        <v/>
      </c>
      <c r="D8992" t="n">
        <v>1281</v>
      </c>
      <c r="E8992" t="inlineStr">
        <is>
          <t>RIC</t>
        </is>
      </c>
      <c r="F8992" s="10" t="n">
        <v>700</v>
      </c>
      <c r="G8992" t="inlineStr">
        <is>
          <t>0700-0759</t>
        </is>
      </c>
      <c r="H8992" s="9">
        <f>INT(F8992/100)</f>
        <v/>
      </c>
      <c r="M8992" t="n">
        <v>1</v>
      </c>
      <c r="N8992" t="inlineStr">
        <is>
          <t>A</t>
        </is>
      </c>
      <c r="O8992" t="n">
        <v>0</v>
      </c>
    </row>
    <row r="8993">
      <c r="A8993" s="8" t="n">
        <v>46225</v>
      </c>
      <c r="B8993" t="inlineStr">
        <is>
          <t>DL</t>
        </is>
      </c>
      <c r="C8993" s="9">
        <f>_xlfn.XLOOKUP(B8993,Carriers[Code],Carriers[Airline])</f>
        <v/>
      </c>
      <c r="D8993" t="n">
        <v>2706</v>
      </c>
      <c r="E8993" t="inlineStr">
        <is>
          <t>TPA</t>
        </is>
      </c>
      <c r="F8993" s="10" t="n">
        <v>700</v>
      </c>
      <c r="G8993" t="inlineStr">
        <is>
          <t>0700-0759</t>
        </is>
      </c>
      <c r="H8993" s="9">
        <f>INT(F8993/100)</f>
        <v/>
      </c>
      <c r="I8993" t="n">
        <v>21</v>
      </c>
      <c r="J8993" t="n">
        <v>1</v>
      </c>
      <c r="K8993" t="n">
        <v>11</v>
      </c>
      <c r="L8993" t="n">
        <v>0</v>
      </c>
      <c r="M8993" t="n">
        <v>0</v>
      </c>
      <c r="O8993" t="n">
        <v>0</v>
      </c>
    </row>
    <row r="8994">
      <c r="A8994" s="8" t="n">
        <v>46225</v>
      </c>
      <c r="B8994" t="inlineStr">
        <is>
          <t>DL</t>
        </is>
      </c>
      <c r="C8994" s="9">
        <f>_xlfn.XLOOKUP(B8994,Carriers[Code],Carriers[Airline])</f>
        <v/>
      </c>
      <c r="D8994" t="n">
        <v>2770</v>
      </c>
      <c r="E8994" t="inlineStr">
        <is>
          <t>LGA</t>
        </is>
      </c>
      <c r="F8994" s="10" t="n">
        <v>700</v>
      </c>
      <c r="G8994" t="inlineStr">
        <is>
          <t>0700-0759</t>
        </is>
      </c>
      <c r="H8994" s="9">
        <f>INT(F8994/100)</f>
        <v/>
      </c>
      <c r="I8994" t="n">
        <v>45</v>
      </c>
      <c r="J8994" t="n">
        <v>1</v>
      </c>
      <c r="K8994" t="n">
        <v>29</v>
      </c>
      <c r="L8994" t="n">
        <v>1</v>
      </c>
      <c r="M8994" t="n">
        <v>0</v>
      </c>
      <c r="O8994" t="n">
        <v>0</v>
      </c>
      <c r="P8994" t="n">
        <v>29</v>
      </c>
      <c r="Q8994" t="n">
        <v>0</v>
      </c>
      <c r="R8994" t="n">
        <v>0</v>
      </c>
      <c r="S8994" t="n">
        <v>0</v>
      </c>
      <c r="T8994" t="n">
        <v>0</v>
      </c>
    </row>
    <row r="8995">
      <c r="A8995" s="8" t="n">
        <v>46225</v>
      </c>
      <c r="B8995" t="inlineStr">
        <is>
          <t>MQ</t>
        </is>
      </c>
      <c r="C8995" s="9">
        <f>_xlfn.XLOOKUP(B8995,Carriers[Code],Carriers[Airline])</f>
        <v/>
      </c>
      <c r="D8995" t="n">
        <v>3814</v>
      </c>
      <c r="E8995" t="inlineStr">
        <is>
          <t>STL</t>
        </is>
      </c>
      <c r="F8995" s="10" t="n">
        <v>700</v>
      </c>
      <c r="G8995" t="inlineStr">
        <is>
          <t>0700-0759</t>
        </is>
      </c>
      <c r="H8995" s="9">
        <f>INT(F8995/100)</f>
        <v/>
      </c>
      <c r="I8995" t="n">
        <v>-6</v>
      </c>
      <c r="J8995" t="n">
        <v>0</v>
      </c>
      <c r="K8995" t="n">
        <v>-14</v>
      </c>
      <c r="L8995" t="n">
        <v>0</v>
      </c>
      <c r="M8995" t="n">
        <v>0</v>
      </c>
      <c r="O8995" t="n">
        <v>0</v>
      </c>
    </row>
    <row r="8996">
      <c r="A8996" s="8" t="n">
        <v>46225</v>
      </c>
      <c r="B8996" t="inlineStr">
        <is>
          <t>YX</t>
        </is>
      </c>
      <c r="C8996" s="9">
        <f>_xlfn.XLOOKUP(B8996,Carriers[Code],Carriers[Airline])</f>
        <v/>
      </c>
      <c r="D8996" t="n">
        <v>4435</v>
      </c>
      <c r="E8996" t="inlineStr">
        <is>
          <t>IND</t>
        </is>
      </c>
      <c r="F8996" s="10" t="n">
        <v>700</v>
      </c>
      <c r="G8996" t="inlineStr">
        <is>
          <t>0700-0759</t>
        </is>
      </c>
      <c r="H8996" s="9">
        <f>INT(F8996/100)</f>
        <v/>
      </c>
      <c r="I8996" t="n">
        <v>14</v>
      </c>
      <c r="J8996" t="n">
        <v>0</v>
      </c>
      <c r="K8996" t="n">
        <v>0</v>
      </c>
      <c r="L8996" t="n">
        <v>0</v>
      </c>
      <c r="M8996" t="n">
        <v>0</v>
      </c>
      <c r="O8996" t="n">
        <v>0</v>
      </c>
    </row>
    <row r="8997">
      <c r="A8997" s="8" t="n">
        <v>46225</v>
      </c>
      <c r="B8997" t="inlineStr">
        <is>
          <t>YX</t>
        </is>
      </c>
      <c r="C8997" s="9">
        <f>_xlfn.XLOOKUP(B8997,Carriers[Code],Carriers[Airline])</f>
        <v/>
      </c>
      <c r="D8997" t="n">
        <v>4505</v>
      </c>
      <c r="E8997" t="inlineStr">
        <is>
          <t>DCA</t>
        </is>
      </c>
      <c r="F8997" s="10" t="n">
        <v>700</v>
      </c>
      <c r="G8997" t="inlineStr">
        <is>
          <t>0700-0759</t>
        </is>
      </c>
      <c r="H8997" s="9">
        <f>INT(F8997/100)</f>
        <v/>
      </c>
      <c r="M8997" t="n">
        <v>1</v>
      </c>
      <c r="N8997" t="inlineStr">
        <is>
          <t>C</t>
        </is>
      </c>
      <c r="O8997" t="n">
        <v>0</v>
      </c>
    </row>
    <row r="8998">
      <c r="A8998" s="8" t="n">
        <v>46225</v>
      </c>
      <c r="B8998" t="inlineStr">
        <is>
          <t>AS</t>
        </is>
      </c>
      <c r="C8998" s="9">
        <f>_xlfn.XLOOKUP(B8998,Carriers[Code],Carriers[Airline])</f>
        <v/>
      </c>
      <c r="D8998" t="n">
        <v>459</v>
      </c>
      <c r="E8998" t="inlineStr">
        <is>
          <t>SEA</t>
        </is>
      </c>
      <c r="F8998" s="10" t="n">
        <v>703</v>
      </c>
      <c r="G8998" t="inlineStr">
        <is>
          <t>0700-0759</t>
        </is>
      </c>
      <c r="H8998" s="9">
        <f>INT(F8998/100)</f>
        <v/>
      </c>
      <c r="I8998" t="n">
        <v>4</v>
      </c>
      <c r="J8998" t="n">
        <v>0</v>
      </c>
      <c r="K8998" t="n">
        <v>-11</v>
      </c>
      <c r="L8998" t="n">
        <v>0</v>
      </c>
      <c r="M8998" t="n">
        <v>0</v>
      </c>
      <c r="O8998" t="n">
        <v>0</v>
      </c>
    </row>
    <row r="8999">
      <c r="A8999" s="8" t="n">
        <v>46225</v>
      </c>
      <c r="B8999" t="inlineStr">
        <is>
          <t>YX</t>
        </is>
      </c>
      <c r="C8999" s="9">
        <f>_xlfn.XLOOKUP(B8999,Carriers[Code],Carriers[Airline])</f>
        <v/>
      </c>
      <c r="D8999" t="n">
        <v>4396</v>
      </c>
      <c r="E8999" t="inlineStr">
        <is>
          <t>LGA</t>
        </is>
      </c>
      <c r="F8999" s="10" t="n">
        <v>704</v>
      </c>
      <c r="G8999" t="inlineStr">
        <is>
          <t>0700-0759</t>
        </is>
      </c>
      <c r="H8999" s="9">
        <f>INT(F8999/100)</f>
        <v/>
      </c>
      <c r="M8999" t="n">
        <v>1</v>
      </c>
      <c r="N8999" t="inlineStr">
        <is>
          <t>C</t>
        </is>
      </c>
      <c r="O8999" t="n">
        <v>0</v>
      </c>
    </row>
    <row r="9000">
      <c r="A9000" s="8" t="n">
        <v>46225</v>
      </c>
      <c r="B9000" t="inlineStr">
        <is>
          <t>B6</t>
        </is>
      </c>
      <c r="C9000" s="9">
        <f>_xlfn.XLOOKUP(B9000,Carriers[Code],Carriers[Airline])</f>
        <v/>
      </c>
      <c r="D9000" t="n">
        <v>109</v>
      </c>
      <c r="E9000" t="inlineStr">
        <is>
          <t>JAX</t>
        </is>
      </c>
      <c r="F9000" s="10" t="n">
        <v>705</v>
      </c>
      <c r="G9000" t="inlineStr">
        <is>
          <t>0700-0759</t>
        </is>
      </c>
      <c r="H9000" s="9">
        <f>INT(F9000/100)</f>
        <v/>
      </c>
      <c r="I9000" t="n">
        <v>-5</v>
      </c>
      <c r="J9000" t="n">
        <v>0</v>
      </c>
      <c r="K9000" t="n">
        <v>-1</v>
      </c>
      <c r="L9000" t="n">
        <v>0</v>
      </c>
      <c r="M9000" t="n">
        <v>0</v>
      </c>
      <c r="O9000" t="n">
        <v>0</v>
      </c>
    </row>
    <row r="9001">
      <c r="A9001" s="8" t="n">
        <v>46225</v>
      </c>
      <c r="B9001" t="inlineStr">
        <is>
          <t>DL</t>
        </is>
      </c>
      <c r="C9001" s="9">
        <f>_xlfn.XLOOKUP(B9001,Carriers[Code],Carriers[Airline])</f>
        <v/>
      </c>
      <c r="D9001" t="n">
        <v>1399</v>
      </c>
      <c r="E9001" t="inlineStr">
        <is>
          <t>MIA</t>
        </is>
      </c>
      <c r="F9001" s="10" t="n">
        <v>705</v>
      </c>
      <c r="G9001" t="inlineStr">
        <is>
          <t>0700-0759</t>
        </is>
      </c>
      <c r="H9001" s="9">
        <f>INT(F9001/100)</f>
        <v/>
      </c>
      <c r="M9001" t="n">
        <v>1</v>
      </c>
      <c r="N9001" t="inlineStr">
        <is>
          <t>B</t>
        </is>
      </c>
      <c r="O9001" t="n">
        <v>0</v>
      </c>
    </row>
    <row r="9002">
      <c r="A9002" s="8" t="n">
        <v>46225</v>
      </c>
      <c r="B9002" t="inlineStr">
        <is>
          <t>DL</t>
        </is>
      </c>
      <c r="C9002" s="9">
        <f>_xlfn.XLOOKUP(B9002,Carriers[Code],Carriers[Airline])</f>
        <v/>
      </c>
      <c r="D9002" t="n">
        <v>1580</v>
      </c>
      <c r="E9002" t="inlineStr">
        <is>
          <t>MCO</t>
        </is>
      </c>
      <c r="F9002" s="10" t="n">
        <v>705</v>
      </c>
      <c r="G9002" t="inlineStr">
        <is>
          <t>0700-0759</t>
        </is>
      </c>
      <c r="H9002" s="9">
        <f>INT(F9002/100)</f>
        <v/>
      </c>
      <c r="I9002" t="n">
        <v>-7</v>
      </c>
      <c r="J9002" t="n">
        <v>0</v>
      </c>
      <c r="K9002" t="n">
        <v>11</v>
      </c>
      <c r="L9002" t="n">
        <v>0</v>
      </c>
      <c r="M9002" t="n">
        <v>0</v>
      </c>
      <c r="O9002" t="n">
        <v>0</v>
      </c>
    </row>
    <row r="9003">
      <c r="A9003" s="8" t="n">
        <v>46225</v>
      </c>
      <c r="B9003" t="inlineStr">
        <is>
          <t>B6</t>
        </is>
      </c>
      <c r="C9003" s="9">
        <f>_xlfn.XLOOKUP(B9003,Carriers[Code],Carriers[Airline])</f>
        <v/>
      </c>
      <c r="D9003" t="n">
        <v>397</v>
      </c>
      <c r="E9003" t="inlineStr">
        <is>
          <t>SEA</t>
        </is>
      </c>
      <c r="F9003" s="10" t="n">
        <v>710</v>
      </c>
      <c r="G9003" t="inlineStr">
        <is>
          <t>0700-0759</t>
        </is>
      </c>
      <c r="H9003" s="9">
        <f>INT(F9003/100)</f>
        <v/>
      </c>
      <c r="I9003" t="n">
        <v>53</v>
      </c>
      <c r="J9003" t="n">
        <v>1</v>
      </c>
      <c r="K9003" t="n">
        <v>36</v>
      </c>
      <c r="L9003" t="n">
        <v>1</v>
      </c>
      <c r="M9003" t="n">
        <v>0</v>
      </c>
      <c r="O9003" t="n">
        <v>0</v>
      </c>
      <c r="P9003" t="n">
        <v>0</v>
      </c>
      <c r="Q9003" t="n">
        <v>0</v>
      </c>
      <c r="R9003" t="n">
        <v>36</v>
      </c>
      <c r="S9003" t="n">
        <v>0</v>
      </c>
      <c r="T9003" t="n">
        <v>0</v>
      </c>
    </row>
    <row r="9004">
      <c r="A9004" s="8" t="n">
        <v>46225</v>
      </c>
      <c r="B9004" t="inlineStr">
        <is>
          <t>B6</t>
        </is>
      </c>
      <c r="C9004" s="9">
        <f>_xlfn.XLOOKUP(B9004,Carriers[Code],Carriers[Airline])</f>
        <v/>
      </c>
      <c r="D9004" t="n">
        <v>2229</v>
      </c>
      <c r="E9004" t="inlineStr">
        <is>
          <t>MKE</t>
        </is>
      </c>
      <c r="F9004" s="10" t="n">
        <v>710</v>
      </c>
      <c r="G9004" t="inlineStr">
        <is>
          <t>0700-0759</t>
        </is>
      </c>
      <c r="H9004" s="9">
        <f>INT(F9004/100)</f>
        <v/>
      </c>
      <c r="I9004" t="n">
        <v>24</v>
      </c>
      <c r="J9004" t="n">
        <v>1</v>
      </c>
      <c r="K9004" t="n">
        <v>7</v>
      </c>
      <c r="L9004" t="n">
        <v>0</v>
      </c>
      <c r="M9004" t="n">
        <v>0</v>
      </c>
      <c r="O9004" t="n">
        <v>0</v>
      </c>
    </row>
    <row r="9005">
      <c r="A9005" s="8" t="n">
        <v>46225</v>
      </c>
      <c r="B9005" t="inlineStr">
        <is>
          <t>DL</t>
        </is>
      </c>
      <c r="C9005" s="9">
        <f>_xlfn.XLOOKUP(B9005,Carriers[Code],Carriers[Airline])</f>
        <v/>
      </c>
      <c r="D9005" t="n">
        <v>1138</v>
      </c>
      <c r="E9005" t="inlineStr">
        <is>
          <t>MSP</t>
        </is>
      </c>
      <c r="F9005" s="10" t="n">
        <v>710</v>
      </c>
      <c r="G9005" t="inlineStr">
        <is>
          <t>0700-0759</t>
        </is>
      </c>
      <c r="H9005" s="9">
        <f>INT(F9005/100)</f>
        <v/>
      </c>
      <c r="I9005" t="n">
        <v>82</v>
      </c>
      <c r="J9005" t="n">
        <v>1</v>
      </c>
      <c r="K9005" t="n">
        <v>92</v>
      </c>
      <c r="L9005" t="n">
        <v>1</v>
      </c>
      <c r="M9005" t="n">
        <v>0</v>
      </c>
      <c r="O9005" t="n">
        <v>0</v>
      </c>
      <c r="P9005" t="n">
        <v>9</v>
      </c>
      <c r="Q9005" t="n">
        <v>0</v>
      </c>
      <c r="R9005" t="n">
        <v>10</v>
      </c>
      <c r="S9005" t="n">
        <v>0</v>
      </c>
      <c r="T9005" t="n">
        <v>73</v>
      </c>
    </row>
    <row r="9006">
      <c r="A9006" s="8" t="n">
        <v>46225</v>
      </c>
      <c r="B9006" t="inlineStr">
        <is>
          <t>B6</t>
        </is>
      </c>
      <c r="C9006" s="9">
        <f>_xlfn.XLOOKUP(B9006,Carriers[Code],Carriers[Airline])</f>
        <v/>
      </c>
      <c r="D9006" t="n">
        <v>2041</v>
      </c>
      <c r="E9006" t="inlineStr">
        <is>
          <t>CLE</t>
        </is>
      </c>
      <c r="F9006" s="10" t="n">
        <v>715</v>
      </c>
      <c r="G9006" t="inlineStr">
        <is>
          <t>0700-0759</t>
        </is>
      </c>
      <c r="H9006" s="9">
        <f>INT(F9006/100)</f>
        <v/>
      </c>
      <c r="M9006" t="n">
        <v>1</v>
      </c>
      <c r="N9006" t="inlineStr">
        <is>
          <t>A</t>
        </is>
      </c>
      <c r="O9006" t="n">
        <v>0</v>
      </c>
    </row>
    <row r="9007">
      <c r="A9007" s="8" t="n">
        <v>46225</v>
      </c>
      <c r="B9007" t="inlineStr">
        <is>
          <t>DL</t>
        </is>
      </c>
      <c r="C9007" s="9">
        <f>_xlfn.XLOOKUP(B9007,Carriers[Code],Carriers[Airline])</f>
        <v/>
      </c>
      <c r="D9007" t="n">
        <v>760</v>
      </c>
      <c r="E9007" t="inlineStr">
        <is>
          <t>DFW</t>
        </is>
      </c>
      <c r="F9007" s="10" t="n">
        <v>715</v>
      </c>
      <c r="G9007" t="inlineStr">
        <is>
          <t>0700-0759</t>
        </is>
      </c>
      <c r="H9007" s="9">
        <f>INT(F9007/100)</f>
        <v/>
      </c>
      <c r="I9007" t="n">
        <v>55</v>
      </c>
      <c r="J9007" t="n">
        <v>1</v>
      </c>
      <c r="K9007" t="n">
        <v>49</v>
      </c>
      <c r="L9007" t="n">
        <v>1</v>
      </c>
      <c r="M9007" t="n">
        <v>0</v>
      </c>
      <c r="O9007" t="n">
        <v>0</v>
      </c>
      <c r="P9007" t="n">
        <v>49</v>
      </c>
      <c r="Q9007" t="n">
        <v>0</v>
      </c>
      <c r="R9007" t="n">
        <v>0</v>
      </c>
      <c r="S9007" t="n">
        <v>0</v>
      </c>
      <c r="T9007" t="n">
        <v>0</v>
      </c>
    </row>
    <row r="9008">
      <c r="A9008" s="8" t="n">
        <v>46225</v>
      </c>
      <c r="B9008" t="inlineStr">
        <is>
          <t>UA</t>
        </is>
      </c>
      <c r="C9008" s="9">
        <f>_xlfn.XLOOKUP(B9008,Carriers[Code],Carriers[Airline])</f>
        <v/>
      </c>
      <c r="D9008" t="n">
        <v>2631</v>
      </c>
      <c r="E9008" t="inlineStr">
        <is>
          <t>ORD</t>
        </is>
      </c>
      <c r="F9008" s="10" t="n">
        <v>719</v>
      </c>
      <c r="G9008" t="inlineStr">
        <is>
          <t>0700-0759</t>
        </is>
      </c>
      <c r="H9008" s="9">
        <f>INT(F9008/100)</f>
        <v/>
      </c>
      <c r="I9008" t="n">
        <v>-5</v>
      </c>
      <c r="J9008" t="n">
        <v>0</v>
      </c>
      <c r="K9008" t="n">
        <v>21</v>
      </c>
      <c r="L9008" t="n">
        <v>1</v>
      </c>
      <c r="M9008" t="n">
        <v>0</v>
      </c>
      <c r="O9008" t="n">
        <v>0</v>
      </c>
      <c r="P9008" t="n">
        <v>0</v>
      </c>
      <c r="Q9008" t="n">
        <v>0</v>
      </c>
      <c r="R9008" t="n">
        <v>21</v>
      </c>
      <c r="S9008" t="n">
        <v>0</v>
      </c>
      <c r="T9008" t="n">
        <v>0</v>
      </c>
    </row>
    <row r="9009">
      <c r="A9009" s="8" t="n">
        <v>46225</v>
      </c>
      <c r="B9009" t="inlineStr">
        <is>
          <t>DL</t>
        </is>
      </c>
      <c r="C9009" s="9">
        <f>_xlfn.XLOOKUP(B9009,Carriers[Code],Carriers[Airline])</f>
        <v/>
      </c>
      <c r="D9009" t="n">
        <v>977</v>
      </c>
      <c r="E9009" t="inlineStr">
        <is>
          <t>SFO</t>
        </is>
      </c>
      <c r="F9009" s="10" t="n">
        <v>720</v>
      </c>
      <c r="G9009" t="inlineStr">
        <is>
          <t>0700-0759</t>
        </is>
      </c>
      <c r="H9009" s="9">
        <f>INT(F9009/100)</f>
        <v/>
      </c>
      <c r="I9009" t="n">
        <v>19</v>
      </c>
      <c r="J9009" t="n">
        <v>1</v>
      </c>
      <c r="K9009" t="n">
        <v>11</v>
      </c>
      <c r="L9009" t="n">
        <v>0</v>
      </c>
      <c r="M9009" t="n">
        <v>0</v>
      </c>
      <c r="O9009" t="n">
        <v>0</v>
      </c>
    </row>
    <row r="9010">
      <c r="A9010" s="8" t="n">
        <v>46225</v>
      </c>
      <c r="B9010" t="inlineStr">
        <is>
          <t>B6</t>
        </is>
      </c>
      <c r="C9010" s="9">
        <f>_xlfn.XLOOKUP(B9010,Carriers[Code],Carriers[Airline])</f>
        <v/>
      </c>
      <c r="D9010" t="n">
        <v>249</v>
      </c>
      <c r="E9010" t="inlineStr">
        <is>
          <t>SAV</t>
        </is>
      </c>
      <c r="F9010" s="10" t="n">
        <v>725</v>
      </c>
      <c r="G9010" t="inlineStr">
        <is>
          <t>0700-0759</t>
        </is>
      </c>
      <c r="H9010" s="9">
        <f>INT(F9010/100)</f>
        <v/>
      </c>
      <c r="I9010" t="n">
        <v>-5</v>
      </c>
      <c r="J9010" t="n">
        <v>0</v>
      </c>
      <c r="K9010" t="n">
        <v>1</v>
      </c>
      <c r="L9010" t="n">
        <v>0</v>
      </c>
      <c r="M9010" t="n">
        <v>0</v>
      </c>
      <c r="O9010" t="n">
        <v>0</v>
      </c>
    </row>
    <row r="9011">
      <c r="A9011" s="8" t="n">
        <v>46225</v>
      </c>
      <c r="B9011" t="inlineStr">
        <is>
          <t>UA</t>
        </is>
      </c>
      <c r="C9011" s="9">
        <f>_xlfn.XLOOKUP(B9011,Carriers[Code],Carriers[Airline])</f>
        <v/>
      </c>
      <c r="D9011" t="n">
        <v>226</v>
      </c>
      <c r="E9011" t="inlineStr">
        <is>
          <t>IAH</t>
        </is>
      </c>
      <c r="F9011" s="10" t="n">
        <v>725</v>
      </c>
      <c r="G9011" t="inlineStr">
        <is>
          <t>0700-0759</t>
        </is>
      </c>
      <c r="H9011" s="9">
        <f>INT(F9011/100)</f>
        <v/>
      </c>
      <c r="I9011" t="n">
        <v>230</v>
      </c>
      <c r="J9011" t="n">
        <v>1</v>
      </c>
      <c r="K9011" t="n">
        <v>224</v>
      </c>
      <c r="L9011" t="n">
        <v>1</v>
      </c>
      <c r="M9011" t="n">
        <v>0</v>
      </c>
      <c r="O9011" t="n">
        <v>0</v>
      </c>
      <c r="P9011" t="n">
        <v>224</v>
      </c>
      <c r="Q9011" t="n">
        <v>0</v>
      </c>
      <c r="R9011" t="n">
        <v>0</v>
      </c>
      <c r="S9011" t="n">
        <v>0</v>
      </c>
      <c r="T9011" t="n">
        <v>0</v>
      </c>
    </row>
    <row r="9012">
      <c r="A9012" s="8" t="n">
        <v>46225</v>
      </c>
      <c r="B9012" t="inlineStr">
        <is>
          <t>YX</t>
        </is>
      </c>
      <c r="C9012" s="9">
        <f>_xlfn.XLOOKUP(B9012,Carriers[Code],Carriers[Airline])</f>
        <v/>
      </c>
      <c r="D9012" t="n">
        <v>5692</v>
      </c>
      <c r="E9012" t="inlineStr">
        <is>
          <t>DCA</t>
        </is>
      </c>
      <c r="F9012" s="10" t="n">
        <v>725</v>
      </c>
      <c r="G9012" t="inlineStr">
        <is>
          <t>0700-0759</t>
        </is>
      </c>
      <c r="H9012" s="9">
        <f>INT(F9012/100)</f>
        <v/>
      </c>
      <c r="I9012" t="n">
        <v>-2</v>
      </c>
      <c r="J9012" t="n">
        <v>0</v>
      </c>
      <c r="K9012" t="n">
        <v>-11</v>
      </c>
      <c r="L9012" t="n">
        <v>0</v>
      </c>
      <c r="M9012" t="n">
        <v>0</v>
      </c>
      <c r="O9012" t="n">
        <v>0</v>
      </c>
    </row>
    <row r="9013">
      <c r="A9013" s="8" t="n">
        <v>46225</v>
      </c>
      <c r="B9013" t="inlineStr">
        <is>
          <t>UA</t>
        </is>
      </c>
      <c r="C9013" s="9">
        <f>_xlfn.XLOOKUP(B9013,Carriers[Code],Carriers[Airline])</f>
        <v/>
      </c>
      <c r="D9013" t="n">
        <v>323</v>
      </c>
      <c r="E9013" t="inlineStr">
        <is>
          <t>SFO</t>
        </is>
      </c>
      <c r="F9013" s="10" t="n">
        <v>728</v>
      </c>
      <c r="G9013" t="inlineStr">
        <is>
          <t>0700-0759</t>
        </is>
      </c>
      <c r="H9013" s="9">
        <f>INT(F9013/100)</f>
        <v/>
      </c>
      <c r="I9013" t="n">
        <v>-8</v>
      </c>
      <c r="J9013" t="n">
        <v>0</v>
      </c>
      <c r="K9013" t="n">
        <v>-3</v>
      </c>
      <c r="L9013" t="n">
        <v>0</v>
      </c>
      <c r="M9013" t="n">
        <v>0</v>
      </c>
      <c r="O9013" t="n">
        <v>0</v>
      </c>
    </row>
    <row r="9014">
      <c r="A9014" s="8" t="n">
        <v>46225</v>
      </c>
      <c r="B9014" t="inlineStr">
        <is>
          <t>DL</t>
        </is>
      </c>
      <c r="C9014" s="9">
        <f>_xlfn.XLOOKUP(B9014,Carriers[Code],Carriers[Airline])</f>
        <v/>
      </c>
      <c r="D9014" t="n">
        <v>2474</v>
      </c>
      <c r="E9014" t="inlineStr">
        <is>
          <t>RSW</t>
        </is>
      </c>
      <c r="F9014" s="10" t="n">
        <v>730</v>
      </c>
      <c r="G9014" t="inlineStr">
        <is>
          <t>0700-0759</t>
        </is>
      </c>
      <c r="H9014" s="9">
        <f>INT(F9014/100)</f>
        <v/>
      </c>
      <c r="I9014" t="n">
        <v>192</v>
      </c>
      <c r="J9014" t="n">
        <v>1</v>
      </c>
      <c r="K9014" t="n">
        <v>204</v>
      </c>
      <c r="L9014" t="n">
        <v>1</v>
      </c>
      <c r="M9014" t="n">
        <v>0</v>
      </c>
      <c r="O9014" t="n">
        <v>0</v>
      </c>
      <c r="P9014" t="n">
        <v>192</v>
      </c>
      <c r="Q9014" t="n">
        <v>0</v>
      </c>
      <c r="R9014" t="n">
        <v>12</v>
      </c>
      <c r="S9014" t="n">
        <v>0</v>
      </c>
      <c r="T9014" t="n">
        <v>0</v>
      </c>
    </row>
    <row r="9015">
      <c r="A9015" s="8" t="n">
        <v>46225</v>
      </c>
      <c r="B9015" t="inlineStr">
        <is>
          <t>DL</t>
        </is>
      </c>
      <c r="C9015" s="9">
        <f>_xlfn.XLOOKUP(B9015,Carriers[Code],Carriers[Airline])</f>
        <v/>
      </c>
      <c r="D9015" t="n">
        <v>2570</v>
      </c>
      <c r="E9015" t="inlineStr">
        <is>
          <t>ORD</t>
        </is>
      </c>
      <c r="F9015" s="10" t="n">
        <v>730</v>
      </c>
      <c r="G9015" t="inlineStr">
        <is>
          <t>0700-0759</t>
        </is>
      </c>
      <c r="H9015" s="9">
        <f>INT(F9015/100)</f>
        <v/>
      </c>
      <c r="I9015" t="n">
        <v>-5</v>
      </c>
      <c r="J9015" t="n">
        <v>0</v>
      </c>
      <c r="K9015" t="n">
        <v>-2</v>
      </c>
      <c r="L9015" t="n">
        <v>0</v>
      </c>
      <c r="M9015" t="n">
        <v>0</v>
      </c>
      <c r="O9015" t="n">
        <v>0</v>
      </c>
    </row>
    <row r="9016">
      <c r="A9016" s="8" t="n">
        <v>46225</v>
      </c>
      <c r="B9016" t="inlineStr">
        <is>
          <t>WN</t>
        </is>
      </c>
      <c r="C9016" s="9">
        <f>_xlfn.XLOOKUP(B9016,Carriers[Code],Carriers[Airline])</f>
        <v/>
      </c>
      <c r="D9016" t="n">
        <v>745</v>
      </c>
      <c r="E9016" t="inlineStr">
        <is>
          <t>MDW</t>
        </is>
      </c>
      <c r="F9016" s="10" t="n">
        <v>730</v>
      </c>
      <c r="G9016" t="inlineStr">
        <is>
          <t>0700-0759</t>
        </is>
      </c>
      <c r="H9016" s="9">
        <f>INT(F9016/100)</f>
        <v/>
      </c>
      <c r="I9016" t="n">
        <v>-1</v>
      </c>
      <c r="J9016" t="n">
        <v>0</v>
      </c>
      <c r="K9016" t="n">
        <v>-13</v>
      </c>
      <c r="L9016" t="n">
        <v>0</v>
      </c>
      <c r="M9016" t="n">
        <v>0</v>
      </c>
      <c r="O9016" t="n">
        <v>0</v>
      </c>
    </row>
    <row r="9017">
      <c r="A9017" s="8" t="n">
        <v>46225</v>
      </c>
      <c r="B9017" t="inlineStr">
        <is>
          <t>YX</t>
        </is>
      </c>
      <c r="C9017" s="9">
        <f>_xlfn.XLOOKUP(B9017,Carriers[Code],Carriers[Airline])</f>
        <v/>
      </c>
      <c r="D9017" t="n">
        <v>5628</v>
      </c>
      <c r="E9017" t="inlineStr">
        <is>
          <t>IND</t>
        </is>
      </c>
      <c r="F9017" s="10" t="n">
        <v>735</v>
      </c>
      <c r="G9017" t="inlineStr">
        <is>
          <t>0700-0759</t>
        </is>
      </c>
      <c r="H9017" s="9">
        <f>INT(F9017/100)</f>
        <v/>
      </c>
      <c r="M9017" t="n">
        <v>1</v>
      </c>
      <c r="N9017" t="inlineStr">
        <is>
          <t>C</t>
        </is>
      </c>
      <c r="O9017" t="n">
        <v>0</v>
      </c>
    </row>
    <row r="9018">
      <c r="A9018" s="8" t="n">
        <v>46225</v>
      </c>
      <c r="B9018" t="inlineStr">
        <is>
          <t>B6</t>
        </is>
      </c>
      <c r="C9018" s="9">
        <f>_xlfn.XLOOKUP(B9018,Carriers[Code],Carriers[Airline])</f>
        <v/>
      </c>
      <c r="D9018" t="n">
        <v>687</v>
      </c>
      <c r="E9018" t="inlineStr">
        <is>
          <t>LAX</t>
        </is>
      </c>
      <c r="F9018" s="10" t="n">
        <v>740</v>
      </c>
      <c r="G9018" t="inlineStr">
        <is>
          <t>0700-0759</t>
        </is>
      </c>
      <c r="H9018" s="9">
        <f>INT(F9018/100)</f>
        <v/>
      </c>
      <c r="I9018" t="n">
        <v>-4</v>
      </c>
      <c r="J9018" t="n">
        <v>0</v>
      </c>
      <c r="K9018" t="n">
        <v>-29</v>
      </c>
      <c r="L9018" t="n">
        <v>0</v>
      </c>
      <c r="M9018" t="n">
        <v>0</v>
      </c>
      <c r="O9018" t="n">
        <v>0</v>
      </c>
    </row>
    <row r="9019">
      <c r="A9019" s="8" t="n">
        <v>46225</v>
      </c>
      <c r="B9019" t="inlineStr">
        <is>
          <t>DL</t>
        </is>
      </c>
      <c r="C9019" s="9">
        <f>_xlfn.XLOOKUP(B9019,Carriers[Code],Carriers[Airline])</f>
        <v/>
      </c>
      <c r="D9019" t="n">
        <v>499</v>
      </c>
      <c r="E9019" t="inlineStr">
        <is>
          <t>DEN</t>
        </is>
      </c>
      <c r="F9019" s="10" t="n">
        <v>745</v>
      </c>
      <c r="G9019" t="inlineStr">
        <is>
          <t>0700-0759</t>
        </is>
      </c>
      <c r="H9019" s="9">
        <f>INT(F9019/100)</f>
        <v/>
      </c>
      <c r="I9019" t="n">
        <v>1</v>
      </c>
      <c r="J9019" t="n">
        <v>0</v>
      </c>
      <c r="K9019" t="n">
        <v>6</v>
      </c>
      <c r="L9019" t="n">
        <v>0</v>
      </c>
      <c r="M9019" t="n">
        <v>0</v>
      </c>
      <c r="O9019" t="n">
        <v>0</v>
      </c>
    </row>
    <row r="9020">
      <c r="A9020" s="8" t="n">
        <v>46225</v>
      </c>
      <c r="B9020" t="inlineStr">
        <is>
          <t>UA</t>
        </is>
      </c>
      <c r="C9020" s="9">
        <f>_xlfn.XLOOKUP(B9020,Carriers[Code],Carriers[Airline])</f>
        <v/>
      </c>
      <c r="D9020" t="n">
        <v>647</v>
      </c>
      <c r="E9020" t="inlineStr">
        <is>
          <t>DEN</t>
        </is>
      </c>
      <c r="F9020" s="10" t="n">
        <v>745</v>
      </c>
      <c r="G9020" t="inlineStr">
        <is>
          <t>0700-0759</t>
        </is>
      </c>
      <c r="H9020" s="9">
        <f>INT(F9020/100)</f>
        <v/>
      </c>
      <c r="I9020" t="n">
        <v>-1</v>
      </c>
      <c r="J9020" t="n">
        <v>0</v>
      </c>
      <c r="K9020" t="n">
        <v>2</v>
      </c>
      <c r="L9020" t="n">
        <v>0</v>
      </c>
      <c r="M9020" t="n">
        <v>0</v>
      </c>
      <c r="O9020" t="n">
        <v>0</v>
      </c>
    </row>
    <row r="9021">
      <c r="A9021" s="8" t="n">
        <v>46225</v>
      </c>
      <c r="B9021" t="inlineStr">
        <is>
          <t>DL</t>
        </is>
      </c>
      <c r="C9021" s="9">
        <f>_xlfn.XLOOKUP(B9021,Carriers[Code],Carriers[Airline])</f>
        <v/>
      </c>
      <c r="D9021" t="n">
        <v>497</v>
      </c>
      <c r="E9021" t="inlineStr">
        <is>
          <t>LAS</t>
        </is>
      </c>
      <c r="F9021" s="10" t="n">
        <v>750</v>
      </c>
      <c r="G9021" t="inlineStr">
        <is>
          <t>0700-0759</t>
        </is>
      </c>
      <c r="H9021" s="9">
        <f>INT(F9021/100)</f>
        <v/>
      </c>
      <c r="I9021" t="n">
        <v>13</v>
      </c>
      <c r="J9021" t="n">
        <v>0</v>
      </c>
      <c r="K9021" t="n">
        <v>4</v>
      </c>
      <c r="L9021" t="n">
        <v>0</v>
      </c>
      <c r="M9021" t="n">
        <v>0</v>
      </c>
      <c r="O9021" t="n">
        <v>0</v>
      </c>
    </row>
    <row r="9022">
      <c r="A9022" s="8" t="n">
        <v>46225</v>
      </c>
      <c r="B9022" t="inlineStr">
        <is>
          <t>DL</t>
        </is>
      </c>
      <c r="C9022" s="9">
        <f>_xlfn.XLOOKUP(B9022,Carriers[Code],Carriers[Airline])</f>
        <v/>
      </c>
      <c r="D9022" t="n">
        <v>384</v>
      </c>
      <c r="E9022" t="inlineStr">
        <is>
          <t>SEA</t>
        </is>
      </c>
      <c r="F9022" s="10" t="n">
        <v>753</v>
      </c>
      <c r="G9022" t="inlineStr">
        <is>
          <t>0700-0759</t>
        </is>
      </c>
      <c r="H9022" s="9">
        <f>INT(F9022/100)</f>
        <v/>
      </c>
      <c r="I9022" t="n">
        <v>-4</v>
      </c>
      <c r="J9022" t="n">
        <v>0</v>
      </c>
      <c r="K9022" t="n">
        <v>-17</v>
      </c>
      <c r="L9022" t="n">
        <v>0</v>
      </c>
      <c r="M9022" t="n">
        <v>0</v>
      </c>
      <c r="O9022" t="n">
        <v>0</v>
      </c>
    </row>
    <row r="9023">
      <c r="A9023" s="8" t="n">
        <v>46225</v>
      </c>
      <c r="B9023" t="inlineStr">
        <is>
          <t>B6</t>
        </is>
      </c>
      <c r="C9023" s="9">
        <f>_xlfn.XLOOKUP(B9023,Carriers[Code],Carriers[Airline])</f>
        <v/>
      </c>
      <c r="D9023" t="n">
        <v>669</v>
      </c>
      <c r="E9023" t="inlineStr">
        <is>
          <t>FLL</t>
        </is>
      </c>
      <c r="F9023" s="10" t="n">
        <v>754</v>
      </c>
      <c r="G9023" t="inlineStr">
        <is>
          <t>0700-0759</t>
        </is>
      </c>
      <c r="H9023" s="9">
        <f>INT(F9023/100)</f>
        <v/>
      </c>
      <c r="I9023" t="n">
        <v>-4</v>
      </c>
      <c r="J9023" t="n">
        <v>0</v>
      </c>
      <c r="K9023" t="n">
        <v>2</v>
      </c>
      <c r="L9023" t="n">
        <v>0</v>
      </c>
      <c r="M9023" t="n">
        <v>0</v>
      </c>
      <c r="O9023" t="n">
        <v>0</v>
      </c>
    </row>
    <row r="9024">
      <c r="A9024" s="8" t="n">
        <v>46225</v>
      </c>
      <c r="B9024" t="inlineStr">
        <is>
          <t>DL</t>
        </is>
      </c>
      <c r="C9024" s="9">
        <f>_xlfn.XLOOKUP(B9024,Carriers[Code],Carriers[Airline])</f>
        <v/>
      </c>
      <c r="D9024" t="n">
        <v>1401</v>
      </c>
      <c r="E9024" t="inlineStr">
        <is>
          <t>FLL</t>
        </is>
      </c>
      <c r="F9024" s="10" t="n">
        <v>755</v>
      </c>
      <c r="G9024" t="inlineStr">
        <is>
          <t>0700-0759</t>
        </is>
      </c>
      <c r="H9024" s="9">
        <f>INT(F9024/100)</f>
        <v/>
      </c>
      <c r="M9024" t="n">
        <v>1</v>
      </c>
      <c r="N9024" t="inlineStr">
        <is>
          <t>B</t>
        </is>
      </c>
      <c r="O9024" t="n">
        <v>0</v>
      </c>
    </row>
    <row r="9025">
      <c r="A9025" s="8" t="n">
        <v>46225</v>
      </c>
      <c r="B9025" t="inlineStr">
        <is>
          <t>AA</t>
        </is>
      </c>
      <c r="C9025" s="9">
        <f>_xlfn.XLOOKUP(B9025,Carriers[Code],Carriers[Airline])</f>
        <v/>
      </c>
      <c r="D9025" t="n">
        <v>1259</v>
      </c>
      <c r="E9025" t="inlineStr">
        <is>
          <t>MIA</t>
        </is>
      </c>
      <c r="F9025" s="10" t="n">
        <v>800</v>
      </c>
      <c r="G9025" t="inlineStr">
        <is>
          <t>0800-0859</t>
        </is>
      </c>
      <c r="H9025" s="9">
        <f>INT(F9025/100)</f>
        <v/>
      </c>
      <c r="I9025" t="n">
        <v>-3</v>
      </c>
      <c r="J9025" t="n">
        <v>0</v>
      </c>
      <c r="K9025" t="n">
        <v>0</v>
      </c>
      <c r="L9025" t="n">
        <v>0</v>
      </c>
      <c r="M9025" t="n">
        <v>0</v>
      </c>
      <c r="O9025" t="n">
        <v>0</v>
      </c>
    </row>
    <row r="9026">
      <c r="A9026" s="8" t="n">
        <v>46225</v>
      </c>
      <c r="B9026" t="inlineStr">
        <is>
          <t>B6</t>
        </is>
      </c>
      <c r="C9026" s="9">
        <f>_xlfn.XLOOKUP(B9026,Carriers[Code],Carriers[Airline])</f>
        <v/>
      </c>
      <c r="D9026" t="n">
        <v>351</v>
      </c>
      <c r="E9026" t="inlineStr">
        <is>
          <t>MCO</t>
        </is>
      </c>
      <c r="F9026" s="10" t="n">
        <v>800</v>
      </c>
      <c r="G9026" t="inlineStr">
        <is>
          <t>0800-0859</t>
        </is>
      </c>
      <c r="H9026" s="9">
        <f>INT(F9026/100)</f>
        <v/>
      </c>
      <c r="I9026" t="n">
        <v>-3</v>
      </c>
      <c r="J9026" t="n">
        <v>0</v>
      </c>
      <c r="K9026" t="n">
        <v>3</v>
      </c>
      <c r="L9026" t="n">
        <v>0</v>
      </c>
      <c r="M9026" t="n">
        <v>0</v>
      </c>
      <c r="O9026" t="n">
        <v>0</v>
      </c>
    </row>
    <row r="9027">
      <c r="A9027" s="8" t="n">
        <v>46225</v>
      </c>
      <c r="B9027" t="inlineStr">
        <is>
          <t>DL</t>
        </is>
      </c>
      <c r="C9027" s="9">
        <f>_xlfn.XLOOKUP(B9027,Carriers[Code],Carriers[Airline])</f>
        <v/>
      </c>
      <c r="D9027" t="n">
        <v>923</v>
      </c>
      <c r="E9027" t="inlineStr">
        <is>
          <t>ATL</t>
        </is>
      </c>
      <c r="F9027" s="10" t="n">
        <v>800</v>
      </c>
      <c r="G9027" t="inlineStr">
        <is>
          <t>0800-0859</t>
        </is>
      </c>
      <c r="H9027" s="9">
        <f>INT(F9027/100)</f>
        <v/>
      </c>
      <c r="I9027" t="n">
        <v>-1</v>
      </c>
      <c r="J9027" t="n">
        <v>0</v>
      </c>
      <c r="K9027" t="n">
        <v>-7</v>
      </c>
      <c r="L9027" t="n">
        <v>0</v>
      </c>
      <c r="M9027" t="n">
        <v>0</v>
      </c>
      <c r="O9027" t="n">
        <v>0</v>
      </c>
    </row>
    <row r="9028">
      <c r="A9028" s="8" t="n">
        <v>46225</v>
      </c>
      <c r="B9028" t="inlineStr">
        <is>
          <t>UA</t>
        </is>
      </c>
      <c r="C9028" s="9">
        <f>_xlfn.XLOOKUP(B9028,Carriers[Code],Carriers[Airline])</f>
        <v/>
      </c>
      <c r="D9028" t="n">
        <v>570</v>
      </c>
      <c r="E9028" t="inlineStr">
        <is>
          <t>EWR</t>
        </is>
      </c>
      <c r="F9028" s="10" t="n">
        <v>800</v>
      </c>
      <c r="G9028" t="inlineStr">
        <is>
          <t>0800-0859</t>
        </is>
      </c>
      <c r="H9028" s="9">
        <f>INT(F9028/100)</f>
        <v/>
      </c>
      <c r="I9028" t="n">
        <v>-1</v>
      </c>
      <c r="J9028" t="n">
        <v>0</v>
      </c>
      <c r="K9028" t="n">
        <v>-9</v>
      </c>
      <c r="L9028" t="n">
        <v>0</v>
      </c>
      <c r="M9028" t="n">
        <v>0</v>
      </c>
      <c r="O9028" t="n">
        <v>0</v>
      </c>
    </row>
    <row r="9029">
      <c r="A9029" s="8" t="n">
        <v>46225</v>
      </c>
      <c r="B9029" t="inlineStr">
        <is>
          <t>YX</t>
        </is>
      </c>
      <c r="C9029" s="9">
        <f>_xlfn.XLOOKUP(B9029,Carriers[Code],Carriers[Airline])</f>
        <v/>
      </c>
      <c r="D9029" t="n">
        <v>5735</v>
      </c>
      <c r="E9029" t="inlineStr">
        <is>
          <t>LGA</t>
        </is>
      </c>
      <c r="F9029" s="10" t="n">
        <v>800</v>
      </c>
      <c r="G9029" t="inlineStr">
        <is>
          <t>0800-0859</t>
        </is>
      </c>
      <c r="H9029" s="9">
        <f>INT(F9029/100)</f>
        <v/>
      </c>
      <c r="I9029" t="n">
        <v>-5</v>
      </c>
      <c r="J9029" t="n">
        <v>0</v>
      </c>
      <c r="K9029" t="n">
        <v>-12</v>
      </c>
      <c r="L9029" t="n">
        <v>0</v>
      </c>
      <c r="M9029" t="n">
        <v>0</v>
      </c>
      <c r="O9029" t="n">
        <v>0</v>
      </c>
    </row>
    <row r="9030">
      <c r="A9030" s="8" t="n">
        <v>46225</v>
      </c>
      <c r="B9030" t="inlineStr">
        <is>
          <t>AA</t>
        </is>
      </c>
      <c r="C9030" s="9">
        <f>_xlfn.XLOOKUP(B9030,Carriers[Code],Carriers[Airline])</f>
        <v/>
      </c>
      <c r="D9030" t="n">
        <v>701</v>
      </c>
      <c r="E9030" t="inlineStr">
        <is>
          <t>DFW</t>
        </is>
      </c>
      <c r="F9030" s="10" t="n">
        <v>801</v>
      </c>
      <c r="G9030" t="inlineStr">
        <is>
          <t>0800-0859</t>
        </is>
      </c>
      <c r="H9030" s="9">
        <f>INT(F9030/100)</f>
        <v/>
      </c>
      <c r="I9030" t="n">
        <v>29</v>
      </c>
      <c r="J9030" t="n">
        <v>1</v>
      </c>
      <c r="K9030" t="n">
        <v>8</v>
      </c>
      <c r="L9030" t="n">
        <v>0</v>
      </c>
      <c r="M9030" t="n">
        <v>0</v>
      </c>
      <c r="O9030" t="n">
        <v>0</v>
      </c>
    </row>
    <row r="9031">
      <c r="A9031" s="8" t="n">
        <v>46225</v>
      </c>
      <c r="B9031" t="inlineStr">
        <is>
          <t>B6</t>
        </is>
      </c>
      <c r="C9031" s="9">
        <f>_xlfn.XLOOKUP(B9031,Carriers[Code],Carriers[Airline])</f>
        <v/>
      </c>
      <c r="D9031" t="n">
        <v>2115</v>
      </c>
      <c r="E9031" t="inlineStr">
        <is>
          <t>BUF</t>
        </is>
      </c>
      <c r="F9031" s="10" t="n">
        <v>802</v>
      </c>
      <c r="G9031" t="inlineStr">
        <is>
          <t>0800-0859</t>
        </is>
      </c>
      <c r="H9031" s="9">
        <f>INT(F9031/100)</f>
        <v/>
      </c>
      <c r="M9031" t="n">
        <v>1</v>
      </c>
      <c r="N9031" t="inlineStr">
        <is>
          <t>A</t>
        </is>
      </c>
      <c r="O9031" t="n">
        <v>0</v>
      </c>
    </row>
    <row r="9032">
      <c r="A9032" s="8" t="n">
        <v>46225</v>
      </c>
      <c r="B9032" t="inlineStr">
        <is>
          <t>AA</t>
        </is>
      </c>
      <c r="C9032" s="9">
        <f>_xlfn.XLOOKUP(B9032,Carriers[Code],Carriers[Airline])</f>
        <v/>
      </c>
      <c r="D9032" t="n">
        <v>2764</v>
      </c>
      <c r="E9032" t="inlineStr">
        <is>
          <t>PHL</t>
        </is>
      </c>
      <c r="F9032" s="10" t="n">
        <v>803</v>
      </c>
      <c r="G9032" t="inlineStr">
        <is>
          <t>0800-0859</t>
        </is>
      </c>
      <c r="H9032" s="9">
        <f>INT(F9032/100)</f>
        <v/>
      </c>
      <c r="I9032" t="n">
        <v>-7</v>
      </c>
      <c r="J9032" t="n">
        <v>0</v>
      </c>
      <c r="K9032" t="n">
        <v>-27</v>
      </c>
      <c r="L9032" t="n">
        <v>0</v>
      </c>
      <c r="M9032" t="n">
        <v>0</v>
      </c>
      <c r="O9032" t="n">
        <v>0</v>
      </c>
    </row>
    <row r="9033">
      <c r="A9033" s="8" t="n">
        <v>46225</v>
      </c>
      <c r="B9033" t="inlineStr">
        <is>
          <t>AA</t>
        </is>
      </c>
      <c r="C9033" s="9">
        <f>_xlfn.XLOOKUP(B9033,Carriers[Code],Carriers[Airline])</f>
        <v/>
      </c>
      <c r="D9033" t="n">
        <v>2715</v>
      </c>
      <c r="E9033" t="inlineStr">
        <is>
          <t>CLT</t>
        </is>
      </c>
      <c r="F9033" s="10" t="n">
        <v>805</v>
      </c>
      <c r="G9033" t="inlineStr">
        <is>
          <t>0800-0859</t>
        </is>
      </c>
      <c r="H9033" s="9">
        <f>INT(F9033/100)</f>
        <v/>
      </c>
      <c r="I9033" t="n">
        <v>84</v>
      </c>
      <c r="J9033" t="n">
        <v>1</v>
      </c>
      <c r="K9033" t="n">
        <v>103</v>
      </c>
      <c r="L9033" t="n">
        <v>1</v>
      </c>
      <c r="M9033" t="n">
        <v>0</v>
      </c>
      <c r="O9033" t="n">
        <v>0</v>
      </c>
      <c r="P9033" t="n">
        <v>84</v>
      </c>
      <c r="Q9033" t="n">
        <v>0</v>
      </c>
      <c r="R9033" t="n">
        <v>19</v>
      </c>
      <c r="S9033" t="n">
        <v>0</v>
      </c>
      <c r="T9033" t="n">
        <v>0</v>
      </c>
    </row>
    <row r="9034">
      <c r="A9034" s="8" t="n">
        <v>46225</v>
      </c>
      <c r="B9034" t="inlineStr">
        <is>
          <t>YX</t>
        </is>
      </c>
      <c r="C9034" s="9">
        <f>_xlfn.XLOOKUP(B9034,Carriers[Code],Carriers[Airline])</f>
        <v/>
      </c>
      <c r="D9034" t="n">
        <v>4377</v>
      </c>
      <c r="E9034" t="inlineStr">
        <is>
          <t>LGA</t>
        </is>
      </c>
      <c r="F9034" s="10" t="n">
        <v>806</v>
      </c>
      <c r="G9034" t="inlineStr">
        <is>
          <t>0800-0859</t>
        </is>
      </c>
      <c r="H9034" s="9">
        <f>INT(F9034/100)</f>
        <v/>
      </c>
      <c r="I9034" t="n">
        <v>-7</v>
      </c>
      <c r="J9034" t="n">
        <v>0</v>
      </c>
      <c r="K9034" t="n">
        <v>-21</v>
      </c>
      <c r="L9034" t="n">
        <v>0</v>
      </c>
      <c r="M9034" t="n">
        <v>0</v>
      </c>
      <c r="O9034" t="n">
        <v>0</v>
      </c>
    </row>
    <row r="9035">
      <c r="A9035" s="8" t="n">
        <v>46225</v>
      </c>
      <c r="B9035" t="inlineStr">
        <is>
          <t>YX</t>
        </is>
      </c>
      <c r="C9035" s="9">
        <f>_xlfn.XLOOKUP(B9035,Carriers[Code],Carriers[Airline])</f>
        <v/>
      </c>
      <c r="D9035" t="n">
        <v>4399</v>
      </c>
      <c r="E9035" t="inlineStr">
        <is>
          <t>CMH</t>
        </is>
      </c>
      <c r="F9035" s="10" t="n">
        <v>809</v>
      </c>
      <c r="G9035" t="inlineStr">
        <is>
          <t>0800-0859</t>
        </is>
      </c>
      <c r="H9035" s="9">
        <f>INT(F9035/100)</f>
        <v/>
      </c>
      <c r="I9035" t="n">
        <v>-3</v>
      </c>
      <c r="J9035" t="n">
        <v>0</v>
      </c>
      <c r="K9035" t="n">
        <v>-16</v>
      </c>
      <c r="L9035" t="n">
        <v>0</v>
      </c>
      <c r="M9035" t="n">
        <v>0</v>
      </c>
      <c r="O9035" t="n">
        <v>0</v>
      </c>
    </row>
    <row r="9036">
      <c r="A9036" s="8" t="n">
        <v>46225</v>
      </c>
      <c r="B9036" t="inlineStr">
        <is>
          <t>B6</t>
        </is>
      </c>
      <c r="C9036" s="9">
        <f>_xlfn.XLOOKUP(B9036,Carriers[Code],Carriers[Airline])</f>
        <v/>
      </c>
      <c r="D9036" t="n">
        <v>311</v>
      </c>
      <c r="E9036" t="inlineStr">
        <is>
          <t>ORD</t>
        </is>
      </c>
      <c r="F9036" s="10" t="n">
        <v>810</v>
      </c>
      <c r="G9036" t="inlineStr">
        <is>
          <t>0800-0859</t>
        </is>
      </c>
      <c r="H9036" s="9">
        <f>INT(F9036/100)</f>
        <v/>
      </c>
      <c r="M9036" t="n">
        <v>1</v>
      </c>
      <c r="N9036" t="inlineStr">
        <is>
          <t>A</t>
        </is>
      </c>
      <c r="O9036" t="n">
        <v>0</v>
      </c>
    </row>
    <row r="9037">
      <c r="A9037" s="8" t="n">
        <v>46225</v>
      </c>
      <c r="B9037" t="inlineStr">
        <is>
          <t>YX</t>
        </is>
      </c>
      <c r="C9037" s="9">
        <f>_xlfn.XLOOKUP(B9037,Carriers[Code],Carriers[Airline])</f>
        <v/>
      </c>
      <c r="D9037" t="n">
        <v>5654</v>
      </c>
      <c r="E9037" t="inlineStr">
        <is>
          <t>CMH</t>
        </is>
      </c>
      <c r="F9037" s="10" t="n">
        <v>811</v>
      </c>
      <c r="G9037" t="inlineStr">
        <is>
          <t>0800-0859</t>
        </is>
      </c>
      <c r="H9037" s="9">
        <f>INT(F9037/100)</f>
        <v/>
      </c>
      <c r="I9037" t="n">
        <v>-7</v>
      </c>
      <c r="J9037" t="n">
        <v>0</v>
      </c>
      <c r="K9037" t="n">
        <v>-19</v>
      </c>
      <c r="L9037" t="n">
        <v>0</v>
      </c>
      <c r="M9037" t="n">
        <v>0</v>
      </c>
      <c r="O9037" t="n">
        <v>0</v>
      </c>
    </row>
    <row r="9038">
      <c r="A9038" s="8" t="n">
        <v>46225</v>
      </c>
      <c r="B9038" t="inlineStr">
        <is>
          <t>B6</t>
        </is>
      </c>
      <c r="C9038" s="9">
        <f>_xlfn.XLOOKUP(B9038,Carriers[Code],Carriers[Airline])</f>
        <v/>
      </c>
      <c r="D9038" t="n">
        <v>791</v>
      </c>
      <c r="E9038" t="inlineStr">
        <is>
          <t>TPA</t>
        </is>
      </c>
      <c r="F9038" s="10" t="n">
        <v>815</v>
      </c>
      <c r="G9038" t="inlineStr">
        <is>
          <t>0800-0859</t>
        </is>
      </c>
      <c r="H9038" s="9">
        <f>INT(F9038/100)</f>
        <v/>
      </c>
      <c r="I9038" t="n">
        <v>-1</v>
      </c>
      <c r="J9038" t="n">
        <v>0</v>
      </c>
      <c r="K9038" t="n">
        <v>7</v>
      </c>
      <c r="L9038" t="n">
        <v>0</v>
      </c>
      <c r="M9038" t="n">
        <v>0</v>
      </c>
      <c r="O9038" t="n">
        <v>0</v>
      </c>
    </row>
    <row r="9039">
      <c r="A9039" s="8" t="n">
        <v>46225</v>
      </c>
      <c r="B9039" t="inlineStr">
        <is>
          <t>B6</t>
        </is>
      </c>
      <c r="C9039" s="9">
        <f>_xlfn.XLOOKUP(B9039,Carriers[Code],Carriers[Airline])</f>
        <v/>
      </c>
      <c r="D9039" t="n">
        <v>1177</v>
      </c>
      <c r="E9039" t="inlineStr">
        <is>
          <t>LAS</t>
        </is>
      </c>
      <c r="F9039" s="10" t="n">
        <v>815</v>
      </c>
      <c r="G9039" t="inlineStr">
        <is>
          <t>0800-0859</t>
        </is>
      </c>
      <c r="H9039" s="9">
        <f>INT(F9039/100)</f>
        <v/>
      </c>
      <c r="I9039" t="n">
        <v>95</v>
      </c>
      <c r="J9039" t="n">
        <v>1</v>
      </c>
      <c r="K9039" t="n">
        <v>81</v>
      </c>
      <c r="L9039" t="n">
        <v>1</v>
      </c>
      <c r="M9039" t="n">
        <v>0</v>
      </c>
      <c r="O9039" t="n">
        <v>0</v>
      </c>
      <c r="P9039" t="n">
        <v>13</v>
      </c>
      <c r="Q9039" t="n">
        <v>0</v>
      </c>
      <c r="R9039" t="n">
        <v>0</v>
      </c>
      <c r="S9039" t="n">
        <v>0</v>
      </c>
      <c r="T9039" t="n">
        <v>68</v>
      </c>
    </row>
    <row r="9040">
      <c r="A9040" s="8" t="n">
        <v>46225</v>
      </c>
      <c r="B9040" t="inlineStr">
        <is>
          <t>UA</t>
        </is>
      </c>
      <c r="C9040" s="9">
        <f>_xlfn.XLOOKUP(B9040,Carriers[Code],Carriers[Airline])</f>
        <v/>
      </c>
      <c r="D9040" t="n">
        <v>1834</v>
      </c>
      <c r="E9040" t="inlineStr">
        <is>
          <t>ORD</t>
        </is>
      </c>
      <c r="F9040" s="10" t="n">
        <v>815</v>
      </c>
      <c r="G9040" t="inlineStr">
        <is>
          <t>0800-0859</t>
        </is>
      </c>
      <c r="H9040" s="9">
        <f>INT(F9040/100)</f>
        <v/>
      </c>
      <c r="I9040" t="n">
        <v>19</v>
      </c>
      <c r="J9040" t="n">
        <v>1</v>
      </c>
      <c r="K9040" t="n">
        <v>26</v>
      </c>
      <c r="L9040" t="n">
        <v>1</v>
      </c>
      <c r="M9040" t="n">
        <v>0</v>
      </c>
      <c r="O9040" t="n">
        <v>0</v>
      </c>
      <c r="P9040" t="n">
        <v>19</v>
      </c>
      <c r="Q9040" t="n">
        <v>0</v>
      </c>
      <c r="R9040" t="n">
        <v>7</v>
      </c>
      <c r="S9040" t="n">
        <v>0</v>
      </c>
      <c r="T9040" t="n">
        <v>0</v>
      </c>
    </row>
    <row r="9041">
      <c r="A9041" s="8" t="n">
        <v>46225</v>
      </c>
      <c r="B9041" t="inlineStr">
        <is>
          <t>YX</t>
        </is>
      </c>
      <c r="C9041" s="9">
        <f>_xlfn.XLOOKUP(B9041,Carriers[Code],Carriers[Airline])</f>
        <v/>
      </c>
      <c r="D9041" t="n">
        <v>5678</v>
      </c>
      <c r="E9041" t="inlineStr">
        <is>
          <t>PIT</t>
        </is>
      </c>
      <c r="F9041" s="10" t="n">
        <v>815</v>
      </c>
      <c r="G9041" t="inlineStr">
        <is>
          <t>0800-0859</t>
        </is>
      </c>
      <c r="H9041" s="9">
        <f>INT(F9041/100)</f>
        <v/>
      </c>
      <c r="I9041" t="n">
        <v>57</v>
      </c>
      <c r="J9041" t="n">
        <v>1</v>
      </c>
      <c r="K9041" t="n">
        <v>52</v>
      </c>
      <c r="L9041" t="n">
        <v>1</v>
      </c>
      <c r="M9041" t="n">
        <v>0</v>
      </c>
      <c r="O9041" t="n">
        <v>0</v>
      </c>
      <c r="P9041" t="n">
        <v>0</v>
      </c>
      <c r="Q9041" t="n">
        <v>0</v>
      </c>
      <c r="R9041" t="n">
        <v>0</v>
      </c>
      <c r="S9041" t="n">
        <v>0</v>
      </c>
      <c r="T9041" t="n">
        <v>52</v>
      </c>
    </row>
    <row r="9042">
      <c r="A9042" s="8" t="n">
        <v>46225</v>
      </c>
      <c r="B9042" t="inlineStr">
        <is>
          <t>DL</t>
        </is>
      </c>
      <c r="C9042" s="9">
        <f>_xlfn.XLOOKUP(B9042,Carriers[Code],Carriers[Airline])</f>
        <v/>
      </c>
      <c r="D9042" t="n">
        <v>1308</v>
      </c>
      <c r="E9042" t="inlineStr">
        <is>
          <t>MSP</t>
        </is>
      </c>
      <c r="F9042" s="10" t="n">
        <v>816</v>
      </c>
      <c r="G9042" t="inlineStr">
        <is>
          <t>0800-0859</t>
        </is>
      </c>
      <c r="H9042" s="9">
        <f>INT(F9042/100)</f>
        <v/>
      </c>
      <c r="I9042" t="n">
        <v>-7</v>
      </c>
      <c r="J9042" t="n">
        <v>0</v>
      </c>
      <c r="K9042" t="n">
        <v>27</v>
      </c>
      <c r="L9042" t="n">
        <v>1</v>
      </c>
      <c r="M9042" t="n">
        <v>0</v>
      </c>
      <c r="O9042" t="n">
        <v>0</v>
      </c>
      <c r="P9042" t="n">
        <v>0</v>
      </c>
      <c r="Q9042" t="n">
        <v>0</v>
      </c>
      <c r="R9042" t="n">
        <v>27</v>
      </c>
      <c r="S9042" t="n">
        <v>0</v>
      </c>
      <c r="T9042" t="n">
        <v>0</v>
      </c>
    </row>
    <row r="9043">
      <c r="A9043" s="8" t="n">
        <v>46225</v>
      </c>
      <c r="B9043" t="inlineStr">
        <is>
          <t>AA</t>
        </is>
      </c>
      <c r="C9043" s="9">
        <f>_xlfn.XLOOKUP(B9043,Carriers[Code],Carriers[Airline])</f>
        <v/>
      </c>
      <c r="D9043" t="n">
        <v>1550</v>
      </c>
      <c r="E9043" t="inlineStr">
        <is>
          <t>DCA</t>
        </is>
      </c>
      <c r="F9043" s="10" t="n">
        <v>819</v>
      </c>
      <c r="G9043" t="inlineStr">
        <is>
          <t>0800-0859</t>
        </is>
      </c>
      <c r="H9043" s="9">
        <f>INT(F9043/100)</f>
        <v/>
      </c>
      <c r="M9043" t="n">
        <v>1</v>
      </c>
      <c r="N9043" t="inlineStr">
        <is>
          <t>B</t>
        </is>
      </c>
      <c r="O9043" t="n">
        <v>0</v>
      </c>
    </row>
    <row r="9044">
      <c r="A9044" s="8" t="n">
        <v>46225</v>
      </c>
      <c r="B9044" t="inlineStr">
        <is>
          <t>B6</t>
        </is>
      </c>
      <c r="C9044" s="9">
        <f>_xlfn.XLOOKUP(B9044,Carriers[Code],Carriers[Airline])</f>
        <v/>
      </c>
      <c r="D9044" t="n">
        <v>833</v>
      </c>
      <c r="E9044" t="inlineStr">
        <is>
          <t>SFO</t>
        </is>
      </c>
      <c r="F9044" s="10" t="n">
        <v>820</v>
      </c>
      <c r="G9044" t="inlineStr">
        <is>
          <t>0800-0859</t>
        </is>
      </c>
      <c r="H9044" s="9">
        <f>INT(F9044/100)</f>
        <v/>
      </c>
      <c r="I9044" t="n">
        <v>1</v>
      </c>
      <c r="J9044" t="n">
        <v>0</v>
      </c>
      <c r="K9044" t="n">
        <v>5</v>
      </c>
      <c r="L9044" t="n">
        <v>0</v>
      </c>
      <c r="M9044" t="n">
        <v>0</v>
      </c>
      <c r="O9044" t="n">
        <v>0</v>
      </c>
    </row>
    <row r="9045">
      <c r="A9045" s="8" t="n">
        <v>46225</v>
      </c>
      <c r="B9045" t="inlineStr">
        <is>
          <t>DL</t>
        </is>
      </c>
      <c r="C9045" s="9">
        <f>_xlfn.XLOOKUP(B9045,Carriers[Code],Carriers[Airline])</f>
        <v/>
      </c>
      <c r="D9045" t="n">
        <v>2141</v>
      </c>
      <c r="E9045" t="inlineStr">
        <is>
          <t>BNA</t>
        </is>
      </c>
      <c r="F9045" s="10" t="n">
        <v>820</v>
      </c>
      <c r="G9045" t="inlineStr">
        <is>
          <t>0800-0859</t>
        </is>
      </c>
      <c r="H9045" s="9">
        <f>INT(F9045/100)</f>
        <v/>
      </c>
      <c r="I9045" t="n">
        <v>-4</v>
      </c>
      <c r="J9045" t="n">
        <v>0</v>
      </c>
      <c r="K9045" t="n">
        <v>-16</v>
      </c>
      <c r="L9045" t="n">
        <v>0</v>
      </c>
      <c r="M9045" t="n">
        <v>0</v>
      </c>
      <c r="O9045" t="n">
        <v>0</v>
      </c>
    </row>
    <row r="9046">
      <c r="A9046" s="8" t="n">
        <v>46225</v>
      </c>
      <c r="B9046" t="inlineStr">
        <is>
          <t>AS</t>
        </is>
      </c>
      <c r="C9046" s="9">
        <f>_xlfn.XLOOKUP(B9046,Carriers[Code],Carriers[Airline])</f>
        <v/>
      </c>
      <c r="D9046" t="n">
        <v>256</v>
      </c>
      <c r="E9046" t="inlineStr">
        <is>
          <t>SAN</t>
        </is>
      </c>
      <c r="F9046" s="10" t="n">
        <v>828</v>
      </c>
      <c r="G9046" t="inlineStr">
        <is>
          <t>0800-0859</t>
        </is>
      </c>
      <c r="H9046" s="9">
        <f>INT(F9046/100)</f>
        <v/>
      </c>
      <c r="I9046" t="n">
        <v>404</v>
      </c>
      <c r="J9046" t="n">
        <v>1</v>
      </c>
      <c r="K9046" t="n">
        <v>403</v>
      </c>
      <c r="L9046" t="n">
        <v>1</v>
      </c>
      <c r="M9046" t="n">
        <v>0</v>
      </c>
      <c r="O9046" t="n">
        <v>0</v>
      </c>
      <c r="P9046" t="n">
        <v>403</v>
      </c>
      <c r="Q9046" t="n">
        <v>0</v>
      </c>
      <c r="R9046" t="n">
        <v>0</v>
      </c>
      <c r="S9046" t="n">
        <v>0</v>
      </c>
      <c r="T9046" t="n">
        <v>0</v>
      </c>
    </row>
    <row r="9047">
      <c r="A9047" s="8" t="n">
        <v>46225</v>
      </c>
      <c r="B9047" t="inlineStr">
        <is>
          <t>B6</t>
        </is>
      </c>
      <c r="C9047" s="9">
        <f>_xlfn.XLOOKUP(B9047,Carriers[Code],Carriers[Airline])</f>
        <v/>
      </c>
      <c r="D9047" t="n">
        <v>2355</v>
      </c>
      <c r="E9047" t="inlineStr">
        <is>
          <t>DCA</t>
        </is>
      </c>
      <c r="F9047" s="10" t="n">
        <v>829</v>
      </c>
      <c r="G9047" t="inlineStr">
        <is>
          <t>0800-0859</t>
        </is>
      </c>
      <c r="H9047" s="9">
        <f>INT(F9047/100)</f>
        <v/>
      </c>
      <c r="I9047" t="n">
        <v>97</v>
      </c>
      <c r="J9047" t="n">
        <v>1</v>
      </c>
      <c r="K9047" t="n">
        <v>95</v>
      </c>
      <c r="L9047" t="n">
        <v>1</v>
      </c>
      <c r="M9047" t="n">
        <v>0</v>
      </c>
      <c r="O9047" t="n">
        <v>0</v>
      </c>
      <c r="P9047" t="n">
        <v>74</v>
      </c>
      <c r="Q9047" t="n">
        <v>0</v>
      </c>
      <c r="R9047" t="n">
        <v>21</v>
      </c>
      <c r="S9047" t="n">
        <v>0</v>
      </c>
      <c r="T9047" t="n">
        <v>0</v>
      </c>
    </row>
    <row r="9048">
      <c r="A9048" s="8" t="n">
        <v>46225</v>
      </c>
      <c r="B9048" t="inlineStr">
        <is>
          <t>B6</t>
        </is>
      </c>
      <c r="C9048" s="9">
        <f>_xlfn.XLOOKUP(B9048,Carriers[Code],Carriers[Airline])</f>
        <v/>
      </c>
      <c r="D9048" t="n">
        <v>1097</v>
      </c>
      <c r="E9048" t="inlineStr">
        <is>
          <t>ATL</t>
        </is>
      </c>
      <c r="F9048" s="10" t="n">
        <v>830</v>
      </c>
      <c r="G9048" t="inlineStr">
        <is>
          <t>0800-0859</t>
        </is>
      </c>
      <c r="H9048" s="9">
        <f>INT(F9048/100)</f>
        <v/>
      </c>
      <c r="I9048" t="n">
        <v>-2</v>
      </c>
      <c r="J9048" t="n">
        <v>0</v>
      </c>
      <c r="K9048" t="n">
        <v>-7</v>
      </c>
      <c r="L9048" t="n">
        <v>0</v>
      </c>
      <c r="M9048" t="n">
        <v>0</v>
      </c>
      <c r="O9048" t="n">
        <v>0</v>
      </c>
    </row>
    <row r="9049">
      <c r="A9049" s="8" t="n">
        <v>46225</v>
      </c>
      <c r="B9049" t="inlineStr">
        <is>
          <t>YX</t>
        </is>
      </c>
      <c r="C9049" s="9">
        <f>_xlfn.XLOOKUP(B9049,Carriers[Code],Carriers[Airline])</f>
        <v/>
      </c>
      <c r="D9049" t="n">
        <v>5674</v>
      </c>
      <c r="E9049" t="inlineStr">
        <is>
          <t>CLE</t>
        </is>
      </c>
      <c r="F9049" s="10" t="n">
        <v>830</v>
      </c>
      <c r="G9049" t="inlineStr">
        <is>
          <t>0800-0859</t>
        </is>
      </c>
      <c r="H9049" s="9">
        <f>INT(F9049/100)</f>
        <v/>
      </c>
      <c r="I9049" t="n">
        <v>-3</v>
      </c>
      <c r="J9049" t="n">
        <v>0</v>
      </c>
      <c r="K9049" t="n">
        <v>4</v>
      </c>
      <c r="L9049" t="n">
        <v>0</v>
      </c>
      <c r="M9049" t="n">
        <v>0</v>
      </c>
      <c r="O9049" t="n">
        <v>0</v>
      </c>
    </row>
    <row r="9050">
      <c r="A9050" s="8" t="n">
        <v>46225</v>
      </c>
      <c r="B9050" t="inlineStr">
        <is>
          <t>YX</t>
        </is>
      </c>
      <c r="C9050" s="9">
        <f>_xlfn.XLOOKUP(B9050,Carriers[Code],Carriers[Airline])</f>
        <v/>
      </c>
      <c r="D9050" t="n">
        <v>4635</v>
      </c>
      <c r="E9050" t="inlineStr">
        <is>
          <t>SYR</t>
        </is>
      </c>
      <c r="F9050" s="10" t="n">
        <v>836</v>
      </c>
      <c r="G9050" t="inlineStr">
        <is>
          <t>0800-0859</t>
        </is>
      </c>
      <c r="H9050" s="9">
        <f>INT(F9050/100)</f>
        <v/>
      </c>
      <c r="I9050" t="n">
        <v>-10</v>
      </c>
      <c r="J9050" t="n">
        <v>0</v>
      </c>
      <c r="K9050" t="n">
        <v>-20</v>
      </c>
      <c r="L9050" t="n">
        <v>0</v>
      </c>
      <c r="M9050" t="n">
        <v>0</v>
      </c>
      <c r="O9050" t="n">
        <v>0</v>
      </c>
    </row>
    <row r="9051">
      <c r="A9051" s="8" t="n">
        <v>46225</v>
      </c>
      <c r="B9051" t="inlineStr">
        <is>
          <t>B6</t>
        </is>
      </c>
      <c r="C9051" s="9">
        <f>_xlfn.XLOOKUP(B9051,Carriers[Code],Carriers[Airline])</f>
        <v/>
      </c>
      <c r="D9051" t="n">
        <v>1017</v>
      </c>
      <c r="E9051" t="inlineStr">
        <is>
          <t>JFK</t>
        </is>
      </c>
      <c r="F9051" s="10" t="n">
        <v>841</v>
      </c>
      <c r="G9051" t="inlineStr">
        <is>
          <t>0800-0859</t>
        </is>
      </c>
      <c r="H9051" s="9">
        <f>INT(F9051/100)</f>
        <v/>
      </c>
      <c r="M9051" t="n">
        <v>1</v>
      </c>
      <c r="N9051" t="inlineStr">
        <is>
          <t>A</t>
        </is>
      </c>
      <c r="O9051" t="n">
        <v>0</v>
      </c>
    </row>
    <row r="9052">
      <c r="A9052" s="8" t="n">
        <v>46225</v>
      </c>
      <c r="B9052" t="inlineStr">
        <is>
          <t>F9</t>
        </is>
      </c>
      <c r="C9052" s="9">
        <f>_xlfn.XLOOKUP(B9052,Carriers[Code],Carriers[Airline])</f>
        <v/>
      </c>
      <c r="D9052" t="n">
        <v>3057</v>
      </c>
      <c r="E9052" t="inlineStr">
        <is>
          <t>RDU</t>
        </is>
      </c>
      <c r="F9052" s="10" t="n">
        <v>841</v>
      </c>
      <c r="G9052" t="inlineStr">
        <is>
          <t>0800-0859</t>
        </is>
      </c>
      <c r="H9052" s="9">
        <f>INT(F9052/100)</f>
        <v/>
      </c>
      <c r="I9052" t="n">
        <v>0</v>
      </c>
      <c r="J9052" t="n">
        <v>0</v>
      </c>
      <c r="K9052" t="n">
        <v>23</v>
      </c>
      <c r="L9052" t="n">
        <v>1</v>
      </c>
      <c r="M9052" t="n">
        <v>0</v>
      </c>
      <c r="O9052" t="n">
        <v>0</v>
      </c>
      <c r="P9052" t="n">
        <v>0</v>
      </c>
      <c r="Q9052" t="n">
        <v>0</v>
      </c>
      <c r="R9052" t="n">
        <v>23</v>
      </c>
      <c r="S9052" t="n">
        <v>0</v>
      </c>
      <c r="T9052" t="n">
        <v>0</v>
      </c>
    </row>
    <row r="9053">
      <c r="A9053" s="8" t="n">
        <v>46225</v>
      </c>
      <c r="B9053" t="inlineStr">
        <is>
          <t>B6</t>
        </is>
      </c>
      <c r="C9053" s="9">
        <f>_xlfn.XLOOKUP(B9053,Carriers[Code],Carriers[Airline])</f>
        <v/>
      </c>
      <c r="D9053" t="n">
        <v>257</v>
      </c>
      <c r="E9053" t="inlineStr">
        <is>
          <t>BZN</t>
        </is>
      </c>
      <c r="F9053" s="10" t="n">
        <v>843</v>
      </c>
      <c r="G9053" t="inlineStr">
        <is>
          <t>0800-0859</t>
        </is>
      </c>
      <c r="H9053" s="9">
        <f>INT(F9053/100)</f>
        <v/>
      </c>
      <c r="M9053" t="n">
        <v>1</v>
      </c>
      <c r="N9053" t="inlineStr">
        <is>
          <t>C</t>
        </is>
      </c>
      <c r="O9053" t="n">
        <v>0</v>
      </c>
    </row>
    <row r="9054">
      <c r="A9054" s="8" t="n">
        <v>46225</v>
      </c>
      <c r="B9054" t="inlineStr">
        <is>
          <t>WN</t>
        </is>
      </c>
      <c r="C9054" s="9">
        <f>_xlfn.XLOOKUP(B9054,Carriers[Code],Carriers[Airline])</f>
        <v/>
      </c>
      <c r="D9054" t="n">
        <v>724</v>
      </c>
      <c r="E9054" t="inlineStr">
        <is>
          <t>BNA</t>
        </is>
      </c>
      <c r="F9054" s="10" t="n">
        <v>845</v>
      </c>
      <c r="G9054" t="inlineStr">
        <is>
          <t>0800-0859</t>
        </is>
      </c>
      <c r="H9054" s="9">
        <f>INT(F9054/100)</f>
        <v/>
      </c>
      <c r="I9054" t="n">
        <v>-4</v>
      </c>
      <c r="J9054" t="n">
        <v>0</v>
      </c>
      <c r="K9054" t="n">
        <v>1</v>
      </c>
      <c r="L9054" t="n">
        <v>0</v>
      </c>
      <c r="M9054" t="n">
        <v>0</v>
      </c>
      <c r="O9054" t="n">
        <v>0</v>
      </c>
    </row>
    <row r="9055">
      <c r="A9055" s="8" t="n">
        <v>46225</v>
      </c>
      <c r="B9055" t="inlineStr">
        <is>
          <t>YX</t>
        </is>
      </c>
      <c r="C9055" s="9">
        <f>_xlfn.XLOOKUP(B9055,Carriers[Code],Carriers[Airline])</f>
        <v/>
      </c>
      <c r="D9055" t="n">
        <v>5601</v>
      </c>
      <c r="E9055" t="inlineStr">
        <is>
          <t>CVG</t>
        </is>
      </c>
      <c r="F9055" s="10" t="n">
        <v>845</v>
      </c>
      <c r="G9055" t="inlineStr">
        <is>
          <t>0800-0859</t>
        </is>
      </c>
      <c r="H9055" s="9">
        <f>INT(F9055/100)</f>
        <v/>
      </c>
      <c r="I9055" t="n">
        <v>2</v>
      </c>
      <c r="J9055" t="n">
        <v>0</v>
      </c>
      <c r="K9055" t="n">
        <v>8</v>
      </c>
      <c r="L9055" t="n">
        <v>0</v>
      </c>
      <c r="M9055" t="n">
        <v>0</v>
      </c>
      <c r="O9055" t="n">
        <v>0</v>
      </c>
    </row>
    <row r="9056">
      <c r="A9056" s="8" t="n">
        <v>46225</v>
      </c>
      <c r="B9056" t="inlineStr">
        <is>
          <t>B6</t>
        </is>
      </c>
      <c r="C9056" s="9">
        <f>_xlfn.XLOOKUP(B9056,Carriers[Code],Carriers[Airline])</f>
        <v/>
      </c>
      <c r="D9056" t="n">
        <v>219</v>
      </c>
      <c r="E9056" t="inlineStr">
        <is>
          <t>SAN</t>
        </is>
      </c>
      <c r="F9056" s="10" t="n">
        <v>850</v>
      </c>
      <c r="G9056" t="inlineStr">
        <is>
          <t>0800-0859</t>
        </is>
      </c>
      <c r="H9056" s="9">
        <f>INT(F9056/100)</f>
        <v/>
      </c>
      <c r="I9056" t="n">
        <v>-3</v>
      </c>
      <c r="J9056" t="n">
        <v>0</v>
      </c>
      <c r="K9056" t="n">
        <v>-15</v>
      </c>
      <c r="L9056" t="n">
        <v>0</v>
      </c>
      <c r="M9056" t="n">
        <v>0</v>
      </c>
      <c r="O9056" t="n">
        <v>0</v>
      </c>
    </row>
    <row r="9057">
      <c r="A9057" s="8" t="n">
        <v>46225</v>
      </c>
      <c r="B9057" t="inlineStr">
        <is>
          <t>YX</t>
        </is>
      </c>
      <c r="C9057" s="9">
        <f>_xlfn.XLOOKUP(B9057,Carriers[Code],Carriers[Airline])</f>
        <v/>
      </c>
      <c r="D9057" t="n">
        <v>5597</v>
      </c>
      <c r="E9057" t="inlineStr">
        <is>
          <t>JAX</t>
        </is>
      </c>
      <c r="F9057" s="10" t="n">
        <v>850</v>
      </c>
      <c r="G9057" t="inlineStr">
        <is>
          <t>0800-0859</t>
        </is>
      </c>
      <c r="H9057" s="9">
        <f>INT(F9057/100)</f>
        <v/>
      </c>
      <c r="I9057" t="n">
        <v>35</v>
      </c>
      <c r="J9057" t="n">
        <v>1</v>
      </c>
      <c r="K9057" t="n">
        <v>59</v>
      </c>
      <c r="L9057" t="n">
        <v>1</v>
      </c>
      <c r="M9057" t="n">
        <v>0</v>
      </c>
      <c r="O9057" t="n">
        <v>0</v>
      </c>
      <c r="P9057" t="n">
        <v>35</v>
      </c>
      <c r="Q9057" t="n">
        <v>0</v>
      </c>
      <c r="R9057" t="n">
        <v>24</v>
      </c>
      <c r="S9057" t="n">
        <v>0</v>
      </c>
      <c r="T9057" t="n">
        <v>0</v>
      </c>
    </row>
    <row r="9058">
      <c r="A9058" s="8" t="n">
        <v>46225</v>
      </c>
      <c r="B9058" t="inlineStr">
        <is>
          <t>DL</t>
        </is>
      </c>
      <c r="C9058" s="9">
        <f>_xlfn.XLOOKUP(B9058,Carriers[Code],Carriers[Airline])</f>
        <v/>
      </c>
      <c r="D9058" t="n">
        <v>1780</v>
      </c>
      <c r="E9058" t="inlineStr">
        <is>
          <t>SJU</t>
        </is>
      </c>
      <c r="F9058" s="10" t="n">
        <v>851</v>
      </c>
      <c r="G9058" t="inlineStr">
        <is>
          <t>0800-0859</t>
        </is>
      </c>
      <c r="H9058" s="9">
        <f>INT(F9058/100)</f>
        <v/>
      </c>
      <c r="I9058" t="n">
        <v>-5</v>
      </c>
      <c r="J9058" t="n">
        <v>0</v>
      </c>
      <c r="K9058" t="n">
        <v>-12</v>
      </c>
      <c r="L9058" t="n">
        <v>0</v>
      </c>
      <c r="M9058" t="n">
        <v>0</v>
      </c>
      <c r="O9058" t="n">
        <v>0</v>
      </c>
    </row>
    <row r="9059">
      <c r="A9059" s="8" t="n">
        <v>46225</v>
      </c>
      <c r="B9059" t="inlineStr">
        <is>
          <t>B6</t>
        </is>
      </c>
      <c r="C9059" s="9">
        <f>_xlfn.XLOOKUP(B9059,Carriers[Code],Carriers[Airline])</f>
        <v/>
      </c>
      <c r="D9059" t="n">
        <v>1231</v>
      </c>
      <c r="E9059" t="inlineStr">
        <is>
          <t>VRB</t>
        </is>
      </c>
      <c r="F9059" s="10" t="n">
        <v>855</v>
      </c>
      <c r="G9059" t="inlineStr">
        <is>
          <t>0800-0859</t>
        </is>
      </c>
      <c r="H9059" s="9">
        <f>INT(F9059/100)</f>
        <v/>
      </c>
      <c r="I9059" t="n">
        <v>29</v>
      </c>
      <c r="J9059" t="n">
        <v>1</v>
      </c>
      <c r="K9059" t="n">
        <v>25</v>
      </c>
      <c r="L9059" t="n">
        <v>1</v>
      </c>
      <c r="M9059" t="n">
        <v>0</v>
      </c>
      <c r="O9059" t="n">
        <v>0</v>
      </c>
      <c r="P9059" t="n">
        <v>0</v>
      </c>
      <c r="Q9059" t="n">
        <v>0</v>
      </c>
      <c r="R9059" t="n">
        <v>14</v>
      </c>
      <c r="S9059" t="n">
        <v>0</v>
      </c>
      <c r="T9059" t="n">
        <v>11</v>
      </c>
    </row>
    <row r="9060">
      <c r="A9060" s="8" t="n">
        <v>46225</v>
      </c>
      <c r="B9060" t="inlineStr">
        <is>
          <t>WN</t>
        </is>
      </c>
      <c r="C9060" s="9">
        <f>_xlfn.XLOOKUP(B9060,Carriers[Code],Carriers[Airline])</f>
        <v/>
      </c>
      <c r="D9060" t="n">
        <v>732</v>
      </c>
      <c r="E9060" t="inlineStr">
        <is>
          <t>BWI</t>
        </is>
      </c>
      <c r="F9060" s="10" t="n">
        <v>855</v>
      </c>
      <c r="G9060" t="inlineStr">
        <is>
          <t>0800-0859</t>
        </is>
      </c>
      <c r="H9060" s="9">
        <f>INT(F9060/100)</f>
        <v/>
      </c>
      <c r="I9060" t="n">
        <v>161</v>
      </c>
      <c r="J9060" t="n">
        <v>1</v>
      </c>
      <c r="K9060" t="n">
        <v>159</v>
      </c>
      <c r="L9060" t="n">
        <v>1</v>
      </c>
      <c r="M9060" t="n">
        <v>0</v>
      </c>
      <c r="O9060" t="n">
        <v>0</v>
      </c>
      <c r="P9060" t="n">
        <v>159</v>
      </c>
      <c r="Q9060" t="n">
        <v>0</v>
      </c>
      <c r="R9060" t="n">
        <v>0</v>
      </c>
      <c r="S9060" t="n">
        <v>0</v>
      </c>
      <c r="T9060" t="n">
        <v>0</v>
      </c>
    </row>
    <row r="9061">
      <c r="A9061" s="8" t="n">
        <v>46225</v>
      </c>
      <c r="B9061" t="inlineStr">
        <is>
          <t>YX</t>
        </is>
      </c>
      <c r="C9061" s="9">
        <f>_xlfn.XLOOKUP(B9061,Carriers[Code],Carriers[Airline])</f>
        <v/>
      </c>
      <c r="D9061" t="n">
        <v>5622</v>
      </c>
      <c r="E9061" t="inlineStr">
        <is>
          <t>RIC</t>
        </is>
      </c>
      <c r="F9061" s="10" t="n">
        <v>855</v>
      </c>
      <c r="G9061" t="inlineStr">
        <is>
          <t>0800-0859</t>
        </is>
      </c>
      <c r="H9061" s="9">
        <f>INT(F9061/100)</f>
        <v/>
      </c>
      <c r="I9061" t="n">
        <v>0</v>
      </c>
      <c r="J9061" t="n">
        <v>0</v>
      </c>
      <c r="K9061" t="n">
        <v>12</v>
      </c>
      <c r="L9061" t="n">
        <v>0</v>
      </c>
      <c r="M9061" t="n">
        <v>0</v>
      </c>
      <c r="O9061" t="n">
        <v>0</v>
      </c>
    </row>
    <row r="9062">
      <c r="A9062" s="8" t="n">
        <v>46225</v>
      </c>
      <c r="B9062" t="inlineStr">
        <is>
          <t>AA</t>
        </is>
      </c>
      <c r="C9062" s="9">
        <f>_xlfn.XLOOKUP(B9062,Carriers[Code],Carriers[Airline])</f>
        <v/>
      </c>
      <c r="D9062" t="n">
        <v>1239</v>
      </c>
      <c r="E9062" t="inlineStr">
        <is>
          <t>ORD</t>
        </is>
      </c>
      <c r="F9062" s="10" t="n">
        <v>858</v>
      </c>
      <c r="G9062" t="inlineStr">
        <is>
          <t>0800-0859</t>
        </is>
      </c>
      <c r="H9062" s="9">
        <f>INT(F9062/100)</f>
        <v/>
      </c>
      <c r="I9062" t="n">
        <v>72</v>
      </c>
      <c r="J9062" t="n">
        <v>1</v>
      </c>
      <c r="K9062" t="n">
        <v>76</v>
      </c>
      <c r="L9062" t="n">
        <v>1</v>
      </c>
      <c r="M9062" t="n">
        <v>0</v>
      </c>
      <c r="O9062" t="n">
        <v>0</v>
      </c>
      <c r="P9062" t="n">
        <v>19</v>
      </c>
      <c r="Q9062" t="n">
        <v>0</v>
      </c>
      <c r="R9062" t="n">
        <v>4</v>
      </c>
      <c r="S9062" t="n">
        <v>0</v>
      </c>
      <c r="T9062" t="n">
        <v>53</v>
      </c>
    </row>
    <row r="9063">
      <c r="A9063" s="8" t="n">
        <v>46225</v>
      </c>
      <c r="B9063" t="inlineStr">
        <is>
          <t>AA</t>
        </is>
      </c>
      <c r="C9063" s="9">
        <f>_xlfn.XLOOKUP(B9063,Carriers[Code],Carriers[Airline])</f>
        <v/>
      </c>
      <c r="D9063" t="n">
        <v>2735</v>
      </c>
      <c r="E9063" t="inlineStr">
        <is>
          <t>MCO</t>
        </is>
      </c>
      <c r="F9063" s="10" t="n">
        <v>900</v>
      </c>
      <c r="G9063" t="inlineStr">
        <is>
          <t>0900-0959</t>
        </is>
      </c>
      <c r="H9063" s="9">
        <f>INT(F9063/100)</f>
        <v/>
      </c>
      <c r="M9063" t="n">
        <v>1</v>
      </c>
      <c r="N9063" t="inlineStr">
        <is>
          <t>B</t>
        </is>
      </c>
      <c r="O9063" t="n">
        <v>0</v>
      </c>
    </row>
    <row r="9064">
      <c r="A9064" s="8" t="n">
        <v>46225</v>
      </c>
      <c r="B9064" t="inlineStr">
        <is>
          <t>AS</t>
        </is>
      </c>
      <c r="C9064" s="9">
        <f>_xlfn.XLOOKUP(B9064,Carriers[Code],Carriers[Airline])</f>
        <v/>
      </c>
      <c r="D9064" t="n">
        <v>338</v>
      </c>
      <c r="E9064" t="inlineStr">
        <is>
          <t>SEA</t>
        </is>
      </c>
      <c r="F9064" s="10" t="n">
        <v>900</v>
      </c>
      <c r="G9064" t="inlineStr">
        <is>
          <t>0900-0959</t>
        </is>
      </c>
      <c r="H9064" s="9">
        <f>INT(F9064/100)</f>
        <v/>
      </c>
      <c r="I9064" t="n">
        <v>13</v>
      </c>
      <c r="J9064" t="n">
        <v>0</v>
      </c>
      <c r="K9064" t="n">
        <v>-5</v>
      </c>
      <c r="L9064" t="n">
        <v>0</v>
      </c>
      <c r="M9064" t="n">
        <v>0</v>
      </c>
      <c r="O9064" t="n">
        <v>0</v>
      </c>
    </row>
    <row r="9065">
      <c r="A9065" s="8" t="n">
        <v>46225</v>
      </c>
      <c r="B9065" t="inlineStr">
        <is>
          <t>DL</t>
        </is>
      </c>
      <c r="C9065" s="9">
        <f>_xlfn.XLOOKUP(B9065,Carriers[Code],Carriers[Airline])</f>
        <v/>
      </c>
      <c r="D9065" t="n">
        <v>816</v>
      </c>
      <c r="E9065" t="inlineStr">
        <is>
          <t>SAT</t>
        </is>
      </c>
      <c r="F9065" s="10" t="n">
        <v>900</v>
      </c>
      <c r="G9065" t="inlineStr">
        <is>
          <t>0900-0959</t>
        </is>
      </c>
      <c r="H9065" s="9">
        <f>INT(F9065/100)</f>
        <v/>
      </c>
      <c r="I9065" t="n">
        <v>92</v>
      </c>
      <c r="J9065" t="n">
        <v>1</v>
      </c>
      <c r="K9065" t="n">
        <v>89</v>
      </c>
      <c r="L9065" t="n">
        <v>1</v>
      </c>
      <c r="M9065" t="n">
        <v>0</v>
      </c>
      <c r="O9065" t="n">
        <v>0</v>
      </c>
      <c r="P9065" t="n">
        <v>0</v>
      </c>
      <c r="Q9065" t="n">
        <v>0</v>
      </c>
      <c r="R9065" t="n">
        <v>89</v>
      </c>
      <c r="S9065" t="n">
        <v>0</v>
      </c>
      <c r="T9065" t="n">
        <v>0</v>
      </c>
    </row>
    <row r="9066">
      <c r="A9066" s="8" t="n">
        <v>46225</v>
      </c>
      <c r="B9066" t="inlineStr">
        <is>
          <t>YX</t>
        </is>
      </c>
      <c r="C9066" s="9">
        <f>_xlfn.XLOOKUP(B9066,Carriers[Code],Carriers[Airline])</f>
        <v/>
      </c>
      <c r="D9066" t="n">
        <v>5732</v>
      </c>
      <c r="E9066" t="inlineStr">
        <is>
          <t>LGA</t>
        </is>
      </c>
      <c r="F9066" s="10" t="n">
        <v>900</v>
      </c>
      <c r="G9066" t="inlineStr">
        <is>
          <t>0900-0959</t>
        </is>
      </c>
      <c r="H9066" s="9">
        <f>INT(F9066/100)</f>
        <v/>
      </c>
      <c r="I9066" t="n">
        <v>0</v>
      </c>
      <c r="J9066" t="n">
        <v>0</v>
      </c>
      <c r="K9066" t="n">
        <v>-9</v>
      </c>
      <c r="L9066" t="n">
        <v>0</v>
      </c>
      <c r="M9066" t="n">
        <v>0</v>
      </c>
      <c r="O9066" t="n">
        <v>0</v>
      </c>
    </row>
    <row r="9067">
      <c r="A9067" s="8" t="n">
        <v>46225</v>
      </c>
      <c r="B9067" t="inlineStr">
        <is>
          <t>AA</t>
        </is>
      </c>
      <c r="C9067" s="9">
        <f>_xlfn.XLOOKUP(B9067,Carriers[Code],Carriers[Airline])</f>
        <v/>
      </c>
      <c r="D9067" t="n">
        <v>479</v>
      </c>
      <c r="E9067" t="inlineStr">
        <is>
          <t>DFW</t>
        </is>
      </c>
      <c r="F9067" s="10" t="n">
        <v>901</v>
      </c>
      <c r="G9067" t="inlineStr">
        <is>
          <t>0900-0959</t>
        </is>
      </c>
      <c r="H9067" s="9">
        <f>INT(F9067/100)</f>
        <v/>
      </c>
      <c r="I9067" t="n">
        <v>25</v>
      </c>
      <c r="J9067" t="n">
        <v>1</v>
      </c>
      <c r="K9067" t="n">
        <v>12</v>
      </c>
      <c r="L9067" t="n">
        <v>0</v>
      </c>
      <c r="M9067" t="n">
        <v>0</v>
      </c>
      <c r="O9067" t="n">
        <v>0</v>
      </c>
    </row>
    <row r="9068">
      <c r="A9068" s="8" t="n">
        <v>46225</v>
      </c>
      <c r="B9068" t="inlineStr">
        <is>
          <t>B6</t>
        </is>
      </c>
      <c r="C9068" s="9">
        <f>_xlfn.XLOOKUP(B9068,Carriers[Code],Carriers[Airline])</f>
        <v/>
      </c>
      <c r="D9068" t="n">
        <v>21</v>
      </c>
      <c r="E9068" t="inlineStr">
        <is>
          <t>PBI</t>
        </is>
      </c>
      <c r="F9068" s="10" t="n">
        <v>902</v>
      </c>
      <c r="G9068" t="inlineStr">
        <is>
          <t>0900-0959</t>
        </is>
      </c>
      <c r="H9068" s="9">
        <f>INT(F9068/100)</f>
        <v/>
      </c>
      <c r="M9068" t="n">
        <v>1</v>
      </c>
      <c r="N9068" t="inlineStr">
        <is>
          <t>C</t>
        </is>
      </c>
      <c r="O9068" t="n">
        <v>0</v>
      </c>
    </row>
    <row r="9069">
      <c r="A9069" s="8" t="n">
        <v>46225</v>
      </c>
      <c r="B9069" t="inlineStr">
        <is>
          <t>DL</t>
        </is>
      </c>
      <c r="C9069" s="9">
        <f>_xlfn.XLOOKUP(B9069,Carriers[Code],Carriers[Airline])</f>
        <v/>
      </c>
      <c r="D9069" t="n">
        <v>456</v>
      </c>
      <c r="E9069" t="inlineStr">
        <is>
          <t>ATL</t>
        </is>
      </c>
      <c r="F9069" s="10" t="n">
        <v>905</v>
      </c>
      <c r="G9069" t="inlineStr">
        <is>
          <t>0900-0959</t>
        </is>
      </c>
      <c r="H9069" s="9">
        <f>INT(F9069/100)</f>
        <v/>
      </c>
      <c r="I9069" t="n">
        <v>0</v>
      </c>
      <c r="J9069" t="n">
        <v>0</v>
      </c>
      <c r="K9069" t="n">
        <v>2</v>
      </c>
      <c r="L9069" t="n">
        <v>0</v>
      </c>
      <c r="M9069" t="n">
        <v>0</v>
      </c>
      <c r="O9069" t="n">
        <v>0</v>
      </c>
    </row>
    <row r="9070">
      <c r="A9070" s="8" t="n">
        <v>46225</v>
      </c>
      <c r="B9070" t="inlineStr">
        <is>
          <t>YX</t>
        </is>
      </c>
      <c r="C9070" s="9">
        <f>_xlfn.XLOOKUP(B9070,Carriers[Code],Carriers[Airline])</f>
        <v/>
      </c>
      <c r="D9070" t="n">
        <v>5720</v>
      </c>
      <c r="E9070" t="inlineStr">
        <is>
          <t>JFK</t>
        </is>
      </c>
      <c r="F9070" s="10" t="n">
        <v>905</v>
      </c>
      <c r="G9070" t="inlineStr">
        <is>
          <t>0900-0959</t>
        </is>
      </c>
      <c r="H9070" s="9">
        <f>INT(F9070/100)</f>
        <v/>
      </c>
      <c r="I9070" t="n">
        <v>-5</v>
      </c>
      <c r="J9070" t="n">
        <v>0</v>
      </c>
      <c r="K9070" t="n">
        <v>-12</v>
      </c>
      <c r="L9070" t="n">
        <v>0</v>
      </c>
      <c r="M9070" t="n">
        <v>0</v>
      </c>
      <c r="O9070" t="n">
        <v>0</v>
      </c>
    </row>
    <row r="9071">
      <c r="A9071" s="8" t="n">
        <v>46225</v>
      </c>
      <c r="B9071" t="inlineStr">
        <is>
          <t>UA</t>
        </is>
      </c>
      <c r="C9071" s="9">
        <f>_xlfn.XLOOKUP(B9071,Carriers[Code],Carriers[Airline])</f>
        <v/>
      </c>
      <c r="D9071" t="n">
        <v>2002</v>
      </c>
      <c r="E9071" t="inlineStr">
        <is>
          <t>SFO</t>
        </is>
      </c>
      <c r="F9071" s="10" t="n">
        <v>907</v>
      </c>
      <c r="G9071" t="inlineStr">
        <is>
          <t>0900-0959</t>
        </is>
      </c>
      <c r="H9071" s="9">
        <f>INT(F9071/100)</f>
        <v/>
      </c>
      <c r="I9071" t="n">
        <v>50</v>
      </c>
      <c r="J9071" t="n">
        <v>1</v>
      </c>
      <c r="K9071" t="n">
        <v>56</v>
      </c>
      <c r="L9071" t="n">
        <v>1</v>
      </c>
      <c r="M9071" t="n">
        <v>0</v>
      </c>
      <c r="O9071" t="n">
        <v>0</v>
      </c>
      <c r="P9071" t="n">
        <v>50</v>
      </c>
      <c r="Q9071" t="n">
        <v>0</v>
      </c>
      <c r="R9071" t="n">
        <v>6</v>
      </c>
      <c r="S9071" t="n">
        <v>0</v>
      </c>
      <c r="T9071" t="n">
        <v>0</v>
      </c>
    </row>
    <row r="9072">
      <c r="A9072" s="8" t="n">
        <v>46225</v>
      </c>
      <c r="B9072" t="inlineStr">
        <is>
          <t>YX</t>
        </is>
      </c>
      <c r="C9072" s="9">
        <f>_xlfn.XLOOKUP(B9072,Carriers[Code],Carriers[Airline])</f>
        <v/>
      </c>
      <c r="D9072" t="n">
        <v>5614</v>
      </c>
      <c r="E9072" t="inlineStr">
        <is>
          <t>MKE</t>
        </is>
      </c>
      <c r="F9072" s="10" t="n">
        <v>910</v>
      </c>
      <c r="G9072" t="inlineStr">
        <is>
          <t>0900-0959</t>
        </is>
      </c>
      <c r="H9072" s="9">
        <f>INT(F9072/100)</f>
        <v/>
      </c>
      <c r="I9072" t="n">
        <v>-7</v>
      </c>
      <c r="J9072" t="n">
        <v>0</v>
      </c>
      <c r="K9072" t="n">
        <v>-17</v>
      </c>
      <c r="L9072" t="n">
        <v>0</v>
      </c>
      <c r="M9072" t="n">
        <v>0</v>
      </c>
      <c r="O9072" t="n">
        <v>0</v>
      </c>
    </row>
    <row r="9073">
      <c r="A9073" s="8" t="n">
        <v>46225</v>
      </c>
      <c r="B9073" t="inlineStr">
        <is>
          <t>B6</t>
        </is>
      </c>
      <c r="C9073" s="9">
        <f>_xlfn.XLOOKUP(B9073,Carriers[Code],Carriers[Airline])</f>
        <v/>
      </c>
      <c r="D9073" t="n">
        <v>2033</v>
      </c>
      <c r="E9073" t="inlineStr">
        <is>
          <t>IAH</t>
        </is>
      </c>
      <c r="F9073" s="10" t="n">
        <v>915</v>
      </c>
      <c r="G9073" t="inlineStr">
        <is>
          <t>0900-0959</t>
        </is>
      </c>
      <c r="H9073" s="9">
        <f>INT(F9073/100)</f>
        <v/>
      </c>
      <c r="M9073" t="n">
        <v>1</v>
      </c>
      <c r="N9073" t="inlineStr">
        <is>
          <t>C</t>
        </is>
      </c>
      <c r="O9073" t="n">
        <v>0</v>
      </c>
    </row>
    <row r="9074">
      <c r="A9074" s="8" t="n">
        <v>46225</v>
      </c>
      <c r="B9074" t="inlineStr">
        <is>
          <t>DL</t>
        </is>
      </c>
      <c r="C9074" s="9">
        <f>_xlfn.XLOOKUP(B9074,Carriers[Code],Carriers[Airline])</f>
        <v/>
      </c>
      <c r="D9074" t="n">
        <v>1748</v>
      </c>
      <c r="E9074" t="inlineStr">
        <is>
          <t>DTW</t>
        </is>
      </c>
      <c r="F9074" s="10" t="n">
        <v>915</v>
      </c>
      <c r="G9074" t="inlineStr">
        <is>
          <t>0900-0959</t>
        </is>
      </c>
      <c r="H9074" s="9">
        <f>INT(F9074/100)</f>
        <v/>
      </c>
      <c r="I9074" t="n">
        <v>-1</v>
      </c>
      <c r="J9074" t="n">
        <v>0</v>
      </c>
      <c r="K9074" t="n">
        <v>-4</v>
      </c>
      <c r="L9074" t="n">
        <v>0</v>
      </c>
      <c r="M9074" t="n">
        <v>0</v>
      </c>
      <c r="O9074" t="n">
        <v>0</v>
      </c>
    </row>
    <row r="9075">
      <c r="A9075" s="8" t="n">
        <v>46225</v>
      </c>
      <c r="B9075" t="inlineStr">
        <is>
          <t>YX</t>
        </is>
      </c>
      <c r="C9075" s="9">
        <f>_xlfn.XLOOKUP(B9075,Carriers[Code],Carriers[Airline])</f>
        <v/>
      </c>
      <c r="D9075" t="n">
        <v>5693</v>
      </c>
      <c r="E9075" t="inlineStr">
        <is>
          <t>DCA</t>
        </is>
      </c>
      <c r="F9075" s="10" t="n">
        <v>915</v>
      </c>
      <c r="G9075" t="inlineStr">
        <is>
          <t>0900-0959</t>
        </is>
      </c>
      <c r="H9075" s="9">
        <f>INT(F9075/100)</f>
        <v/>
      </c>
      <c r="I9075" t="n">
        <v>-7</v>
      </c>
      <c r="J9075" t="n">
        <v>0</v>
      </c>
      <c r="K9075" t="n">
        <v>-4</v>
      </c>
      <c r="L9075" t="n">
        <v>0</v>
      </c>
      <c r="M9075" t="n">
        <v>0</v>
      </c>
      <c r="O9075" t="n">
        <v>0</v>
      </c>
    </row>
    <row r="9076">
      <c r="A9076" s="8" t="n">
        <v>46225</v>
      </c>
      <c r="B9076" t="inlineStr">
        <is>
          <t>B6</t>
        </is>
      </c>
      <c r="C9076" s="9">
        <f>_xlfn.XLOOKUP(B9076,Carriers[Code],Carriers[Airline])</f>
        <v/>
      </c>
      <c r="D9076" t="n">
        <v>385</v>
      </c>
      <c r="E9076" t="inlineStr">
        <is>
          <t>PIT</t>
        </is>
      </c>
      <c r="F9076" s="10" t="n">
        <v>916</v>
      </c>
      <c r="G9076" t="inlineStr">
        <is>
          <t>0900-0959</t>
        </is>
      </c>
      <c r="H9076" s="9">
        <f>INT(F9076/100)</f>
        <v/>
      </c>
      <c r="I9076" t="n">
        <v>54</v>
      </c>
      <c r="J9076" t="n">
        <v>1</v>
      </c>
      <c r="K9076" t="n">
        <v>71</v>
      </c>
      <c r="L9076" t="n">
        <v>1</v>
      </c>
      <c r="M9076" t="n">
        <v>0</v>
      </c>
      <c r="O9076" t="n">
        <v>0</v>
      </c>
      <c r="P9076" t="n">
        <v>54</v>
      </c>
      <c r="Q9076" t="n">
        <v>0</v>
      </c>
      <c r="R9076" t="n">
        <v>17</v>
      </c>
      <c r="S9076" t="n">
        <v>0</v>
      </c>
      <c r="T9076" t="n">
        <v>0</v>
      </c>
    </row>
    <row r="9077">
      <c r="A9077" s="8" t="n">
        <v>46225</v>
      </c>
      <c r="B9077" t="inlineStr">
        <is>
          <t>AA</t>
        </is>
      </c>
      <c r="C9077" s="9">
        <f>_xlfn.XLOOKUP(B9077,Carriers[Code],Carriers[Airline])</f>
        <v/>
      </c>
      <c r="D9077" t="n">
        <v>1605</v>
      </c>
      <c r="E9077" t="inlineStr">
        <is>
          <t>DCA</t>
        </is>
      </c>
      <c r="F9077" s="10" t="n">
        <v>918</v>
      </c>
      <c r="G9077" t="inlineStr">
        <is>
          <t>0900-0959</t>
        </is>
      </c>
      <c r="H9077" s="9">
        <f>INT(F9077/100)</f>
        <v/>
      </c>
      <c r="I9077" t="n">
        <v>-6</v>
      </c>
      <c r="J9077" t="n">
        <v>0</v>
      </c>
      <c r="K9077" t="n">
        <v>-1</v>
      </c>
      <c r="L9077" t="n">
        <v>0</v>
      </c>
      <c r="M9077" t="n">
        <v>0</v>
      </c>
      <c r="O9077" t="n">
        <v>0</v>
      </c>
    </row>
    <row r="9078">
      <c r="A9078" s="8" t="n">
        <v>46225</v>
      </c>
      <c r="B9078" t="inlineStr">
        <is>
          <t>DL</t>
        </is>
      </c>
      <c r="C9078" s="9">
        <f>_xlfn.XLOOKUP(B9078,Carriers[Code],Carriers[Airline])</f>
        <v/>
      </c>
      <c r="D9078" t="n">
        <v>1245</v>
      </c>
      <c r="E9078" t="inlineStr">
        <is>
          <t>PBI</t>
        </is>
      </c>
      <c r="F9078" s="10" t="n">
        <v>920</v>
      </c>
      <c r="G9078" t="inlineStr">
        <is>
          <t>0900-0959</t>
        </is>
      </c>
      <c r="H9078" s="9">
        <f>INT(F9078/100)</f>
        <v/>
      </c>
      <c r="M9078" t="n">
        <v>1</v>
      </c>
      <c r="N9078" t="inlineStr">
        <is>
          <t>B</t>
        </is>
      </c>
      <c r="O9078" t="n">
        <v>0</v>
      </c>
    </row>
    <row r="9079">
      <c r="A9079" s="8" t="n">
        <v>46225</v>
      </c>
      <c r="B9079" t="inlineStr">
        <is>
          <t>YX</t>
        </is>
      </c>
      <c r="C9079" s="9">
        <f>_xlfn.XLOOKUP(B9079,Carriers[Code],Carriers[Airline])</f>
        <v/>
      </c>
      <c r="D9079" t="n">
        <v>5809</v>
      </c>
      <c r="E9079" t="inlineStr">
        <is>
          <t>ORF</t>
        </is>
      </c>
      <c r="F9079" s="10" t="n">
        <v>920</v>
      </c>
      <c r="G9079" t="inlineStr">
        <is>
          <t>0900-0959</t>
        </is>
      </c>
      <c r="H9079" s="9">
        <f>INT(F9079/100)</f>
        <v/>
      </c>
      <c r="M9079" t="n">
        <v>1</v>
      </c>
      <c r="N9079" t="inlineStr">
        <is>
          <t>C</t>
        </is>
      </c>
      <c r="O9079" t="n">
        <v>0</v>
      </c>
    </row>
    <row r="9080">
      <c r="A9080" s="8" t="n">
        <v>46225</v>
      </c>
      <c r="B9080" t="inlineStr">
        <is>
          <t>YX</t>
        </is>
      </c>
      <c r="C9080" s="9">
        <f>_xlfn.XLOOKUP(B9080,Carriers[Code],Carriers[Airline])</f>
        <v/>
      </c>
      <c r="D9080" t="n">
        <v>4666</v>
      </c>
      <c r="E9080" t="inlineStr">
        <is>
          <t>BUF</t>
        </is>
      </c>
      <c r="F9080" s="10" t="n">
        <v>921</v>
      </c>
      <c r="G9080" t="inlineStr">
        <is>
          <t>0900-0959</t>
        </is>
      </c>
      <c r="H9080" s="9">
        <f>INT(F9080/100)</f>
        <v/>
      </c>
      <c r="I9080" t="n">
        <v>2</v>
      </c>
      <c r="J9080" t="n">
        <v>0</v>
      </c>
      <c r="K9080" t="n">
        <v>-20</v>
      </c>
      <c r="L9080" t="n">
        <v>0</v>
      </c>
      <c r="M9080" t="n">
        <v>0</v>
      </c>
      <c r="O9080" t="n">
        <v>0</v>
      </c>
    </row>
    <row r="9081">
      <c r="A9081" s="8" t="n">
        <v>46225</v>
      </c>
      <c r="B9081" t="inlineStr">
        <is>
          <t>UA</t>
        </is>
      </c>
      <c r="C9081" s="9">
        <f>_xlfn.XLOOKUP(B9081,Carriers[Code],Carriers[Airline])</f>
        <v/>
      </c>
      <c r="D9081" t="n">
        <v>2098</v>
      </c>
      <c r="E9081" t="inlineStr">
        <is>
          <t>IAD</t>
        </is>
      </c>
      <c r="F9081" s="10" t="n">
        <v>925</v>
      </c>
      <c r="G9081" t="inlineStr">
        <is>
          <t>0900-0959</t>
        </is>
      </c>
      <c r="H9081" s="9">
        <f>INT(F9081/100)</f>
        <v/>
      </c>
      <c r="I9081" t="n">
        <v>4</v>
      </c>
      <c r="J9081" t="n">
        <v>0</v>
      </c>
      <c r="K9081" t="n">
        <v>4</v>
      </c>
      <c r="L9081" t="n">
        <v>0</v>
      </c>
      <c r="M9081" t="n">
        <v>0</v>
      </c>
      <c r="O9081" t="n">
        <v>0</v>
      </c>
    </row>
    <row r="9082">
      <c r="A9082" s="8" t="n">
        <v>46225</v>
      </c>
      <c r="B9082" t="inlineStr">
        <is>
          <t>YX</t>
        </is>
      </c>
      <c r="C9082" s="9">
        <f>_xlfn.XLOOKUP(B9082,Carriers[Code],Carriers[Airline])</f>
        <v/>
      </c>
      <c r="D9082" t="n">
        <v>5615</v>
      </c>
      <c r="E9082" t="inlineStr">
        <is>
          <t>SDF</t>
        </is>
      </c>
      <c r="F9082" s="10" t="n">
        <v>926</v>
      </c>
      <c r="G9082" t="inlineStr">
        <is>
          <t>0900-0959</t>
        </is>
      </c>
      <c r="H9082" s="9">
        <f>INT(F9082/100)</f>
        <v/>
      </c>
      <c r="I9082" t="n">
        <v>1</v>
      </c>
      <c r="J9082" t="n">
        <v>0</v>
      </c>
      <c r="K9082" t="n">
        <v>8</v>
      </c>
      <c r="L9082" t="n">
        <v>0</v>
      </c>
      <c r="M9082" t="n">
        <v>0</v>
      </c>
      <c r="O9082" t="n">
        <v>0</v>
      </c>
    </row>
    <row r="9083">
      <c r="A9083" s="8" t="n">
        <v>46225</v>
      </c>
      <c r="B9083" t="inlineStr">
        <is>
          <t>B6</t>
        </is>
      </c>
      <c r="C9083" s="9">
        <f>_xlfn.XLOOKUP(B9083,Carriers[Code],Carriers[Airline])</f>
        <v/>
      </c>
      <c r="D9083" t="n">
        <v>2352</v>
      </c>
      <c r="E9083" t="inlineStr">
        <is>
          <t>ACK</t>
        </is>
      </c>
      <c r="F9083" s="10" t="n">
        <v>930</v>
      </c>
      <c r="G9083" t="inlineStr">
        <is>
          <t>0900-0959</t>
        </is>
      </c>
      <c r="H9083" s="9">
        <f>INT(F9083/100)</f>
        <v/>
      </c>
      <c r="I9083" t="n">
        <v>-7</v>
      </c>
      <c r="J9083" t="n">
        <v>0</v>
      </c>
      <c r="K9083" t="n">
        <v>-10</v>
      </c>
      <c r="L9083" t="n">
        <v>0</v>
      </c>
      <c r="M9083" t="n">
        <v>0</v>
      </c>
      <c r="O9083" t="n">
        <v>0</v>
      </c>
    </row>
    <row r="9084">
      <c r="A9084" s="8" t="n">
        <v>46225</v>
      </c>
      <c r="B9084" t="inlineStr">
        <is>
          <t>UA</t>
        </is>
      </c>
      <c r="C9084" s="9">
        <f>_xlfn.XLOOKUP(B9084,Carriers[Code],Carriers[Airline])</f>
        <v/>
      </c>
      <c r="D9084" t="n">
        <v>1307</v>
      </c>
      <c r="E9084" t="inlineStr">
        <is>
          <t>EWR</t>
        </is>
      </c>
      <c r="F9084" s="10" t="n">
        <v>930</v>
      </c>
      <c r="G9084" t="inlineStr">
        <is>
          <t>0900-0959</t>
        </is>
      </c>
      <c r="H9084" s="9">
        <f>INT(F9084/100)</f>
        <v/>
      </c>
      <c r="I9084" t="n">
        <v>0</v>
      </c>
      <c r="J9084" t="n">
        <v>0</v>
      </c>
      <c r="K9084" t="n">
        <v>-10</v>
      </c>
      <c r="L9084" t="n">
        <v>0</v>
      </c>
      <c r="M9084" t="n">
        <v>0</v>
      </c>
      <c r="O9084" t="n">
        <v>0</v>
      </c>
    </row>
    <row r="9085">
      <c r="A9085" s="8" t="n">
        <v>46225</v>
      </c>
      <c r="B9085" t="inlineStr">
        <is>
          <t>YX</t>
        </is>
      </c>
      <c r="C9085" s="9">
        <f>_xlfn.XLOOKUP(B9085,Carriers[Code],Carriers[Airline])</f>
        <v/>
      </c>
      <c r="D9085" t="n">
        <v>4708</v>
      </c>
      <c r="E9085" t="inlineStr">
        <is>
          <t>ACK</t>
        </is>
      </c>
      <c r="F9085" s="10" t="n">
        <v>935</v>
      </c>
      <c r="G9085" t="inlineStr">
        <is>
          <t>0900-0959</t>
        </is>
      </c>
      <c r="H9085" s="9">
        <f>INT(F9085/100)</f>
        <v/>
      </c>
      <c r="I9085" t="n">
        <v>-9</v>
      </c>
      <c r="J9085" t="n">
        <v>0</v>
      </c>
      <c r="K9085" t="n">
        <v>9</v>
      </c>
      <c r="L9085" t="n">
        <v>0</v>
      </c>
      <c r="M9085" t="n">
        <v>0</v>
      </c>
      <c r="O9085" t="n">
        <v>0</v>
      </c>
    </row>
    <row r="9086">
      <c r="A9086" s="8" t="n">
        <v>46225</v>
      </c>
      <c r="B9086" t="inlineStr">
        <is>
          <t>AA</t>
        </is>
      </c>
      <c r="C9086" s="9">
        <f>_xlfn.XLOOKUP(B9086,Carriers[Code],Carriers[Airline])</f>
        <v/>
      </c>
      <c r="D9086" t="n">
        <v>3225</v>
      </c>
      <c r="E9086" t="inlineStr">
        <is>
          <t>PHL</t>
        </is>
      </c>
      <c r="F9086" s="10" t="n">
        <v>938</v>
      </c>
      <c r="G9086" t="inlineStr">
        <is>
          <t>0900-0959</t>
        </is>
      </c>
      <c r="H9086" s="9">
        <f>INT(F9086/100)</f>
        <v/>
      </c>
      <c r="I9086" t="n">
        <v>-3</v>
      </c>
      <c r="J9086" t="n">
        <v>0</v>
      </c>
      <c r="K9086" t="n">
        <v>-4</v>
      </c>
      <c r="L9086" t="n">
        <v>0</v>
      </c>
      <c r="M9086" t="n">
        <v>0</v>
      </c>
      <c r="O9086" t="n">
        <v>0</v>
      </c>
    </row>
    <row r="9087">
      <c r="A9087" s="8" t="n">
        <v>46225</v>
      </c>
      <c r="B9087" t="inlineStr">
        <is>
          <t>UA</t>
        </is>
      </c>
      <c r="C9087" s="9">
        <f>_xlfn.XLOOKUP(B9087,Carriers[Code],Carriers[Airline])</f>
        <v/>
      </c>
      <c r="D9087" t="n">
        <v>662</v>
      </c>
      <c r="E9087" t="inlineStr">
        <is>
          <t>DEN</t>
        </is>
      </c>
      <c r="F9087" s="10" t="n">
        <v>940</v>
      </c>
      <c r="G9087" t="inlineStr">
        <is>
          <t>0900-0959</t>
        </is>
      </c>
      <c r="H9087" s="9">
        <f>INT(F9087/100)</f>
        <v/>
      </c>
      <c r="I9087" t="n">
        <v>0</v>
      </c>
      <c r="J9087" t="n">
        <v>0</v>
      </c>
      <c r="K9087" t="n">
        <v>7</v>
      </c>
      <c r="L9087" t="n">
        <v>0</v>
      </c>
      <c r="M9087" t="n">
        <v>0</v>
      </c>
      <c r="O9087" t="n">
        <v>0</v>
      </c>
    </row>
    <row r="9088">
      <c r="A9088" s="8" t="n">
        <v>46225</v>
      </c>
      <c r="B9088" t="inlineStr">
        <is>
          <t>B6</t>
        </is>
      </c>
      <c r="C9088" s="9">
        <f>_xlfn.XLOOKUP(B9088,Carriers[Code],Carriers[Airline])</f>
        <v/>
      </c>
      <c r="D9088" t="n">
        <v>267</v>
      </c>
      <c r="E9088" t="inlineStr">
        <is>
          <t>CHS</t>
        </is>
      </c>
      <c r="F9088" s="10" t="n">
        <v>945</v>
      </c>
      <c r="G9088" t="inlineStr">
        <is>
          <t>0900-0959</t>
        </is>
      </c>
      <c r="H9088" s="9">
        <f>INT(F9088/100)</f>
        <v/>
      </c>
      <c r="I9088" t="n">
        <v>51</v>
      </c>
      <c r="J9088" t="n">
        <v>1</v>
      </c>
      <c r="K9088" t="n">
        <v>59</v>
      </c>
      <c r="L9088" t="n">
        <v>1</v>
      </c>
      <c r="M9088" t="n">
        <v>0</v>
      </c>
      <c r="O9088" t="n">
        <v>0</v>
      </c>
      <c r="P9088" t="n">
        <v>51</v>
      </c>
      <c r="Q9088" t="n">
        <v>0</v>
      </c>
      <c r="R9088" t="n">
        <v>8</v>
      </c>
      <c r="S9088" t="n">
        <v>0</v>
      </c>
      <c r="T9088" t="n">
        <v>0</v>
      </c>
    </row>
    <row r="9089">
      <c r="A9089" s="8" t="n">
        <v>46225</v>
      </c>
      <c r="B9089" t="inlineStr">
        <is>
          <t>B6</t>
        </is>
      </c>
      <c r="C9089" s="9">
        <f>_xlfn.XLOOKUP(B9089,Carriers[Code],Carriers[Airline])</f>
        <v/>
      </c>
      <c r="D9089" t="n">
        <v>1833</v>
      </c>
      <c r="E9089" t="inlineStr">
        <is>
          <t>SFO</t>
        </is>
      </c>
      <c r="F9089" s="10" t="n">
        <v>950</v>
      </c>
      <c r="G9089" t="inlineStr">
        <is>
          <t>0900-0959</t>
        </is>
      </c>
      <c r="H9089" s="9">
        <f>INT(F9089/100)</f>
        <v/>
      </c>
      <c r="I9089" t="n">
        <v>45</v>
      </c>
      <c r="J9089" t="n">
        <v>1</v>
      </c>
      <c r="K9089" t="n">
        <v>61</v>
      </c>
      <c r="L9089" t="n">
        <v>1</v>
      </c>
      <c r="M9089" t="n">
        <v>0</v>
      </c>
      <c r="O9089" t="n">
        <v>0</v>
      </c>
      <c r="P9089" t="n">
        <v>0</v>
      </c>
      <c r="Q9089" t="n">
        <v>0</v>
      </c>
      <c r="R9089" t="n">
        <v>53</v>
      </c>
      <c r="S9089" t="n">
        <v>0</v>
      </c>
      <c r="T9089" t="n">
        <v>8</v>
      </c>
    </row>
    <row r="9090">
      <c r="A9090" s="8" t="n">
        <v>46225</v>
      </c>
      <c r="B9090" t="inlineStr">
        <is>
          <t>UA</t>
        </is>
      </c>
      <c r="C9090" s="9">
        <f>_xlfn.XLOOKUP(B9090,Carriers[Code],Carriers[Airline])</f>
        <v/>
      </c>
      <c r="D9090" t="n">
        <v>1349</v>
      </c>
      <c r="E9090" t="inlineStr">
        <is>
          <t>ORD</t>
        </is>
      </c>
      <c r="F9090" s="10" t="n">
        <v>950</v>
      </c>
      <c r="G9090" t="inlineStr">
        <is>
          <t>0900-0959</t>
        </is>
      </c>
      <c r="H9090" s="9">
        <f>INT(F9090/100)</f>
        <v/>
      </c>
      <c r="I9090" t="n">
        <v>8</v>
      </c>
      <c r="J9090" t="n">
        <v>0</v>
      </c>
      <c r="K9090" t="n">
        <v>24</v>
      </c>
      <c r="L9090" t="n">
        <v>1</v>
      </c>
      <c r="M9090" t="n">
        <v>0</v>
      </c>
      <c r="O9090" t="n">
        <v>0</v>
      </c>
      <c r="P9090" t="n">
        <v>8</v>
      </c>
      <c r="Q9090" t="n">
        <v>0</v>
      </c>
      <c r="R9090" t="n">
        <v>16</v>
      </c>
      <c r="S9090" t="n">
        <v>0</v>
      </c>
      <c r="T9090" t="n">
        <v>0</v>
      </c>
    </row>
    <row r="9091">
      <c r="A9091" s="8" t="n">
        <v>46225</v>
      </c>
      <c r="B9091" t="inlineStr">
        <is>
          <t>B6</t>
        </is>
      </c>
      <c r="C9091" s="9">
        <f>_xlfn.XLOOKUP(B9091,Carriers[Code],Carriers[Airline])</f>
        <v/>
      </c>
      <c r="D9091" t="n">
        <v>395</v>
      </c>
      <c r="E9091" t="inlineStr">
        <is>
          <t>PDX</t>
        </is>
      </c>
      <c r="F9091" s="10" t="n">
        <v>955</v>
      </c>
      <c r="G9091" t="inlineStr">
        <is>
          <t>0900-0959</t>
        </is>
      </c>
      <c r="H9091" s="9">
        <f>INT(F9091/100)</f>
        <v/>
      </c>
      <c r="M9091" t="n">
        <v>1</v>
      </c>
      <c r="N9091" t="inlineStr">
        <is>
          <t>A</t>
        </is>
      </c>
      <c r="O9091" t="n">
        <v>0</v>
      </c>
    </row>
    <row r="9092">
      <c r="A9092" s="8" t="n">
        <v>46225</v>
      </c>
      <c r="B9092" t="inlineStr">
        <is>
          <t>MQ</t>
        </is>
      </c>
      <c r="C9092" s="9">
        <f>_xlfn.XLOOKUP(B9092,Carriers[Code],Carriers[Airline])</f>
        <v/>
      </c>
      <c r="D9092" t="n">
        <v>4171</v>
      </c>
      <c r="E9092" t="inlineStr">
        <is>
          <t>ROC</t>
        </is>
      </c>
      <c r="F9092" s="10" t="n">
        <v>955</v>
      </c>
      <c r="G9092" t="inlineStr">
        <is>
          <t>0900-0959</t>
        </is>
      </c>
      <c r="H9092" s="9">
        <f>INT(F9092/100)</f>
        <v/>
      </c>
      <c r="I9092" t="n">
        <v>-6</v>
      </c>
      <c r="J9092" t="n">
        <v>0</v>
      </c>
      <c r="K9092" t="n">
        <v>13</v>
      </c>
      <c r="L9092" t="n">
        <v>0</v>
      </c>
      <c r="M9092" t="n">
        <v>0</v>
      </c>
      <c r="O9092" t="n">
        <v>0</v>
      </c>
    </row>
    <row r="9093">
      <c r="A9093" s="8" t="n">
        <v>46225</v>
      </c>
      <c r="B9093" t="inlineStr">
        <is>
          <t>DL</t>
        </is>
      </c>
      <c r="C9093" s="9">
        <f>_xlfn.XLOOKUP(B9093,Carriers[Code],Carriers[Airline])</f>
        <v/>
      </c>
      <c r="D9093" t="n">
        <v>2118</v>
      </c>
      <c r="E9093" t="inlineStr">
        <is>
          <t>RDU</t>
        </is>
      </c>
      <c r="F9093" s="10" t="n">
        <v>1000</v>
      </c>
      <c r="G9093" t="inlineStr">
        <is>
          <t>1000-1059</t>
        </is>
      </c>
      <c r="H9093" s="9">
        <f>INT(F9093/100)</f>
        <v/>
      </c>
      <c r="I9093" t="n">
        <v>-5</v>
      </c>
      <c r="J9093" t="n">
        <v>0</v>
      </c>
      <c r="K9093" t="n">
        <v>-13</v>
      </c>
      <c r="L9093" t="n">
        <v>0</v>
      </c>
      <c r="M9093" t="n">
        <v>0</v>
      </c>
      <c r="O9093" t="n">
        <v>0</v>
      </c>
    </row>
    <row r="9094">
      <c r="A9094" s="8" t="n">
        <v>46225</v>
      </c>
      <c r="B9094" t="inlineStr">
        <is>
          <t>YX</t>
        </is>
      </c>
      <c r="C9094" s="9">
        <f>_xlfn.XLOOKUP(B9094,Carriers[Code],Carriers[Airline])</f>
        <v/>
      </c>
      <c r="D9094" t="n">
        <v>5744</v>
      </c>
      <c r="E9094" t="inlineStr">
        <is>
          <t>LGA</t>
        </is>
      </c>
      <c r="F9094" s="10" t="n">
        <v>1000</v>
      </c>
      <c r="G9094" t="inlineStr">
        <is>
          <t>1000-1059</t>
        </is>
      </c>
      <c r="H9094" s="9">
        <f>INT(F9094/100)</f>
        <v/>
      </c>
      <c r="I9094" t="n">
        <v>-4</v>
      </c>
      <c r="J9094" t="n">
        <v>0</v>
      </c>
      <c r="K9094" t="n">
        <v>3</v>
      </c>
      <c r="L9094" t="n">
        <v>0</v>
      </c>
      <c r="M9094" t="n">
        <v>0</v>
      </c>
      <c r="O9094" t="n">
        <v>0</v>
      </c>
    </row>
    <row r="9095">
      <c r="A9095" s="8" t="n">
        <v>46225</v>
      </c>
      <c r="B9095" t="inlineStr">
        <is>
          <t>AA</t>
        </is>
      </c>
      <c r="C9095" s="9">
        <f>_xlfn.XLOOKUP(B9095,Carriers[Code],Carriers[Airline])</f>
        <v/>
      </c>
      <c r="D9095" t="n">
        <v>377</v>
      </c>
      <c r="E9095" t="inlineStr">
        <is>
          <t>PHX</t>
        </is>
      </c>
      <c r="F9095" s="10" t="n">
        <v>1004</v>
      </c>
      <c r="G9095" t="inlineStr">
        <is>
          <t>1000-1059</t>
        </is>
      </c>
      <c r="H9095" s="9">
        <f>INT(F9095/100)</f>
        <v/>
      </c>
      <c r="I9095" t="n">
        <v>-3</v>
      </c>
      <c r="J9095" t="n">
        <v>0</v>
      </c>
      <c r="K9095" t="n">
        <v>-9</v>
      </c>
      <c r="L9095" t="n">
        <v>0</v>
      </c>
      <c r="M9095" t="n">
        <v>0</v>
      </c>
      <c r="O9095" t="n">
        <v>0</v>
      </c>
    </row>
    <row r="9096">
      <c r="A9096" s="8" t="n">
        <v>46225</v>
      </c>
      <c r="B9096" t="inlineStr">
        <is>
          <t>F9</t>
        </is>
      </c>
      <c r="C9096" s="9">
        <f>_xlfn.XLOOKUP(B9096,Carriers[Code],Carriers[Airline])</f>
        <v/>
      </c>
      <c r="D9096" t="n">
        <v>1977</v>
      </c>
      <c r="E9096" t="inlineStr">
        <is>
          <t>MCO</t>
        </is>
      </c>
      <c r="F9096" s="10" t="n">
        <v>1004</v>
      </c>
      <c r="G9096" t="inlineStr">
        <is>
          <t>1000-1059</t>
        </is>
      </c>
      <c r="H9096" s="9">
        <f>INT(F9096/100)</f>
        <v/>
      </c>
      <c r="I9096" t="n">
        <v>1</v>
      </c>
      <c r="J9096" t="n">
        <v>0</v>
      </c>
      <c r="K9096" t="n">
        <v>-12</v>
      </c>
      <c r="L9096" t="n">
        <v>0</v>
      </c>
      <c r="M9096" t="n">
        <v>0</v>
      </c>
      <c r="O9096" t="n">
        <v>0</v>
      </c>
    </row>
    <row r="9097">
      <c r="A9097" s="8" t="n">
        <v>46225</v>
      </c>
      <c r="B9097" t="inlineStr">
        <is>
          <t>G4</t>
        </is>
      </c>
      <c r="C9097" s="9">
        <f>_xlfn.XLOOKUP(B9097,Carriers[Code],Carriers[Airline])</f>
        <v/>
      </c>
      <c r="D9097" t="n">
        <v>236</v>
      </c>
      <c r="E9097" t="inlineStr">
        <is>
          <t>AVL</t>
        </is>
      </c>
      <c r="F9097" s="10" t="n">
        <v>1004</v>
      </c>
      <c r="G9097" t="inlineStr">
        <is>
          <t>1000-1059</t>
        </is>
      </c>
      <c r="H9097" s="9">
        <f>INT(F9097/100)</f>
        <v/>
      </c>
      <c r="I9097" t="n">
        <v>-6</v>
      </c>
      <c r="J9097" t="n">
        <v>0</v>
      </c>
      <c r="K9097" t="n">
        <v>-5</v>
      </c>
      <c r="L9097" t="n">
        <v>0</v>
      </c>
      <c r="M9097" t="n">
        <v>0</v>
      </c>
      <c r="O9097" t="n">
        <v>0</v>
      </c>
    </row>
    <row r="9098">
      <c r="A9098" s="8" t="n">
        <v>46225</v>
      </c>
      <c r="B9098" t="inlineStr">
        <is>
          <t>YX</t>
        </is>
      </c>
      <c r="C9098" s="9">
        <f>_xlfn.XLOOKUP(B9098,Carriers[Code],Carriers[Airline])</f>
        <v/>
      </c>
      <c r="D9098" t="n">
        <v>5630</v>
      </c>
      <c r="E9098" t="inlineStr">
        <is>
          <t>CLT</t>
        </is>
      </c>
      <c r="F9098" s="10" t="n">
        <v>1005</v>
      </c>
      <c r="G9098" t="inlineStr">
        <is>
          <t>1000-1059</t>
        </is>
      </c>
      <c r="H9098" s="9">
        <f>INT(F9098/100)</f>
        <v/>
      </c>
      <c r="M9098" t="n">
        <v>1</v>
      </c>
      <c r="N9098" t="inlineStr">
        <is>
          <t>C</t>
        </is>
      </c>
      <c r="O9098" t="n">
        <v>0</v>
      </c>
    </row>
    <row r="9099">
      <c r="A9099" s="8" t="n">
        <v>46225</v>
      </c>
      <c r="B9099" t="inlineStr">
        <is>
          <t>B6</t>
        </is>
      </c>
      <c r="C9099" s="9">
        <f>_xlfn.XLOOKUP(B9099,Carriers[Code],Carriers[Airline])</f>
        <v/>
      </c>
      <c r="D9099" t="n">
        <v>861</v>
      </c>
      <c r="E9099" t="inlineStr">
        <is>
          <t>SJU</t>
        </is>
      </c>
      <c r="F9099" s="10" t="n">
        <v>1010</v>
      </c>
      <c r="G9099" t="inlineStr">
        <is>
          <t>1000-1059</t>
        </is>
      </c>
      <c r="H9099" s="9">
        <f>INT(F9099/100)</f>
        <v/>
      </c>
      <c r="I9099" t="n">
        <v>62</v>
      </c>
      <c r="J9099" t="n">
        <v>1</v>
      </c>
      <c r="K9099" t="n">
        <v>105</v>
      </c>
      <c r="L9099" t="n">
        <v>1</v>
      </c>
      <c r="M9099" t="n">
        <v>0</v>
      </c>
      <c r="O9099" t="n">
        <v>0</v>
      </c>
      <c r="P9099" t="n">
        <v>62</v>
      </c>
      <c r="Q9099" t="n">
        <v>0</v>
      </c>
      <c r="R9099" t="n">
        <v>43</v>
      </c>
      <c r="S9099" t="n">
        <v>0</v>
      </c>
      <c r="T9099" t="n">
        <v>0</v>
      </c>
    </row>
    <row r="9100">
      <c r="A9100" s="8" t="n">
        <v>46225</v>
      </c>
      <c r="B9100" t="inlineStr">
        <is>
          <t>YX</t>
        </is>
      </c>
      <c r="C9100" s="9">
        <f>_xlfn.XLOOKUP(B9100,Carriers[Code],Carriers[Airline])</f>
        <v/>
      </c>
      <c r="D9100" t="n">
        <v>4516</v>
      </c>
      <c r="E9100" t="inlineStr">
        <is>
          <t>TVC</t>
        </is>
      </c>
      <c r="F9100" s="10" t="n">
        <v>1010</v>
      </c>
      <c r="G9100" t="inlineStr">
        <is>
          <t>1000-1059</t>
        </is>
      </c>
      <c r="H9100" s="9">
        <f>INT(F9100/100)</f>
        <v/>
      </c>
      <c r="I9100" t="n">
        <v>-6</v>
      </c>
      <c r="J9100" t="n">
        <v>0</v>
      </c>
      <c r="K9100" t="n">
        <v>-11</v>
      </c>
      <c r="L9100" t="n">
        <v>0</v>
      </c>
      <c r="M9100" t="n">
        <v>0</v>
      </c>
      <c r="O9100" t="n">
        <v>0</v>
      </c>
    </row>
    <row r="9101">
      <c r="A9101" s="8" t="n">
        <v>46225</v>
      </c>
      <c r="B9101" t="inlineStr">
        <is>
          <t>DL</t>
        </is>
      </c>
      <c r="C9101" s="9">
        <f>_xlfn.XLOOKUP(B9101,Carriers[Code],Carriers[Airline])</f>
        <v/>
      </c>
      <c r="D9101" t="n">
        <v>860</v>
      </c>
      <c r="E9101" t="inlineStr">
        <is>
          <t>SFO</t>
        </is>
      </c>
      <c r="F9101" s="10" t="n">
        <v>1011</v>
      </c>
      <c r="G9101" t="inlineStr">
        <is>
          <t>1000-1059</t>
        </is>
      </c>
      <c r="H9101" s="9">
        <f>INT(F9101/100)</f>
        <v/>
      </c>
      <c r="I9101" t="n">
        <v>-1</v>
      </c>
      <c r="J9101" t="n">
        <v>0</v>
      </c>
      <c r="K9101" t="n">
        <v>-2</v>
      </c>
      <c r="L9101" t="n">
        <v>0</v>
      </c>
      <c r="M9101" t="n">
        <v>0</v>
      </c>
      <c r="O9101" t="n">
        <v>0</v>
      </c>
    </row>
    <row r="9102">
      <c r="A9102" s="8" t="n">
        <v>46225</v>
      </c>
      <c r="B9102" t="inlineStr">
        <is>
          <t>AA</t>
        </is>
      </c>
      <c r="C9102" s="9">
        <f>_xlfn.XLOOKUP(B9102,Carriers[Code],Carriers[Airline])</f>
        <v/>
      </c>
      <c r="D9102" t="n">
        <v>1548</v>
      </c>
      <c r="E9102" t="inlineStr">
        <is>
          <t>CLT</t>
        </is>
      </c>
      <c r="F9102" s="10" t="n">
        <v>1013</v>
      </c>
      <c r="G9102" t="inlineStr">
        <is>
          <t>1000-1059</t>
        </is>
      </c>
      <c r="H9102" s="9">
        <f>INT(F9102/100)</f>
        <v/>
      </c>
      <c r="I9102" t="n">
        <v>42</v>
      </c>
      <c r="J9102" t="n">
        <v>1</v>
      </c>
      <c r="K9102" t="n">
        <v>42</v>
      </c>
      <c r="L9102" t="n">
        <v>1</v>
      </c>
      <c r="M9102" t="n">
        <v>0</v>
      </c>
      <c r="O9102" t="n">
        <v>0</v>
      </c>
      <c r="P9102" t="n">
        <v>11</v>
      </c>
      <c r="Q9102" t="n">
        <v>0</v>
      </c>
      <c r="R9102" t="n">
        <v>0</v>
      </c>
      <c r="S9102" t="n">
        <v>0</v>
      </c>
      <c r="T9102" t="n">
        <v>31</v>
      </c>
    </row>
    <row r="9103">
      <c r="A9103" s="8" t="n">
        <v>46225</v>
      </c>
      <c r="B9103" t="inlineStr">
        <is>
          <t>DL</t>
        </is>
      </c>
      <c r="C9103" s="9">
        <f>_xlfn.XLOOKUP(B9103,Carriers[Code],Carriers[Airline])</f>
        <v/>
      </c>
      <c r="D9103" t="n">
        <v>385</v>
      </c>
      <c r="E9103" t="inlineStr">
        <is>
          <t>ATL</t>
        </is>
      </c>
      <c r="F9103" s="10" t="n">
        <v>1015</v>
      </c>
      <c r="G9103" t="inlineStr">
        <is>
          <t>1000-1059</t>
        </is>
      </c>
      <c r="H9103" s="9">
        <f>INT(F9103/100)</f>
        <v/>
      </c>
      <c r="I9103" t="n">
        <v>20</v>
      </c>
      <c r="J9103" t="n">
        <v>1</v>
      </c>
      <c r="K9103" t="n">
        <v>16</v>
      </c>
      <c r="L9103" t="n">
        <v>1</v>
      </c>
      <c r="M9103" t="n">
        <v>0</v>
      </c>
      <c r="O9103" t="n">
        <v>0</v>
      </c>
      <c r="P9103" t="n">
        <v>16</v>
      </c>
      <c r="Q9103" t="n">
        <v>0</v>
      </c>
      <c r="R9103" t="n">
        <v>0</v>
      </c>
      <c r="S9103" t="n">
        <v>0</v>
      </c>
      <c r="T9103" t="n">
        <v>0</v>
      </c>
    </row>
    <row r="9104">
      <c r="A9104" s="8" t="n">
        <v>46225</v>
      </c>
      <c r="B9104" t="inlineStr">
        <is>
          <t>B6</t>
        </is>
      </c>
      <c r="C9104" s="9">
        <f>_xlfn.XLOOKUP(B9104,Carriers[Code],Carriers[Airline])</f>
        <v/>
      </c>
      <c r="D9104" t="n">
        <v>1055</v>
      </c>
      <c r="E9104" t="inlineStr">
        <is>
          <t>DCA</t>
        </is>
      </c>
      <c r="F9104" s="10" t="n">
        <v>1020</v>
      </c>
      <c r="G9104" t="inlineStr">
        <is>
          <t>1000-1059</t>
        </is>
      </c>
      <c r="H9104" s="9">
        <f>INT(F9104/100)</f>
        <v/>
      </c>
      <c r="I9104" t="n">
        <v>2</v>
      </c>
      <c r="J9104" t="n">
        <v>0</v>
      </c>
      <c r="K9104" t="n">
        <v>33</v>
      </c>
      <c r="L9104" t="n">
        <v>1</v>
      </c>
      <c r="M9104" t="n">
        <v>0</v>
      </c>
      <c r="O9104" t="n">
        <v>0</v>
      </c>
      <c r="P9104" t="n">
        <v>0</v>
      </c>
      <c r="Q9104" t="n">
        <v>0</v>
      </c>
      <c r="R9104" t="n">
        <v>33</v>
      </c>
      <c r="S9104" t="n">
        <v>0</v>
      </c>
      <c r="T9104" t="n">
        <v>0</v>
      </c>
    </row>
    <row r="9105">
      <c r="A9105" s="8" t="n">
        <v>46225</v>
      </c>
      <c r="B9105" t="inlineStr">
        <is>
          <t>YX</t>
        </is>
      </c>
      <c r="C9105" s="9">
        <f>_xlfn.XLOOKUP(B9105,Carriers[Code],Carriers[Airline])</f>
        <v/>
      </c>
      <c r="D9105" t="n">
        <v>5592</v>
      </c>
      <c r="E9105" t="inlineStr">
        <is>
          <t>DCA</t>
        </is>
      </c>
      <c r="F9105" s="10" t="n">
        <v>1020</v>
      </c>
      <c r="G9105" t="inlineStr">
        <is>
          <t>1000-1059</t>
        </is>
      </c>
      <c r="H9105" s="9">
        <f>INT(F9105/100)</f>
        <v/>
      </c>
      <c r="I9105" t="n">
        <v>39</v>
      </c>
      <c r="J9105" t="n">
        <v>1</v>
      </c>
      <c r="K9105" t="n">
        <v>31</v>
      </c>
      <c r="L9105" t="n">
        <v>1</v>
      </c>
      <c r="M9105" t="n">
        <v>0</v>
      </c>
      <c r="O9105" t="n">
        <v>0</v>
      </c>
      <c r="P9105" t="n">
        <v>0</v>
      </c>
      <c r="Q9105" t="n">
        <v>31</v>
      </c>
      <c r="R9105" t="n">
        <v>0</v>
      </c>
      <c r="S9105" t="n">
        <v>0</v>
      </c>
      <c r="T9105" t="n">
        <v>0</v>
      </c>
    </row>
    <row r="9106">
      <c r="A9106" s="8" t="n">
        <v>46225</v>
      </c>
      <c r="B9106" t="inlineStr">
        <is>
          <t>B6</t>
        </is>
      </c>
      <c r="C9106" s="9">
        <f>_xlfn.XLOOKUP(B9106,Carriers[Code],Carriers[Airline])</f>
        <v/>
      </c>
      <c r="D9106" t="n">
        <v>1531</v>
      </c>
      <c r="E9106" t="inlineStr">
        <is>
          <t>MCO</t>
        </is>
      </c>
      <c r="F9106" s="10" t="n">
        <v>1021</v>
      </c>
      <c r="G9106" t="inlineStr">
        <is>
          <t>1000-1059</t>
        </is>
      </c>
      <c r="H9106" s="9">
        <f>INT(F9106/100)</f>
        <v/>
      </c>
      <c r="I9106" t="n">
        <v>28</v>
      </c>
      <c r="J9106" t="n">
        <v>1</v>
      </c>
      <c r="K9106" t="n">
        <v>26</v>
      </c>
      <c r="L9106" t="n">
        <v>1</v>
      </c>
      <c r="M9106" t="n">
        <v>0</v>
      </c>
      <c r="O9106" t="n">
        <v>0</v>
      </c>
      <c r="P9106" t="n">
        <v>26</v>
      </c>
      <c r="Q9106" t="n">
        <v>0</v>
      </c>
      <c r="R9106" t="n">
        <v>0</v>
      </c>
      <c r="S9106" t="n">
        <v>0</v>
      </c>
      <c r="T9106" t="n">
        <v>0</v>
      </c>
    </row>
    <row r="9107">
      <c r="A9107" s="8" t="n">
        <v>46225</v>
      </c>
      <c r="B9107" t="inlineStr">
        <is>
          <t>B6</t>
        </is>
      </c>
      <c r="C9107" s="9">
        <f>_xlfn.XLOOKUP(B9107,Carriers[Code],Carriers[Airline])</f>
        <v/>
      </c>
      <c r="D9107" t="n">
        <v>1807</v>
      </c>
      <c r="E9107" t="inlineStr">
        <is>
          <t>BNA</t>
        </is>
      </c>
      <c r="F9107" s="10" t="n">
        <v>1028</v>
      </c>
      <c r="G9107" t="inlineStr">
        <is>
          <t>1000-1059</t>
        </is>
      </c>
      <c r="H9107" s="9">
        <f>INT(F9107/100)</f>
        <v/>
      </c>
      <c r="M9107" t="n">
        <v>1</v>
      </c>
      <c r="N9107" t="inlineStr">
        <is>
          <t>C</t>
        </is>
      </c>
      <c r="O9107" t="n">
        <v>0</v>
      </c>
    </row>
    <row r="9108">
      <c r="A9108" s="8" t="n">
        <v>46225</v>
      </c>
      <c r="B9108" t="inlineStr">
        <is>
          <t>AA</t>
        </is>
      </c>
      <c r="C9108" s="9">
        <f>_xlfn.XLOOKUP(B9108,Carriers[Code],Carriers[Airline])</f>
        <v/>
      </c>
      <c r="D9108" t="n">
        <v>1277</v>
      </c>
      <c r="E9108" t="inlineStr">
        <is>
          <t>LAX</t>
        </is>
      </c>
      <c r="F9108" s="10" t="n">
        <v>1030</v>
      </c>
      <c r="G9108" t="inlineStr">
        <is>
          <t>1000-1059</t>
        </is>
      </c>
      <c r="H9108" s="9">
        <f>INT(F9108/100)</f>
        <v/>
      </c>
      <c r="I9108" t="n">
        <v>0</v>
      </c>
      <c r="J9108" t="n">
        <v>0</v>
      </c>
      <c r="K9108" t="n">
        <v>-3</v>
      </c>
      <c r="L9108" t="n">
        <v>0</v>
      </c>
      <c r="M9108" t="n">
        <v>0</v>
      </c>
      <c r="O9108" t="n">
        <v>0</v>
      </c>
    </row>
    <row r="9109">
      <c r="A9109" s="8" t="n">
        <v>46225</v>
      </c>
      <c r="B9109" t="inlineStr">
        <is>
          <t>AA</t>
        </is>
      </c>
      <c r="C9109" s="9">
        <f>_xlfn.XLOOKUP(B9109,Carriers[Code],Carriers[Airline])</f>
        <v/>
      </c>
      <c r="D9109" t="n">
        <v>3022</v>
      </c>
      <c r="E9109" t="inlineStr">
        <is>
          <t>ORD</t>
        </is>
      </c>
      <c r="F9109" s="10" t="n">
        <v>1030</v>
      </c>
      <c r="G9109" t="inlineStr">
        <is>
          <t>1000-1059</t>
        </is>
      </c>
      <c r="H9109" s="9">
        <f>INT(F9109/100)</f>
        <v/>
      </c>
      <c r="I9109" t="n">
        <v>-7</v>
      </c>
      <c r="J9109" t="n">
        <v>0</v>
      </c>
      <c r="K9109" t="n">
        <v>-10</v>
      </c>
      <c r="L9109" t="n">
        <v>0</v>
      </c>
      <c r="M9109" t="n">
        <v>0</v>
      </c>
      <c r="O9109" t="n">
        <v>0</v>
      </c>
    </row>
    <row r="9110">
      <c r="A9110" s="8" t="n">
        <v>46225</v>
      </c>
      <c r="B9110" t="inlineStr">
        <is>
          <t>WN</t>
        </is>
      </c>
      <c r="C9110" s="9">
        <f>_xlfn.XLOOKUP(B9110,Carriers[Code],Carriers[Airline])</f>
        <v/>
      </c>
      <c r="D9110" t="n">
        <v>24</v>
      </c>
      <c r="E9110" t="inlineStr">
        <is>
          <t>BWI</t>
        </is>
      </c>
      <c r="F9110" s="10" t="n">
        <v>1030</v>
      </c>
      <c r="G9110" t="inlineStr">
        <is>
          <t>1000-1059</t>
        </is>
      </c>
      <c r="H9110" s="9">
        <f>INT(F9110/100)</f>
        <v/>
      </c>
      <c r="I9110" t="n">
        <v>2</v>
      </c>
      <c r="J9110" t="n">
        <v>0</v>
      </c>
      <c r="K9110" t="n">
        <v>2</v>
      </c>
      <c r="L9110" t="n">
        <v>0</v>
      </c>
      <c r="M9110" t="n">
        <v>0</v>
      </c>
      <c r="O9110" t="n">
        <v>0</v>
      </c>
    </row>
    <row r="9111">
      <c r="A9111" s="8" t="n">
        <v>46225</v>
      </c>
      <c r="B9111" t="inlineStr">
        <is>
          <t>B6</t>
        </is>
      </c>
      <c r="C9111" s="9">
        <f>_xlfn.XLOOKUP(B9111,Carriers[Code],Carriers[Airline])</f>
        <v/>
      </c>
      <c r="D9111" t="n">
        <v>1499</v>
      </c>
      <c r="E9111" t="inlineStr">
        <is>
          <t>DAB</t>
        </is>
      </c>
      <c r="F9111" s="10" t="n">
        <v>1035</v>
      </c>
      <c r="G9111" t="inlineStr">
        <is>
          <t>1000-1059</t>
        </is>
      </c>
      <c r="H9111" s="9">
        <f>INT(F9111/100)</f>
        <v/>
      </c>
      <c r="I9111" t="n">
        <v>31</v>
      </c>
      <c r="J9111" t="n">
        <v>1</v>
      </c>
      <c r="K9111" t="n">
        <v>25</v>
      </c>
      <c r="L9111" t="n">
        <v>1</v>
      </c>
      <c r="M9111" t="n">
        <v>0</v>
      </c>
      <c r="O9111" t="n">
        <v>0</v>
      </c>
      <c r="P9111" t="n">
        <v>19</v>
      </c>
      <c r="Q9111" t="n">
        <v>0</v>
      </c>
      <c r="R9111" t="n">
        <v>0</v>
      </c>
      <c r="S9111" t="n">
        <v>0</v>
      </c>
      <c r="T9111" t="n">
        <v>6</v>
      </c>
    </row>
    <row r="9112">
      <c r="A9112" s="8" t="n">
        <v>46225</v>
      </c>
      <c r="B9112" t="inlineStr">
        <is>
          <t>UA</t>
        </is>
      </c>
      <c r="C9112" s="9">
        <f>_xlfn.XLOOKUP(B9112,Carriers[Code],Carriers[Airline])</f>
        <v/>
      </c>
      <c r="D9112" t="n">
        <v>503</v>
      </c>
      <c r="E9112" t="inlineStr">
        <is>
          <t>ORD</t>
        </is>
      </c>
      <c r="F9112" s="10" t="n">
        <v>1035</v>
      </c>
      <c r="G9112" t="inlineStr">
        <is>
          <t>1000-1059</t>
        </is>
      </c>
      <c r="H9112" s="9">
        <f>INT(F9112/100)</f>
        <v/>
      </c>
      <c r="I9112" t="n">
        <v>-2</v>
      </c>
      <c r="J9112" t="n">
        <v>0</v>
      </c>
      <c r="K9112" t="n">
        <v>1</v>
      </c>
      <c r="L9112" t="n">
        <v>0</v>
      </c>
      <c r="M9112" t="n">
        <v>0</v>
      </c>
      <c r="O9112" t="n">
        <v>0</v>
      </c>
    </row>
    <row r="9113">
      <c r="A9113" s="8" t="n">
        <v>46225</v>
      </c>
      <c r="B9113" t="inlineStr">
        <is>
          <t>B6</t>
        </is>
      </c>
      <c r="C9113" s="9">
        <f>_xlfn.XLOOKUP(B9113,Carriers[Code],Carriers[Airline])</f>
        <v/>
      </c>
      <c r="D9113" t="n">
        <v>2917</v>
      </c>
      <c r="E9113" t="inlineStr">
        <is>
          <t>JFK</t>
        </is>
      </c>
      <c r="F9113" s="10" t="n">
        <v>1045</v>
      </c>
      <c r="G9113" t="inlineStr">
        <is>
          <t>1000-1059</t>
        </is>
      </c>
      <c r="H9113" s="9">
        <f>INT(F9113/100)</f>
        <v/>
      </c>
      <c r="I9113" t="n">
        <v>72</v>
      </c>
      <c r="J9113" t="n">
        <v>1</v>
      </c>
      <c r="K9113" t="n">
        <v>59</v>
      </c>
      <c r="L9113" t="n">
        <v>1</v>
      </c>
      <c r="M9113" t="n">
        <v>0</v>
      </c>
      <c r="O9113" t="n">
        <v>0</v>
      </c>
      <c r="P9113" t="n">
        <v>59</v>
      </c>
      <c r="Q9113" t="n">
        <v>0</v>
      </c>
      <c r="R9113" t="n">
        <v>0</v>
      </c>
      <c r="S9113" t="n">
        <v>0</v>
      </c>
      <c r="T9113" t="n">
        <v>0</v>
      </c>
    </row>
    <row r="9114">
      <c r="A9114" s="8" t="n">
        <v>46225</v>
      </c>
      <c r="B9114" t="inlineStr">
        <is>
          <t>AA</t>
        </is>
      </c>
      <c r="C9114" s="9">
        <f>_xlfn.XLOOKUP(B9114,Carriers[Code],Carriers[Airline])</f>
        <v/>
      </c>
      <c r="D9114" t="n">
        <v>2783</v>
      </c>
      <c r="E9114" t="inlineStr">
        <is>
          <t>PHL</t>
        </is>
      </c>
      <c r="F9114" s="10" t="n">
        <v>1049</v>
      </c>
      <c r="G9114" t="inlineStr">
        <is>
          <t>1000-1059</t>
        </is>
      </c>
      <c r="H9114" s="9">
        <f>INT(F9114/100)</f>
        <v/>
      </c>
      <c r="I9114" t="n">
        <v>2</v>
      </c>
      <c r="J9114" t="n">
        <v>0</v>
      </c>
      <c r="K9114" t="n">
        <v>-6</v>
      </c>
      <c r="L9114" t="n">
        <v>0</v>
      </c>
      <c r="M9114" t="n">
        <v>0</v>
      </c>
      <c r="O9114" t="n">
        <v>0</v>
      </c>
    </row>
    <row r="9115">
      <c r="A9115" s="8" t="n">
        <v>46225</v>
      </c>
      <c r="B9115" t="inlineStr">
        <is>
          <t>YX</t>
        </is>
      </c>
      <c r="C9115" s="9">
        <f>_xlfn.XLOOKUP(B9115,Carriers[Code],Carriers[Airline])</f>
        <v/>
      </c>
      <c r="D9115" t="n">
        <v>5805</v>
      </c>
      <c r="E9115" t="inlineStr">
        <is>
          <t>PHL</t>
        </is>
      </c>
      <c r="F9115" s="10" t="n">
        <v>1050</v>
      </c>
      <c r="G9115" t="inlineStr">
        <is>
          <t>1000-1059</t>
        </is>
      </c>
      <c r="H9115" s="9">
        <f>INT(F9115/100)</f>
        <v/>
      </c>
      <c r="I9115" t="n">
        <v>4</v>
      </c>
      <c r="J9115" t="n">
        <v>0</v>
      </c>
      <c r="K9115" t="n">
        <v>2</v>
      </c>
      <c r="L9115" t="n">
        <v>0</v>
      </c>
      <c r="M9115" t="n">
        <v>0</v>
      </c>
      <c r="O9115" t="n">
        <v>0</v>
      </c>
    </row>
    <row r="9116">
      <c r="A9116" s="8" t="n">
        <v>46225</v>
      </c>
      <c r="B9116" t="inlineStr">
        <is>
          <t>AA</t>
        </is>
      </c>
      <c r="C9116" s="9">
        <f>_xlfn.XLOOKUP(B9116,Carriers[Code],Carriers[Airline])</f>
        <v/>
      </c>
      <c r="D9116" t="n">
        <v>1556</v>
      </c>
      <c r="E9116" t="inlineStr">
        <is>
          <t>DCA</t>
        </is>
      </c>
      <c r="F9116" s="10" t="n">
        <v>1051</v>
      </c>
      <c r="G9116" t="inlineStr">
        <is>
          <t>1000-1059</t>
        </is>
      </c>
      <c r="H9116" s="9">
        <f>INT(F9116/100)</f>
        <v/>
      </c>
      <c r="I9116" t="n">
        <v>91</v>
      </c>
      <c r="J9116" t="n">
        <v>1</v>
      </c>
      <c r="K9116" t="n">
        <v>93</v>
      </c>
      <c r="L9116" t="n">
        <v>1</v>
      </c>
      <c r="M9116" t="n">
        <v>0</v>
      </c>
      <c r="O9116" t="n">
        <v>0</v>
      </c>
      <c r="P9116" t="n">
        <v>7</v>
      </c>
      <c r="Q9116" t="n">
        <v>0</v>
      </c>
      <c r="R9116" t="n">
        <v>2</v>
      </c>
      <c r="S9116" t="n">
        <v>0</v>
      </c>
      <c r="T9116" t="n">
        <v>84</v>
      </c>
    </row>
    <row r="9117">
      <c r="A9117" s="8" t="n">
        <v>46225</v>
      </c>
      <c r="B9117" t="inlineStr">
        <is>
          <t>DL</t>
        </is>
      </c>
      <c r="C9117" s="9">
        <f>_xlfn.XLOOKUP(B9117,Carriers[Code],Carriers[Airline])</f>
        <v/>
      </c>
      <c r="D9117" t="n">
        <v>2004</v>
      </c>
      <c r="E9117" t="inlineStr">
        <is>
          <t>LAX</t>
        </is>
      </c>
      <c r="F9117" s="10" t="n">
        <v>1055</v>
      </c>
      <c r="G9117" t="inlineStr">
        <is>
          <t>1000-1059</t>
        </is>
      </c>
      <c r="H9117" s="9">
        <f>INT(F9117/100)</f>
        <v/>
      </c>
      <c r="I9117" t="n">
        <v>-3</v>
      </c>
      <c r="J9117" t="n">
        <v>0</v>
      </c>
      <c r="K9117" t="n">
        <v>4</v>
      </c>
      <c r="L9117" t="n">
        <v>0</v>
      </c>
      <c r="M9117" t="n">
        <v>0</v>
      </c>
      <c r="O9117" t="n">
        <v>0</v>
      </c>
    </row>
    <row r="9118">
      <c r="A9118" s="8" t="n">
        <v>46225</v>
      </c>
      <c r="B9118" t="inlineStr">
        <is>
          <t>YX</t>
        </is>
      </c>
      <c r="C9118" s="9">
        <f>_xlfn.XLOOKUP(B9118,Carriers[Code],Carriers[Airline])</f>
        <v/>
      </c>
      <c r="D9118" t="n">
        <v>4373</v>
      </c>
      <c r="E9118" t="inlineStr">
        <is>
          <t>LGA</t>
        </is>
      </c>
      <c r="F9118" s="10" t="n">
        <v>1055</v>
      </c>
      <c r="G9118" t="inlineStr">
        <is>
          <t>1000-1059</t>
        </is>
      </c>
      <c r="H9118" s="9">
        <f>INT(F9118/100)</f>
        <v/>
      </c>
      <c r="I9118" t="n">
        <v>1</v>
      </c>
      <c r="J9118" t="n">
        <v>0</v>
      </c>
      <c r="K9118" t="n">
        <v>1</v>
      </c>
      <c r="L9118" t="n">
        <v>0</v>
      </c>
      <c r="M9118" t="n">
        <v>0</v>
      </c>
      <c r="O9118" t="n">
        <v>0</v>
      </c>
    </row>
    <row r="9119">
      <c r="A9119" s="8" t="n">
        <v>46225</v>
      </c>
      <c r="B9119" t="inlineStr">
        <is>
          <t>UA</t>
        </is>
      </c>
      <c r="C9119" s="9">
        <f>_xlfn.XLOOKUP(B9119,Carriers[Code],Carriers[Airline])</f>
        <v/>
      </c>
      <c r="D9119" t="n">
        <v>2394</v>
      </c>
      <c r="E9119" t="inlineStr">
        <is>
          <t>EWR</t>
        </is>
      </c>
      <c r="F9119" s="10" t="n">
        <v>1058</v>
      </c>
      <c r="G9119" t="inlineStr">
        <is>
          <t>1000-1059</t>
        </is>
      </c>
      <c r="H9119" s="9">
        <f>INT(F9119/100)</f>
        <v/>
      </c>
      <c r="I9119" t="n">
        <v>60</v>
      </c>
      <c r="J9119" t="n">
        <v>1</v>
      </c>
      <c r="K9119" t="n">
        <v>53</v>
      </c>
      <c r="L9119" t="n">
        <v>1</v>
      </c>
      <c r="M9119" t="n">
        <v>0</v>
      </c>
      <c r="O9119" t="n">
        <v>0</v>
      </c>
      <c r="P9119" t="n">
        <v>0</v>
      </c>
      <c r="Q9119" t="n">
        <v>0</v>
      </c>
      <c r="R9119" t="n">
        <v>53</v>
      </c>
      <c r="S9119" t="n">
        <v>0</v>
      </c>
      <c r="T9119" t="n">
        <v>0</v>
      </c>
    </row>
    <row r="9120">
      <c r="A9120" s="8" t="n">
        <v>46225</v>
      </c>
      <c r="B9120" t="inlineStr">
        <is>
          <t>B6</t>
        </is>
      </c>
      <c r="C9120" s="9">
        <f>_xlfn.XLOOKUP(B9120,Carriers[Code],Carriers[Airline])</f>
        <v/>
      </c>
      <c r="D9120" t="n">
        <v>1487</v>
      </c>
      <c r="E9120" t="inlineStr">
        <is>
          <t>LAX</t>
        </is>
      </c>
      <c r="F9120" s="10" t="n">
        <v>1100</v>
      </c>
      <c r="G9120" t="inlineStr">
        <is>
          <t>1100-1159</t>
        </is>
      </c>
      <c r="H9120" s="9">
        <f>INT(F9120/100)</f>
        <v/>
      </c>
      <c r="I9120" t="n">
        <v>-2</v>
      </c>
      <c r="J9120" t="n">
        <v>0</v>
      </c>
      <c r="K9120" t="n">
        <v>-2</v>
      </c>
      <c r="L9120" t="n">
        <v>0</v>
      </c>
      <c r="M9120" t="n">
        <v>0</v>
      </c>
      <c r="O9120" t="n">
        <v>0</v>
      </c>
    </row>
    <row r="9121">
      <c r="A9121" s="8" t="n">
        <v>46225</v>
      </c>
      <c r="B9121" t="inlineStr">
        <is>
          <t>YX</t>
        </is>
      </c>
      <c r="C9121" s="9">
        <f>_xlfn.XLOOKUP(B9121,Carriers[Code],Carriers[Airline])</f>
        <v/>
      </c>
      <c r="D9121" t="n">
        <v>5755</v>
      </c>
      <c r="E9121" t="inlineStr">
        <is>
          <t>LGA</t>
        </is>
      </c>
      <c r="F9121" s="10" t="n">
        <v>1100</v>
      </c>
      <c r="G9121" t="inlineStr">
        <is>
          <t>1100-1159</t>
        </is>
      </c>
      <c r="H9121" s="9">
        <f>INT(F9121/100)</f>
        <v/>
      </c>
      <c r="I9121" t="n">
        <v>5</v>
      </c>
      <c r="J9121" t="n">
        <v>0</v>
      </c>
      <c r="K9121" t="n">
        <v>-1</v>
      </c>
      <c r="L9121" t="n">
        <v>0</v>
      </c>
      <c r="M9121" t="n">
        <v>0</v>
      </c>
      <c r="O9121" t="n">
        <v>0</v>
      </c>
    </row>
    <row r="9122">
      <c r="A9122" s="8" t="n">
        <v>46225</v>
      </c>
      <c r="B9122" t="inlineStr">
        <is>
          <t>YX</t>
        </is>
      </c>
      <c r="C9122" s="9">
        <f>_xlfn.XLOOKUP(B9122,Carriers[Code],Carriers[Airline])</f>
        <v/>
      </c>
      <c r="D9122" t="n">
        <v>5668</v>
      </c>
      <c r="E9122" t="inlineStr">
        <is>
          <t>BWI</t>
        </is>
      </c>
      <c r="F9122" s="10" t="n">
        <v>1110</v>
      </c>
      <c r="G9122" t="inlineStr">
        <is>
          <t>1100-1159</t>
        </is>
      </c>
      <c r="H9122" s="9">
        <f>INT(F9122/100)</f>
        <v/>
      </c>
      <c r="I9122" t="n">
        <v>8</v>
      </c>
      <c r="J9122" t="n">
        <v>0</v>
      </c>
      <c r="K9122" t="n">
        <v>13</v>
      </c>
      <c r="L9122" t="n">
        <v>0</v>
      </c>
      <c r="M9122" t="n">
        <v>0</v>
      </c>
      <c r="O9122" t="n">
        <v>0</v>
      </c>
    </row>
    <row r="9123">
      <c r="A9123" s="8" t="n">
        <v>46225</v>
      </c>
      <c r="B9123" t="inlineStr">
        <is>
          <t>B6</t>
        </is>
      </c>
      <c r="C9123" s="9">
        <f>_xlfn.XLOOKUP(B9123,Carriers[Code],Carriers[Airline])</f>
        <v/>
      </c>
      <c r="D9123" t="n">
        <v>401</v>
      </c>
      <c r="E9123" t="inlineStr">
        <is>
          <t>MSY</t>
        </is>
      </c>
      <c r="F9123" s="10" t="n">
        <v>1115</v>
      </c>
      <c r="G9123" t="inlineStr">
        <is>
          <t>1100-1159</t>
        </is>
      </c>
      <c r="H9123" s="9">
        <f>INT(F9123/100)</f>
        <v/>
      </c>
      <c r="M9123" t="n">
        <v>1</v>
      </c>
      <c r="N9123" t="inlineStr">
        <is>
          <t>A</t>
        </is>
      </c>
      <c r="O9123" t="n">
        <v>0</v>
      </c>
    </row>
    <row r="9124">
      <c r="A9124" s="8" t="n">
        <v>46225</v>
      </c>
      <c r="B9124" t="inlineStr">
        <is>
          <t>B6</t>
        </is>
      </c>
      <c r="C9124" s="9">
        <f>_xlfn.XLOOKUP(B9124,Carriers[Code],Carriers[Airline])</f>
        <v/>
      </c>
      <c r="D9124" t="n">
        <v>551</v>
      </c>
      <c r="E9124" t="inlineStr">
        <is>
          <t>MCO</t>
        </is>
      </c>
      <c r="F9124" s="10" t="n">
        <v>1115</v>
      </c>
      <c r="G9124" t="inlineStr">
        <is>
          <t>1100-1159</t>
        </is>
      </c>
      <c r="H9124" s="9">
        <f>INT(F9124/100)</f>
        <v/>
      </c>
      <c r="I9124" t="n">
        <v>288</v>
      </c>
      <c r="J9124" t="n">
        <v>1</v>
      </c>
      <c r="K9124" t="n">
        <v>273</v>
      </c>
      <c r="L9124" t="n">
        <v>1</v>
      </c>
      <c r="M9124" t="n">
        <v>0</v>
      </c>
      <c r="O9124" t="n">
        <v>0</v>
      </c>
      <c r="P9124" t="n">
        <v>73</v>
      </c>
      <c r="Q9124" t="n">
        <v>0</v>
      </c>
      <c r="R9124" t="n">
        <v>0</v>
      </c>
      <c r="S9124" t="n">
        <v>0</v>
      </c>
      <c r="T9124" t="n">
        <v>200</v>
      </c>
    </row>
    <row r="9125">
      <c r="A9125" s="8" t="n">
        <v>46225</v>
      </c>
      <c r="B9125" t="inlineStr">
        <is>
          <t>DL</t>
        </is>
      </c>
      <c r="C9125" s="9">
        <f>_xlfn.XLOOKUP(B9125,Carriers[Code],Carriers[Airline])</f>
        <v/>
      </c>
      <c r="D9125" t="n">
        <v>464</v>
      </c>
      <c r="E9125" t="inlineStr">
        <is>
          <t>SLC</t>
        </is>
      </c>
      <c r="F9125" s="10" t="n">
        <v>1115</v>
      </c>
      <c r="G9125" t="inlineStr">
        <is>
          <t>1100-1159</t>
        </is>
      </c>
      <c r="H9125" s="9">
        <f>INT(F9125/100)</f>
        <v/>
      </c>
      <c r="I9125" t="n">
        <v>-3</v>
      </c>
      <c r="J9125" t="n">
        <v>0</v>
      </c>
      <c r="K9125" t="n">
        <v>33</v>
      </c>
      <c r="L9125" t="n">
        <v>1</v>
      </c>
      <c r="M9125" t="n">
        <v>0</v>
      </c>
      <c r="O9125" t="n">
        <v>0</v>
      </c>
      <c r="P9125" t="n">
        <v>0</v>
      </c>
      <c r="Q9125" t="n">
        <v>0</v>
      </c>
      <c r="R9125" t="n">
        <v>33</v>
      </c>
      <c r="S9125" t="n">
        <v>0</v>
      </c>
      <c r="T9125" t="n">
        <v>0</v>
      </c>
    </row>
    <row r="9126">
      <c r="A9126" s="8" t="n">
        <v>46225</v>
      </c>
      <c r="B9126" t="inlineStr">
        <is>
          <t>B6</t>
        </is>
      </c>
      <c r="C9126" s="9">
        <f>_xlfn.XLOOKUP(B9126,Carriers[Code],Carriers[Airline])</f>
        <v/>
      </c>
      <c r="D9126" t="n">
        <v>2283</v>
      </c>
      <c r="E9126" t="inlineStr">
        <is>
          <t>RDU</t>
        </is>
      </c>
      <c r="F9126" s="10" t="n">
        <v>1119</v>
      </c>
      <c r="G9126" t="inlineStr">
        <is>
          <t>1100-1159</t>
        </is>
      </c>
      <c r="H9126" s="9">
        <f>INT(F9126/100)</f>
        <v/>
      </c>
      <c r="I9126" t="n">
        <v>-3</v>
      </c>
      <c r="J9126" t="n">
        <v>0</v>
      </c>
      <c r="K9126" t="n">
        <v>-6</v>
      </c>
      <c r="L9126" t="n">
        <v>0</v>
      </c>
      <c r="M9126" t="n">
        <v>0</v>
      </c>
      <c r="O9126" t="n">
        <v>0</v>
      </c>
    </row>
    <row r="9127">
      <c r="A9127" s="8" t="n">
        <v>46225</v>
      </c>
      <c r="B9127" t="inlineStr">
        <is>
          <t>AA</t>
        </is>
      </c>
      <c r="C9127" s="9">
        <f>_xlfn.XLOOKUP(B9127,Carriers[Code],Carriers[Airline])</f>
        <v/>
      </c>
      <c r="D9127" t="n">
        <v>3161</v>
      </c>
      <c r="E9127" t="inlineStr">
        <is>
          <t>CLT</t>
        </is>
      </c>
      <c r="F9127" s="10" t="n">
        <v>1120</v>
      </c>
      <c r="G9127" t="inlineStr">
        <is>
          <t>1100-1159</t>
        </is>
      </c>
      <c r="H9127" s="9">
        <f>INT(F9127/100)</f>
        <v/>
      </c>
      <c r="I9127" t="n">
        <v>55</v>
      </c>
      <c r="J9127" t="n">
        <v>1</v>
      </c>
      <c r="K9127" t="n">
        <v>100</v>
      </c>
      <c r="L9127" t="n">
        <v>1</v>
      </c>
      <c r="M9127" t="n">
        <v>0</v>
      </c>
      <c r="O9127" t="n">
        <v>0</v>
      </c>
      <c r="P9127" t="n">
        <v>0</v>
      </c>
      <c r="Q9127" t="n">
        <v>30</v>
      </c>
      <c r="R9127" t="n">
        <v>45</v>
      </c>
      <c r="S9127" t="n">
        <v>0</v>
      </c>
      <c r="T9127" t="n">
        <v>25</v>
      </c>
    </row>
    <row r="9128">
      <c r="A9128" s="8" t="n">
        <v>46225</v>
      </c>
      <c r="B9128" t="inlineStr">
        <is>
          <t>B6</t>
        </is>
      </c>
      <c r="C9128" s="9">
        <f>_xlfn.XLOOKUP(B9128,Carriers[Code],Carriers[Airline])</f>
        <v/>
      </c>
      <c r="D9128" t="n">
        <v>793</v>
      </c>
      <c r="E9128" t="inlineStr">
        <is>
          <t>DEN</t>
        </is>
      </c>
      <c r="F9128" s="10" t="n">
        <v>1120</v>
      </c>
      <c r="G9128" t="inlineStr">
        <is>
          <t>1100-1159</t>
        </is>
      </c>
      <c r="H9128" s="9">
        <f>INT(F9128/100)</f>
        <v/>
      </c>
      <c r="I9128" t="n">
        <v>4</v>
      </c>
      <c r="J9128" t="n">
        <v>0</v>
      </c>
      <c r="K9128" t="n">
        <v>26</v>
      </c>
      <c r="L9128" t="n">
        <v>1</v>
      </c>
      <c r="M9128" t="n">
        <v>0</v>
      </c>
      <c r="O9128" t="n">
        <v>0</v>
      </c>
      <c r="P9128" t="n">
        <v>4</v>
      </c>
      <c r="Q9128" t="n">
        <v>0</v>
      </c>
      <c r="R9128" t="n">
        <v>22</v>
      </c>
      <c r="S9128" t="n">
        <v>0</v>
      </c>
      <c r="T9128" t="n">
        <v>0</v>
      </c>
    </row>
    <row r="9129">
      <c r="A9129" s="8" t="n">
        <v>46225</v>
      </c>
      <c r="B9129" t="inlineStr">
        <is>
          <t>DL</t>
        </is>
      </c>
      <c r="C9129" s="9">
        <f>_xlfn.XLOOKUP(B9129,Carriers[Code],Carriers[Airline])</f>
        <v/>
      </c>
      <c r="D9129" t="n">
        <v>1398</v>
      </c>
      <c r="E9129" t="inlineStr">
        <is>
          <t>MSY</t>
        </is>
      </c>
      <c r="F9129" s="10" t="n">
        <v>1120</v>
      </c>
      <c r="G9129" t="inlineStr">
        <is>
          <t>1100-1159</t>
        </is>
      </c>
      <c r="H9129" s="9">
        <f>INT(F9129/100)</f>
        <v/>
      </c>
      <c r="I9129" t="n">
        <v>292</v>
      </c>
      <c r="J9129" t="n">
        <v>1</v>
      </c>
      <c r="K9129" t="n">
        <v>343</v>
      </c>
      <c r="L9129" t="n">
        <v>1</v>
      </c>
      <c r="M9129" t="n">
        <v>0</v>
      </c>
      <c r="O9129" t="n">
        <v>0</v>
      </c>
      <c r="P9129" t="n">
        <v>292</v>
      </c>
      <c r="Q9129" t="n">
        <v>0</v>
      </c>
      <c r="R9129" t="n">
        <v>51</v>
      </c>
      <c r="S9129" t="n">
        <v>0</v>
      </c>
      <c r="T9129" t="n">
        <v>0</v>
      </c>
    </row>
    <row r="9130">
      <c r="A9130" s="8" t="n">
        <v>46225</v>
      </c>
      <c r="B9130" t="inlineStr">
        <is>
          <t>YX</t>
        </is>
      </c>
      <c r="C9130" s="9">
        <f>_xlfn.XLOOKUP(B9130,Carriers[Code],Carriers[Airline])</f>
        <v/>
      </c>
      <c r="D9130" t="n">
        <v>5803</v>
      </c>
      <c r="E9130" t="inlineStr">
        <is>
          <t>SAV</t>
        </is>
      </c>
      <c r="F9130" s="10" t="n">
        <v>1125</v>
      </c>
      <c r="G9130" t="inlineStr">
        <is>
          <t>1100-1159</t>
        </is>
      </c>
      <c r="H9130" s="9">
        <f>INT(F9130/100)</f>
        <v/>
      </c>
      <c r="I9130" t="n">
        <v>-7</v>
      </c>
      <c r="J9130" t="n">
        <v>0</v>
      </c>
      <c r="K9130" t="n">
        <v>-4</v>
      </c>
      <c r="L9130" t="n">
        <v>0</v>
      </c>
      <c r="M9130" t="n">
        <v>0</v>
      </c>
      <c r="O9130" t="n">
        <v>0</v>
      </c>
    </row>
    <row r="9131">
      <c r="A9131" s="8" t="n">
        <v>46225</v>
      </c>
      <c r="B9131" t="inlineStr">
        <is>
          <t>DL</t>
        </is>
      </c>
      <c r="C9131" s="9">
        <f>_xlfn.XLOOKUP(B9131,Carriers[Code],Carriers[Airline])</f>
        <v/>
      </c>
      <c r="D9131" t="n">
        <v>332</v>
      </c>
      <c r="E9131" t="inlineStr">
        <is>
          <t>SEA</t>
        </is>
      </c>
      <c r="F9131" s="10" t="n">
        <v>1129</v>
      </c>
      <c r="G9131" t="inlineStr">
        <is>
          <t>1100-1159</t>
        </is>
      </c>
      <c r="H9131" s="9">
        <f>INT(F9131/100)</f>
        <v/>
      </c>
      <c r="I9131" t="n">
        <v>58</v>
      </c>
      <c r="J9131" t="n">
        <v>1</v>
      </c>
      <c r="K9131" t="n">
        <v>111</v>
      </c>
      <c r="L9131" t="n">
        <v>1</v>
      </c>
      <c r="M9131" t="n">
        <v>0</v>
      </c>
      <c r="O9131" t="n">
        <v>0</v>
      </c>
      <c r="P9131" t="n">
        <v>0</v>
      </c>
      <c r="Q9131" t="n">
        <v>0</v>
      </c>
      <c r="R9131" t="n">
        <v>111</v>
      </c>
      <c r="S9131" t="n">
        <v>0</v>
      </c>
      <c r="T9131" t="n">
        <v>0</v>
      </c>
    </row>
    <row r="9132">
      <c r="A9132" s="8" t="n">
        <v>46225</v>
      </c>
      <c r="B9132" t="inlineStr">
        <is>
          <t>YX</t>
        </is>
      </c>
      <c r="C9132" s="9">
        <f>_xlfn.XLOOKUP(B9132,Carriers[Code],Carriers[Airline])</f>
        <v/>
      </c>
      <c r="D9132" t="n">
        <v>4349</v>
      </c>
      <c r="E9132" t="inlineStr">
        <is>
          <t>DCA</t>
        </is>
      </c>
      <c r="F9132" s="10" t="n">
        <v>1133</v>
      </c>
      <c r="G9132" t="inlineStr">
        <is>
          <t>1100-1159</t>
        </is>
      </c>
      <c r="H9132" s="9">
        <f>INT(F9132/100)</f>
        <v/>
      </c>
      <c r="I9132" t="n">
        <v>-6</v>
      </c>
      <c r="J9132" t="n">
        <v>0</v>
      </c>
      <c r="K9132" t="n">
        <v>-13</v>
      </c>
      <c r="L9132" t="n">
        <v>0</v>
      </c>
      <c r="M9132" t="n">
        <v>0</v>
      </c>
      <c r="O9132" t="n">
        <v>0</v>
      </c>
    </row>
    <row r="9133">
      <c r="A9133" s="8" t="n">
        <v>46225</v>
      </c>
      <c r="B9133" t="inlineStr">
        <is>
          <t>WN</t>
        </is>
      </c>
      <c r="C9133" s="9">
        <f>_xlfn.XLOOKUP(B9133,Carriers[Code],Carriers[Airline])</f>
        <v/>
      </c>
      <c r="D9133" t="n">
        <v>3038</v>
      </c>
      <c r="E9133" t="inlineStr">
        <is>
          <t>BWI</t>
        </is>
      </c>
      <c r="F9133" s="10" t="n">
        <v>1135</v>
      </c>
      <c r="G9133" t="inlineStr">
        <is>
          <t>1100-1159</t>
        </is>
      </c>
      <c r="H9133" s="9">
        <f>INT(F9133/100)</f>
        <v/>
      </c>
      <c r="I9133" t="n">
        <v>26</v>
      </c>
      <c r="J9133" t="n">
        <v>1</v>
      </c>
      <c r="K9133" t="n">
        <v>18</v>
      </c>
      <c r="L9133" t="n">
        <v>1</v>
      </c>
      <c r="M9133" t="n">
        <v>0</v>
      </c>
      <c r="O9133" t="n">
        <v>0</v>
      </c>
      <c r="P9133" t="n">
        <v>9</v>
      </c>
      <c r="Q9133" t="n">
        <v>0</v>
      </c>
      <c r="R9133" t="n">
        <v>0</v>
      </c>
      <c r="S9133" t="n">
        <v>0</v>
      </c>
      <c r="T9133" t="n">
        <v>9</v>
      </c>
    </row>
    <row r="9134">
      <c r="A9134" s="8" t="n">
        <v>46225</v>
      </c>
      <c r="B9134" t="inlineStr">
        <is>
          <t>YX</t>
        </is>
      </c>
      <c r="C9134" s="9">
        <f>_xlfn.XLOOKUP(B9134,Carriers[Code],Carriers[Airline])</f>
        <v/>
      </c>
      <c r="D9134" t="n">
        <v>5598</v>
      </c>
      <c r="E9134" t="inlineStr">
        <is>
          <t>CVG</t>
        </is>
      </c>
      <c r="F9134" s="10" t="n">
        <v>1140</v>
      </c>
      <c r="G9134" t="inlineStr">
        <is>
          <t>1100-1159</t>
        </is>
      </c>
      <c r="H9134" s="9">
        <f>INT(F9134/100)</f>
        <v/>
      </c>
      <c r="I9134" t="n">
        <v>-2</v>
      </c>
      <c r="J9134" t="n">
        <v>0</v>
      </c>
      <c r="K9134" t="n">
        <v>0</v>
      </c>
      <c r="L9134" t="n">
        <v>0</v>
      </c>
      <c r="M9134" t="n">
        <v>0</v>
      </c>
      <c r="O9134" t="n">
        <v>0</v>
      </c>
    </row>
    <row r="9135">
      <c r="A9135" s="8" t="n">
        <v>46225</v>
      </c>
      <c r="B9135" t="inlineStr">
        <is>
          <t>YX</t>
        </is>
      </c>
      <c r="C9135" s="9">
        <f>_xlfn.XLOOKUP(B9135,Carriers[Code],Carriers[Airline])</f>
        <v/>
      </c>
      <c r="D9135" t="n">
        <v>5731</v>
      </c>
      <c r="E9135" t="inlineStr">
        <is>
          <t>PIT</t>
        </is>
      </c>
      <c r="F9135" s="10" t="n">
        <v>1145</v>
      </c>
      <c r="G9135" t="inlineStr">
        <is>
          <t>1100-1159</t>
        </is>
      </c>
      <c r="H9135" s="9">
        <f>INT(F9135/100)</f>
        <v/>
      </c>
      <c r="I9135" t="n">
        <v>-1</v>
      </c>
      <c r="J9135" t="n">
        <v>0</v>
      </c>
      <c r="K9135" t="n">
        <v>0</v>
      </c>
      <c r="L9135" t="n">
        <v>0</v>
      </c>
      <c r="M9135" t="n">
        <v>0</v>
      </c>
      <c r="O9135" t="n">
        <v>0</v>
      </c>
    </row>
    <row r="9136">
      <c r="A9136" s="8" t="n">
        <v>46225</v>
      </c>
      <c r="B9136" t="inlineStr">
        <is>
          <t>DL</t>
        </is>
      </c>
      <c r="C9136" s="9">
        <f>_xlfn.XLOOKUP(B9136,Carriers[Code],Carriers[Airline])</f>
        <v/>
      </c>
      <c r="D9136" t="n">
        <v>1103</v>
      </c>
      <c r="E9136" t="inlineStr">
        <is>
          <t>MSP</t>
        </is>
      </c>
      <c r="F9136" s="10" t="n">
        <v>1150</v>
      </c>
      <c r="G9136" t="inlineStr">
        <is>
          <t>1100-1159</t>
        </is>
      </c>
      <c r="H9136" s="9">
        <f>INT(F9136/100)</f>
        <v/>
      </c>
      <c r="I9136" t="n">
        <v>363</v>
      </c>
      <c r="J9136" t="n">
        <v>1</v>
      </c>
      <c r="K9136" t="n">
        <v>365</v>
      </c>
      <c r="L9136" t="n">
        <v>1</v>
      </c>
      <c r="M9136" t="n">
        <v>0</v>
      </c>
      <c r="O9136" t="n">
        <v>0</v>
      </c>
      <c r="P9136" t="n">
        <v>363</v>
      </c>
      <c r="Q9136" t="n">
        <v>0</v>
      </c>
      <c r="R9136" t="n">
        <v>2</v>
      </c>
      <c r="S9136" t="n">
        <v>0</v>
      </c>
      <c r="T9136" t="n">
        <v>0</v>
      </c>
    </row>
    <row r="9137">
      <c r="A9137" s="8" t="n">
        <v>46225</v>
      </c>
      <c r="B9137" t="inlineStr">
        <is>
          <t>YX</t>
        </is>
      </c>
      <c r="C9137" s="9">
        <f>_xlfn.XLOOKUP(B9137,Carriers[Code],Carriers[Airline])</f>
        <v/>
      </c>
      <c r="D9137" t="n">
        <v>4760</v>
      </c>
      <c r="E9137" t="inlineStr">
        <is>
          <t>CVG</t>
        </is>
      </c>
      <c r="F9137" s="10" t="n">
        <v>1155</v>
      </c>
      <c r="G9137" t="inlineStr">
        <is>
          <t>1100-1159</t>
        </is>
      </c>
      <c r="H9137" s="9">
        <f>INT(F9137/100)</f>
        <v/>
      </c>
      <c r="I9137" t="n">
        <v>18</v>
      </c>
      <c r="J9137" t="n">
        <v>1</v>
      </c>
      <c r="K9137" t="n">
        <v>19</v>
      </c>
      <c r="L9137" t="n">
        <v>1</v>
      </c>
      <c r="M9137" t="n">
        <v>0</v>
      </c>
      <c r="O9137" t="n">
        <v>0</v>
      </c>
      <c r="P9137" t="n">
        <v>13</v>
      </c>
      <c r="Q9137" t="n">
        <v>0</v>
      </c>
      <c r="R9137" t="n">
        <v>1</v>
      </c>
      <c r="S9137" t="n">
        <v>0</v>
      </c>
      <c r="T9137" t="n">
        <v>5</v>
      </c>
    </row>
    <row r="9138">
      <c r="A9138" s="8" t="n">
        <v>46225</v>
      </c>
      <c r="B9138" t="inlineStr">
        <is>
          <t>B6</t>
        </is>
      </c>
      <c r="C9138" s="9">
        <f>_xlfn.XLOOKUP(B9138,Carriers[Code],Carriers[Airline])</f>
        <v/>
      </c>
      <c r="D9138" t="n">
        <v>837</v>
      </c>
      <c r="E9138" t="inlineStr">
        <is>
          <t>DTW</t>
        </is>
      </c>
      <c r="F9138" s="10" t="n">
        <v>1159</v>
      </c>
      <c r="G9138" t="inlineStr">
        <is>
          <t>1100-1159</t>
        </is>
      </c>
      <c r="H9138" s="9">
        <f>INT(F9138/100)</f>
        <v/>
      </c>
      <c r="I9138" t="n">
        <v>-9</v>
      </c>
      <c r="J9138" t="n">
        <v>0</v>
      </c>
      <c r="K9138" t="n">
        <v>14</v>
      </c>
      <c r="L9138" t="n">
        <v>0</v>
      </c>
      <c r="M9138" t="n">
        <v>0</v>
      </c>
      <c r="O9138" t="n">
        <v>0</v>
      </c>
    </row>
    <row r="9139">
      <c r="A9139" s="8" t="n">
        <v>46225</v>
      </c>
      <c r="B9139" t="inlineStr">
        <is>
          <t>F9</t>
        </is>
      </c>
      <c r="C9139" s="9">
        <f>_xlfn.XLOOKUP(B9139,Carriers[Code],Carriers[Airline])</f>
        <v/>
      </c>
      <c r="D9139" t="n">
        <v>3511</v>
      </c>
      <c r="E9139" t="inlineStr">
        <is>
          <t>ATL</t>
        </is>
      </c>
      <c r="F9139" s="10" t="n">
        <v>1159</v>
      </c>
      <c r="G9139" t="inlineStr">
        <is>
          <t>1100-1159</t>
        </is>
      </c>
      <c r="H9139" s="9">
        <f>INT(F9139/100)</f>
        <v/>
      </c>
      <c r="I9139" t="n">
        <v>9</v>
      </c>
      <c r="J9139" t="n">
        <v>0</v>
      </c>
      <c r="K9139" t="n">
        <v>12</v>
      </c>
      <c r="L9139" t="n">
        <v>0</v>
      </c>
      <c r="M9139" t="n">
        <v>0</v>
      </c>
      <c r="O9139" t="n">
        <v>0</v>
      </c>
    </row>
    <row r="9140">
      <c r="A9140" s="8" t="n">
        <v>46225</v>
      </c>
      <c r="B9140" t="inlineStr">
        <is>
          <t>YX</t>
        </is>
      </c>
      <c r="C9140" s="9">
        <f>_xlfn.XLOOKUP(B9140,Carriers[Code],Carriers[Airline])</f>
        <v/>
      </c>
      <c r="D9140" t="n">
        <v>5854</v>
      </c>
      <c r="E9140" t="inlineStr">
        <is>
          <t>LGA</t>
        </is>
      </c>
      <c r="F9140" s="10" t="n">
        <v>1200</v>
      </c>
      <c r="G9140" t="inlineStr">
        <is>
          <t>1200-1259</t>
        </is>
      </c>
      <c r="H9140" s="9">
        <f>INT(F9140/100)</f>
        <v/>
      </c>
      <c r="I9140" t="n">
        <v>-4</v>
      </c>
      <c r="J9140" t="n">
        <v>0</v>
      </c>
      <c r="K9140" t="n">
        <v>-14</v>
      </c>
      <c r="L9140" t="n">
        <v>0</v>
      </c>
      <c r="M9140" t="n">
        <v>0</v>
      </c>
      <c r="O9140" t="n">
        <v>0</v>
      </c>
    </row>
    <row r="9141">
      <c r="A9141" s="8" t="n">
        <v>46225</v>
      </c>
      <c r="B9141" t="inlineStr">
        <is>
          <t>AA</t>
        </is>
      </c>
      <c r="C9141" s="9">
        <f>_xlfn.XLOOKUP(B9141,Carriers[Code],Carriers[Airline])</f>
        <v/>
      </c>
      <c r="D9141" t="n">
        <v>1610</v>
      </c>
      <c r="E9141" t="inlineStr">
        <is>
          <t>ORD</t>
        </is>
      </c>
      <c r="F9141" s="10" t="n">
        <v>1201</v>
      </c>
      <c r="G9141" t="inlineStr">
        <is>
          <t>1200-1259</t>
        </is>
      </c>
      <c r="H9141" s="9">
        <f>INT(F9141/100)</f>
        <v/>
      </c>
      <c r="I9141" t="n">
        <v>11</v>
      </c>
      <c r="J9141" t="n">
        <v>0</v>
      </c>
      <c r="K9141" t="n">
        <v>9</v>
      </c>
      <c r="L9141" t="n">
        <v>0</v>
      </c>
      <c r="M9141" t="n">
        <v>0</v>
      </c>
      <c r="O9141" t="n">
        <v>0</v>
      </c>
    </row>
    <row r="9142">
      <c r="A9142" s="8" t="n">
        <v>46225</v>
      </c>
      <c r="B9142" t="inlineStr">
        <is>
          <t>DL</t>
        </is>
      </c>
      <c r="C9142" s="9">
        <f>_xlfn.XLOOKUP(B9142,Carriers[Code],Carriers[Airline])</f>
        <v/>
      </c>
      <c r="D9142" t="n">
        <v>303</v>
      </c>
      <c r="E9142" t="inlineStr">
        <is>
          <t>DFW</t>
        </is>
      </c>
      <c r="F9142" s="10" t="n">
        <v>1205</v>
      </c>
      <c r="G9142" t="inlineStr">
        <is>
          <t>1200-1259</t>
        </is>
      </c>
      <c r="H9142" s="9">
        <f>INT(F9142/100)</f>
        <v/>
      </c>
      <c r="I9142" t="n">
        <v>-4</v>
      </c>
      <c r="J9142" t="n">
        <v>0</v>
      </c>
      <c r="K9142" t="n">
        <v>-10</v>
      </c>
      <c r="L9142" t="n">
        <v>0</v>
      </c>
      <c r="M9142" t="n">
        <v>0</v>
      </c>
      <c r="O9142" t="n">
        <v>0</v>
      </c>
    </row>
    <row r="9143">
      <c r="A9143" s="8" t="n">
        <v>46225</v>
      </c>
      <c r="B9143" t="inlineStr">
        <is>
          <t>DL</t>
        </is>
      </c>
      <c r="C9143" s="9">
        <f>_xlfn.XLOOKUP(B9143,Carriers[Code],Carriers[Airline])</f>
        <v/>
      </c>
      <c r="D9143" t="n">
        <v>2785</v>
      </c>
      <c r="E9143" t="inlineStr">
        <is>
          <t>CHS</t>
        </is>
      </c>
      <c r="F9143" s="10" t="n">
        <v>1206</v>
      </c>
      <c r="G9143" t="inlineStr">
        <is>
          <t>1200-1259</t>
        </is>
      </c>
      <c r="H9143" s="9">
        <f>INT(F9143/100)</f>
        <v/>
      </c>
      <c r="M9143" t="n">
        <v>1</v>
      </c>
      <c r="N9143" t="inlineStr">
        <is>
          <t>A</t>
        </is>
      </c>
      <c r="O9143" t="n">
        <v>0</v>
      </c>
    </row>
    <row r="9144">
      <c r="A9144" s="8" t="n">
        <v>46225</v>
      </c>
      <c r="B9144" t="inlineStr">
        <is>
          <t>B6</t>
        </is>
      </c>
      <c r="C9144" s="9">
        <f>_xlfn.XLOOKUP(B9144,Carriers[Code],Carriers[Airline])</f>
        <v/>
      </c>
      <c r="D9144" t="n">
        <v>51</v>
      </c>
      <c r="E9144" t="inlineStr">
        <is>
          <t>MCO</t>
        </is>
      </c>
      <c r="F9144" s="10" t="n">
        <v>1210</v>
      </c>
      <c r="G9144" t="inlineStr">
        <is>
          <t>1200-1259</t>
        </is>
      </c>
      <c r="H9144" s="9">
        <f>INT(F9144/100)</f>
        <v/>
      </c>
      <c r="I9144" t="n">
        <v>88</v>
      </c>
      <c r="J9144" t="n">
        <v>1</v>
      </c>
      <c r="K9144" t="n">
        <v>106</v>
      </c>
      <c r="L9144" t="n">
        <v>1</v>
      </c>
      <c r="M9144" t="n">
        <v>0</v>
      </c>
      <c r="O9144" t="n">
        <v>0</v>
      </c>
      <c r="P9144" t="n">
        <v>6</v>
      </c>
      <c r="Q9144" t="n">
        <v>0</v>
      </c>
      <c r="R9144" t="n">
        <v>18</v>
      </c>
      <c r="S9144" t="n">
        <v>0</v>
      </c>
      <c r="T9144" t="n">
        <v>82</v>
      </c>
    </row>
    <row r="9145">
      <c r="A9145" s="8" t="n">
        <v>46225</v>
      </c>
      <c r="B9145" t="inlineStr">
        <is>
          <t>B6</t>
        </is>
      </c>
      <c r="C9145" s="9">
        <f>_xlfn.XLOOKUP(B9145,Carriers[Code],Carriers[Airline])</f>
        <v/>
      </c>
      <c r="D9145" t="n">
        <v>1352</v>
      </c>
      <c r="E9145" t="inlineStr">
        <is>
          <t>ACK</t>
        </is>
      </c>
      <c r="F9145" s="10" t="n">
        <v>1212</v>
      </c>
      <c r="G9145" t="inlineStr">
        <is>
          <t>1200-1259</t>
        </is>
      </c>
      <c r="H9145" s="9">
        <f>INT(F9145/100)</f>
        <v/>
      </c>
      <c r="I9145" t="n">
        <v>300</v>
      </c>
      <c r="J9145" t="n">
        <v>1</v>
      </c>
      <c r="K9145" t="n">
        <v>334</v>
      </c>
      <c r="L9145" t="n">
        <v>1</v>
      </c>
      <c r="M9145" t="n">
        <v>0</v>
      </c>
      <c r="O9145" t="n">
        <v>0</v>
      </c>
      <c r="P9145" t="n">
        <v>122</v>
      </c>
      <c r="Q9145" t="n">
        <v>0</v>
      </c>
      <c r="R9145" t="n">
        <v>34</v>
      </c>
      <c r="S9145" t="n">
        <v>0</v>
      </c>
      <c r="T9145" t="n">
        <v>178</v>
      </c>
    </row>
    <row r="9146">
      <c r="A9146" s="8" t="n">
        <v>46225</v>
      </c>
      <c r="B9146" t="inlineStr">
        <is>
          <t>UA</t>
        </is>
      </c>
      <c r="C9146" s="9">
        <f>_xlfn.XLOOKUP(B9146,Carriers[Code],Carriers[Airline])</f>
        <v/>
      </c>
      <c r="D9146" t="n">
        <v>414</v>
      </c>
      <c r="E9146" t="inlineStr">
        <is>
          <t>DEN</t>
        </is>
      </c>
      <c r="F9146" s="10" t="n">
        <v>1222</v>
      </c>
      <c r="G9146" t="inlineStr">
        <is>
          <t>1200-1259</t>
        </is>
      </c>
      <c r="H9146" s="9">
        <f>INT(F9146/100)</f>
        <v/>
      </c>
      <c r="I9146" t="n">
        <v>-4</v>
      </c>
      <c r="J9146" t="n">
        <v>0</v>
      </c>
      <c r="K9146" t="n">
        <v>-5</v>
      </c>
      <c r="L9146" t="n">
        <v>0</v>
      </c>
      <c r="M9146" t="n">
        <v>0</v>
      </c>
      <c r="O9146" t="n">
        <v>0</v>
      </c>
    </row>
    <row r="9147">
      <c r="A9147" s="8" t="n">
        <v>46225</v>
      </c>
      <c r="B9147" t="inlineStr">
        <is>
          <t>YX</t>
        </is>
      </c>
      <c r="C9147" s="9">
        <f>_xlfn.XLOOKUP(B9147,Carriers[Code],Carriers[Airline])</f>
        <v/>
      </c>
      <c r="D9147" t="n">
        <v>4367</v>
      </c>
      <c r="E9147" t="inlineStr">
        <is>
          <t>LGA</t>
        </is>
      </c>
      <c r="F9147" s="10" t="n">
        <v>1223</v>
      </c>
      <c r="G9147" t="inlineStr">
        <is>
          <t>1200-1259</t>
        </is>
      </c>
      <c r="H9147" s="9">
        <f>INT(F9147/100)</f>
        <v/>
      </c>
      <c r="I9147" t="n">
        <v>-6</v>
      </c>
      <c r="J9147" t="n">
        <v>0</v>
      </c>
      <c r="K9147" t="n">
        <v>-2</v>
      </c>
      <c r="L9147" t="n">
        <v>0</v>
      </c>
      <c r="M9147" t="n">
        <v>0</v>
      </c>
      <c r="O9147" t="n">
        <v>0</v>
      </c>
    </row>
    <row r="9148">
      <c r="A9148" s="8" t="n">
        <v>46225</v>
      </c>
      <c r="B9148" t="inlineStr">
        <is>
          <t>DL</t>
        </is>
      </c>
      <c r="C9148" s="9">
        <f>_xlfn.XLOOKUP(B9148,Carriers[Code],Carriers[Airline])</f>
        <v/>
      </c>
      <c r="D9148" t="n">
        <v>2816</v>
      </c>
      <c r="E9148" t="inlineStr">
        <is>
          <t>ORD</t>
        </is>
      </c>
      <c r="F9148" s="10" t="n">
        <v>1225</v>
      </c>
      <c r="G9148" t="inlineStr">
        <is>
          <t>1200-1259</t>
        </is>
      </c>
      <c r="H9148" s="9">
        <f>INT(F9148/100)</f>
        <v/>
      </c>
      <c r="I9148" t="n">
        <v>0</v>
      </c>
      <c r="J9148" t="n">
        <v>0</v>
      </c>
      <c r="K9148" t="n">
        <v>1</v>
      </c>
      <c r="L9148" t="n">
        <v>0</v>
      </c>
      <c r="M9148" t="n">
        <v>0</v>
      </c>
      <c r="O9148" t="n">
        <v>0</v>
      </c>
    </row>
    <row r="9149">
      <c r="A9149" s="8" t="n">
        <v>46225</v>
      </c>
      <c r="B9149" t="inlineStr">
        <is>
          <t>YX</t>
        </is>
      </c>
      <c r="C9149" s="9">
        <f>_xlfn.XLOOKUP(B9149,Carriers[Code],Carriers[Airline])</f>
        <v/>
      </c>
      <c r="D9149" t="n">
        <v>4366</v>
      </c>
      <c r="E9149" t="inlineStr">
        <is>
          <t>JFK</t>
        </is>
      </c>
      <c r="F9149" s="10" t="n">
        <v>1225</v>
      </c>
      <c r="G9149" t="inlineStr">
        <is>
          <t>1200-1259</t>
        </is>
      </c>
      <c r="H9149" s="9">
        <f>INT(F9149/100)</f>
        <v/>
      </c>
      <c r="I9149" t="n">
        <v>-8</v>
      </c>
      <c r="J9149" t="n">
        <v>0</v>
      </c>
      <c r="K9149" t="n">
        <v>-17</v>
      </c>
      <c r="L9149" t="n">
        <v>0</v>
      </c>
      <c r="M9149" t="n">
        <v>0</v>
      </c>
      <c r="O9149" t="n">
        <v>0</v>
      </c>
    </row>
    <row r="9150">
      <c r="A9150" s="8" t="n">
        <v>46225</v>
      </c>
      <c r="B9150" t="inlineStr">
        <is>
          <t>YX</t>
        </is>
      </c>
      <c r="C9150" s="9">
        <f>_xlfn.XLOOKUP(B9150,Carriers[Code],Carriers[Airline])</f>
        <v/>
      </c>
      <c r="D9150" t="n">
        <v>4738</v>
      </c>
      <c r="E9150" t="inlineStr">
        <is>
          <t>ILM</t>
        </is>
      </c>
      <c r="F9150" s="10" t="n">
        <v>1225</v>
      </c>
      <c r="G9150" t="inlineStr">
        <is>
          <t>1200-1259</t>
        </is>
      </c>
      <c r="H9150" s="9">
        <f>INT(F9150/100)</f>
        <v/>
      </c>
      <c r="I9150" t="n">
        <v>20</v>
      </c>
      <c r="J9150" t="n">
        <v>1</v>
      </c>
      <c r="K9150" t="n">
        <v>16</v>
      </c>
      <c r="L9150" t="n">
        <v>1</v>
      </c>
      <c r="M9150" t="n">
        <v>0</v>
      </c>
      <c r="O9150" t="n">
        <v>0</v>
      </c>
      <c r="P9150" t="n">
        <v>16</v>
      </c>
      <c r="Q9150" t="n">
        <v>0</v>
      </c>
      <c r="R9150" t="n">
        <v>0</v>
      </c>
      <c r="S9150" t="n">
        <v>0</v>
      </c>
      <c r="T9150" t="n">
        <v>0</v>
      </c>
    </row>
    <row r="9151">
      <c r="A9151" s="8" t="n">
        <v>46225</v>
      </c>
      <c r="B9151" t="inlineStr">
        <is>
          <t>B6</t>
        </is>
      </c>
      <c r="C9151" s="9">
        <f>_xlfn.XLOOKUP(B9151,Carriers[Code],Carriers[Airline])</f>
        <v/>
      </c>
      <c r="D9151" t="n">
        <v>269</v>
      </c>
      <c r="E9151" t="inlineStr">
        <is>
          <t>FLL</t>
        </is>
      </c>
      <c r="F9151" s="10" t="n">
        <v>1230</v>
      </c>
      <c r="G9151" t="inlineStr">
        <is>
          <t>1200-1259</t>
        </is>
      </c>
      <c r="H9151" s="9">
        <f>INT(F9151/100)</f>
        <v/>
      </c>
      <c r="I9151" t="n">
        <v>28</v>
      </c>
      <c r="J9151" t="n">
        <v>1</v>
      </c>
      <c r="K9151" t="n">
        <v>31</v>
      </c>
      <c r="L9151" t="n">
        <v>1</v>
      </c>
      <c r="M9151" t="n">
        <v>0</v>
      </c>
      <c r="O9151" t="n">
        <v>0</v>
      </c>
      <c r="P9151" t="n">
        <v>10</v>
      </c>
      <c r="Q9151" t="n">
        <v>0</v>
      </c>
      <c r="R9151" t="n">
        <v>3</v>
      </c>
      <c r="S9151" t="n">
        <v>0</v>
      </c>
      <c r="T9151" t="n">
        <v>18</v>
      </c>
    </row>
    <row r="9152">
      <c r="A9152" s="8" t="n">
        <v>46225</v>
      </c>
      <c r="B9152" t="inlineStr">
        <is>
          <t>DL</t>
        </is>
      </c>
      <c r="C9152" s="9">
        <f>_xlfn.XLOOKUP(B9152,Carriers[Code],Carriers[Airline])</f>
        <v/>
      </c>
      <c r="D9152" t="n">
        <v>2779</v>
      </c>
      <c r="E9152" t="inlineStr">
        <is>
          <t>ATL</t>
        </is>
      </c>
      <c r="F9152" s="10" t="n">
        <v>1230</v>
      </c>
      <c r="G9152" t="inlineStr">
        <is>
          <t>1200-1259</t>
        </is>
      </c>
      <c r="H9152" s="9">
        <f>INT(F9152/100)</f>
        <v/>
      </c>
      <c r="I9152" t="n">
        <v>11</v>
      </c>
      <c r="J9152" t="n">
        <v>0</v>
      </c>
      <c r="K9152" t="n">
        <v>8</v>
      </c>
      <c r="L9152" t="n">
        <v>0</v>
      </c>
      <c r="M9152" t="n">
        <v>0</v>
      </c>
      <c r="O9152" t="n">
        <v>0</v>
      </c>
    </row>
    <row r="9153">
      <c r="A9153" s="8" t="n">
        <v>46225</v>
      </c>
      <c r="B9153" t="inlineStr">
        <is>
          <t>UA</t>
        </is>
      </c>
      <c r="C9153" s="9">
        <f>_xlfn.XLOOKUP(B9153,Carriers[Code],Carriers[Airline])</f>
        <v/>
      </c>
      <c r="D9153" t="n">
        <v>1732</v>
      </c>
      <c r="E9153" t="inlineStr">
        <is>
          <t>ORD</t>
        </is>
      </c>
      <c r="F9153" s="10" t="n">
        <v>1230</v>
      </c>
      <c r="G9153" t="inlineStr">
        <is>
          <t>1200-1259</t>
        </is>
      </c>
      <c r="H9153" s="9">
        <f>INT(F9153/100)</f>
        <v/>
      </c>
      <c r="I9153" t="n">
        <v>-4</v>
      </c>
      <c r="J9153" t="n">
        <v>0</v>
      </c>
      <c r="K9153" t="n">
        <v>32</v>
      </c>
      <c r="L9153" t="n">
        <v>1</v>
      </c>
      <c r="M9153" t="n">
        <v>0</v>
      </c>
      <c r="O9153" t="n">
        <v>0</v>
      </c>
      <c r="P9153" t="n">
        <v>0</v>
      </c>
      <c r="Q9153" t="n">
        <v>0</v>
      </c>
      <c r="R9153" t="n">
        <v>32</v>
      </c>
      <c r="S9153" t="n">
        <v>0</v>
      </c>
      <c r="T9153" t="n">
        <v>0</v>
      </c>
    </row>
    <row r="9154">
      <c r="A9154" s="8" t="n">
        <v>46225</v>
      </c>
      <c r="B9154" t="inlineStr">
        <is>
          <t>YX</t>
        </is>
      </c>
      <c r="C9154" s="9">
        <f>_xlfn.XLOOKUP(B9154,Carriers[Code],Carriers[Airline])</f>
        <v/>
      </c>
      <c r="D9154" t="n">
        <v>3413</v>
      </c>
      <c r="E9154" t="inlineStr">
        <is>
          <t>IAD</t>
        </is>
      </c>
      <c r="F9154" s="10" t="n">
        <v>1235</v>
      </c>
      <c r="G9154" t="inlineStr">
        <is>
          <t>1200-1259</t>
        </is>
      </c>
      <c r="H9154" s="9">
        <f>INT(F9154/100)</f>
        <v/>
      </c>
      <c r="I9154" t="n">
        <v>13</v>
      </c>
      <c r="J9154" t="n">
        <v>0</v>
      </c>
      <c r="K9154" t="n">
        <v>-17</v>
      </c>
      <c r="L9154" t="n">
        <v>0</v>
      </c>
      <c r="M9154" t="n">
        <v>0</v>
      </c>
      <c r="O9154" t="n">
        <v>0</v>
      </c>
    </row>
    <row r="9155">
      <c r="A9155" s="8" t="n">
        <v>46225</v>
      </c>
      <c r="B9155" t="inlineStr">
        <is>
          <t>YX</t>
        </is>
      </c>
      <c r="C9155" s="9">
        <f>_xlfn.XLOOKUP(B9155,Carriers[Code],Carriers[Airline])</f>
        <v/>
      </c>
      <c r="D9155" t="n">
        <v>5857</v>
      </c>
      <c r="E9155" t="inlineStr">
        <is>
          <t>DCA</t>
        </is>
      </c>
      <c r="F9155" s="10" t="n">
        <v>1235</v>
      </c>
      <c r="G9155" t="inlineStr">
        <is>
          <t>1200-1259</t>
        </is>
      </c>
      <c r="H9155" s="9">
        <f>INT(F9155/100)</f>
        <v/>
      </c>
      <c r="I9155" t="n">
        <v>122</v>
      </c>
      <c r="J9155" t="n">
        <v>1</v>
      </c>
      <c r="K9155" t="n">
        <v>133</v>
      </c>
      <c r="L9155" t="n">
        <v>1</v>
      </c>
      <c r="M9155" t="n">
        <v>0</v>
      </c>
      <c r="O9155" t="n">
        <v>0</v>
      </c>
      <c r="P9155" t="n">
        <v>102</v>
      </c>
      <c r="Q9155" t="n">
        <v>0</v>
      </c>
      <c r="R9155" t="n">
        <v>31</v>
      </c>
      <c r="S9155" t="n">
        <v>0</v>
      </c>
      <c r="T9155" t="n">
        <v>0</v>
      </c>
    </row>
    <row r="9156">
      <c r="A9156" s="8" t="n">
        <v>46225</v>
      </c>
      <c r="B9156" t="inlineStr">
        <is>
          <t>AA</t>
        </is>
      </c>
      <c r="C9156" s="9">
        <f>_xlfn.XLOOKUP(B9156,Carriers[Code],Carriers[Airline])</f>
        <v/>
      </c>
      <c r="D9156" t="n">
        <v>1583</v>
      </c>
      <c r="E9156" t="inlineStr">
        <is>
          <t>DFW</t>
        </is>
      </c>
      <c r="F9156" s="10" t="n">
        <v>1238</v>
      </c>
      <c r="G9156" t="inlineStr">
        <is>
          <t>1200-1259</t>
        </is>
      </c>
      <c r="H9156" s="9">
        <f>INT(F9156/100)</f>
        <v/>
      </c>
      <c r="I9156" t="n">
        <v>24</v>
      </c>
      <c r="J9156" t="n">
        <v>1</v>
      </c>
      <c r="K9156" t="n">
        <v>23</v>
      </c>
      <c r="L9156" t="n">
        <v>1</v>
      </c>
      <c r="M9156" t="n">
        <v>0</v>
      </c>
      <c r="O9156" t="n">
        <v>0</v>
      </c>
      <c r="P9156" t="n">
        <v>12</v>
      </c>
      <c r="Q9156" t="n">
        <v>0</v>
      </c>
      <c r="R9156" t="n">
        <v>0</v>
      </c>
      <c r="S9156" t="n">
        <v>0</v>
      </c>
      <c r="T9156" t="n">
        <v>11</v>
      </c>
    </row>
    <row r="9157">
      <c r="A9157" s="8" t="n">
        <v>46225</v>
      </c>
      <c r="B9157" t="inlineStr">
        <is>
          <t>AA</t>
        </is>
      </c>
      <c r="C9157" s="9">
        <f>_xlfn.XLOOKUP(B9157,Carriers[Code],Carriers[Airline])</f>
        <v/>
      </c>
      <c r="D9157" t="n">
        <v>3043</v>
      </c>
      <c r="E9157" t="inlineStr">
        <is>
          <t>PHL</t>
        </is>
      </c>
      <c r="F9157" s="10" t="n">
        <v>1238</v>
      </c>
      <c r="G9157" t="inlineStr">
        <is>
          <t>1200-1259</t>
        </is>
      </c>
      <c r="H9157" s="9">
        <f>INT(F9157/100)</f>
        <v/>
      </c>
      <c r="I9157" t="n">
        <v>85</v>
      </c>
      <c r="J9157" t="n">
        <v>1</v>
      </c>
      <c r="K9157" t="n">
        <v>100</v>
      </c>
      <c r="L9157" t="n">
        <v>1</v>
      </c>
      <c r="M9157" t="n">
        <v>0</v>
      </c>
      <c r="O9157" t="n">
        <v>0</v>
      </c>
      <c r="P9157" t="n">
        <v>11</v>
      </c>
      <c r="Q9157" t="n">
        <v>0</v>
      </c>
      <c r="R9157" t="n">
        <v>15</v>
      </c>
      <c r="S9157" t="n">
        <v>0</v>
      </c>
      <c r="T9157" t="n">
        <v>74</v>
      </c>
    </row>
    <row r="9158">
      <c r="A9158" s="8" t="n">
        <v>46225</v>
      </c>
      <c r="B9158" t="inlineStr">
        <is>
          <t>MQ</t>
        </is>
      </c>
      <c r="C9158" s="9">
        <f>_xlfn.XLOOKUP(B9158,Carriers[Code],Carriers[Airline])</f>
        <v/>
      </c>
      <c r="D9158" t="n">
        <v>3470</v>
      </c>
      <c r="E9158" t="inlineStr">
        <is>
          <t>CMH</t>
        </is>
      </c>
      <c r="F9158" s="10" t="n">
        <v>1240</v>
      </c>
      <c r="G9158" t="inlineStr">
        <is>
          <t>1200-1259</t>
        </is>
      </c>
      <c r="H9158" s="9">
        <f>INT(F9158/100)</f>
        <v/>
      </c>
      <c r="I9158" t="n">
        <v>-5</v>
      </c>
      <c r="J9158" t="n">
        <v>0</v>
      </c>
      <c r="K9158" t="n">
        <v>2</v>
      </c>
      <c r="L9158" t="n">
        <v>0</v>
      </c>
      <c r="M9158" t="n">
        <v>0</v>
      </c>
      <c r="O9158" t="n">
        <v>0</v>
      </c>
    </row>
    <row r="9159">
      <c r="A9159" s="8" t="n">
        <v>46225</v>
      </c>
      <c r="B9159" t="inlineStr">
        <is>
          <t>AA</t>
        </is>
      </c>
      <c r="C9159" s="9">
        <f>_xlfn.XLOOKUP(B9159,Carriers[Code],Carriers[Airline])</f>
        <v/>
      </c>
      <c r="D9159" t="n">
        <v>1589</v>
      </c>
      <c r="E9159" t="inlineStr">
        <is>
          <t>MIA</t>
        </is>
      </c>
      <c r="F9159" s="10" t="n">
        <v>1241</v>
      </c>
      <c r="G9159" t="inlineStr">
        <is>
          <t>1200-1259</t>
        </is>
      </c>
      <c r="H9159" s="9">
        <f>INT(F9159/100)</f>
        <v/>
      </c>
      <c r="I9159" t="n">
        <v>45</v>
      </c>
      <c r="J9159" t="n">
        <v>1</v>
      </c>
      <c r="K9159" t="n">
        <v>38</v>
      </c>
      <c r="L9159" t="n">
        <v>1</v>
      </c>
      <c r="M9159" t="n">
        <v>0</v>
      </c>
      <c r="O9159" t="n">
        <v>0</v>
      </c>
      <c r="P9159" t="n">
        <v>11</v>
      </c>
      <c r="Q9159" t="n">
        <v>0</v>
      </c>
      <c r="R9159" t="n">
        <v>0</v>
      </c>
      <c r="S9159" t="n">
        <v>0</v>
      </c>
      <c r="T9159" t="n">
        <v>27</v>
      </c>
    </row>
    <row r="9160">
      <c r="A9160" s="8" t="n">
        <v>46225</v>
      </c>
      <c r="B9160" t="inlineStr">
        <is>
          <t>B6</t>
        </is>
      </c>
      <c r="C9160" s="9">
        <f>_xlfn.XLOOKUP(B9160,Carriers[Code],Carriers[Airline])</f>
        <v/>
      </c>
      <c r="D9160" t="n">
        <v>717</v>
      </c>
      <c r="E9160" t="inlineStr">
        <is>
          <t>JFK</t>
        </is>
      </c>
      <c r="F9160" s="10" t="n">
        <v>1245</v>
      </c>
      <c r="G9160" t="inlineStr">
        <is>
          <t>1200-1259</t>
        </is>
      </c>
      <c r="H9160" s="9">
        <f>INT(F9160/100)</f>
        <v/>
      </c>
      <c r="M9160" t="n">
        <v>1</v>
      </c>
      <c r="N9160" t="inlineStr">
        <is>
          <t>A</t>
        </is>
      </c>
      <c r="O9160" t="n">
        <v>0</v>
      </c>
    </row>
    <row r="9161">
      <c r="A9161" s="8" t="n">
        <v>46225</v>
      </c>
      <c r="B9161" t="inlineStr">
        <is>
          <t>WN</t>
        </is>
      </c>
      <c r="C9161" s="9">
        <f>_xlfn.XLOOKUP(B9161,Carriers[Code],Carriers[Airline])</f>
        <v/>
      </c>
      <c r="D9161" t="n">
        <v>887</v>
      </c>
      <c r="E9161" t="inlineStr">
        <is>
          <t>DEN</t>
        </is>
      </c>
      <c r="F9161" s="10" t="n">
        <v>1250</v>
      </c>
      <c r="G9161" t="inlineStr">
        <is>
          <t>1200-1259</t>
        </is>
      </c>
      <c r="H9161" s="9">
        <f>INT(F9161/100)</f>
        <v/>
      </c>
      <c r="I9161" t="n">
        <v>53</v>
      </c>
      <c r="J9161" t="n">
        <v>1</v>
      </c>
      <c r="M9161" t="n">
        <v>0</v>
      </c>
      <c r="O9161" t="n">
        <v>1</v>
      </c>
    </row>
    <row r="9162">
      <c r="A9162" s="8" t="n">
        <v>46225</v>
      </c>
      <c r="B9162" t="inlineStr">
        <is>
          <t>WN</t>
        </is>
      </c>
      <c r="C9162" s="9">
        <f>_xlfn.XLOOKUP(B9162,Carriers[Code],Carriers[Airline])</f>
        <v/>
      </c>
      <c r="D9162" t="n">
        <v>4917</v>
      </c>
      <c r="E9162" t="inlineStr">
        <is>
          <t>STL</t>
        </is>
      </c>
      <c r="F9162" s="10" t="n">
        <v>1250</v>
      </c>
      <c r="G9162" t="inlineStr">
        <is>
          <t>1200-1259</t>
        </is>
      </c>
      <c r="H9162" s="9">
        <f>INT(F9162/100)</f>
        <v/>
      </c>
      <c r="I9162" t="n">
        <v>25</v>
      </c>
      <c r="J9162" t="n">
        <v>1</v>
      </c>
      <c r="K9162" t="n">
        <v>36</v>
      </c>
      <c r="L9162" t="n">
        <v>1</v>
      </c>
      <c r="M9162" t="n">
        <v>0</v>
      </c>
      <c r="O9162" t="n">
        <v>0</v>
      </c>
      <c r="P9162" t="n">
        <v>11</v>
      </c>
      <c r="Q9162" t="n">
        <v>0</v>
      </c>
      <c r="R9162" t="n">
        <v>11</v>
      </c>
      <c r="S9162" t="n">
        <v>0</v>
      </c>
      <c r="T9162" t="n">
        <v>14</v>
      </c>
    </row>
    <row r="9163">
      <c r="A9163" s="8" t="n">
        <v>46225</v>
      </c>
      <c r="B9163" t="inlineStr">
        <is>
          <t>B6</t>
        </is>
      </c>
      <c r="C9163" s="9">
        <f>_xlfn.XLOOKUP(B9163,Carriers[Code],Carriers[Airline])</f>
        <v/>
      </c>
      <c r="D9163" t="n">
        <v>855</v>
      </c>
      <c r="E9163" t="inlineStr">
        <is>
          <t>DCA</t>
        </is>
      </c>
      <c r="F9163" s="10" t="n">
        <v>1253</v>
      </c>
      <c r="G9163" t="inlineStr">
        <is>
          <t>1200-1259</t>
        </is>
      </c>
      <c r="H9163" s="9">
        <f>INT(F9163/100)</f>
        <v/>
      </c>
      <c r="I9163" t="n">
        <v>19</v>
      </c>
      <c r="J9163" t="n">
        <v>1</v>
      </c>
      <c r="K9163" t="n">
        <v>43</v>
      </c>
      <c r="L9163" t="n">
        <v>1</v>
      </c>
      <c r="M9163" t="n">
        <v>0</v>
      </c>
      <c r="O9163" t="n">
        <v>0</v>
      </c>
      <c r="P9163" t="n">
        <v>6</v>
      </c>
      <c r="Q9163" t="n">
        <v>0</v>
      </c>
      <c r="R9163" t="n">
        <v>24</v>
      </c>
      <c r="S9163" t="n">
        <v>0</v>
      </c>
      <c r="T9163" t="n">
        <v>13</v>
      </c>
    </row>
    <row r="9164">
      <c r="A9164" s="8" t="n">
        <v>46225</v>
      </c>
      <c r="B9164" t="inlineStr">
        <is>
          <t>YX</t>
        </is>
      </c>
      <c r="C9164" s="9">
        <f>_xlfn.XLOOKUP(B9164,Carriers[Code],Carriers[Airline])</f>
        <v/>
      </c>
      <c r="D9164" t="n">
        <v>5829</v>
      </c>
      <c r="E9164" t="inlineStr">
        <is>
          <t>EWR</t>
        </is>
      </c>
      <c r="F9164" s="10" t="n">
        <v>1255</v>
      </c>
      <c r="G9164" t="inlineStr">
        <is>
          <t>1200-1259</t>
        </is>
      </c>
      <c r="H9164" s="9">
        <f>INT(F9164/100)</f>
        <v/>
      </c>
      <c r="I9164" t="n">
        <v>-5</v>
      </c>
      <c r="J9164" t="n">
        <v>0</v>
      </c>
      <c r="K9164" t="n">
        <v>37</v>
      </c>
      <c r="L9164" t="n">
        <v>1</v>
      </c>
      <c r="M9164" t="n">
        <v>0</v>
      </c>
      <c r="O9164" t="n">
        <v>0</v>
      </c>
      <c r="P9164" t="n">
        <v>0</v>
      </c>
      <c r="Q9164" t="n">
        <v>0</v>
      </c>
      <c r="R9164" t="n">
        <v>37</v>
      </c>
      <c r="S9164" t="n">
        <v>0</v>
      </c>
      <c r="T9164" t="n">
        <v>0</v>
      </c>
    </row>
    <row r="9165">
      <c r="A9165" s="8" t="n">
        <v>46225</v>
      </c>
      <c r="B9165" t="inlineStr">
        <is>
          <t>AA</t>
        </is>
      </c>
      <c r="C9165" s="9">
        <f>_xlfn.XLOOKUP(B9165,Carriers[Code],Carriers[Airline])</f>
        <v/>
      </c>
      <c r="D9165" t="n">
        <v>1057</v>
      </c>
      <c r="E9165" t="inlineStr">
        <is>
          <t>PHX</t>
        </is>
      </c>
      <c r="F9165" s="10" t="n">
        <v>1300</v>
      </c>
      <c r="G9165" t="inlineStr">
        <is>
          <t>1300-1359</t>
        </is>
      </c>
      <c r="H9165" s="9">
        <f>INT(F9165/100)</f>
        <v/>
      </c>
      <c r="I9165" t="n">
        <v>-6</v>
      </c>
      <c r="J9165" t="n">
        <v>0</v>
      </c>
      <c r="K9165" t="n">
        <v>-14</v>
      </c>
      <c r="L9165" t="n">
        <v>0</v>
      </c>
      <c r="M9165" t="n">
        <v>0</v>
      </c>
      <c r="O9165" t="n">
        <v>0</v>
      </c>
    </row>
    <row r="9166">
      <c r="A9166" s="8" t="n">
        <v>46225</v>
      </c>
      <c r="B9166" t="inlineStr">
        <is>
          <t>YX</t>
        </is>
      </c>
      <c r="C9166" s="9">
        <f>_xlfn.XLOOKUP(B9166,Carriers[Code],Carriers[Airline])</f>
        <v/>
      </c>
      <c r="D9166" t="n">
        <v>5748</v>
      </c>
      <c r="E9166" t="inlineStr">
        <is>
          <t>LGA</t>
        </is>
      </c>
      <c r="F9166" s="10" t="n">
        <v>1300</v>
      </c>
      <c r="G9166" t="inlineStr">
        <is>
          <t>1300-1359</t>
        </is>
      </c>
      <c r="H9166" s="9">
        <f>INT(F9166/100)</f>
        <v/>
      </c>
      <c r="I9166" t="n">
        <v>-7</v>
      </c>
      <c r="J9166" t="n">
        <v>0</v>
      </c>
      <c r="K9166" t="n">
        <v>-14</v>
      </c>
      <c r="L9166" t="n">
        <v>0</v>
      </c>
      <c r="M9166" t="n">
        <v>0</v>
      </c>
      <c r="O9166" t="n">
        <v>0</v>
      </c>
    </row>
    <row r="9167">
      <c r="A9167" s="8" t="n">
        <v>46225</v>
      </c>
      <c r="B9167" t="inlineStr">
        <is>
          <t>YX</t>
        </is>
      </c>
      <c r="C9167" s="9">
        <f>_xlfn.XLOOKUP(B9167,Carriers[Code],Carriers[Airline])</f>
        <v/>
      </c>
      <c r="D9167" t="n">
        <v>4386</v>
      </c>
      <c r="E9167" t="inlineStr">
        <is>
          <t>ORD</t>
        </is>
      </c>
      <c r="F9167" s="10" t="n">
        <v>1301</v>
      </c>
      <c r="G9167" t="inlineStr">
        <is>
          <t>1300-1359</t>
        </is>
      </c>
      <c r="H9167" s="9">
        <f>INT(F9167/100)</f>
        <v/>
      </c>
      <c r="I9167" t="n">
        <v>2</v>
      </c>
      <c r="J9167" t="n">
        <v>0</v>
      </c>
      <c r="K9167" t="n">
        <v>-5</v>
      </c>
      <c r="L9167" t="n">
        <v>0</v>
      </c>
      <c r="M9167" t="n">
        <v>0</v>
      </c>
      <c r="O9167" t="n">
        <v>0</v>
      </c>
    </row>
    <row r="9168">
      <c r="A9168" s="8" t="n">
        <v>46225</v>
      </c>
      <c r="B9168" t="inlineStr">
        <is>
          <t>DL</t>
        </is>
      </c>
      <c r="C9168" s="9">
        <f>_xlfn.XLOOKUP(B9168,Carriers[Code],Carriers[Airline])</f>
        <v/>
      </c>
      <c r="D9168" t="n">
        <v>2283</v>
      </c>
      <c r="E9168" t="inlineStr">
        <is>
          <t>RDU</t>
        </is>
      </c>
      <c r="F9168" s="10" t="n">
        <v>1303</v>
      </c>
      <c r="G9168" t="inlineStr">
        <is>
          <t>1300-1359</t>
        </is>
      </c>
      <c r="H9168" s="9">
        <f>INT(F9168/100)</f>
        <v/>
      </c>
      <c r="I9168" t="n">
        <v>-10</v>
      </c>
      <c r="J9168" t="n">
        <v>0</v>
      </c>
      <c r="K9168" t="n">
        <v>-14</v>
      </c>
      <c r="L9168" t="n">
        <v>0</v>
      </c>
      <c r="M9168" t="n">
        <v>0</v>
      </c>
      <c r="O9168" t="n">
        <v>0</v>
      </c>
    </row>
    <row r="9169">
      <c r="A9169" s="8" t="n">
        <v>46225</v>
      </c>
      <c r="B9169" t="inlineStr">
        <is>
          <t>YX</t>
        </is>
      </c>
      <c r="C9169" s="9">
        <f>_xlfn.XLOOKUP(B9169,Carriers[Code],Carriers[Airline])</f>
        <v/>
      </c>
      <c r="D9169" t="n">
        <v>5603</v>
      </c>
      <c r="E9169" t="inlineStr">
        <is>
          <t>MSN</t>
        </is>
      </c>
      <c r="F9169" s="10" t="n">
        <v>1308</v>
      </c>
      <c r="G9169" t="inlineStr">
        <is>
          <t>1300-1359</t>
        </is>
      </c>
      <c r="H9169" s="9">
        <f>INT(F9169/100)</f>
        <v/>
      </c>
      <c r="I9169" t="n">
        <v>34</v>
      </c>
      <c r="J9169" t="n">
        <v>1</v>
      </c>
      <c r="K9169" t="n">
        <v>27</v>
      </c>
      <c r="L9169" t="n">
        <v>1</v>
      </c>
      <c r="M9169" t="n">
        <v>0</v>
      </c>
      <c r="O9169" t="n">
        <v>0</v>
      </c>
      <c r="P9169" t="n">
        <v>27</v>
      </c>
      <c r="Q9169" t="n">
        <v>0</v>
      </c>
      <c r="R9169" t="n">
        <v>0</v>
      </c>
      <c r="S9169" t="n">
        <v>0</v>
      </c>
      <c r="T9169" t="n">
        <v>0</v>
      </c>
    </row>
    <row r="9170">
      <c r="A9170" s="8" t="n">
        <v>46225</v>
      </c>
      <c r="B9170" t="inlineStr">
        <is>
          <t>DL</t>
        </is>
      </c>
      <c r="C9170" s="9">
        <f>_xlfn.XLOOKUP(B9170,Carriers[Code],Carriers[Airline])</f>
        <v/>
      </c>
      <c r="D9170" t="n">
        <v>2222</v>
      </c>
      <c r="E9170" t="inlineStr">
        <is>
          <t>DTW</t>
        </is>
      </c>
      <c r="F9170" s="10" t="n">
        <v>1310</v>
      </c>
      <c r="G9170" t="inlineStr">
        <is>
          <t>1300-1359</t>
        </is>
      </c>
      <c r="H9170" s="9">
        <f>INT(F9170/100)</f>
        <v/>
      </c>
      <c r="I9170" t="n">
        <v>16</v>
      </c>
      <c r="J9170" t="n">
        <v>1</v>
      </c>
      <c r="K9170" t="n">
        <v>17</v>
      </c>
      <c r="L9170" t="n">
        <v>1</v>
      </c>
      <c r="M9170" t="n">
        <v>0</v>
      </c>
      <c r="O9170" t="n">
        <v>0</v>
      </c>
      <c r="P9170" t="n">
        <v>6</v>
      </c>
      <c r="Q9170" t="n">
        <v>0</v>
      </c>
      <c r="R9170" t="n">
        <v>1</v>
      </c>
      <c r="S9170" t="n">
        <v>0</v>
      </c>
      <c r="T9170" t="n">
        <v>10</v>
      </c>
    </row>
    <row r="9171">
      <c r="A9171" s="8" t="n">
        <v>46225</v>
      </c>
      <c r="B9171" t="inlineStr">
        <is>
          <t>DL</t>
        </is>
      </c>
      <c r="C9171" s="9">
        <f>_xlfn.XLOOKUP(B9171,Carriers[Code],Carriers[Airline])</f>
        <v/>
      </c>
      <c r="D9171" t="n">
        <v>1297</v>
      </c>
      <c r="E9171" t="inlineStr">
        <is>
          <t>AUS</t>
        </is>
      </c>
      <c r="F9171" s="10" t="n">
        <v>1325</v>
      </c>
      <c r="G9171" t="inlineStr">
        <is>
          <t>1300-1359</t>
        </is>
      </c>
      <c r="H9171" s="9">
        <f>INT(F9171/100)</f>
        <v/>
      </c>
      <c r="I9171" t="n">
        <v>12</v>
      </c>
      <c r="J9171" t="n">
        <v>0</v>
      </c>
      <c r="K9171" t="n">
        <v>6</v>
      </c>
      <c r="L9171" t="n">
        <v>0</v>
      </c>
      <c r="M9171" t="n">
        <v>0</v>
      </c>
      <c r="O9171" t="n">
        <v>0</v>
      </c>
    </row>
    <row r="9172">
      <c r="A9172" s="8" t="n">
        <v>46225</v>
      </c>
      <c r="B9172" t="inlineStr">
        <is>
          <t>WN</t>
        </is>
      </c>
      <c r="C9172" s="9">
        <f>_xlfn.XLOOKUP(B9172,Carriers[Code],Carriers[Airline])</f>
        <v/>
      </c>
      <c r="D9172" t="n">
        <v>320</v>
      </c>
      <c r="E9172" t="inlineStr">
        <is>
          <t>MDW</t>
        </is>
      </c>
      <c r="F9172" s="10" t="n">
        <v>1325</v>
      </c>
      <c r="G9172" t="inlineStr">
        <is>
          <t>1300-1359</t>
        </is>
      </c>
      <c r="H9172" s="9">
        <f>INT(F9172/100)</f>
        <v/>
      </c>
      <c r="I9172" t="n">
        <v>-3</v>
      </c>
      <c r="J9172" t="n">
        <v>0</v>
      </c>
      <c r="K9172" t="n">
        <v>-16</v>
      </c>
      <c r="L9172" t="n">
        <v>0</v>
      </c>
      <c r="M9172" t="n">
        <v>0</v>
      </c>
      <c r="O9172" t="n">
        <v>0</v>
      </c>
    </row>
    <row r="9173">
      <c r="A9173" s="8" t="n">
        <v>46225</v>
      </c>
      <c r="B9173" t="inlineStr">
        <is>
          <t>B6</t>
        </is>
      </c>
      <c r="C9173" s="9">
        <f>_xlfn.XLOOKUP(B9173,Carriers[Code],Carriers[Airline])</f>
        <v/>
      </c>
      <c r="D9173" t="n">
        <v>1293</v>
      </c>
      <c r="E9173" t="inlineStr">
        <is>
          <t>ILM</t>
        </is>
      </c>
      <c r="F9173" s="10" t="n">
        <v>1330</v>
      </c>
      <c r="G9173" t="inlineStr">
        <is>
          <t>1300-1359</t>
        </is>
      </c>
      <c r="H9173" s="9">
        <f>INT(F9173/100)</f>
        <v/>
      </c>
      <c r="I9173" t="n">
        <v>28</v>
      </c>
      <c r="J9173" t="n">
        <v>1</v>
      </c>
      <c r="K9173" t="n">
        <v>31</v>
      </c>
      <c r="L9173" t="n">
        <v>1</v>
      </c>
      <c r="M9173" t="n">
        <v>0</v>
      </c>
      <c r="O9173" t="n">
        <v>0</v>
      </c>
      <c r="P9173" t="n">
        <v>0</v>
      </c>
      <c r="Q9173" t="n">
        <v>0</v>
      </c>
      <c r="R9173" t="n">
        <v>3</v>
      </c>
      <c r="S9173" t="n">
        <v>0</v>
      </c>
      <c r="T9173" t="n">
        <v>28</v>
      </c>
    </row>
    <row r="9174">
      <c r="A9174" s="8" t="n">
        <v>46225</v>
      </c>
      <c r="B9174" t="inlineStr">
        <is>
          <t>YX</t>
        </is>
      </c>
      <c r="C9174" s="9">
        <f>_xlfn.XLOOKUP(B9174,Carriers[Code],Carriers[Airline])</f>
        <v/>
      </c>
      <c r="D9174" t="n">
        <v>5808</v>
      </c>
      <c r="E9174" t="inlineStr">
        <is>
          <t>JFK</t>
        </is>
      </c>
      <c r="F9174" s="10" t="n">
        <v>1335</v>
      </c>
      <c r="G9174" t="inlineStr">
        <is>
          <t>1300-1359</t>
        </is>
      </c>
      <c r="H9174" s="9">
        <f>INT(F9174/100)</f>
        <v/>
      </c>
      <c r="I9174" t="n">
        <v>15</v>
      </c>
      <c r="J9174" t="n">
        <v>1</v>
      </c>
      <c r="K9174" t="n">
        <v>5</v>
      </c>
      <c r="L9174" t="n">
        <v>0</v>
      </c>
      <c r="M9174" t="n">
        <v>0</v>
      </c>
      <c r="O9174" t="n">
        <v>0</v>
      </c>
    </row>
    <row r="9175">
      <c r="A9175" s="8" t="n">
        <v>46225</v>
      </c>
      <c r="B9175" t="inlineStr">
        <is>
          <t>UA</t>
        </is>
      </c>
      <c r="C9175" s="9">
        <f>_xlfn.XLOOKUP(B9175,Carriers[Code],Carriers[Airline])</f>
        <v/>
      </c>
      <c r="D9175" t="n">
        <v>1976</v>
      </c>
      <c r="E9175" t="inlineStr">
        <is>
          <t>IAH</t>
        </is>
      </c>
      <c r="F9175" s="10" t="n">
        <v>1337</v>
      </c>
      <c r="G9175" t="inlineStr">
        <is>
          <t>1300-1359</t>
        </is>
      </c>
      <c r="H9175" s="9">
        <f>INT(F9175/100)</f>
        <v/>
      </c>
      <c r="I9175" t="n">
        <v>-5</v>
      </c>
      <c r="J9175" t="n">
        <v>0</v>
      </c>
      <c r="K9175" t="n">
        <v>-26</v>
      </c>
      <c r="L9175" t="n">
        <v>0</v>
      </c>
      <c r="M9175" t="n">
        <v>0</v>
      </c>
      <c r="O9175" t="n">
        <v>0</v>
      </c>
    </row>
    <row r="9176">
      <c r="A9176" s="8" t="n">
        <v>46225</v>
      </c>
      <c r="B9176" t="inlineStr">
        <is>
          <t>B6</t>
        </is>
      </c>
      <c r="C9176" s="9">
        <f>_xlfn.XLOOKUP(B9176,Carriers[Code],Carriers[Airline])</f>
        <v/>
      </c>
      <c r="D9176" t="n">
        <v>2251</v>
      </c>
      <c r="E9176" t="inlineStr">
        <is>
          <t>MCO</t>
        </is>
      </c>
      <c r="F9176" s="10" t="n">
        <v>1344</v>
      </c>
      <c r="G9176" t="inlineStr">
        <is>
          <t>1300-1359</t>
        </is>
      </c>
      <c r="H9176" s="9">
        <f>INT(F9176/100)</f>
        <v/>
      </c>
      <c r="I9176" t="n">
        <v>-1</v>
      </c>
      <c r="J9176" t="n">
        <v>0</v>
      </c>
      <c r="K9176" t="n">
        <v>-3</v>
      </c>
      <c r="L9176" t="n">
        <v>0</v>
      </c>
      <c r="M9176" t="n">
        <v>0</v>
      </c>
      <c r="O9176" t="n">
        <v>0</v>
      </c>
    </row>
    <row r="9177">
      <c r="A9177" s="8" t="n">
        <v>46225</v>
      </c>
      <c r="B9177" t="inlineStr">
        <is>
          <t>B6</t>
        </is>
      </c>
      <c r="C9177" s="9">
        <f>_xlfn.XLOOKUP(B9177,Carriers[Code],Carriers[Airline])</f>
        <v/>
      </c>
      <c r="D9177" t="n">
        <v>641</v>
      </c>
      <c r="E9177" t="inlineStr">
        <is>
          <t>CLE</t>
        </is>
      </c>
      <c r="F9177" s="10" t="n">
        <v>1346</v>
      </c>
      <c r="G9177" t="inlineStr">
        <is>
          <t>1300-1359</t>
        </is>
      </c>
      <c r="H9177" s="9">
        <f>INT(F9177/100)</f>
        <v/>
      </c>
      <c r="I9177" t="n">
        <v>70</v>
      </c>
      <c r="J9177" t="n">
        <v>1</v>
      </c>
      <c r="K9177" t="n">
        <v>79</v>
      </c>
      <c r="L9177" t="n">
        <v>1</v>
      </c>
      <c r="M9177" t="n">
        <v>0</v>
      </c>
      <c r="O9177" t="n">
        <v>0</v>
      </c>
      <c r="P9177" t="n">
        <v>46</v>
      </c>
      <c r="Q9177" t="n">
        <v>0</v>
      </c>
      <c r="R9177" t="n">
        <v>9</v>
      </c>
      <c r="S9177" t="n">
        <v>0</v>
      </c>
      <c r="T9177" t="n">
        <v>24</v>
      </c>
    </row>
    <row r="9178">
      <c r="A9178" s="8" t="n">
        <v>46225</v>
      </c>
      <c r="B9178" t="inlineStr">
        <is>
          <t>YX</t>
        </is>
      </c>
      <c r="C9178" s="9">
        <f>_xlfn.XLOOKUP(B9178,Carriers[Code],Carriers[Airline])</f>
        <v/>
      </c>
      <c r="D9178" t="n">
        <v>4636</v>
      </c>
      <c r="E9178" t="inlineStr">
        <is>
          <t>IND</t>
        </is>
      </c>
      <c r="F9178" s="10" t="n">
        <v>1346</v>
      </c>
      <c r="G9178" t="inlineStr">
        <is>
          <t>1300-1359</t>
        </is>
      </c>
      <c r="H9178" s="9">
        <f>INT(F9178/100)</f>
        <v/>
      </c>
      <c r="I9178" t="n">
        <v>-9</v>
      </c>
      <c r="J9178" t="n">
        <v>0</v>
      </c>
      <c r="K9178" t="n">
        <v>-1</v>
      </c>
      <c r="L9178" t="n">
        <v>0</v>
      </c>
      <c r="M9178" t="n">
        <v>0</v>
      </c>
      <c r="O9178" t="n">
        <v>0</v>
      </c>
    </row>
    <row r="9179">
      <c r="A9179" s="8" t="n">
        <v>46225</v>
      </c>
      <c r="B9179" t="inlineStr">
        <is>
          <t>B6</t>
        </is>
      </c>
      <c r="C9179" s="9">
        <f>_xlfn.XLOOKUP(B9179,Carriers[Code],Carriers[Airline])</f>
        <v/>
      </c>
      <c r="D9179" t="n">
        <v>2467</v>
      </c>
      <c r="E9179" t="inlineStr">
        <is>
          <t>CHS</t>
        </is>
      </c>
      <c r="F9179" s="10" t="n">
        <v>1352</v>
      </c>
      <c r="G9179" t="inlineStr">
        <is>
          <t>1300-1359</t>
        </is>
      </c>
      <c r="H9179" s="9">
        <f>INT(F9179/100)</f>
        <v/>
      </c>
      <c r="I9179" t="n">
        <v>16</v>
      </c>
      <c r="J9179" t="n">
        <v>1</v>
      </c>
      <c r="K9179" t="n">
        <v>12</v>
      </c>
      <c r="L9179" t="n">
        <v>0</v>
      </c>
      <c r="M9179" t="n">
        <v>0</v>
      </c>
      <c r="O9179" t="n">
        <v>0</v>
      </c>
    </row>
    <row r="9180">
      <c r="A9180" s="8" t="n">
        <v>46225</v>
      </c>
      <c r="B9180" t="inlineStr">
        <is>
          <t>DL</t>
        </is>
      </c>
      <c r="C9180" s="9">
        <f>_xlfn.XLOOKUP(B9180,Carriers[Code],Carriers[Airline])</f>
        <v/>
      </c>
      <c r="D9180" t="n">
        <v>322</v>
      </c>
      <c r="E9180" t="inlineStr">
        <is>
          <t>ATL</t>
        </is>
      </c>
      <c r="F9180" s="10" t="n">
        <v>1355</v>
      </c>
      <c r="G9180" t="inlineStr">
        <is>
          <t>1300-1359</t>
        </is>
      </c>
      <c r="H9180" s="9">
        <f>INT(F9180/100)</f>
        <v/>
      </c>
      <c r="I9180" t="n">
        <v>1</v>
      </c>
      <c r="J9180" t="n">
        <v>0</v>
      </c>
      <c r="K9180" t="n">
        <v>-1</v>
      </c>
      <c r="L9180" t="n">
        <v>0</v>
      </c>
      <c r="M9180" t="n">
        <v>0</v>
      </c>
      <c r="O9180" t="n">
        <v>0</v>
      </c>
    </row>
    <row r="9181">
      <c r="A9181" s="8" t="n">
        <v>46225</v>
      </c>
      <c r="B9181" t="inlineStr">
        <is>
          <t>YX</t>
        </is>
      </c>
      <c r="C9181" s="9">
        <f>_xlfn.XLOOKUP(B9181,Carriers[Code],Carriers[Airline])</f>
        <v/>
      </c>
      <c r="D9181" t="n">
        <v>4440</v>
      </c>
      <c r="E9181" t="inlineStr">
        <is>
          <t>BUF</t>
        </is>
      </c>
      <c r="F9181" s="10" t="n">
        <v>1355</v>
      </c>
      <c r="G9181" t="inlineStr">
        <is>
          <t>1300-1359</t>
        </is>
      </c>
      <c r="H9181" s="9">
        <f>INT(F9181/100)</f>
        <v/>
      </c>
      <c r="I9181" t="n">
        <v>-5</v>
      </c>
      <c r="J9181" t="n">
        <v>0</v>
      </c>
      <c r="K9181" t="n">
        <v>-17</v>
      </c>
      <c r="L9181" t="n">
        <v>0</v>
      </c>
      <c r="M9181" t="n">
        <v>0</v>
      </c>
      <c r="O9181" t="n">
        <v>0</v>
      </c>
    </row>
    <row r="9182">
      <c r="A9182" s="8" t="n">
        <v>46225</v>
      </c>
      <c r="B9182" t="inlineStr">
        <is>
          <t>MQ</t>
        </is>
      </c>
      <c r="C9182" s="9">
        <f>_xlfn.XLOOKUP(B9182,Carriers[Code],Carriers[Airline])</f>
        <v/>
      </c>
      <c r="D9182" t="n">
        <v>3711</v>
      </c>
      <c r="E9182" t="inlineStr">
        <is>
          <t>ORD</t>
        </is>
      </c>
      <c r="F9182" s="10" t="n">
        <v>1356</v>
      </c>
      <c r="G9182" t="inlineStr">
        <is>
          <t>1300-1359</t>
        </is>
      </c>
      <c r="H9182" s="9">
        <f>INT(F9182/100)</f>
        <v/>
      </c>
      <c r="I9182" t="n">
        <v>-4</v>
      </c>
      <c r="J9182" t="n">
        <v>0</v>
      </c>
      <c r="K9182" t="n">
        <v>-16</v>
      </c>
      <c r="L9182" t="n">
        <v>0</v>
      </c>
      <c r="M9182" t="n">
        <v>0</v>
      </c>
      <c r="O9182" t="n">
        <v>0</v>
      </c>
    </row>
    <row r="9183">
      <c r="A9183" s="8" t="n">
        <v>46225</v>
      </c>
      <c r="B9183" t="inlineStr">
        <is>
          <t>MQ</t>
        </is>
      </c>
      <c r="C9183" s="9">
        <f>_xlfn.XLOOKUP(B9183,Carriers[Code],Carriers[Airline])</f>
        <v/>
      </c>
      <c r="D9183" t="n">
        <v>3438</v>
      </c>
      <c r="E9183" t="inlineStr">
        <is>
          <t>SDF</t>
        </is>
      </c>
      <c r="F9183" s="10" t="n">
        <v>1359</v>
      </c>
      <c r="G9183" t="inlineStr">
        <is>
          <t>1300-1359</t>
        </is>
      </c>
      <c r="H9183" s="9">
        <f>INT(F9183/100)</f>
        <v/>
      </c>
      <c r="I9183" t="n">
        <v>5</v>
      </c>
      <c r="J9183" t="n">
        <v>0</v>
      </c>
      <c r="K9183" t="n">
        <v>14</v>
      </c>
      <c r="L9183" t="n">
        <v>0</v>
      </c>
      <c r="M9183" t="n">
        <v>0</v>
      </c>
      <c r="O9183" t="n">
        <v>0</v>
      </c>
    </row>
    <row r="9184">
      <c r="A9184" s="8" t="n">
        <v>46225</v>
      </c>
      <c r="B9184" t="inlineStr">
        <is>
          <t>YX</t>
        </is>
      </c>
      <c r="C9184" s="9">
        <f>_xlfn.XLOOKUP(B9184,Carriers[Code],Carriers[Airline])</f>
        <v/>
      </c>
      <c r="D9184" t="n">
        <v>5627</v>
      </c>
      <c r="E9184" t="inlineStr">
        <is>
          <t>IND</t>
        </is>
      </c>
      <c r="F9184" s="10" t="n">
        <v>1359</v>
      </c>
      <c r="G9184" t="inlineStr">
        <is>
          <t>1300-1359</t>
        </is>
      </c>
      <c r="H9184" s="9">
        <f>INT(F9184/100)</f>
        <v/>
      </c>
      <c r="I9184" t="n">
        <v>1</v>
      </c>
      <c r="J9184" t="n">
        <v>0</v>
      </c>
      <c r="K9184" t="n">
        <v>5</v>
      </c>
      <c r="L9184" t="n">
        <v>0</v>
      </c>
      <c r="M9184" t="n">
        <v>0</v>
      </c>
      <c r="O9184" t="n">
        <v>0</v>
      </c>
    </row>
    <row r="9185">
      <c r="A9185" s="8" t="n">
        <v>46225</v>
      </c>
      <c r="B9185" t="inlineStr">
        <is>
          <t>YX</t>
        </is>
      </c>
      <c r="C9185" s="9">
        <f>_xlfn.XLOOKUP(B9185,Carriers[Code],Carriers[Airline])</f>
        <v/>
      </c>
      <c r="D9185" t="n">
        <v>5730</v>
      </c>
      <c r="E9185" t="inlineStr">
        <is>
          <t>LGA</t>
        </is>
      </c>
      <c r="F9185" s="10" t="n">
        <v>1400</v>
      </c>
      <c r="G9185" t="inlineStr">
        <is>
          <t>1400-1459</t>
        </is>
      </c>
      <c r="H9185" s="9">
        <f>INT(F9185/100)</f>
        <v/>
      </c>
      <c r="I9185" t="n">
        <v>8</v>
      </c>
      <c r="J9185" t="n">
        <v>0</v>
      </c>
      <c r="K9185" t="n">
        <v>19</v>
      </c>
      <c r="L9185" t="n">
        <v>1</v>
      </c>
      <c r="M9185" t="n">
        <v>0</v>
      </c>
      <c r="O9185" t="n">
        <v>0</v>
      </c>
      <c r="P9185" t="n">
        <v>8</v>
      </c>
      <c r="Q9185" t="n">
        <v>0</v>
      </c>
      <c r="R9185" t="n">
        <v>11</v>
      </c>
      <c r="S9185" t="n">
        <v>0</v>
      </c>
      <c r="T9185" t="n">
        <v>0</v>
      </c>
    </row>
    <row r="9186">
      <c r="A9186" s="8" t="n">
        <v>46225</v>
      </c>
      <c r="B9186" t="inlineStr">
        <is>
          <t>YX</t>
        </is>
      </c>
      <c r="C9186" s="9">
        <f>_xlfn.XLOOKUP(B9186,Carriers[Code],Carriers[Airline])</f>
        <v/>
      </c>
      <c r="D9186" t="n">
        <v>4375</v>
      </c>
      <c r="E9186" t="inlineStr">
        <is>
          <t>LGA</t>
        </is>
      </c>
      <c r="F9186" s="10" t="n">
        <v>1404</v>
      </c>
      <c r="G9186" t="inlineStr">
        <is>
          <t>1400-1459</t>
        </is>
      </c>
      <c r="H9186" s="9">
        <f>INT(F9186/100)</f>
        <v/>
      </c>
      <c r="I9186" t="n">
        <v>78</v>
      </c>
      <c r="J9186" t="n">
        <v>1</v>
      </c>
      <c r="K9186" t="n">
        <v>91</v>
      </c>
      <c r="L9186" t="n">
        <v>1</v>
      </c>
      <c r="M9186" t="n">
        <v>0</v>
      </c>
      <c r="O9186" t="n">
        <v>0</v>
      </c>
      <c r="P9186" t="n">
        <v>6</v>
      </c>
      <c r="Q9186" t="n">
        <v>0</v>
      </c>
      <c r="R9186" t="n">
        <v>13</v>
      </c>
      <c r="S9186" t="n">
        <v>0</v>
      </c>
      <c r="T9186" t="n">
        <v>72</v>
      </c>
    </row>
    <row r="9187">
      <c r="A9187" s="8" t="n">
        <v>46225</v>
      </c>
      <c r="B9187" t="inlineStr">
        <is>
          <t>YX</t>
        </is>
      </c>
      <c r="C9187" s="9">
        <f>_xlfn.XLOOKUP(B9187,Carriers[Code],Carriers[Airline])</f>
        <v/>
      </c>
      <c r="D9187" t="n">
        <v>5821</v>
      </c>
      <c r="E9187" t="inlineStr">
        <is>
          <t>TVC</t>
        </is>
      </c>
      <c r="F9187" s="10" t="n">
        <v>1406</v>
      </c>
      <c r="G9187" t="inlineStr">
        <is>
          <t>1400-1459</t>
        </is>
      </c>
      <c r="H9187" s="9">
        <f>INT(F9187/100)</f>
        <v/>
      </c>
      <c r="I9187" t="n">
        <v>-8</v>
      </c>
      <c r="J9187" t="n">
        <v>0</v>
      </c>
      <c r="K9187" t="n">
        <v>-10</v>
      </c>
      <c r="L9187" t="n">
        <v>0</v>
      </c>
      <c r="M9187" t="n">
        <v>0</v>
      </c>
      <c r="O9187" t="n">
        <v>0</v>
      </c>
    </row>
    <row r="9188">
      <c r="A9188" s="8" t="n">
        <v>46225</v>
      </c>
      <c r="B9188" t="inlineStr">
        <is>
          <t>YX</t>
        </is>
      </c>
      <c r="C9188" s="9">
        <f>_xlfn.XLOOKUP(B9188,Carriers[Code],Carriers[Airline])</f>
        <v/>
      </c>
      <c r="D9188" t="n">
        <v>5789</v>
      </c>
      <c r="E9188" t="inlineStr">
        <is>
          <t>CVG</t>
        </is>
      </c>
      <c r="F9188" s="10" t="n">
        <v>1412</v>
      </c>
      <c r="G9188" t="inlineStr">
        <is>
          <t>1400-1459</t>
        </is>
      </c>
      <c r="H9188" s="9">
        <f>INT(F9188/100)</f>
        <v/>
      </c>
      <c r="I9188" t="n">
        <v>-3</v>
      </c>
      <c r="J9188" t="n">
        <v>0</v>
      </c>
      <c r="K9188" t="n">
        <v>13</v>
      </c>
      <c r="L9188" t="n">
        <v>0</v>
      </c>
      <c r="M9188" t="n">
        <v>0</v>
      </c>
      <c r="O9188" t="n">
        <v>0</v>
      </c>
    </row>
    <row r="9189">
      <c r="A9189" s="8" t="n">
        <v>46225</v>
      </c>
      <c r="B9189" t="inlineStr">
        <is>
          <t>YX</t>
        </is>
      </c>
      <c r="C9189" s="9">
        <f>_xlfn.XLOOKUP(B9189,Carriers[Code],Carriers[Airline])</f>
        <v/>
      </c>
      <c r="D9189" t="n">
        <v>5837</v>
      </c>
      <c r="E9189" t="inlineStr">
        <is>
          <t>CLT</t>
        </is>
      </c>
      <c r="F9189" s="10" t="n">
        <v>1413</v>
      </c>
      <c r="G9189" t="inlineStr">
        <is>
          <t>1400-1459</t>
        </is>
      </c>
      <c r="H9189" s="9">
        <f>INT(F9189/100)</f>
        <v/>
      </c>
      <c r="I9189" t="n">
        <v>-4</v>
      </c>
      <c r="J9189" t="n">
        <v>0</v>
      </c>
      <c r="K9189" t="n">
        <v>7</v>
      </c>
      <c r="L9189" t="n">
        <v>0</v>
      </c>
      <c r="M9189" t="n">
        <v>0</v>
      </c>
      <c r="O9189" t="n">
        <v>0</v>
      </c>
    </row>
    <row r="9190">
      <c r="A9190" s="8" t="n">
        <v>46225</v>
      </c>
      <c r="B9190" t="inlineStr">
        <is>
          <t>UA</t>
        </is>
      </c>
      <c r="C9190" s="9">
        <f>_xlfn.XLOOKUP(B9190,Carriers[Code],Carriers[Airline])</f>
        <v/>
      </c>
      <c r="D9190" t="n">
        <v>721</v>
      </c>
      <c r="E9190" t="inlineStr">
        <is>
          <t>IAD</t>
        </is>
      </c>
      <c r="F9190" s="10" t="n">
        <v>1415</v>
      </c>
      <c r="G9190" t="inlineStr">
        <is>
          <t>1400-1459</t>
        </is>
      </c>
      <c r="H9190" s="9">
        <f>INT(F9190/100)</f>
        <v/>
      </c>
      <c r="I9190" t="n">
        <v>-3</v>
      </c>
      <c r="J9190" t="n">
        <v>0</v>
      </c>
      <c r="K9190" t="n">
        <v>18</v>
      </c>
      <c r="L9190" t="n">
        <v>1</v>
      </c>
      <c r="M9190" t="n">
        <v>0</v>
      </c>
      <c r="O9190" t="n">
        <v>0</v>
      </c>
      <c r="P9190" t="n">
        <v>0</v>
      </c>
      <c r="Q9190" t="n">
        <v>0</v>
      </c>
      <c r="R9190" t="n">
        <v>18</v>
      </c>
      <c r="S9190" t="n">
        <v>0</v>
      </c>
      <c r="T9190" t="n">
        <v>0</v>
      </c>
    </row>
    <row r="9191">
      <c r="A9191" s="8" t="n">
        <v>46225</v>
      </c>
      <c r="B9191" t="inlineStr">
        <is>
          <t>WN</t>
        </is>
      </c>
      <c r="C9191" s="9">
        <f>_xlfn.XLOOKUP(B9191,Carriers[Code],Carriers[Airline])</f>
        <v/>
      </c>
      <c r="D9191" t="n">
        <v>743</v>
      </c>
      <c r="E9191" t="inlineStr">
        <is>
          <t>MCI</t>
        </is>
      </c>
      <c r="F9191" s="10" t="n">
        <v>1415</v>
      </c>
      <c r="G9191" t="inlineStr">
        <is>
          <t>1400-1459</t>
        </is>
      </c>
      <c r="H9191" s="9">
        <f>INT(F9191/100)</f>
        <v/>
      </c>
      <c r="I9191" t="n">
        <v>38</v>
      </c>
      <c r="J9191" t="n">
        <v>1</v>
      </c>
      <c r="K9191" t="n">
        <v>52</v>
      </c>
      <c r="L9191" t="n">
        <v>1</v>
      </c>
      <c r="M9191" t="n">
        <v>0</v>
      </c>
      <c r="O9191" t="n">
        <v>0</v>
      </c>
      <c r="P9191" t="n">
        <v>16</v>
      </c>
      <c r="Q9191" t="n">
        <v>0</v>
      </c>
      <c r="R9191" t="n">
        <v>14</v>
      </c>
      <c r="S9191" t="n">
        <v>0</v>
      </c>
      <c r="T9191" t="n">
        <v>22</v>
      </c>
    </row>
    <row r="9192">
      <c r="A9192" s="8" t="n">
        <v>46225</v>
      </c>
      <c r="B9192" t="inlineStr">
        <is>
          <t>YX</t>
        </is>
      </c>
      <c r="C9192" s="9">
        <f>_xlfn.XLOOKUP(B9192,Carriers[Code],Carriers[Airline])</f>
        <v/>
      </c>
      <c r="D9192" t="n">
        <v>5682</v>
      </c>
      <c r="E9192" t="inlineStr">
        <is>
          <t>DCA</t>
        </is>
      </c>
      <c r="F9192" s="10" t="n">
        <v>1420</v>
      </c>
      <c r="G9192" t="inlineStr">
        <is>
          <t>1400-1459</t>
        </is>
      </c>
      <c r="H9192" s="9">
        <f>INT(F9192/100)</f>
        <v/>
      </c>
      <c r="I9192" t="n">
        <v>-3</v>
      </c>
      <c r="J9192" t="n">
        <v>0</v>
      </c>
      <c r="K9192" t="n">
        <v>1</v>
      </c>
      <c r="L9192" t="n">
        <v>0</v>
      </c>
      <c r="M9192" t="n">
        <v>0</v>
      </c>
      <c r="O9192" t="n">
        <v>0</v>
      </c>
    </row>
    <row r="9193">
      <c r="A9193" s="8" t="n">
        <v>46225</v>
      </c>
      <c r="B9193" t="inlineStr">
        <is>
          <t>B6</t>
        </is>
      </c>
      <c r="C9193" s="9">
        <f>_xlfn.XLOOKUP(B9193,Carriers[Code],Carriers[Airline])</f>
        <v/>
      </c>
      <c r="D9193" t="n">
        <v>639</v>
      </c>
      <c r="E9193" t="inlineStr">
        <is>
          <t>AUS</t>
        </is>
      </c>
      <c r="F9193" s="10" t="n">
        <v>1421</v>
      </c>
      <c r="G9193" t="inlineStr">
        <is>
          <t>1400-1459</t>
        </is>
      </c>
      <c r="H9193" s="9">
        <f>INT(F9193/100)</f>
        <v/>
      </c>
      <c r="I9193" t="n">
        <v>48</v>
      </c>
      <c r="J9193" t="n">
        <v>1</v>
      </c>
      <c r="K9193" t="n">
        <v>48</v>
      </c>
      <c r="L9193" t="n">
        <v>1</v>
      </c>
      <c r="M9193" t="n">
        <v>0</v>
      </c>
      <c r="O9193" t="n">
        <v>0</v>
      </c>
      <c r="P9193" t="n">
        <v>0</v>
      </c>
      <c r="Q9193" t="n">
        <v>0</v>
      </c>
      <c r="R9193" t="n">
        <v>0</v>
      </c>
      <c r="S9193" t="n">
        <v>0</v>
      </c>
      <c r="T9193" t="n">
        <v>48</v>
      </c>
    </row>
    <row r="9194">
      <c r="A9194" s="8" t="n">
        <v>46225</v>
      </c>
      <c r="B9194" t="inlineStr">
        <is>
          <t>WN</t>
        </is>
      </c>
      <c r="C9194" s="9">
        <f>_xlfn.XLOOKUP(B9194,Carriers[Code],Carriers[Airline])</f>
        <v/>
      </c>
      <c r="D9194" t="n">
        <v>2247</v>
      </c>
      <c r="E9194" t="inlineStr">
        <is>
          <t>BWI</t>
        </is>
      </c>
      <c r="F9194" s="10" t="n">
        <v>1425</v>
      </c>
      <c r="G9194" t="inlineStr">
        <is>
          <t>1400-1459</t>
        </is>
      </c>
      <c r="H9194" s="9">
        <f>INT(F9194/100)</f>
        <v/>
      </c>
      <c r="I9194" t="n">
        <v>47</v>
      </c>
      <c r="J9194" t="n">
        <v>1</v>
      </c>
      <c r="K9194" t="n">
        <v>44</v>
      </c>
      <c r="L9194" t="n">
        <v>1</v>
      </c>
      <c r="M9194" t="n">
        <v>0</v>
      </c>
      <c r="O9194" t="n">
        <v>0</v>
      </c>
      <c r="P9194" t="n">
        <v>19</v>
      </c>
      <c r="Q9194" t="n">
        <v>0</v>
      </c>
      <c r="R9194" t="n">
        <v>0</v>
      </c>
      <c r="S9194" t="n">
        <v>0</v>
      </c>
      <c r="T9194" t="n">
        <v>25</v>
      </c>
    </row>
    <row r="9195">
      <c r="A9195" s="8" t="n">
        <v>46225</v>
      </c>
      <c r="B9195" t="inlineStr">
        <is>
          <t>AA</t>
        </is>
      </c>
      <c r="C9195" s="9">
        <f>_xlfn.XLOOKUP(B9195,Carriers[Code],Carriers[Airline])</f>
        <v/>
      </c>
      <c r="D9195" t="n">
        <v>1611</v>
      </c>
      <c r="E9195" t="inlineStr">
        <is>
          <t>CLT</t>
        </is>
      </c>
      <c r="F9195" s="10" t="n">
        <v>1426</v>
      </c>
      <c r="G9195" t="inlineStr">
        <is>
          <t>1400-1459</t>
        </is>
      </c>
      <c r="H9195" s="9">
        <f>INT(F9195/100)</f>
        <v/>
      </c>
      <c r="I9195" t="n">
        <v>-2</v>
      </c>
      <c r="J9195" t="n">
        <v>0</v>
      </c>
      <c r="K9195" t="n">
        <v>12</v>
      </c>
      <c r="L9195" t="n">
        <v>0</v>
      </c>
      <c r="M9195" t="n">
        <v>0</v>
      </c>
      <c r="O9195" t="n">
        <v>0</v>
      </c>
    </row>
    <row r="9196">
      <c r="A9196" s="8" t="n">
        <v>46225</v>
      </c>
      <c r="B9196" t="inlineStr">
        <is>
          <t>AA</t>
        </is>
      </c>
      <c r="C9196" s="9">
        <f>_xlfn.XLOOKUP(B9196,Carriers[Code],Carriers[Airline])</f>
        <v/>
      </c>
      <c r="D9196" t="n">
        <v>820</v>
      </c>
      <c r="E9196" t="inlineStr">
        <is>
          <t>DFW</t>
        </is>
      </c>
      <c r="F9196" s="10" t="n">
        <v>1427</v>
      </c>
      <c r="G9196" t="inlineStr">
        <is>
          <t>1400-1459</t>
        </is>
      </c>
      <c r="H9196" s="9">
        <f>INT(F9196/100)</f>
        <v/>
      </c>
      <c r="I9196" t="n">
        <v>88</v>
      </c>
      <c r="J9196" t="n">
        <v>1</v>
      </c>
      <c r="K9196" t="n">
        <v>84</v>
      </c>
      <c r="L9196" t="n">
        <v>1</v>
      </c>
      <c r="M9196" t="n">
        <v>0</v>
      </c>
      <c r="O9196" t="n">
        <v>0</v>
      </c>
      <c r="P9196" t="n">
        <v>0</v>
      </c>
      <c r="Q9196" t="n">
        <v>13</v>
      </c>
      <c r="R9196" t="n">
        <v>0</v>
      </c>
      <c r="S9196" t="n">
        <v>0</v>
      </c>
      <c r="T9196" t="n">
        <v>71</v>
      </c>
    </row>
    <row r="9197">
      <c r="A9197" s="8" t="n">
        <v>46225</v>
      </c>
      <c r="B9197" t="inlineStr">
        <is>
          <t>B6</t>
        </is>
      </c>
      <c r="C9197" s="9">
        <f>_xlfn.XLOOKUP(B9197,Carriers[Code],Carriers[Airline])</f>
        <v/>
      </c>
      <c r="D9197" t="n">
        <v>933</v>
      </c>
      <c r="E9197" t="inlineStr">
        <is>
          <t>IAH</t>
        </is>
      </c>
      <c r="F9197" s="10" t="n">
        <v>1429</v>
      </c>
      <c r="G9197" t="inlineStr">
        <is>
          <t>1400-1459</t>
        </is>
      </c>
      <c r="H9197" s="9">
        <f>INT(F9197/100)</f>
        <v/>
      </c>
      <c r="M9197" t="n">
        <v>1</v>
      </c>
      <c r="N9197" t="inlineStr">
        <is>
          <t>A</t>
        </is>
      </c>
      <c r="O9197" t="n">
        <v>0</v>
      </c>
    </row>
    <row r="9198">
      <c r="A9198" s="8" t="n">
        <v>46225</v>
      </c>
      <c r="B9198" t="inlineStr">
        <is>
          <t>UA</t>
        </is>
      </c>
      <c r="C9198" s="9">
        <f>_xlfn.XLOOKUP(B9198,Carriers[Code],Carriers[Airline])</f>
        <v/>
      </c>
      <c r="D9198" t="n">
        <v>1076</v>
      </c>
      <c r="E9198" t="inlineStr">
        <is>
          <t>EWR</t>
        </is>
      </c>
      <c r="F9198" s="10" t="n">
        <v>1430</v>
      </c>
      <c r="G9198" t="inlineStr">
        <is>
          <t>1400-1459</t>
        </is>
      </c>
      <c r="H9198" s="9">
        <f>INT(F9198/100)</f>
        <v/>
      </c>
      <c r="I9198" t="n">
        <v>6</v>
      </c>
      <c r="J9198" t="n">
        <v>0</v>
      </c>
      <c r="K9198" t="n">
        <v>4</v>
      </c>
      <c r="L9198" t="n">
        <v>0</v>
      </c>
      <c r="M9198" t="n">
        <v>0</v>
      </c>
      <c r="O9198" t="n">
        <v>0</v>
      </c>
    </row>
    <row r="9199">
      <c r="A9199" s="8" t="n">
        <v>46225</v>
      </c>
      <c r="B9199" t="inlineStr">
        <is>
          <t>WN</t>
        </is>
      </c>
      <c r="C9199" s="9">
        <f>_xlfn.XLOOKUP(B9199,Carriers[Code],Carriers[Airline])</f>
        <v/>
      </c>
      <c r="D9199" t="n">
        <v>725</v>
      </c>
      <c r="E9199" t="inlineStr">
        <is>
          <t>BNA</t>
        </is>
      </c>
      <c r="F9199" s="10" t="n">
        <v>1430</v>
      </c>
      <c r="G9199" t="inlineStr">
        <is>
          <t>1400-1459</t>
        </is>
      </c>
      <c r="H9199" s="9">
        <f>INT(F9199/100)</f>
        <v/>
      </c>
      <c r="I9199" t="n">
        <v>13</v>
      </c>
      <c r="J9199" t="n">
        <v>0</v>
      </c>
      <c r="K9199" t="n">
        <v>22</v>
      </c>
      <c r="L9199" t="n">
        <v>1</v>
      </c>
      <c r="M9199" t="n">
        <v>0</v>
      </c>
      <c r="O9199" t="n">
        <v>0</v>
      </c>
      <c r="P9199" t="n">
        <v>13</v>
      </c>
      <c r="Q9199" t="n">
        <v>0</v>
      </c>
      <c r="R9199" t="n">
        <v>9</v>
      </c>
      <c r="S9199" t="n">
        <v>0</v>
      </c>
      <c r="T9199" t="n">
        <v>0</v>
      </c>
    </row>
    <row r="9200">
      <c r="A9200" s="8" t="n">
        <v>46225</v>
      </c>
      <c r="B9200" t="inlineStr">
        <is>
          <t>YX</t>
        </is>
      </c>
      <c r="C9200" s="9">
        <f>_xlfn.XLOOKUP(B9200,Carriers[Code],Carriers[Airline])</f>
        <v/>
      </c>
      <c r="D9200" t="n">
        <v>5653</v>
      </c>
      <c r="E9200" t="inlineStr">
        <is>
          <t>CMH</t>
        </is>
      </c>
      <c r="F9200" s="10" t="n">
        <v>1438</v>
      </c>
      <c r="G9200" t="inlineStr">
        <is>
          <t>1400-1459</t>
        </is>
      </c>
      <c r="H9200" s="9">
        <f>INT(F9200/100)</f>
        <v/>
      </c>
      <c r="I9200" t="n">
        <v>-1</v>
      </c>
      <c r="J9200" t="n">
        <v>0</v>
      </c>
      <c r="K9200" t="n">
        <v>-7</v>
      </c>
      <c r="L9200" t="n">
        <v>0</v>
      </c>
      <c r="M9200" t="n">
        <v>0</v>
      </c>
      <c r="O9200" t="n">
        <v>0</v>
      </c>
    </row>
    <row r="9201">
      <c r="A9201" s="8" t="n">
        <v>46225</v>
      </c>
      <c r="B9201" t="inlineStr">
        <is>
          <t>DL</t>
        </is>
      </c>
      <c r="C9201" s="9">
        <f>_xlfn.XLOOKUP(B9201,Carriers[Code],Carriers[Airline])</f>
        <v/>
      </c>
      <c r="D9201" t="n">
        <v>2677</v>
      </c>
      <c r="E9201" t="inlineStr">
        <is>
          <t>BNA</t>
        </is>
      </c>
      <c r="F9201" s="10" t="n">
        <v>1440</v>
      </c>
      <c r="G9201" t="inlineStr">
        <is>
          <t>1400-1459</t>
        </is>
      </c>
      <c r="H9201" s="9">
        <f>INT(F9201/100)</f>
        <v/>
      </c>
      <c r="I9201" t="n">
        <v>-6</v>
      </c>
      <c r="J9201" t="n">
        <v>0</v>
      </c>
      <c r="K9201" t="n">
        <v>1</v>
      </c>
      <c r="L9201" t="n">
        <v>0</v>
      </c>
      <c r="M9201" t="n">
        <v>0</v>
      </c>
      <c r="O9201" t="n">
        <v>0</v>
      </c>
    </row>
    <row r="9202">
      <c r="A9202" s="8" t="n">
        <v>46225</v>
      </c>
      <c r="B9202" t="inlineStr">
        <is>
          <t>DL</t>
        </is>
      </c>
      <c r="C9202" s="9">
        <f>_xlfn.XLOOKUP(B9202,Carriers[Code],Carriers[Airline])</f>
        <v/>
      </c>
      <c r="D9202" t="n">
        <v>1127</v>
      </c>
      <c r="E9202" t="inlineStr">
        <is>
          <t>MSP</t>
        </is>
      </c>
      <c r="F9202" s="10" t="n">
        <v>1452</v>
      </c>
      <c r="G9202" t="inlineStr">
        <is>
          <t>1400-1459</t>
        </is>
      </c>
      <c r="H9202" s="9">
        <f>INT(F9202/100)</f>
        <v/>
      </c>
      <c r="I9202" t="n">
        <v>138</v>
      </c>
      <c r="J9202" t="n">
        <v>1</v>
      </c>
      <c r="K9202" t="n">
        <v>154</v>
      </c>
      <c r="L9202" t="n">
        <v>1</v>
      </c>
      <c r="M9202" t="n">
        <v>0</v>
      </c>
      <c r="O9202" t="n">
        <v>0</v>
      </c>
      <c r="P9202" t="n">
        <v>0</v>
      </c>
      <c r="Q9202" t="n">
        <v>25</v>
      </c>
      <c r="R9202" t="n">
        <v>16</v>
      </c>
      <c r="S9202" t="n">
        <v>0</v>
      </c>
      <c r="T9202" t="n">
        <v>113</v>
      </c>
    </row>
    <row r="9203">
      <c r="A9203" s="8" t="n">
        <v>46225</v>
      </c>
      <c r="B9203" t="inlineStr">
        <is>
          <t>YX</t>
        </is>
      </c>
      <c r="C9203" s="9">
        <f>_xlfn.XLOOKUP(B9203,Carriers[Code],Carriers[Airline])</f>
        <v/>
      </c>
      <c r="D9203" t="n">
        <v>5641</v>
      </c>
      <c r="E9203" t="inlineStr">
        <is>
          <t>CLE</t>
        </is>
      </c>
      <c r="F9203" s="10" t="n">
        <v>1454</v>
      </c>
      <c r="G9203" t="inlineStr">
        <is>
          <t>1400-1459</t>
        </is>
      </c>
      <c r="H9203" s="9">
        <f>INT(F9203/100)</f>
        <v/>
      </c>
      <c r="I9203" t="n">
        <v>-4</v>
      </c>
      <c r="J9203" t="n">
        <v>0</v>
      </c>
      <c r="K9203" t="n">
        <v>-15</v>
      </c>
      <c r="L9203" t="n">
        <v>0</v>
      </c>
      <c r="M9203" t="n">
        <v>0</v>
      </c>
      <c r="O9203" t="n">
        <v>0</v>
      </c>
    </row>
    <row r="9204">
      <c r="A9204" s="8" t="n">
        <v>46225</v>
      </c>
      <c r="B9204" t="inlineStr">
        <is>
          <t>YX</t>
        </is>
      </c>
      <c r="C9204" s="9">
        <f>_xlfn.XLOOKUP(B9204,Carriers[Code],Carriers[Airline])</f>
        <v/>
      </c>
      <c r="D9204" t="n">
        <v>5736</v>
      </c>
      <c r="E9204" t="inlineStr">
        <is>
          <t>LGA</t>
        </is>
      </c>
      <c r="F9204" s="10" t="n">
        <v>1500</v>
      </c>
      <c r="G9204" t="inlineStr">
        <is>
          <t>1500-1559</t>
        </is>
      </c>
      <c r="H9204" s="9">
        <f>INT(F9204/100)</f>
        <v/>
      </c>
      <c r="I9204" t="n">
        <v>-3</v>
      </c>
      <c r="J9204" t="n">
        <v>0</v>
      </c>
      <c r="K9204" t="n">
        <v>3</v>
      </c>
      <c r="L9204" t="n">
        <v>0</v>
      </c>
      <c r="M9204" t="n">
        <v>0</v>
      </c>
      <c r="O9204" t="n">
        <v>0</v>
      </c>
    </row>
    <row r="9205">
      <c r="A9205" s="8" t="n">
        <v>46225</v>
      </c>
      <c r="B9205" t="inlineStr">
        <is>
          <t>AA</t>
        </is>
      </c>
      <c r="C9205" s="9">
        <f>_xlfn.XLOOKUP(B9205,Carriers[Code],Carriers[Airline])</f>
        <v/>
      </c>
      <c r="D9205" t="n">
        <v>2882</v>
      </c>
      <c r="E9205" t="inlineStr">
        <is>
          <t>PHL</t>
        </is>
      </c>
      <c r="F9205" s="10" t="n">
        <v>1503</v>
      </c>
      <c r="G9205" t="inlineStr">
        <is>
          <t>1500-1559</t>
        </is>
      </c>
      <c r="H9205" s="9">
        <f>INT(F9205/100)</f>
        <v/>
      </c>
      <c r="I9205" t="n">
        <v>-6</v>
      </c>
      <c r="J9205" t="n">
        <v>0</v>
      </c>
      <c r="K9205" t="n">
        <v>-8</v>
      </c>
      <c r="L9205" t="n">
        <v>0</v>
      </c>
      <c r="M9205" t="n">
        <v>0</v>
      </c>
      <c r="O9205" t="n">
        <v>0</v>
      </c>
    </row>
    <row r="9206">
      <c r="A9206" s="8" t="n">
        <v>46225</v>
      </c>
      <c r="B9206" t="inlineStr">
        <is>
          <t>DL</t>
        </is>
      </c>
      <c r="C9206" s="9">
        <f>_xlfn.XLOOKUP(B9206,Carriers[Code],Carriers[Airline])</f>
        <v/>
      </c>
      <c r="D9206" t="n">
        <v>638</v>
      </c>
      <c r="E9206" t="inlineStr">
        <is>
          <t>ATL</t>
        </is>
      </c>
      <c r="F9206" s="10" t="n">
        <v>1510</v>
      </c>
      <c r="G9206" t="inlineStr">
        <is>
          <t>1500-1559</t>
        </is>
      </c>
      <c r="H9206" s="9">
        <f>INT(F9206/100)</f>
        <v/>
      </c>
      <c r="I9206" t="n">
        <v>-1</v>
      </c>
      <c r="J9206" t="n">
        <v>0</v>
      </c>
      <c r="K9206" t="n">
        <v>-7</v>
      </c>
      <c r="L9206" t="n">
        <v>0</v>
      </c>
      <c r="M9206" t="n">
        <v>0</v>
      </c>
      <c r="O9206" t="n">
        <v>0</v>
      </c>
    </row>
    <row r="9207">
      <c r="A9207" s="8" t="n">
        <v>46225</v>
      </c>
      <c r="B9207" t="inlineStr">
        <is>
          <t>UA</t>
        </is>
      </c>
      <c r="C9207" s="9">
        <f>_xlfn.XLOOKUP(B9207,Carriers[Code],Carriers[Airline])</f>
        <v/>
      </c>
      <c r="D9207" t="n">
        <v>2297</v>
      </c>
      <c r="E9207" t="inlineStr">
        <is>
          <t>DEN</t>
        </is>
      </c>
      <c r="F9207" s="10" t="n">
        <v>1510</v>
      </c>
      <c r="G9207" t="inlineStr">
        <is>
          <t>1500-1559</t>
        </is>
      </c>
      <c r="H9207" s="9">
        <f>INT(F9207/100)</f>
        <v/>
      </c>
      <c r="I9207" t="n">
        <v>-8</v>
      </c>
      <c r="J9207" t="n">
        <v>0</v>
      </c>
      <c r="K9207" t="n">
        <v>-1</v>
      </c>
      <c r="L9207" t="n">
        <v>0</v>
      </c>
      <c r="M9207" t="n">
        <v>0</v>
      </c>
      <c r="O9207" t="n">
        <v>0</v>
      </c>
    </row>
    <row r="9208">
      <c r="A9208" s="8" t="n">
        <v>46225</v>
      </c>
      <c r="B9208" t="inlineStr">
        <is>
          <t>YX</t>
        </is>
      </c>
      <c r="C9208" s="9">
        <f>_xlfn.XLOOKUP(B9208,Carriers[Code],Carriers[Airline])</f>
        <v/>
      </c>
      <c r="D9208" t="n">
        <v>5706</v>
      </c>
      <c r="E9208" t="inlineStr">
        <is>
          <t>PHL</t>
        </is>
      </c>
      <c r="F9208" s="10" t="n">
        <v>1510</v>
      </c>
      <c r="G9208" t="inlineStr">
        <is>
          <t>1500-1559</t>
        </is>
      </c>
      <c r="H9208" s="9">
        <f>INT(F9208/100)</f>
        <v/>
      </c>
      <c r="I9208" t="n">
        <v>-5</v>
      </c>
      <c r="J9208" t="n">
        <v>0</v>
      </c>
      <c r="K9208" t="n">
        <v>-2</v>
      </c>
      <c r="L9208" t="n">
        <v>0</v>
      </c>
      <c r="M9208" t="n">
        <v>0</v>
      </c>
      <c r="O9208" t="n">
        <v>0</v>
      </c>
    </row>
    <row r="9209">
      <c r="A9209" s="8" t="n">
        <v>46225</v>
      </c>
      <c r="B9209" t="inlineStr">
        <is>
          <t>UA</t>
        </is>
      </c>
      <c r="C9209" s="9">
        <f>_xlfn.XLOOKUP(B9209,Carriers[Code],Carriers[Airline])</f>
        <v/>
      </c>
      <c r="D9209" t="n">
        <v>1475</v>
      </c>
      <c r="E9209" t="inlineStr">
        <is>
          <t>ORD</t>
        </is>
      </c>
      <c r="F9209" s="10" t="n">
        <v>1513</v>
      </c>
      <c r="G9209" t="inlineStr">
        <is>
          <t>1500-1559</t>
        </is>
      </c>
      <c r="H9209" s="9">
        <f>INT(F9209/100)</f>
        <v/>
      </c>
      <c r="I9209" t="n">
        <v>8</v>
      </c>
      <c r="J9209" t="n">
        <v>0</v>
      </c>
      <c r="K9209" t="n">
        <v>14</v>
      </c>
      <c r="L9209" t="n">
        <v>0</v>
      </c>
      <c r="M9209" t="n">
        <v>0</v>
      </c>
      <c r="O9209" t="n">
        <v>0</v>
      </c>
    </row>
    <row r="9210">
      <c r="A9210" s="8" t="n">
        <v>46225</v>
      </c>
      <c r="B9210" t="inlineStr">
        <is>
          <t>AA</t>
        </is>
      </c>
      <c r="C9210" s="9">
        <f>_xlfn.XLOOKUP(B9210,Carriers[Code],Carriers[Airline])</f>
        <v/>
      </c>
      <c r="D9210" t="n">
        <v>1565</v>
      </c>
      <c r="E9210" t="inlineStr">
        <is>
          <t>MIA</t>
        </is>
      </c>
      <c r="F9210" s="10" t="n">
        <v>1515</v>
      </c>
      <c r="G9210" t="inlineStr">
        <is>
          <t>1500-1559</t>
        </is>
      </c>
      <c r="H9210" s="9">
        <f>INT(F9210/100)</f>
        <v/>
      </c>
      <c r="I9210" t="n">
        <v>3</v>
      </c>
      <c r="J9210" t="n">
        <v>0</v>
      </c>
      <c r="K9210" t="n">
        <v>-30</v>
      </c>
      <c r="L9210" t="n">
        <v>0</v>
      </c>
      <c r="M9210" t="n">
        <v>0</v>
      </c>
      <c r="O9210" t="n">
        <v>0</v>
      </c>
    </row>
    <row r="9211">
      <c r="A9211" s="8" t="n">
        <v>46225</v>
      </c>
      <c r="B9211" t="inlineStr">
        <is>
          <t>B6</t>
        </is>
      </c>
      <c r="C9211" s="9">
        <f>_xlfn.XLOOKUP(B9211,Carriers[Code],Carriers[Airline])</f>
        <v/>
      </c>
      <c r="D9211" t="n">
        <v>897</v>
      </c>
      <c r="E9211" t="inlineStr">
        <is>
          <t>ATL</t>
        </is>
      </c>
      <c r="F9211" s="10" t="n">
        <v>1515</v>
      </c>
      <c r="G9211" t="inlineStr">
        <is>
          <t>1500-1559</t>
        </is>
      </c>
      <c r="H9211" s="9">
        <f>INT(F9211/100)</f>
        <v/>
      </c>
      <c r="I9211" t="n">
        <v>28</v>
      </c>
      <c r="J9211" t="n">
        <v>1</v>
      </c>
      <c r="K9211" t="n">
        <v>52</v>
      </c>
      <c r="L9211" t="n">
        <v>1</v>
      </c>
      <c r="M9211" t="n">
        <v>0</v>
      </c>
      <c r="O9211" t="n">
        <v>0</v>
      </c>
      <c r="P9211" t="n">
        <v>0</v>
      </c>
      <c r="Q9211" t="n">
        <v>0</v>
      </c>
      <c r="R9211" t="n">
        <v>43</v>
      </c>
      <c r="S9211" t="n">
        <v>0</v>
      </c>
      <c r="T9211" t="n">
        <v>9</v>
      </c>
    </row>
    <row r="9212">
      <c r="A9212" s="8" t="n">
        <v>46225</v>
      </c>
      <c r="B9212" t="inlineStr">
        <is>
          <t>DL</t>
        </is>
      </c>
      <c r="C9212" s="9">
        <f>_xlfn.XLOOKUP(B9212,Carriers[Code],Carriers[Airline])</f>
        <v/>
      </c>
      <c r="D9212" t="n">
        <v>776</v>
      </c>
      <c r="E9212" t="inlineStr">
        <is>
          <t>MIA</t>
        </is>
      </c>
      <c r="F9212" s="10" t="n">
        <v>1515</v>
      </c>
      <c r="G9212" t="inlineStr">
        <is>
          <t>1500-1559</t>
        </is>
      </c>
      <c r="H9212" s="9">
        <f>INT(F9212/100)</f>
        <v/>
      </c>
      <c r="I9212" t="n">
        <v>12</v>
      </c>
      <c r="J9212" t="n">
        <v>0</v>
      </c>
      <c r="K9212" t="n">
        <v>-20</v>
      </c>
      <c r="L9212" t="n">
        <v>0</v>
      </c>
      <c r="M9212" t="n">
        <v>0</v>
      </c>
      <c r="O9212" t="n">
        <v>0</v>
      </c>
    </row>
    <row r="9213">
      <c r="A9213" s="8" t="n">
        <v>46225</v>
      </c>
      <c r="B9213" t="inlineStr">
        <is>
          <t>YX</t>
        </is>
      </c>
      <c r="C9213" s="9">
        <f>_xlfn.XLOOKUP(B9213,Carriers[Code],Carriers[Airline])</f>
        <v/>
      </c>
      <c r="D9213" t="n">
        <v>4380</v>
      </c>
      <c r="E9213" t="inlineStr">
        <is>
          <t>DCA</t>
        </is>
      </c>
      <c r="F9213" s="10" t="n">
        <v>1519</v>
      </c>
      <c r="G9213" t="inlineStr">
        <is>
          <t>1500-1559</t>
        </is>
      </c>
      <c r="H9213" s="9">
        <f>INT(F9213/100)</f>
        <v/>
      </c>
      <c r="I9213" t="n">
        <v>-2</v>
      </c>
      <c r="J9213" t="n">
        <v>0</v>
      </c>
      <c r="K9213" t="n">
        <v>-18</v>
      </c>
      <c r="L9213" t="n">
        <v>0</v>
      </c>
      <c r="M9213" t="n">
        <v>0</v>
      </c>
      <c r="O9213" t="n">
        <v>0</v>
      </c>
    </row>
    <row r="9214">
      <c r="A9214" s="8" t="n">
        <v>46225</v>
      </c>
      <c r="B9214" t="inlineStr">
        <is>
          <t>B6</t>
        </is>
      </c>
      <c r="C9214" s="9">
        <f>_xlfn.XLOOKUP(B9214,Carriers[Code],Carriers[Airline])</f>
        <v/>
      </c>
      <c r="D9214" t="n">
        <v>1813</v>
      </c>
      <c r="E9214" t="inlineStr">
        <is>
          <t>ORF</t>
        </is>
      </c>
      <c r="F9214" s="10" t="n">
        <v>1527</v>
      </c>
      <c r="G9214" t="inlineStr">
        <is>
          <t>1500-1559</t>
        </is>
      </c>
      <c r="H9214" s="9">
        <f>INT(F9214/100)</f>
        <v/>
      </c>
      <c r="I9214" t="n">
        <v>-7</v>
      </c>
      <c r="J9214" t="n">
        <v>0</v>
      </c>
      <c r="K9214" t="n">
        <v>-7</v>
      </c>
      <c r="L9214" t="n">
        <v>0</v>
      </c>
      <c r="M9214" t="n">
        <v>0</v>
      </c>
      <c r="O9214" t="n">
        <v>0</v>
      </c>
    </row>
    <row r="9215">
      <c r="A9215" s="8" t="n">
        <v>46225</v>
      </c>
      <c r="B9215" t="inlineStr">
        <is>
          <t>DL</t>
        </is>
      </c>
      <c r="C9215" s="9">
        <f>_xlfn.XLOOKUP(B9215,Carriers[Code],Carriers[Airline])</f>
        <v/>
      </c>
      <c r="D9215" t="n">
        <v>2887</v>
      </c>
      <c r="E9215" t="inlineStr">
        <is>
          <t>MCO</t>
        </is>
      </c>
      <c r="F9215" s="10" t="n">
        <v>1527</v>
      </c>
      <c r="G9215" t="inlineStr">
        <is>
          <t>1500-1559</t>
        </is>
      </c>
      <c r="H9215" s="9">
        <f>INT(F9215/100)</f>
        <v/>
      </c>
      <c r="I9215" t="n">
        <v>-3</v>
      </c>
      <c r="J9215" t="n">
        <v>0</v>
      </c>
      <c r="K9215" t="n">
        <v>-18</v>
      </c>
      <c r="L9215" t="n">
        <v>0</v>
      </c>
      <c r="M9215" t="n">
        <v>0</v>
      </c>
      <c r="O9215" t="n">
        <v>0</v>
      </c>
    </row>
    <row r="9216">
      <c r="A9216" s="8" t="n">
        <v>46225</v>
      </c>
      <c r="B9216" t="inlineStr">
        <is>
          <t>AA</t>
        </is>
      </c>
      <c r="C9216" s="9">
        <f>_xlfn.XLOOKUP(B9216,Carriers[Code],Carriers[Airline])</f>
        <v/>
      </c>
      <c r="D9216" t="n">
        <v>1563</v>
      </c>
      <c r="E9216" t="inlineStr">
        <is>
          <t>ORD</t>
        </is>
      </c>
      <c r="F9216" s="10" t="n">
        <v>1528</v>
      </c>
      <c r="G9216" t="inlineStr">
        <is>
          <t>1500-1559</t>
        </is>
      </c>
      <c r="H9216" s="9">
        <f>INT(F9216/100)</f>
        <v/>
      </c>
      <c r="I9216" t="n">
        <v>-3</v>
      </c>
      <c r="J9216" t="n">
        <v>0</v>
      </c>
      <c r="K9216" t="n">
        <v>-12</v>
      </c>
      <c r="L9216" t="n">
        <v>0</v>
      </c>
      <c r="M9216" t="n">
        <v>0</v>
      </c>
      <c r="O9216" t="n">
        <v>0</v>
      </c>
    </row>
    <row r="9217">
      <c r="A9217" s="8" t="n">
        <v>46225</v>
      </c>
      <c r="B9217" t="inlineStr">
        <is>
          <t>DL</t>
        </is>
      </c>
      <c r="C9217" s="9">
        <f>_xlfn.XLOOKUP(B9217,Carriers[Code],Carriers[Airline])</f>
        <v/>
      </c>
      <c r="D9217" t="n">
        <v>2196</v>
      </c>
      <c r="E9217" t="inlineStr">
        <is>
          <t>FLL</t>
        </is>
      </c>
      <c r="F9217" s="10" t="n">
        <v>1532</v>
      </c>
      <c r="G9217" t="inlineStr">
        <is>
          <t>1500-1559</t>
        </is>
      </c>
      <c r="H9217" s="9">
        <f>INT(F9217/100)</f>
        <v/>
      </c>
      <c r="I9217" t="n">
        <v>18</v>
      </c>
      <c r="J9217" t="n">
        <v>1</v>
      </c>
      <c r="K9217" t="n">
        <v>64</v>
      </c>
      <c r="L9217" t="n">
        <v>1</v>
      </c>
      <c r="M9217" t="n">
        <v>0</v>
      </c>
      <c r="O9217" t="n">
        <v>0</v>
      </c>
      <c r="P9217" t="n">
        <v>18</v>
      </c>
      <c r="Q9217" t="n">
        <v>0</v>
      </c>
      <c r="R9217" t="n">
        <v>46</v>
      </c>
      <c r="S9217" t="n">
        <v>0</v>
      </c>
      <c r="T9217" t="n">
        <v>0</v>
      </c>
    </row>
    <row r="9218">
      <c r="A9218" s="8" t="n">
        <v>46225</v>
      </c>
      <c r="B9218" t="inlineStr">
        <is>
          <t>YX</t>
        </is>
      </c>
      <c r="C9218" s="9">
        <f>_xlfn.XLOOKUP(B9218,Carriers[Code],Carriers[Airline])</f>
        <v/>
      </c>
      <c r="D9218" t="n">
        <v>5657</v>
      </c>
      <c r="E9218" t="inlineStr">
        <is>
          <t>JAX</t>
        </is>
      </c>
      <c r="F9218" s="10" t="n">
        <v>1535</v>
      </c>
      <c r="G9218" t="inlineStr">
        <is>
          <t>1500-1559</t>
        </is>
      </c>
      <c r="H9218" s="9">
        <f>INT(F9218/100)</f>
        <v/>
      </c>
      <c r="I9218" t="n">
        <v>17</v>
      </c>
      <c r="J9218" t="n">
        <v>1</v>
      </c>
      <c r="K9218" t="n">
        <v>0</v>
      </c>
      <c r="L9218" t="n">
        <v>0</v>
      </c>
      <c r="M9218" t="n">
        <v>0</v>
      </c>
      <c r="O9218" t="n">
        <v>0</v>
      </c>
    </row>
    <row r="9219">
      <c r="A9219" s="8" t="n">
        <v>46225</v>
      </c>
      <c r="B9219" t="inlineStr">
        <is>
          <t>B6</t>
        </is>
      </c>
      <c r="C9219" s="9">
        <f>_xlfn.XLOOKUP(B9219,Carriers[Code],Carriers[Airline])</f>
        <v/>
      </c>
      <c r="D9219" t="n">
        <v>1237</v>
      </c>
      <c r="E9219" t="inlineStr">
        <is>
          <t>DTW</t>
        </is>
      </c>
      <c r="F9219" s="10" t="n">
        <v>1538</v>
      </c>
      <c r="G9219" t="inlineStr">
        <is>
          <t>1500-1559</t>
        </is>
      </c>
      <c r="H9219" s="9">
        <f>INT(F9219/100)</f>
        <v/>
      </c>
      <c r="I9219" t="n">
        <v>77</v>
      </c>
      <c r="J9219" t="n">
        <v>1</v>
      </c>
      <c r="K9219" t="n">
        <v>93</v>
      </c>
      <c r="L9219" t="n">
        <v>1</v>
      </c>
      <c r="M9219" t="n">
        <v>0</v>
      </c>
      <c r="O9219" t="n">
        <v>0</v>
      </c>
      <c r="P9219" t="n">
        <v>77</v>
      </c>
      <c r="Q9219" t="n">
        <v>0</v>
      </c>
      <c r="R9219" t="n">
        <v>16</v>
      </c>
      <c r="S9219" t="n">
        <v>0</v>
      </c>
      <c r="T9219" t="n">
        <v>0</v>
      </c>
    </row>
    <row r="9220">
      <c r="A9220" s="8" t="n">
        <v>46225</v>
      </c>
      <c r="B9220" t="inlineStr">
        <is>
          <t>B6</t>
        </is>
      </c>
      <c r="C9220" s="9">
        <f>_xlfn.XLOOKUP(B9220,Carriers[Code],Carriers[Airline])</f>
        <v/>
      </c>
      <c r="D9220" t="n">
        <v>2321</v>
      </c>
      <c r="E9220" t="inlineStr">
        <is>
          <t>PBI</t>
        </is>
      </c>
      <c r="F9220" s="10" t="n">
        <v>1539</v>
      </c>
      <c r="G9220" t="inlineStr">
        <is>
          <t>1500-1559</t>
        </is>
      </c>
      <c r="H9220" s="9">
        <f>INT(F9220/100)</f>
        <v/>
      </c>
      <c r="I9220" t="n">
        <v>70</v>
      </c>
      <c r="J9220" t="n">
        <v>1</v>
      </c>
      <c r="K9220" t="n">
        <v>54</v>
      </c>
      <c r="L9220" t="n">
        <v>1</v>
      </c>
      <c r="M9220" t="n">
        <v>0</v>
      </c>
      <c r="O9220" t="n">
        <v>0</v>
      </c>
      <c r="P9220" t="n">
        <v>31</v>
      </c>
      <c r="Q9220" t="n">
        <v>23</v>
      </c>
      <c r="R9220" t="n">
        <v>0</v>
      </c>
      <c r="S9220" t="n">
        <v>0</v>
      </c>
      <c r="T9220" t="n">
        <v>0</v>
      </c>
    </row>
    <row r="9221">
      <c r="A9221" s="8" t="n">
        <v>46225</v>
      </c>
      <c r="B9221" t="inlineStr">
        <is>
          <t>B6</t>
        </is>
      </c>
      <c r="C9221" s="9">
        <f>_xlfn.XLOOKUP(B9221,Carriers[Code],Carriers[Airline])</f>
        <v/>
      </c>
      <c r="D9221" t="n">
        <v>781</v>
      </c>
      <c r="E9221" t="inlineStr">
        <is>
          <t>RIC</t>
        </is>
      </c>
      <c r="F9221" s="10" t="n">
        <v>1540</v>
      </c>
      <c r="G9221" t="inlineStr">
        <is>
          <t>1500-1559</t>
        </is>
      </c>
      <c r="H9221" s="9">
        <f>INT(F9221/100)</f>
        <v/>
      </c>
      <c r="I9221" t="n">
        <v>22</v>
      </c>
      <c r="J9221" t="n">
        <v>1</v>
      </c>
      <c r="K9221" t="n">
        <v>13</v>
      </c>
      <c r="L9221" t="n">
        <v>0</v>
      </c>
      <c r="M9221" t="n">
        <v>0</v>
      </c>
      <c r="O9221" t="n">
        <v>0</v>
      </c>
    </row>
    <row r="9222">
      <c r="A9222" s="8" t="n">
        <v>46225</v>
      </c>
      <c r="B9222" t="inlineStr">
        <is>
          <t>DL</t>
        </is>
      </c>
      <c r="C9222" s="9">
        <f>_xlfn.XLOOKUP(B9222,Carriers[Code],Carriers[Airline])</f>
        <v/>
      </c>
      <c r="D9222" t="n">
        <v>2889</v>
      </c>
      <c r="E9222" t="inlineStr">
        <is>
          <t>SEA</t>
        </is>
      </c>
      <c r="F9222" s="10" t="n">
        <v>1540</v>
      </c>
      <c r="G9222" t="inlineStr">
        <is>
          <t>1500-1559</t>
        </is>
      </c>
      <c r="H9222" s="9">
        <f>INT(F9222/100)</f>
        <v/>
      </c>
      <c r="I9222" t="n">
        <v>15</v>
      </c>
      <c r="J9222" t="n">
        <v>1</v>
      </c>
      <c r="K9222" t="n">
        <v>24</v>
      </c>
      <c r="L9222" t="n">
        <v>1</v>
      </c>
      <c r="M9222" t="n">
        <v>0</v>
      </c>
      <c r="O9222" t="n">
        <v>0</v>
      </c>
      <c r="P9222" t="n">
        <v>0</v>
      </c>
      <c r="Q9222" t="n">
        <v>0</v>
      </c>
      <c r="R9222" t="n">
        <v>9</v>
      </c>
      <c r="S9222" t="n">
        <v>0</v>
      </c>
      <c r="T9222" t="n">
        <v>15</v>
      </c>
    </row>
    <row r="9223">
      <c r="A9223" s="8" t="n">
        <v>46225</v>
      </c>
      <c r="B9223" t="inlineStr">
        <is>
          <t>WN</t>
        </is>
      </c>
      <c r="C9223" s="9">
        <f>_xlfn.XLOOKUP(B9223,Carriers[Code],Carriers[Airline])</f>
        <v/>
      </c>
      <c r="D9223" t="n">
        <v>696</v>
      </c>
      <c r="E9223" t="inlineStr">
        <is>
          <t>AUS</t>
        </is>
      </c>
      <c r="F9223" s="10" t="n">
        <v>1545</v>
      </c>
      <c r="G9223" t="inlineStr">
        <is>
          <t>1500-1559</t>
        </is>
      </c>
      <c r="H9223" s="9">
        <f>INT(F9223/100)</f>
        <v/>
      </c>
      <c r="I9223" t="n">
        <v>82</v>
      </c>
      <c r="J9223" t="n">
        <v>1</v>
      </c>
      <c r="K9223" t="n">
        <v>106</v>
      </c>
      <c r="L9223" t="n">
        <v>1</v>
      </c>
      <c r="M9223" t="n">
        <v>0</v>
      </c>
      <c r="O9223" t="n">
        <v>0</v>
      </c>
      <c r="P9223" t="n">
        <v>0</v>
      </c>
      <c r="Q9223" t="n">
        <v>73</v>
      </c>
      <c r="R9223" t="n">
        <v>24</v>
      </c>
      <c r="S9223" t="n">
        <v>0</v>
      </c>
      <c r="T9223" t="n">
        <v>9</v>
      </c>
    </row>
    <row r="9224">
      <c r="A9224" s="8" t="n">
        <v>46225</v>
      </c>
      <c r="B9224" t="inlineStr">
        <is>
          <t>WN</t>
        </is>
      </c>
      <c r="C9224" s="9">
        <f>_xlfn.XLOOKUP(B9224,Carriers[Code],Carriers[Airline])</f>
        <v/>
      </c>
      <c r="D9224" t="n">
        <v>4106</v>
      </c>
      <c r="E9224" t="inlineStr">
        <is>
          <t>MDW</t>
        </is>
      </c>
      <c r="F9224" s="10" t="n">
        <v>1545</v>
      </c>
      <c r="G9224" t="inlineStr">
        <is>
          <t>1500-1559</t>
        </is>
      </c>
      <c r="H9224" s="9">
        <f>INT(F9224/100)</f>
        <v/>
      </c>
      <c r="I9224" t="n">
        <v>63</v>
      </c>
      <c r="J9224" t="n">
        <v>1</v>
      </c>
      <c r="K9224" t="n">
        <v>88</v>
      </c>
      <c r="L9224" t="n">
        <v>1</v>
      </c>
      <c r="M9224" t="n">
        <v>0</v>
      </c>
      <c r="O9224" t="n">
        <v>0</v>
      </c>
      <c r="P9224" t="n">
        <v>0</v>
      </c>
      <c r="Q9224" t="n">
        <v>63</v>
      </c>
      <c r="R9224" t="n">
        <v>25</v>
      </c>
      <c r="S9224" t="n">
        <v>0</v>
      </c>
      <c r="T9224" t="n">
        <v>0</v>
      </c>
    </row>
    <row r="9225">
      <c r="A9225" s="8" t="n">
        <v>46225</v>
      </c>
      <c r="B9225" t="inlineStr">
        <is>
          <t>YX</t>
        </is>
      </c>
      <c r="C9225" s="9">
        <f>_xlfn.XLOOKUP(B9225,Carriers[Code],Carriers[Airline])</f>
        <v/>
      </c>
      <c r="D9225" t="n">
        <v>5689</v>
      </c>
      <c r="E9225" t="inlineStr">
        <is>
          <t>DCA</t>
        </is>
      </c>
      <c r="F9225" s="10" t="n">
        <v>1545</v>
      </c>
      <c r="G9225" t="inlineStr">
        <is>
          <t>1500-1559</t>
        </is>
      </c>
      <c r="H9225" s="9">
        <f>INT(F9225/100)</f>
        <v/>
      </c>
      <c r="I9225" t="n">
        <v>-2</v>
      </c>
      <c r="J9225" t="n">
        <v>0</v>
      </c>
      <c r="K9225" t="n">
        <v>-22</v>
      </c>
      <c r="L9225" t="n">
        <v>0</v>
      </c>
      <c r="M9225" t="n">
        <v>0</v>
      </c>
      <c r="O9225" t="n">
        <v>0</v>
      </c>
    </row>
    <row r="9226">
      <c r="A9226" s="8" t="n">
        <v>46225</v>
      </c>
      <c r="B9226" t="inlineStr">
        <is>
          <t>B6</t>
        </is>
      </c>
      <c r="C9226" s="9">
        <f>_xlfn.XLOOKUP(B9226,Carriers[Code],Carriers[Airline])</f>
        <v/>
      </c>
      <c r="D9226" t="n">
        <v>233</v>
      </c>
      <c r="E9226" t="inlineStr">
        <is>
          <t>SFO</t>
        </is>
      </c>
      <c r="F9226" s="10" t="n">
        <v>1550</v>
      </c>
      <c r="G9226" t="inlineStr">
        <is>
          <t>1500-1559</t>
        </is>
      </c>
      <c r="H9226" s="9">
        <f>INT(F9226/100)</f>
        <v/>
      </c>
      <c r="I9226" t="n">
        <v>170</v>
      </c>
      <c r="J9226" t="n">
        <v>1</v>
      </c>
      <c r="K9226" t="n">
        <v>176</v>
      </c>
      <c r="L9226" t="n">
        <v>1</v>
      </c>
      <c r="M9226" t="n">
        <v>0</v>
      </c>
      <c r="O9226" t="n">
        <v>0</v>
      </c>
      <c r="P9226" t="n">
        <v>35</v>
      </c>
      <c r="Q9226" t="n">
        <v>0</v>
      </c>
      <c r="R9226" t="n">
        <v>6</v>
      </c>
      <c r="S9226" t="n">
        <v>0</v>
      </c>
      <c r="T9226" t="n">
        <v>135</v>
      </c>
    </row>
    <row r="9227">
      <c r="A9227" s="8" t="n">
        <v>46225</v>
      </c>
      <c r="B9227" t="inlineStr">
        <is>
          <t>YX</t>
        </is>
      </c>
      <c r="C9227" s="9">
        <f>_xlfn.XLOOKUP(B9227,Carriers[Code],Carriers[Airline])</f>
        <v/>
      </c>
      <c r="D9227" t="n">
        <v>5644</v>
      </c>
      <c r="E9227" t="inlineStr">
        <is>
          <t>BWI</t>
        </is>
      </c>
      <c r="F9227" s="10" t="n">
        <v>1550</v>
      </c>
      <c r="G9227" t="inlineStr">
        <is>
          <t>1500-1559</t>
        </is>
      </c>
      <c r="H9227" s="9">
        <f>INT(F9227/100)</f>
        <v/>
      </c>
      <c r="I9227" t="n">
        <v>0</v>
      </c>
      <c r="J9227" t="n">
        <v>0</v>
      </c>
      <c r="K9227" t="n">
        <v>-15</v>
      </c>
      <c r="L9227" t="n">
        <v>0</v>
      </c>
      <c r="M9227" t="n">
        <v>0</v>
      </c>
      <c r="O9227" t="n">
        <v>0</v>
      </c>
    </row>
    <row r="9228">
      <c r="A9228" s="8" t="n">
        <v>46225</v>
      </c>
      <c r="B9228" t="inlineStr">
        <is>
          <t>UA</t>
        </is>
      </c>
      <c r="C9228" s="9">
        <f>_xlfn.XLOOKUP(B9228,Carriers[Code],Carriers[Airline])</f>
        <v/>
      </c>
      <c r="D9228" t="n">
        <v>1183</v>
      </c>
      <c r="E9228" t="inlineStr">
        <is>
          <t>IAH</t>
        </is>
      </c>
      <c r="F9228" s="10" t="n">
        <v>1554</v>
      </c>
      <c r="G9228" t="inlineStr">
        <is>
          <t>1500-1559</t>
        </is>
      </c>
      <c r="H9228" s="9">
        <f>INT(F9228/100)</f>
        <v/>
      </c>
      <c r="I9228" t="n">
        <v>71</v>
      </c>
      <c r="J9228" t="n">
        <v>1</v>
      </c>
      <c r="K9228" t="n">
        <v>89</v>
      </c>
      <c r="L9228" t="n">
        <v>1</v>
      </c>
      <c r="M9228" t="n">
        <v>0</v>
      </c>
      <c r="O9228" t="n">
        <v>0</v>
      </c>
      <c r="P9228" t="n">
        <v>0</v>
      </c>
      <c r="Q9228" t="n">
        <v>71</v>
      </c>
      <c r="R9228" t="n">
        <v>18</v>
      </c>
      <c r="S9228" t="n">
        <v>0</v>
      </c>
      <c r="T9228" t="n">
        <v>0</v>
      </c>
    </row>
    <row r="9229">
      <c r="A9229" s="8" t="n">
        <v>46225</v>
      </c>
      <c r="B9229" t="inlineStr">
        <is>
          <t>B6</t>
        </is>
      </c>
      <c r="C9229" s="9">
        <f>_xlfn.XLOOKUP(B9229,Carriers[Code],Carriers[Airline])</f>
        <v/>
      </c>
      <c r="D9229" t="n">
        <v>487</v>
      </c>
      <c r="E9229" t="inlineStr">
        <is>
          <t>LAX</t>
        </is>
      </c>
      <c r="F9229" s="10" t="n">
        <v>1555</v>
      </c>
      <c r="G9229" t="inlineStr">
        <is>
          <t>1500-1559</t>
        </is>
      </c>
      <c r="H9229" s="9">
        <f>INT(F9229/100)</f>
        <v/>
      </c>
      <c r="I9229" t="n">
        <v>13</v>
      </c>
      <c r="J9229" t="n">
        <v>0</v>
      </c>
      <c r="K9229" t="n">
        <v>18</v>
      </c>
      <c r="L9229" t="n">
        <v>1</v>
      </c>
      <c r="M9229" t="n">
        <v>0</v>
      </c>
      <c r="O9229" t="n">
        <v>0</v>
      </c>
      <c r="P9229" t="n">
        <v>0</v>
      </c>
      <c r="Q9229" t="n">
        <v>0</v>
      </c>
      <c r="R9229" t="n">
        <v>18</v>
      </c>
      <c r="S9229" t="n">
        <v>0</v>
      </c>
      <c r="T9229" t="n">
        <v>0</v>
      </c>
    </row>
    <row r="9230">
      <c r="A9230" s="8" t="n">
        <v>46225</v>
      </c>
      <c r="B9230" t="inlineStr">
        <is>
          <t>YX</t>
        </is>
      </c>
      <c r="C9230" s="9">
        <f>_xlfn.XLOOKUP(B9230,Carriers[Code],Carriers[Airline])</f>
        <v/>
      </c>
      <c r="D9230" t="n">
        <v>5726</v>
      </c>
      <c r="E9230" t="inlineStr">
        <is>
          <t>LGA</t>
        </is>
      </c>
      <c r="F9230" s="10" t="n">
        <v>1600</v>
      </c>
      <c r="G9230" t="inlineStr">
        <is>
          <t>1600-1659</t>
        </is>
      </c>
      <c r="H9230" s="9">
        <f>INT(F9230/100)</f>
        <v/>
      </c>
      <c r="I9230" t="n">
        <v>62</v>
      </c>
      <c r="J9230" t="n">
        <v>1</v>
      </c>
      <c r="K9230" t="n">
        <v>74</v>
      </c>
      <c r="L9230" t="n">
        <v>1</v>
      </c>
      <c r="M9230" t="n">
        <v>0</v>
      </c>
      <c r="O9230" t="n">
        <v>0</v>
      </c>
      <c r="P9230" t="n">
        <v>17</v>
      </c>
      <c r="Q9230" t="n">
        <v>12</v>
      </c>
      <c r="R9230" t="n">
        <v>12</v>
      </c>
      <c r="S9230" t="n">
        <v>0</v>
      </c>
      <c r="T9230" t="n">
        <v>33</v>
      </c>
    </row>
    <row r="9231">
      <c r="A9231" s="8" t="n">
        <v>46225</v>
      </c>
      <c r="B9231" t="inlineStr">
        <is>
          <t>DL</t>
        </is>
      </c>
      <c r="C9231" s="9">
        <f>_xlfn.XLOOKUP(B9231,Carriers[Code],Carriers[Airline])</f>
        <v/>
      </c>
      <c r="D9231" t="n">
        <v>1439</v>
      </c>
      <c r="E9231" t="inlineStr">
        <is>
          <t>TPA</t>
        </is>
      </c>
      <c r="F9231" s="10" t="n">
        <v>1605</v>
      </c>
      <c r="G9231" t="inlineStr">
        <is>
          <t>1600-1659</t>
        </is>
      </c>
      <c r="H9231" s="9">
        <f>INT(F9231/100)</f>
        <v/>
      </c>
      <c r="I9231" t="n">
        <v>43</v>
      </c>
      <c r="J9231" t="n">
        <v>1</v>
      </c>
      <c r="K9231" t="n">
        <v>38</v>
      </c>
      <c r="L9231" t="n">
        <v>1</v>
      </c>
      <c r="M9231" t="n">
        <v>0</v>
      </c>
      <c r="O9231" t="n">
        <v>0</v>
      </c>
      <c r="P9231" t="n">
        <v>25</v>
      </c>
      <c r="Q9231" t="n">
        <v>13</v>
      </c>
      <c r="R9231" t="n">
        <v>0</v>
      </c>
      <c r="S9231" t="n">
        <v>0</v>
      </c>
      <c r="T9231" t="n">
        <v>0</v>
      </c>
    </row>
    <row r="9232">
      <c r="A9232" s="8" t="n">
        <v>46225</v>
      </c>
      <c r="B9232" t="inlineStr">
        <is>
          <t>AA</t>
        </is>
      </c>
      <c r="C9232" s="9">
        <f>_xlfn.XLOOKUP(B9232,Carriers[Code],Carriers[Airline])</f>
        <v/>
      </c>
      <c r="D9232" t="n">
        <v>1595</v>
      </c>
      <c r="E9232" t="inlineStr">
        <is>
          <t>DFW</t>
        </is>
      </c>
      <c r="F9232" s="10" t="n">
        <v>1606</v>
      </c>
      <c r="G9232" t="inlineStr">
        <is>
          <t>1600-1659</t>
        </is>
      </c>
      <c r="H9232" s="9">
        <f>INT(F9232/100)</f>
        <v/>
      </c>
      <c r="I9232" t="n">
        <v>1</v>
      </c>
      <c r="J9232" t="n">
        <v>0</v>
      </c>
      <c r="K9232" t="n">
        <v>25</v>
      </c>
      <c r="L9232" t="n">
        <v>1</v>
      </c>
      <c r="M9232" t="n">
        <v>0</v>
      </c>
      <c r="O9232" t="n">
        <v>0</v>
      </c>
      <c r="P9232" t="n">
        <v>1</v>
      </c>
      <c r="Q9232" t="n">
        <v>0</v>
      </c>
      <c r="R9232" t="n">
        <v>24</v>
      </c>
      <c r="S9232" t="n">
        <v>0</v>
      </c>
      <c r="T9232" t="n">
        <v>0</v>
      </c>
    </row>
    <row r="9233">
      <c r="A9233" s="8" t="n">
        <v>46225</v>
      </c>
      <c r="B9233" t="inlineStr">
        <is>
          <t>B6</t>
        </is>
      </c>
      <c r="C9233" s="9">
        <f>_xlfn.XLOOKUP(B9233,Carriers[Code],Carriers[Airline])</f>
        <v/>
      </c>
      <c r="D9233" t="n">
        <v>1355</v>
      </c>
      <c r="E9233" t="inlineStr">
        <is>
          <t>DCA</t>
        </is>
      </c>
      <c r="F9233" s="10" t="n">
        <v>1610</v>
      </c>
      <c r="G9233" t="inlineStr">
        <is>
          <t>1600-1659</t>
        </is>
      </c>
      <c r="H9233" s="9">
        <f>INT(F9233/100)</f>
        <v/>
      </c>
      <c r="I9233" t="n">
        <v>117</v>
      </c>
      <c r="J9233" t="n">
        <v>1</v>
      </c>
      <c r="K9233" t="n">
        <v>131</v>
      </c>
      <c r="L9233" t="n">
        <v>1</v>
      </c>
      <c r="M9233" t="n">
        <v>0</v>
      </c>
      <c r="O9233" t="n">
        <v>0</v>
      </c>
      <c r="P9233" t="n">
        <v>92</v>
      </c>
      <c r="Q9233" t="n">
        <v>0</v>
      </c>
      <c r="R9233" t="n">
        <v>14</v>
      </c>
      <c r="S9233" t="n">
        <v>0</v>
      </c>
      <c r="T9233" t="n">
        <v>25</v>
      </c>
    </row>
    <row r="9234">
      <c r="A9234" s="8" t="n">
        <v>46225</v>
      </c>
      <c r="B9234" t="inlineStr">
        <is>
          <t>DL</t>
        </is>
      </c>
      <c r="C9234" s="9">
        <f>_xlfn.XLOOKUP(B9234,Carriers[Code],Carriers[Airline])</f>
        <v/>
      </c>
      <c r="D9234" t="n">
        <v>314</v>
      </c>
      <c r="E9234" t="inlineStr">
        <is>
          <t>MCI</t>
        </is>
      </c>
      <c r="F9234" s="10" t="n">
        <v>1610</v>
      </c>
      <c r="G9234" t="inlineStr">
        <is>
          <t>1600-1659</t>
        </is>
      </c>
      <c r="H9234" s="9">
        <f>INT(F9234/100)</f>
        <v/>
      </c>
      <c r="I9234" t="n">
        <v>0</v>
      </c>
      <c r="J9234" t="n">
        <v>0</v>
      </c>
      <c r="K9234" t="n">
        <v>29</v>
      </c>
      <c r="L9234" t="n">
        <v>1</v>
      </c>
      <c r="M9234" t="n">
        <v>0</v>
      </c>
      <c r="O9234" t="n">
        <v>0</v>
      </c>
      <c r="P9234" t="n">
        <v>0</v>
      </c>
      <c r="Q9234" t="n">
        <v>0</v>
      </c>
      <c r="R9234" t="n">
        <v>29</v>
      </c>
      <c r="S9234" t="n">
        <v>0</v>
      </c>
      <c r="T9234" t="n">
        <v>0</v>
      </c>
    </row>
    <row r="9235">
      <c r="A9235" s="8" t="n">
        <v>46225</v>
      </c>
      <c r="B9235" t="inlineStr">
        <is>
          <t>YX</t>
        </is>
      </c>
      <c r="C9235" s="9">
        <f>_xlfn.XLOOKUP(B9235,Carriers[Code],Carriers[Airline])</f>
        <v/>
      </c>
      <c r="D9235" t="n">
        <v>5665</v>
      </c>
      <c r="E9235" t="inlineStr">
        <is>
          <t>RIC</t>
        </is>
      </c>
      <c r="F9235" s="10" t="n">
        <v>1610</v>
      </c>
      <c r="G9235" t="inlineStr">
        <is>
          <t>1600-1659</t>
        </is>
      </c>
      <c r="H9235" s="9">
        <f>INT(F9235/100)</f>
        <v/>
      </c>
      <c r="I9235" t="n">
        <v>-4</v>
      </c>
      <c r="J9235" t="n">
        <v>0</v>
      </c>
      <c r="K9235" t="n">
        <v>17</v>
      </c>
      <c r="L9235" t="n">
        <v>1</v>
      </c>
      <c r="M9235" t="n">
        <v>0</v>
      </c>
      <c r="O9235" t="n">
        <v>0</v>
      </c>
      <c r="P9235" t="n">
        <v>0</v>
      </c>
      <c r="Q9235" t="n">
        <v>0</v>
      </c>
      <c r="R9235" t="n">
        <v>17</v>
      </c>
      <c r="S9235" t="n">
        <v>0</v>
      </c>
      <c r="T9235" t="n">
        <v>0</v>
      </c>
    </row>
    <row r="9236">
      <c r="A9236" s="8" t="n">
        <v>46225</v>
      </c>
      <c r="B9236" t="inlineStr">
        <is>
          <t>DL</t>
        </is>
      </c>
      <c r="C9236" s="9">
        <f>_xlfn.XLOOKUP(B9236,Carriers[Code],Carriers[Airline])</f>
        <v/>
      </c>
      <c r="D9236" t="n">
        <v>2646</v>
      </c>
      <c r="E9236" t="inlineStr">
        <is>
          <t>ORD</t>
        </is>
      </c>
      <c r="F9236" s="10" t="n">
        <v>1615</v>
      </c>
      <c r="G9236" t="inlineStr">
        <is>
          <t>1600-1659</t>
        </is>
      </c>
      <c r="H9236" s="9">
        <f>INT(F9236/100)</f>
        <v/>
      </c>
      <c r="I9236" t="n">
        <v>-6</v>
      </c>
      <c r="J9236" t="n">
        <v>0</v>
      </c>
      <c r="K9236" t="n">
        <v>12</v>
      </c>
      <c r="L9236" t="n">
        <v>0</v>
      </c>
      <c r="M9236" t="n">
        <v>0</v>
      </c>
      <c r="O9236" t="n">
        <v>0</v>
      </c>
    </row>
    <row r="9237">
      <c r="A9237" s="8" t="n">
        <v>46225</v>
      </c>
      <c r="B9237" t="inlineStr">
        <is>
          <t>UA</t>
        </is>
      </c>
      <c r="C9237" s="9">
        <f>_xlfn.XLOOKUP(B9237,Carriers[Code],Carriers[Airline])</f>
        <v/>
      </c>
      <c r="D9237" t="n">
        <v>512</v>
      </c>
      <c r="E9237" t="inlineStr">
        <is>
          <t>SFO</t>
        </is>
      </c>
      <c r="F9237" s="10" t="n">
        <v>1615</v>
      </c>
      <c r="G9237" t="inlineStr">
        <is>
          <t>1600-1659</t>
        </is>
      </c>
      <c r="H9237" s="9">
        <f>INT(F9237/100)</f>
        <v/>
      </c>
      <c r="I9237" t="n">
        <v>28</v>
      </c>
      <c r="J9237" t="n">
        <v>1</v>
      </c>
      <c r="K9237" t="n">
        <v>29</v>
      </c>
      <c r="L9237" t="n">
        <v>1</v>
      </c>
      <c r="M9237" t="n">
        <v>0</v>
      </c>
      <c r="O9237" t="n">
        <v>0</v>
      </c>
      <c r="P9237" t="n">
        <v>0</v>
      </c>
      <c r="Q9237" t="n">
        <v>28</v>
      </c>
      <c r="R9237" t="n">
        <v>1</v>
      </c>
      <c r="S9237" t="n">
        <v>0</v>
      </c>
      <c r="T9237" t="n">
        <v>0</v>
      </c>
    </row>
    <row r="9238">
      <c r="A9238" s="8" t="n">
        <v>46225</v>
      </c>
      <c r="B9238" t="inlineStr">
        <is>
          <t>YX</t>
        </is>
      </c>
      <c r="C9238" s="9">
        <f>_xlfn.XLOOKUP(B9238,Carriers[Code],Carriers[Airline])</f>
        <v/>
      </c>
      <c r="D9238" t="n">
        <v>5680</v>
      </c>
      <c r="E9238" t="inlineStr">
        <is>
          <t>PIT</t>
        </is>
      </c>
      <c r="F9238" s="10" t="n">
        <v>1615</v>
      </c>
      <c r="G9238" t="inlineStr">
        <is>
          <t>1600-1659</t>
        </is>
      </c>
      <c r="H9238" s="9">
        <f>INT(F9238/100)</f>
        <v/>
      </c>
      <c r="I9238" t="n">
        <v>-10</v>
      </c>
      <c r="J9238" t="n">
        <v>0</v>
      </c>
      <c r="K9238" t="n">
        <v>37</v>
      </c>
      <c r="L9238" t="n">
        <v>1</v>
      </c>
      <c r="M9238" t="n">
        <v>0</v>
      </c>
      <c r="O9238" t="n">
        <v>0</v>
      </c>
      <c r="P9238" t="n">
        <v>0</v>
      </c>
      <c r="Q9238" t="n">
        <v>0</v>
      </c>
      <c r="R9238" t="n">
        <v>37</v>
      </c>
      <c r="S9238" t="n">
        <v>0</v>
      </c>
      <c r="T9238" t="n">
        <v>0</v>
      </c>
    </row>
    <row r="9239">
      <c r="A9239" s="8" t="n">
        <v>46225</v>
      </c>
      <c r="B9239" t="inlineStr">
        <is>
          <t>B6</t>
        </is>
      </c>
      <c r="C9239" s="9">
        <f>_xlfn.XLOOKUP(B9239,Carriers[Code],Carriers[Airline])</f>
        <v/>
      </c>
      <c r="D9239" t="n">
        <v>391</v>
      </c>
      <c r="E9239" t="inlineStr">
        <is>
          <t>TPA</t>
        </is>
      </c>
      <c r="F9239" s="10" t="n">
        <v>1619</v>
      </c>
      <c r="G9239" t="inlineStr">
        <is>
          <t>1600-1659</t>
        </is>
      </c>
      <c r="H9239" s="9">
        <f>INT(F9239/100)</f>
        <v/>
      </c>
      <c r="I9239" t="n">
        <v>260</v>
      </c>
      <c r="J9239" t="n">
        <v>1</v>
      </c>
      <c r="K9239" t="n">
        <v>278</v>
      </c>
      <c r="L9239" t="n">
        <v>1</v>
      </c>
      <c r="M9239" t="n">
        <v>0</v>
      </c>
      <c r="O9239" t="n">
        <v>0</v>
      </c>
      <c r="P9239" t="n">
        <v>260</v>
      </c>
      <c r="Q9239" t="n">
        <v>0</v>
      </c>
      <c r="R9239" t="n">
        <v>18</v>
      </c>
      <c r="S9239" t="n">
        <v>0</v>
      </c>
      <c r="T9239" t="n">
        <v>0</v>
      </c>
    </row>
    <row r="9240">
      <c r="A9240" s="8" t="n">
        <v>46225</v>
      </c>
      <c r="B9240" t="inlineStr">
        <is>
          <t>YX</t>
        </is>
      </c>
      <c r="C9240" s="9">
        <f>_xlfn.XLOOKUP(B9240,Carriers[Code],Carriers[Airline])</f>
        <v/>
      </c>
      <c r="D9240" t="n">
        <v>4709</v>
      </c>
      <c r="E9240" t="inlineStr">
        <is>
          <t>ROC</t>
        </is>
      </c>
      <c r="F9240" s="10" t="n">
        <v>1619</v>
      </c>
      <c r="G9240" t="inlineStr">
        <is>
          <t>1600-1659</t>
        </is>
      </c>
      <c r="H9240" s="9">
        <f>INT(F9240/100)</f>
        <v/>
      </c>
      <c r="I9240" t="n">
        <v>-9</v>
      </c>
      <c r="J9240" t="n">
        <v>0</v>
      </c>
      <c r="K9240" t="n">
        <v>-2</v>
      </c>
      <c r="L9240" t="n">
        <v>0</v>
      </c>
      <c r="M9240" t="n">
        <v>0</v>
      </c>
      <c r="O9240" t="n">
        <v>0</v>
      </c>
    </row>
    <row r="9241">
      <c r="A9241" s="8" t="n">
        <v>46225</v>
      </c>
      <c r="B9241" t="inlineStr">
        <is>
          <t>B6</t>
        </is>
      </c>
      <c r="C9241" s="9">
        <f>_xlfn.XLOOKUP(B9241,Carriers[Code],Carriers[Airline])</f>
        <v/>
      </c>
      <c r="D9241" t="n">
        <v>319</v>
      </c>
      <c r="E9241" t="inlineStr">
        <is>
          <t>SAN</t>
        </is>
      </c>
      <c r="F9241" s="10" t="n">
        <v>1620</v>
      </c>
      <c r="G9241" t="inlineStr">
        <is>
          <t>1600-1659</t>
        </is>
      </c>
      <c r="H9241" s="9">
        <f>INT(F9241/100)</f>
        <v/>
      </c>
      <c r="I9241" t="n">
        <v>18</v>
      </c>
      <c r="J9241" t="n">
        <v>1</v>
      </c>
      <c r="K9241" t="n">
        <v>21</v>
      </c>
      <c r="L9241" t="n">
        <v>1</v>
      </c>
      <c r="M9241" t="n">
        <v>0</v>
      </c>
      <c r="O9241" t="n">
        <v>0</v>
      </c>
      <c r="P9241" t="n">
        <v>0</v>
      </c>
      <c r="Q9241" t="n">
        <v>18</v>
      </c>
      <c r="R9241" t="n">
        <v>3</v>
      </c>
      <c r="S9241" t="n">
        <v>0</v>
      </c>
      <c r="T9241" t="n">
        <v>0</v>
      </c>
    </row>
    <row r="9242">
      <c r="A9242" s="8" t="n">
        <v>46225</v>
      </c>
      <c r="B9242" t="inlineStr">
        <is>
          <t>B6</t>
        </is>
      </c>
      <c r="C9242" s="9">
        <f>_xlfn.XLOOKUP(B9242,Carriers[Code],Carriers[Airline])</f>
        <v/>
      </c>
      <c r="D9242" t="n">
        <v>2065</v>
      </c>
      <c r="E9242" t="inlineStr">
        <is>
          <t>RSW</t>
        </is>
      </c>
      <c r="F9242" s="10" t="n">
        <v>1622</v>
      </c>
      <c r="G9242" t="inlineStr">
        <is>
          <t>1600-1659</t>
        </is>
      </c>
      <c r="H9242" s="9">
        <f>INT(F9242/100)</f>
        <v/>
      </c>
      <c r="I9242" t="n">
        <v>320</v>
      </c>
      <c r="J9242" t="n">
        <v>1</v>
      </c>
      <c r="K9242" t="n">
        <v>302</v>
      </c>
      <c r="L9242" t="n">
        <v>1</v>
      </c>
      <c r="M9242" t="n">
        <v>0</v>
      </c>
      <c r="O9242" t="n">
        <v>0</v>
      </c>
      <c r="P9242" t="n">
        <v>296</v>
      </c>
      <c r="Q9242" t="n">
        <v>0</v>
      </c>
      <c r="R9242" t="n">
        <v>0</v>
      </c>
      <c r="S9242" t="n">
        <v>0</v>
      </c>
      <c r="T9242" t="n">
        <v>6</v>
      </c>
    </row>
    <row r="9243">
      <c r="A9243" s="8" t="n">
        <v>46225</v>
      </c>
      <c r="B9243" t="inlineStr">
        <is>
          <t>DL</t>
        </is>
      </c>
      <c r="C9243" s="9">
        <f>_xlfn.XLOOKUP(B9243,Carriers[Code],Carriers[Airline])</f>
        <v/>
      </c>
      <c r="D9243" t="n">
        <v>318</v>
      </c>
      <c r="E9243" t="inlineStr">
        <is>
          <t>LAX</t>
        </is>
      </c>
      <c r="F9243" s="10" t="n">
        <v>1625</v>
      </c>
      <c r="G9243" t="inlineStr">
        <is>
          <t>1600-1659</t>
        </is>
      </c>
      <c r="H9243" s="9">
        <f>INT(F9243/100)</f>
        <v/>
      </c>
      <c r="M9243" t="n">
        <v>1</v>
      </c>
      <c r="N9243" t="inlineStr">
        <is>
          <t>A</t>
        </is>
      </c>
      <c r="O9243" t="n">
        <v>0</v>
      </c>
    </row>
    <row r="9244">
      <c r="A9244" s="8" t="n">
        <v>46225</v>
      </c>
      <c r="B9244" t="inlineStr">
        <is>
          <t>WN</t>
        </is>
      </c>
      <c r="C9244" s="9">
        <f>_xlfn.XLOOKUP(B9244,Carriers[Code],Carriers[Airline])</f>
        <v/>
      </c>
      <c r="D9244" t="n">
        <v>211</v>
      </c>
      <c r="E9244" t="inlineStr">
        <is>
          <t>SAN</t>
        </is>
      </c>
      <c r="F9244" s="10" t="n">
        <v>1625</v>
      </c>
      <c r="G9244" t="inlineStr">
        <is>
          <t>1600-1659</t>
        </is>
      </c>
      <c r="H9244" s="9">
        <f>INT(F9244/100)</f>
        <v/>
      </c>
      <c r="I9244" t="n">
        <v>56</v>
      </c>
      <c r="J9244" t="n">
        <v>1</v>
      </c>
      <c r="K9244" t="n">
        <v>64</v>
      </c>
      <c r="L9244" t="n">
        <v>1</v>
      </c>
      <c r="M9244" t="n">
        <v>0</v>
      </c>
      <c r="O9244" t="n">
        <v>0</v>
      </c>
      <c r="P9244" t="n">
        <v>0</v>
      </c>
      <c r="Q9244" t="n">
        <v>48</v>
      </c>
      <c r="R9244" t="n">
        <v>8</v>
      </c>
      <c r="S9244" t="n">
        <v>0</v>
      </c>
      <c r="T9244" t="n">
        <v>8</v>
      </c>
    </row>
    <row r="9245">
      <c r="A9245" s="8" t="n">
        <v>46225</v>
      </c>
      <c r="B9245" t="inlineStr">
        <is>
          <t>YX</t>
        </is>
      </c>
      <c r="C9245" s="9">
        <f>_xlfn.XLOOKUP(B9245,Carriers[Code],Carriers[Airline])</f>
        <v/>
      </c>
      <c r="D9245" t="n">
        <v>5619</v>
      </c>
      <c r="E9245" t="inlineStr">
        <is>
          <t>MKE</t>
        </is>
      </c>
      <c r="F9245" s="10" t="n">
        <v>1625</v>
      </c>
      <c r="G9245" t="inlineStr">
        <is>
          <t>1600-1659</t>
        </is>
      </c>
      <c r="H9245" s="9">
        <f>INT(F9245/100)</f>
        <v/>
      </c>
      <c r="I9245" t="n">
        <v>17</v>
      </c>
      <c r="J9245" t="n">
        <v>1</v>
      </c>
      <c r="K9245" t="n">
        <v>15</v>
      </c>
      <c r="L9245" t="n">
        <v>1</v>
      </c>
      <c r="M9245" t="n">
        <v>0</v>
      </c>
      <c r="O9245" t="n">
        <v>0</v>
      </c>
      <c r="P9245" t="n">
        <v>0</v>
      </c>
      <c r="Q9245" t="n">
        <v>15</v>
      </c>
      <c r="R9245" t="n">
        <v>0</v>
      </c>
      <c r="S9245" t="n">
        <v>0</v>
      </c>
      <c r="T9245" t="n">
        <v>0</v>
      </c>
    </row>
    <row r="9246">
      <c r="A9246" s="8" t="n">
        <v>46225</v>
      </c>
      <c r="B9246" t="inlineStr">
        <is>
          <t>DL</t>
        </is>
      </c>
      <c r="C9246" s="9">
        <f>_xlfn.XLOOKUP(B9246,Carriers[Code],Carriers[Airline])</f>
        <v/>
      </c>
      <c r="D9246" t="n">
        <v>399</v>
      </c>
      <c r="E9246" t="inlineStr">
        <is>
          <t>ATL</t>
        </is>
      </c>
      <c r="F9246" s="10" t="n">
        <v>1630</v>
      </c>
      <c r="G9246" t="inlineStr">
        <is>
          <t>1600-1659</t>
        </is>
      </c>
      <c r="H9246" s="9">
        <f>INT(F9246/100)</f>
        <v/>
      </c>
      <c r="I9246" t="n">
        <v>-2</v>
      </c>
      <c r="J9246" t="n">
        <v>0</v>
      </c>
      <c r="K9246" t="n">
        <v>5</v>
      </c>
      <c r="L9246" t="n">
        <v>0</v>
      </c>
      <c r="M9246" t="n">
        <v>0</v>
      </c>
      <c r="O9246" t="n">
        <v>0</v>
      </c>
    </row>
    <row r="9247">
      <c r="A9247" s="8" t="n">
        <v>46225</v>
      </c>
      <c r="B9247" t="inlineStr">
        <is>
          <t>B6</t>
        </is>
      </c>
      <c r="C9247" s="9">
        <f>_xlfn.XLOOKUP(B9247,Carriers[Code],Carriers[Airline])</f>
        <v/>
      </c>
      <c r="D9247" t="n">
        <v>317</v>
      </c>
      <c r="E9247" t="inlineStr">
        <is>
          <t>JFK</t>
        </is>
      </c>
      <c r="F9247" s="10" t="n">
        <v>1631</v>
      </c>
      <c r="G9247" t="inlineStr">
        <is>
          <t>1600-1659</t>
        </is>
      </c>
      <c r="H9247" s="9">
        <f>INT(F9247/100)</f>
        <v/>
      </c>
      <c r="I9247" t="n">
        <v>226</v>
      </c>
      <c r="J9247" t="n">
        <v>1</v>
      </c>
      <c r="K9247" t="n">
        <v>228</v>
      </c>
      <c r="L9247" t="n">
        <v>1</v>
      </c>
      <c r="M9247" t="n">
        <v>0</v>
      </c>
      <c r="O9247" t="n">
        <v>0</v>
      </c>
      <c r="P9247" t="n">
        <v>44</v>
      </c>
      <c r="Q9247" t="n">
        <v>0</v>
      </c>
      <c r="R9247" t="n">
        <v>2</v>
      </c>
      <c r="S9247" t="n">
        <v>0</v>
      </c>
      <c r="T9247" t="n">
        <v>182</v>
      </c>
    </row>
    <row r="9248">
      <c r="A9248" s="8" t="n">
        <v>46225</v>
      </c>
      <c r="B9248" t="inlineStr">
        <is>
          <t>AS</t>
        </is>
      </c>
      <c r="C9248" s="9">
        <f>_xlfn.XLOOKUP(B9248,Carriers[Code],Carriers[Airline])</f>
        <v/>
      </c>
      <c r="D9248" t="n">
        <v>389</v>
      </c>
      <c r="E9248" t="inlineStr">
        <is>
          <t>SAN</t>
        </is>
      </c>
      <c r="F9248" s="10" t="n">
        <v>1633</v>
      </c>
      <c r="G9248" t="inlineStr">
        <is>
          <t>1600-1659</t>
        </is>
      </c>
      <c r="H9248" s="9">
        <f>INT(F9248/100)</f>
        <v/>
      </c>
      <c r="I9248" t="n">
        <v>24</v>
      </c>
      <c r="J9248" t="n">
        <v>1</v>
      </c>
      <c r="K9248" t="n">
        <v>28</v>
      </c>
      <c r="L9248" t="n">
        <v>1</v>
      </c>
      <c r="M9248" t="n">
        <v>0</v>
      </c>
      <c r="O9248" t="n">
        <v>0</v>
      </c>
      <c r="P9248" t="n">
        <v>0</v>
      </c>
      <c r="Q9248" t="n">
        <v>24</v>
      </c>
      <c r="R9248" t="n">
        <v>4</v>
      </c>
      <c r="S9248" t="n">
        <v>0</v>
      </c>
      <c r="T9248" t="n">
        <v>0</v>
      </c>
    </row>
    <row r="9249">
      <c r="A9249" s="8" t="n">
        <v>46225</v>
      </c>
      <c r="B9249" t="inlineStr">
        <is>
          <t>WN</t>
        </is>
      </c>
      <c r="C9249" s="9">
        <f>_xlfn.XLOOKUP(B9249,Carriers[Code],Carriers[Airline])</f>
        <v/>
      </c>
      <c r="D9249" t="n">
        <v>888</v>
      </c>
      <c r="E9249" t="inlineStr">
        <is>
          <t>DEN</t>
        </is>
      </c>
      <c r="F9249" s="10" t="n">
        <v>1645</v>
      </c>
      <c r="G9249" t="inlineStr">
        <is>
          <t>1600-1659</t>
        </is>
      </c>
      <c r="H9249" s="9">
        <f>INT(F9249/100)</f>
        <v/>
      </c>
      <c r="I9249" t="n">
        <v>110</v>
      </c>
      <c r="J9249" t="n">
        <v>1</v>
      </c>
      <c r="K9249" t="n">
        <v>124</v>
      </c>
      <c r="L9249" t="n">
        <v>1</v>
      </c>
      <c r="M9249" t="n">
        <v>0</v>
      </c>
      <c r="O9249" t="n">
        <v>0</v>
      </c>
      <c r="P9249" t="n">
        <v>0</v>
      </c>
      <c r="Q9249" t="n">
        <v>110</v>
      </c>
      <c r="R9249" t="n">
        <v>14</v>
      </c>
      <c r="S9249" t="n">
        <v>0</v>
      </c>
      <c r="T9249" t="n">
        <v>0</v>
      </c>
    </row>
    <row r="9250">
      <c r="A9250" s="8" t="n">
        <v>46225</v>
      </c>
      <c r="B9250" t="inlineStr">
        <is>
          <t>AA</t>
        </is>
      </c>
      <c r="C9250" s="9">
        <f>_xlfn.XLOOKUP(B9250,Carriers[Code],Carriers[Airline])</f>
        <v/>
      </c>
      <c r="D9250" t="n">
        <v>1573</v>
      </c>
      <c r="E9250" t="inlineStr">
        <is>
          <t>CLT</t>
        </is>
      </c>
      <c r="F9250" s="10" t="n">
        <v>1646</v>
      </c>
      <c r="G9250" t="inlineStr">
        <is>
          <t>1600-1659</t>
        </is>
      </c>
      <c r="H9250" s="9">
        <f>INT(F9250/100)</f>
        <v/>
      </c>
      <c r="I9250" t="n">
        <v>20</v>
      </c>
      <c r="J9250" t="n">
        <v>1</v>
      </c>
      <c r="K9250" t="n">
        <v>22</v>
      </c>
      <c r="L9250" t="n">
        <v>1</v>
      </c>
      <c r="M9250" t="n">
        <v>0</v>
      </c>
      <c r="O9250" t="n">
        <v>0</v>
      </c>
      <c r="P9250" t="n">
        <v>0</v>
      </c>
      <c r="Q9250" t="n">
        <v>18</v>
      </c>
      <c r="R9250" t="n">
        <v>2</v>
      </c>
      <c r="S9250" t="n">
        <v>0</v>
      </c>
      <c r="T9250" t="n">
        <v>2</v>
      </c>
    </row>
    <row r="9251">
      <c r="A9251" s="8" t="n">
        <v>46225</v>
      </c>
      <c r="B9251" t="inlineStr">
        <is>
          <t>B6</t>
        </is>
      </c>
      <c r="C9251" s="9">
        <f>_xlfn.XLOOKUP(B9251,Carriers[Code],Carriers[Airline])</f>
        <v/>
      </c>
      <c r="D9251" t="n">
        <v>509</v>
      </c>
      <c r="E9251" t="inlineStr">
        <is>
          <t>JAX</t>
        </is>
      </c>
      <c r="F9251" s="10" t="n">
        <v>1650</v>
      </c>
      <c r="G9251" t="inlineStr">
        <is>
          <t>1600-1659</t>
        </is>
      </c>
      <c r="H9251" s="9">
        <f>INT(F9251/100)</f>
        <v/>
      </c>
      <c r="I9251" t="n">
        <v>114</v>
      </c>
      <c r="J9251" t="n">
        <v>1</v>
      </c>
      <c r="K9251" t="n">
        <v>118</v>
      </c>
      <c r="L9251" t="n">
        <v>1</v>
      </c>
      <c r="M9251" t="n">
        <v>0</v>
      </c>
      <c r="O9251" t="n">
        <v>0</v>
      </c>
      <c r="P9251" t="n">
        <v>114</v>
      </c>
      <c r="Q9251" t="n">
        <v>0</v>
      </c>
      <c r="R9251" t="n">
        <v>4</v>
      </c>
      <c r="S9251" t="n">
        <v>0</v>
      </c>
      <c r="T9251" t="n">
        <v>0</v>
      </c>
    </row>
    <row r="9252">
      <c r="A9252" s="8" t="n">
        <v>46225</v>
      </c>
      <c r="B9252" t="inlineStr">
        <is>
          <t>AS</t>
        </is>
      </c>
      <c r="C9252" s="9">
        <f>_xlfn.XLOOKUP(B9252,Carriers[Code],Carriers[Airline])</f>
        <v/>
      </c>
      <c r="D9252" t="n">
        <v>1319</v>
      </c>
      <c r="E9252" t="inlineStr">
        <is>
          <t>PDX</t>
        </is>
      </c>
      <c r="F9252" s="10" t="n">
        <v>1654</v>
      </c>
      <c r="G9252" t="inlineStr">
        <is>
          <t>1600-1659</t>
        </is>
      </c>
      <c r="H9252" s="9">
        <f>INT(F9252/100)</f>
        <v/>
      </c>
      <c r="I9252" t="n">
        <v>12</v>
      </c>
      <c r="J9252" t="n">
        <v>0</v>
      </c>
      <c r="K9252" t="n">
        <v>30</v>
      </c>
      <c r="L9252" t="n">
        <v>1</v>
      </c>
      <c r="M9252" t="n">
        <v>0</v>
      </c>
      <c r="O9252" t="n">
        <v>0</v>
      </c>
      <c r="P9252" t="n">
        <v>0</v>
      </c>
      <c r="Q9252" t="n">
        <v>12</v>
      </c>
      <c r="R9252" t="n">
        <v>18</v>
      </c>
      <c r="S9252" t="n">
        <v>0</v>
      </c>
      <c r="T9252" t="n">
        <v>0</v>
      </c>
    </row>
    <row r="9253">
      <c r="A9253" s="8" t="n">
        <v>46225</v>
      </c>
      <c r="B9253" t="inlineStr">
        <is>
          <t>B6</t>
        </is>
      </c>
      <c r="C9253" s="9">
        <f>_xlfn.XLOOKUP(B9253,Carriers[Code],Carriers[Airline])</f>
        <v/>
      </c>
      <c r="D9253" t="n">
        <v>507</v>
      </c>
      <c r="E9253" t="inlineStr">
        <is>
          <t>BNA</t>
        </is>
      </c>
      <c r="F9253" s="10" t="n">
        <v>1655</v>
      </c>
      <c r="G9253" t="inlineStr">
        <is>
          <t>1600-1659</t>
        </is>
      </c>
      <c r="H9253" s="9">
        <f>INT(F9253/100)</f>
        <v/>
      </c>
      <c r="I9253" t="n">
        <v>41</v>
      </c>
      <c r="J9253" t="n">
        <v>1</v>
      </c>
      <c r="K9253" t="n">
        <v>54</v>
      </c>
      <c r="L9253" t="n">
        <v>1</v>
      </c>
      <c r="M9253" t="n">
        <v>0</v>
      </c>
      <c r="O9253" t="n">
        <v>0</v>
      </c>
      <c r="P9253" t="n">
        <v>25</v>
      </c>
      <c r="Q9253" t="n">
        <v>16</v>
      </c>
      <c r="R9253" t="n">
        <v>13</v>
      </c>
      <c r="S9253" t="n">
        <v>0</v>
      </c>
      <c r="T9253" t="n">
        <v>0</v>
      </c>
    </row>
    <row r="9254">
      <c r="A9254" s="8" t="n">
        <v>46225</v>
      </c>
      <c r="B9254" t="inlineStr">
        <is>
          <t>UA</t>
        </is>
      </c>
      <c r="C9254" s="9">
        <f>_xlfn.XLOOKUP(B9254,Carriers[Code],Carriers[Airline])</f>
        <v/>
      </c>
      <c r="D9254" t="n">
        <v>800</v>
      </c>
      <c r="E9254" t="inlineStr">
        <is>
          <t>DEN</t>
        </is>
      </c>
      <c r="F9254" s="10" t="n">
        <v>1657</v>
      </c>
      <c r="G9254" t="inlineStr">
        <is>
          <t>1600-1659</t>
        </is>
      </c>
      <c r="H9254" s="9">
        <f>INT(F9254/100)</f>
        <v/>
      </c>
      <c r="I9254" t="n">
        <v>102</v>
      </c>
      <c r="J9254" t="n">
        <v>1</v>
      </c>
      <c r="K9254" t="n">
        <v>111</v>
      </c>
      <c r="L9254" t="n">
        <v>1</v>
      </c>
      <c r="M9254" t="n">
        <v>0</v>
      </c>
      <c r="O9254" t="n">
        <v>0</v>
      </c>
      <c r="P9254" t="n">
        <v>0</v>
      </c>
      <c r="Q9254" t="n">
        <v>0</v>
      </c>
      <c r="R9254" t="n">
        <v>111</v>
      </c>
      <c r="S9254" t="n">
        <v>0</v>
      </c>
      <c r="T9254" t="n">
        <v>0</v>
      </c>
    </row>
    <row r="9255">
      <c r="A9255" s="8" t="n">
        <v>46225</v>
      </c>
      <c r="B9255" t="inlineStr">
        <is>
          <t>B6</t>
        </is>
      </c>
      <c r="C9255" s="9">
        <f>_xlfn.XLOOKUP(B9255,Carriers[Code],Carriers[Airline])</f>
        <v/>
      </c>
      <c r="D9255" t="n">
        <v>733</v>
      </c>
      <c r="E9255" t="inlineStr">
        <is>
          <t>SFO</t>
        </is>
      </c>
      <c r="F9255" s="10" t="n">
        <v>1700</v>
      </c>
      <c r="G9255" t="inlineStr">
        <is>
          <t>1700-1759</t>
        </is>
      </c>
      <c r="H9255" s="9">
        <f>INT(F9255/100)</f>
        <v/>
      </c>
      <c r="I9255" t="n">
        <v>37</v>
      </c>
      <c r="J9255" t="n">
        <v>1</v>
      </c>
      <c r="K9255" t="n">
        <v>50</v>
      </c>
      <c r="L9255" t="n">
        <v>1</v>
      </c>
      <c r="M9255" t="n">
        <v>0</v>
      </c>
      <c r="O9255" t="n">
        <v>0</v>
      </c>
      <c r="P9255" t="n">
        <v>37</v>
      </c>
      <c r="Q9255" t="n">
        <v>0</v>
      </c>
      <c r="R9255" t="n">
        <v>13</v>
      </c>
      <c r="S9255" t="n">
        <v>0</v>
      </c>
      <c r="T9255" t="n">
        <v>0</v>
      </c>
    </row>
    <row r="9256">
      <c r="A9256" s="8" t="n">
        <v>46225</v>
      </c>
      <c r="B9256" t="inlineStr">
        <is>
          <t>UA</t>
        </is>
      </c>
      <c r="C9256" s="9">
        <f>_xlfn.XLOOKUP(B9256,Carriers[Code],Carriers[Airline])</f>
        <v/>
      </c>
      <c r="D9256" t="n">
        <v>2040</v>
      </c>
      <c r="E9256" t="inlineStr">
        <is>
          <t>ORD</t>
        </is>
      </c>
      <c r="F9256" s="10" t="n">
        <v>1700</v>
      </c>
      <c r="G9256" t="inlineStr">
        <is>
          <t>1700-1759</t>
        </is>
      </c>
      <c r="H9256" s="9">
        <f>INT(F9256/100)</f>
        <v/>
      </c>
      <c r="I9256" t="n">
        <v>15</v>
      </c>
      <c r="J9256" t="n">
        <v>1</v>
      </c>
      <c r="K9256" t="n">
        <v>46</v>
      </c>
      <c r="L9256" t="n">
        <v>1</v>
      </c>
      <c r="M9256" t="n">
        <v>0</v>
      </c>
      <c r="O9256" t="n">
        <v>0</v>
      </c>
      <c r="P9256" t="n">
        <v>0</v>
      </c>
      <c r="Q9256" t="n">
        <v>15</v>
      </c>
      <c r="R9256" t="n">
        <v>31</v>
      </c>
      <c r="S9256" t="n">
        <v>0</v>
      </c>
      <c r="T9256" t="n">
        <v>0</v>
      </c>
    </row>
    <row r="9257">
      <c r="A9257" s="8" t="n">
        <v>46225</v>
      </c>
      <c r="B9257" t="inlineStr">
        <is>
          <t>WN</t>
        </is>
      </c>
      <c r="C9257" s="9">
        <f>_xlfn.XLOOKUP(B9257,Carriers[Code],Carriers[Airline])</f>
        <v/>
      </c>
      <c r="D9257" t="n">
        <v>1898</v>
      </c>
      <c r="E9257" t="inlineStr">
        <is>
          <t>BWI</t>
        </is>
      </c>
      <c r="F9257" s="10" t="n">
        <v>1700</v>
      </c>
      <c r="G9257" t="inlineStr">
        <is>
          <t>1700-1759</t>
        </is>
      </c>
      <c r="H9257" s="9">
        <f>INT(F9257/100)</f>
        <v/>
      </c>
      <c r="I9257" t="n">
        <v>20</v>
      </c>
      <c r="J9257" t="n">
        <v>1</v>
      </c>
      <c r="K9257" t="n">
        <v>33</v>
      </c>
      <c r="L9257" t="n">
        <v>1</v>
      </c>
      <c r="M9257" t="n">
        <v>0</v>
      </c>
      <c r="O9257" t="n">
        <v>0</v>
      </c>
      <c r="P9257" t="n">
        <v>0</v>
      </c>
      <c r="Q9257" t="n">
        <v>20</v>
      </c>
      <c r="R9257" t="n">
        <v>13</v>
      </c>
      <c r="S9257" t="n">
        <v>0</v>
      </c>
      <c r="T9257" t="n">
        <v>0</v>
      </c>
    </row>
    <row r="9258">
      <c r="A9258" s="8" t="n">
        <v>46225</v>
      </c>
      <c r="B9258" t="inlineStr">
        <is>
          <t>YX</t>
        </is>
      </c>
      <c r="C9258" s="9">
        <f>_xlfn.XLOOKUP(B9258,Carriers[Code],Carriers[Airline])</f>
        <v/>
      </c>
      <c r="D9258" t="n">
        <v>5620</v>
      </c>
      <c r="E9258" t="inlineStr">
        <is>
          <t>CVG</t>
        </is>
      </c>
      <c r="F9258" s="10" t="n">
        <v>1700</v>
      </c>
      <c r="G9258" t="inlineStr">
        <is>
          <t>1700-1759</t>
        </is>
      </c>
      <c r="H9258" s="9">
        <f>INT(F9258/100)</f>
        <v/>
      </c>
      <c r="I9258" t="n">
        <v>0</v>
      </c>
      <c r="J9258" t="n">
        <v>0</v>
      </c>
      <c r="K9258" t="n">
        <v>10</v>
      </c>
      <c r="L9258" t="n">
        <v>0</v>
      </c>
      <c r="M9258" t="n">
        <v>0</v>
      </c>
      <c r="O9258" t="n">
        <v>0</v>
      </c>
    </row>
    <row r="9259">
      <c r="A9259" s="8" t="n">
        <v>46225</v>
      </c>
      <c r="B9259" t="inlineStr">
        <is>
          <t>YX</t>
        </is>
      </c>
      <c r="C9259" s="9">
        <f>_xlfn.XLOOKUP(B9259,Carriers[Code],Carriers[Airline])</f>
        <v/>
      </c>
      <c r="D9259" t="n">
        <v>5721</v>
      </c>
      <c r="E9259" t="inlineStr">
        <is>
          <t>LGA</t>
        </is>
      </c>
      <c r="F9259" s="10" t="n">
        <v>1700</v>
      </c>
      <c r="G9259" t="inlineStr">
        <is>
          <t>1700-1759</t>
        </is>
      </c>
      <c r="H9259" s="9">
        <f>INT(F9259/100)</f>
        <v/>
      </c>
      <c r="I9259" t="n">
        <v>-13</v>
      </c>
      <c r="J9259" t="n">
        <v>0</v>
      </c>
      <c r="K9259" t="n">
        <v>-3</v>
      </c>
      <c r="L9259" t="n">
        <v>0</v>
      </c>
      <c r="M9259" t="n">
        <v>0</v>
      </c>
      <c r="O9259" t="n">
        <v>0</v>
      </c>
    </row>
    <row r="9260">
      <c r="A9260" s="8" t="n">
        <v>46225</v>
      </c>
      <c r="B9260" t="inlineStr">
        <is>
          <t>AA</t>
        </is>
      </c>
      <c r="C9260" s="9">
        <f>_xlfn.XLOOKUP(B9260,Carriers[Code],Carriers[Airline])</f>
        <v/>
      </c>
      <c r="D9260" t="n">
        <v>3309</v>
      </c>
      <c r="E9260" t="inlineStr">
        <is>
          <t>PHL</t>
        </is>
      </c>
      <c r="F9260" s="10" t="n">
        <v>1705</v>
      </c>
      <c r="G9260" t="inlineStr">
        <is>
          <t>1700-1759</t>
        </is>
      </c>
      <c r="H9260" s="9">
        <f>INT(F9260/100)</f>
        <v/>
      </c>
      <c r="I9260" t="n">
        <v>9</v>
      </c>
      <c r="J9260" t="n">
        <v>0</v>
      </c>
      <c r="K9260" t="n">
        <v>18</v>
      </c>
      <c r="L9260" t="n">
        <v>1</v>
      </c>
      <c r="M9260" t="n">
        <v>0</v>
      </c>
      <c r="O9260" t="n">
        <v>0</v>
      </c>
      <c r="P9260" t="n">
        <v>0</v>
      </c>
      <c r="Q9260" t="n">
        <v>9</v>
      </c>
      <c r="R9260" t="n">
        <v>9</v>
      </c>
      <c r="S9260" t="n">
        <v>0</v>
      </c>
      <c r="T9260" t="n">
        <v>0</v>
      </c>
    </row>
    <row r="9261">
      <c r="A9261" s="8" t="n">
        <v>46225</v>
      </c>
      <c r="B9261" t="inlineStr">
        <is>
          <t>DL</t>
        </is>
      </c>
      <c r="C9261" s="9">
        <f>_xlfn.XLOOKUP(B9261,Carriers[Code],Carriers[Airline])</f>
        <v/>
      </c>
      <c r="D9261" t="n">
        <v>1655</v>
      </c>
      <c r="E9261" t="inlineStr">
        <is>
          <t>SFO</t>
        </is>
      </c>
      <c r="F9261" s="10" t="n">
        <v>1705</v>
      </c>
      <c r="G9261" t="inlineStr">
        <is>
          <t>1700-1759</t>
        </is>
      </c>
      <c r="H9261" s="9">
        <f>INT(F9261/100)</f>
        <v/>
      </c>
      <c r="I9261" t="n">
        <v>17</v>
      </c>
      <c r="J9261" t="n">
        <v>1</v>
      </c>
      <c r="K9261" t="n">
        <v>22</v>
      </c>
      <c r="L9261" t="n">
        <v>1</v>
      </c>
      <c r="M9261" t="n">
        <v>0</v>
      </c>
      <c r="O9261" t="n">
        <v>0</v>
      </c>
      <c r="P9261" t="n">
        <v>0</v>
      </c>
      <c r="Q9261" t="n">
        <v>17</v>
      </c>
      <c r="R9261" t="n">
        <v>5</v>
      </c>
      <c r="S9261" t="n">
        <v>0</v>
      </c>
      <c r="T9261" t="n">
        <v>0</v>
      </c>
    </row>
    <row r="9262">
      <c r="A9262" s="8" t="n">
        <v>46225</v>
      </c>
      <c r="B9262" t="inlineStr">
        <is>
          <t>YX</t>
        </is>
      </c>
      <c r="C9262" s="9">
        <f>_xlfn.XLOOKUP(B9262,Carriers[Code],Carriers[Airline])</f>
        <v/>
      </c>
      <c r="D9262" t="n">
        <v>5814</v>
      </c>
      <c r="E9262" t="inlineStr">
        <is>
          <t>JFK</t>
        </is>
      </c>
      <c r="F9262" s="10" t="n">
        <v>1705</v>
      </c>
      <c r="G9262" t="inlineStr">
        <is>
          <t>1700-1759</t>
        </is>
      </c>
      <c r="H9262" s="9">
        <f>INT(F9262/100)</f>
        <v/>
      </c>
      <c r="I9262" t="n">
        <v>1</v>
      </c>
      <c r="J9262" t="n">
        <v>0</v>
      </c>
      <c r="K9262" t="n">
        <v>12</v>
      </c>
      <c r="L9262" t="n">
        <v>0</v>
      </c>
      <c r="M9262" t="n">
        <v>0</v>
      </c>
      <c r="O9262" t="n">
        <v>0</v>
      </c>
    </row>
    <row r="9263">
      <c r="A9263" s="8" t="n">
        <v>46225</v>
      </c>
      <c r="B9263" t="inlineStr">
        <is>
          <t>AA</t>
        </is>
      </c>
      <c r="C9263" s="9">
        <f>_xlfn.XLOOKUP(B9263,Carriers[Code],Carriers[Airline])</f>
        <v/>
      </c>
      <c r="D9263" t="n">
        <v>3313</v>
      </c>
      <c r="E9263" t="inlineStr">
        <is>
          <t>PHX</t>
        </is>
      </c>
      <c r="F9263" s="10" t="n">
        <v>1707</v>
      </c>
      <c r="G9263" t="inlineStr">
        <is>
          <t>1700-1759</t>
        </is>
      </c>
      <c r="H9263" s="9">
        <f>INT(F9263/100)</f>
        <v/>
      </c>
      <c r="I9263" t="n">
        <v>851</v>
      </c>
      <c r="J9263" t="n">
        <v>1</v>
      </c>
      <c r="K9263" t="n">
        <v>833</v>
      </c>
      <c r="L9263" t="n">
        <v>1</v>
      </c>
      <c r="M9263" t="n">
        <v>0</v>
      </c>
      <c r="O9263" t="n">
        <v>0</v>
      </c>
      <c r="P9263" t="n">
        <v>833</v>
      </c>
      <c r="Q9263" t="n">
        <v>0</v>
      </c>
      <c r="R9263" t="n">
        <v>0</v>
      </c>
      <c r="S9263" t="n">
        <v>0</v>
      </c>
      <c r="T9263" t="n">
        <v>0</v>
      </c>
    </row>
    <row r="9264">
      <c r="A9264" s="8" t="n">
        <v>46225</v>
      </c>
      <c r="B9264" t="inlineStr">
        <is>
          <t>B6</t>
        </is>
      </c>
      <c r="C9264" s="9">
        <f>_xlfn.XLOOKUP(B9264,Carriers[Code],Carriers[Airline])</f>
        <v/>
      </c>
      <c r="D9264" t="n">
        <v>811</v>
      </c>
      <c r="E9264" t="inlineStr">
        <is>
          <t>ORD</t>
        </is>
      </c>
      <c r="F9264" s="10" t="n">
        <v>1710</v>
      </c>
      <c r="G9264" t="inlineStr">
        <is>
          <t>1700-1759</t>
        </is>
      </c>
      <c r="H9264" s="9">
        <f>INT(F9264/100)</f>
        <v/>
      </c>
      <c r="M9264" t="n">
        <v>1</v>
      </c>
      <c r="N9264" t="inlineStr">
        <is>
          <t>A</t>
        </is>
      </c>
      <c r="O9264" t="n">
        <v>0</v>
      </c>
    </row>
    <row r="9265">
      <c r="A9265" s="8" t="n">
        <v>46225</v>
      </c>
      <c r="B9265" t="inlineStr">
        <is>
          <t>B6</t>
        </is>
      </c>
      <c r="C9265" s="9">
        <f>_xlfn.XLOOKUP(B9265,Carriers[Code],Carriers[Airline])</f>
        <v/>
      </c>
      <c r="D9265" t="n">
        <v>1955</v>
      </c>
      <c r="E9265" t="inlineStr">
        <is>
          <t>DCA</t>
        </is>
      </c>
      <c r="F9265" s="10" t="n">
        <v>1710</v>
      </c>
      <c r="G9265" t="inlineStr">
        <is>
          <t>1700-1759</t>
        </is>
      </c>
      <c r="H9265" s="9">
        <f>INT(F9265/100)</f>
        <v/>
      </c>
      <c r="I9265" t="n">
        <v>4</v>
      </c>
      <c r="J9265" t="n">
        <v>0</v>
      </c>
      <c r="K9265" t="n">
        <v>45</v>
      </c>
      <c r="L9265" t="n">
        <v>1</v>
      </c>
      <c r="M9265" t="n">
        <v>0</v>
      </c>
      <c r="O9265" t="n">
        <v>0</v>
      </c>
      <c r="P9265" t="n">
        <v>0</v>
      </c>
      <c r="Q9265" t="n">
        <v>4</v>
      </c>
      <c r="R9265" t="n">
        <v>41</v>
      </c>
      <c r="S9265" t="n">
        <v>0</v>
      </c>
      <c r="T9265" t="n">
        <v>0</v>
      </c>
    </row>
    <row r="9266">
      <c r="A9266" s="8" t="n">
        <v>46225</v>
      </c>
      <c r="B9266" t="inlineStr">
        <is>
          <t>DL</t>
        </is>
      </c>
      <c r="C9266" s="9">
        <f>_xlfn.XLOOKUP(B9266,Carriers[Code],Carriers[Airline])</f>
        <v/>
      </c>
      <c r="D9266" t="n">
        <v>571</v>
      </c>
      <c r="E9266" t="inlineStr">
        <is>
          <t>SAN</t>
        </is>
      </c>
      <c r="F9266" s="10" t="n">
        <v>1710</v>
      </c>
      <c r="G9266" t="inlineStr">
        <is>
          <t>1700-1759</t>
        </is>
      </c>
      <c r="H9266" s="9">
        <f>INT(F9266/100)</f>
        <v/>
      </c>
      <c r="I9266" t="n">
        <v>39</v>
      </c>
      <c r="J9266" t="n">
        <v>1</v>
      </c>
      <c r="K9266" t="n">
        <v>43</v>
      </c>
      <c r="L9266" t="n">
        <v>1</v>
      </c>
      <c r="M9266" t="n">
        <v>0</v>
      </c>
      <c r="O9266" t="n">
        <v>0</v>
      </c>
      <c r="P9266" t="n">
        <v>30</v>
      </c>
      <c r="Q9266" t="n">
        <v>9</v>
      </c>
      <c r="R9266" t="n">
        <v>4</v>
      </c>
      <c r="S9266" t="n">
        <v>0</v>
      </c>
      <c r="T9266" t="n">
        <v>0</v>
      </c>
    </row>
    <row r="9267">
      <c r="A9267" s="8" t="n">
        <v>46225</v>
      </c>
      <c r="B9267" t="inlineStr">
        <is>
          <t>YX</t>
        </is>
      </c>
      <c r="C9267" s="9">
        <f>_xlfn.XLOOKUP(B9267,Carriers[Code],Carriers[Airline])</f>
        <v/>
      </c>
      <c r="D9267" t="n">
        <v>4678</v>
      </c>
      <c r="E9267" t="inlineStr">
        <is>
          <t>STL</t>
        </is>
      </c>
      <c r="F9267" s="10" t="n">
        <v>1712</v>
      </c>
      <c r="G9267" t="inlineStr">
        <is>
          <t>1700-1759</t>
        </is>
      </c>
      <c r="H9267" s="9">
        <f>INT(F9267/100)</f>
        <v/>
      </c>
      <c r="I9267" t="n">
        <v>177</v>
      </c>
      <c r="J9267" t="n">
        <v>1</v>
      </c>
      <c r="K9267" t="n">
        <v>173</v>
      </c>
      <c r="L9267" t="n">
        <v>1</v>
      </c>
      <c r="M9267" t="n">
        <v>0</v>
      </c>
      <c r="O9267" t="n">
        <v>0</v>
      </c>
      <c r="P9267" t="n">
        <v>123</v>
      </c>
      <c r="Q9267" t="n">
        <v>0</v>
      </c>
      <c r="R9267" t="n">
        <v>0</v>
      </c>
      <c r="S9267" t="n">
        <v>0</v>
      </c>
      <c r="T9267" t="n">
        <v>50</v>
      </c>
    </row>
    <row r="9268">
      <c r="A9268" s="8" t="n">
        <v>46225</v>
      </c>
      <c r="B9268" t="inlineStr">
        <is>
          <t>DL</t>
        </is>
      </c>
      <c r="C9268" s="9">
        <f>_xlfn.XLOOKUP(B9268,Carriers[Code],Carriers[Airline])</f>
        <v/>
      </c>
      <c r="D9268" t="n">
        <v>1432</v>
      </c>
      <c r="E9268" t="inlineStr">
        <is>
          <t>DTW</t>
        </is>
      </c>
      <c r="F9268" s="10" t="n">
        <v>1715</v>
      </c>
      <c r="G9268" t="inlineStr">
        <is>
          <t>1700-1759</t>
        </is>
      </c>
      <c r="H9268" s="9">
        <f>INT(F9268/100)</f>
        <v/>
      </c>
      <c r="I9268" t="n">
        <v>2</v>
      </c>
      <c r="J9268" t="n">
        <v>0</v>
      </c>
      <c r="K9268" t="n">
        <v>20</v>
      </c>
      <c r="L9268" t="n">
        <v>1</v>
      </c>
      <c r="M9268" t="n">
        <v>0</v>
      </c>
      <c r="O9268" t="n">
        <v>0</v>
      </c>
      <c r="P9268" t="n">
        <v>0</v>
      </c>
      <c r="Q9268" t="n">
        <v>0</v>
      </c>
      <c r="R9268" t="n">
        <v>20</v>
      </c>
      <c r="S9268" t="n">
        <v>0</v>
      </c>
      <c r="T9268" t="n">
        <v>0</v>
      </c>
    </row>
    <row r="9269">
      <c r="A9269" s="8" t="n">
        <v>46225</v>
      </c>
      <c r="B9269" t="inlineStr">
        <is>
          <t>DL</t>
        </is>
      </c>
      <c r="C9269" s="9">
        <f>_xlfn.XLOOKUP(B9269,Carriers[Code],Carriers[Airline])</f>
        <v/>
      </c>
      <c r="D9269" t="n">
        <v>2782</v>
      </c>
      <c r="E9269" t="inlineStr">
        <is>
          <t>RDU</t>
        </is>
      </c>
      <c r="F9269" s="10" t="n">
        <v>1715</v>
      </c>
      <c r="G9269" t="inlineStr">
        <is>
          <t>1700-1759</t>
        </is>
      </c>
      <c r="H9269" s="9">
        <f>INT(F9269/100)</f>
        <v/>
      </c>
      <c r="I9269" t="n">
        <v>75</v>
      </c>
      <c r="J9269" t="n">
        <v>1</v>
      </c>
      <c r="K9269" t="n">
        <v>54</v>
      </c>
      <c r="L9269" t="n">
        <v>1</v>
      </c>
      <c r="M9269" t="n">
        <v>0</v>
      </c>
      <c r="O9269" t="n">
        <v>0</v>
      </c>
      <c r="P9269" t="n">
        <v>0</v>
      </c>
      <c r="Q9269" t="n">
        <v>0</v>
      </c>
      <c r="R9269" t="n">
        <v>0</v>
      </c>
      <c r="S9269" t="n">
        <v>0</v>
      </c>
      <c r="T9269" t="n">
        <v>54</v>
      </c>
    </row>
    <row r="9270">
      <c r="A9270" s="8" t="n">
        <v>46225</v>
      </c>
      <c r="B9270" t="inlineStr">
        <is>
          <t>YX</t>
        </is>
      </c>
      <c r="C9270" s="9">
        <f>_xlfn.XLOOKUP(B9270,Carriers[Code],Carriers[Airline])</f>
        <v/>
      </c>
      <c r="D9270" t="n">
        <v>5714</v>
      </c>
      <c r="E9270" t="inlineStr">
        <is>
          <t>PHL</t>
        </is>
      </c>
      <c r="F9270" s="10" t="n">
        <v>1720</v>
      </c>
      <c r="G9270" t="inlineStr">
        <is>
          <t>1700-1759</t>
        </is>
      </c>
      <c r="H9270" s="9">
        <f>INT(F9270/100)</f>
        <v/>
      </c>
      <c r="I9270" t="n">
        <v>207</v>
      </c>
      <c r="J9270" t="n">
        <v>1</v>
      </c>
      <c r="K9270" t="n">
        <v>276</v>
      </c>
      <c r="L9270" t="n">
        <v>1</v>
      </c>
      <c r="M9270" t="n">
        <v>0</v>
      </c>
      <c r="O9270" t="n">
        <v>0</v>
      </c>
      <c r="P9270" t="n">
        <v>0</v>
      </c>
      <c r="Q9270" t="n">
        <v>0</v>
      </c>
      <c r="R9270" t="n">
        <v>90</v>
      </c>
      <c r="S9270" t="n">
        <v>0</v>
      </c>
      <c r="T9270" t="n">
        <v>186</v>
      </c>
    </row>
    <row r="9271">
      <c r="A9271" s="8" t="n">
        <v>46225</v>
      </c>
      <c r="B9271" t="inlineStr">
        <is>
          <t>AA</t>
        </is>
      </c>
      <c r="C9271" s="9">
        <f>_xlfn.XLOOKUP(B9271,Carriers[Code],Carriers[Airline])</f>
        <v/>
      </c>
      <c r="D9271" t="n">
        <v>1557</v>
      </c>
      <c r="E9271" t="inlineStr">
        <is>
          <t>DCA</t>
        </is>
      </c>
      <c r="F9271" s="10" t="n">
        <v>1723</v>
      </c>
      <c r="G9271" t="inlineStr">
        <is>
          <t>1700-1759</t>
        </is>
      </c>
      <c r="H9271" s="9">
        <f>INT(F9271/100)</f>
        <v/>
      </c>
      <c r="I9271" t="n">
        <v>423</v>
      </c>
      <c r="J9271" t="n">
        <v>1</v>
      </c>
      <c r="K9271" t="n">
        <v>403</v>
      </c>
      <c r="L9271" t="n">
        <v>1</v>
      </c>
      <c r="M9271" t="n">
        <v>0</v>
      </c>
      <c r="O9271" t="n">
        <v>0</v>
      </c>
      <c r="P9271" t="n">
        <v>123</v>
      </c>
      <c r="Q9271" t="n">
        <v>0</v>
      </c>
      <c r="R9271" t="n">
        <v>0</v>
      </c>
      <c r="S9271" t="n">
        <v>0</v>
      </c>
      <c r="T9271" t="n">
        <v>280</v>
      </c>
    </row>
    <row r="9272">
      <c r="A9272" s="8" t="n">
        <v>46225</v>
      </c>
      <c r="B9272" t="inlineStr">
        <is>
          <t>WN</t>
        </is>
      </c>
      <c r="C9272" s="9">
        <f>_xlfn.XLOOKUP(B9272,Carriers[Code],Carriers[Airline])</f>
        <v/>
      </c>
      <c r="D9272" t="n">
        <v>3911</v>
      </c>
      <c r="E9272" t="inlineStr">
        <is>
          <t>MDW</t>
        </is>
      </c>
      <c r="F9272" s="10" t="n">
        <v>1730</v>
      </c>
      <c r="G9272" t="inlineStr">
        <is>
          <t>1700-1759</t>
        </is>
      </c>
      <c r="H9272" s="9">
        <f>INT(F9272/100)</f>
        <v/>
      </c>
      <c r="I9272" t="n">
        <v>53</v>
      </c>
      <c r="J9272" t="n">
        <v>1</v>
      </c>
      <c r="K9272" t="n">
        <v>45</v>
      </c>
      <c r="L9272" t="n">
        <v>1</v>
      </c>
      <c r="M9272" t="n">
        <v>0</v>
      </c>
      <c r="O9272" t="n">
        <v>0</v>
      </c>
      <c r="P9272" t="n">
        <v>15</v>
      </c>
      <c r="Q9272" t="n">
        <v>0</v>
      </c>
      <c r="R9272" t="n">
        <v>0</v>
      </c>
      <c r="S9272" t="n">
        <v>0</v>
      </c>
      <c r="T9272" t="n">
        <v>30</v>
      </c>
    </row>
    <row r="9273">
      <c r="A9273" s="8" t="n">
        <v>46225</v>
      </c>
      <c r="B9273" t="inlineStr">
        <is>
          <t>AA</t>
        </is>
      </c>
      <c r="C9273" s="9">
        <f>_xlfn.XLOOKUP(B9273,Carriers[Code],Carriers[Airline])</f>
        <v/>
      </c>
      <c r="D9273" t="n">
        <v>1578</v>
      </c>
      <c r="E9273" t="inlineStr">
        <is>
          <t>LAX</t>
        </is>
      </c>
      <c r="F9273" s="10" t="n">
        <v>1733</v>
      </c>
      <c r="G9273" t="inlineStr">
        <is>
          <t>1700-1759</t>
        </is>
      </c>
      <c r="H9273" s="9">
        <f>INT(F9273/100)</f>
        <v/>
      </c>
      <c r="I9273" t="n">
        <v>887</v>
      </c>
      <c r="J9273" t="n">
        <v>1</v>
      </c>
      <c r="K9273" t="n">
        <v>886</v>
      </c>
      <c r="L9273" t="n">
        <v>1</v>
      </c>
      <c r="M9273" t="n">
        <v>0</v>
      </c>
      <c r="O9273" t="n">
        <v>0</v>
      </c>
      <c r="P9273" t="n">
        <v>863</v>
      </c>
      <c r="Q9273" t="n">
        <v>0</v>
      </c>
      <c r="R9273" t="n">
        <v>0</v>
      </c>
      <c r="S9273" t="n">
        <v>0</v>
      </c>
      <c r="T9273" t="n">
        <v>23</v>
      </c>
    </row>
    <row r="9274">
      <c r="A9274" s="8" t="n">
        <v>46225</v>
      </c>
      <c r="B9274" t="inlineStr">
        <is>
          <t>UA</t>
        </is>
      </c>
      <c r="C9274" s="9">
        <f>_xlfn.XLOOKUP(B9274,Carriers[Code],Carriers[Airline])</f>
        <v/>
      </c>
      <c r="D9274" t="n">
        <v>1392</v>
      </c>
      <c r="E9274" t="inlineStr">
        <is>
          <t>IAH</t>
        </is>
      </c>
      <c r="F9274" s="10" t="n">
        <v>1735</v>
      </c>
      <c r="G9274" t="inlineStr">
        <is>
          <t>1700-1759</t>
        </is>
      </c>
      <c r="H9274" s="9">
        <f>INT(F9274/100)</f>
        <v/>
      </c>
      <c r="I9274" t="n">
        <v>122</v>
      </c>
      <c r="J9274" t="n">
        <v>1</v>
      </c>
      <c r="K9274" t="n">
        <v>89</v>
      </c>
      <c r="L9274" t="n">
        <v>1</v>
      </c>
      <c r="M9274" t="n">
        <v>0</v>
      </c>
      <c r="O9274" t="n">
        <v>0</v>
      </c>
      <c r="P9274" t="n">
        <v>80</v>
      </c>
      <c r="Q9274" t="n">
        <v>0</v>
      </c>
      <c r="R9274" t="n">
        <v>0</v>
      </c>
      <c r="S9274" t="n">
        <v>0</v>
      </c>
      <c r="T9274" t="n">
        <v>9</v>
      </c>
    </row>
    <row r="9275">
      <c r="A9275" s="8" t="n">
        <v>46225</v>
      </c>
      <c r="B9275" t="inlineStr">
        <is>
          <t>AA</t>
        </is>
      </c>
      <c r="C9275" s="9">
        <f>_xlfn.XLOOKUP(B9275,Carriers[Code],Carriers[Airline])</f>
        <v/>
      </c>
      <c r="D9275" t="n">
        <v>1592</v>
      </c>
      <c r="E9275" t="inlineStr">
        <is>
          <t>ORD</t>
        </is>
      </c>
      <c r="F9275" s="10" t="n">
        <v>1738</v>
      </c>
      <c r="G9275" t="inlineStr">
        <is>
          <t>1700-1759</t>
        </is>
      </c>
      <c r="H9275" s="9">
        <f>INT(F9275/100)</f>
        <v/>
      </c>
      <c r="I9275" t="n">
        <v>45</v>
      </c>
      <c r="J9275" t="n">
        <v>1</v>
      </c>
      <c r="K9275" t="n">
        <v>48</v>
      </c>
      <c r="L9275" t="n">
        <v>1</v>
      </c>
      <c r="M9275" t="n">
        <v>0</v>
      </c>
      <c r="O9275" t="n">
        <v>0</v>
      </c>
      <c r="P9275" t="n">
        <v>0</v>
      </c>
      <c r="Q9275" t="n">
        <v>8</v>
      </c>
      <c r="R9275" t="n">
        <v>3</v>
      </c>
      <c r="S9275" t="n">
        <v>0</v>
      </c>
      <c r="T9275" t="n">
        <v>37</v>
      </c>
    </row>
    <row r="9276">
      <c r="A9276" s="8" t="n">
        <v>46225</v>
      </c>
      <c r="B9276" t="inlineStr">
        <is>
          <t>B6</t>
        </is>
      </c>
      <c r="C9276" s="9">
        <f>_xlfn.XLOOKUP(B9276,Carriers[Code],Carriers[Airline])</f>
        <v/>
      </c>
      <c r="D9276" t="n">
        <v>1115</v>
      </c>
      <c r="E9276" t="inlineStr">
        <is>
          <t>BUF</t>
        </is>
      </c>
      <c r="F9276" s="10" t="n">
        <v>1740</v>
      </c>
      <c r="G9276" t="inlineStr">
        <is>
          <t>1700-1759</t>
        </is>
      </c>
      <c r="H9276" s="9">
        <f>INT(F9276/100)</f>
        <v/>
      </c>
      <c r="I9276" t="n">
        <v>77</v>
      </c>
      <c r="J9276" t="n">
        <v>1</v>
      </c>
      <c r="K9276" t="n">
        <v>61</v>
      </c>
      <c r="L9276" t="n">
        <v>1</v>
      </c>
      <c r="M9276" t="n">
        <v>0</v>
      </c>
      <c r="O9276" t="n">
        <v>0</v>
      </c>
      <c r="P9276" t="n">
        <v>57</v>
      </c>
      <c r="Q9276" t="n">
        <v>0</v>
      </c>
      <c r="R9276" t="n">
        <v>0</v>
      </c>
      <c r="S9276" t="n">
        <v>0</v>
      </c>
      <c r="T9276" t="n">
        <v>4</v>
      </c>
    </row>
    <row r="9277">
      <c r="A9277" s="8" t="n">
        <v>46225</v>
      </c>
      <c r="B9277" t="inlineStr">
        <is>
          <t>B6</t>
        </is>
      </c>
      <c r="C9277" s="9">
        <f>_xlfn.XLOOKUP(B9277,Carriers[Code],Carriers[Airline])</f>
        <v/>
      </c>
      <c r="D9277" t="n">
        <v>1387</v>
      </c>
      <c r="E9277" t="inlineStr">
        <is>
          <t>LAX</t>
        </is>
      </c>
      <c r="F9277" s="10" t="n">
        <v>1742</v>
      </c>
      <c r="G9277" t="inlineStr">
        <is>
          <t>1700-1759</t>
        </is>
      </c>
      <c r="H9277" s="9">
        <f>INT(F9277/100)</f>
        <v/>
      </c>
      <c r="I9277" t="n">
        <v>36</v>
      </c>
      <c r="J9277" t="n">
        <v>1</v>
      </c>
      <c r="K9277" t="n">
        <v>41</v>
      </c>
      <c r="L9277" t="n">
        <v>1</v>
      </c>
      <c r="M9277" t="n">
        <v>0</v>
      </c>
      <c r="O9277" t="n">
        <v>0</v>
      </c>
      <c r="P9277" t="n">
        <v>36</v>
      </c>
      <c r="Q9277" t="n">
        <v>0</v>
      </c>
      <c r="R9277" t="n">
        <v>5</v>
      </c>
      <c r="S9277" t="n">
        <v>0</v>
      </c>
      <c r="T9277" t="n">
        <v>0</v>
      </c>
    </row>
    <row r="9278">
      <c r="A9278" s="8" t="n">
        <v>46225</v>
      </c>
      <c r="B9278" t="inlineStr">
        <is>
          <t>UA</t>
        </is>
      </c>
      <c r="C9278" s="9">
        <f>_xlfn.XLOOKUP(B9278,Carriers[Code],Carriers[Airline])</f>
        <v/>
      </c>
      <c r="D9278" t="n">
        <v>1647</v>
      </c>
      <c r="E9278" t="inlineStr">
        <is>
          <t>EWR</t>
        </is>
      </c>
      <c r="F9278" s="10" t="n">
        <v>1744</v>
      </c>
      <c r="G9278" t="inlineStr">
        <is>
          <t>1700-1759</t>
        </is>
      </c>
      <c r="H9278" s="9">
        <f>INT(F9278/100)</f>
        <v/>
      </c>
      <c r="I9278" t="n">
        <v>143</v>
      </c>
      <c r="J9278" t="n">
        <v>1</v>
      </c>
      <c r="K9278" t="n">
        <v>146</v>
      </c>
      <c r="L9278" t="n">
        <v>1</v>
      </c>
      <c r="M9278" t="n">
        <v>0</v>
      </c>
      <c r="O9278" t="n">
        <v>0</v>
      </c>
      <c r="P9278" t="n">
        <v>10</v>
      </c>
      <c r="Q9278" t="n">
        <v>0</v>
      </c>
      <c r="R9278" t="n">
        <v>3</v>
      </c>
      <c r="S9278" t="n">
        <v>0</v>
      </c>
      <c r="T9278" t="n">
        <v>133</v>
      </c>
    </row>
    <row r="9279">
      <c r="A9279" s="8" t="n">
        <v>46225</v>
      </c>
      <c r="B9279" t="inlineStr">
        <is>
          <t>WN</t>
        </is>
      </c>
      <c r="C9279" s="9">
        <f>_xlfn.XLOOKUP(B9279,Carriers[Code],Carriers[Airline])</f>
        <v/>
      </c>
      <c r="D9279" t="n">
        <v>737</v>
      </c>
      <c r="E9279" t="inlineStr">
        <is>
          <t>DAL</t>
        </is>
      </c>
      <c r="F9279" s="10" t="n">
        <v>1745</v>
      </c>
      <c r="G9279" t="inlineStr">
        <is>
          <t>1700-1759</t>
        </is>
      </c>
      <c r="H9279" s="9">
        <f>INT(F9279/100)</f>
        <v/>
      </c>
      <c r="I9279" t="n">
        <v>61</v>
      </c>
      <c r="J9279" t="n">
        <v>1</v>
      </c>
      <c r="K9279" t="n">
        <v>51</v>
      </c>
      <c r="L9279" t="n">
        <v>1</v>
      </c>
      <c r="M9279" t="n">
        <v>0</v>
      </c>
      <c r="O9279" t="n">
        <v>0</v>
      </c>
      <c r="P9279" t="n">
        <v>15</v>
      </c>
      <c r="Q9279" t="n">
        <v>0</v>
      </c>
      <c r="R9279" t="n">
        <v>0</v>
      </c>
      <c r="S9279" t="n">
        <v>0</v>
      </c>
      <c r="T9279" t="n">
        <v>36</v>
      </c>
    </row>
    <row r="9280">
      <c r="A9280" s="8" t="n">
        <v>46225</v>
      </c>
      <c r="B9280" t="inlineStr">
        <is>
          <t>YX</t>
        </is>
      </c>
      <c r="C9280" s="9">
        <f>_xlfn.XLOOKUP(B9280,Carriers[Code],Carriers[Airline])</f>
        <v/>
      </c>
      <c r="D9280" t="n">
        <v>5616</v>
      </c>
      <c r="E9280" t="inlineStr">
        <is>
          <t>IND</t>
        </is>
      </c>
      <c r="F9280" s="10" t="n">
        <v>1745</v>
      </c>
      <c r="G9280" t="inlineStr">
        <is>
          <t>1700-1759</t>
        </is>
      </c>
      <c r="H9280" s="9">
        <f>INT(F9280/100)</f>
        <v/>
      </c>
      <c r="I9280" t="n">
        <v>26</v>
      </c>
      <c r="J9280" t="n">
        <v>1</v>
      </c>
      <c r="K9280" t="n">
        <v>18</v>
      </c>
      <c r="L9280" t="n">
        <v>1</v>
      </c>
      <c r="M9280" t="n">
        <v>0</v>
      </c>
      <c r="O9280" t="n">
        <v>0</v>
      </c>
      <c r="P9280" t="n">
        <v>17</v>
      </c>
      <c r="Q9280" t="n">
        <v>0</v>
      </c>
      <c r="R9280" t="n">
        <v>1</v>
      </c>
      <c r="S9280" t="n">
        <v>0</v>
      </c>
      <c r="T9280" t="n">
        <v>0</v>
      </c>
    </row>
    <row r="9281">
      <c r="A9281" s="8" t="n">
        <v>46225</v>
      </c>
      <c r="B9281" t="inlineStr">
        <is>
          <t>YX</t>
        </is>
      </c>
      <c r="C9281" s="9">
        <f>_xlfn.XLOOKUP(B9281,Carriers[Code],Carriers[Airline])</f>
        <v/>
      </c>
      <c r="D9281" t="n">
        <v>4390</v>
      </c>
      <c r="E9281" t="inlineStr">
        <is>
          <t>JFK</t>
        </is>
      </c>
      <c r="F9281" s="10" t="n">
        <v>1746</v>
      </c>
      <c r="G9281" t="inlineStr">
        <is>
          <t>1700-1759</t>
        </is>
      </c>
      <c r="H9281" s="9">
        <f>INT(F9281/100)</f>
        <v/>
      </c>
      <c r="I9281" t="n">
        <v>17</v>
      </c>
      <c r="J9281" t="n">
        <v>1</v>
      </c>
      <c r="K9281" t="n">
        <v>35</v>
      </c>
      <c r="L9281" t="n">
        <v>1</v>
      </c>
      <c r="M9281" t="n">
        <v>0</v>
      </c>
      <c r="O9281" t="n">
        <v>0</v>
      </c>
      <c r="P9281" t="n">
        <v>0</v>
      </c>
      <c r="Q9281" t="n">
        <v>3</v>
      </c>
      <c r="R9281" t="n">
        <v>18</v>
      </c>
      <c r="S9281" t="n">
        <v>0</v>
      </c>
      <c r="T9281" t="n">
        <v>14</v>
      </c>
    </row>
    <row r="9282">
      <c r="A9282" s="8" t="n">
        <v>46225</v>
      </c>
      <c r="B9282" t="inlineStr">
        <is>
          <t>DL</t>
        </is>
      </c>
      <c r="C9282" s="9">
        <f>_xlfn.XLOOKUP(B9282,Carriers[Code],Carriers[Airline])</f>
        <v/>
      </c>
      <c r="D9282" t="n">
        <v>514</v>
      </c>
      <c r="E9282" t="inlineStr">
        <is>
          <t>PHX</t>
        </is>
      </c>
      <c r="F9282" s="10" t="n">
        <v>1750</v>
      </c>
      <c r="G9282" t="inlineStr">
        <is>
          <t>1700-1759</t>
        </is>
      </c>
      <c r="H9282" s="9">
        <f>INT(F9282/100)</f>
        <v/>
      </c>
      <c r="I9282" t="n">
        <v>62</v>
      </c>
      <c r="J9282" t="n">
        <v>1</v>
      </c>
      <c r="K9282" t="n">
        <v>53</v>
      </c>
      <c r="L9282" t="n">
        <v>1</v>
      </c>
      <c r="M9282" t="n">
        <v>0</v>
      </c>
      <c r="O9282" t="n">
        <v>0</v>
      </c>
      <c r="P9282" t="n">
        <v>0</v>
      </c>
      <c r="Q9282" t="n">
        <v>0</v>
      </c>
      <c r="R9282" t="n">
        <v>0</v>
      </c>
      <c r="S9282" t="n">
        <v>0</v>
      </c>
      <c r="T9282" t="n">
        <v>53</v>
      </c>
    </row>
    <row r="9283">
      <c r="A9283" s="8" t="n">
        <v>46225</v>
      </c>
      <c r="B9283" t="inlineStr">
        <is>
          <t>YX</t>
        </is>
      </c>
      <c r="C9283" s="9">
        <f>_xlfn.XLOOKUP(B9283,Carriers[Code],Carriers[Airline])</f>
        <v/>
      </c>
      <c r="D9283" t="n">
        <v>5667</v>
      </c>
      <c r="E9283" t="inlineStr">
        <is>
          <t>DCA</t>
        </is>
      </c>
      <c r="F9283" s="10" t="n">
        <v>1750</v>
      </c>
      <c r="G9283" t="inlineStr">
        <is>
          <t>1700-1759</t>
        </is>
      </c>
      <c r="H9283" s="9">
        <f>INT(F9283/100)</f>
        <v/>
      </c>
      <c r="I9283" t="n">
        <v>195</v>
      </c>
      <c r="J9283" t="n">
        <v>1</v>
      </c>
      <c r="K9283" t="n">
        <v>184</v>
      </c>
      <c r="L9283" t="n">
        <v>1</v>
      </c>
      <c r="M9283" t="n">
        <v>0</v>
      </c>
      <c r="O9283" t="n">
        <v>0</v>
      </c>
      <c r="P9283" t="n">
        <v>10</v>
      </c>
      <c r="Q9283" t="n">
        <v>0</v>
      </c>
      <c r="R9283" t="n">
        <v>0</v>
      </c>
      <c r="S9283" t="n">
        <v>0</v>
      </c>
      <c r="T9283" t="n">
        <v>174</v>
      </c>
    </row>
    <row r="9284">
      <c r="A9284" s="8" t="n">
        <v>46225</v>
      </c>
      <c r="B9284" t="inlineStr">
        <is>
          <t>YX</t>
        </is>
      </c>
      <c r="C9284" s="9">
        <f>_xlfn.XLOOKUP(B9284,Carriers[Code],Carriers[Airline])</f>
        <v/>
      </c>
      <c r="D9284" t="n">
        <v>4585</v>
      </c>
      <c r="E9284" t="inlineStr">
        <is>
          <t>IND</t>
        </is>
      </c>
      <c r="F9284" s="10" t="n">
        <v>1751</v>
      </c>
      <c r="G9284" t="inlineStr">
        <is>
          <t>1700-1759</t>
        </is>
      </c>
      <c r="H9284" s="9">
        <f>INT(F9284/100)</f>
        <v/>
      </c>
      <c r="I9284" t="n">
        <v>160</v>
      </c>
      <c r="J9284" t="n">
        <v>1</v>
      </c>
      <c r="K9284" t="n">
        <v>158</v>
      </c>
      <c r="L9284" t="n">
        <v>1</v>
      </c>
      <c r="M9284" t="n">
        <v>0</v>
      </c>
      <c r="O9284" t="n">
        <v>0</v>
      </c>
      <c r="P9284" t="n">
        <v>0</v>
      </c>
      <c r="Q9284" t="n">
        <v>0</v>
      </c>
      <c r="R9284" t="n">
        <v>0</v>
      </c>
      <c r="S9284" t="n">
        <v>0</v>
      </c>
      <c r="T9284" t="n">
        <v>158</v>
      </c>
    </row>
    <row r="9285">
      <c r="A9285" s="8" t="n">
        <v>46225</v>
      </c>
      <c r="B9285" t="inlineStr">
        <is>
          <t>YX</t>
        </is>
      </c>
      <c r="C9285" s="9">
        <f>_xlfn.XLOOKUP(B9285,Carriers[Code],Carriers[Airline])</f>
        <v/>
      </c>
      <c r="D9285" t="n">
        <v>4632</v>
      </c>
      <c r="E9285" t="inlineStr">
        <is>
          <t>LGA</t>
        </is>
      </c>
      <c r="F9285" s="10" t="n">
        <v>1751</v>
      </c>
      <c r="G9285" t="inlineStr">
        <is>
          <t>1700-1759</t>
        </is>
      </c>
      <c r="H9285" s="9">
        <f>INT(F9285/100)</f>
        <v/>
      </c>
      <c r="I9285" t="n">
        <v>133</v>
      </c>
      <c r="J9285" t="n">
        <v>1</v>
      </c>
      <c r="K9285" t="n">
        <v>176</v>
      </c>
      <c r="L9285" t="n">
        <v>1</v>
      </c>
      <c r="M9285" t="n">
        <v>0</v>
      </c>
      <c r="O9285" t="n">
        <v>0</v>
      </c>
      <c r="P9285" t="n">
        <v>0</v>
      </c>
      <c r="Q9285" t="n">
        <v>9</v>
      </c>
      <c r="R9285" t="n">
        <v>43</v>
      </c>
      <c r="S9285" t="n">
        <v>0</v>
      </c>
      <c r="T9285" t="n">
        <v>124</v>
      </c>
    </row>
    <row r="9286">
      <c r="A9286" s="8" t="n">
        <v>46225</v>
      </c>
      <c r="B9286" t="inlineStr">
        <is>
          <t>AA</t>
        </is>
      </c>
      <c r="C9286" s="9">
        <f>_xlfn.XLOOKUP(B9286,Carriers[Code],Carriers[Airline])</f>
        <v/>
      </c>
      <c r="D9286" t="n">
        <v>1577</v>
      </c>
      <c r="E9286" t="inlineStr">
        <is>
          <t>DFW</t>
        </is>
      </c>
      <c r="F9286" s="10" t="n">
        <v>1752</v>
      </c>
      <c r="G9286" t="inlineStr">
        <is>
          <t>1700-1759</t>
        </is>
      </c>
      <c r="H9286" s="9">
        <f>INT(F9286/100)</f>
        <v/>
      </c>
      <c r="M9286" t="n">
        <v>1</v>
      </c>
      <c r="N9286" t="inlineStr">
        <is>
          <t>A</t>
        </is>
      </c>
      <c r="O9286" t="n">
        <v>0</v>
      </c>
    </row>
    <row r="9287">
      <c r="A9287" s="8" t="n">
        <v>46225</v>
      </c>
      <c r="B9287" t="inlineStr">
        <is>
          <t>B6</t>
        </is>
      </c>
      <c r="C9287" s="9">
        <f>_xlfn.XLOOKUP(B9287,Carriers[Code],Carriers[Airline])</f>
        <v/>
      </c>
      <c r="D9287" t="n">
        <v>2185</v>
      </c>
      <c r="E9287" t="inlineStr">
        <is>
          <t>PIT</t>
        </is>
      </c>
      <c r="F9287" s="10" t="n">
        <v>1753</v>
      </c>
      <c r="G9287" t="inlineStr">
        <is>
          <t>1700-1759</t>
        </is>
      </c>
      <c r="H9287" s="9">
        <f>INT(F9287/100)</f>
        <v/>
      </c>
      <c r="I9287" t="n">
        <v>53</v>
      </c>
      <c r="J9287" t="n">
        <v>1</v>
      </c>
      <c r="K9287" t="n">
        <v>47</v>
      </c>
      <c r="L9287" t="n">
        <v>1</v>
      </c>
      <c r="M9287" t="n">
        <v>0</v>
      </c>
      <c r="O9287" t="n">
        <v>0</v>
      </c>
      <c r="P9287" t="n">
        <v>0</v>
      </c>
      <c r="Q9287" t="n">
        <v>0</v>
      </c>
      <c r="R9287" t="n">
        <v>0</v>
      </c>
      <c r="S9287" t="n">
        <v>0</v>
      </c>
      <c r="T9287" t="n">
        <v>47</v>
      </c>
    </row>
    <row r="9288">
      <c r="A9288" s="8" t="n">
        <v>46225</v>
      </c>
      <c r="B9288" t="inlineStr">
        <is>
          <t>AA</t>
        </is>
      </c>
      <c r="C9288" s="9">
        <f>_xlfn.XLOOKUP(B9288,Carriers[Code],Carriers[Airline])</f>
        <v/>
      </c>
      <c r="D9288" t="n">
        <v>1562</v>
      </c>
      <c r="E9288" t="inlineStr">
        <is>
          <t>MIA</t>
        </is>
      </c>
      <c r="F9288" s="10" t="n">
        <v>1755</v>
      </c>
      <c r="G9288" t="inlineStr">
        <is>
          <t>1700-1759</t>
        </is>
      </c>
      <c r="H9288" s="9">
        <f>INT(F9288/100)</f>
        <v/>
      </c>
      <c r="I9288" t="n">
        <v>-5</v>
      </c>
      <c r="J9288" t="n">
        <v>0</v>
      </c>
      <c r="K9288" t="n">
        <v>-10</v>
      </c>
      <c r="L9288" t="n">
        <v>0</v>
      </c>
      <c r="M9288" t="n">
        <v>0</v>
      </c>
      <c r="O9288" t="n">
        <v>0</v>
      </c>
    </row>
    <row r="9289">
      <c r="A9289" s="8" t="n">
        <v>46225</v>
      </c>
      <c r="B9289" t="inlineStr">
        <is>
          <t>B6</t>
        </is>
      </c>
      <c r="C9289" s="9">
        <f>_xlfn.XLOOKUP(B9289,Carriers[Code],Carriers[Airline])</f>
        <v/>
      </c>
      <c r="D9289" t="n">
        <v>451</v>
      </c>
      <c r="E9289" t="inlineStr">
        <is>
          <t>MCO</t>
        </is>
      </c>
      <c r="F9289" s="10" t="n">
        <v>1755</v>
      </c>
      <c r="G9289" t="inlineStr">
        <is>
          <t>1700-1759</t>
        </is>
      </c>
      <c r="H9289" s="9">
        <f>INT(F9289/100)</f>
        <v/>
      </c>
      <c r="I9289" t="n">
        <v>246</v>
      </c>
      <c r="J9289" t="n">
        <v>1</v>
      </c>
      <c r="K9289" t="n">
        <v>228</v>
      </c>
      <c r="L9289" t="n">
        <v>1</v>
      </c>
      <c r="M9289" t="n">
        <v>0</v>
      </c>
      <c r="O9289" t="n">
        <v>0</v>
      </c>
      <c r="P9289" t="n">
        <v>228</v>
      </c>
      <c r="Q9289" t="n">
        <v>0</v>
      </c>
      <c r="R9289" t="n">
        <v>0</v>
      </c>
      <c r="S9289" t="n">
        <v>0</v>
      </c>
      <c r="T9289" t="n">
        <v>0</v>
      </c>
    </row>
    <row r="9290">
      <c r="A9290" s="8" t="n">
        <v>46225</v>
      </c>
      <c r="B9290" t="inlineStr">
        <is>
          <t>B6</t>
        </is>
      </c>
      <c r="C9290" s="9">
        <f>_xlfn.XLOOKUP(B9290,Carriers[Code],Carriers[Airline])</f>
        <v/>
      </c>
      <c r="D9290" t="n">
        <v>561</v>
      </c>
      <c r="E9290" t="inlineStr">
        <is>
          <t>SJU</t>
        </is>
      </c>
      <c r="F9290" s="10" t="n">
        <v>1755</v>
      </c>
      <c r="G9290" t="inlineStr">
        <is>
          <t>1700-1759</t>
        </is>
      </c>
      <c r="H9290" s="9">
        <f>INT(F9290/100)</f>
        <v/>
      </c>
      <c r="I9290" t="n">
        <v>198</v>
      </c>
      <c r="J9290" t="n">
        <v>1</v>
      </c>
      <c r="K9290" t="n">
        <v>213</v>
      </c>
      <c r="L9290" t="n">
        <v>1</v>
      </c>
      <c r="M9290" t="n">
        <v>0</v>
      </c>
      <c r="O9290" t="n">
        <v>0</v>
      </c>
      <c r="P9290" t="n">
        <v>50</v>
      </c>
      <c r="Q9290" t="n">
        <v>0</v>
      </c>
      <c r="R9290" t="n">
        <v>15</v>
      </c>
      <c r="S9290" t="n">
        <v>0</v>
      </c>
      <c r="T9290" t="n">
        <v>148</v>
      </c>
    </row>
    <row r="9291">
      <c r="A9291" s="8" t="n">
        <v>46225</v>
      </c>
      <c r="B9291" t="inlineStr">
        <is>
          <t>DL</t>
        </is>
      </c>
      <c r="C9291" s="9">
        <f>_xlfn.XLOOKUP(B9291,Carriers[Code],Carriers[Airline])</f>
        <v/>
      </c>
      <c r="D9291" t="n">
        <v>1098</v>
      </c>
      <c r="E9291" t="inlineStr">
        <is>
          <t>MSP</t>
        </is>
      </c>
      <c r="F9291" s="10" t="n">
        <v>1755</v>
      </c>
      <c r="G9291" t="inlineStr">
        <is>
          <t>1700-1759</t>
        </is>
      </c>
      <c r="H9291" s="9">
        <f>INT(F9291/100)</f>
        <v/>
      </c>
      <c r="I9291" t="n">
        <v>16</v>
      </c>
      <c r="J9291" t="n">
        <v>1</v>
      </c>
      <c r="K9291" t="n">
        <v>2</v>
      </c>
      <c r="L9291" t="n">
        <v>0</v>
      </c>
      <c r="M9291" t="n">
        <v>0</v>
      </c>
      <c r="O9291" t="n">
        <v>0</v>
      </c>
    </row>
    <row r="9292">
      <c r="A9292" s="8" t="n">
        <v>46225</v>
      </c>
      <c r="B9292" t="inlineStr">
        <is>
          <t>DL</t>
        </is>
      </c>
      <c r="C9292" s="9">
        <f>_xlfn.XLOOKUP(B9292,Carriers[Code],Carriers[Airline])</f>
        <v/>
      </c>
      <c r="D9292" t="n">
        <v>2464</v>
      </c>
      <c r="E9292" t="inlineStr">
        <is>
          <t>ATL</t>
        </is>
      </c>
      <c r="F9292" s="10" t="n">
        <v>1755</v>
      </c>
      <c r="G9292" t="inlineStr">
        <is>
          <t>1700-1759</t>
        </is>
      </c>
      <c r="H9292" s="9">
        <f>INT(F9292/100)</f>
        <v/>
      </c>
      <c r="I9292" t="n">
        <v>30</v>
      </c>
      <c r="J9292" t="n">
        <v>1</v>
      </c>
      <c r="K9292" t="n">
        <v>1</v>
      </c>
      <c r="L9292" t="n">
        <v>0</v>
      </c>
      <c r="M9292" t="n">
        <v>0</v>
      </c>
      <c r="O9292" t="n">
        <v>0</v>
      </c>
    </row>
    <row r="9293">
      <c r="A9293" s="8" t="n">
        <v>46225</v>
      </c>
      <c r="B9293" t="inlineStr">
        <is>
          <t>AS</t>
        </is>
      </c>
      <c r="C9293" s="9">
        <f>_xlfn.XLOOKUP(B9293,Carriers[Code],Carriers[Airline])</f>
        <v/>
      </c>
      <c r="D9293" t="n">
        <v>304</v>
      </c>
      <c r="E9293" t="inlineStr">
        <is>
          <t>SEA</t>
        </is>
      </c>
      <c r="F9293" s="10" t="n">
        <v>1756</v>
      </c>
      <c r="G9293" t="inlineStr">
        <is>
          <t>1700-1759</t>
        </is>
      </c>
      <c r="H9293" s="9">
        <f>INT(F9293/100)</f>
        <v/>
      </c>
      <c r="I9293" t="n">
        <v>113</v>
      </c>
      <c r="J9293" t="n">
        <v>1</v>
      </c>
      <c r="K9293" t="n">
        <v>101</v>
      </c>
      <c r="L9293" t="n">
        <v>1</v>
      </c>
      <c r="M9293" t="n">
        <v>0</v>
      </c>
      <c r="O9293" t="n">
        <v>0</v>
      </c>
      <c r="P9293" t="n">
        <v>0</v>
      </c>
      <c r="Q9293" t="n">
        <v>0</v>
      </c>
      <c r="R9293" t="n">
        <v>0</v>
      </c>
      <c r="S9293" t="n">
        <v>0</v>
      </c>
      <c r="T9293" t="n">
        <v>101</v>
      </c>
    </row>
    <row r="9294">
      <c r="A9294" s="8" t="n">
        <v>46225</v>
      </c>
      <c r="B9294" t="inlineStr">
        <is>
          <t>YX</t>
        </is>
      </c>
      <c r="C9294" s="9">
        <f>_xlfn.XLOOKUP(B9294,Carriers[Code],Carriers[Airline])</f>
        <v/>
      </c>
      <c r="D9294" t="n">
        <v>5831</v>
      </c>
      <c r="E9294" t="inlineStr">
        <is>
          <t>LGA</t>
        </is>
      </c>
      <c r="F9294" s="10" t="n">
        <v>1800</v>
      </c>
      <c r="G9294" t="inlineStr">
        <is>
          <t>1800-1859</t>
        </is>
      </c>
      <c r="H9294" s="9">
        <f>INT(F9294/100)</f>
        <v/>
      </c>
      <c r="I9294" t="n">
        <v>156</v>
      </c>
      <c r="J9294" t="n">
        <v>1</v>
      </c>
      <c r="K9294" t="n">
        <v>144</v>
      </c>
      <c r="L9294" t="n">
        <v>1</v>
      </c>
      <c r="M9294" t="n">
        <v>0</v>
      </c>
      <c r="O9294" t="n">
        <v>0</v>
      </c>
      <c r="P9294" t="n">
        <v>34</v>
      </c>
      <c r="Q9294" t="n">
        <v>0</v>
      </c>
      <c r="R9294" t="n">
        <v>0</v>
      </c>
      <c r="S9294" t="n">
        <v>0</v>
      </c>
      <c r="T9294" t="n">
        <v>110</v>
      </c>
    </row>
    <row r="9295">
      <c r="A9295" s="8" t="n">
        <v>46225</v>
      </c>
      <c r="B9295" t="inlineStr">
        <is>
          <t>YX</t>
        </is>
      </c>
      <c r="C9295" s="9">
        <f>_xlfn.XLOOKUP(B9295,Carriers[Code],Carriers[Airline])</f>
        <v/>
      </c>
      <c r="D9295" t="n">
        <v>3543</v>
      </c>
      <c r="E9295" t="inlineStr">
        <is>
          <t>IAD</t>
        </is>
      </c>
      <c r="F9295" s="10" t="n">
        <v>1805</v>
      </c>
      <c r="G9295" t="inlineStr">
        <is>
          <t>1800-1859</t>
        </is>
      </c>
      <c r="H9295" s="9">
        <f>INT(F9295/100)</f>
        <v/>
      </c>
      <c r="I9295" t="n">
        <v>147</v>
      </c>
      <c r="J9295" t="n">
        <v>1</v>
      </c>
      <c r="K9295" t="n">
        <v>133</v>
      </c>
      <c r="L9295" t="n">
        <v>1</v>
      </c>
      <c r="M9295" t="n">
        <v>0</v>
      </c>
      <c r="O9295" t="n">
        <v>0</v>
      </c>
      <c r="P9295" t="n">
        <v>39</v>
      </c>
      <c r="Q9295" t="n">
        <v>0</v>
      </c>
      <c r="R9295" t="n">
        <v>0</v>
      </c>
      <c r="S9295" t="n">
        <v>0</v>
      </c>
      <c r="T9295" t="n">
        <v>94</v>
      </c>
    </row>
    <row r="9296">
      <c r="A9296" s="8" t="n">
        <v>46225</v>
      </c>
      <c r="B9296" t="inlineStr">
        <is>
          <t>UA</t>
        </is>
      </c>
      <c r="C9296" s="9">
        <f>_xlfn.XLOOKUP(B9296,Carriers[Code],Carriers[Airline])</f>
        <v/>
      </c>
      <c r="D9296" t="n">
        <v>2400</v>
      </c>
      <c r="E9296" t="inlineStr">
        <is>
          <t>SFO</t>
        </is>
      </c>
      <c r="F9296" s="10" t="n">
        <v>1810</v>
      </c>
      <c r="G9296" t="inlineStr">
        <is>
          <t>1800-1859</t>
        </is>
      </c>
      <c r="H9296" s="9">
        <f>INT(F9296/100)</f>
        <v/>
      </c>
      <c r="I9296" t="n">
        <v>-6</v>
      </c>
      <c r="J9296" t="n">
        <v>0</v>
      </c>
      <c r="K9296" t="n">
        <v>8</v>
      </c>
      <c r="L9296" t="n">
        <v>0</v>
      </c>
      <c r="M9296" t="n">
        <v>0</v>
      </c>
      <c r="O9296" t="n">
        <v>0</v>
      </c>
    </row>
    <row r="9297">
      <c r="A9297" s="8" t="n">
        <v>46225</v>
      </c>
      <c r="B9297" t="inlineStr">
        <is>
          <t>YX</t>
        </is>
      </c>
      <c r="C9297" s="9">
        <f>_xlfn.XLOOKUP(B9297,Carriers[Code],Carriers[Airline])</f>
        <v/>
      </c>
      <c r="D9297" t="n">
        <v>5718</v>
      </c>
      <c r="E9297" t="inlineStr">
        <is>
          <t>EWR</t>
        </is>
      </c>
      <c r="F9297" s="10" t="n">
        <v>1815</v>
      </c>
      <c r="G9297" t="inlineStr">
        <is>
          <t>1800-1859</t>
        </is>
      </c>
      <c r="H9297" s="9">
        <f>INT(F9297/100)</f>
        <v/>
      </c>
      <c r="I9297" t="n">
        <v>2</v>
      </c>
      <c r="J9297" t="n">
        <v>0</v>
      </c>
      <c r="K9297" t="n">
        <v>-25</v>
      </c>
      <c r="L9297" t="n">
        <v>0</v>
      </c>
      <c r="M9297" t="n">
        <v>0</v>
      </c>
      <c r="O9297" t="n">
        <v>0</v>
      </c>
    </row>
    <row r="9298">
      <c r="A9298" s="8" t="n">
        <v>46225</v>
      </c>
      <c r="B9298" t="inlineStr">
        <is>
          <t>MQ</t>
        </is>
      </c>
      <c r="C9298" s="9">
        <f>_xlfn.XLOOKUP(B9298,Carriers[Code],Carriers[Airline])</f>
        <v/>
      </c>
      <c r="D9298" t="n">
        <v>3408</v>
      </c>
      <c r="E9298" t="inlineStr">
        <is>
          <t>CVG</t>
        </is>
      </c>
      <c r="F9298" s="10" t="n">
        <v>1820</v>
      </c>
      <c r="G9298" t="inlineStr">
        <is>
          <t>1800-1859</t>
        </is>
      </c>
      <c r="H9298" s="9">
        <f>INT(F9298/100)</f>
        <v/>
      </c>
      <c r="I9298" t="n">
        <v>5</v>
      </c>
      <c r="J9298" t="n">
        <v>0</v>
      </c>
      <c r="K9298" t="n">
        <v>-6</v>
      </c>
      <c r="L9298" t="n">
        <v>0</v>
      </c>
      <c r="M9298" t="n">
        <v>0</v>
      </c>
      <c r="O9298" t="n">
        <v>0</v>
      </c>
    </row>
    <row r="9299">
      <c r="A9299" s="8" t="n">
        <v>46225</v>
      </c>
      <c r="B9299" t="inlineStr">
        <is>
          <t>B6</t>
        </is>
      </c>
      <c r="C9299" s="9">
        <f>_xlfn.XLOOKUP(B9299,Carriers[Code],Carriers[Airline])</f>
        <v/>
      </c>
      <c r="D9299" t="n">
        <v>2459</v>
      </c>
      <c r="E9299" t="inlineStr">
        <is>
          <t>PHL</t>
        </is>
      </c>
      <c r="F9299" s="10" t="n">
        <v>1821</v>
      </c>
      <c r="G9299" t="inlineStr">
        <is>
          <t>1800-1859</t>
        </is>
      </c>
      <c r="H9299" s="9">
        <f>INT(F9299/100)</f>
        <v/>
      </c>
      <c r="M9299" t="n">
        <v>1</v>
      </c>
      <c r="N9299" t="inlineStr">
        <is>
          <t>A</t>
        </is>
      </c>
      <c r="O9299" t="n">
        <v>0</v>
      </c>
    </row>
    <row r="9300">
      <c r="A9300" s="8" t="n">
        <v>46225</v>
      </c>
      <c r="B9300" t="inlineStr">
        <is>
          <t>WN</t>
        </is>
      </c>
      <c r="C9300" s="9">
        <f>_xlfn.XLOOKUP(B9300,Carriers[Code],Carriers[Airline])</f>
        <v/>
      </c>
      <c r="D9300" t="n">
        <v>754</v>
      </c>
      <c r="E9300" t="inlineStr">
        <is>
          <t>STL</t>
        </is>
      </c>
      <c r="F9300" s="10" t="n">
        <v>1825</v>
      </c>
      <c r="G9300" t="inlineStr">
        <is>
          <t>1800-1859</t>
        </is>
      </c>
      <c r="H9300" s="9">
        <f>INT(F9300/100)</f>
        <v/>
      </c>
      <c r="I9300" t="n">
        <v>147</v>
      </c>
      <c r="J9300" t="n">
        <v>1</v>
      </c>
      <c r="K9300" t="n">
        <v>163</v>
      </c>
      <c r="L9300" t="n">
        <v>1</v>
      </c>
      <c r="M9300" t="n">
        <v>0</v>
      </c>
      <c r="O9300" t="n">
        <v>0</v>
      </c>
      <c r="P9300" t="n">
        <v>12</v>
      </c>
      <c r="Q9300" t="n">
        <v>0</v>
      </c>
      <c r="R9300" t="n">
        <v>16</v>
      </c>
      <c r="S9300" t="n">
        <v>0</v>
      </c>
      <c r="T9300" t="n">
        <v>135</v>
      </c>
    </row>
    <row r="9301">
      <c r="A9301" s="8" t="n">
        <v>46225</v>
      </c>
      <c r="B9301" t="inlineStr">
        <is>
          <t>UA</t>
        </is>
      </c>
      <c r="C9301" s="9">
        <f>_xlfn.XLOOKUP(B9301,Carriers[Code],Carriers[Airline])</f>
        <v/>
      </c>
      <c r="D9301" t="n">
        <v>639</v>
      </c>
      <c r="E9301" t="inlineStr">
        <is>
          <t>LAX</t>
        </is>
      </c>
      <c r="F9301" s="10" t="n">
        <v>1826</v>
      </c>
      <c r="G9301" t="inlineStr">
        <is>
          <t>1800-1859</t>
        </is>
      </c>
      <c r="H9301" s="9">
        <f>INT(F9301/100)</f>
        <v/>
      </c>
      <c r="I9301" t="n">
        <v>12</v>
      </c>
      <c r="J9301" t="n">
        <v>0</v>
      </c>
      <c r="K9301" t="n">
        <v>10</v>
      </c>
      <c r="L9301" t="n">
        <v>0</v>
      </c>
      <c r="M9301" t="n">
        <v>0</v>
      </c>
      <c r="O9301" t="n">
        <v>0</v>
      </c>
    </row>
    <row r="9302">
      <c r="A9302" s="8" t="n">
        <v>46225</v>
      </c>
      <c r="B9302" t="inlineStr">
        <is>
          <t>AA</t>
        </is>
      </c>
      <c r="C9302" s="9">
        <f>_xlfn.XLOOKUP(B9302,Carriers[Code],Carriers[Airline])</f>
        <v/>
      </c>
      <c r="D9302" t="n">
        <v>1554</v>
      </c>
      <c r="E9302" t="inlineStr">
        <is>
          <t>ORD</t>
        </is>
      </c>
      <c r="F9302" s="10" t="n">
        <v>1830</v>
      </c>
      <c r="G9302" t="inlineStr">
        <is>
          <t>1800-1859</t>
        </is>
      </c>
      <c r="H9302" s="9">
        <f>INT(F9302/100)</f>
        <v/>
      </c>
      <c r="I9302" t="n">
        <v>96</v>
      </c>
      <c r="J9302" t="n">
        <v>1</v>
      </c>
      <c r="K9302" t="n">
        <v>66</v>
      </c>
      <c r="L9302" t="n">
        <v>1</v>
      </c>
      <c r="M9302" t="n">
        <v>0</v>
      </c>
      <c r="O9302" t="n">
        <v>0</v>
      </c>
      <c r="P9302" t="n">
        <v>0</v>
      </c>
      <c r="Q9302" t="n">
        <v>0</v>
      </c>
      <c r="R9302" t="n">
        <v>8</v>
      </c>
      <c r="S9302" t="n">
        <v>0</v>
      </c>
      <c r="T9302" t="n">
        <v>58</v>
      </c>
    </row>
    <row r="9303">
      <c r="A9303" s="8" t="n">
        <v>46225</v>
      </c>
      <c r="B9303" t="inlineStr">
        <is>
          <t>WN</t>
        </is>
      </c>
      <c r="C9303" s="9">
        <f>_xlfn.XLOOKUP(B9303,Carriers[Code],Carriers[Airline])</f>
        <v/>
      </c>
      <c r="D9303" t="n">
        <v>3543</v>
      </c>
      <c r="E9303" t="inlineStr">
        <is>
          <t>BWI</t>
        </is>
      </c>
      <c r="F9303" s="10" t="n">
        <v>1840</v>
      </c>
      <c r="G9303" t="inlineStr">
        <is>
          <t>1800-1859</t>
        </is>
      </c>
      <c r="H9303" s="9">
        <f>INT(F9303/100)</f>
        <v/>
      </c>
      <c r="I9303" t="n">
        <v>60</v>
      </c>
      <c r="J9303" t="n">
        <v>1</v>
      </c>
      <c r="K9303" t="n">
        <v>50</v>
      </c>
      <c r="L9303" t="n">
        <v>1</v>
      </c>
      <c r="M9303" t="n">
        <v>0</v>
      </c>
      <c r="O9303" t="n">
        <v>0</v>
      </c>
      <c r="P9303" t="n">
        <v>17</v>
      </c>
      <c r="Q9303" t="n">
        <v>0</v>
      </c>
      <c r="R9303" t="n">
        <v>0</v>
      </c>
      <c r="S9303" t="n">
        <v>0</v>
      </c>
      <c r="T9303" t="n">
        <v>33</v>
      </c>
    </row>
    <row r="9304">
      <c r="A9304" s="8" t="n">
        <v>46225</v>
      </c>
      <c r="B9304" t="inlineStr">
        <is>
          <t>UA</t>
        </is>
      </c>
      <c r="C9304" s="9">
        <f>_xlfn.XLOOKUP(B9304,Carriers[Code],Carriers[Airline])</f>
        <v/>
      </c>
      <c r="D9304" t="n">
        <v>1015</v>
      </c>
      <c r="E9304" t="inlineStr">
        <is>
          <t>ORD</t>
        </is>
      </c>
      <c r="F9304" s="10" t="n">
        <v>1843</v>
      </c>
      <c r="G9304" t="inlineStr">
        <is>
          <t>1800-1859</t>
        </is>
      </c>
      <c r="H9304" s="9">
        <f>INT(F9304/100)</f>
        <v/>
      </c>
      <c r="I9304" t="n">
        <v>3</v>
      </c>
      <c r="J9304" t="n">
        <v>0</v>
      </c>
      <c r="K9304" t="n">
        <v>19</v>
      </c>
      <c r="L9304" t="n">
        <v>1</v>
      </c>
      <c r="M9304" t="n">
        <v>0</v>
      </c>
      <c r="O9304" t="n">
        <v>0</v>
      </c>
      <c r="P9304" t="n">
        <v>0</v>
      </c>
      <c r="Q9304" t="n">
        <v>0</v>
      </c>
      <c r="R9304" t="n">
        <v>19</v>
      </c>
      <c r="S9304" t="n">
        <v>0</v>
      </c>
      <c r="T9304" t="n">
        <v>0</v>
      </c>
    </row>
    <row r="9305">
      <c r="A9305" s="8" t="n">
        <v>46225</v>
      </c>
      <c r="B9305" t="inlineStr">
        <is>
          <t>DL</t>
        </is>
      </c>
      <c r="C9305" s="9">
        <f>_xlfn.XLOOKUP(B9305,Carriers[Code],Carriers[Airline])</f>
        <v/>
      </c>
      <c r="D9305" t="n">
        <v>445</v>
      </c>
      <c r="E9305" t="inlineStr">
        <is>
          <t>SLC</t>
        </is>
      </c>
      <c r="F9305" s="10" t="n">
        <v>1845</v>
      </c>
      <c r="G9305" t="inlineStr">
        <is>
          <t>1800-1859</t>
        </is>
      </c>
      <c r="H9305" s="9">
        <f>INT(F9305/100)</f>
        <v/>
      </c>
      <c r="I9305" t="n">
        <v>17</v>
      </c>
      <c r="J9305" t="n">
        <v>1</v>
      </c>
      <c r="K9305" t="n">
        <v>8</v>
      </c>
      <c r="L9305" t="n">
        <v>0</v>
      </c>
      <c r="M9305" t="n">
        <v>0</v>
      </c>
      <c r="O9305" t="n">
        <v>0</v>
      </c>
    </row>
    <row r="9306">
      <c r="A9306" s="8" t="n">
        <v>46225</v>
      </c>
      <c r="B9306" t="inlineStr">
        <is>
          <t>WN</t>
        </is>
      </c>
      <c r="C9306" s="9">
        <f>_xlfn.XLOOKUP(B9306,Carriers[Code],Carriers[Airline])</f>
        <v/>
      </c>
      <c r="D9306" t="n">
        <v>2338</v>
      </c>
      <c r="E9306" t="inlineStr">
        <is>
          <t>BNA</t>
        </is>
      </c>
      <c r="F9306" s="10" t="n">
        <v>1850</v>
      </c>
      <c r="G9306" t="inlineStr">
        <is>
          <t>1800-1859</t>
        </is>
      </c>
      <c r="H9306" s="9">
        <f>INT(F9306/100)</f>
        <v/>
      </c>
      <c r="I9306" t="n">
        <v>-2</v>
      </c>
      <c r="J9306" t="n">
        <v>0</v>
      </c>
      <c r="K9306" t="n">
        <v>10</v>
      </c>
      <c r="L9306" t="n">
        <v>0</v>
      </c>
      <c r="M9306" t="n">
        <v>0</v>
      </c>
      <c r="O9306" t="n">
        <v>0</v>
      </c>
    </row>
    <row r="9307">
      <c r="A9307" s="8" t="n">
        <v>46225</v>
      </c>
      <c r="B9307" t="inlineStr">
        <is>
          <t>B6</t>
        </is>
      </c>
      <c r="C9307" s="9">
        <f>_xlfn.XLOOKUP(B9307,Carriers[Code],Carriers[Airline])</f>
        <v/>
      </c>
      <c r="D9307" t="n">
        <v>2269</v>
      </c>
      <c r="E9307" t="inlineStr">
        <is>
          <t>FLL</t>
        </is>
      </c>
      <c r="F9307" s="10" t="n">
        <v>1851</v>
      </c>
      <c r="G9307" t="inlineStr">
        <is>
          <t>1800-1859</t>
        </is>
      </c>
      <c r="H9307" s="9">
        <f>INT(F9307/100)</f>
        <v/>
      </c>
      <c r="I9307" t="n">
        <v>39</v>
      </c>
      <c r="J9307" t="n">
        <v>1</v>
      </c>
      <c r="K9307" t="n">
        <v>10</v>
      </c>
      <c r="L9307" t="n">
        <v>0</v>
      </c>
      <c r="M9307" t="n">
        <v>0</v>
      </c>
      <c r="O9307" t="n">
        <v>0</v>
      </c>
    </row>
    <row r="9308">
      <c r="A9308" s="8" t="n">
        <v>46225</v>
      </c>
      <c r="B9308" t="inlineStr">
        <is>
          <t>AA</t>
        </is>
      </c>
      <c r="C9308" s="9">
        <f>_xlfn.XLOOKUP(B9308,Carriers[Code],Carriers[Airline])</f>
        <v/>
      </c>
      <c r="D9308" t="n">
        <v>1552</v>
      </c>
      <c r="E9308" t="inlineStr">
        <is>
          <t>CLT</t>
        </is>
      </c>
      <c r="F9308" s="10" t="n">
        <v>1855</v>
      </c>
      <c r="G9308" t="inlineStr">
        <is>
          <t>1800-1859</t>
        </is>
      </c>
      <c r="H9308" s="9">
        <f>INT(F9308/100)</f>
        <v/>
      </c>
      <c r="I9308" t="n">
        <v>30</v>
      </c>
      <c r="J9308" t="n">
        <v>1</v>
      </c>
      <c r="K9308" t="n">
        <v>21</v>
      </c>
      <c r="L9308" t="n">
        <v>1</v>
      </c>
      <c r="M9308" t="n">
        <v>0</v>
      </c>
      <c r="O9308" t="n">
        <v>0</v>
      </c>
      <c r="P9308" t="n">
        <v>0</v>
      </c>
      <c r="Q9308" t="n">
        <v>6</v>
      </c>
      <c r="R9308" t="n">
        <v>0</v>
      </c>
      <c r="S9308" t="n">
        <v>0</v>
      </c>
      <c r="T9308" t="n">
        <v>15</v>
      </c>
    </row>
    <row r="9309">
      <c r="A9309" s="8" t="n">
        <v>46225</v>
      </c>
      <c r="B9309" t="inlineStr">
        <is>
          <t>YX</t>
        </is>
      </c>
      <c r="C9309" s="9">
        <f>_xlfn.XLOOKUP(B9309,Carriers[Code],Carriers[Airline])</f>
        <v/>
      </c>
      <c r="D9309" t="n">
        <v>4641</v>
      </c>
      <c r="E9309" t="inlineStr">
        <is>
          <t>CMH</t>
        </is>
      </c>
      <c r="F9309" s="10" t="n">
        <v>1855</v>
      </c>
      <c r="G9309" t="inlineStr">
        <is>
          <t>1800-1859</t>
        </is>
      </c>
      <c r="H9309" s="9">
        <f>INT(F9309/100)</f>
        <v/>
      </c>
      <c r="I9309" t="n">
        <v>146</v>
      </c>
      <c r="J9309" t="n">
        <v>1</v>
      </c>
      <c r="K9309" t="n">
        <v>169</v>
      </c>
      <c r="L9309" t="n">
        <v>1</v>
      </c>
      <c r="M9309" t="n">
        <v>0</v>
      </c>
      <c r="O9309" t="n">
        <v>0</v>
      </c>
      <c r="P9309" t="n">
        <v>0</v>
      </c>
      <c r="Q9309" t="n">
        <v>0</v>
      </c>
      <c r="R9309" t="n">
        <v>23</v>
      </c>
      <c r="S9309" t="n">
        <v>0</v>
      </c>
      <c r="T9309" t="n">
        <v>146</v>
      </c>
    </row>
    <row r="9310">
      <c r="A9310" s="8" t="n">
        <v>46225</v>
      </c>
      <c r="B9310" t="inlineStr">
        <is>
          <t>DL</t>
        </is>
      </c>
      <c r="C9310" s="9">
        <f>_xlfn.XLOOKUP(B9310,Carriers[Code],Carriers[Airline])</f>
        <v/>
      </c>
      <c r="D9310" t="n">
        <v>1677</v>
      </c>
      <c r="E9310" t="inlineStr">
        <is>
          <t>AUS</t>
        </is>
      </c>
      <c r="F9310" s="10" t="n">
        <v>1859</v>
      </c>
      <c r="G9310" t="inlineStr">
        <is>
          <t>1800-1859</t>
        </is>
      </c>
      <c r="H9310" s="9">
        <f>INT(F9310/100)</f>
        <v/>
      </c>
      <c r="I9310" t="n">
        <v>0</v>
      </c>
      <c r="J9310" t="n">
        <v>0</v>
      </c>
      <c r="K9310" t="n">
        <v>31</v>
      </c>
      <c r="L9310" t="n">
        <v>1</v>
      </c>
      <c r="M9310" t="n">
        <v>0</v>
      </c>
      <c r="O9310" t="n">
        <v>0</v>
      </c>
      <c r="P9310" t="n">
        <v>0</v>
      </c>
      <c r="Q9310" t="n">
        <v>0</v>
      </c>
      <c r="R9310" t="n">
        <v>31</v>
      </c>
      <c r="S9310" t="n">
        <v>0</v>
      </c>
      <c r="T9310" t="n">
        <v>0</v>
      </c>
    </row>
    <row r="9311">
      <c r="A9311" s="8" t="n">
        <v>46225</v>
      </c>
      <c r="B9311" t="inlineStr">
        <is>
          <t>YX</t>
        </is>
      </c>
      <c r="C9311" s="9">
        <f>_xlfn.XLOOKUP(B9311,Carriers[Code],Carriers[Airline])</f>
        <v/>
      </c>
      <c r="D9311" t="n">
        <v>5716</v>
      </c>
      <c r="E9311" t="inlineStr">
        <is>
          <t>LGA</t>
        </is>
      </c>
      <c r="F9311" s="10" t="n">
        <v>1859</v>
      </c>
      <c r="G9311" t="inlineStr">
        <is>
          <t>1800-1859</t>
        </is>
      </c>
      <c r="H9311" s="9">
        <f>INT(F9311/100)</f>
        <v/>
      </c>
      <c r="I9311" t="n">
        <v>72</v>
      </c>
      <c r="J9311" t="n">
        <v>1</v>
      </c>
      <c r="K9311" t="n">
        <v>79</v>
      </c>
      <c r="L9311" t="n">
        <v>1</v>
      </c>
      <c r="M9311" t="n">
        <v>0</v>
      </c>
      <c r="O9311" t="n">
        <v>0</v>
      </c>
      <c r="P9311" t="n">
        <v>58</v>
      </c>
      <c r="Q9311" t="n">
        <v>0</v>
      </c>
      <c r="R9311" t="n">
        <v>7</v>
      </c>
      <c r="S9311" t="n">
        <v>0</v>
      </c>
      <c r="T9311" t="n">
        <v>14</v>
      </c>
    </row>
    <row r="9312">
      <c r="A9312" s="8" t="n">
        <v>46225</v>
      </c>
      <c r="B9312" t="inlineStr">
        <is>
          <t>B6</t>
        </is>
      </c>
      <c r="C9312" s="9">
        <f>_xlfn.XLOOKUP(B9312,Carriers[Code],Carriers[Airline])</f>
        <v/>
      </c>
      <c r="D9312" t="n">
        <v>1633</v>
      </c>
      <c r="E9312" t="inlineStr">
        <is>
          <t>SFO</t>
        </is>
      </c>
      <c r="F9312" s="10" t="n">
        <v>1905</v>
      </c>
      <c r="G9312" t="inlineStr">
        <is>
          <t>1900-1959</t>
        </is>
      </c>
      <c r="H9312" s="9">
        <f>INT(F9312/100)</f>
        <v/>
      </c>
      <c r="I9312" t="n">
        <v>182</v>
      </c>
      <c r="J9312" t="n">
        <v>1</v>
      </c>
      <c r="K9312" t="n">
        <v>183</v>
      </c>
      <c r="L9312" t="n">
        <v>1</v>
      </c>
      <c r="M9312" t="n">
        <v>0</v>
      </c>
      <c r="O9312" t="n">
        <v>0</v>
      </c>
      <c r="P9312" t="n">
        <v>0</v>
      </c>
      <c r="Q9312" t="n">
        <v>0</v>
      </c>
      <c r="R9312" t="n">
        <v>183</v>
      </c>
      <c r="S9312" t="n">
        <v>0</v>
      </c>
      <c r="T9312" t="n">
        <v>0</v>
      </c>
    </row>
    <row r="9313">
      <c r="A9313" s="8" t="n">
        <v>46225</v>
      </c>
      <c r="B9313" t="inlineStr">
        <is>
          <t>DL</t>
        </is>
      </c>
      <c r="C9313" s="9">
        <f>_xlfn.XLOOKUP(B9313,Carriers[Code],Carriers[Airline])</f>
        <v/>
      </c>
      <c r="D9313" t="n">
        <v>973</v>
      </c>
      <c r="E9313" t="inlineStr">
        <is>
          <t>ATL</t>
        </is>
      </c>
      <c r="F9313" s="10" t="n">
        <v>1910</v>
      </c>
      <c r="G9313" t="inlineStr">
        <is>
          <t>1900-1959</t>
        </is>
      </c>
      <c r="H9313" s="9">
        <f>INT(F9313/100)</f>
        <v/>
      </c>
      <c r="I9313" t="n">
        <v>19</v>
      </c>
      <c r="J9313" t="n">
        <v>1</v>
      </c>
      <c r="K9313" t="n">
        <v>-13</v>
      </c>
      <c r="L9313" t="n">
        <v>0</v>
      </c>
      <c r="M9313" t="n">
        <v>0</v>
      </c>
      <c r="O9313" t="n">
        <v>0</v>
      </c>
    </row>
    <row r="9314">
      <c r="A9314" s="8" t="n">
        <v>46225</v>
      </c>
      <c r="B9314" t="inlineStr">
        <is>
          <t>DL</t>
        </is>
      </c>
      <c r="C9314" s="9">
        <f>_xlfn.XLOOKUP(B9314,Carriers[Code],Carriers[Airline])</f>
        <v/>
      </c>
      <c r="D9314" t="n">
        <v>2305</v>
      </c>
      <c r="E9314" t="inlineStr">
        <is>
          <t>DFW</t>
        </is>
      </c>
      <c r="F9314" s="10" t="n">
        <v>1920</v>
      </c>
      <c r="G9314" t="inlineStr">
        <is>
          <t>1900-1959</t>
        </is>
      </c>
      <c r="H9314" s="9">
        <f>INT(F9314/100)</f>
        <v/>
      </c>
      <c r="I9314" t="n">
        <v>289</v>
      </c>
      <c r="J9314" t="n">
        <v>1</v>
      </c>
      <c r="K9314" t="n">
        <v>277</v>
      </c>
      <c r="L9314" t="n">
        <v>1</v>
      </c>
      <c r="M9314" t="n">
        <v>0</v>
      </c>
      <c r="O9314" t="n">
        <v>0</v>
      </c>
      <c r="P9314" t="n">
        <v>169</v>
      </c>
      <c r="Q9314" t="n">
        <v>0</v>
      </c>
      <c r="R9314" t="n">
        <v>0</v>
      </c>
      <c r="S9314" t="n">
        <v>0</v>
      </c>
      <c r="T9314" t="n">
        <v>108</v>
      </c>
    </row>
    <row r="9315">
      <c r="A9315" s="8" t="n">
        <v>46225</v>
      </c>
      <c r="B9315" t="inlineStr">
        <is>
          <t>YX</t>
        </is>
      </c>
      <c r="C9315" s="9">
        <f>_xlfn.XLOOKUP(B9315,Carriers[Code],Carriers[Airline])</f>
        <v/>
      </c>
      <c r="D9315" t="n">
        <v>5629</v>
      </c>
      <c r="E9315" t="inlineStr">
        <is>
          <t>CMH</t>
        </is>
      </c>
      <c r="F9315" s="10" t="n">
        <v>1925</v>
      </c>
      <c r="G9315" t="inlineStr">
        <is>
          <t>1900-1959</t>
        </is>
      </c>
      <c r="H9315" s="9">
        <f>INT(F9315/100)</f>
        <v/>
      </c>
      <c r="I9315" t="n">
        <v>52</v>
      </c>
      <c r="J9315" t="n">
        <v>1</v>
      </c>
      <c r="K9315" t="n">
        <v>54</v>
      </c>
      <c r="L9315" t="n">
        <v>1</v>
      </c>
      <c r="M9315" t="n">
        <v>0</v>
      </c>
      <c r="O9315" t="n">
        <v>0</v>
      </c>
      <c r="P9315" t="n">
        <v>12</v>
      </c>
      <c r="Q9315" t="n">
        <v>0</v>
      </c>
      <c r="R9315" t="n">
        <v>2</v>
      </c>
      <c r="S9315" t="n">
        <v>0</v>
      </c>
      <c r="T9315" t="n">
        <v>40</v>
      </c>
    </row>
    <row r="9316">
      <c r="A9316" s="8" t="n">
        <v>46225</v>
      </c>
      <c r="B9316" t="inlineStr">
        <is>
          <t>AA</t>
        </is>
      </c>
      <c r="C9316" s="9">
        <f>_xlfn.XLOOKUP(B9316,Carriers[Code],Carriers[Airline])</f>
        <v/>
      </c>
      <c r="D9316" t="n">
        <v>852</v>
      </c>
      <c r="E9316" t="inlineStr">
        <is>
          <t>DCA</t>
        </is>
      </c>
      <c r="F9316" s="10" t="n">
        <v>1927</v>
      </c>
      <c r="G9316" t="inlineStr">
        <is>
          <t>1900-1959</t>
        </is>
      </c>
      <c r="H9316" s="9">
        <f>INT(F9316/100)</f>
        <v/>
      </c>
      <c r="I9316" t="n">
        <v>167</v>
      </c>
      <c r="J9316" t="n">
        <v>1</v>
      </c>
      <c r="K9316" t="n">
        <v>165</v>
      </c>
      <c r="L9316" t="n">
        <v>1</v>
      </c>
      <c r="M9316" t="n">
        <v>0</v>
      </c>
      <c r="O9316" t="n">
        <v>0</v>
      </c>
      <c r="P9316" t="n">
        <v>23</v>
      </c>
      <c r="Q9316" t="n">
        <v>0</v>
      </c>
      <c r="R9316" t="n">
        <v>0</v>
      </c>
      <c r="S9316" t="n">
        <v>0</v>
      </c>
      <c r="T9316" t="n">
        <v>142</v>
      </c>
    </row>
    <row r="9317">
      <c r="A9317" s="8" t="n">
        <v>46225</v>
      </c>
      <c r="B9317" t="inlineStr">
        <is>
          <t>UA</t>
        </is>
      </c>
      <c r="C9317" s="9">
        <f>_xlfn.XLOOKUP(B9317,Carriers[Code],Carriers[Airline])</f>
        <v/>
      </c>
      <c r="D9317" t="n">
        <v>2136</v>
      </c>
      <c r="E9317" t="inlineStr">
        <is>
          <t>IAD</t>
        </is>
      </c>
      <c r="F9317" s="10" t="n">
        <v>1927</v>
      </c>
      <c r="G9317" t="inlineStr">
        <is>
          <t>1900-1959</t>
        </is>
      </c>
      <c r="H9317" s="9">
        <f>INT(F9317/100)</f>
        <v/>
      </c>
      <c r="I9317" t="n">
        <v>26</v>
      </c>
      <c r="J9317" t="n">
        <v>1</v>
      </c>
      <c r="K9317" t="n">
        <v>9</v>
      </c>
      <c r="L9317" t="n">
        <v>0</v>
      </c>
      <c r="M9317" t="n">
        <v>0</v>
      </c>
      <c r="O9317" t="n">
        <v>0</v>
      </c>
    </row>
    <row r="9318">
      <c r="A9318" s="8" t="n">
        <v>46225</v>
      </c>
      <c r="B9318" t="inlineStr">
        <is>
          <t>B6</t>
        </is>
      </c>
      <c r="C9318" s="9">
        <f>_xlfn.XLOOKUP(B9318,Carriers[Code],Carriers[Airline])</f>
        <v/>
      </c>
      <c r="D9318" t="n">
        <v>197</v>
      </c>
      <c r="E9318" t="inlineStr">
        <is>
          <t>SEA</t>
        </is>
      </c>
      <c r="F9318" s="10" t="n">
        <v>1929</v>
      </c>
      <c r="G9318" t="inlineStr">
        <is>
          <t>1900-1959</t>
        </is>
      </c>
      <c r="H9318" s="9">
        <f>INT(F9318/100)</f>
        <v/>
      </c>
      <c r="I9318" t="n">
        <v>115</v>
      </c>
      <c r="J9318" t="n">
        <v>1</v>
      </c>
      <c r="K9318" t="n">
        <v>98</v>
      </c>
      <c r="L9318" t="n">
        <v>1</v>
      </c>
      <c r="M9318" t="n">
        <v>0</v>
      </c>
      <c r="O9318" t="n">
        <v>0</v>
      </c>
      <c r="P9318" t="n">
        <v>4</v>
      </c>
      <c r="Q9318" t="n">
        <v>0</v>
      </c>
      <c r="R9318" t="n">
        <v>0</v>
      </c>
      <c r="S9318" t="n">
        <v>0</v>
      </c>
      <c r="T9318" t="n">
        <v>94</v>
      </c>
    </row>
    <row r="9319">
      <c r="A9319" s="8" t="n">
        <v>46225</v>
      </c>
      <c r="B9319" t="inlineStr">
        <is>
          <t>DL</t>
        </is>
      </c>
      <c r="C9319" s="9">
        <f>_xlfn.XLOOKUP(B9319,Carriers[Code],Carriers[Airline])</f>
        <v/>
      </c>
      <c r="D9319" t="n">
        <v>324</v>
      </c>
      <c r="E9319" t="inlineStr">
        <is>
          <t>SEA</t>
        </is>
      </c>
      <c r="F9319" s="10" t="n">
        <v>1929</v>
      </c>
      <c r="G9319" t="inlineStr">
        <is>
          <t>1900-1959</t>
        </is>
      </c>
      <c r="H9319" s="9">
        <f>INT(F9319/100)</f>
        <v/>
      </c>
      <c r="I9319" t="n">
        <v>23</v>
      </c>
      <c r="J9319" t="n">
        <v>1</v>
      </c>
      <c r="K9319" t="n">
        <v>34</v>
      </c>
      <c r="L9319" t="n">
        <v>1</v>
      </c>
      <c r="M9319" t="n">
        <v>0</v>
      </c>
      <c r="O9319" t="n">
        <v>0</v>
      </c>
      <c r="P9319" t="n">
        <v>23</v>
      </c>
      <c r="Q9319" t="n">
        <v>0</v>
      </c>
      <c r="R9319" t="n">
        <v>11</v>
      </c>
      <c r="S9319" t="n">
        <v>0</v>
      </c>
      <c r="T9319" t="n">
        <v>0</v>
      </c>
    </row>
    <row r="9320">
      <c r="A9320" s="8" t="n">
        <v>46225</v>
      </c>
      <c r="B9320" t="inlineStr">
        <is>
          <t>B6</t>
        </is>
      </c>
      <c r="C9320" s="9">
        <f>_xlfn.XLOOKUP(B9320,Carriers[Code],Carriers[Airline])</f>
        <v/>
      </c>
      <c r="D9320" t="n">
        <v>247</v>
      </c>
      <c r="E9320" t="inlineStr">
        <is>
          <t>SLC</t>
        </is>
      </c>
      <c r="F9320" s="10" t="n">
        <v>1932</v>
      </c>
      <c r="G9320" t="inlineStr">
        <is>
          <t>1900-1959</t>
        </is>
      </c>
      <c r="H9320" s="9">
        <f>INT(F9320/100)</f>
        <v/>
      </c>
      <c r="I9320" t="n">
        <v>192</v>
      </c>
      <c r="J9320" t="n">
        <v>1</v>
      </c>
      <c r="K9320" t="n">
        <v>181</v>
      </c>
      <c r="L9320" t="n">
        <v>1</v>
      </c>
      <c r="M9320" t="n">
        <v>0</v>
      </c>
      <c r="O9320" t="n">
        <v>0</v>
      </c>
      <c r="P9320" t="n">
        <v>0</v>
      </c>
      <c r="Q9320" t="n">
        <v>0</v>
      </c>
      <c r="R9320" t="n">
        <v>25</v>
      </c>
      <c r="S9320" t="n">
        <v>0</v>
      </c>
      <c r="T9320" t="n">
        <v>156</v>
      </c>
    </row>
    <row r="9321">
      <c r="A9321" s="8" t="n">
        <v>46225</v>
      </c>
      <c r="B9321" t="inlineStr">
        <is>
          <t>AA</t>
        </is>
      </c>
      <c r="C9321" s="9">
        <f>_xlfn.XLOOKUP(B9321,Carriers[Code],Carriers[Airline])</f>
        <v/>
      </c>
      <c r="D9321" t="n">
        <v>1691</v>
      </c>
      <c r="E9321" t="inlineStr">
        <is>
          <t>LAX</t>
        </is>
      </c>
      <c r="F9321" s="10" t="n">
        <v>1935</v>
      </c>
      <c r="G9321" t="inlineStr">
        <is>
          <t>1900-1959</t>
        </is>
      </c>
      <c r="H9321" s="9">
        <f>INT(F9321/100)</f>
        <v/>
      </c>
      <c r="I9321" t="n">
        <v>18</v>
      </c>
      <c r="J9321" t="n">
        <v>1</v>
      </c>
      <c r="K9321" t="n">
        <v>13</v>
      </c>
      <c r="L9321" t="n">
        <v>0</v>
      </c>
      <c r="M9321" t="n">
        <v>0</v>
      </c>
      <c r="O9321" t="n">
        <v>0</v>
      </c>
    </row>
    <row r="9322">
      <c r="A9322" s="8" t="n">
        <v>46225</v>
      </c>
      <c r="B9322" t="inlineStr">
        <is>
          <t>B6</t>
        </is>
      </c>
      <c r="C9322" s="9">
        <f>_xlfn.XLOOKUP(B9322,Carriers[Code],Carriers[Airline])</f>
        <v/>
      </c>
      <c r="D9322" t="n">
        <v>2421</v>
      </c>
      <c r="E9322" t="inlineStr">
        <is>
          <t>PBI</t>
        </is>
      </c>
      <c r="F9322" s="10" t="n">
        <v>1935</v>
      </c>
      <c r="G9322" t="inlineStr">
        <is>
          <t>1900-1959</t>
        </is>
      </c>
      <c r="H9322" s="9">
        <f>INT(F9322/100)</f>
        <v/>
      </c>
      <c r="M9322" t="n">
        <v>1</v>
      </c>
      <c r="N9322" t="inlineStr">
        <is>
          <t>A</t>
        </is>
      </c>
      <c r="O9322" t="n">
        <v>0</v>
      </c>
    </row>
    <row r="9323">
      <c r="A9323" s="8" t="n">
        <v>46225</v>
      </c>
      <c r="B9323" t="inlineStr">
        <is>
          <t>AA</t>
        </is>
      </c>
      <c r="C9323" s="9">
        <f>_xlfn.XLOOKUP(B9323,Carriers[Code],Carriers[Airline])</f>
        <v/>
      </c>
      <c r="D9323" t="n">
        <v>1147</v>
      </c>
      <c r="E9323" t="inlineStr">
        <is>
          <t>PHL</t>
        </is>
      </c>
      <c r="F9323" s="10" t="n">
        <v>1937</v>
      </c>
      <c r="G9323" t="inlineStr">
        <is>
          <t>1900-1959</t>
        </is>
      </c>
      <c r="H9323" s="9">
        <f>INT(F9323/100)</f>
        <v/>
      </c>
      <c r="I9323" t="n">
        <v>66</v>
      </c>
      <c r="J9323" t="n">
        <v>1</v>
      </c>
      <c r="K9323" t="n">
        <v>58</v>
      </c>
      <c r="L9323" t="n">
        <v>1</v>
      </c>
      <c r="M9323" t="n">
        <v>0</v>
      </c>
      <c r="O9323" t="n">
        <v>0</v>
      </c>
      <c r="P9323" t="n">
        <v>4</v>
      </c>
      <c r="Q9323" t="n">
        <v>0</v>
      </c>
      <c r="R9323" t="n">
        <v>0</v>
      </c>
      <c r="S9323" t="n">
        <v>0</v>
      </c>
      <c r="T9323" t="n">
        <v>54</v>
      </c>
    </row>
    <row r="9324">
      <c r="A9324" s="8" t="n">
        <v>46225</v>
      </c>
      <c r="B9324" t="inlineStr">
        <is>
          <t>B6</t>
        </is>
      </c>
      <c r="C9324" s="9">
        <f>_xlfn.XLOOKUP(B9324,Carriers[Code],Carriers[Airline])</f>
        <v/>
      </c>
      <c r="D9324" t="n">
        <v>817</v>
      </c>
      <c r="E9324" t="inlineStr">
        <is>
          <t>JFK</t>
        </is>
      </c>
      <c r="F9324" s="10" t="n">
        <v>1939</v>
      </c>
      <c r="G9324" t="inlineStr">
        <is>
          <t>1900-1959</t>
        </is>
      </c>
      <c r="H9324" s="9">
        <f>INT(F9324/100)</f>
        <v/>
      </c>
      <c r="I9324" t="n">
        <v>203</v>
      </c>
      <c r="J9324" t="n">
        <v>1</v>
      </c>
      <c r="K9324" t="n">
        <v>198</v>
      </c>
      <c r="L9324" t="n">
        <v>1</v>
      </c>
      <c r="M9324" t="n">
        <v>0</v>
      </c>
      <c r="O9324" t="n">
        <v>0</v>
      </c>
      <c r="P9324" t="n">
        <v>198</v>
      </c>
      <c r="Q9324" t="n">
        <v>0</v>
      </c>
      <c r="R9324" t="n">
        <v>0</v>
      </c>
      <c r="S9324" t="n">
        <v>0</v>
      </c>
      <c r="T9324" t="n">
        <v>0</v>
      </c>
    </row>
    <row r="9325">
      <c r="A9325" s="8" t="n">
        <v>46225</v>
      </c>
      <c r="B9325" t="inlineStr">
        <is>
          <t>YX</t>
        </is>
      </c>
      <c r="C9325" s="9">
        <f>_xlfn.XLOOKUP(B9325,Carriers[Code],Carriers[Airline])</f>
        <v/>
      </c>
      <c r="D9325" t="n">
        <v>5807</v>
      </c>
      <c r="E9325" t="inlineStr">
        <is>
          <t>CLT</t>
        </is>
      </c>
      <c r="F9325" s="10" t="n">
        <v>1940</v>
      </c>
      <c r="G9325" t="inlineStr">
        <is>
          <t>1900-1959</t>
        </is>
      </c>
      <c r="H9325" s="9">
        <f>INT(F9325/100)</f>
        <v/>
      </c>
      <c r="I9325" t="n">
        <v>157</v>
      </c>
      <c r="J9325" t="n">
        <v>1</v>
      </c>
      <c r="K9325" t="n">
        <v>158</v>
      </c>
      <c r="L9325" t="n">
        <v>1</v>
      </c>
      <c r="M9325" t="n">
        <v>0</v>
      </c>
      <c r="O9325" t="n">
        <v>0</v>
      </c>
      <c r="P9325" t="n">
        <v>45</v>
      </c>
      <c r="Q9325" t="n">
        <v>0</v>
      </c>
      <c r="R9325" t="n">
        <v>1</v>
      </c>
      <c r="S9325" t="n">
        <v>0</v>
      </c>
      <c r="T9325" t="n">
        <v>112</v>
      </c>
    </row>
    <row r="9326">
      <c r="A9326" s="8" t="n">
        <v>46225</v>
      </c>
      <c r="B9326" t="inlineStr">
        <is>
          <t>AS</t>
        </is>
      </c>
      <c r="C9326" s="9">
        <f>_xlfn.XLOOKUP(B9326,Carriers[Code],Carriers[Airline])</f>
        <v/>
      </c>
      <c r="D9326" t="n">
        <v>1337</v>
      </c>
      <c r="E9326" t="inlineStr">
        <is>
          <t>SEA</t>
        </is>
      </c>
      <c r="F9326" s="10" t="n">
        <v>1944</v>
      </c>
      <c r="G9326" t="inlineStr">
        <is>
          <t>1900-1959</t>
        </is>
      </c>
      <c r="H9326" s="9">
        <f>INT(F9326/100)</f>
        <v/>
      </c>
      <c r="I9326" t="n">
        <v>-1</v>
      </c>
      <c r="J9326" t="n">
        <v>0</v>
      </c>
      <c r="K9326" t="n">
        <v>-7</v>
      </c>
      <c r="L9326" t="n">
        <v>0</v>
      </c>
      <c r="M9326" t="n">
        <v>0</v>
      </c>
      <c r="O9326" t="n">
        <v>0</v>
      </c>
    </row>
    <row r="9327">
      <c r="A9327" s="8" t="n">
        <v>46225</v>
      </c>
      <c r="B9327" t="inlineStr">
        <is>
          <t>DL</t>
        </is>
      </c>
      <c r="C9327" s="9">
        <f>_xlfn.XLOOKUP(B9327,Carriers[Code],Carriers[Airline])</f>
        <v/>
      </c>
      <c r="D9327" t="n">
        <v>2586</v>
      </c>
      <c r="E9327" t="inlineStr">
        <is>
          <t>BNA</t>
        </is>
      </c>
      <c r="F9327" s="10" t="n">
        <v>1945</v>
      </c>
      <c r="G9327" t="inlineStr">
        <is>
          <t>1900-1959</t>
        </is>
      </c>
      <c r="H9327" s="9">
        <f>INT(F9327/100)</f>
        <v/>
      </c>
      <c r="M9327" t="n">
        <v>1</v>
      </c>
      <c r="N9327" t="inlineStr">
        <is>
          <t>A</t>
        </is>
      </c>
      <c r="O9327" t="n">
        <v>0</v>
      </c>
    </row>
    <row r="9328">
      <c r="A9328" s="8" t="n">
        <v>46225</v>
      </c>
      <c r="B9328" t="inlineStr">
        <is>
          <t>B6</t>
        </is>
      </c>
      <c r="C9328" s="9">
        <f>_xlfn.XLOOKUP(B9328,Carriers[Code],Carriers[Airline])</f>
        <v/>
      </c>
      <c r="D9328" t="n">
        <v>1897</v>
      </c>
      <c r="E9328" t="inlineStr">
        <is>
          <t>ATL</t>
        </is>
      </c>
      <c r="F9328" s="10" t="n">
        <v>1951</v>
      </c>
      <c r="G9328" t="inlineStr">
        <is>
          <t>1900-1959</t>
        </is>
      </c>
      <c r="H9328" s="9">
        <f>INT(F9328/100)</f>
        <v/>
      </c>
      <c r="I9328" t="n">
        <v>217</v>
      </c>
      <c r="J9328" t="n">
        <v>1</v>
      </c>
      <c r="K9328" t="n">
        <v>202</v>
      </c>
      <c r="L9328" t="n">
        <v>1</v>
      </c>
      <c r="M9328" t="n">
        <v>0</v>
      </c>
      <c r="O9328" t="n">
        <v>0</v>
      </c>
      <c r="P9328" t="n">
        <v>0</v>
      </c>
      <c r="Q9328" t="n">
        <v>0</v>
      </c>
      <c r="R9328" t="n">
        <v>0</v>
      </c>
      <c r="S9328" t="n">
        <v>0</v>
      </c>
      <c r="T9328" t="n">
        <v>202</v>
      </c>
    </row>
    <row r="9329">
      <c r="A9329" s="8" t="n">
        <v>46225</v>
      </c>
      <c r="B9329" t="inlineStr">
        <is>
          <t>B6</t>
        </is>
      </c>
      <c r="C9329" s="9">
        <f>_xlfn.XLOOKUP(B9329,Carriers[Code],Carriers[Airline])</f>
        <v/>
      </c>
      <c r="D9329" t="n">
        <v>251</v>
      </c>
      <c r="E9329" t="inlineStr">
        <is>
          <t>MCO</t>
        </is>
      </c>
      <c r="F9329" s="10" t="n">
        <v>1955</v>
      </c>
      <c r="G9329" t="inlineStr">
        <is>
          <t>1900-1959</t>
        </is>
      </c>
      <c r="H9329" s="9">
        <f>INT(F9329/100)</f>
        <v/>
      </c>
      <c r="I9329" t="n">
        <v>65</v>
      </c>
      <c r="J9329" t="n">
        <v>1</v>
      </c>
      <c r="K9329" t="n">
        <v>60</v>
      </c>
      <c r="L9329" t="n">
        <v>1</v>
      </c>
      <c r="M9329" t="n">
        <v>0</v>
      </c>
      <c r="O9329" t="n">
        <v>0</v>
      </c>
      <c r="P9329" t="n">
        <v>60</v>
      </c>
      <c r="Q9329" t="n">
        <v>0</v>
      </c>
      <c r="R9329" t="n">
        <v>0</v>
      </c>
      <c r="S9329" t="n">
        <v>0</v>
      </c>
      <c r="T9329" t="n">
        <v>0</v>
      </c>
    </row>
    <row r="9330">
      <c r="A9330" s="8" t="n">
        <v>46225</v>
      </c>
      <c r="B9330" t="inlineStr">
        <is>
          <t>B6</t>
        </is>
      </c>
      <c r="C9330" s="9">
        <f>_xlfn.XLOOKUP(B9330,Carriers[Code],Carriers[Airline])</f>
        <v/>
      </c>
      <c r="D9330" t="n">
        <v>777</v>
      </c>
      <c r="E9330" t="inlineStr">
        <is>
          <t>LAS</t>
        </is>
      </c>
      <c r="F9330" s="10" t="n">
        <v>1959</v>
      </c>
      <c r="G9330" t="inlineStr">
        <is>
          <t>1900-1959</t>
        </is>
      </c>
      <c r="H9330" s="9">
        <f>INT(F9330/100)</f>
        <v/>
      </c>
      <c r="I9330" t="n">
        <v>15</v>
      </c>
      <c r="J9330" t="n">
        <v>1</v>
      </c>
      <c r="K9330" t="n">
        <v>35</v>
      </c>
      <c r="L9330" t="n">
        <v>1</v>
      </c>
      <c r="M9330" t="n">
        <v>0</v>
      </c>
      <c r="O9330" t="n">
        <v>0</v>
      </c>
      <c r="P9330" t="n">
        <v>15</v>
      </c>
      <c r="Q9330" t="n">
        <v>0</v>
      </c>
      <c r="R9330" t="n">
        <v>20</v>
      </c>
      <c r="S9330" t="n">
        <v>0</v>
      </c>
      <c r="T9330" t="n">
        <v>0</v>
      </c>
    </row>
    <row r="9331">
      <c r="A9331" s="8" t="n">
        <v>46225</v>
      </c>
      <c r="B9331" t="inlineStr">
        <is>
          <t>B6</t>
        </is>
      </c>
      <c r="C9331" s="9">
        <f>_xlfn.XLOOKUP(B9331,Carriers[Code],Carriers[Airline])</f>
        <v/>
      </c>
      <c r="D9331" t="n">
        <v>993</v>
      </c>
      <c r="E9331" t="inlineStr">
        <is>
          <t>DEN</t>
        </is>
      </c>
      <c r="F9331" s="10" t="n">
        <v>1959</v>
      </c>
      <c r="G9331" t="inlineStr">
        <is>
          <t>1900-1959</t>
        </is>
      </c>
      <c r="H9331" s="9">
        <f>INT(F9331/100)</f>
        <v/>
      </c>
      <c r="I9331" t="n">
        <v>80</v>
      </c>
      <c r="J9331" t="n">
        <v>1</v>
      </c>
      <c r="K9331" t="n">
        <v>90</v>
      </c>
      <c r="L9331" t="n">
        <v>1</v>
      </c>
      <c r="M9331" t="n">
        <v>0</v>
      </c>
      <c r="O9331" t="n">
        <v>0</v>
      </c>
      <c r="P9331" t="n">
        <v>80</v>
      </c>
      <c r="Q9331" t="n">
        <v>0</v>
      </c>
      <c r="R9331" t="n">
        <v>10</v>
      </c>
      <c r="S9331" t="n">
        <v>0</v>
      </c>
      <c r="T9331" t="n">
        <v>0</v>
      </c>
    </row>
    <row r="9332">
      <c r="A9332" s="8" t="n">
        <v>46225</v>
      </c>
      <c r="B9332" t="inlineStr">
        <is>
          <t>YX</t>
        </is>
      </c>
      <c r="C9332" s="9">
        <f>_xlfn.XLOOKUP(B9332,Carriers[Code],Carriers[Airline])</f>
        <v/>
      </c>
      <c r="D9332" t="n">
        <v>4397</v>
      </c>
      <c r="E9332" t="inlineStr">
        <is>
          <t>LGA</t>
        </is>
      </c>
      <c r="F9332" s="10" t="n">
        <v>2000</v>
      </c>
      <c r="G9332" t="inlineStr">
        <is>
          <t>2000-2059</t>
        </is>
      </c>
      <c r="H9332" s="9">
        <f>INT(F9332/100)</f>
        <v/>
      </c>
      <c r="I9332" t="n">
        <v>69</v>
      </c>
      <c r="J9332" t="n">
        <v>1</v>
      </c>
      <c r="K9332" t="n">
        <v>93</v>
      </c>
      <c r="L9332" t="n">
        <v>1</v>
      </c>
      <c r="M9332" t="n">
        <v>0</v>
      </c>
      <c r="O9332" t="n">
        <v>0</v>
      </c>
      <c r="P9332" t="n">
        <v>0</v>
      </c>
      <c r="Q9332" t="n">
        <v>0</v>
      </c>
      <c r="R9332" t="n">
        <v>24</v>
      </c>
      <c r="S9332" t="n">
        <v>0</v>
      </c>
      <c r="T9332" t="n">
        <v>69</v>
      </c>
    </row>
    <row r="9333">
      <c r="A9333" s="8" t="n">
        <v>46225</v>
      </c>
      <c r="B9333" t="inlineStr">
        <is>
          <t>YX</t>
        </is>
      </c>
      <c r="C9333" s="9">
        <f>_xlfn.XLOOKUP(B9333,Carriers[Code],Carriers[Airline])</f>
        <v/>
      </c>
      <c r="D9333" t="n">
        <v>5849</v>
      </c>
      <c r="E9333" t="inlineStr">
        <is>
          <t>LGA</t>
        </is>
      </c>
      <c r="F9333" s="10" t="n">
        <v>2000</v>
      </c>
      <c r="G9333" t="inlineStr">
        <is>
          <t>2000-2059</t>
        </is>
      </c>
      <c r="H9333" s="9">
        <f>INT(F9333/100)</f>
        <v/>
      </c>
      <c r="I9333" t="n">
        <v>81</v>
      </c>
      <c r="J9333" t="n">
        <v>1</v>
      </c>
      <c r="K9333" t="n">
        <v>80</v>
      </c>
      <c r="L9333" t="n">
        <v>1</v>
      </c>
      <c r="M9333" t="n">
        <v>0</v>
      </c>
      <c r="O9333" t="n">
        <v>0</v>
      </c>
      <c r="P9333" t="n">
        <v>79</v>
      </c>
      <c r="Q9333" t="n">
        <v>0</v>
      </c>
      <c r="R9333" t="n">
        <v>0</v>
      </c>
      <c r="S9333" t="n">
        <v>0</v>
      </c>
      <c r="T9333" t="n">
        <v>1</v>
      </c>
    </row>
    <row r="9334">
      <c r="A9334" s="8" t="n">
        <v>46225</v>
      </c>
      <c r="B9334" t="inlineStr">
        <is>
          <t>DL</t>
        </is>
      </c>
      <c r="C9334" s="9">
        <f>_xlfn.XLOOKUP(B9334,Carriers[Code],Carriers[Airline])</f>
        <v/>
      </c>
      <c r="D9334" t="n">
        <v>817</v>
      </c>
      <c r="E9334" t="inlineStr">
        <is>
          <t>RDU</t>
        </is>
      </c>
      <c r="F9334" s="10" t="n">
        <v>2005</v>
      </c>
      <c r="G9334" t="inlineStr">
        <is>
          <t>2000-2059</t>
        </is>
      </c>
      <c r="H9334" s="9">
        <f>INT(F9334/100)</f>
        <v/>
      </c>
      <c r="I9334" t="n">
        <v>-3</v>
      </c>
      <c r="J9334" t="n">
        <v>0</v>
      </c>
      <c r="K9334" t="n">
        <v>-8</v>
      </c>
      <c r="L9334" t="n">
        <v>0</v>
      </c>
      <c r="M9334" t="n">
        <v>0</v>
      </c>
      <c r="O9334" t="n">
        <v>0</v>
      </c>
    </row>
    <row r="9335">
      <c r="A9335" s="8" t="n">
        <v>46225</v>
      </c>
      <c r="B9335" t="inlineStr">
        <is>
          <t>YX</t>
        </is>
      </c>
      <c r="C9335" s="9">
        <f>_xlfn.XLOOKUP(B9335,Carriers[Code],Carriers[Airline])</f>
        <v/>
      </c>
      <c r="D9335" t="n">
        <v>4616</v>
      </c>
      <c r="E9335" t="inlineStr">
        <is>
          <t>BUF</t>
        </is>
      </c>
      <c r="F9335" s="10" t="n">
        <v>2005</v>
      </c>
      <c r="G9335" t="inlineStr">
        <is>
          <t>2000-2059</t>
        </is>
      </c>
      <c r="H9335" s="9">
        <f>INT(F9335/100)</f>
        <v/>
      </c>
      <c r="I9335" t="n">
        <v>65</v>
      </c>
      <c r="J9335" t="n">
        <v>1</v>
      </c>
      <c r="K9335" t="n">
        <v>100</v>
      </c>
      <c r="L9335" t="n">
        <v>1</v>
      </c>
      <c r="M9335" t="n">
        <v>0</v>
      </c>
      <c r="O9335" t="n">
        <v>0</v>
      </c>
      <c r="P9335" t="n">
        <v>0</v>
      </c>
      <c r="Q9335" t="n">
        <v>0</v>
      </c>
      <c r="R9335" t="n">
        <v>35</v>
      </c>
      <c r="S9335" t="n">
        <v>0</v>
      </c>
      <c r="T9335" t="n">
        <v>65</v>
      </c>
    </row>
    <row r="9336">
      <c r="A9336" s="8" t="n">
        <v>46225</v>
      </c>
      <c r="B9336" t="inlineStr">
        <is>
          <t>YX</t>
        </is>
      </c>
      <c r="C9336" s="9">
        <f>_xlfn.XLOOKUP(B9336,Carriers[Code],Carriers[Airline])</f>
        <v/>
      </c>
      <c r="D9336" t="n">
        <v>5666</v>
      </c>
      <c r="E9336" t="inlineStr">
        <is>
          <t>DCA</t>
        </is>
      </c>
      <c r="F9336" s="10" t="n">
        <v>2005</v>
      </c>
      <c r="G9336" t="inlineStr">
        <is>
          <t>2000-2059</t>
        </is>
      </c>
      <c r="H9336" s="9">
        <f>INT(F9336/100)</f>
        <v/>
      </c>
      <c r="I9336" t="n">
        <v>122</v>
      </c>
      <c r="J9336" t="n">
        <v>1</v>
      </c>
      <c r="K9336" t="n">
        <v>127</v>
      </c>
      <c r="L9336" t="n">
        <v>1</v>
      </c>
      <c r="M9336" t="n">
        <v>0</v>
      </c>
      <c r="O9336" t="n">
        <v>0</v>
      </c>
      <c r="P9336" t="n">
        <v>87</v>
      </c>
      <c r="Q9336" t="n">
        <v>0</v>
      </c>
      <c r="R9336" t="n">
        <v>18</v>
      </c>
      <c r="S9336" t="n">
        <v>0</v>
      </c>
      <c r="T9336" t="n">
        <v>22</v>
      </c>
    </row>
    <row r="9337">
      <c r="A9337" s="8" t="n">
        <v>46225</v>
      </c>
      <c r="B9337" t="inlineStr">
        <is>
          <t>B6</t>
        </is>
      </c>
      <c r="C9337" s="9">
        <f>_xlfn.XLOOKUP(B9337,Carriers[Code],Carriers[Airline])</f>
        <v/>
      </c>
      <c r="D9337" t="n">
        <v>455</v>
      </c>
      <c r="E9337" t="inlineStr">
        <is>
          <t>DCA</t>
        </is>
      </c>
      <c r="F9337" s="10" t="n">
        <v>2006</v>
      </c>
      <c r="G9337" t="inlineStr">
        <is>
          <t>2000-2059</t>
        </is>
      </c>
      <c r="H9337" s="9">
        <f>INT(F9337/100)</f>
        <v/>
      </c>
      <c r="I9337" t="n">
        <v>96</v>
      </c>
      <c r="J9337" t="n">
        <v>1</v>
      </c>
      <c r="K9337" t="n">
        <v>88</v>
      </c>
      <c r="L9337" t="n">
        <v>1</v>
      </c>
      <c r="M9337" t="n">
        <v>0</v>
      </c>
      <c r="O9337" t="n">
        <v>0</v>
      </c>
      <c r="P9337" t="n">
        <v>0</v>
      </c>
      <c r="Q9337" t="n">
        <v>0</v>
      </c>
      <c r="R9337" t="n">
        <v>10</v>
      </c>
      <c r="S9337" t="n">
        <v>0</v>
      </c>
      <c r="T9337" t="n">
        <v>78</v>
      </c>
    </row>
    <row r="9338">
      <c r="A9338" s="8" t="n">
        <v>46225</v>
      </c>
      <c r="B9338" t="inlineStr">
        <is>
          <t>YX</t>
        </is>
      </c>
      <c r="C9338" s="9">
        <f>_xlfn.XLOOKUP(B9338,Carriers[Code],Carriers[Airline])</f>
        <v/>
      </c>
      <c r="D9338" t="n">
        <v>5679</v>
      </c>
      <c r="E9338" t="inlineStr">
        <is>
          <t>PIT</t>
        </is>
      </c>
      <c r="F9338" s="10" t="n">
        <v>2010</v>
      </c>
      <c r="G9338" t="inlineStr">
        <is>
          <t>2000-2059</t>
        </is>
      </c>
      <c r="H9338" s="9">
        <f>INT(F9338/100)</f>
        <v/>
      </c>
      <c r="I9338" t="n">
        <v>54</v>
      </c>
      <c r="J9338" t="n">
        <v>1</v>
      </c>
      <c r="K9338" t="n">
        <v>58</v>
      </c>
      <c r="L9338" t="n">
        <v>1</v>
      </c>
      <c r="M9338" t="n">
        <v>0</v>
      </c>
      <c r="O9338" t="n">
        <v>0</v>
      </c>
      <c r="P9338" t="n">
        <v>0</v>
      </c>
      <c r="Q9338" t="n">
        <v>0</v>
      </c>
      <c r="R9338" t="n">
        <v>4</v>
      </c>
      <c r="S9338" t="n">
        <v>0</v>
      </c>
      <c r="T9338" t="n">
        <v>54</v>
      </c>
    </row>
    <row r="9339">
      <c r="A9339" s="8" t="n">
        <v>46225</v>
      </c>
      <c r="B9339" t="inlineStr">
        <is>
          <t>DL</t>
        </is>
      </c>
      <c r="C9339" s="9">
        <f>_xlfn.XLOOKUP(B9339,Carriers[Code],Carriers[Airline])</f>
        <v/>
      </c>
      <c r="D9339" t="n">
        <v>2234</v>
      </c>
      <c r="E9339" t="inlineStr">
        <is>
          <t>TPA</t>
        </is>
      </c>
      <c r="F9339" s="10" t="n">
        <v>2015</v>
      </c>
      <c r="G9339" t="inlineStr">
        <is>
          <t>2000-2059</t>
        </is>
      </c>
      <c r="H9339" s="9">
        <f>INT(F9339/100)</f>
        <v/>
      </c>
      <c r="I9339" t="n">
        <v>139</v>
      </c>
      <c r="J9339" t="n">
        <v>1</v>
      </c>
      <c r="K9339" t="n">
        <v>140</v>
      </c>
      <c r="L9339" t="n">
        <v>1</v>
      </c>
      <c r="M9339" t="n">
        <v>0</v>
      </c>
      <c r="O9339" t="n">
        <v>0</v>
      </c>
      <c r="P9339" t="n">
        <v>133</v>
      </c>
      <c r="Q9339" t="n">
        <v>0</v>
      </c>
      <c r="R9339" t="n">
        <v>7</v>
      </c>
      <c r="S9339" t="n">
        <v>0</v>
      </c>
      <c r="T9339" t="n">
        <v>0</v>
      </c>
    </row>
    <row r="9340">
      <c r="A9340" s="8" t="n">
        <v>46225</v>
      </c>
      <c r="B9340" t="inlineStr">
        <is>
          <t>UA</t>
        </is>
      </c>
      <c r="C9340" s="9">
        <f>_xlfn.XLOOKUP(B9340,Carriers[Code],Carriers[Airline])</f>
        <v/>
      </c>
      <c r="D9340" t="n">
        <v>2229</v>
      </c>
      <c r="E9340" t="inlineStr">
        <is>
          <t>ORD</t>
        </is>
      </c>
      <c r="F9340" s="10" t="n">
        <v>2015</v>
      </c>
      <c r="G9340" t="inlineStr">
        <is>
          <t>2000-2059</t>
        </is>
      </c>
      <c r="H9340" s="9">
        <f>INT(F9340/100)</f>
        <v/>
      </c>
      <c r="I9340" t="n">
        <v>1</v>
      </c>
      <c r="J9340" t="n">
        <v>0</v>
      </c>
      <c r="K9340" t="n">
        <v>-3</v>
      </c>
      <c r="L9340" t="n">
        <v>0</v>
      </c>
      <c r="M9340" t="n">
        <v>0</v>
      </c>
      <c r="O9340" t="n">
        <v>0</v>
      </c>
    </row>
    <row r="9341">
      <c r="A9341" s="8" t="n">
        <v>46225</v>
      </c>
      <c r="B9341" t="inlineStr">
        <is>
          <t>DL</t>
        </is>
      </c>
      <c r="C9341" s="9">
        <f>_xlfn.XLOOKUP(B9341,Carriers[Code],Carriers[Airline])</f>
        <v/>
      </c>
      <c r="D9341" t="n">
        <v>1513</v>
      </c>
      <c r="E9341" t="inlineStr">
        <is>
          <t>MCO</t>
        </is>
      </c>
      <c r="F9341" s="10" t="n">
        <v>2016</v>
      </c>
      <c r="G9341" t="inlineStr">
        <is>
          <t>2000-2059</t>
        </is>
      </c>
      <c r="H9341" s="9">
        <f>INT(F9341/100)</f>
        <v/>
      </c>
      <c r="I9341" t="n">
        <v>-5</v>
      </c>
      <c r="J9341" t="n">
        <v>0</v>
      </c>
      <c r="K9341" t="n">
        <v>18</v>
      </c>
      <c r="L9341" t="n">
        <v>1</v>
      </c>
      <c r="M9341" t="n">
        <v>0</v>
      </c>
      <c r="O9341" t="n">
        <v>0</v>
      </c>
      <c r="P9341" t="n">
        <v>0</v>
      </c>
      <c r="Q9341" t="n">
        <v>0</v>
      </c>
      <c r="R9341" t="n">
        <v>18</v>
      </c>
      <c r="S9341" t="n">
        <v>0</v>
      </c>
      <c r="T9341" t="n">
        <v>0</v>
      </c>
    </row>
    <row r="9342">
      <c r="A9342" s="8" t="n">
        <v>46225</v>
      </c>
      <c r="B9342" t="inlineStr">
        <is>
          <t>MQ</t>
        </is>
      </c>
      <c r="C9342" s="9">
        <f>_xlfn.XLOOKUP(B9342,Carriers[Code],Carriers[Airline])</f>
        <v/>
      </c>
      <c r="D9342" t="n">
        <v>4047</v>
      </c>
      <c r="E9342" t="inlineStr">
        <is>
          <t>DCA</t>
        </is>
      </c>
      <c r="F9342" s="10" t="n">
        <v>2022</v>
      </c>
      <c r="G9342" t="inlineStr">
        <is>
          <t>2000-2059</t>
        </is>
      </c>
      <c r="H9342" s="9">
        <f>INT(F9342/100)</f>
        <v/>
      </c>
      <c r="I9342" t="n">
        <v>25</v>
      </c>
      <c r="J9342" t="n">
        <v>1</v>
      </c>
      <c r="K9342" t="n">
        <v>24</v>
      </c>
      <c r="L9342" t="n">
        <v>1</v>
      </c>
      <c r="M9342" t="n">
        <v>0</v>
      </c>
      <c r="O9342" t="n">
        <v>0</v>
      </c>
      <c r="P9342" t="n">
        <v>13</v>
      </c>
      <c r="Q9342" t="n">
        <v>0</v>
      </c>
      <c r="R9342" t="n">
        <v>0</v>
      </c>
      <c r="S9342" t="n">
        <v>0</v>
      </c>
      <c r="T9342" t="n">
        <v>11</v>
      </c>
    </row>
    <row r="9343">
      <c r="A9343" s="8" t="n">
        <v>46225</v>
      </c>
      <c r="B9343" t="inlineStr">
        <is>
          <t>YX</t>
        </is>
      </c>
      <c r="C9343" s="9">
        <f>_xlfn.XLOOKUP(B9343,Carriers[Code],Carriers[Airline])</f>
        <v/>
      </c>
      <c r="D9343" t="n">
        <v>4692</v>
      </c>
      <c r="E9343" t="inlineStr">
        <is>
          <t>MSN</t>
        </is>
      </c>
      <c r="F9343" s="10" t="n">
        <v>2023</v>
      </c>
      <c r="G9343" t="inlineStr">
        <is>
          <t>2000-2059</t>
        </is>
      </c>
      <c r="H9343" s="9">
        <f>INT(F9343/100)</f>
        <v/>
      </c>
      <c r="I9343" t="n">
        <v>202</v>
      </c>
      <c r="J9343" t="n">
        <v>1</v>
      </c>
      <c r="K9343" t="n">
        <v>196</v>
      </c>
      <c r="L9343" t="n">
        <v>1</v>
      </c>
      <c r="M9343" t="n">
        <v>0</v>
      </c>
      <c r="O9343" t="n">
        <v>0</v>
      </c>
      <c r="P9343" t="n">
        <v>23</v>
      </c>
      <c r="Q9343" t="n">
        <v>0</v>
      </c>
      <c r="R9343" t="n">
        <v>0</v>
      </c>
      <c r="S9343" t="n">
        <v>0</v>
      </c>
      <c r="T9343" t="n">
        <v>173</v>
      </c>
    </row>
    <row r="9344">
      <c r="A9344" s="8" t="n">
        <v>46225</v>
      </c>
      <c r="B9344" t="inlineStr">
        <is>
          <t>B6</t>
        </is>
      </c>
      <c r="C9344" s="9">
        <f>_xlfn.XLOOKUP(B9344,Carriers[Code],Carriers[Airline])</f>
        <v/>
      </c>
      <c r="D9344" t="n">
        <v>387</v>
      </c>
      <c r="E9344" t="inlineStr">
        <is>
          <t>LAX</t>
        </is>
      </c>
      <c r="F9344" s="10" t="n">
        <v>2025</v>
      </c>
      <c r="G9344" t="inlineStr">
        <is>
          <t>2000-2059</t>
        </is>
      </c>
      <c r="H9344" s="9">
        <f>INT(F9344/100)</f>
        <v/>
      </c>
      <c r="I9344" t="n">
        <v>0</v>
      </c>
      <c r="J9344" t="n">
        <v>0</v>
      </c>
      <c r="K9344" t="n">
        <v>49</v>
      </c>
      <c r="L9344" t="n">
        <v>1</v>
      </c>
      <c r="M9344" t="n">
        <v>0</v>
      </c>
      <c r="O9344" t="n">
        <v>0</v>
      </c>
      <c r="P9344" t="n">
        <v>0</v>
      </c>
      <c r="Q9344" t="n">
        <v>0</v>
      </c>
      <c r="R9344" t="n">
        <v>49</v>
      </c>
      <c r="S9344" t="n">
        <v>0</v>
      </c>
      <c r="T9344" t="n">
        <v>0</v>
      </c>
    </row>
    <row r="9345">
      <c r="A9345" s="8" t="n">
        <v>46225</v>
      </c>
      <c r="B9345" t="inlineStr">
        <is>
          <t>YX</t>
        </is>
      </c>
      <c r="C9345" s="9">
        <f>_xlfn.XLOOKUP(B9345,Carriers[Code],Carriers[Airline])</f>
        <v/>
      </c>
      <c r="D9345" t="n">
        <v>5610</v>
      </c>
      <c r="E9345" t="inlineStr">
        <is>
          <t>PHL</t>
        </is>
      </c>
      <c r="F9345" s="10" t="n">
        <v>2025</v>
      </c>
      <c r="G9345" t="inlineStr">
        <is>
          <t>2000-2059</t>
        </is>
      </c>
      <c r="H9345" s="9">
        <f>INT(F9345/100)</f>
        <v/>
      </c>
      <c r="I9345" t="n">
        <v>24</v>
      </c>
      <c r="J9345" t="n">
        <v>1</v>
      </c>
      <c r="K9345" t="n">
        <v>116</v>
      </c>
      <c r="L9345" t="n">
        <v>1</v>
      </c>
      <c r="M9345" t="n">
        <v>0</v>
      </c>
      <c r="O9345" t="n">
        <v>0</v>
      </c>
      <c r="P9345" t="n">
        <v>0</v>
      </c>
      <c r="Q9345" t="n">
        <v>0</v>
      </c>
      <c r="R9345" t="n">
        <v>92</v>
      </c>
      <c r="S9345" t="n">
        <v>0</v>
      </c>
      <c r="T9345" t="n">
        <v>24</v>
      </c>
    </row>
    <row r="9346">
      <c r="A9346" s="8" t="n">
        <v>46225</v>
      </c>
      <c r="B9346" t="inlineStr">
        <is>
          <t>UA</t>
        </is>
      </c>
      <c r="C9346" s="9">
        <f>_xlfn.XLOOKUP(B9346,Carriers[Code],Carriers[Airline])</f>
        <v/>
      </c>
      <c r="D9346" t="n">
        <v>2060</v>
      </c>
      <c r="E9346" t="inlineStr">
        <is>
          <t>EWR</t>
        </is>
      </c>
      <c r="F9346" s="10" t="n">
        <v>2027</v>
      </c>
      <c r="G9346" t="inlineStr">
        <is>
          <t>2000-2059</t>
        </is>
      </c>
      <c r="H9346" s="9">
        <f>INT(F9346/100)</f>
        <v/>
      </c>
      <c r="I9346" t="n">
        <v>111</v>
      </c>
      <c r="J9346" t="n">
        <v>1</v>
      </c>
      <c r="K9346" t="n">
        <v>110</v>
      </c>
      <c r="L9346" t="n">
        <v>1</v>
      </c>
      <c r="M9346" t="n">
        <v>0</v>
      </c>
      <c r="O9346" t="n">
        <v>0</v>
      </c>
      <c r="P9346" t="n">
        <v>2</v>
      </c>
      <c r="Q9346" t="n">
        <v>0</v>
      </c>
      <c r="R9346" t="n">
        <v>0</v>
      </c>
      <c r="S9346" t="n">
        <v>0</v>
      </c>
      <c r="T9346" t="n">
        <v>108</v>
      </c>
    </row>
    <row r="9347">
      <c r="A9347" s="8" t="n">
        <v>46225</v>
      </c>
      <c r="B9347" t="inlineStr">
        <is>
          <t>DL</t>
        </is>
      </c>
      <c r="C9347" s="9">
        <f>_xlfn.XLOOKUP(B9347,Carriers[Code],Carriers[Airline])</f>
        <v/>
      </c>
      <c r="D9347" t="n">
        <v>321</v>
      </c>
      <c r="E9347" t="inlineStr">
        <is>
          <t>LAX</t>
        </is>
      </c>
      <c r="F9347" s="10" t="n">
        <v>2030</v>
      </c>
      <c r="G9347" t="inlineStr">
        <is>
          <t>2000-2059</t>
        </is>
      </c>
      <c r="H9347" s="9">
        <f>INT(F9347/100)</f>
        <v/>
      </c>
      <c r="I9347" t="n">
        <v>104</v>
      </c>
      <c r="J9347" t="n">
        <v>1</v>
      </c>
      <c r="K9347" t="n">
        <v>112</v>
      </c>
      <c r="L9347" t="n">
        <v>1</v>
      </c>
      <c r="M9347" t="n">
        <v>0</v>
      </c>
      <c r="O9347" t="n">
        <v>0</v>
      </c>
      <c r="P9347" t="n">
        <v>7</v>
      </c>
      <c r="Q9347" t="n">
        <v>0</v>
      </c>
      <c r="R9347" t="n">
        <v>11</v>
      </c>
      <c r="S9347" t="n">
        <v>0</v>
      </c>
      <c r="T9347" t="n">
        <v>94</v>
      </c>
    </row>
    <row r="9348">
      <c r="A9348" s="8" t="n">
        <v>46225</v>
      </c>
      <c r="B9348" t="inlineStr">
        <is>
          <t>YX</t>
        </is>
      </c>
      <c r="C9348" s="9">
        <f>_xlfn.XLOOKUP(B9348,Carriers[Code],Carriers[Airline])</f>
        <v/>
      </c>
      <c r="D9348" t="n">
        <v>4715</v>
      </c>
      <c r="E9348" t="inlineStr">
        <is>
          <t>MDT</t>
        </is>
      </c>
      <c r="F9348" s="10" t="n">
        <v>2030</v>
      </c>
      <c r="G9348" t="inlineStr">
        <is>
          <t>2000-2059</t>
        </is>
      </c>
      <c r="H9348" s="9">
        <f>INT(F9348/100)</f>
        <v/>
      </c>
      <c r="I9348" t="n">
        <v>93</v>
      </c>
      <c r="J9348" t="n">
        <v>1</v>
      </c>
      <c r="K9348" t="n">
        <v>110</v>
      </c>
      <c r="L9348" t="n">
        <v>1</v>
      </c>
      <c r="M9348" t="n">
        <v>0</v>
      </c>
      <c r="O9348" t="n">
        <v>0</v>
      </c>
      <c r="P9348" t="n">
        <v>0</v>
      </c>
      <c r="Q9348" t="n">
        <v>0</v>
      </c>
      <c r="R9348" t="n">
        <v>17</v>
      </c>
      <c r="S9348" t="n">
        <v>0</v>
      </c>
      <c r="T9348" t="n">
        <v>93</v>
      </c>
    </row>
    <row r="9349">
      <c r="A9349" s="8" t="n">
        <v>46225</v>
      </c>
      <c r="B9349" t="inlineStr">
        <is>
          <t>B6</t>
        </is>
      </c>
      <c r="C9349" s="9">
        <f>_xlfn.XLOOKUP(B9349,Carriers[Code],Carriers[Airline])</f>
        <v/>
      </c>
      <c r="D9349" t="n">
        <v>1337</v>
      </c>
      <c r="E9349" t="inlineStr">
        <is>
          <t>DTW</t>
        </is>
      </c>
      <c r="F9349" s="10" t="n">
        <v>2033</v>
      </c>
      <c r="G9349" t="inlineStr">
        <is>
          <t>2000-2059</t>
        </is>
      </c>
      <c r="H9349" s="9">
        <f>INT(F9349/100)</f>
        <v/>
      </c>
      <c r="I9349" t="n">
        <v>184</v>
      </c>
      <c r="J9349" t="n">
        <v>1</v>
      </c>
      <c r="K9349" t="n">
        <v>179</v>
      </c>
      <c r="L9349" t="n">
        <v>1</v>
      </c>
      <c r="M9349" t="n">
        <v>0</v>
      </c>
      <c r="O9349" t="n">
        <v>0</v>
      </c>
      <c r="P9349" t="n">
        <v>108</v>
      </c>
      <c r="Q9349" t="n">
        <v>0</v>
      </c>
      <c r="R9349" t="n">
        <v>0</v>
      </c>
      <c r="S9349" t="n">
        <v>0</v>
      </c>
      <c r="T9349" t="n">
        <v>71</v>
      </c>
    </row>
    <row r="9350">
      <c r="A9350" s="8" t="n">
        <v>46225</v>
      </c>
      <c r="B9350" t="inlineStr">
        <is>
          <t>YX</t>
        </is>
      </c>
      <c r="C9350" s="9">
        <f>_xlfn.XLOOKUP(B9350,Carriers[Code],Carriers[Airline])</f>
        <v/>
      </c>
      <c r="D9350" t="n">
        <v>5593</v>
      </c>
      <c r="E9350" t="inlineStr">
        <is>
          <t>JAX</t>
        </is>
      </c>
      <c r="F9350" s="10" t="n">
        <v>2035</v>
      </c>
      <c r="G9350" t="inlineStr">
        <is>
          <t>2000-2059</t>
        </is>
      </c>
      <c r="H9350" s="9">
        <f>INT(F9350/100)</f>
        <v/>
      </c>
      <c r="I9350" t="n">
        <v>29</v>
      </c>
      <c r="J9350" t="n">
        <v>1</v>
      </c>
      <c r="K9350" t="n">
        <v>41</v>
      </c>
      <c r="L9350" t="n">
        <v>1</v>
      </c>
      <c r="M9350" t="n">
        <v>0</v>
      </c>
      <c r="O9350" t="n">
        <v>0</v>
      </c>
      <c r="P9350" t="n">
        <v>0</v>
      </c>
      <c r="Q9350" t="n">
        <v>0</v>
      </c>
      <c r="R9350" t="n">
        <v>12</v>
      </c>
      <c r="S9350" t="n">
        <v>0</v>
      </c>
      <c r="T9350" t="n">
        <v>29</v>
      </c>
    </row>
    <row r="9351">
      <c r="A9351" s="8" t="n">
        <v>46225</v>
      </c>
      <c r="B9351" t="inlineStr">
        <is>
          <t>YX</t>
        </is>
      </c>
      <c r="C9351" s="9">
        <f>_xlfn.XLOOKUP(B9351,Carriers[Code],Carriers[Airline])</f>
        <v/>
      </c>
      <c r="D9351" t="n">
        <v>5851</v>
      </c>
      <c r="E9351" t="inlineStr">
        <is>
          <t>BWI</t>
        </is>
      </c>
      <c r="F9351" s="10" t="n">
        <v>2035</v>
      </c>
      <c r="G9351" t="inlineStr">
        <is>
          <t>2000-2059</t>
        </is>
      </c>
      <c r="H9351" s="9">
        <f>INT(F9351/100)</f>
        <v/>
      </c>
      <c r="I9351" t="n">
        <v>65</v>
      </c>
      <c r="J9351" t="n">
        <v>1</v>
      </c>
      <c r="K9351" t="n">
        <v>79</v>
      </c>
      <c r="L9351" t="n">
        <v>1</v>
      </c>
      <c r="M9351" t="n">
        <v>0</v>
      </c>
      <c r="O9351" t="n">
        <v>0</v>
      </c>
      <c r="P9351" t="n">
        <v>0</v>
      </c>
      <c r="Q9351" t="n">
        <v>0</v>
      </c>
      <c r="R9351" t="n">
        <v>14</v>
      </c>
      <c r="S9351" t="n">
        <v>0</v>
      </c>
      <c r="T9351" t="n">
        <v>65</v>
      </c>
    </row>
    <row r="9352">
      <c r="A9352" s="8" t="n">
        <v>46225</v>
      </c>
      <c r="B9352" t="inlineStr">
        <is>
          <t>B6</t>
        </is>
      </c>
      <c r="C9352" s="9">
        <f>_xlfn.XLOOKUP(B9352,Carriers[Code],Carriers[Airline])</f>
        <v/>
      </c>
      <c r="D9352" t="n">
        <v>1785</v>
      </c>
      <c r="E9352" t="inlineStr">
        <is>
          <t>PIT</t>
        </is>
      </c>
      <c r="F9352" s="10" t="n">
        <v>2038</v>
      </c>
      <c r="G9352" t="inlineStr">
        <is>
          <t>2000-2059</t>
        </is>
      </c>
      <c r="H9352" s="9">
        <f>INT(F9352/100)</f>
        <v/>
      </c>
      <c r="I9352" t="n">
        <v>-5</v>
      </c>
      <c r="J9352" t="n">
        <v>0</v>
      </c>
      <c r="K9352" t="n">
        <v>5</v>
      </c>
      <c r="L9352" t="n">
        <v>0</v>
      </c>
      <c r="M9352" t="n">
        <v>0</v>
      </c>
      <c r="O9352" t="n">
        <v>0</v>
      </c>
    </row>
    <row r="9353">
      <c r="A9353" s="8" t="n">
        <v>46225</v>
      </c>
      <c r="B9353" t="inlineStr">
        <is>
          <t>B6</t>
        </is>
      </c>
      <c r="C9353" s="9">
        <f>_xlfn.XLOOKUP(B9353,Carriers[Code],Carriers[Airline])</f>
        <v/>
      </c>
      <c r="D9353" t="n">
        <v>1117</v>
      </c>
      <c r="E9353" t="inlineStr">
        <is>
          <t>JFK</t>
        </is>
      </c>
      <c r="F9353" s="10" t="n">
        <v>2039</v>
      </c>
      <c r="G9353" t="inlineStr">
        <is>
          <t>2000-2059</t>
        </is>
      </c>
      <c r="H9353" s="9">
        <f>INT(F9353/100)</f>
        <v/>
      </c>
      <c r="I9353" t="n">
        <v>6</v>
      </c>
      <c r="J9353" t="n">
        <v>0</v>
      </c>
      <c r="K9353" t="n">
        <v>39</v>
      </c>
      <c r="L9353" t="n">
        <v>1</v>
      </c>
      <c r="M9353" t="n">
        <v>0</v>
      </c>
      <c r="O9353" t="n">
        <v>0</v>
      </c>
      <c r="P9353" t="n">
        <v>6</v>
      </c>
      <c r="Q9353" t="n">
        <v>0</v>
      </c>
      <c r="R9353" t="n">
        <v>33</v>
      </c>
      <c r="S9353" t="n">
        <v>0</v>
      </c>
      <c r="T9353" t="n">
        <v>0</v>
      </c>
    </row>
    <row r="9354">
      <c r="A9354" s="8" t="n">
        <v>46225</v>
      </c>
      <c r="B9354" t="inlineStr">
        <is>
          <t>UA</t>
        </is>
      </c>
      <c r="C9354" s="9">
        <f>_xlfn.XLOOKUP(B9354,Carriers[Code],Carriers[Airline])</f>
        <v/>
      </c>
      <c r="D9354" t="n">
        <v>2433</v>
      </c>
      <c r="E9354" t="inlineStr">
        <is>
          <t>DEN</t>
        </is>
      </c>
      <c r="F9354" s="10" t="n">
        <v>2039</v>
      </c>
      <c r="G9354" t="inlineStr">
        <is>
          <t>2000-2059</t>
        </is>
      </c>
      <c r="H9354" s="9">
        <f>INT(F9354/100)</f>
        <v/>
      </c>
      <c r="I9354" t="n">
        <v>68</v>
      </c>
      <c r="J9354" t="n">
        <v>1</v>
      </c>
      <c r="K9354" t="n">
        <v>46</v>
      </c>
      <c r="L9354" t="n">
        <v>1</v>
      </c>
      <c r="M9354" t="n">
        <v>0</v>
      </c>
      <c r="O9354" t="n">
        <v>0</v>
      </c>
      <c r="P9354" t="n">
        <v>0</v>
      </c>
      <c r="Q9354" t="n">
        <v>0</v>
      </c>
      <c r="R9354" t="n">
        <v>46</v>
      </c>
      <c r="S9354" t="n">
        <v>0</v>
      </c>
      <c r="T9354" t="n">
        <v>0</v>
      </c>
    </row>
    <row r="9355">
      <c r="A9355" s="8" t="n">
        <v>46225</v>
      </c>
      <c r="B9355" t="inlineStr">
        <is>
          <t>DL</t>
        </is>
      </c>
      <c r="C9355" s="9">
        <f>_xlfn.XLOOKUP(B9355,Carriers[Code],Carriers[Airline])</f>
        <v/>
      </c>
      <c r="D9355" t="n">
        <v>2804</v>
      </c>
      <c r="E9355" t="inlineStr">
        <is>
          <t>ORD</t>
        </is>
      </c>
      <c r="F9355" s="10" t="n">
        <v>2045</v>
      </c>
      <c r="G9355" t="inlineStr">
        <is>
          <t>2000-2059</t>
        </is>
      </c>
      <c r="H9355" s="9">
        <f>INT(F9355/100)</f>
        <v/>
      </c>
      <c r="I9355" t="n">
        <v>20</v>
      </c>
      <c r="J9355" t="n">
        <v>1</v>
      </c>
      <c r="K9355" t="n">
        <v>14</v>
      </c>
      <c r="L9355" t="n">
        <v>0</v>
      </c>
      <c r="M9355" t="n">
        <v>0</v>
      </c>
      <c r="O9355" t="n">
        <v>0</v>
      </c>
    </row>
    <row r="9356">
      <c r="A9356" s="8" t="n">
        <v>46225</v>
      </c>
      <c r="B9356" t="inlineStr">
        <is>
          <t>YX</t>
        </is>
      </c>
      <c r="C9356" s="9">
        <f>_xlfn.XLOOKUP(B9356,Carriers[Code],Carriers[Airline])</f>
        <v/>
      </c>
      <c r="D9356" t="n">
        <v>5801</v>
      </c>
      <c r="E9356" t="inlineStr">
        <is>
          <t>CVG</t>
        </is>
      </c>
      <c r="F9356" s="10" t="n">
        <v>2045</v>
      </c>
      <c r="G9356" t="inlineStr">
        <is>
          <t>2000-2059</t>
        </is>
      </c>
      <c r="H9356" s="9">
        <f>INT(F9356/100)</f>
        <v/>
      </c>
      <c r="I9356" t="n">
        <v>32</v>
      </c>
      <c r="J9356" t="n">
        <v>1</v>
      </c>
      <c r="K9356" t="n">
        <v>64</v>
      </c>
      <c r="L9356" t="n">
        <v>1</v>
      </c>
      <c r="M9356" t="n">
        <v>0</v>
      </c>
      <c r="O9356" t="n">
        <v>0</v>
      </c>
      <c r="P9356" t="n">
        <v>0</v>
      </c>
      <c r="Q9356" t="n">
        <v>0</v>
      </c>
      <c r="R9356" t="n">
        <v>32</v>
      </c>
      <c r="S9356" t="n">
        <v>0</v>
      </c>
      <c r="T9356" t="n">
        <v>32</v>
      </c>
    </row>
    <row r="9357">
      <c r="A9357" s="8" t="n">
        <v>46225</v>
      </c>
      <c r="B9357" t="inlineStr">
        <is>
          <t>B6</t>
        </is>
      </c>
      <c r="C9357" s="9">
        <f>_xlfn.XLOOKUP(B9357,Carriers[Code],Carriers[Airline])</f>
        <v/>
      </c>
      <c r="D9357" t="n">
        <v>2783</v>
      </c>
      <c r="E9357" t="inlineStr">
        <is>
          <t>RDU</t>
        </is>
      </c>
      <c r="F9357" s="10" t="n">
        <v>2054</v>
      </c>
      <c r="G9357" t="inlineStr">
        <is>
          <t>2000-2059</t>
        </is>
      </c>
      <c r="H9357" s="9">
        <f>INT(F9357/100)</f>
        <v/>
      </c>
      <c r="I9357" t="n">
        <v>64</v>
      </c>
      <c r="J9357" t="n">
        <v>1</v>
      </c>
      <c r="K9357" t="n">
        <v>112</v>
      </c>
      <c r="L9357" t="n">
        <v>1</v>
      </c>
      <c r="M9357" t="n">
        <v>0</v>
      </c>
      <c r="O9357" t="n">
        <v>0</v>
      </c>
      <c r="P9357" t="n">
        <v>38</v>
      </c>
      <c r="Q9357" t="n">
        <v>0</v>
      </c>
      <c r="R9357" t="n">
        <v>48</v>
      </c>
      <c r="S9357" t="n">
        <v>0</v>
      </c>
      <c r="T9357" t="n">
        <v>26</v>
      </c>
    </row>
    <row r="9358">
      <c r="A9358" s="8" t="n">
        <v>46225</v>
      </c>
      <c r="B9358" t="inlineStr">
        <is>
          <t>B6</t>
        </is>
      </c>
      <c r="C9358" s="9">
        <f>_xlfn.XLOOKUP(B9358,Carriers[Code],Carriers[Airline])</f>
        <v/>
      </c>
      <c r="D9358" t="n">
        <v>206</v>
      </c>
      <c r="E9358" t="inlineStr">
        <is>
          <t>PQI</t>
        </is>
      </c>
      <c r="F9358" s="10" t="n">
        <v>2055</v>
      </c>
      <c r="G9358" t="inlineStr">
        <is>
          <t>2000-2059</t>
        </is>
      </c>
      <c r="H9358" s="9">
        <f>INT(F9358/100)</f>
        <v/>
      </c>
      <c r="I9358" t="n">
        <v>96</v>
      </c>
      <c r="J9358" t="n">
        <v>1</v>
      </c>
      <c r="K9358" t="n">
        <v>96</v>
      </c>
      <c r="L9358" t="n">
        <v>1</v>
      </c>
      <c r="M9358" t="n">
        <v>0</v>
      </c>
      <c r="O9358" t="n">
        <v>0</v>
      </c>
      <c r="P9358" t="n">
        <v>36</v>
      </c>
      <c r="Q9358" t="n">
        <v>0</v>
      </c>
      <c r="R9358" t="n">
        <v>0</v>
      </c>
      <c r="S9358" t="n">
        <v>0</v>
      </c>
      <c r="T9358" t="n">
        <v>60</v>
      </c>
    </row>
    <row r="9359">
      <c r="A9359" s="8" t="n">
        <v>46225</v>
      </c>
      <c r="B9359" t="inlineStr">
        <is>
          <t>B6</t>
        </is>
      </c>
      <c r="C9359" s="9">
        <f>_xlfn.XLOOKUP(B9359,Carriers[Code],Carriers[Airline])</f>
        <v/>
      </c>
      <c r="D9359" t="n">
        <v>413</v>
      </c>
      <c r="E9359" t="inlineStr">
        <is>
          <t>SFO</t>
        </is>
      </c>
      <c r="F9359" s="10" t="n">
        <v>2055</v>
      </c>
      <c r="G9359" t="inlineStr">
        <is>
          <t>2000-2059</t>
        </is>
      </c>
      <c r="H9359" s="9">
        <f>INT(F9359/100)</f>
        <v/>
      </c>
      <c r="M9359" t="n">
        <v>1</v>
      </c>
      <c r="N9359" t="inlineStr">
        <is>
          <t>A</t>
        </is>
      </c>
      <c r="O9359" t="n">
        <v>0</v>
      </c>
    </row>
    <row r="9360">
      <c r="A9360" s="8" t="n">
        <v>46225</v>
      </c>
      <c r="B9360" t="inlineStr">
        <is>
          <t>YX</t>
        </is>
      </c>
      <c r="C9360" s="9">
        <f>_xlfn.XLOOKUP(B9360,Carriers[Code],Carriers[Airline])</f>
        <v/>
      </c>
      <c r="D9360" t="n">
        <v>5655</v>
      </c>
      <c r="E9360" t="inlineStr">
        <is>
          <t>CLE</t>
        </is>
      </c>
      <c r="F9360" s="10" t="n">
        <v>2055</v>
      </c>
      <c r="G9360" t="inlineStr">
        <is>
          <t>2000-2059</t>
        </is>
      </c>
      <c r="H9360" s="9">
        <f>INT(F9360/100)</f>
        <v/>
      </c>
      <c r="I9360" t="n">
        <v>0</v>
      </c>
      <c r="J9360" t="n">
        <v>0</v>
      </c>
      <c r="K9360" t="n">
        <v>8</v>
      </c>
      <c r="L9360" t="n">
        <v>0</v>
      </c>
      <c r="M9360" t="n">
        <v>0</v>
      </c>
      <c r="O9360" t="n">
        <v>0</v>
      </c>
    </row>
    <row r="9361">
      <c r="A9361" s="8" t="n">
        <v>46225</v>
      </c>
      <c r="B9361" t="inlineStr">
        <is>
          <t>YX</t>
        </is>
      </c>
      <c r="C9361" s="9">
        <f>_xlfn.XLOOKUP(B9361,Carriers[Code],Carriers[Airline])</f>
        <v/>
      </c>
      <c r="D9361" t="n">
        <v>5609</v>
      </c>
      <c r="E9361" t="inlineStr">
        <is>
          <t>LGA</t>
        </is>
      </c>
      <c r="F9361" s="10" t="n">
        <v>2100</v>
      </c>
      <c r="G9361" t="inlineStr">
        <is>
          <t>2100-2159</t>
        </is>
      </c>
      <c r="H9361" s="9">
        <f>INT(F9361/100)</f>
        <v/>
      </c>
      <c r="I9361" t="n">
        <v>6</v>
      </c>
      <c r="J9361" t="n">
        <v>0</v>
      </c>
      <c r="K9361" t="n">
        <v>24</v>
      </c>
      <c r="L9361" t="n">
        <v>1</v>
      </c>
      <c r="M9361" t="n">
        <v>0</v>
      </c>
      <c r="O9361" t="n">
        <v>0</v>
      </c>
      <c r="P9361" t="n">
        <v>0</v>
      </c>
      <c r="Q9361" t="n">
        <v>0</v>
      </c>
      <c r="R9361" t="n">
        <v>18</v>
      </c>
      <c r="S9361" t="n">
        <v>0</v>
      </c>
      <c r="T9361" t="n">
        <v>6</v>
      </c>
    </row>
    <row r="9362">
      <c r="A9362" s="8" t="n">
        <v>46225</v>
      </c>
      <c r="B9362" t="inlineStr">
        <is>
          <t>B6</t>
        </is>
      </c>
      <c r="C9362" s="9">
        <f>_xlfn.XLOOKUP(B9362,Carriers[Code],Carriers[Airline])</f>
        <v/>
      </c>
      <c r="D9362" t="n">
        <v>591</v>
      </c>
      <c r="E9362" t="inlineStr">
        <is>
          <t>TPA</t>
        </is>
      </c>
      <c r="F9362" s="10" t="n">
        <v>2103</v>
      </c>
      <c r="G9362" t="inlineStr">
        <is>
          <t>2100-2159</t>
        </is>
      </c>
      <c r="H9362" s="9">
        <f>INT(F9362/100)</f>
        <v/>
      </c>
      <c r="I9362" t="n">
        <v>137</v>
      </c>
      <c r="J9362" t="n">
        <v>1</v>
      </c>
      <c r="M9362" t="n">
        <v>1</v>
      </c>
      <c r="N9362" t="inlineStr">
        <is>
          <t>A</t>
        </is>
      </c>
      <c r="O9362" t="n">
        <v>0</v>
      </c>
    </row>
    <row r="9363">
      <c r="A9363" s="8" t="n">
        <v>46225</v>
      </c>
      <c r="B9363" t="inlineStr">
        <is>
          <t>DL</t>
        </is>
      </c>
      <c r="C9363" s="9">
        <f>_xlfn.XLOOKUP(B9363,Carriers[Code],Carriers[Airline])</f>
        <v/>
      </c>
      <c r="D9363" t="n">
        <v>2896</v>
      </c>
      <c r="E9363" t="inlineStr">
        <is>
          <t>DTW</t>
        </is>
      </c>
      <c r="F9363" s="10" t="n">
        <v>2105</v>
      </c>
      <c r="G9363" t="inlineStr">
        <is>
          <t>2100-2159</t>
        </is>
      </c>
      <c r="H9363" s="9">
        <f>INT(F9363/100)</f>
        <v/>
      </c>
      <c r="I9363" t="n">
        <v>24</v>
      </c>
      <c r="J9363" t="n">
        <v>1</v>
      </c>
      <c r="K9363" t="n">
        <v>43</v>
      </c>
      <c r="L9363" t="n">
        <v>1</v>
      </c>
      <c r="M9363" t="n">
        <v>0</v>
      </c>
      <c r="O9363" t="n">
        <v>0</v>
      </c>
      <c r="P9363" t="n">
        <v>0</v>
      </c>
      <c r="Q9363" t="n">
        <v>0</v>
      </c>
      <c r="R9363" t="n">
        <v>19</v>
      </c>
      <c r="S9363" t="n">
        <v>0</v>
      </c>
      <c r="T9363" t="n">
        <v>24</v>
      </c>
    </row>
    <row r="9364">
      <c r="A9364" s="8" t="n">
        <v>46225</v>
      </c>
      <c r="B9364" t="inlineStr">
        <is>
          <t>YX</t>
        </is>
      </c>
      <c r="C9364" s="9">
        <f>_xlfn.XLOOKUP(B9364,Carriers[Code],Carriers[Airline])</f>
        <v/>
      </c>
      <c r="D9364" t="n">
        <v>5594</v>
      </c>
      <c r="E9364" t="inlineStr">
        <is>
          <t>MEM</t>
        </is>
      </c>
      <c r="F9364" s="10" t="n">
        <v>2115</v>
      </c>
      <c r="G9364" t="inlineStr">
        <is>
          <t>2100-2159</t>
        </is>
      </c>
      <c r="H9364" s="9">
        <f>INT(F9364/100)</f>
        <v/>
      </c>
      <c r="I9364" t="n">
        <v>8</v>
      </c>
      <c r="J9364" t="n">
        <v>0</v>
      </c>
      <c r="K9364" t="n">
        <v>45</v>
      </c>
      <c r="L9364" t="n">
        <v>1</v>
      </c>
      <c r="M9364" t="n">
        <v>0</v>
      </c>
      <c r="O9364" t="n">
        <v>0</v>
      </c>
      <c r="P9364" t="n">
        <v>0</v>
      </c>
      <c r="Q9364" t="n">
        <v>0</v>
      </c>
      <c r="R9364" t="n">
        <v>37</v>
      </c>
      <c r="S9364" t="n">
        <v>0</v>
      </c>
      <c r="T9364" t="n">
        <v>8</v>
      </c>
    </row>
    <row r="9365">
      <c r="A9365" s="8" t="n">
        <v>46225</v>
      </c>
      <c r="B9365" t="inlineStr">
        <is>
          <t>YX</t>
        </is>
      </c>
      <c r="C9365" s="9">
        <f>_xlfn.XLOOKUP(B9365,Carriers[Code],Carriers[Airline])</f>
        <v/>
      </c>
      <c r="D9365" t="n">
        <v>5702</v>
      </c>
      <c r="E9365" t="inlineStr">
        <is>
          <t>JFK</t>
        </is>
      </c>
      <c r="F9365" s="10" t="n">
        <v>2120</v>
      </c>
      <c r="G9365" t="inlineStr">
        <is>
          <t>2100-2159</t>
        </is>
      </c>
      <c r="H9365" s="9">
        <f>INT(F9365/100)</f>
        <v/>
      </c>
      <c r="I9365" t="n">
        <v>44</v>
      </c>
      <c r="J9365" t="n">
        <v>1</v>
      </c>
      <c r="K9365" t="n">
        <v>67</v>
      </c>
      <c r="L9365" t="n">
        <v>1</v>
      </c>
      <c r="M9365" t="n">
        <v>0</v>
      </c>
      <c r="O9365" t="n">
        <v>0</v>
      </c>
      <c r="P9365" t="n">
        <v>0</v>
      </c>
      <c r="Q9365" t="n">
        <v>0</v>
      </c>
      <c r="R9365" t="n">
        <v>23</v>
      </c>
      <c r="S9365" t="n">
        <v>0</v>
      </c>
      <c r="T9365" t="n">
        <v>44</v>
      </c>
    </row>
    <row r="9366">
      <c r="A9366" s="8" t="n">
        <v>46225</v>
      </c>
      <c r="B9366" t="inlineStr">
        <is>
          <t>YX</t>
        </is>
      </c>
      <c r="C9366" s="9">
        <f>_xlfn.XLOOKUP(B9366,Carriers[Code],Carriers[Airline])</f>
        <v/>
      </c>
      <c r="D9366" t="n">
        <v>4662</v>
      </c>
      <c r="E9366" t="inlineStr">
        <is>
          <t>ROC</t>
        </is>
      </c>
      <c r="F9366" s="10" t="n">
        <v>2129</v>
      </c>
      <c r="G9366" t="inlineStr">
        <is>
          <t>2100-2159</t>
        </is>
      </c>
      <c r="H9366" s="9">
        <f>INT(F9366/100)</f>
        <v/>
      </c>
      <c r="I9366" t="n">
        <v>6</v>
      </c>
      <c r="J9366" t="n">
        <v>0</v>
      </c>
      <c r="K9366" t="n">
        <v>25</v>
      </c>
      <c r="L9366" t="n">
        <v>1</v>
      </c>
      <c r="M9366" t="n">
        <v>0</v>
      </c>
      <c r="O9366" t="n">
        <v>0</v>
      </c>
      <c r="P9366" t="n">
        <v>0</v>
      </c>
      <c r="Q9366" t="n">
        <v>0</v>
      </c>
      <c r="R9366" t="n">
        <v>19</v>
      </c>
      <c r="S9366" t="n">
        <v>0</v>
      </c>
      <c r="T9366" t="n">
        <v>6</v>
      </c>
    </row>
    <row r="9367">
      <c r="A9367" s="8" t="n">
        <v>46225</v>
      </c>
      <c r="B9367" t="inlineStr">
        <is>
          <t>YX</t>
        </is>
      </c>
      <c r="C9367" s="9">
        <f>_xlfn.XLOOKUP(B9367,Carriers[Code],Carriers[Airline])</f>
        <v/>
      </c>
      <c r="D9367" t="n">
        <v>5676</v>
      </c>
      <c r="E9367" t="inlineStr">
        <is>
          <t>RIC</t>
        </is>
      </c>
      <c r="F9367" s="10" t="n">
        <v>2130</v>
      </c>
      <c r="G9367" t="inlineStr">
        <is>
          <t>2100-2159</t>
        </is>
      </c>
      <c r="H9367" s="9">
        <f>INT(F9367/100)</f>
        <v/>
      </c>
      <c r="I9367" t="n">
        <v>30</v>
      </c>
      <c r="J9367" t="n">
        <v>1</v>
      </c>
      <c r="K9367" t="n">
        <v>44</v>
      </c>
      <c r="L9367" t="n">
        <v>1</v>
      </c>
      <c r="M9367" t="n">
        <v>0</v>
      </c>
      <c r="O9367" t="n">
        <v>0</v>
      </c>
      <c r="P9367" t="n">
        <v>0</v>
      </c>
      <c r="Q9367" t="n">
        <v>0</v>
      </c>
      <c r="R9367" t="n">
        <v>14</v>
      </c>
      <c r="S9367" t="n">
        <v>0</v>
      </c>
      <c r="T9367" t="n">
        <v>30</v>
      </c>
    </row>
    <row r="9368">
      <c r="A9368" s="8" t="n">
        <v>46225</v>
      </c>
      <c r="B9368" t="inlineStr">
        <is>
          <t>B6</t>
        </is>
      </c>
      <c r="C9368" s="9">
        <f>_xlfn.XLOOKUP(B9368,Carriers[Code],Carriers[Airline])</f>
        <v/>
      </c>
      <c r="D9368" t="n">
        <v>845</v>
      </c>
      <c r="E9368" t="inlineStr">
        <is>
          <t>SYR</t>
        </is>
      </c>
      <c r="F9368" s="10" t="n">
        <v>2135</v>
      </c>
      <c r="G9368" t="inlineStr">
        <is>
          <t>2100-2159</t>
        </is>
      </c>
      <c r="H9368" s="9">
        <f>INT(F9368/100)</f>
        <v/>
      </c>
      <c r="I9368" t="n">
        <v>124</v>
      </c>
      <c r="J9368" t="n">
        <v>1</v>
      </c>
      <c r="K9368" t="n">
        <v>115</v>
      </c>
      <c r="L9368" t="n">
        <v>1</v>
      </c>
      <c r="M9368" t="n">
        <v>0</v>
      </c>
      <c r="O9368" t="n">
        <v>0</v>
      </c>
      <c r="P9368" t="n">
        <v>73</v>
      </c>
      <c r="Q9368" t="n">
        <v>0</v>
      </c>
      <c r="R9368" t="n">
        <v>0</v>
      </c>
      <c r="S9368" t="n">
        <v>0</v>
      </c>
      <c r="T9368" t="n">
        <v>42</v>
      </c>
    </row>
    <row r="9369">
      <c r="A9369" s="8" t="n">
        <v>46225</v>
      </c>
      <c r="B9369" t="inlineStr">
        <is>
          <t>YX</t>
        </is>
      </c>
      <c r="C9369" s="9">
        <f>_xlfn.XLOOKUP(B9369,Carriers[Code],Carriers[Airline])</f>
        <v/>
      </c>
      <c r="D9369" t="n">
        <v>5704</v>
      </c>
      <c r="E9369" t="inlineStr">
        <is>
          <t>DCA</t>
        </is>
      </c>
      <c r="F9369" s="10" t="n">
        <v>2148</v>
      </c>
      <c r="G9369" t="inlineStr">
        <is>
          <t>2100-2159</t>
        </is>
      </c>
      <c r="H9369" s="9">
        <f>INT(F9369/100)</f>
        <v/>
      </c>
      <c r="I9369" t="n">
        <v>26</v>
      </c>
      <c r="J9369" t="n">
        <v>1</v>
      </c>
      <c r="K9369" t="n">
        <v>49</v>
      </c>
      <c r="L9369" t="n">
        <v>1</v>
      </c>
      <c r="M9369" t="n">
        <v>0</v>
      </c>
      <c r="O9369" t="n">
        <v>0</v>
      </c>
      <c r="P9369" t="n">
        <v>5</v>
      </c>
      <c r="Q9369" t="n">
        <v>0</v>
      </c>
      <c r="R9369" t="n">
        <v>23</v>
      </c>
      <c r="S9369" t="n">
        <v>0</v>
      </c>
      <c r="T9369" t="n">
        <v>21</v>
      </c>
    </row>
    <row r="9370">
      <c r="A9370" s="8" t="n">
        <v>46225</v>
      </c>
      <c r="B9370" t="inlineStr">
        <is>
          <t>YX</t>
        </is>
      </c>
      <c r="C9370" s="9">
        <f>_xlfn.XLOOKUP(B9370,Carriers[Code],Carriers[Airline])</f>
        <v/>
      </c>
      <c r="D9370" t="n">
        <v>5840</v>
      </c>
      <c r="E9370" t="inlineStr">
        <is>
          <t>LGA</t>
        </is>
      </c>
      <c r="F9370" s="10" t="n">
        <v>2200</v>
      </c>
      <c r="G9370" t="inlineStr">
        <is>
          <t>2200-2259</t>
        </is>
      </c>
      <c r="H9370" s="9">
        <f>INT(F9370/100)</f>
        <v/>
      </c>
      <c r="I9370" t="n">
        <v>-6</v>
      </c>
      <c r="J9370" t="n">
        <v>0</v>
      </c>
      <c r="K9370" t="n">
        <v>15</v>
      </c>
      <c r="L9370" t="n">
        <v>1</v>
      </c>
      <c r="M9370" t="n">
        <v>0</v>
      </c>
      <c r="O9370" t="n">
        <v>0</v>
      </c>
      <c r="P9370" t="n">
        <v>0</v>
      </c>
      <c r="Q9370" t="n">
        <v>0</v>
      </c>
      <c r="R9370" t="n">
        <v>15</v>
      </c>
      <c r="S9370" t="n">
        <v>0</v>
      </c>
      <c r="T9370" t="n">
        <v>0</v>
      </c>
    </row>
    <row r="9371">
      <c r="A9371" s="8" t="n">
        <v>46225</v>
      </c>
      <c r="B9371" t="inlineStr">
        <is>
          <t>B6</t>
        </is>
      </c>
      <c r="C9371" s="9">
        <f>_xlfn.XLOOKUP(B9371,Carriers[Code],Carriers[Airline])</f>
        <v/>
      </c>
      <c r="D9371" t="n">
        <v>715</v>
      </c>
      <c r="E9371" t="inlineStr">
        <is>
          <t>BUF</t>
        </is>
      </c>
      <c r="F9371" s="10" t="n">
        <v>2210</v>
      </c>
      <c r="G9371" t="inlineStr">
        <is>
          <t>2200-2259</t>
        </is>
      </c>
      <c r="H9371" s="9">
        <f>INT(F9371/100)</f>
        <v/>
      </c>
      <c r="I9371" t="n">
        <v>99</v>
      </c>
      <c r="J9371" t="n">
        <v>1</v>
      </c>
      <c r="K9371" t="n">
        <v>96</v>
      </c>
      <c r="L9371" t="n">
        <v>1</v>
      </c>
      <c r="M9371" t="n">
        <v>0</v>
      </c>
      <c r="O9371" t="n">
        <v>0</v>
      </c>
      <c r="P9371" t="n">
        <v>2</v>
      </c>
      <c r="Q9371" t="n">
        <v>0</v>
      </c>
      <c r="R9371" t="n">
        <v>0</v>
      </c>
      <c r="S9371" t="n">
        <v>0</v>
      </c>
      <c r="T9371" t="n">
        <v>94</v>
      </c>
    </row>
    <row r="9372">
      <c r="A9372" s="8" t="n">
        <v>46226</v>
      </c>
      <c r="B9372" t="inlineStr">
        <is>
          <t>B6</t>
        </is>
      </c>
      <c r="C9372" s="9">
        <f>_xlfn.XLOOKUP(B9372,Carriers[Code],Carriers[Airline])</f>
        <v/>
      </c>
      <c r="D9372" t="n">
        <v>917</v>
      </c>
      <c r="E9372" t="inlineStr">
        <is>
          <t>JFK</t>
        </is>
      </c>
      <c r="F9372" s="10" t="n">
        <v>501</v>
      </c>
      <c r="G9372" t="inlineStr">
        <is>
          <t>0001-0559</t>
        </is>
      </c>
      <c r="H9372" s="9">
        <f>INT(F9372/100)</f>
        <v/>
      </c>
      <c r="I9372" t="n">
        <v>31</v>
      </c>
      <c r="J9372" t="n">
        <v>1</v>
      </c>
      <c r="K9372" t="n">
        <v>33</v>
      </c>
      <c r="L9372" t="n">
        <v>1</v>
      </c>
      <c r="M9372" t="n">
        <v>0</v>
      </c>
      <c r="O9372" t="n">
        <v>0</v>
      </c>
      <c r="P9372" t="n">
        <v>31</v>
      </c>
      <c r="Q9372" t="n">
        <v>0</v>
      </c>
      <c r="R9372" t="n">
        <v>2</v>
      </c>
      <c r="S9372" t="n">
        <v>0</v>
      </c>
      <c r="T9372" t="n">
        <v>0</v>
      </c>
    </row>
    <row r="9373">
      <c r="A9373" s="8" t="n">
        <v>46226</v>
      </c>
      <c r="B9373" t="inlineStr">
        <is>
          <t>AA</t>
        </is>
      </c>
      <c r="C9373" s="9">
        <f>_xlfn.XLOOKUP(B9373,Carriers[Code],Carriers[Airline])</f>
        <v/>
      </c>
      <c r="D9373" t="n">
        <v>1418</v>
      </c>
      <c r="E9373" t="inlineStr">
        <is>
          <t>MIA</t>
        </is>
      </c>
      <c r="F9373" s="10" t="n">
        <v>510</v>
      </c>
      <c r="G9373" t="inlineStr">
        <is>
          <t>0001-0559</t>
        </is>
      </c>
      <c r="H9373" s="9">
        <f>INT(F9373/100)</f>
        <v/>
      </c>
      <c r="I9373" t="n">
        <v>-3</v>
      </c>
      <c r="J9373" t="n">
        <v>0</v>
      </c>
      <c r="K9373" t="n">
        <v>9</v>
      </c>
      <c r="L9373" t="n">
        <v>0</v>
      </c>
      <c r="M9373" t="n">
        <v>0</v>
      </c>
      <c r="O9373" t="n">
        <v>0</v>
      </c>
    </row>
    <row r="9374">
      <c r="A9374" s="8" t="n">
        <v>46226</v>
      </c>
      <c r="B9374" t="inlineStr">
        <is>
          <t>AA</t>
        </is>
      </c>
      <c r="C9374" s="9">
        <f>_xlfn.XLOOKUP(B9374,Carriers[Code],Carriers[Airline])</f>
        <v/>
      </c>
      <c r="D9374" t="n">
        <v>3324</v>
      </c>
      <c r="E9374" t="inlineStr">
        <is>
          <t>ORD</t>
        </is>
      </c>
      <c r="F9374" s="10" t="n">
        <v>510</v>
      </c>
      <c r="G9374" t="inlineStr">
        <is>
          <t>0001-0559</t>
        </is>
      </c>
      <c r="H9374" s="9">
        <f>INT(F9374/100)</f>
        <v/>
      </c>
      <c r="I9374" t="n">
        <v>-4</v>
      </c>
      <c r="J9374" t="n">
        <v>0</v>
      </c>
      <c r="K9374" t="n">
        <v>3</v>
      </c>
      <c r="L9374" t="n">
        <v>0</v>
      </c>
      <c r="M9374" t="n">
        <v>0</v>
      </c>
      <c r="O9374" t="n">
        <v>0</v>
      </c>
    </row>
    <row r="9375">
      <c r="A9375" s="8" t="n">
        <v>46226</v>
      </c>
      <c r="B9375" t="inlineStr">
        <is>
          <t>B6</t>
        </is>
      </c>
      <c r="C9375" s="9">
        <f>_xlfn.XLOOKUP(B9375,Carriers[Code],Carriers[Airline])</f>
        <v/>
      </c>
      <c r="D9375" t="n">
        <v>569</v>
      </c>
      <c r="E9375" t="inlineStr">
        <is>
          <t>FLL</t>
        </is>
      </c>
      <c r="F9375" s="10" t="n">
        <v>510</v>
      </c>
      <c r="G9375" t="inlineStr">
        <is>
          <t>0001-0559</t>
        </is>
      </c>
      <c r="H9375" s="9">
        <f>INT(F9375/100)</f>
        <v/>
      </c>
      <c r="I9375" t="n">
        <v>17</v>
      </c>
      <c r="J9375" t="n">
        <v>1</v>
      </c>
      <c r="K9375" t="n">
        <v>24</v>
      </c>
      <c r="L9375" t="n">
        <v>1</v>
      </c>
      <c r="M9375" t="n">
        <v>0</v>
      </c>
      <c r="O9375" t="n">
        <v>0</v>
      </c>
      <c r="P9375" t="n">
        <v>0</v>
      </c>
      <c r="Q9375" t="n">
        <v>0</v>
      </c>
      <c r="R9375" t="n">
        <v>24</v>
      </c>
      <c r="S9375" t="n">
        <v>0</v>
      </c>
      <c r="T9375" t="n">
        <v>0</v>
      </c>
    </row>
    <row r="9376">
      <c r="A9376" s="8" t="n">
        <v>46226</v>
      </c>
      <c r="B9376" t="inlineStr">
        <is>
          <t>WN</t>
        </is>
      </c>
      <c r="C9376" s="9">
        <f>_xlfn.XLOOKUP(B9376,Carriers[Code],Carriers[Airline])</f>
        <v/>
      </c>
      <c r="D9376" t="n">
        <v>3239</v>
      </c>
      <c r="E9376" t="inlineStr">
        <is>
          <t>MDW</t>
        </is>
      </c>
      <c r="F9376" s="10" t="n">
        <v>525</v>
      </c>
      <c r="G9376" t="inlineStr">
        <is>
          <t>0001-0559</t>
        </is>
      </c>
      <c r="H9376" s="9">
        <f>INT(F9376/100)</f>
        <v/>
      </c>
      <c r="I9376" t="n">
        <v>-6</v>
      </c>
      <c r="J9376" t="n">
        <v>0</v>
      </c>
      <c r="K9376" t="n">
        <v>-15</v>
      </c>
      <c r="L9376" t="n">
        <v>0</v>
      </c>
      <c r="M9376" t="n">
        <v>0</v>
      </c>
      <c r="O9376" t="n">
        <v>0</v>
      </c>
    </row>
    <row r="9377">
      <c r="A9377" s="8" t="n">
        <v>46226</v>
      </c>
      <c r="B9377" t="inlineStr">
        <is>
          <t>DL</t>
        </is>
      </c>
      <c r="C9377" s="9">
        <f>_xlfn.XLOOKUP(B9377,Carriers[Code],Carriers[Airline])</f>
        <v/>
      </c>
      <c r="D9377" t="n">
        <v>1019</v>
      </c>
      <c r="E9377" t="inlineStr">
        <is>
          <t>DTW</t>
        </is>
      </c>
      <c r="F9377" s="10" t="n">
        <v>530</v>
      </c>
      <c r="G9377" t="inlineStr">
        <is>
          <t>0001-0559</t>
        </is>
      </c>
      <c r="H9377" s="9">
        <f>INT(F9377/100)</f>
        <v/>
      </c>
      <c r="I9377" t="n">
        <v>-4</v>
      </c>
      <c r="J9377" t="n">
        <v>0</v>
      </c>
      <c r="K9377" t="n">
        <v>-10</v>
      </c>
      <c r="L9377" t="n">
        <v>0</v>
      </c>
      <c r="M9377" t="n">
        <v>0</v>
      </c>
      <c r="O9377" t="n">
        <v>0</v>
      </c>
    </row>
    <row r="9378">
      <c r="A9378" s="8" t="n">
        <v>46226</v>
      </c>
      <c r="B9378" t="inlineStr">
        <is>
          <t>DL</t>
        </is>
      </c>
      <c r="C9378" s="9">
        <f>_xlfn.XLOOKUP(B9378,Carriers[Code],Carriers[Airline])</f>
        <v/>
      </c>
      <c r="D9378" t="n">
        <v>2242</v>
      </c>
      <c r="E9378" t="inlineStr">
        <is>
          <t>ATL</t>
        </is>
      </c>
      <c r="F9378" s="10" t="n">
        <v>530</v>
      </c>
      <c r="G9378" t="inlineStr">
        <is>
          <t>0001-0559</t>
        </is>
      </c>
      <c r="H9378" s="9">
        <f>INT(F9378/100)</f>
        <v/>
      </c>
      <c r="I9378" t="n">
        <v>9</v>
      </c>
      <c r="J9378" t="n">
        <v>0</v>
      </c>
      <c r="K9378" t="n">
        <v>-2</v>
      </c>
      <c r="L9378" t="n">
        <v>0</v>
      </c>
      <c r="M9378" t="n">
        <v>0</v>
      </c>
      <c r="O9378" t="n">
        <v>0</v>
      </c>
    </row>
    <row r="9379">
      <c r="A9379" s="8" t="n">
        <v>46226</v>
      </c>
      <c r="B9379" t="inlineStr">
        <is>
          <t>WN</t>
        </is>
      </c>
      <c r="C9379" s="9">
        <f>_xlfn.XLOOKUP(B9379,Carriers[Code],Carriers[Airline])</f>
        <v/>
      </c>
      <c r="D9379" t="n">
        <v>752</v>
      </c>
      <c r="E9379" t="inlineStr">
        <is>
          <t>STL</t>
        </is>
      </c>
      <c r="F9379" s="10" t="n">
        <v>535</v>
      </c>
      <c r="G9379" t="inlineStr">
        <is>
          <t>0001-0559</t>
        </is>
      </c>
      <c r="H9379" s="9">
        <f>INT(F9379/100)</f>
        <v/>
      </c>
      <c r="I9379" t="n">
        <v>5</v>
      </c>
      <c r="J9379" t="n">
        <v>0</v>
      </c>
      <c r="K9379" t="n">
        <v>4</v>
      </c>
      <c r="L9379" t="n">
        <v>0</v>
      </c>
      <c r="M9379" t="n">
        <v>0</v>
      </c>
      <c r="O9379" t="n">
        <v>0</v>
      </c>
    </row>
    <row r="9380">
      <c r="A9380" s="8" t="n">
        <v>46226</v>
      </c>
      <c r="B9380" t="inlineStr">
        <is>
          <t>UA</t>
        </is>
      </c>
      <c r="C9380" s="9">
        <f>_xlfn.XLOOKUP(B9380,Carriers[Code],Carriers[Airline])</f>
        <v/>
      </c>
      <c r="D9380" t="n">
        <v>1734</v>
      </c>
      <c r="E9380" t="inlineStr">
        <is>
          <t>IAD</t>
        </is>
      </c>
      <c r="F9380" s="10" t="n">
        <v>545</v>
      </c>
      <c r="G9380" t="inlineStr">
        <is>
          <t>0001-0559</t>
        </is>
      </c>
      <c r="H9380" s="9">
        <f>INT(F9380/100)</f>
        <v/>
      </c>
      <c r="I9380" t="n">
        <v>-6</v>
      </c>
      <c r="J9380" t="n">
        <v>0</v>
      </c>
      <c r="K9380" t="n">
        <v>0</v>
      </c>
      <c r="L9380" t="n">
        <v>0</v>
      </c>
      <c r="M9380" t="n">
        <v>0</v>
      </c>
      <c r="O9380" t="n">
        <v>0</v>
      </c>
    </row>
    <row r="9381">
      <c r="A9381" s="8" t="n">
        <v>46226</v>
      </c>
      <c r="B9381" t="inlineStr">
        <is>
          <t>WN</t>
        </is>
      </c>
      <c r="C9381" s="9">
        <f>_xlfn.XLOOKUP(B9381,Carriers[Code],Carriers[Airline])</f>
        <v/>
      </c>
      <c r="D9381" t="n">
        <v>727</v>
      </c>
      <c r="E9381" t="inlineStr">
        <is>
          <t>BWI</t>
        </is>
      </c>
      <c r="F9381" s="10" t="n">
        <v>545</v>
      </c>
      <c r="G9381" t="inlineStr">
        <is>
          <t>0001-0559</t>
        </is>
      </c>
      <c r="H9381" s="9">
        <f>INT(F9381/100)</f>
        <v/>
      </c>
      <c r="I9381" t="n">
        <v>0</v>
      </c>
      <c r="J9381" t="n">
        <v>0</v>
      </c>
      <c r="K9381" t="n">
        <v>-8</v>
      </c>
      <c r="L9381" t="n">
        <v>0</v>
      </c>
      <c r="M9381" t="n">
        <v>0</v>
      </c>
      <c r="O9381" t="n">
        <v>0</v>
      </c>
    </row>
    <row r="9382">
      <c r="A9382" s="8" t="n">
        <v>46226</v>
      </c>
      <c r="B9382" t="inlineStr">
        <is>
          <t>UA</t>
        </is>
      </c>
      <c r="C9382" s="9">
        <f>_xlfn.XLOOKUP(B9382,Carriers[Code],Carriers[Airline])</f>
        <v/>
      </c>
      <c r="D9382" t="n">
        <v>1409</v>
      </c>
      <c r="E9382" t="inlineStr">
        <is>
          <t>IAH</t>
        </is>
      </c>
      <c r="F9382" s="10" t="n">
        <v>547</v>
      </c>
      <c r="G9382" t="inlineStr">
        <is>
          <t>0001-0559</t>
        </is>
      </c>
      <c r="H9382" s="9">
        <f>INT(F9382/100)</f>
        <v/>
      </c>
      <c r="I9382" t="n">
        <v>1</v>
      </c>
      <c r="J9382" t="n">
        <v>0</v>
      </c>
      <c r="K9382" t="n">
        <v>-11</v>
      </c>
      <c r="L9382" t="n">
        <v>0</v>
      </c>
      <c r="M9382" t="n">
        <v>0</v>
      </c>
      <c r="O9382" t="n">
        <v>0</v>
      </c>
    </row>
    <row r="9383">
      <c r="A9383" s="8" t="n">
        <v>46226</v>
      </c>
      <c r="B9383" t="inlineStr">
        <is>
          <t>DL</t>
        </is>
      </c>
      <c r="C9383" s="9">
        <f>_xlfn.XLOOKUP(B9383,Carriers[Code],Carriers[Airline])</f>
        <v/>
      </c>
      <c r="D9383" t="n">
        <v>2303</v>
      </c>
      <c r="E9383" t="inlineStr">
        <is>
          <t>MSP</t>
        </is>
      </c>
      <c r="F9383" s="10" t="n">
        <v>555</v>
      </c>
      <c r="G9383" t="inlineStr">
        <is>
          <t>0001-0559</t>
        </is>
      </c>
      <c r="H9383" s="9">
        <f>INT(F9383/100)</f>
        <v/>
      </c>
      <c r="I9383" t="n">
        <v>-5</v>
      </c>
      <c r="J9383" t="n">
        <v>0</v>
      </c>
      <c r="K9383" t="n">
        <v>7</v>
      </c>
      <c r="L9383" t="n">
        <v>0</v>
      </c>
      <c r="M9383" t="n">
        <v>0</v>
      </c>
      <c r="O9383" t="n">
        <v>0</v>
      </c>
    </row>
    <row r="9384">
      <c r="A9384" s="8" t="n">
        <v>46226</v>
      </c>
      <c r="B9384" t="inlineStr">
        <is>
          <t>AA</t>
        </is>
      </c>
      <c r="C9384" s="9">
        <f>_xlfn.XLOOKUP(B9384,Carriers[Code],Carriers[Airline])</f>
        <v/>
      </c>
      <c r="D9384" t="n">
        <v>873</v>
      </c>
      <c r="E9384" t="inlineStr">
        <is>
          <t>MIA</t>
        </is>
      </c>
      <c r="F9384" s="10" t="n">
        <v>600</v>
      </c>
      <c r="G9384" t="inlineStr">
        <is>
          <t>0600-0659</t>
        </is>
      </c>
      <c r="H9384" s="9">
        <f>INT(F9384/100)</f>
        <v/>
      </c>
      <c r="I9384" t="n">
        <v>5</v>
      </c>
      <c r="J9384" t="n">
        <v>0</v>
      </c>
      <c r="K9384" t="n">
        <v>11</v>
      </c>
      <c r="L9384" t="n">
        <v>0</v>
      </c>
      <c r="M9384" t="n">
        <v>0</v>
      </c>
      <c r="O9384" t="n">
        <v>0</v>
      </c>
    </row>
    <row r="9385">
      <c r="A9385" s="8" t="n">
        <v>46226</v>
      </c>
      <c r="B9385" t="inlineStr">
        <is>
          <t>AA</t>
        </is>
      </c>
      <c r="C9385" s="9">
        <f>_xlfn.XLOOKUP(B9385,Carriers[Code],Carriers[Airline])</f>
        <v/>
      </c>
      <c r="D9385" t="n">
        <v>2159</v>
      </c>
      <c r="E9385" t="inlineStr">
        <is>
          <t>DCA</t>
        </is>
      </c>
      <c r="F9385" s="10" t="n">
        <v>600</v>
      </c>
      <c r="G9385" t="inlineStr">
        <is>
          <t>0600-0659</t>
        </is>
      </c>
      <c r="H9385" s="9">
        <f>INT(F9385/100)</f>
        <v/>
      </c>
      <c r="I9385" t="n">
        <v>-8</v>
      </c>
      <c r="J9385" t="n">
        <v>0</v>
      </c>
      <c r="K9385" t="n">
        <v>-10</v>
      </c>
      <c r="L9385" t="n">
        <v>0</v>
      </c>
      <c r="M9385" t="n">
        <v>0</v>
      </c>
      <c r="O9385" t="n">
        <v>0</v>
      </c>
    </row>
    <row r="9386">
      <c r="A9386" s="8" t="n">
        <v>46226</v>
      </c>
      <c r="B9386" t="inlineStr">
        <is>
          <t>AA</t>
        </is>
      </c>
      <c r="C9386" s="9">
        <f>_xlfn.XLOOKUP(B9386,Carriers[Code],Carriers[Airline])</f>
        <v/>
      </c>
      <c r="D9386" t="n">
        <v>2527</v>
      </c>
      <c r="E9386" t="inlineStr">
        <is>
          <t>DFW</t>
        </is>
      </c>
      <c r="F9386" s="10" t="n">
        <v>600</v>
      </c>
      <c r="G9386" t="inlineStr">
        <is>
          <t>0600-0659</t>
        </is>
      </c>
      <c r="H9386" s="9">
        <f>INT(F9386/100)</f>
        <v/>
      </c>
      <c r="I9386" t="n">
        <v>-3</v>
      </c>
      <c r="J9386" t="n">
        <v>0</v>
      </c>
      <c r="K9386" t="n">
        <v>-8</v>
      </c>
      <c r="L9386" t="n">
        <v>0</v>
      </c>
      <c r="M9386" t="n">
        <v>0</v>
      </c>
      <c r="O9386" t="n">
        <v>0</v>
      </c>
    </row>
    <row r="9387">
      <c r="A9387" s="8" t="n">
        <v>46226</v>
      </c>
      <c r="B9387" t="inlineStr">
        <is>
          <t>B6</t>
        </is>
      </c>
      <c r="C9387" s="9">
        <f>_xlfn.XLOOKUP(B9387,Carriers[Code],Carriers[Airline])</f>
        <v/>
      </c>
      <c r="D9387" t="n">
        <v>287</v>
      </c>
      <c r="E9387" t="inlineStr">
        <is>
          <t>LAX</t>
        </is>
      </c>
      <c r="F9387" s="10" t="n">
        <v>600</v>
      </c>
      <c r="G9387" t="inlineStr">
        <is>
          <t>0600-0659</t>
        </is>
      </c>
      <c r="H9387" s="9">
        <f>INT(F9387/100)</f>
        <v/>
      </c>
      <c r="I9387" t="n">
        <v>20</v>
      </c>
      <c r="J9387" t="n">
        <v>1</v>
      </c>
      <c r="K9387" t="n">
        <v>24</v>
      </c>
      <c r="L9387" t="n">
        <v>1</v>
      </c>
      <c r="M9387" t="n">
        <v>0</v>
      </c>
      <c r="O9387" t="n">
        <v>0</v>
      </c>
      <c r="P9387" t="n">
        <v>20</v>
      </c>
      <c r="Q9387" t="n">
        <v>0</v>
      </c>
      <c r="R9387" t="n">
        <v>4</v>
      </c>
      <c r="S9387" t="n">
        <v>0</v>
      </c>
      <c r="T9387" t="n">
        <v>0</v>
      </c>
    </row>
    <row r="9388">
      <c r="A9388" s="8" t="n">
        <v>46226</v>
      </c>
      <c r="B9388" t="inlineStr">
        <is>
          <t>B6</t>
        </is>
      </c>
      <c r="C9388" s="9">
        <f>_xlfn.XLOOKUP(B9388,Carriers[Code],Carriers[Airline])</f>
        <v/>
      </c>
      <c r="D9388" t="n">
        <v>761</v>
      </c>
      <c r="E9388" t="inlineStr">
        <is>
          <t>SJU</t>
        </is>
      </c>
      <c r="F9388" s="10" t="n">
        <v>600</v>
      </c>
      <c r="G9388" t="inlineStr">
        <is>
          <t>0600-0659</t>
        </is>
      </c>
      <c r="H9388" s="9">
        <f>INT(F9388/100)</f>
        <v/>
      </c>
      <c r="I9388" t="n">
        <v>-2</v>
      </c>
      <c r="J9388" t="n">
        <v>0</v>
      </c>
      <c r="K9388" t="n">
        <v>51</v>
      </c>
      <c r="L9388" t="n">
        <v>1</v>
      </c>
      <c r="M9388" t="n">
        <v>0</v>
      </c>
      <c r="O9388" t="n">
        <v>0</v>
      </c>
      <c r="P9388" t="n">
        <v>0</v>
      </c>
      <c r="Q9388" t="n">
        <v>0</v>
      </c>
      <c r="R9388" t="n">
        <v>51</v>
      </c>
      <c r="S9388" t="n">
        <v>0</v>
      </c>
      <c r="T9388" t="n">
        <v>0</v>
      </c>
    </row>
    <row r="9389">
      <c r="A9389" s="8" t="n">
        <v>46226</v>
      </c>
      <c r="B9389" t="inlineStr">
        <is>
          <t>B6</t>
        </is>
      </c>
      <c r="C9389" s="9">
        <f>_xlfn.XLOOKUP(B9389,Carriers[Code],Carriers[Airline])</f>
        <v/>
      </c>
      <c r="D9389" t="n">
        <v>1439</v>
      </c>
      <c r="E9389" t="inlineStr">
        <is>
          <t>AUS</t>
        </is>
      </c>
      <c r="F9389" s="10" t="n">
        <v>600</v>
      </c>
      <c r="G9389" t="inlineStr">
        <is>
          <t>0600-0659</t>
        </is>
      </c>
      <c r="H9389" s="9">
        <f>INT(F9389/100)</f>
        <v/>
      </c>
      <c r="I9389" t="n">
        <v>-11</v>
      </c>
      <c r="J9389" t="n">
        <v>0</v>
      </c>
      <c r="K9389" t="n">
        <v>-23</v>
      </c>
      <c r="L9389" t="n">
        <v>0</v>
      </c>
      <c r="M9389" t="n">
        <v>0</v>
      </c>
      <c r="O9389" t="n">
        <v>0</v>
      </c>
    </row>
    <row r="9390">
      <c r="A9390" s="8" t="n">
        <v>46226</v>
      </c>
      <c r="B9390" t="inlineStr">
        <is>
          <t>UA</t>
        </is>
      </c>
      <c r="C9390" s="9">
        <f>_xlfn.XLOOKUP(B9390,Carriers[Code],Carriers[Airline])</f>
        <v/>
      </c>
      <c r="D9390" t="n">
        <v>1414</v>
      </c>
      <c r="E9390" t="inlineStr">
        <is>
          <t>ORD</t>
        </is>
      </c>
      <c r="F9390" s="10" t="n">
        <v>600</v>
      </c>
      <c r="G9390" t="inlineStr">
        <is>
          <t>0600-0659</t>
        </is>
      </c>
      <c r="H9390" s="9">
        <f>INT(F9390/100)</f>
        <v/>
      </c>
      <c r="I9390" t="n">
        <v>-1</v>
      </c>
      <c r="J9390" t="n">
        <v>0</v>
      </c>
      <c r="K9390" t="n">
        <v>-10</v>
      </c>
      <c r="L9390" t="n">
        <v>0</v>
      </c>
      <c r="M9390" t="n">
        <v>0</v>
      </c>
      <c r="O9390" t="n">
        <v>0</v>
      </c>
    </row>
    <row r="9391">
      <c r="A9391" s="8" t="n">
        <v>46226</v>
      </c>
      <c r="B9391" t="inlineStr">
        <is>
          <t>UA</t>
        </is>
      </c>
      <c r="C9391" s="9">
        <f>_xlfn.XLOOKUP(B9391,Carriers[Code],Carriers[Airline])</f>
        <v/>
      </c>
      <c r="D9391" t="n">
        <v>2441</v>
      </c>
      <c r="E9391" t="inlineStr">
        <is>
          <t>SFO</t>
        </is>
      </c>
      <c r="F9391" s="10" t="n">
        <v>600</v>
      </c>
      <c r="G9391" t="inlineStr">
        <is>
          <t>0600-0659</t>
        </is>
      </c>
      <c r="H9391" s="9">
        <f>INT(F9391/100)</f>
        <v/>
      </c>
      <c r="I9391" t="n">
        <v>1</v>
      </c>
      <c r="J9391" t="n">
        <v>0</v>
      </c>
      <c r="K9391" t="n">
        <v>8</v>
      </c>
      <c r="L9391" t="n">
        <v>0</v>
      </c>
      <c r="M9391" t="n">
        <v>0</v>
      </c>
      <c r="O9391" t="n">
        <v>0</v>
      </c>
    </row>
    <row r="9392">
      <c r="A9392" s="8" t="n">
        <v>46226</v>
      </c>
      <c r="B9392" t="inlineStr">
        <is>
          <t>YX</t>
        </is>
      </c>
      <c r="C9392" s="9">
        <f>_xlfn.XLOOKUP(B9392,Carriers[Code],Carriers[Airline])</f>
        <v/>
      </c>
      <c r="D9392" t="n">
        <v>4424</v>
      </c>
      <c r="E9392" t="inlineStr">
        <is>
          <t>LGA</t>
        </is>
      </c>
      <c r="F9392" s="10" t="n">
        <v>600</v>
      </c>
      <c r="G9392" t="inlineStr">
        <is>
          <t>0600-0659</t>
        </is>
      </c>
      <c r="H9392" s="9">
        <f>INT(F9392/100)</f>
        <v/>
      </c>
      <c r="I9392" t="n">
        <v>-8</v>
      </c>
      <c r="J9392" t="n">
        <v>0</v>
      </c>
      <c r="K9392" t="n">
        <v>-13</v>
      </c>
      <c r="L9392" t="n">
        <v>0</v>
      </c>
      <c r="M9392" t="n">
        <v>0</v>
      </c>
      <c r="O9392" t="n">
        <v>0</v>
      </c>
    </row>
    <row r="9393">
      <c r="A9393" s="8" t="n">
        <v>46226</v>
      </c>
      <c r="B9393" t="inlineStr">
        <is>
          <t>YX</t>
        </is>
      </c>
      <c r="C9393" s="9">
        <f>_xlfn.XLOOKUP(B9393,Carriers[Code],Carriers[Airline])</f>
        <v/>
      </c>
      <c r="D9393" t="n">
        <v>5687</v>
      </c>
      <c r="E9393" t="inlineStr">
        <is>
          <t>DCA</t>
        </is>
      </c>
      <c r="F9393" s="10" t="n">
        <v>600</v>
      </c>
      <c r="G9393" t="inlineStr">
        <is>
          <t>0600-0659</t>
        </is>
      </c>
      <c r="H9393" s="9">
        <f>INT(F9393/100)</f>
        <v/>
      </c>
      <c r="I9393" t="n">
        <v>-10</v>
      </c>
      <c r="J9393" t="n">
        <v>0</v>
      </c>
      <c r="K9393" t="n">
        <v>6</v>
      </c>
      <c r="L9393" t="n">
        <v>0</v>
      </c>
      <c r="M9393" t="n">
        <v>0</v>
      </c>
      <c r="O9393" t="n">
        <v>0</v>
      </c>
    </row>
    <row r="9394">
      <c r="A9394" s="8" t="n">
        <v>46226</v>
      </c>
      <c r="B9394" t="inlineStr">
        <is>
          <t>YX</t>
        </is>
      </c>
      <c r="C9394" s="9">
        <f>_xlfn.XLOOKUP(B9394,Carriers[Code],Carriers[Airline])</f>
        <v/>
      </c>
      <c r="D9394" t="n">
        <v>5836</v>
      </c>
      <c r="E9394" t="inlineStr">
        <is>
          <t>LGA</t>
        </is>
      </c>
      <c r="F9394" s="10" t="n">
        <v>600</v>
      </c>
      <c r="G9394" t="inlineStr">
        <is>
          <t>0600-0659</t>
        </is>
      </c>
      <c r="H9394" s="9">
        <f>INT(F9394/100)</f>
        <v/>
      </c>
      <c r="I9394" t="n">
        <v>-9</v>
      </c>
      <c r="J9394" t="n">
        <v>0</v>
      </c>
      <c r="K9394" t="n">
        <v>-18</v>
      </c>
      <c r="L9394" t="n">
        <v>0</v>
      </c>
      <c r="M9394" t="n">
        <v>0</v>
      </c>
      <c r="O9394" t="n">
        <v>0</v>
      </c>
    </row>
    <row r="9395">
      <c r="A9395" s="8" t="n">
        <v>46226</v>
      </c>
      <c r="B9395" t="inlineStr">
        <is>
          <t>AA</t>
        </is>
      </c>
      <c r="C9395" s="9">
        <f>_xlfn.XLOOKUP(B9395,Carriers[Code],Carriers[Airline])</f>
        <v/>
      </c>
      <c r="D9395" t="n">
        <v>1146</v>
      </c>
      <c r="E9395" t="inlineStr">
        <is>
          <t>PHL</t>
        </is>
      </c>
      <c r="F9395" s="10" t="n">
        <v>601</v>
      </c>
      <c r="G9395" t="inlineStr">
        <is>
          <t>0600-0659</t>
        </is>
      </c>
      <c r="H9395" s="9">
        <f>INT(F9395/100)</f>
        <v/>
      </c>
      <c r="I9395" t="n">
        <v>-7</v>
      </c>
      <c r="J9395" t="n">
        <v>0</v>
      </c>
      <c r="K9395" t="n">
        <v>-30</v>
      </c>
      <c r="L9395" t="n">
        <v>0</v>
      </c>
      <c r="M9395" t="n">
        <v>0</v>
      </c>
      <c r="O9395" t="n">
        <v>0</v>
      </c>
    </row>
    <row r="9396">
      <c r="A9396" s="8" t="n">
        <v>46226</v>
      </c>
      <c r="B9396" t="inlineStr">
        <is>
          <t>YX</t>
        </is>
      </c>
      <c r="C9396" s="9">
        <f>_xlfn.XLOOKUP(B9396,Carriers[Code],Carriers[Airline])</f>
        <v/>
      </c>
      <c r="D9396" t="n">
        <v>4401</v>
      </c>
      <c r="E9396" t="inlineStr">
        <is>
          <t>JFK</t>
        </is>
      </c>
      <c r="F9396" s="10" t="n">
        <v>601</v>
      </c>
      <c r="G9396" t="inlineStr">
        <is>
          <t>0600-0659</t>
        </is>
      </c>
      <c r="H9396" s="9">
        <f>INT(F9396/100)</f>
        <v/>
      </c>
      <c r="I9396" t="n">
        <v>-8</v>
      </c>
      <c r="J9396" t="n">
        <v>0</v>
      </c>
      <c r="K9396" t="n">
        <v>-8</v>
      </c>
      <c r="L9396" t="n">
        <v>0</v>
      </c>
      <c r="M9396" t="n">
        <v>0</v>
      </c>
      <c r="O9396" t="n">
        <v>0</v>
      </c>
    </row>
    <row r="9397">
      <c r="A9397" s="8" t="n">
        <v>46226</v>
      </c>
      <c r="B9397" t="inlineStr">
        <is>
          <t>AS</t>
        </is>
      </c>
      <c r="C9397" s="9">
        <f>_xlfn.XLOOKUP(B9397,Carriers[Code],Carriers[Airline])</f>
        <v/>
      </c>
      <c r="D9397" t="n">
        <v>311</v>
      </c>
      <c r="E9397" t="inlineStr">
        <is>
          <t>PDX</t>
        </is>
      </c>
      <c r="F9397" s="10" t="n">
        <v>603</v>
      </c>
      <c r="G9397" t="inlineStr">
        <is>
          <t>0600-0659</t>
        </is>
      </c>
      <c r="H9397" s="9">
        <f>INT(F9397/100)</f>
        <v/>
      </c>
      <c r="I9397" t="n">
        <v>-1</v>
      </c>
      <c r="J9397" t="n">
        <v>0</v>
      </c>
      <c r="K9397" t="n">
        <v>2</v>
      </c>
      <c r="L9397" t="n">
        <v>0</v>
      </c>
      <c r="M9397" t="n">
        <v>0</v>
      </c>
      <c r="O9397" t="n">
        <v>0</v>
      </c>
    </row>
    <row r="9398">
      <c r="A9398" s="8" t="n">
        <v>46226</v>
      </c>
      <c r="B9398" t="inlineStr">
        <is>
          <t>AA</t>
        </is>
      </c>
      <c r="C9398" s="9">
        <f>_xlfn.XLOOKUP(B9398,Carriers[Code],Carriers[Airline])</f>
        <v/>
      </c>
      <c r="D9398" t="n">
        <v>418</v>
      </c>
      <c r="E9398" t="inlineStr">
        <is>
          <t>CLT</t>
        </is>
      </c>
      <c r="F9398" s="10" t="n">
        <v>605</v>
      </c>
      <c r="G9398" t="inlineStr">
        <is>
          <t>0600-0659</t>
        </is>
      </c>
      <c r="H9398" s="9">
        <f>INT(F9398/100)</f>
        <v/>
      </c>
      <c r="I9398" t="n">
        <v>-4</v>
      </c>
      <c r="J9398" t="n">
        <v>0</v>
      </c>
      <c r="K9398" t="n">
        <v>23</v>
      </c>
      <c r="L9398" t="n">
        <v>1</v>
      </c>
      <c r="M9398" t="n">
        <v>0</v>
      </c>
      <c r="O9398" t="n">
        <v>0</v>
      </c>
      <c r="P9398" t="n">
        <v>0</v>
      </c>
      <c r="Q9398" t="n">
        <v>0</v>
      </c>
      <c r="R9398" t="n">
        <v>23</v>
      </c>
      <c r="S9398" t="n">
        <v>0</v>
      </c>
      <c r="T9398" t="n">
        <v>0</v>
      </c>
    </row>
    <row r="9399">
      <c r="A9399" s="8" t="n">
        <v>46226</v>
      </c>
      <c r="B9399" t="inlineStr">
        <is>
          <t>B6</t>
        </is>
      </c>
      <c r="C9399" s="9">
        <f>_xlfn.XLOOKUP(B9399,Carriers[Code],Carriers[Airline])</f>
        <v/>
      </c>
      <c r="D9399" t="n">
        <v>619</v>
      </c>
      <c r="E9399" t="inlineStr">
        <is>
          <t>SAN</t>
        </is>
      </c>
      <c r="F9399" s="10" t="n">
        <v>605</v>
      </c>
      <c r="G9399" t="inlineStr">
        <is>
          <t>0600-0659</t>
        </is>
      </c>
      <c r="H9399" s="9">
        <f>INT(F9399/100)</f>
        <v/>
      </c>
      <c r="I9399" t="n">
        <v>-5</v>
      </c>
      <c r="J9399" t="n">
        <v>0</v>
      </c>
      <c r="K9399" t="n">
        <v>-12</v>
      </c>
      <c r="L9399" t="n">
        <v>0</v>
      </c>
      <c r="M9399" t="n">
        <v>0</v>
      </c>
      <c r="O9399" t="n">
        <v>0</v>
      </c>
    </row>
    <row r="9400">
      <c r="A9400" s="8" t="n">
        <v>46226</v>
      </c>
      <c r="B9400" t="inlineStr">
        <is>
          <t>B6</t>
        </is>
      </c>
      <c r="C9400" s="9">
        <f>_xlfn.XLOOKUP(B9400,Carriers[Code],Carriers[Airline])</f>
        <v/>
      </c>
      <c r="D9400" t="n">
        <v>2255</v>
      </c>
      <c r="E9400" t="inlineStr">
        <is>
          <t>DCA</t>
        </is>
      </c>
      <c r="F9400" s="10" t="n">
        <v>605</v>
      </c>
      <c r="G9400" t="inlineStr">
        <is>
          <t>0600-0659</t>
        </is>
      </c>
      <c r="H9400" s="9">
        <f>INT(F9400/100)</f>
        <v/>
      </c>
      <c r="I9400" t="n">
        <v>-14</v>
      </c>
      <c r="J9400" t="n">
        <v>0</v>
      </c>
      <c r="K9400" t="n">
        <v>-25</v>
      </c>
      <c r="L9400" t="n">
        <v>0</v>
      </c>
      <c r="M9400" t="n">
        <v>0</v>
      </c>
      <c r="O9400" t="n">
        <v>0</v>
      </c>
    </row>
    <row r="9401">
      <c r="A9401" s="8" t="n">
        <v>46226</v>
      </c>
      <c r="B9401" t="inlineStr">
        <is>
          <t>DL</t>
        </is>
      </c>
      <c r="C9401" s="9">
        <f>_xlfn.XLOOKUP(B9401,Carriers[Code],Carriers[Airline])</f>
        <v/>
      </c>
      <c r="D9401" t="n">
        <v>859</v>
      </c>
      <c r="E9401" t="inlineStr">
        <is>
          <t>SLC</t>
        </is>
      </c>
      <c r="F9401" s="10" t="n">
        <v>605</v>
      </c>
      <c r="G9401" t="inlineStr">
        <is>
          <t>0600-0659</t>
        </is>
      </c>
      <c r="H9401" s="9">
        <f>INT(F9401/100)</f>
        <v/>
      </c>
      <c r="I9401" t="n">
        <v>-5</v>
      </c>
      <c r="J9401" t="n">
        <v>0</v>
      </c>
      <c r="K9401" t="n">
        <v>-7</v>
      </c>
      <c r="L9401" t="n">
        <v>0</v>
      </c>
      <c r="M9401" t="n">
        <v>0</v>
      </c>
      <c r="O9401" t="n">
        <v>0</v>
      </c>
    </row>
    <row r="9402">
      <c r="A9402" s="8" t="n">
        <v>46226</v>
      </c>
      <c r="B9402" t="inlineStr">
        <is>
          <t>DL</t>
        </is>
      </c>
      <c r="C9402" s="9">
        <f>_xlfn.XLOOKUP(B9402,Carriers[Code],Carriers[Airline])</f>
        <v/>
      </c>
      <c r="D9402" t="n">
        <v>2611</v>
      </c>
      <c r="E9402" t="inlineStr">
        <is>
          <t>JFK</t>
        </is>
      </c>
      <c r="F9402" s="10" t="n">
        <v>605</v>
      </c>
      <c r="G9402" t="inlineStr">
        <is>
          <t>0600-0659</t>
        </is>
      </c>
      <c r="H9402" s="9">
        <f>INT(F9402/100)</f>
        <v/>
      </c>
      <c r="I9402" t="n">
        <v>-9</v>
      </c>
      <c r="J9402" t="n">
        <v>0</v>
      </c>
      <c r="K9402" t="n">
        <v>-3</v>
      </c>
      <c r="L9402" t="n">
        <v>0</v>
      </c>
      <c r="M9402" t="n">
        <v>0</v>
      </c>
      <c r="O9402" t="n">
        <v>0</v>
      </c>
    </row>
    <row r="9403">
      <c r="A9403" s="8" t="n">
        <v>46226</v>
      </c>
      <c r="B9403" t="inlineStr">
        <is>
          <t>UA</t>
        </is>
      </c>
      <c r="C9403" s="9">
        <f>_xlfn.XLOOKUP(B9403,Carriers[Code],Carriers[Airline])</f>
        <v/>
      </c>
      <c r="D9403" t="n">
        <v>1833</v>
      </c>
      <c r="E9403" t="inlineStr">
        <is>
          <t>EWR</t>
        </is>
      </c>
      <c r="F9403" s="10" t="n">
        <v>605</v>
      </c>
      <c r="G9403" t="inlineStr">
        <is>
          <t>0600-0659</t>
        </is>
      </c>
      <c r="H9403" s="9">
        <f>INT(F9403/100)</f>
        <v/>
      </c>
      <c r="I9403" t="n">
        <v>-4</v>
      </c>
      <c r="J9403" t="n">
        <v>0</v>
      </c>
      <c r="K9403" t="n">
        <v>-12</v>
      </c>
      <c r="L9403" t="n">
        <v>0</v>
      </c>
      <c r="M9403" t="n">
        <v>0</v>
      </c>
      <c r="O9403" t="n">
        <v>0</v>
      </c>
    </row>
    <row r="9404">
      <c r="A9404" s="8" t="n">
        <v>46226</v>
      </c>
      <c r="B9404" t="inlineStr">
        <is>
          <t>DL</t>
        </is>
      </c>
      <c r="C9404" s="9">
        <f>_xlfn.XLOOKUP(B9404,Carriers[Code],Carriers[Airline])</f>
        <v/>
      </c>
      <c r="D9404" t="n">
        <v>675</v>
      </c>
      <c r="E9404" t="inlineStr">
        <is>
          <t>MCI</t>
        </is>
      </c>
      <c r="F9404" s="10" t="n">
        <v>610</v>
      </c>
      <c r="G9404" t="inlineStr">
        <is>
          <t>0600-0659</t>
        </is>
      </c>
      <c r="H9404" s="9">
        <f>INT(F9404/100)</f>
        <v/>
      </c>
      <c r="I9404" t="n">
        <v>-11</v>
      </c>
      <c r="J9404" t="n">
        <v>0</v>
      </c>
      <c r="K9404" t="n">
        <v>-11</v>
      </c>
      <c r="L9404" t="n">
        <v>0</v>
      </c>
      <c r="M9404" t="n">
        <v>0</v>
      </c>
      <c r="O9404" t="n">
        <v>0</v>
      </c>
    </row>
    <row r="9405">
      <c r="A9405" s="8" t="n">
        <v>46226</v>
      </c>
      <c r="B9405" t="inlineStr">
        <is>
          <t>B6</t>
        </is>
      </c>
      <c r="C9405" s="9">
        <f>_xlfn.XLOOKUP(B9405,Carriers[Code],Carriers[Airline])</f>
        <v/>
      </c>
      <c r="D9405" t="n">
        <v>1207</v>
      </c>
      <c r="E9405" t="inlineStr">
        <is>
          <t>BNA</t>
        </is>
      </c>
      <c r="F9405" s="10" t="n">
        <v>619</v>
      </c>
      <c r="G9405" t="inlineStr">
        <is>
          <t>0600-0659</t>
        </is>
      </c>
      <c r="H9405" s="9">
        <f>INT(F9405/100)</f>
        <v/>
      </c>
      <c r="I9405" t="n">
        <v>-5</v>
      </c>
      <c r="J9405" t="n">
        <v>0</v>
      </c>
      <c r="K9405" t="n">
        <v>-14</v>
      </c>
      <c r="L9405" t="n">
        <v>0</v>
      </c>
      <c r="M9405" t="n">
        <v>0</v>
      </c>
      <c r="O9405" t="n">
        <v>0</v>
      </c>
    </row>
    <row r="9406">
      <c r="A9406" s="8" t="n">
        <v>46226</v>
      </c>
      <c r="B9406" t="inlineStr">
        <is>
          <t>B6</t>
        </is>
      </c>
      <c r="C9406" s="9">
        <f>_xlfn.XLOOKUP(B9406,Carriers[Code],Carriers[Airline])</f>
        <v/>
      </c>
      <c r="D9406" t="n">
        <v>1285</v>
      </c>
      <c r="E9406" t="inlineStr">
        <is>
          <t>PIT</t>
        </is>
      </c>
      <c r="F9406" s="10" t="n">
        <v>620</v>
      </c>
      <c r="G9406" t="inlineStr">
        <is>
          <t>0600-0659</t>
        </is>
      </c>
      <c r="H9406" s="9">
        <f>INT(F9406/100)</f>
        <v/>
      </c>
      <c r="I9406" t="n">
        <v>97</v>
      </c>
      <c r="J9406" t="n">
        <v>1</v>
      </c>
      <c r="K9406" t="n">
        <v>87</v>
      </c>
      <c r="L9406" t="n">
        <v>1</v>
      </c>
      <c r="M9406" t="n">
        <v>0</v>
      </c>
      <c r="O9406" t="n">
        <v>0</v>
      </c>
      <c r="P9406" t="n">
        <v>0</v>
      </c>
      <c r="Q9406" t="n">
        <v>0</v>
      </c>
      <c r="R9406" t="n">
        <v>0</v>
      </c>
      <c r="S9406" t="n">
        <v>0</v>
      </c>
      <c r="T9406" t="n">
        <v>87</v>
      </c>
    </row>
    <row r="9407">
      <c r="A9407" s="8" t="n">
        <v>46226</v>
      </c>
      <c r="B9407" t="inlineStr">
        <is>
          <t>DL</t>
        </is>
      </c>
      <c r="C9407" s="9">
        <f>_xlfn.XLOOKUP(B9407,Carriers[Code],Carriers[Airline])</f>
        <v/>
      </c>
      <c r="D9407" t="n">
        <v>479</v>
      </c>
      <c r="E9407" t="inlineStr">
        <is>
          <t>LAX</t>
        </is>
      </c>
      <c r="F9407" s="10" t="n">
        <v>620</v>
      </c>
      <c r="G9407" t="inlineStr">
        <is>
          <t>0600-0659</t>
        </is>
      </c>
      <c r="H9407" s="9">
        <f>INT(F9407/100)</f>
        <v/>
      </c>
      <c r="I9407" t="n">
        <v>0</v>
      </c>
      <c r="J9407" t="n">
        <v>0</v>
      </c>
      <c r="K9407" t="n">
        <v>-10</v>
      </c>
      <c r="L9407" t="n">
        <v>0</v>
      </c>
      <c r="M9407" t="n">
        <v>0</v>
      </c>
      <c r="O9407" t="n">
        <v>0</v>
      </c>
    </row>
    <row r="9408">
      <c r="A9408" s="8" t="n">
        <v>46226</v>
      </c>
      <c r="B9408" t="inlineStr">
        <is>
          <t>DL</t>
        </is>
      </c>
      <c r="C9408" s="9">
        <f>_xlfn.XLOOKUP(B9408,Carriers[Code],Carriers[Airline])</f>
        <v/>
      </c>
      <c r="D9408" t="n">
        <v>2066</v>
      </c>
      <c r="E9408" t="inlineStr">
        <is>
          <t>RDU</t>
        </is>
      </c>
      <c r="F9408" s="10" t="n">
        <v>620</v>
      </c>
      <c r="G9408" t="inlineStr">
        <is>
          <t>0600-0659</t>
        </is>
      </c>
      <c r="H9408" s="9">
        <f>INT(F9408/100)</f>
        <v/>
      </c>
      <c r="I9408" t="n">
        <v>-6</v>
      </c>
      <c r="J9408" t="n">
        <v>0</v>
      </c>
      <c r="K9408" t="n">
        <v>-3</v>
      </c>
      <c r="L9408" t="n">
        <v>0</v>
      </c>
      <c r="M9408" t="n">
        <v>0</v>
      </c>
      <c r="O9408" t="n">
        <v>0</v>
      </c>
    </row>
    <row r="9409">
      <c r="A9409" s="8" t="n">
        <v>46226</v>
      </c>
      <c r="B9409" t="inlineStr">
        <is>
          <t>UA</t>
        </is>
      </c>
      <c r="C9409" s="9">
        <f>_xlfn.XLOOKUP(B9409,Carriers[Code],Carriers[Airline])</f>
        <v/>
      </c>
      <c r="D9409" t="n">
        <v>360</v>
      </c>
      <c r="E9409" t="inlineStr">
        <is>
          <t>LAX</t>
        </is>
      </c>
      <c r="F9409" s="10" t="n">
        <v>621</v>
      </c>
      <c r="G9409" t="inlineStr">
        <is>
          <t>0600-0659</t>
        </is>
      </c>
      <c r="H9409" s="9">
        <f>INT(F9409/100)</f>
        <v/>
      </c>
      <c r="I9409" t="n">
        <v>-5</v>
      </c>
      <c r="J9409" t="n">
        <v>0</v>
      </c>
      <c r="K9409" t="n">
        <v>-4</v>
      </c>
      <c r="L9409" t="n">
        <v>0</v>
      </c>
      <c r="M9409" t="n">
        <v>0</v>
      </c>
      <c r="O9409" t="n">
        <v>0</v>
      </c>
    </row>
    <row r="9410">
      <c r="A9410" s="8" t="n">
        <v>46226</v>
      </c>
      <c r="B9410" t="inlineStr">
        <is>
          <t>B6</t>
        </is>
      </c>
      <c r="C9410" s="9">
        <f>_xlfn.XLOOKUP(B9410,Carriers[Code],Carriers[Airline])</f>
        <v/>
      </c>
      <c r="D9410" t="n">
        <v>891</v>
      </c>
      <c r="E9410" t="inlineStr">
        <is>
          <t>TPA</t>
        </is>
      </c>
      <c r="F9410" s="10" t="n">
        <v>625</v>
      </c>
      <c r="G9410" t="inlineStr">
        <is>
          <t>0600-0659</t>
        </is>
      </c>
      <c r="H9410" s="9">
        <f>INT(F9410/100)</f>
        <v/>
      </c>
      <c r="I9410" t="n">
        <v>121</v>
      </c>
      <c r="J9410" t="n">
        <v>1</v>
      </c>
      <c r="K9410" t="n">
        <v>127</v>
      </c>
      <c r="L9410" t="n">
        <v>1</v>
      </c>
      <c r="M9410" t="n">
        <v>0</v>
      </c>
      <c r="O9410" t="n">
        <v>0</v>
      </c>
      <c r="P9410" t="n">
        <v>121</v>
      </c>
      <c r="Q9410" t="n">
        <v>0</v>
      </c>
      <c r="R9410" t="n">
        <v>6</v>
      </c>
      <c r="S9410" t="n">
        <v>0</v>
      </c>
      <c r="T9410" t="n">
        <v>0</v>
      </c>
    </row>
    <row r="9411">
      <c r="A9411" s="8" t="n">
        <v>46226</v>
      </c>
      <c r="B9411" t="inlineStr">
        <is>
          <t>WN</t>
        </is>
      </c>
      <c r="C9411" s="9">
        <f>_xlfn.XLOOKUP(B9411,Carriers[Code],Carriers[Airline])</f>
        <v/>
      </c>
      <c r="D9411" t="n">
        <v>4156</v>
      </c>
      <c r="E9411" t="inlineStr">
        <is>
          <t>DEN</t>
        </is>
      </c>
      <c r="F9411" s="10" t="n">
        <v>625</v>
      </c>
      <c r="G9411" t="inlineStr">
        <is>
          <t>0600-0659</t>
        </is>
      </c>
      <c r="H9411" s="9">
        <f>INT(F9411/100)</f>
        <v/>
      </c>
      <c r="I9411" t="n">
        <v>11</v>
      </c>
      <c r="J9411" t="n">
        <v>0</v>
      </c>
      <c r="K9411" t="n">
        <v>4</v>
      </c>
      <c r="L9411" t="n">
        <v>0</v>
      </c>
      <c r="M9411" t="n">
        <v>0</v>
      </c>
      <c r="O9411" t="n">
        <v>0</v>
      </c>
    </row>
    <row r="9412">
      <c r="A9412" s="8" t="n">
        <v>46226</v>
      </c>
      <c r="B9412" t="inlineStr">
        <is>
          <t>YX</t>
        </is>
      </c>
      <c r="C9412" s="9">
        <f>_xlfn.XLOOKUP(B9412,Carriers[Code],Carriers[Airline])</f>
        <v/>
      </c>
      <c r="D9412" t="n">
        <v>5626</v>
      </c>
      <c r="E9412" t="inlineStr">
        <is>
          <t>CLT</t>
        </is>
      </c>
      <c r="F9412" s="10" t="n">
        <v>625</v>
      </c>
      <c r="G9412" t="inlineStr">
        <is>
          <t>0600-0659</t>
        </is>
      </c>
      <c r="H9412" s="9">
        <f>INT(F9412/100)</f>
        <v/>
      </c>
      <c r="I9412" t="n">
        <v>-5</v>
      </c>
      <c r="J9412" t="n">
        <v>0</v>
      </c>
      <c r="K9412" t="n">
        <v>29</v>
      </c>
      <c r="L9412" t="n">
        <v>1</v>
      </c>
      <c r="M9412" t="n">
        <v>0</v>
      </c>
      <c r="O9412" t="n">
        <v>0</v>
      </c>
      <c r="P9412" t="n">
        <v>0</v>
      </c>
      <c r="Q9412" t="n">
        <v>0</v>
      </c>
      <c r="R9412" t="n">
        <v>29</v>
      </c>
      <c r="S9412" t="n">
        <v>0</v>
      </c>
      <c r="T9412" t="n">
        <v>0</v>
      </c>
    </row>
    <row r="9413">
      <c r="A9413" s="8" t="n">
        <v>46226</v>
      </c>
      <c r="B9413" t="inlineStr">
        <is>
          <t>YX</t>
        </is>
      </c>
      <c r="C9413" s="9">
        <f>_xlfn.XLOOKUP(B9413,Carriers[Code],Carriers[Airline])</f>
        <v/>
      </c>
      <c r="D9413" t="n">
        <v>5764</v>
      </c>
      <c r="E9413" t="inlineStr">
        <is>
          <t>EWR</t>
        </is>
      </c>
      <c r="F9413" s="10" t="n">
        <v>625</v>
      </c>
      <c r="G9413" t="inlineStr">
        <is>
          <t>0600-0659</t>
        </is>
      </c>
      <c r="H9413" s="9">
        <f>INT(F9413/100)</f>
        <v/>
      </c>
      <c r="I9413" t="n">
        <v>-7</v>
      </c>
      <c r="J9413" t="n">
        <v>0</v>
      </c>
      <c r="K9413" t="n">
        <v>-8</v>
      </c>
      <c r="L9413" t="n">
        <v>0</v>
      </c>
      <c r="M9413" t="n">
        <v>0</v>
      </c>
      <c r="O9413" t="n">
        <v>0</v>
      </c>
    </row>
    <row r="9414">
      <c r="A9414" s="8" t="n">
        <v>46226</v>
      </c>
      <c r="B9414" t="inlineStr">
        <is>
          <t>B6</t>
        </is>
      </c>
      <c r="C9414" s="9">
        <f>_xlfn.XLOOKUP(B9414,Carriers[Code],Carriers[Airline])</f>
        <v/>
      </c>
      <c r="D9414" t="n">
        <v>493</v>
      </c>
      <c r="E9414" t="inlineStr">
        <is>
          <t>DEN</t>
        </is>
      </c>
      <c r="F9414" s="10" t="n">
        <v>630</v>
      </c>
      <c r="G9414" t="inlineStr">
        <is>
          <t>0600-0659</t>
        </is>
      </c>
      <c r="H9414" s="9">
        <f>INT(F9414/100)</f>
        <v/>
      </c>
      <c r="I9414" t="n">
        <v>1</v>
      </c>
      <c r="J9414" t="n">
        <v>0</v>
      </c>
      <c r="K9414" t="n">
        <v>19</v>
      </c>
      <c r="L9414" t="n">
        <v>1</v>
      </c>
      <c r="M9414" t="n">
        <v>0</v>
      </c>
      <c r="O9414" t="n">
        <v>0</v>
      </c>
      <c r="P9414" t="n">
        <v>0</v>
      </c>
      <c r="Q9414" t="n">
        <v>0</v>
      </c>
      <c r="R9414" t="n">
        <v>19</v>
      </c>
      <c r="S9414" t="n">
        <v>0</v>
      </c>
      <c r="T9414" t="n">
        <v>0</v>
      </c>
    </row>
    <row r="9415">
      <c r="A9415" s="8" t="n">
        <v>46226</v>
      </c>
      <c r="B9415" t="inlineStr">
        <is>
          <t>B6</t>
        </is>
      </c>
      <c r="C9415" s="9">
        <f>_xlfn.XLOOKUP(B9415,Carriers[Code],Carriers[Airline])</f>
        <v/>
      </c>
      <c r="D9415" t="n">
        <v>1883</v>
      </c>
      <c r="E9415" t="inlineStr">
        <is>
          <t>RDU</t>
        </is>
      </c>
      <c r="F9415" s="10" t="n">
        <v>630</v>
      </c>
      <c r="G9415" t="inlineStr">
        <is>
          <t>0600-0659</t>
        </is>
      </c>
      <c r="H9415" s="9">
        <f>INT(F9415/100)</f>
        <v/>
      </c>
      <c r="I9415" t="n">
        <v>-10</v>
      </c>
      <c r="J9415" t="n">
        <v>0</v>
      </c>
      <c r="K9415" t="n">
        <v>-19</v>
      </c>
      <c r="L9415" t="n">
        <v>0</v>
      </c>
      <c r="M9415" t="n">
        <v>0</v>
      </c>
      <c r="O9415" t="n">
        <v>0</v>
      </c>
    </row>
    <row r="9416">
      <c r="A9416" s="8" t="n">
        <v>46226</v>
      </c>
      <c r="B9416" t="inlineStr">
        <is>
          <t>DL</t>
        </is>
      </c>
      <c r="C9416" s="9">
        <f>_xlfn.XLOOKUP(B9416,Carriers[Code],Carriers[Airline])</f>
        <v/>
      </c>
      <c r="D9416" t="n">
        <v>1410</v>
      </c>
      <c r="E9416" t="inlineStr">
        <is>
          <t>AUS</t>
        </is>
      </c>
      <c r="F9416" s="10" t="n">
        <v>630</v>
      </c>
      <c r="G9416" t="inlineStr">
        <is>
          <t>0600-0659</t>
        </is>
      </c>
      <c r="H9416" s="9">
        <f>INT(F9416/100)</f>
        <v/>
      </c>
      <c r="I9416" t="n">
        <v>11</v>
      </c>
      <c r="J9416" t="n">
        <v>0</v>
      </c>
      <c r="K9416" t="n">
        <v>4</v>
      </c>
      <c r="L9416" t="n">
        <v>0</v>
      </c>
      <c r="M9416" t="n">
        <v>0</v>
      </c>
      <c r="O9416" t="n">
        <v>0</v>
      </c>
    </row>
    <row r="9417">
      <c r="A9417" s="8" t="n">
        <v>46226</v>
      </c>
      <c r="B9417" t="inlineStr">
        <is>
          <t>B6</t>
        </is>
      </c>
      <c r="C9417" s="9">
        <f>_xlfn.XLOOKUP(B9417,Carriers[Code],Carriers[Airline])</f>
        <v/>
      </c>
      <c r="D9417" t="n">
        <v>1333</v>
      </c>
      <c r="E9417" t="inlineStr">
        <is>
          <t>SFO</t>
        </is>
      </c>
      <c r="F9417" s="10" t="n">
        <v>635</v>
      </c>
      <c r="G9417" t="inlineStr">
        <is>
          <t>0600-0659</t>
        </is>
      </c>
      <c r="H9417" s="9">
        <f>INT(F9417/100)</f>
        <v/>
      </c>
      <c r="I9417" t="n">
        <v>2</v>
      </c>
      <c r="J9417" t="n">
        <v>0</v>
      </c>
      <c r="K9417" t="n">
        <v>13</v>
      </c>
      <c r="L9417" t="n">
        <v>0</v>
      </c>
      <c r="M9417" t="n">
        <v>0</v>
      </c>
      <c r="O9417" t="n">
        <v>0</v>
      </c>
    </row>
    <row r="9418">
      <c r="A9418" s="8" t="n">
        <v>46226</v>
      </c>
      <c r="B9418" t="inlineStr">
        <is>
          <t>YX</t>
        </is>
      </c>
      <c r="C9418" s="9">
        <f>_xlfn.XLOOKUP(B9418,Carriers[Code],Carriers[Airline])</f>
        <v/>
      </c>
      <c r="D9418" t="n">
        <v>5703</v>
      </c>
      <c r="E9418" t="inlineStr">
        <is>
          <t>BWI</t>
        </is>
      </c>
      <c r="F9418" s="10" t="n">
        <v>635</v>
      </c>
      <c r="G9418" t="inlineStr">
        <is>
          <t>0600-0659</t>
        </is>
      </c>
      <c r="H9418" s="9">
        <f>INT(F9418/100)</f>
        <v/>
      </c>
      <c r="I9418" t="n">
        <v>-11</v>
      </c>
      <c r="J9418" t="n">
        <v>0</v>
      </c>
      <c r="K9418" t="n">
        <v>-16</v>
      </c>
      <c r="L9418" t="n">
        <v>0</v>
      </c>
      <c r="M9418" t="n">
        <v>0</v>
      </c>
      <c r="O9418" t="n">
        <v>0</v>
      </c>
    </row>
    <row r="9419">
      <c r="A9419" s="8" t="n">
        <v>46226</v>
      </c>
      <c r="B9419" t="inlineStr">
        <is>
          <t>B6</t>
        </is>
      </c>
      <c r="C9419" s="9">
        <f>_xlfn.XLOOKUP(B9419,Carriers[Code],Carriers[Airline])</f>
        <v/>
      </c>
      <c r="D9419" t="n">
        <v>165</v>
      </c>
      <c r="E9419" t="inlineStr">
        <is>
          <t>RSW</t>
        </is>
      </c>
      <c r="F9419" s="10" t="n">
        <v>645</v>
      </c>
      <c r="G9419" t="inlineStr">
        <is>
          <t>0600-0659</t>
        </is>
      </c>
      <c r="H9419" s="9">
        <f>INT(F9419/100)</f>
        <v/>
      </c>
      <c r="M9419" t="n">
        <v>1</v>
      </c>
      <c r="N9419" t="inlineStr">
        <is>
          <t>A</t>
        </is>
      </c>
      <c r="O9419" t="n">
        <v>0</v>
      </c>
    </row>
    <row r="9420">
      <c r="A9420" s="8" t="n">
        <v>46226</v>
      </c>
      <c r="B9420" t="inlineStr">
        <is>
          <t>DL</t>
        </is>
      </c>
      <c r="C9420" s="9">
        <f>_xlfn.XLOOKUP(B9420,Carriers[Code],Carriers[Airline])</f>
        <v/>
      </c>
      <c r="D9420" t="n">
        <v>695</v>
      </c>
      <c r="E9420" t="inlineStr">
        <is>
          <t>ATL</t>
        </is>
      </c>
      <c r="F9420" s="10" t="n">
        <v>645</v>
      </c>
      <c r="G9420" t="inlineStr">
        <is>
          <t>0600-0659</t>
        </is>
      </c>
      <c r="H9420" s="9">
        <f>INT(F9420/100)</f>
        <v/>
      </c>
      <c r="I9420" t="n">
        <v>-3</v>
      </c>
      <c r="J9420" t="n">
        <v>0</v>
      </c>
      <c r="K9420" t="n">
        <v>4</v>
      </c>
      <c r="L9420" t="n">
        <v>0</v>
      </c>
      <c r="M9420" t="n">
        <v>0</v>
      </c>
      <c r="O9420" t="n">
        <v>0</v>
      </c>
    </row>
    <row r="9421">
      <c r="A9421" s="8" t="n">
        <v>46226</v>
      </c>
      <c r="B9421" t="inlineStr">
        <is>
          <t>YX</t>
        </is>
      </c>
      <c r="C9421" s="9">
        <f>_xlfn.XLOOKUP(B9421,Carriers[Code],Carriers[Airline])</f>
        <v/>
      </c>
      <c r="D9421" t="n">
        <v>5845</v>
      </c>
      <c r="E9421" t="inlineStr">
        <is>
          <t>PHL</t>
        </is>
      </c>
      <c r="F9421" s="10" t="n">
        <v>650</v>
      </c>
      <c r="G9421" t="inlineStr">
        <is>
          <t>0600-0659</t>
        </is>
      </c>
      <c r="H9421" s="9">
        <f>INT(F9421/100)</f>
        <v/>
      </c>
      <c r="I9421" t="n">
        <v>-6</v>
      </c>
      <c r="J9421" t="n">
        <v>0</v>
      </c>
      <c r="K9421" t="n">
        <v>-19</v>
      </c>
      <c r="L9421" t="n">
        <v>0</v>
      </c>
      <c r="M9421" t="n">
        <v>0</v>
      </c>
      <c r="O9421" t="n">
        <v>0</v>
      </c>
    </row>
    <row r="9422">
      <c r="A9422" s="8" t="n">
        <v>46226</v>
      </c>
      <c r="B9422" t="inlineStr">
        <is>
          <t>AA</t>
        </is>
      </c>
      <c r="C9422" s="9">
        <f>_xlfn.XLOOKUP(B9422,Carriers[Code],Carriers[Airline])</f>
        <v/>
      </c>
      <c r="D9422" t="n">
        <v>1462</v>
      </c>
      <c r="E9422" t="inlineStr">
        <is>
          <t>CLT</t>
        </is>
      </c>
      <c r="F9422" s="10" t="n">
        <v>700</v>
      </c>
      <c r="G9422" t="inlineStr">
        <is>
          <t>0700-0759</t>
        </is>
      </c>
      <c r="H9422" s="9">
        <f>INT(F9422/100)</f>
        <v/>
      </c>
      <c r="I9422" t="n">
        <v>-7</v>
      </c>
      <c r="J9422" t="n">
        <v>0</v>
      </c>
      <c r="K9422" t="n">
        <v>19</v>
      </c>
      <c r="L9422" t="n">
        <v>1</v>
      </c>
      <c r="M9422" t="n">
        <v>0</v>
      </c>
      <c r="O9422" t="n">
        <v>0</v>
      </c>
      <c r="P9422" t="n">
        <v>0</v>
      </c>
      <c r="Q9422" t="n">
        <v>0</v>
      </c>
      <c r="R9422" t="n">
        <v>19</v>
      </c>
      <c r="S9422" t="n">
        <v>0</v>
      </c>
      <c r="T9422" t="n">
        <v>0</v>
      </c>
    </row>
    <row r="9423">
      <c r="A9423" s="8" t="n">
        <v>46226</v>
      </c>
      <c r="B9423" t="inlineStr">
        <is>
          <t>AA</t>
        </is>
      </c>
      <c r="C9423" s="9">
        <f>_xlfn.XLOOKUP(B9423,Carriers[Code],Carriers[Airline])</f>
        <v/>
      </c>
      <c r="D9423" t="n">
        <v>1509</v>
      </c>
      <c r="E9423" t="inlineStr">
        <is>
          <t>ORD</t>
        </is>
      </c>
      <c r="F9423" s="10" t="n">
        <v>700</v>
      </c>
      <c r="G9423" t="inlineStr">
        <is>
          <t>0700-0759</t>
        </is>
      </c>
      <c r="H9423" s="9">
        <f>INT(F9423/100)</f>
        <v/>
      </c>
      <c r="I9423" t="n">
        <v>0</v>
      </c>
      <c r="J9423" t="n">
        <v>0</v>
      </c>
      <c r="K9423" t="n">
        <v>-5</v>
      </c>
      <c r="L9423" t="n">
        <v>0</v>
      </c>
      <c r="M9423" t="n">
        <v>0</v>
      </c>
      <c r="O9423" t="n">
        <v>0</v>
      </c>
    </row>
    <row r="9424">
      <c r="A9424" s="8" t="n">
        <v>46226</v>
      </c>
      <c r="B9424" t="inlineStr">
        <is>
          <t>AA</t>
        </is>
      </c>
      <c r="C9424" s="9">
        <f>_xlfn.XLOOKUP(B9424,Carriers[Code],Carriers[Airline])</f>
        <v/>
      </c>
      <c r="D9424" t="n">
        <v>2315</v>
      </c>
      <c r="E9424" t="inlineStr">
        <is>
          <t>PHX</t>
        </is>
      </c>
      <c r="F9424" s="10" t="n">
        <v>700</v>
      </c>
      <c r="G9424" t="inlineStr">
        <is>
          <t>0700-0759</t>
        </is>
      </c>
      <c r="H9424" s="9">
        <f>INT(F9424/100)</f>
        <v/>
      </c>
      <c r="I9424" t="n">
        <v>85</v>
      </c>
      <c r="J9424" t="n">
        <v>1</v>
      </c>
      <c r="K9424" t="n">
        <v>87</v>
      </c>
      <c r="L9424" t="n">
        <v>1</v>
      </c>
      <c r="M9424" t="n">
        <v>0</v>
      </c>
      <c r="O9424" t="n">
        <v>0</v>
      </c>
      <c r="P9424" t="n">
        <v>85</v>
      </c>
      <c r="Q9424" t="n">
        <v>0</v>
      </c>
      <c r="R9424" t="n">
        <v>2</v>
      </c>
      <c r="S9424" t="n">
        <v>0</v>
      </c>
      <c r="T9424" t="n">
        <v>0</v>
      </c>
    </row>
    <row r="9425">
      <c r="A9425" s="8" t="n">
        <v>46226</v>
      </c>
      <c r="B9425" t="inlineStr">
        <is>
          <t>AA</t>
        </is>
      </c>
      <c r="C9425" s="9">
        <f>_xlfn.XLOOKUP(B9425,Carriers[Code],Carriers[Airline])</f>
        <v/>
      </c>
      <c r="D9425" t="n">
        <v>2455</v>
      </c>
      <c r="E9425" t="inlineStr">
        <is>
          <t>LAX</t>
        </is>
      </c>
      <c r="F9425" s="10" t="n">
        <v>700</v>
      </c>
      <c r="G9425" t="inlineStr">
        <is>
          <t>0700-0759</t>
        </is>
      </c>
      <c r="H9425" s="9">
        <f>INT(F9425/100)</f>
        <v/>
      </c>
      <c r="I9425" t="n">
        <v>-5</v>
      </c>
      <c r="J9425" t="n">
        <v>0</v>
      </c>
      <c r="K9425" t="n">
        <v>-15</v>
      </c>
      <c r="L9425" t="n">
        <v>0</v>
      </c>
      <c r="M9425" t="n">
        <v>0</v>
      </c>
      <c r="O9425" t="n">
        <v>0</v>
      </c>
    </row>
    <row r="9426">
      <c r="A9426" s="8" t="n">
        <v>46226</v>
      </c>
      <c r="B9426" t="inlineStr">
        <is>
          <t>AA</t>
        </is>
      </c>
      <c r="C9426" s="9">
        <f>_xlfn.XLOOKUP(B9426,Carriers[Code],Carriers[Airline])</f>
        <v/>
      </c>
      <c r="D9426" t="n">
        <v>2555</v>
      </c>
      <c r="E9426" t="inlineStr">
        <is>
          <t>DFW</t>
        </is>
      </c>
      <c r="F9426" s="10" t="n">
        <v>700</v>
      </c>
      <c r="G9426" t="inlineStr">
        <is>
          <t>0700-0759</t>
        </is>
      </c>
      <c r="H9426" s="9">
        <f>INT(F9426/100)</f>
        <v/>
      </c>
      <c r="I9426" t="n">
        <v>-4</v>
      </c>
      <c r="J9426" t="n">
        <v>0</v>
      </c>
      <c r="K9426" t="n">
        <v>-22</v>
      </c>
      <c r="L9426" t="n">
        <v>0</v>
      </c>
      <c r="M9426" t="n">
        <v>0</v>
      </c>
      <c r="O9426" t="n">
        <v>0</v>
      </c>
    </row>
    <row r="9427">
      <c r="A9427" s="8" t="n">
        <v>46226</v>
      </c>
      <c r="B9427" t="inlineStr">
        <is>
          <t>B6</t>
        </is>
      </c>
      <c r="C9427" s="9">
        <f>_xlfn.XLOOKUP(B9427,Carriers[Code],Carriers[Airline])</f>
        <v/>
      </c>
      <c r="D9427" t="n">
        <v>1159</v>
      </c>
      <c r="E9427" t="inlineStr">
        <is>
          <t>PHL</t>
        </is>
      </c>
      <c r="F9427" s="10" t="n">
        <v>700</v>
      </c>
      <c r="G9427" t="inlineStr">
        <is>
          <t>0700-0759</t>
        </is>
      </c>
      <c r="H9427" s="9">
        <f>INT(F9427/100)</f>
        <v/>
      </c>
      <c r="M9427" t="n">
        <v>1</v>
      </c>
      <c r="N9427" t="inlineStr">
        <is>
          <t>A</t>
        </is>
      </c>
      <c r="O9427" t="n">
        <v>0</v>
      </c>
    </row>
    <row r="9428">
      <c r="A9428" s="8" t="n">
        <v>46226</v>
      </c>
      <c r="B9428" t="inlineStr">
        <is>
          <t>B6</t>
        </is>
      </c>
      <c r="C9428" s="9">
        <f>_xlfn.XLOOKUP(B9428,Carriers[Code],Carriers[Airline])</f>
        <v/>
      </c>
      <c r="D9428" t="n">
        <v>1281</v>
      </c>
      <c r="E9428" t="inlineStr">
        <is>
          <t>RIC</t>
        </is>
      </c>
      <c r="F9428" s="10" t="n">
        <v>700</v>
      </c>
      <c r="G9428" t="inlineStr">
        <is>
          <t>0700-0759</t>
        </is>
      </c>
      <c r="H9428" s="9">
        <f>INT(F9428/100)</f>
        <v/>
      </c>
      <c r="I9428" t="n">
        <v>-10</v>
      </c>
      <c r="J9428" t="n">
        <v>0</v>
      </c>
      <c r="K9428" t="n">
        <v>-14</v>
      </c>
      <c r="L9428" t="n">
        <v>0</v>
      </c>
      <c r="M9428" t="n">
        <v>0</v>
      </c>
      <c r="O9428" t="n">
        <v>0</v>
      </c>
    </row>
    <row r="9429">
      <c r="A9429" s="8" t="n">
        <v>46226</v>
      </c>
      <c r="B9429" t="inlineStr">
        <is>
          <t>DL</t>
        </is>
      </c>
      <c r="C9429" s="9">
        <f>_xlfn.XLOOKUP(B9429,Carriers[Code],Carriers[Airline])</f>
        <v/>
      </c>
      <c r="D9429" t="n">
        <v>2706</v>
      </c>
      <c r="E9429" t="inlineStr">
        <is>
          <t>TPA</t>
        </is>
      </c>
      <c r="F9429" s="10" t="n">
        <v>700</v>
      </c>
      <c r="G9429" t="inlineStr">
        <is>
          <t>0700-0759</t>
        </is>
      </c>
      <c r="H9429" s="9">
        <f>INT(F9429/100)</f>
        <v/>
      </c>
      <c r="I9429" t="n">
        <v>8</v>
      </c>
      <c r="J9429" t="n">
        <v>0</v>
      </c>
      <c r="K9429" t="n">
        <v>4</v>
      </c>
      <c r="L9429" t="n">
        <v>0</v>
      </c>
      <c r="M9429" t="n">
        <v>0</v>
      </c>
      <c r="O9429" t="n">
        <v>0</v>
      </c>
    </row>
    <row r="9430">
      <c r="A9430" s="8" t="n">
        <v>46226</v>
      </c>
      <c r="B9430" t="inlineStr">
        <is>
          <t>DL</t>
        </is>
      </c>
      <c r="C9430" s="9">
        <f>_xlfn.XLOOKUP(B9430,Carriers[Code],Carriers[Airline])</f>
        <v/>
      </c>
      <c r="D9430" t="n">
        <v>2770</v>
      </c>
      <c r="E9430" t="inlineStr">
        <is>
          <t>LGA</t>
        </is>
      </c>
      <c r="F9430" s="10" t="n">
        <v>700</v>
      </c>
      <c r="G9430" t="inlineStr">
        <is>
          <t>0700-0759</t>
        </is>
      </c>
      <c r="H9430" s="9">
        <f>INT(F9430/100)</f>
        <v/>
      </c>
      <c r="I9430" t="n">
        <v>-8</v>
      </c>
      <c r="J9430" t="n">
        <v>0</v>
      </c>
      <c r="K9430" t="n">
        <v>-18</v>
      </c>
      <c r="L9430" t="n">
        <v>0</v>
      </c>
      <c r="M9430" t="n">
        <v>0</v>
      </c>
      <c r="O9430" t="n">
        <v>0</v>
      </c>
    </row>
    <row r="9431">
      <c r="A9431" s="8" t="n">
        <v>46226</v>
      </c>
      <c r="B9431" t="inlineStr">
        <is>
          <t>MQ</t>
        </is>
      </c>
      <c r="C9431" s="9">
        <f>_xlfn.XLOOKUP(B9431,Carriers[Code],Carriers[Airline])</f>
        <v/>
      </c>
      <c r="D9431" t="n">
        <v>3814</v>
      </c>
      <c r="E9431" t="inlineStr">
        <is>
          <t>STL</t>
        </is>
      </c>
      <c r="F9431" s="10" t="n">
        <v>700</v>
      </c>
      <c r="G9431" t="inlineStr">
        <is>
          <t>0700-0759</t>
        </is>
      </c>
      <c r="H9431" s="9">
        <f>INT(F9431/100)</f>
        <v/>
      </c>
      <c r="I9431" t="n">
        <v>23</v>
      </c>
      <c r="J9431" t="n">
        <v>1</v>
      </c>
      <c r="K9431" t="n">
        <v>14</v>
      </c>
      <c r="L9431" t="n">
        <v>0</v>
      </c>
      <c r="M9431" t="n">
        <v>0</v>
      </c>
      <c r="O9431" t="n">
        <v>0</v>
      </c>
    </row>
    <row r="9432">
      <c r="A9432" s="8" t="n">
        <v>46226</v>
      </c>
      <c r="B9432" t="inlineStr">
        <is>
          <t>YX</t>
        </is>
      </c>
      <c r="C9432" s="9">
        <f>_xlfn.XLOOKUP(B9432,Carriers[Code],Carriers[Airline])</f>
        <v/>
      </c>
      <c r="D9432" t="n">
        <v>4435</v>
      </c>
      <c r="E9432" t="inlineStr">
        <is>
          <t>IND</t>
        </is>
      </c>
      <c r="F9432" s="10" t="n">
        <v>700</v>
      </c>
      <c r="G9432" t="inlineStr">
        <is>
          <t>0700-0759</t>
        </is>
      </c>
      <c r="H9432" s="9">
        <f>INT(F9432/100)</f>
        <v/>
      </c>
      <c r="I9432" t="n">
        <v>-2</v>
      </c>
      <c r="J9432" t="n">
        <v>0</v>
      </c>
      <c r="K9432" t="n">
        <v>-3</v>
      </c>
      <c r="L9432" t="n">
        <v>0</v>
      </c>
      <c r="M9432" t="n">
        <v>0</v>
      </c>
      <c r="O9432" t="n">
        <v>0</v>
      </c>
    </row>
    <row r="9433">
      <c r="A9433" s="8" t="n">
        <v>46226</v>
      </c>
      <c r="B9433" t="inlineStr">
        <is>
          <t>YX</t>
        </is>
      </c>
      <c r="C9433" s="9">
        <f>_xlfn.XLOOKUP(B9433,Carriers[Code],Carriers[Airline])</f>
        <v/>
      </c>
      <c r="D9433" t="n">
        <v>4505</v>
      </c>
      <c r="E9433" t="inlineStr">
        <is>
          <t>DCA</t>
        </is>
      </c>
      <c r="F9433" s="10" t="n">
        <v>700</v>
      </c>
      <c r="G9433" t="inlineStr">
        <is>
          <t>0700-0759</t>
        </is>
      </c>
      <c r="H9433" s="9">
        <f>INT(F9433/100)</f>
        <v/>
      </c>
      <c r="I9433" t="n">
        <v>3</v>
      </c>
      <c r="J9433" t="n">
        <v>0</v>
      </c>
      <c r="K9433" t="n">
        <v>-3</v>
      </c>
      <c r="L9433" t="n">
        <v>0</v>
      </c>
      <c r="M9433" t="n">
        <v>0</v>
      </c>
      <c r="O9433" t="n">
        <v>0</v>
      </c>
    </row>
    <row r="9434">
      <c r="A9434" s="8" t="n">
        <v>46226</v>
      </c>
      <c r="B9434" t="inlineStr">
        <is>
          <t>AS</t>
        </is>
      </c>
      <c r="C9434" s="9">
        <f>_xlfn.XLOOKUP(B9434,Carriers[Code],Carriers[Airline])</f>
        <v/>
      </c>
      <c r="D9434" t="n">
        <v>459</v>
      </c>
      <c r="E9434" t="inlineStr">
        <is>
          <t>SEA</t>
        </is>
      </c>
      <c r="F9434" s="10" t="n">
        <v>703</v>
      </c>
      <c r="G9434" t="inlineStr">
        <is>
          <t>0700-0759</t>
        </is>
      </c>
      <c r="H9434" s="9">
        <f>INT(F9434/100)</f>
        <v/>
      </c>
      <c r="I9434" t="n">
        <v>38</v>
      </c>
      <c r="J9434" t="n">
        <v>1</v>
      </c>
      <c r="K9434" t="n">
        <v>40</v>
      </c>
      <c r="L9434" t="n">
        <v>1</v>
      </c>
      <c r="M9434" t="n">
        <v>0</v>
      </c>
      <c r="O9434" t="n">
        <v>0</v>
      </c>
      <c r="P9434" t="n">
        <v>38</v>
      </c>
      <c r="Q9434" t="n">
        <v>0</v>
      </c>
      <c r="R9434" t="n">
        <v>2</v>
      </c>
      <c r="S9434" t="n">
        <v>0</v>
      </c>
      <c r="T9434" t="n">
        <v>0</v>
      </c>
    </row>
    <row r="9435">
      <c r="A9435" s="8" t="n">
        <v>46226</v>
      </c>
      <c r="B9435" t="inlineStr">
        <is>
          <t>YX</t>
        </is>
      </c>
      <c r="C9435" s="9">
        <f>_xlfn.XLOOKUP(B9435,Carriers[Code],Carriers[Airline])</f>
        <v/>
      </c>
      <c r="D9435" t="n">
        <v>4396</v>
      </c>
      <c r="E9435" t="inlineStr">
        <is>
          <t>LGA</t>
        </is>
      </c>
      <c r="F9435" s="10" t="n">
        <v>704</v>
      </c>
      <c r="G9435" t="inlineStr">
        <is>
          <t>0700-0759</t>
        </is>
      </c>
      <c r="H9435" s="9">
        <f>INT(F9435/100)</f>
        <v/>
      </c>
      <c r="I9435" t="n">
        <v>-3</v>
      </c>
      <c r="J9435" t="n">
        <v>0</v>
      </c>
      <c r="K9435" t="n">
        <v>-5</v>
      </c>
      <c r="L9435" t="n">
        <v>0</v>
      </c>
      <c r="M9435" t="n">
        <v>0</v>
      </c>
      <c r="O9435" t="n">
        <v>0</v>
      </c>
    </row>
    <row r="9436">
      <c r="A9436" s="8" t="n">
        <v>46226</v>
      </c>
      <c r="B9436" t="inlineStr">
        <is>
          <t>B6</t>
        </is>
      </c>
      <c r="C9436" s="9">
        <f>_xlfn.XLOOKUP(B9436,Carriers[Code],Carriers[Airline])</f>
        <v/>
      </c>
      <c r="D9436" t="n">
        <v>109</v>
      </c>
      <c r="E9436" t="inlineStr">
        <is>
          <t>JAX</t>
        </is>
      </c>
      <c r="F9436" s="10" t="n">
        <v>705</v>
      </c>
      <c r="G9436" t="inlineStr">
        <is>
          <t>0700-0759</t>
        </is>
      </c>
      <c r="H9436" s="9">
        <f>INT(F9436/100)</f>
        <v/>
      </c>
      <c r="I9436" t="n">
        <v>19</v>
      </c>
      <c r="J9436" t="n">
        <v>1</v>
      </c>
      <c r="K9436" t="n">
        <v>15</v>
      </c>
      <c r="L9436" t="n">
        <v>1</v>
      </c>
      <c r="M9436" t="n">
        <v>0</v>
      </c>
      <c r="O9436" t="n">
        <v>0</v>
      </c>
      <c r="P9436" t="n">
        <v>15</v>
      </c>
      <c r="Q9436" t="n">
        <v>0</v>
      </c>
      <c r="R9436" t="n">
        <v>0</v>
      </c>
      <c r="S9436" t="n">
        <v>0</v>
      </c>
      <c r="T9436" t="n">
        <v>0</v>
      </c>
    </row>
    <row r="9437">
      <c r="A9437" s="8" t="n">
        <v>46226</v>
      </c>
      <c r="B9437" t="inlineStr">
        <is>
          <t>DL</t>
        </is>
      </c>
      <c r="C9437" s="9">
        <f>_xlfn.XLOOKUP(B9437,Carriers[Code],Carriers[Airline])</f>
        <v/>
      </c>
      <c r="D9437" t="n">
        <v>1399</v>
      </c>
      <c r="E9437" t="inlineStr">
        <is>
          <t>MIA</t>
        </is>
      </c>
      <c r="F9437" s="10" t="n">
        <v>705</v>
      </c>
      <c r="G9437" t="inlineStr">
        <is>
          <t>0700-0759</t>
        </is>
      </c>
      <c r="H9437" s="9">
        <f>INT(F9437/100)</f>
        <v/>
      </c>
      <c r="I9437" t="n">
        <v>-2</v>
      </c>
      <c r="J9437" t="n">
        <v>0</v>
      </c>
      <c r="K9437" t="n">
        <v>2</v>
      </c>
      <c r="L9437" t="n">
        <v>0</v>
      </c>
      <c r="M9437" t="n">
        <v>0</v>
      </c>
      <c r="O9437" t="n">
        <v>0</v>
      </c>
    </row>
    <row r="9438">
      <c r="A9438" s="8" t="n">
        <v>46226</v>
      </c>
      <c r="B9438" t="inlineStr">
        <is>
          <t>DL</t>
        </is>
      </c>
      <c r="C9438" s="9">
        <f>_xlfn.XLOOKUP(B9438,Carriers[Code],Carriers[Airline])</f>
        <v/>
      </c>
      <c r="D9438" t="n">
        <v>1580</v>
      </c>
      <c r="E9438" t="inlineStr">
        <is>
          <t>MCO</t>
        </is>
      </c>
      <c r="F9438" s="10" t="n">
        <v>705</v>
      </c>
      <c r="G9438" t="inlineStr">
        <is>
          <t>0700-0759</t>
        </is>
      </c>
      <c r="H9438" s="9">
        <f>INT(F9438/100)</f>
        <v/>
      </c>
      <c r="I9438" t="n">
        <v>-3</v>
      </c>
      <c r="J9438" t="n">
        <v>0</v>
      </c>
      <c r="K9438" t="n">
        <v>-5</v>
      </c>
      <c r="L9438" t="n">
        <v>0</v>
      </c>
      <c r="M9438" t="n">
        <v>0</v>
      </c>
      <c r="O9438" t="n">
        <v>0</v>
      </c>
    </row>
    <row r="9439">
      <c r="A9439" s="8" t="n">
        <v>46226</v>
      </c>
      <c r="B9439" t="inlineStr">
        <is>
          <t>B6</t>
        </is>
      </c>
      <c r="C9439" s="9">
        <f>_xlfn.XLOOKUP(B9439,Carriers[Code],Carriers[Airline])</f>
        <v/>
      </c>
      <c r="D9439" t="n">
        <v>397</v>
      </c>
      <c r="E9439" t="inlineStr">
        <is>
          <t>SEA</t>
        </is>
      </c>
      <c r="F9439" s="10" t="n">
        <v>710</v>
      </c>
      <c r="G9439" t="inlineStr">
        <is>
          <t>0700-0759</t>
        </is>
      </c>
      <c r="H9439" s="9">
        <f>INT(F9439/100)</f>
        <v/>
      </c>
      <c r="I9439" t="n">
        <v>-9</v>
      </c>
      <c r="J9439" t="n">
        <v>0</v>
      </c>
      <c r="K9439" t="n">
        <v>-14</v>
      </c>
      <c r="L9439" t="n">
        <v>0</v>
      </c>
      <c r="M9439" t="n">
        <v>0</v>
      </c>
      <c r="O9439" t="n">
        <v>0</v>
      </c>
    </row>
    <row r="9440">
      <c r="A9440" s="8" t="n">
        <v>46226</v>
      </c>
      <c r="B9440" t="inlineStr">
        <is>
          <t>B6</t>
        </is>
      </c>
      <c r="C9440" s="9">
        <f>_xlfn.XLOOKUP(B9440,Carriers[Code],Carriers[Airline])</f>
        <v/>
      </c>
      <c r="D9440" t="n">
        <v>2229</v>
      </c>
      <c r="E9440" t="inlineStr">
        <is>
          <t>MKE</t>
        </is>
      </c>
      <c r="F9440" s="10" t="n">
        <v>710</v>
      </c>
      <c r="G9440" t="inlineStr">
        <is>
          <t>0700-0759</t>
        </is>
      </c>
      <c r="H9440" s="9">
        <f>INT(F9440/100)</f>
        <v/>
      </c>
      <c r="I9440" t="n">
        <v>31</v>
      </c>
      <c r="J9440" t="n">
        <v>1</v>
      </c>
      <c r="K9440" t="n">
        <v>17</v>
      </c>
      <c r="L9440" t="n">
        <v>1</v>
      </c>
      <c r="M9440" t="n">
        <v>0</v>
      </c>
      <c r="O9440" t="n">
        <v>0</v>
      </c>
      <c r="P9440" t="n">
        <v>17</v>
      </c>
      <c r="Q9440" t="n">
        <v>0</v>
      </c>
      <c r="R9440" t="n">
        <v>0</v>
      </c>
      <c r="S9440" t="n">
        <v>0</v>
      </c>
      <c r="T9440" t="n">
        <v>0</v>
      </c>
    </row>
    <row r="9441">
      <c r="A9441" s="8" t="n">
        <v>46226</v>
      </c>
      <c r="B9441" t="inlineStr">
        <is>
          <t>DL</t>
        </is>
      </c>
      <c r="C9441" s="9">
        <f>_xlfn.XLOOKUP(B9441,Carriers[Code],Carriers[Airline])</f>
        <v/>
      </c>
      <c r="D9441" t="n">
        <v>1138</v>
      </c>
      <c r="E9441" t="inlineStr">
        <is>
          <t>MSP</t>
        </is>
      </c>
      <c r="F9441" s="10" t="n">
        <v>710</v>
      </c>
      <c r="G9441" t="inlineStr">
        <is>
          <t>0700-0759</t>
        </is>
      </c>
      <c r="H9441" s="9">
        <f>INT(F9441/100)</f>
        <v/>
      </c>
      <c r="I9441" t="n">
        <v>364</v>
      </c>
      <c r="J9441" t="n">
        <v>1</v>
      </c>
      <c r="K9441" t="n">
        <v>357</v>
      </c>
      <c r="L9441" t="n">
        <v>1</v>
      </c>
      <c r="M9441" t="n">
        <v>0</v>
      </c>
      <c r="O9441" t="n">
        <v>0</v>
      </c>
      <c r="P9441" t="n">
        <v>357</v>
      </c>
      <c r="Q9441" t="n">
        <v>0</v>
      </c>
      <c r="R9441" t="n">
        <v>0</v>
      </c>
      <c r="S9441" t="n">
        <v>0</v>
      </c>
      <c r="T9441" t="n">
        <v>0</v>
      </c>
    </row>
    <row r="9442">
      <c r="A9442" s="8" t="n">
        <v>46226</v>
      </c>
      <c r="B9442" t="inlineStr">
        <is>
          <t>B6</t>
        </is>
      </c>
      <c r="C9442" s="9">
        <f>_xlfn.XLOOKUP(B9442,Carriers[Code],Carriers[Airline])</f>
        <v/>
      </c>
      <c r="D9442" t="n">
        <v>2041</v>
      </c>
      <c r="E9442" t="inlineStr">
        <is>
          <t>CLE</t>
        </is>
      </c>
      <c r="F9442" s="10" t="n">
        <v>715</v>
      </c>
      <c r="G9442" t="inlineStr">
        <is>
          <t>0700-0759</t>
        </is>
      </c>
      <c r="H9442" s="9">
        <f>INT(F9442/100)</f>
        <v/>
      </c>
      <c r="M9442" t="n">
        <v>1</v>
      </c>
      <c r="N9442" t="inlineStr">
        <is>
          <t>A</t>
        </is>
      </c>
      <c r="O9442" t="n">
        <v>0</v>
      </c>
    </row>
    <row r="9443">
      <c r="A9443" s="8" t="n">
        <v>46226</v>
      </c>
      <c r="B9443" t="inlineStr">
        <is>
          <t>DL</t>
        </is>
      </c>
      <c r="C9443" s="9">
        <f>_xlfn.XLOOKUP(B9443,Carriers[Code],Carriers[Airline])</f>
        <v/>
      </c>
      <c r="D9443" t="n">
        <v>760</v>
      </c>
      <c r="E9443" t="inlineStr">
        <is>
          <t>DFW</t>
        </is>
      </c>
      <c r="F9443" s="10" t="n">
        <v>715</v>
      </c>
      <c r="G9443" t="inlineStr">
        <is>
          <t>0700-0759</t>
        </is>
      </c>
      <c r="H9443" s="9">
        <f>INT(F9443/100)</f>
        <v/>
      </c>
      <c r="I9443" t="n">
        <v>26</v>
      </c>
      <c r="J9443" t="n">
        <v>1</v>
      </c>
      <c r="K9443" t="n">
        <v>23</v>
      </c>
      <c r="L9443" t="n">
        <v>1</v>
      </c>
      <c r="M9443" t="n">
        <v>0</v>
      </c>
      <c r="O9443" t="n">
        <v>0</v>
      </c>
      <c r="P9443" t="n">
        <v>23</v>
      </c>
      <c r="Q9443" t="n">
        <v>0</v>
      </c>
      <c r="R9443" t="n">
        <v>0</v>
      </c>
      <c r="S9443" t="n">
        <v>0</v>
      </c>
      <c r="T9443" t="n">
        <v>0</v>
      </c>
    </row>
    <row r="9444">
      <c r="A9444" s="8" t="n">
        <v>46226</v>
      </c>
      <c r="B9444" t="inlineStr">
        <is>
          <t>UA</t>
        </is>
      </c>
      <c r="C9444" s="9">
        <f>_xlfn.XLOOKUP(B9444,Carriers[Code],Carriers[Airline])</f>
        <v/>
      </c>
      <c r="D9444" t="n">
        <v>2631</v>
      </c>
      <c r="E9444" t="inlineStr">
        <is>
          <t>ORD</t>
        </is>
      </c>
      <c r="F9444" s="10" t="n">
        <v>719</v>
      </c>
      <c r="G9444" t="inlineStr">
        <is>
          <t>0700-0759</t>
        </is>
      </c>
      <c r="H9444" s="9">
        <f>INT(F9444/100)</f>
        <v/>
      </c>
      <c r="I9444" t="n">
        <v>-6</v>
      </c>
      <c r="J9444" t="n">
        <v>0</v>
      </c>
      <c r="K9444" t="n">
        <v>-4</v>
      </c>
      <c r="L9444" t="n">
        <v>0</v>
      </c>
      <c r="M9444" t="n">
        <v>0</v>
      </c>
      <c r="O9444" t="n">
        <v>0</v>
      </c>
    </row>
    <row r="9445">
      <c r="A9445" s="8" t="n">
        <v>46226</v>
      </c>
      <c r="B9445" t="inlineStr">
        <is>
          <t>DL</t>
        </is>
      </c>
      <c r="C9445" s="9">
        <f>_xlfn.XLOOKUP(B9445,Carriers[Code],Carriers[Airline])</f>
        <v/>
      </c>
      <c r="D9445" t="n">
        <v>977</v>
      </c>
      <c r="E9445" t="inlineStr">
        <is>
          <t>SFO</t>
        </is>
      </c>
      <c r="F9445" s="10" t="n">
        <v>720</v>
      </c>
      <c r="G9445" t="inlineStr">
        <is>
          <t>0700-0759</t>
        </is>
      </c>
      <c r="H9445" s="9">
        <f>INT(F9445/100)</f>
        <v/>
      </c>
      <c r="I9445" t="n">
        <v>10</v>
      </c>
      <c r="J9445" t="n">
        <v>0</v>
      </c>
      <c r="K9445" t="n">
        <v>35</v>
      </c>
      <c r="L9445" t="n">
        <v>1</v>
      </c>
      <c r="M9445" t="n">
        <v>0</v>
      </c>
      <c r="O9445" t="n">
        <v>0</v>
      </c>
      <c r="P9445" t="n">
        <v>10</v>
      </c>
      <c r="Q9445" t="n">
        <v>0</v>
      </c>
      <c r="R9445" t="n">
        <v>25</v>
      </c>
      <c r="S9445" t="n">
        <v>0</v>
      </c>
      <c r="T9445" t="n">
        <v>0</v>
      </c>
    </row>
    <row r="9446">
      <c r="A9446" s="8" t="n">
        <v>46226</v>
      </c>
      <c r="B9446" t="inlineStr">
        <is>
          <t>B6</t>
        </is>
      </c>
      <c r="C9446" s="9">
        <f>_xlfn.XLOOKUP(B9446,Carriers[Code],Carriers[Airline])</f>
        <v/>
      </c>
      <c r="D9446" t="n">
        <v>249</v>
      </c>
      <c r="E9446" t="inlineStr">
        <is>
          <t>SAV</t>
        </is>
      </c>
      <c r="F9446" s="10" t="n">
        <v>725</v>
      </c>
      <c r="G9446" t="inlineStr">
        <is>
          <t>0700-0759</t>
        </is>
      </c>
      <c r="H9446" s="9">
        <f>INT(F9446/100)</f>
        <v/>
      </c>
      <c r="M9446" t="n">
        <v>1</v>
      </c>
      <c r="N9446" t="inlineStr">
        <is>
          <t>A</t>
        </is>
      </c>
      <c r="O9446" t="n">
        <v>0</v>
      </c>
    </row>
    <row r="9447">
      <c r="A9447" s="8" t="n">
        <v>46226</v>
      </c>
      <c r="B9447" t="inlineStr">
        <is>
          <t>UA</t>
        </is>
      </c>
      <c r="C9447" s="9">
        <f>_xlfn.XLOOKUP(B9447,Carriers[Code],Carriers[Airline])</f>
        <v/>
      </c>
      <c r="D9447" t="n">
        <v>226</v>
      </c>
      <c r="E9447" t="inlineStr">
        <is>
          <t>IAH</t>
        </is>
      </c>
      <c r="F9447" s="10" t="n">
        <v>725</v>
      </c>
      <c r="G9447" t="inlineStr">
        <is>
          <t>0700-0759</t>
        </is>
      </c>
      <c r="H9447" s="9">
        <f>INT(F9447/100)</f>
        <v/>
      </c>
      <c r="I9447" t="n">
        <v>15</v>
      </c>
      <c r="J9447" t="n">
        <v>1</v>
      </c>
      <c r="K9447" t="n">
        <v>20</v>
      </c>
      <c r="L9447" t="n">
        <v>1</v>
      </c>
      <c r="M9447" t="n">
        <v>0</v>
      </c>
      <c r="O9447" t="n">
        <v>0</v>
      </c>
      <c r="P9447" t="n">
        <v>10</v>
      </c>
      <c r="Q9447" t="n">
        <v>0</v>
      </c>
      <c r="R9447" t="n">
        <v>5</v>
      </c>
      <c r="S9447" t="n">
        <v>0</v>
      </c>
      <c r="T9447" t="n">
        <v>5</v>
      </c>
    </row>
    <row r="9448">
      <c r="A9448" s="8" t="n">
        <v>46226</v>
      </c>
      <c r="B9448" t="inlineStr">
        <is>
          <t>YX</t>
        </is>
      </c>
      <c r="C9448" s="9">
        <f>_xlfn.XLOOKUP(B9448,Carriers[Code],Carriers[Airline])</f>
        <v/>
      </c>
      <c r="D9448" t="n">
        <v>5692</v>
      </c>
      <c r="E9448" t="inlineStr">
        <is>
          <t>DCA</t>
        </is>
      </c>
      <c r="F9448" s="10" t="n">
        <v>725</v>
      </c>
      <c r="G9448" t="inlineStr">
        <is>
          <t>0700-0759</t>
        </is>
      </c>
      <c r="H9448" s="9">
        <f>INT(F9448/100)</f>
        <v/>
      </c>
      <c r="I9448" t="n">
        <v>-3</v>
      </c>
      <c r="J9448" t="n">
        <v>0</v>
      </c>
      <c r="K9448" t="n">
        <v>-25</v>
      </c>
      <c r="L9448" t="n">
        <v>0</v>
      </c>
      <c r="M9448" t="n">
        <v>0</v>
      </c>
      <c r="O9448" t="n">
        <v>0</v>
      </c>
    </row>
    <row r="9449">
      <c r="A9449" s="8" t="n">
        <v>46226</v>
      </c>
      <c r="B9449" t="inlineStr">
        <is>
          <t>UA</t>
        </is>
      </c>
      <c r="C9449" s="9">
        <f>_xlfn.XLOOKUP(B9449,Carriers[Code],Carriers[Airline])</f>
        <v/>
      </c>
      <c r="D9449" t="n">
        <v>323</v>
      </c>
      <c r="E9449" t="inlineStr">
        <is>
          <t>SFO</t>
        </is>
      </c>
      <c r="F9449" s="10" t="n">
        <v>728</v>
      </c>
      <c r="G9449" t="inlineStr">
        <is>
          <t>0700-0759</t>
        </is>
      </c>
      <c r="H9449" s="9">
        <f>INT(F9449/100)</f>
        <v/>
      </c>
      <c r="I9449" t="n">
        <v>9</v>
      </c>
      <c r="J9449" t="n">
        <v>0</v>
      </c>
      <c r="K9449" t="n">
        <v>3</v>
      </c>
      <c r="L9449" t="n">
        <v>0</v>
      </c>
      <c r="M9449" t="n">
        <v>0</v>
      </c>
      <c r="O9449" t="n">
        <v>0</v>
      </c>
    </row>
    <row r="9450">
      <c r="A9450" s="8" t="n">
        <v>46226</v>
      </c>
      <c r="B9450" t="inlineStr">
        <is>
          <t>DL</t>
        </is>
      </c>
      <c r="C9450" s="9">
        <f>_xlfn.XLOOKUP(B9450,Carriers[Code],Carriers[Airline])</f>
        <v/>
      </c>
      <c r="D9450" t="n">
        <v>2474</v>
      </c>
      <c r="E9450" t="inlineStr">
        <is>
          <t>RSW</t>
        </is>
      </c>
      <c r="F9450" s="10" t="n">
        <v>730</v>
      </c>
      <c r="G9450" t="inlineStr">
        <is>
          <t>0700-0759</t>
        </is>
      </c>
      <c r="H9450" s="9">
        <f>INT(F9450/100)</f>
        <v/>
      </c>
      <c r="I9450" t="n">
        <v>24</v>
      </c>
      <c r="J9450" t="n">
        <v>1</v>
      </c>
      <c r="K9450" t="n">
        <v>14</v>
      </c>
      <c r="L9450" t="n">
        <v>0</v>
      </c>
      <c r="M9450" t="n">
        <v>0</v>
      </c>
      <c r="O9450" t="n">
        <v>0</v>
      </c>
    </row>
    <row r="9451">
      <c r="A9451" s="8" t="n">
        <v>46226</v>
      </c>
      <c r="B9451" t="inlineStr">
        <is>
          <t>DL</t>
        </is>
      </c>
      <c r="C9451" s="9">
        <f>_xlfn.XLOOKUP(B9451,Carriers[Code],Carriers[Airline])</f>
        <v/>
      </c>
      <c r="D9451" t="n">
        <v>2570</v>
      </c>
      <c r="E9451" t="inlineStr">
        <is>
          <t>ORD</t>
        </is>
      </c>
      <c r="F9451" s="10" t="n">
        <v>730</v>
      </c>
      <c r="G9451" t="inlineStr">
        <is>
          <t>0700-0759</t>
        </is>
      </c>
      <c r="H9451" s="9">
        <f>INT(F9451/100)</f>
        <v/>
      </c>
      <c r="I9451" t="n">
        <v>1</v>
      </c>
      <c r="J9451" t="n">
        <v>0</v>
      </c>
      <c r="K9451" t="n">
        <v>1</v>
      </c>
      <c r="L9451" t="n">
        <v>0</v>
      </c>
      <c r="M9451" t="n">
        <v>0</v>
      </c>
      <c r="O9451" t="n">
        <v>0</v>
      </c>
    </row>
    <row r="9452">
      <c r="A9452" s="8" t="n">
        <v>46226</v>
      </c>
      <c r="B9452" t="inlineStr">
        <is>
          <t>WN</t>
        </is>
      </c>
      <c r="C9452" s="9">
        <f>_xlfn.XLOOKUP(B9452,Carriers[Code],Carriers[Airline])</f>
        <v/>
      </c>
      <c r="D9452" t="n">
        <v>745</v>
      </c>
      <c r="E9452" t="inlineStr">
        <is>
          <t>MDW</t>
        </is>
      </c>
      <c r="F9452" s="10" t="n">
        <v>730</v>
      </c>
      <c r="G9452" t="inlineStr">
        <is>
          <t>0700-0759</t>
        </is>
      </c>
      <c r="H9452" s="9">
        <f>INT(F9452/100)</f>
        <v/>
      </c>
      <c r="I9452" t="n">
        <v>4</v>
      </c>
      <c r="J9452" t="n">
        <v>0</v>
      </c>
      <c r="K9452" t="n">
        <v>-11</v>
      </c>
      <c r="L9452" t="n">
        <v>0</v>
      </c>
      <c r="M9452" t="n">
        <v>0</v>
      </c>
      <c r="O9452" t="n">
        <v>0</v>
      </c>
    </row>
    <row r="9453">
      <c r="A9453" s="8" t="n">
        <v>46226</v>
      </c>
      <c r="B9453" t="inlineStr">
        <is>
          <t>YX</t>
        </is>
      </c>
      <c r="C9453" s="9">
        <f>_xlfn.XLOOKUP(B9453,Carriers[Code],Carriers[Airline])</f>
        <v/>
      </c>
      <c r="D9453" t="n">
        <v>5628</v>
      </c>
      <c r="E9453" t="inlineStr">
        <is>
          <t>IND</t>
        </is>
      </c>
      <c r="F9453" s="10" t="n">
        <v>735</v>
      </c>
      <c r="G9453" t="inlineStr">
        <is>
          <t>0700-0759</t>
        </is>
      </c>
      <c r="H9453" s="9">
        <f>INT(F9453/100)</f>
        <v/>
      </c>
      <c r="I9453" t="n">
        <v>-6</v>
      </c>
      <c r="J9453" t="n">
        <v>0</v>
      </c>
      <c r="K9453" t="n">
        <v>-12</v>
      </c>
      <c r="L9453" t="n">
        <v>0</v>
      </c>
      <c r="M9453" t="n">
        <v>0</v>
      </c>
      <c r="O9453" t="n">
        <v>0</v>
      </c>
    </row>
    <row r="9454">
      <c r="A9454" s="8" t="n">
        <v>46226</v>
      </c>
      <c r="B9454" t="inlineStr">
        <is>
          <t>B6</t>
        </is>
      </c>
      <c r="C9454" s="9">
        <f>_xlfn.XLOOKUP(B9454,Carriers[Code],Carriers[Airline])</f>
        <v/>
      </c>
      <c r="D9454" t="n">
        <v>687</v>
      </c>
      <c r="E9454" t="inlineStr">
        <is>
          <t>LAX</t>
        </is>
      </c>
      <c r="F9454" s="10" t="n">
        <v>740</v>
      </c>
      <c r="G9454" t="inlineStr">
        <is>
          <t>0700-0759</t>
        </is>
      </c>
      <c r="H9454" s="9">
        <f>INT(F9454/100)</f>
        <v/>
      </c>
      <c r="I9454" t="n">
        <v>-2</v>
      </c>
      <c r="J9454" t="n">
        <v>0</v>
      </c>
      <c r="K9454" t="n">
        <v>-12</v>
      </c>
      <c r="L9454" t="n">
        <v>0</v>
      </c>
      <c r="M9454" t="n">
        <v>0</v>
      </c>
      <c r="O9454" t="n">
        <v>0</v>
      </c>
    </row>
    <row r="9455">
      <c r="A9455" s="8" t="n">
        <v>46226</v>
      </c>
      <c r="B9455" t="inlineStr">
        <is>
          <t>DL</t>
        </is>
      </c>
      <c r="C9455" s="9">
        <f>_xlfn.XLOOKUP(B9455,Carriers[Code],Carriers[Airline])</f>
        <v/>
      </c>
      <c r="D9455" t="n">
        <v>499</v>
      </c>
      <c r="E9455" t="inlineStr">
        <is>
          <t>DEN</t>
        </is>
      </c>
      <c r="F9455" s="10" t="n">
        <v>745</v>
      </c>
      <c r="G9455" t="inlineStr">
        <is>
          <t>0700-0759</t>
        </is>
      </c>
      <c r="H9455" s="9">
        <f>INT(F9455/100)</f>
        <v/>
      </c>
      <c r="I9455" t="n">
        <v>27</v>
      </c>
      <c r="J9455" t="n">
        <v>1</v>
      </c>
      <c r="K9455" t="n">
        <v>34</v>
      </c>
      <c r="L9455" t="n">
        <v>1</v>
      </c>
      <c r="M9455" t="n">
        <v>0</v>
      </c>
      <c r="O9455" t="n">
        <v>0</v>
      </c>
      <c r="P9455" t="n">
        <v>27</v>
      </c>
      <c r="Q9455" t="n">
        <v>0</v>
      </c>
      <c r="R9455" t="n">
        <v>7</v>
      </c>
      <c r="S9455" t="n">
        <v>0</v>
      </c>
      <c r="T9455" t="n">
        <v>0</v>
      </c>
    </row>
    <row r="9456">
      <c r="A9456" s="8" t="n">
        <v>46226</v>
      </c>
      <c r="B9456" t="inlineStr">
        <is>
          <t>UA</t>
        </is>
      </c>
      <c r="C9456" s="9">
        <f>_xlfn.XLOOKUP(B9456,Carriers[Code],Carriers[Airline])</f>
        <v/>
      </c>
      <c r="D9456" t="n">
        <v>647</v>
      </c>
      <c r="E9456" t="inlineStr">
        <is>
          <t>DEN</t>
        </is>
      </c>
      <c r="F9456" s="10" t="n">
        <v>745</v>
      </c>
      <c r="G9456" t="inlineStr">
        <is>
          <t>0700-0759</t>
        </is>
      </c>
      <c r="H9456" s="9">
        <f>INT(F9456/100)</f>
        <v/>
      </c>
      <c r="I9456" t="n">
        <v>-7</v>
      </c>
      <c r="J9456" t="n">
        <v>0</v>
      </c>
      <c r="K9456" t="n">
        <v>4</v>
      </c>
      <c r="L9456" t="n">
        <v>0</v>
      </c>
      <c r="M9456" t="n">
        <v>0</v>
      </c>
      <c r="O9456" t="n">
        <v>0</v>
      </c>
    </row>
    <row r="9457">
      <c r="A9457" s="8" t="n">
        <v>46226</v>
      </c>
      <c r="B9457" t="inlineStr">
        <is>
          <t>DL</t>
        </is>
      </c>
      <c r="C9457" s="9">
        <f>_xlfn.XLOOKUP(B9457,Carriers[Code],Carriers[Airline])</f>
        <v/>
      </c>
      <c r="D9457" t="n">
        <v>497</v>
      </c>
      <c r="E9457" t="inlineStr">
        <is>
          <t>LAS</t>
        </is>
      </c>
      <c r="F9457" s="10" t="n">
        <v>750</v>
      </c>
      <c r="G9457" t="inlineStr">
        <is>
          <t>0700-0759</t>
        </is>
      </c>
      <c r="H9457" s="9">
        <f>INT(F9457/100)</f>
        <v/>
      </c>
      <c r="I9457" t="n">
        <v>7</v>
      </c>
      <c r="J9457" t="n">
        <v>0</v>
      </c>
      <c r="K9457" t="n">
        <v>10</v>
      </c>
      <c r="L9457" t="n">
        <v>0</v>
      </c>
      <c r="M9457" t="n">
        <v>0</v>
      </c>
      <c r="O9457" t="n">
        <v>0</v>
      </c>
    </row>
    <row r="9458">
      <c r="A9458" s="8" t="n">
        <v>46226</v>
      </c>
      <c r="B9458" t="inlineStr">
        <is>
          <t>DL</t>
        </is>
      </c>
      <c r="C9458" s="9">
        <f>_xlfn.XLOOKUP(B9458,Carriers[Code],Carriers[Airline])</f>
        <v/>
      </c>
      <c r="D9458" t="n">
        <v>384</v>
      </c>
      <c r="E9458" t="inlineStr">
        <is>
          <t>SEA</t>
        </is>
      </c>
      <c r="F9458" s="10" t="n">
        <v>753</v>
      </c>
      <c r="G9458" t="inlineStr">
        <is>
          <t>0700-0759</t>
        </is>
      </c>
      <c r="H9458" s="9">
        <f>INT(F9458/100)</f>
        <v/>
      </c>
      <c r="I9458" t="n">
        <v>-3</v>
      </c>
      <c r="J9458" t="n">
        <v>0</v>
      </c>
      <c r="K9458" t="n">
        <v>-5</v>
      </c>
      <c r="L9458" t="n">
        <v>0</v>
      </c>
      <c r="M9458" t="n">
        <v>0</v>
      </c>
      <c r="O9458" t="n">
        <v>0</v>
      </c>
    </row>
    <row r="9459">
      <c r="A9459" s="8" t="n">
        <v>46226</v>
      </c>
      <c r="B9459" t="inlineStr">
        <is>
          <t>B6</t>
        </is>
      </c>
      <c r="C9459" s="9">
        <f>_xlfn.XLOOKUP(B9459,Carriers[Code],Carriers[Airline])</f>
        <v/>
      </c>
      <c r="D9459" t="n">
        <v>669</v>
      </c>
      <c r="E9459" t="inlineStr">
        <is>
          <t>FLL</t>
        </is>
      </c>
      <c r="F9459" s="10" t="n">
        <v>754</v>
      </c>
      <c r="G9459" t="inlineStr">
        <is>
          <t>0700-0759</t>
        </is>
      </c>
      <c r="H9459" s="9">
        <f>INT(F9459/100)</f>
        <v/>
      </c>
      <c r="I9459" t="n">
        <v>4</v>
      </c>
      <c r="J9459" t="n">
        <v>0</v>
      </c>
      <c r="K9459" t="n">
        <v>11</v>
      </c>
      <c r="L9459" t="n">
        <v>0</v>
      </c>
      <c r="M9459" t="n">
        <v>0</v>
      </c>
      <c r="O9459" t="n">
        <v>0</v>
      </c>
    </row>
    <row r="9460">
      <c r="A9460" s="8" t="n">
        <v>46226</v>
      </c>
      <c r="B9460" t="inlineStr">
        <is>
          <t>DL</t>
        </is>
      </c>
      <c r="C9460" s="9">
        <f>_xlfn.XLOOKUP(B9460,Carriers[Code],Carriers[Airline])</f>
        <v/>
      </c>
      <c r="D9460" t="n">
        <v>1401</v>
      </c>
      <c r="E9460" t="inlineStr">
        <is>
          <t>FLL</t>
        </is>
      </c>
      <c r="F9460" s="10" t="n">
        <v>755</v>
      </c>
      <c r="G9460" t="inlineStr">
        <is>
          <t>0700-0759</t>
        </is>
      </c>
      <c r="H9460" s="9">
        <f>INT(F9460/100)</f>
        <v/>
      </c>
      <c r="I9460" t="n">
        <v>26</v>
      </c>
      <c r="J9460" t="n">
        <v>1</v>
      </c>
      <c r="K9460" t="n">
        <v>44</v>
      </c>
      <c r="L9460" t="n">
        <v>1</v>
      </c>
      <c r="M9460" t="n">
        <v>0</v>
      </c>
      <c r="O9460" t="n">
        <v>0</v>
      </c>
      <c r="P9460" t="n">
        <v>26</v>
      </c>
      <c r="Q9460" t="n">
        <v>0</v>
      </c>
      <c r="R9460" t="n">
        <v>18</v>
      </c>
      <c r="S9460" t="n">
        <v>0</v>
      </c>
      <c r="T9460" t="n">
        <v>0</v>
      </c>
    </row>
    <row r="9461">
      <c r="A9461" s="8" t="n">
        <v>46226</v>
      </c>
      <c r="B9461" t="inlineStr">
        <is>
          <t>WN</t>
        </is>
      </c>
      <c r="C9461" s="9">
        <f>_xlfn.XLOOKUP(B9461,Carriers[Code],Carriers[Airline])</f>
        <v/>
      </c>
      <c r="D9461" t="n">
        <v>375</v>
      </c>
      <c r="E9461" t="inlineStr">
        <is>
          <t>AUS</t>
        </is>
      </c>
      <c r="F9461" s="10" t="n">
        <v>755</v>
      </c>
      <c r="G9461" t="inlineStr">
        <is>
          <t>0700-0759</t>
        </is>
      </c>
      <c r="H9461" s="9">
        <f>INT(F9461/100)</f>
        <v/>
      </c>
      <c r="I9461" t="n">
        <v>11</v>
      </c>
      <c r="J9461" t="n">
        <v>0</v>
      </c>
      <c r="K9461" t="n">
        <v>3</v>
      </c>
      <c r="L9461" t="n">
        <v>0</v>
      </c>
      <c r="M9461" t="n">
        <v>0</v>
      </c>
      <c r="O9461" t="n">
        <v>0</v>
      </c>
    </row>
    <row r="9462">
      <c r="A9462" s="8" t="n">
        <v>46226</v>
      </c>
      <c r="B9462" t="inlineStr">
        <is>
          <t>AA</t>
        </is>
      </c>
      <c r="C9462" s="9">
        <f>_xlfn.XLOOKUP(B9462,Carriers[Code],Carriers[Airline])</f>
        <v/>
      </c>
      <c r="D9462" t="n">
        <v>1259</v>
      </c>
      <c r="E9462" t="inlineStr">
        <is>
          <t>MIA</t>
        </is>
      </c>
      <c r="F9462" s="10" t="n">
        <v>800</v>
      </c>
      <c r="G9462" t="inlineStr">
        <is>
          <t>0800-0859</t>
        </is>
      </c>
      <c r="H9462" s="9">
        <f>INT(F9462/100)</f>
        <v/>
      </c>
      <c r="I9462" t="n">
        <v>-3</v>
      </c>
      <c r="J9462" t="n">
        <v>0</v>
      </c>
      <c r="K9462" t="n">
        <v>14</v>
      </c>
      <c r="L9462" t="n">
        <v>0</v>
      </c>
      <c r="M9462" t="n">
        <v>0</v>
      </c>
      <c r="O9462" t="n">
        <v>0</v>
      </c>
    </row>
    <row r="9463">
      <c r="A9463" s="8" t="n">
        <v>46226</v>
      </c>
      <c r="B9463" t="inlineStr">
        <is>
          <t>DL</t>
        </is>
      </c>
      <c r="C9463" s="9">
        <f>_xlfn.XLOOKUP(B9463,Carriers[Code],Carriers[Airline])</f>
        <v/>
      </c>
      <c r="D9463" t="n">
        <v>923</v>
      </c>
      <c r="E9463" t="inlineStr">
        <is>
          <t>ATL</t>
        </is>
      </c>
      <c r="F9463" s="10" t="n">
        <v>800</v>
      </c>
      <c r="G9463" t="inlineStr">
        <is>
          <t>0800-0859</t>
        </is>
      </c>
      <c r="H9463" s="9">
        <f>INT(F9463/100)</f>
        <v/>
      </c>
      <c r="I9463" t="n">
        <v>12</v>
      </c>
      <c r="J9463" t="n">
        <v>0</v>
      </c>
      <c r="K9463" t="n">
        <v>7</v>
      </c>
      <c r="L9463" t="n">
        <v>0</v>
      </c>
      <c r="M9463" t="n">
        <v>0</v>
      </c>
      <c r="O9463" t="n">
        <v>0</v>
      </c>
    </row>
    <row r="9464">
      <c r="A9464" s="8" t="n">
        <v>46226</v>
      </c>
      <c r="B9464" t="inlineStr">
        <is>
          <t>UA</t>
        </is>
      </c>
      <c r="C9464" s="9">
        <f>_xlfn.XLOOKUP(B9464,Carriers[Code],Carriers[Airline])</f>
        <v/>
      </c>
      <c r="D9464" t="n">
        <v>570</v>
      </c>
      <c r="E9464" t="inlineStr">
        <is>
          <t>EWR</t>
        </is>
      </c>
      <c r="F9464" s="10" t="n">
        <v>800</v>
      </c>
      <c r="G9464" t="inlineStr">
        <is>
          <t>0800-0859</t>
        </is>
      </c>
      <c r="H9464" s="9">
        <f>INT(F9464/100)</f>
        <v/>
      </c>
      <c r="I9464" t="n">
        <v>26</v>
      </c>
      <c r="J9464" t="n">
        <v>1</v>
      </c>
      <c r="K9464" t="n">
        <v>35</v>
      </c>
      <c r="L9464" t="n">
        <v>1</v>
      </c>
      <c r="M9464" t="n">
        <v>0</v>
      </c>
      <c r="O9464" t="n">
        <v>0</v>
      </c>
      <c r="P9464" t="n">
        <v>26</v>
      </c>
      <c r="Q9464" t="n">
        <v>0</v>
      </c>
      <c r="R9464" t="n">
        <v>9</v>
      </c>
      <c r="S9464" t="n">
        <v>0</v>
      </c>
      <c r="T9464" t="n">
        <v>0</v>
      </c>
    </row>
    <row r="9465">
      <c r="A9465" s="8" t="n">
        <v>46226</v>
      </c>
      <c r="B9465" t="inlineStr">
        <is>
          <t>YX</t>
        </is>
      </c>
      <c r="C9465" s="9">
        <f>_xlfn.XLOOKUP(B9465,Carriers[Code],Carriers[Airline])</f>
        <v/>
      </c>
      <c r="D9465" t="n">
        <v>5735</v>
      </c>
      <c r="E9465" t="inlineStr">
        <is>
          <t>LGA</t>
        </is>
      </c>
      <c r="F9465" s="10" t="n">
        <v>800</v>
      </c>
      <c r="G9465" t="inlineStr">
        <is>
          <t>0800-0859</t>
        </is>
      </c>
      <c r="H9465" s="9">
        <f>INT(F9465/100)</f>
        <v/>
      </c>
      <c r="I9465" t="n">
        <v>-3</v>
      </c>
      <c r="J9465" t="n">
        <v>0</v>
      </c>
      <c r="K9465" t="n">
        <v>-3</v>
      </c>
      <c r="L9465" t="n">
        <v>0</v>
      </c>
      <c r="M9465" t="n">
        <v>0</v>
      </c>
      <c r="O9465" t="n">
        <v>0</v>
      </c>
    </row>
    <row r="9466">
      <c r="A9466" s="8" t="n">
        <v>46226</v>
      </c>
      <c r="B9466" t="inlineStr">
        <is>
          <t>AA</t>
        </is>
      </c>
      <c r="C9466" s="9">
        <f>_xlfn.XLOOKUP(B9466,Carriers[Code],Carriers[Airline])</f>
        <v/>
      </c>
      <c r="D9466" t="n">
        <v>701</v>
      </c>
      <c r="E9466" t="inlineStr">
        <is>
          <t>DFW</t>
        </is>
      </c>
      <c r="F9466" s="10" t="n">
        <v>801</v>
      </c>
      <c r="G9466" t="inlineStr">
        <is>
          <t>0800-0859</t>
        </is>
      </c>
      <c r="H9466" s="9">
        <f>INT(F9466/100)</f>
        <v/>
      </c>
      <c r="I9466" t="n">
        <v>14</v>
      </c>
      <c r="J9466" t="n">
        <v>0</v>
      </c>
      <c r="K9466" t="n">
        <v>2</v>
      </c>
      <c r="L9466" t="n">
        <v>0</v>
      </c>
      <c r="M9466" t="n">
        <v>0</v>
      </c>
      <c r="O9466" t="n">
        <v>0</v>
      </c>
    </row>
    <row r="9467">
      <c r="A9467" s="8" t="n">
        <v>46226</v>
      </c>
      <c r="B9467" t="inlineStr">
        <is>
          <t>B6</t>
        </is>
      </c>
      <c r="C9467" s="9">
        <f>_xlfn.XLOOKUP(B9467,Carriers[Code],Carriers[Airline])</f>
        <v/>
      </c>
      <c r="D9467" t="n">
        <v>2115</v>
      </c>
      <c r="E9467" t="inlineStr">
        <is>
          <t>BUF</t>
        </is>
      </c>
      <c r="F9467" s="10" t="n">
        <v>802</v>
      </c>
      <c r="G9467" t="inlineStr">
        <is>
          <t>0800-0859</t>
        </is>
      </c>
      <c r="H9467" s="9">
        <f>INT(F9467/100)</f>
        <v/>
      </c>
      <c r="I9467" t="n">
        <v>5</v>
      </c>
      <c r="J9467" t="n">
        <v>0</v>
      </c>
      <c r="K9467" t="n">
        <v>32</v>
      </c>
      <c r="L9467" t="n">
        <v>1</v>
      </c>
      <c r="M9467" t="n">
        <v>0</v>
      </c>
      <c r="O9467" t="n">
        <v>0</v>
      </c>
      <c r="P9467" t="n">
        <v>0</v>
      </c>
      <c r="Q9467" t="n">
        <v>0</v>
      </c>
      <c r="R9467" t="n">
        <v>32</v>
      </c>
      <c r="S9467" t="n">
        <v>0</v>
      </c>
      <c r="T9467" t="n">
        <v>0</v>
      </c>
    </row>
    <row r="9468">
      <c r="A9468" s="8" t="n">
        <v>46226</v>
      </c>
      <c r="B9468" t="inlineStr">
        <is>
          <t>AA</t>
        </is>
      </c>
      <c r="C9468" s="9">
        <f>_xlfn.XLOOKUP(B9468,Carriers[Code],Carriers[Airline])</f>
        <v/>
      </c>
      <c r="D9468" t="n">
        <v>2764</v>
      </c>
      <c r="E9468" t="inlineStr">
        <is>
          <t>PHL</t>
        </is>
      </c>
      <c r="F9468" s="10" t="n">
        <v>803</v>
      </c>
      <c r="G9468" t="inlineStr">
        <is>
          <t>0800-0859</t>
        </is>
      </c>
      <c r="H9468" s="9">
        <f>INT(F9468/100)</f>
        <v/>
      </c>
      <c r="I9468" t="n">
        <v>-2</v>
      </c>
      <c r="J9468" t="n">
        <v>0</v>
      </c>
      <c r="K9468" t="n">
        <v>4</v>
      </c>
      <c r="L9468" t="n">
        <v>0</v>
      </c>
      <c r="M9468" t="n">
        <v>0</v>
      </c>
      <c r="O9468" t="n">
        <v>0</v>
      </c>
    </row>
    <row r="9469">
      <c r="A9469" s="8" t="n">
        <v>46226</v>
      </c>
      <c r="B9469" t="inlineStr">
        <is>
          <t>AA</t>
        </is>
      </c>
      <c r="C9469" s="9">
        <f>_xlfn.XLOOKUP(B9469,Carriers[Code],Carriers[Airline])</f>
        <v/>
      </c>
      <c r="D9469" t="n">
        <v>2715</v>
      </c>
      <c r="E9469" t="inlineStr">
        <is>
          <t>CLT</t>
        </is>
      </c>
      <c r="F9469" s="10" t="n">
        <v>805</v>
      </c>
      <c r="G9469" t="inlineStr">
        <is>
          <t>0800-0859</t>
        </is>
      </c>
      <c r="H9469" s="9">
        <f>INT(F9469/100)</f>
        <v/>
      </c>
      <c r="I9469" t="n">
        <v>11</v>
      </c>
      <c r="J9469" t="n">
        <v>0</v>
      </c>
      <c r="K9469" t="n">
        <v>46</v>
      </c>
      <c r="L9469" t="n">
        <v>1</v>
      </c>
      <c r="M9469" t="n">
        <v>0</v>
      </c>
      <c r="O9469" t="n">
        <v>0</v>
      </c>
      <c r="P9469" t="n">
        <v>11</v>
      </c>
      <c r="Q9469" t="n">
        <v>0</v>
      </c>
      <c r="R9469" t="n">
        <v>35</v>
      </c>
      <c r="S9469" t="n">
        <v>0</v>
      </c>
      <c r="T9469" t="n">
        <v>0</v>
      </c>
    </row>
    <row r="9470">
      <c r="A9470" s="8" t="n">
        <v>46226</v>
      </c>
      <c r="B9470" t="inlineStr">
        <is>
          <t>YX</t>
        </is>
      </c>
      <c r="C9470" s="9">
        <f>_xlfn.XLOOKUP(B9470,Carriers[Code],Carriers[Airline])</f>
        <v/>
      </c>
      <c r="D9470" t="n">
        <v>4377</v>
      </c>
      <c r="E9470" t="inlineStr">
        <is>
          <t>LGA</t>
        </is>
      </c>
      <c r="F9470" s="10" t="n">
        <v>806</v>
      </c>
      <c r="G9470" t="inlineStr">
        <is>
          <t>0800-0859</t>
        </is>
      </c>
      <c r="H9470" s="9">
        <f>INT(F9470/100)</f>
        <v/>
      </c>
      <c r="I9470" t="n">
        <v>-11</v>
      </c>
      <c r="J9470" t="n">
        <v>0</v>
      </c>
      <c r="K9470" t="n">
        <v>-14</v>
      </c>
      <c r="L9470" t="n">
        <v>0</v>
      </c>
      <c r="M9470" t="n">
        <v>0</v>
      </c>
      <c r="O9470" t="n">
        <v>0</v>
      </c>
    </row>
    <row r="9471">
      <c r="A9471" s="8" t="n">
        <v>46226</v>
      </c>
      <c r="B9471" t="inlineStr">
        <is>
          <t>YX</t>
        </is>
      </c>
      <c r="C9471" s="9">
        <f>_xlfn.XLOOKUP(B9471,Carriers[Code],Carriers[Airline])</f>
        <v/>
      </c>
      <c r="D9471" t="n">
        <v>4399</v>
      </c>
      <c r="E9471" t="inlineStr">
        <is>
          <t>CMH</t>
        </is>
      </c>
      <c r="F9471" s="10" t="n">
        <v>809</v>
      </c>
      <c r="G9471" t="inlineStr">
        <is>
          <t>0800-0859</t>
        </is>
      </c>
      <c r="H9471" s="9">
        <f>INT(F9471/100)</f>
        <v/>
      </c>
      <c r="I9471" t="n">
        <v>-10</v>
      </c>
      <c r="J9471" t="n">
        <v>0</v>
      </c>
      <c r="K9471" t="n">
        <v>-2</v>
      </c>
      <c r="L9471" t="n">
        <v>0</v>
      </c>
      <c r="M9471" t="n">
        <v>0</v>
      </c>
      <c r="O9471" t="n">
        <v>0</v>
      </c>
    </row>
    <row r="9472">
      <c r="A9472" s="8" t="n">
        <v>46226</v>
      </c>
      <c r="B9472" t="inlineStr">
        <is>
          <t>B6</t>
        </is>
      </c>
      <c r="C9472" s="9">
        <f>_xlfn.XLOOKUP(B9472,Carriers[Code],Carriers[Airline])</f>
        <v/>
      </c>
      <c r="D9472" t="n">
        <v>311</v>
      </c>
      <c r="E9472" t="inlineStr">
        <is>
          <t>ORD</t>
        </is>
      </c>
      <c r="F9472" s="10" t="n">
        <v>810</v>
      </c>
      <c r="G9472" t="inlineStr">
        <is>
          <t>0800-0859</t>
        </is>
      </c>
      <c r="H9472" s="9">
        <f>INT(F9472/100)</f>
        <v/>
      </c>
      <c r="I9472" t="n">
        <v>-7</v>
      </c>
      <c r="J9472" t="n">
        <v>0</v>
      </c>
      <c r="K9472" t="n">
        <v>-4</v>
      </c>
      <c r="L9472" t="n">
        <v>0</v>
      </c>
      <c r="M9472" t="n">
        <v>0</v>
      </c>
      <c r="O9472" t="n">
        <v>0</v>
      </c>
    </row>
    <row r="9473">
      <c r="A9473" s="8" t="n">
        <v>46226</v>
      </c>
      <c r="B9473" t="inlineStr">
        <is>
          <t>YX</t>
        </is>
      </c>
      <c r="C9473" s="9">
        <f>_xlfn.XLOOKUP(B9473,Carriers[Code],Carriers[Airline])</f>
        <v/>
      </c>
      <c r="D9473" t="n">
        <v>5654</v>
      </c>
      <c r="E9473" t="inlineStr">
        <is>
          <t>CMH</t>
        </is>
      </c>
      <c r="F9473" s="10" t="n">
        <v>811</v>
      </c>
      <c r="G9473" t="inlineStr">
        <is>
          <t>0800-0859</t>
        </is>
      </c>
      <c r="H9473" s="9">
        <f>INT(F9473/100)</f>
        <v/>
      </c>
      <c r="I9473" t="n">
        <v>-4</v>
      </c>
      <c r="J9473" t="n">
        <v>0</v>
      </c>
      <c r="K9473" t="n">
        <v>-3</v>
      </c>
      <c r="L9473" t="n">
        <v>0</v>
      </c>
      <c r="M9473" t="n">
        <v>0</v>
      </c>
      <c r="O9473" t="n">
        <v>0</v>
      </c>
    </row>
    <row r="9474">
      <c r="A9474" s="8" t="n">
        <v>46226</v>
      </c>
      <c r="B9474" t="inlineStr">
        <is>
          <t>B6</t>
        </is>
      </c>
      <c r="C9474" s="9">
        <f>_xlfn.XLOOKUP(B9474,Carriers[Code],Carriers[Airline])</f>
        <v/>
      </c>
      <c r="D9474" t="n">
        <v>791</v>
      </c>
      <c r="E9474" t="inlineStr">
        <is>
          <t>TPA</t>
        </is>
      </c>
      <c r="F9474" s="10" t="n">
        <v>815</v>
      </c>
      <c r="G9474" t="inlineStr">
        <is>
          <t>0800-0859</t>
        </is>
      </c>
      <c r="H9474" s="9">
        <f>INT(F9474/100)</f>
        <v/>
      </c>
      <c r="I9474" t="n">
        <v>17</v>
      </c>
      <c r="J9474" t="n">
        <v>1</v>
      </c>
      <c r="K9474" t="n">
        <v>24</v>
      </c>
      <c r="L9474" t="n">
        <v>1</v>
      </c>
      <c r="M9474" t="n">
        <v>0</v>
      </c>
      <c r="O9474" t="n">
        <v>0</v>
      </c>
      <c r="P9474" t="n">
        <v>17</v>
      </c>
      <c r="Q9474" t="n">
        <v>0</v>
      </c>
      <c r="R9474" t="n">
        <v>7</v>
      </c>
      <c r="S9474" t="n">
        <v>0</v>
      </c>
      <c r="T9474" t="n">
        <v>0</v>
      </c>
    </row>
    <row r="9475">
      <c r="A9475" s="8" t="n">
        <v>46226</v>
      </c>
      <c r="B9475" t="inlineStr">
        <is>
          <t>B6</t>
        </is>
      </c>
      <c r="C9475" s="9">
        <f>_xlfn.XLOOKUP(B9475,Carriers[Code],Carriers[Airline])</f>
        <v/>
      </c>
      <c r="D9475" t="n">
        <v>1177</v>
      </c>
      <c r="E9475" t="inlineStr">
        <is>
          <t>LAS</t>
        </is>
      </c>
      <c r="F9475" s="10" t="n">
        <v>815</v>
      </c>
      <c r="G9475" t="inlineStr">
        <is>
          <t>0800-0859</t>
        </is>
      </c>
      <c r="H9475" s="9">
        <f>INT(F9475/100)</f>
        <v/>
      </c>
      <c r="I9475" t="n">
        <v>43</v>
      </c>
      <c r="J9475" t="n">
        <v>1</v>
      </c>
      <c r="K9475" t="n">
        <v>50</v>
      </c>
      <c r="L9475" t="n">
        <v>1</v>
      </c>
      <c r="M9475" t="n">
        <v>0</v>
      </c>
      <c r="O9475" t="n">
        <v>0</v>
      </c>
      <c r="P9475" t="n">
        <v>16</v>
      </c>
      <c r="Q9475" t="n">
        <v>0</v>
      </c>
      <c r="R9475" t="n">
        <v>7</v>
      </c>
      <c r="S9475" t="n">
        <v>0</v>
      </c>
      <c r="T9475" t="n">
        <v>27</v>
      </c>
    </row>
    <row r="9476">
      <c r="A9476" s="8" t="n">
        <v>46226</v>
      </c>
      <c r="B9476" t="inlineStr">
        <is>
          <t>UA</t>
        </is>
      </c>
      <c r="C9476" s="9">
        <f>_xlfn.XLOOKUP(B9476,Carriers[Code],Carriers[Airline])</f>
        <v/>
      </c>
      <c r="D9476" t="n">
        <v>1834</v>
      </c>
      <c r="E9476" t="inlineStr">
        <is>
          <t>ORD</t>
        </is>
      </c>
      <c r="F9476" s="10" t="n">
        <v>815</v>
      </c>
      <c r="G9476" t="inlineStr">
        <is>
          <t>0800-0859</t>
        </is>
      </c>
      <c r="H9476" s="9">
        <f>INT(F9476/100)</f>
        <v/>
      </c>
      <c r="I9476" t="n">
        <v>-3</v>
      </c>
      <c r="J9476" t="n">
        <v>0</v>
      </c>
      <c r="K9476" t="n">
        <v>-14</v>
      </c>
      <c r="L9476" t="n">
        <v>0</v>
      </c>
      <c r="M9476" t="n">
        <v>0</v>
      </c>
      <c r="O9476" t="n">
        <v>0</v>
      </c>
    </row>
    <row r="9477">
      <c r="A9477" s="8" t="n">
        <v>46226</v>
      </c>
      <c r="B9477" t="inlineStr">
        <is>
          <t>YX</t>
        </is>
      </c>
      <c r="C9477" s="9">
        <f>_xlfn.XLOOKUP(B9477,Carriers[Code],Carriers[Airline])</f>
        <v/>
      </c>
      <c r="D9477" t="n">
        <v>5678</v>
      </c>
      <c r="E9477" t="inlineStr">
        <is>
          <t>PIT</t>
        </is>
      </c>
      <c r="F9477" s="10" t="n">
        <v>815</v>
      </c>
      <c r="G9477" t="inlineStr">
        <is>
          <t>0800-0859</t>
        </is>
      </c>
      <c r="H9477" s="9">
        <f>INT(F9477/100)</f>
        <v/>
      </c>
      <c r="I9477" t="n">
        <v>-7</v>
      </c>
      <c r="J9477" t="n">
        <v>0</v>
      </c>
      <c r="K9477" t="n">
        <v>-8</v>
      </c>
      <c r="L9477" t="n">
        <v>0</v>
      </c>
      <c r="M9477" t="n">
        <v>0</v>
      </c>
      <c r="O9477" t="n">
        <v>0</v>
      </c>
    </row>
    <row r="9478">
      <c r="A9478" s="8" t="n">
        <v>46226</v>
      </c>
      <c r="B9478" t="inlineStr">
        <is>
          <t>DL</t>
        </is>
      </c>
      <c r="C9478" s="9">
        <f>_xlfn.XLOOKUP(B9478,Carriers[Code],Carriers[Airline])</f>
        <v/>
      </c>
      <c r="D9478" t="n">
        <v>1308</v>
      </c>
      <c r="E9478" t="inlineStr">
        <is>
          <t>MSP</t>
        </is>
      </c>
      <c r="F9478" s="10" t="n">
        <v>816</v>
      </c>
      <c r="G9478" t="inlineStr">
        <is>
          <t>0800-0859</t>
        </is>
      </c>
      <c r="H9478" s="9">
        <f>INT(F9478/100)</f>
        <v/>
      </c>
      <c r="I9478" t="n">
        <v>11</v>
      </c>
      <c r="J9478" t="n">
        <v>0</v>
      </c>
      <c r="K9478" t="n">
        <v>34</v>
      </c>
      <c r="L9478" t="n">
        <v>1</v>
      </c>
      <c r="M9478" t="n">
        <v>0</v>
      </c>
      <c r="O9478" t="n">
        <v>0</v>
      </c>
      <c r="P9478" t="n">
        <v>11</v>
      </c>
      <c r="Q9478" t="n">
        <v>0</v>
      </c>
      <c r="R9478" t="n">
        <v>23</v>
      </c>
      <c r="S9478" t="n">
        <v>0</v>
      </c>
      <c r="T9478" t="n">
        <v>0</v>
      </c>
    </row>
    <row r="9479">
      <c r="A9479" s="8" t="n">
        <v>46226</v>
      </c>
      <c r="B9479" t="inlineStr">
        <is>
          <t>AA</t>
        </is>
      </c>
      <c r="C9479" s="9">
        <f>_xlfn.XLOOKUP(B9479,Carriers[Code],Carriers[Airline])</f>
        <v/>
      </c>
      <c r="D9479" t="n">
        <v>1550</v>
      </c>
      <c r="E9479" t="inlineStr">
        <is>
          <t>DCA</t>
        </is>
      </c>
      <c r="F9479" s="10" t="n">
        <v>819</v>
      </c>
      <c r="G9479" t="inlineStr">
        <is>
          <t>0800-0859</t>
        </is>
      </c>
      <c r="H9479" s="9">
        <f>INT(F9479/100)</f>
        <v/>
      </c>
      <c r="I9479" t="n">
        <v>-5</v>
      </c>
      <c r="J9479" t="n">
        <v>0</v>
      </c>
      <c r="K9479" t="n">
        <v>-1</v>
      </c>
      <c r="L9479" t="n">
        <v>0</v>
      </c>
      <c r="M9479" t="n">
        <v>0</v>
      </c>
      <c r="O9479" t="n">
        <v>0</v>
      </c>
    </row>
    <row r="9480">
      <c r="A9480" s="8" t="n">
        <v>46226</v>
      </c>
      <c r="B9480" t="inlineStr">
        <is>
          <t>B6</t>
        </is>
      </c>
      <c r="C9480" s="9">
        <f>_xlfn.XLOOKUP(B9480,Carriers[Code],Carriers[Airline])</f>
        <v/>
      </c>
      <c r="D9480" t="n">
        <v>833</v>
      </c>
      <c r="E9480" t="inlineStr">
        <is>
          <t>SFO</t>
        </is>
      </c>
      <c r="F9480" s="10" t="n">
        <v>820</v>
      </c>
      <c r="G9480" t="inlineStr">
        <is>
          <t>0800-0859</t>
        </is>
      </c>
      <c r="H9480" s="9">
        <f>INT(F9480/100)</f>
        <v/>
      </c>
      <c r="I9480" t="n">
        <v>-2</v>
      </c>
      <c r="J9480" t="n">
        <v>0</v>
      </c>
      <c r="K9480" t="n">
        <v>4</v>
      </c>
      <c r="L9480" t="n">
        <v>0</v>
      </c>
      <c r="M9480" t="n">
        <v>0</v>
      </c>
      <c r="O9480" t="n">
        <v>0</v>
      </c>
    </row>
    <row r="9481">
      <c r="A9481" s="8" t="n">
        <v>46226</v>
      </c>
      <c r="B9481" t="inlineStr">
        <is>
          <t>DL</t>
        </is>
      </c>
      <c r="C9481" s="9">
        <f>_xlfn.XLOOKUP(B9481,Carriers[Code],Carriers[Airline])</f>
        <v/>
      </c>
      <c r="D9481" t="n">
        <v>2141</v>
      </c>
      <c r="E9481" t="inlineStr">
        <is>
          <t>BNA</t>
        </is>
      </c>
      <c r="F9481" s="10" t="n">
        <v>820</v>
      </c>
      <c r="G9481" t="inlineStr">
        <is>
          <t>0800-0859</t>
        </is>
      </c>
      <c r="H9481" s="9">
        <f>INT(F9481/100)</f>
        <v/>
      </c>
      <c r="I9481" t="n">
        <v>-7</v>
      </c>
      <c r="J9481" t="n">
        <v>0</v>
      </c>
      <c r="K9481" t="n">
        <v>9</v>
      </c>
      <c r="L9481" t="n">
        <v>0</v>
      </c>
      <c r="M9481" t="n">
        <v>0</v>
      </c>
      <c r="O9481" t="n">
        <v>0</v>
      </c>
    </row>
    <row r="9482">
      <c r="A9482" s="8" t="n">
        <v>46226</v>
      </c>
      <c r="B9482" t="inlineStr">
        <is>
          <t>B6</t>
        </is>
      </c>
      <c r="C9482" s="9">
        <f>_xlfn.XLOOKUP(B9482,Carriers[Code],Carriers[Airline])</f>
        <v/>
      </c>
      <c r="D9482" t="n">
        <v>351</v>
      </c>
      <c r="E9482" t="inlineStr">
        <is>
          <t>MCO</t>
        </is>
      </c>
      <c r="F9482" s="10" t="n">
        <v>825</v>
      </c>
      <c r="G9482" t="inlineStr">
        <is>
          <t>0800-0859</t>
        </is>
      </c>
      <c r="H9482" s="9">
        <f>INT(F9482/100)</f>
        <v/>
      </c>
      <c r="I9482" t="n">
        <v>13</v>
      </c>
      <c r="J9482" t="n">
        <v>0</v>
      </c>
      <c r="K9482" t="n">
        <v>28</v>
      </c>
      <c r="L9482" t="n">
        <v>1</v>
      </c>
      <c r="M9482" t="n">
        <v>0</v>
      </c>
      <c r="O9482" t="n">
        <v>0</v>
      </c>
      <c r="P9482" t="n">
        <v>0</v>
      </c>
      <c r="Q9482" t="n">
        <v>0</v>
      </c>
      <c r="R9482" t="n">
        <v>28</v>
      </c>
      <c r="S9482" t="n">
        <v>0</v>
      </c>
      <c r="T9482" t="n">
        <v>0</v>
      </c>
    </row>
    <row r="9483">
      <c r="A9483" s="8" t="n">
        <v>46226</v>
      </c>
      <c r="B9483" t="inlineStr">
        <is>
          <t>AS</t>
        </is>
      </c>
      <c r="C9483" s="9">
        <f>_xlfn.XLOOKUP(B9483,Carriers[Code],Carriers[Airline])</f>
        <v/>
      </c>
      <c r="D9483" t="n">
        <v>256</v>
      </c>
      <c r="E9483" t="inlineStr">
        <is>
          <t>SAN</t>
        </is>
      </c>
      <c r="F9483" s="10" t="n">
        <v>828</v>
      </c>
      <c r="G9483" t="inlineStr">
        <is>
          <t>0800-0859</t>
        </is>
      </c>
      <c r="H9483" s="9">
        <f>INT(F9483/100)</f>
        <v/>
      </c>
      <c r="I9483" t="n">
        <v>3</v>
      </c>
      <c r="J9483" t="n">
        <v>0</v>
      </c>
      <c r="K9483" t="n">
        <v>-6</v>
      </c>
      <c r="L9483" t="n">
        <v>0</v>
      </c>
      <c r="M9483" t="n">
        <v>0</v>
      </c>
      <c r="O9483" t="n">
        <v>0</v>
      </c>
    </row>
    <row r="9484">
      <c r="A9484" s="8" t="n">
        <v>46226</v>
      </c>
      <c r="B9484" t="inlineStr">
        <is>
          <t>B6</t>
        </is>
      </c>
      <c r="C9484" s="9">
        <f>_xlfn.XLOOKUP(B9484,Carriers[Code],Carriers[Airline])</f>
        <v/>
      </c>
      <c r="D9484" t="n">
        <v>2355</v>
      </c>
      <c r="E9484" t="inlineStr">
        <is>
          <t>DCA</t>
        </is>
      </c>
      <c r="F9484" s="10" t="n">
        <v>829</v>
      </c>
      <c r="G9484" t="inlineStr">
        <is>
          <t>0800-0859</t>
        </is>
      </c>
      <c r="H9484" s="9">
        <f>INT(F9484/100)</f>
        <v/>
      </c>
      <c r="M9484" t="n">
        <v>1</v>
      </c>
      <c r="N9484" t="inlineStr">
        <is>
          <t>A</t>
        </is>
      </c>
      <c r="O9484" t="n">
        <v>0</v>
      </c>
    </row>
    <row r="9485">
      <c r="A9485" s="8" t="n">
        <v>46226</v>
      </c>
      <c r="B9485" t="inlineStr">
        <is>
          <t>B6</t>
        </is>
      </c>
      <c r="C9485" s="9">
        <f>_xlfn.XLOOKUP(B9485,Carriers[Code],Carriers[Airline])</f>
        <v/>
      </c>
      <c r="D9485" t="n">
        <v>1097</v>
      </c>
      <c r="E9485" t="inlineStr">
        <is>
          <t>ATL</t>
        </is>
      </c>
      <c r="F9485" s="10" t="n">
        <v>830</v>
      </c>
      <c r="G9485" t="inlineStr">
        <is>
          <t>0800-0859</t>
        </is>
      </c>
      <c r="H9485" s="9">
        <f>INT(F9485/100)</f>
        <v/>
      </c>
      <c r="I9485" t="n">
        <v>1</v>
      </c>
      <c r="J9485" t="n">
        <v>0</v>
      </c>
      <c r="K9485" t="n">
        <v>7</v>
      </c>
      <c r="L9485" t="n">
        <v>0</v>
      </c>
      <c r="M9485" t="n">
        <v>0</v>
      </c>
      <c r="O9485" t="n">
        <v>0</v>
      </c>
    </row>
    <row r="9486">
      <c r="A9486" s="8" t="n">
        <v>46226</v>
      </c>
      <c r="B9486" t="inlineStr">
        <is>
          <t>YX</t>
        </is>
      </c>
      <c r="C9486" s="9">
        <f>_xlfn.XLOOKUP(B9486,Carriers[Code],Carriers[Airline])</f>
        <v/>
      </c>
      <c r="D9486" t="n">
        <v>5674</v>
      </c>
      <c r="E9486" t="inlineStr">
        <is>
          <t>CLE</t>
        </is>
      </c>
      <c r="F9486" s="10" t="n">
        <v>830</v>
      </c>
      <c r="G9486" t="inlineStr">
        <is>
          <t>0800-0859</t>
        </is>
      </c>
      <c r="H9486" s="9">
        <f>INT(F9486/100)</f>
        <v/>
      </c>
      <c r="I9486" t="n">
        <v>-6</v>
      </c>
      <c r="J9486" t="n">
        <v>0</v>
      </c>
      <c r="K9486" t="n">
        <v>-4</v>
      </c>
      <c r="L9486" t="n">
        <v>0</v>
      </c>
      <c r="M9486" t="n">
        <v>0</v>
      </c>
      <c r="O9486" t="n">
        <v>0</v>
      </c>
    </row>
    <row r="9487">
      <c r="A9487" s="8" t="n">
        <v>46226</v>
      </c>
      <c r="B9487" t="inlineStr">
        <is>
          <t>YX</t>
        </is>
      </c>
      <c r="C9487" s="9">
        <f>_xlfn.XLOOKUP(B9487,Carriers[Code],Carriers[Airline])</f>
        <v/>
      </c>
      <c r="D9487" t="n">
        <v>4635</v>
      </c>
      <c r="E9487" t="inlineStr">
        <is>
          <t>SYR</t>
        </is>
      </c>
      <c r="F9487" s="10" t="n">
        <v>836</v>
      </c>
      <c r="G9487" t="inlineStr">
        <is>
          <t>0800-0859</t>
        </is>
      </c>
      <c r="H9487" s="9">
        <f>INT(F9487/100)</f>
        <v/>
      </c>
      <c r="I9487" t="n">
        <v>-6</v>
      </c>
      <c r="J9487" t="n">
        <v>0</v>
      </c>
      <c r="K9487" t="n">
        <v>-4</v>
      </c>
      <c r="L9487" t="n">
        <v>0</v>
      </c>
      <c r="M9487" t="n">
        <v>0</v>
      </c>
      <c r="O9487" t="n">
        <v>0</v>
      </c>
    </row>
    <row r="9488">
      <c r="A9488" s="8" t="n">
        <v>46226</v>
      </c>
      <c r="B9488" t="inlineStr">
        <is>
          <t>B6</t>
        </is>
      </c>
      <c r="C9488" s="9">
        <f>_xlfn.XLOOKUP(B9488,Carriers[Code],Carriers[Airline])</f>
        <v/>
      </c>
      <c r="D9488" t="n">
        <v>1017</v>
      </c>
      <c r="E9488" t="inlineStr">
        <is>
          <t>JFK</t>
        </is>
      </c>
      <c r="F9488" s="10" t="n">
        <v>841</v>
      </c>
      <c r="G9488" t="inlineStr">
        <is>
          <t>0800-0859</t>
        </is>
      </c>
      <c r="H9488" s="9">
        <f>INT(F9488/100)</f>
        <v/>
      </c>
      <c r="I9488" t="n">
        <v>1</v>
      </c>
      <c r="J9488" t="n">
        <v>0</v>
      </c>
      <c r="K9488" t="n">
        <v>21</v>
      </c>
      <c r="L9488" t="n">
        <v>1</v>
      </c>
      <c r="M9488" t="n">
        <v>0</v>
      </c>
      <c r="O9488" t="n">
        <v>0</v>
      </c>
      <c r="P9488" t="n">
        <v>1</v>
      </c>
      <c r="Q9488" t="n">
        <v>0</v>
      </c>
      <c r="R9488" t="n">
        <v>20</v>
      </c>
      <c r="S9488" t="n">
        <v>0</v>
      </c>
      <c r="T9488" t="n">
        <v>0</v>
      </c>
    </row>
    <row r="9489">
      <c r="A9489" s="8" t="n">
        <v>46226</v>
      </c>
      <c r="B9489" t="inlineStr">
        <is>
          <t>B6</t>
        </is>
      </c>
      <c r="C9489" s="9">
        <f>_xlfn.XLOOKUP(B9489,Carriers[Code],Carriers[Airline])</f>
        <v/>
      </c>
      <c r="D9489" t="n">
        <v>257</v>
      </c>
      <c r="E9489" t="inlineStr">
        <is>
          <t>BZN</t>
        </is>
      </c>
      <c r="F9489" s="10" t="n">
        <v>843</v>
      </c>
      <c r="G9489" t="inlineStr">
        <is>
          <t>0800-0859</t>
        </is>
      </c>
      <c r="H9489" s="9">
        <f>INT(F9489/100)</f>
        <v/>
      </c>
      <c r="M9489" t="n">
        <v>1</v>
      </c>
      <c r="N9489" t="inlineStr">
        <is>
          <t>A</t>
        </is>
      </c>
      <c r="O9489" t="n">
        <v>0</v>
      </c>
    </row>
    <row r="9490">
      <c r="A9490" s="8" t="n">
        <v>46226</v>
      </c>
      <c r="B9490" t="inlineStr">
        <is>
          <t>YX</t>
        </is>
      </c>
      <c r="C9490" s="9">
        <f>_xlfn.XLOOKUP(B9490,Carriers[Code],Carriers[Airline])</f>
        <v/>
      </c>
      <c r="D9490" t="n">
        <v>5601</v>
      </c>
      <c r="E9490" t="inlineStr">
        <is>
          <t>CVG</t>
        </is>
      </c>
      <c r="F9490" s="10" t="n">
        <v>845</v>
      </c>
      <c r="G9490" t="inlineStr">
        <is>
          <t>0800-0859</t>
        </is>
      </c>
      <c r="H9490" s="9">
        <f>INT(F9490/100)</f>
        <v/>
      </c>
      <c r="I9490" t="n">
        <v>-7</v>
      </c>
      <c r="J9490" t="n">
        <v>0</v>
      </c>
      <c r="K9490" t="n">
        <v>-1</v>
      </c>
      <c r="L9490" t="n">
        <v>0</v>
      </c>
      <c r="M9490" t="n">
        <v>0</v>
      </c>
      <c r="O9490" t="n">
        <v>0</v>
      </c>
    </row>
    <row r="9491">
      <c r="A9491" s="8" t="n">
        <v>46226</v>
      </c>
      <c r="B9491" t="inlineStr">
        <is>
          <t>B6</t>
        </is>
      </c>
      <c r="C9491" s="9">
        <f>_xlfn.XLOOKUP(B9491,Carriers[Code],Carriers[Airline])</f>
        <v/>
      </c>
      <c r="D9491" t="n">
        <v>219</v>
      </c>
      <c r="E9491" t="inlineStr">
        <is>
          <t>SAN</t>
        </is>
      </c>
      <c r="F9491" s="10" t="n">
        <v>850</v>
      </c>
      <c r="G9491" t="inlineStr">
        <is>
          <t>0800-0859</t>
        </is>
      </c>
      <c r="H9491" s="9">
        <f>INT(F9491/100)</f>
        <v/>
      </c>
      <c r="M9491" t="n">
        <v>1</v>
      </c>
      <c r="N9491" t="inlineStr">
        <is>
          <t>A</t>
        </is>
      </c>
      <c r="O9491" t="n">
        <v>0</v>
      </c>
    </row>
    <row r="9492">
      <c r="A9492" s="8" t="n">
        <v>46226</v>
      </c>
      <c r="B9492" t="inlineStr">
        <is>
          <t>YX</t>
        </is>
      </c>
      <c r="C9492" s="9">
        <f>_xlfn.XLOOKUP(B9492,Carriers[Code],Carriers[Airline])</f>
        <v/>
      </c>
      <c r="D9492" t="n">
        <v>5597</v>
      </c>
      <c r="E9492" t="inlineStr">
        <is>
          <t>JAX</t>
        </is>
      </c>
      <c r="F9492" s="10" t="n">
        <v>850</v>
      </c>
      <c r="G9492" t="inlineStr">
        <is>
          <t>0800-0859</t>
        </is>
      </c>
      <c r="H9492" s="9">
        <f>INT(F9492/100)</f>
        <v/>
      </c>
      <c r="I9492" t="n">
        <v>-4</v>
      </c>
      <c r="J9492" t="n">
        <v>0</v>
      </c>
      <c r="K9492" t="n">
        <v>12</v>
      </c>
      <c r="L9492" t="n">
        <v>0</v>
      </c>
      <c r="M9492" t="n">
        <v>0</v>
      </c>
      <c r="O9492" t="n">
        <v>0</v>
      </c>
    </row>
    <row r="9493">
      <c r="A9493" s="8" t="n">
        <v>46226</v>
      </c>
      <c r="B9493" t="inlineStr">
        <is>
          <t>DL</t>
        </is>
      </c>
      <c r="C9493" s="9">
        <f>_xlfn.XLOOKUP(B9493,Carriers[Code],Carriers[Airline])</f>
        <v/>
      </c>
      <c r="D9493" t="n">
        <v>1780</v>
      </c>
      <c r="E9493" t="inlineStr">
        <is>
          <t>SJU</t>
        </is>
      </c>
      <c r="F9493" s="10" t="n">
        <v>851</v>
      </c>
      <c r="G9493" t="inlineStr">
        <is>
          <t>0800-0859</t>
        </is>
      </c>
      <c r="H9493" s="9">
        <f>INT(F9493/100)</f>
        <v/>
      </c>
      <c r="I9493" t="n">
        <v>15</v>
      </c>
      <c r="J9493" t="n">
        <v>1</v>
      </c>
      <c r="K9493" t="n">
        <v>31</v>
      </c>
      <c r="L9493" t="n">
        <v>1</v>
      </c>
      <c r="M9493" t="n">
        <v>0</v>
      </c>
      <c r="O9493" t="n">
        <v>0</v>
      </c>
      <c r="P9493" t="n">
        <v>15</v>
      </c>
      <c r="Q9493" t="n">
        <v>0</v>
      </c>
      <c r="R9493" t="n">
        <v>16</v>
      </c>
      <c r="S9493" t="n">
        <v>0</v>
      </c>
      <c r="T9493" t="n">
        <v>0</v>
      </c>
    </row>
    <row r="9494">
      <c r="A9494" s="8" t="n">
        <v>46226</v>
      </c>
      <c r="B9494" t="inlineStr">
        <is>
          <t>B6</t>
        </is>
      </c>
      <c r="C9494" s="9">
        <f>_xlfn.XLOOKUP(B9494,Carriers[Code],Carriers[Airline])</f>
        <v/>
      </c>
      <c r="D9494" t="n">
        <v>1231</v>
      </c>
      <c r="E9494" t="inlineStr">
        <is>
          <t>VRB</t>
        </is>
      </c>
      <c r="F9494" s="10" t="n">
        <v>855</v>
      </c>
      <c r="G9494" t="inlineStr">
        <is>
          <t>0800-0859</t>
        </is>
      </c>
      <c r="H9494" s="9">
        <f>INT(F9494/100)</f>
        <v/>
      </c>
      <c r="I9494" t="n">
        <v>-8</v>
      </c>
      <c r="J9494" t="n">
        <v>0</v>
      </c>
      <c r="K9494" t="n">
        <v>16</v>
      </c>
      <c r="L9494" t="n">
        <v>1</v>
      </c>
      <c r="M9494" t="n">
        <v>0</v>
      </c>
      <c r="O9494" t="n">
        <v>0</v>
      </c>
      <c r="P9494" t="n">
        <v>0</v>
      </c>
      <c r="Q9494" t="n">
        <v>0</v>
      </c>
      <c r="R9494" t="n">
        <v>16</v>
      </c>
      <c r="S9494" t="n">
        <v>0</v>
      </c>
      <c r="T9494" t="n">
        <v>0</v>
      </c>
    </row>
    <row r="9495">
      <c r="A9495" s="8" t="n">
        <v>46226</v>
      </c>
      <c r="B9495" t="inlineStr">
        <is>
          <t>WN</t>
        </is>
      </c>
      <c r="C9495" s="9">
        <f>_xlfn.XLOOKUP(B9495,Carriers[Code],Carriers[Airline])</f>
        <v/>
      </c>
      <c r="D9495" t="n">
        <v>732</v>
      </c>
      <c r="E9495" t="inlineStr">
        <is>
          <t>BWI</t>
        </is>
      </c>
      <c r="F9495" s="10" t="n">
        <v>855</v>
      </c>
      <c r="G9495" t="inlineStr">
        <is>
          <t>0800-0859</t>
        </is>
      </c>
      <c r="H9495" s="9">
        <f>INT(F9495/100)</f>
        <v/>
      </c>
      <c r="I9495" t="n">
        <v>8</v>
      </c>
      <c r="J9495" t="n">
        <v>0</v>
      </c>
      <c r="K9495" t="n">
        <v>8</v>
      </c>
      <c r="L9495" t="n">
        <v>0</v>
      </c>
      <c r="M9495" t="n">
        <v>0</v>
      </c>
      <c r="O9495" t="n">
        <v>0</v>
      </c>
    </row>
    <row r="9496">
      <c r="A9496" s="8" t="n">
        <v>46226</v>
      </c>
      <c r="B9496" t="inlineStr">
        <is>
          <t>YX</t>
        </is>
      </c>
      <c r="C9496" s="9">
        <f>_xlfn.XLOOKUP(B9496,Carriers[Code],Carriers[Airline])</f>
        <v/>
      </c>
      <c r="D9496" t="n">
        <v>5622</v>
      </c>
      <c r="E9496" t="inlineStr">
        <is>
          <t>RIC</t>
        </is>
      </c>
      <c r="F9496" s="10" t="n">
        <v>855</v>
      </c>
      <c r="G9496" t="inlineStr">
        <is>
          <t>0800-0859</t>
        </is>
      </c>
      <c r="H9496" s="9">
        <f>INT(F9496/100)</f>
        <v/>
      </c>
      <c r="I9496" t="n">
        <v>-8</v>
      </c>
      <c r="J9496" t="n">
        <v>0</v>
      </c>
      <c r="K9496" t="n">
        <v>9</v>
      </c>
      <c r="L9496" t="n">
        <v>0</v>
      </c>
      <c r="M9496" t="n">
        <v>0</v>
      </c>
      <c r="O9496" t="n">
        <v>0</v>
      </c>
    </row>
    <row r="9497">
      <c r="A9497" s="8" t="n">
        <v>46226</v>
      </c>
      <c r="B9497" t="inlineStr">
        <is>
          <t>AA</t>
        </is>
      </c>
      <c r="C9497" s="9">
        <f>_xlfn.XLOOKUP(B9497,Carriers[Code],Carriers[Airline])</f>
        <v/>
      </c>
      <c r="D9497" t="n">
        <v>1239</v>
      </c>
      <c r="E9497" t="inlineStr">
        <is>
          <t>ORD</t>
        </is>
      </c>
      <c r="F9497" s="10" t="n">
        <v>858</v>
      </c>
      <c r="G9497" t="inlineStr">
        <is>
          <t>0800-0859</t>
        </is>
      </c>
      <c r="H9497" s="9">
        <f>INT(F9497/100)</f>
        <v/>
      </c>
      <c r="I9497" t="n">
        <v>-4</v>
      </c>
      <c r="J9497" t="n">
        <v>0</v>
      </c>
      <c r="K9497" t="n">
        <v>-4</v>
      </c>
      <c r="L9497" t="n">
        <v>0</v>
      </c>
      <c r="M9497" t="n">
        <v>0</v>
      </c>
      <c r="O9497" t="n">
        <v>0</v>
      </c>
    </row>
    <row r="9498">
      <c r="A9498" s="8" t="n">
        <v>46226</v>
      </c>
      <c r="B9498" t="inlineStr">
        <is>
          <t>AA</t>
        </is>
      </c>
      <c r="C9498" s="9">
        <f>_xlfn.XLOOKUP(B9498,Carriers[Code],Carriers[Airline])</f>
        <v/>
      </c>
      <c r="D9498" t="n">
        <v>2735</v>
      </c>
      <c r="E9498" t="inlineStr">
        <is>
          <t>MCO</t>
        </is>
      </c>
      <c r="F9498" s="10" t="n">
        <v>900</v>
      </c>
      <c r="G9498" t="inlineStr">
        <is>
          <t>0900-0959</t>
        </is>
      </c>
      <c r="H9498" s="9">
        <f>INT(F9498/100)</f>
        <v/>
      </c>
      <c r="I9498" t="n">
        <v>-5</v>
      </c>
      <c r="J9498" t="n">
        <v>0</v>
      </c>
      <c r="K9498" t="n">
        <v>-4</v>
      </c>
      <c r="L9498" t="n">
        <v>0</v>
      </c>
      <c r="M9498" t="n">
        <v>0</v>
      </c>
      <c r="O9498" t="n">
        <v>0</v>
      </c>
    </row>
    <row r="9499">
      <c r="A9499" s="8" t="n">
        <v>46226</v>
      </c>
      <c r="B9499" t="inlineStr">
        <is>
          <t>AS</t>
        </is>
      </c>
      <c r="C9499" s="9">
        <f>_xlfn.XLOOKUP(B9499,Carriers[Code],Carriers[Airline])</f>
        <v/>
      </c>
      <c r="D9499" t="n">
        <v>338</v>
      </c>
      <c r="E9499" t="inlineStr">
        <is>
          <t>SEA</t>
        </is>
      </c>
      <c r="F9499" s="10" t="n">
        <v>900</v>
      </c>
      <c r="G9499" t="inlineStr">
        <is>
          <t>0900-0959</t>
        </is>
      </c>
      <c r="H9499" s="9">
        <f>INT(F9499/100)</f>
        <v/>
      </c>
      <c r="I9499" t="n">
        <v>32</v>
      </c>
      <c r="J9499" t="n">
        <v>1</v>
      </c>
      <c r="K9499" t="n">
        <v>34</v>
      </c>
      <c r="L9499" t="n">
        <v>1</v>
      </c>
      <c r="M9499" t="n">
        <v>0</v>
      </c>
      <c r="O9499" t="n">
        <v>0</v>
      </c>
      <c r="P9499" t="n">
        <v>4</v>
      </c>
      <c r="Q9499" t="n">
        <v>0</v>
      </c>
      <c r="R9499" t="n">
        <v>2</v>
      </c>
      <c r="S9499" t="n">
        <v>0</v>
      </c>
      <c r="T9499" t="n">
        <v>28</v>
      </c>
    </row>
    <row r="9500">
      <c r="A9500" s="8" t="n">
        <v>46226</v>
      </c>
      <c r="B9500" t="inlineStr">
        <is>
          <t>DL</t>
        </is>
      </c>
      <c r="C9500" s="9">
        <f>_xlfn.XLOOKUP(B9500,Carriers[Code],Carriers[Airline])</f>
        <v/>
      </c>
      <c r="D9500" t="n">
        <v>816</v>
      </c>
      <c r="E9500" t="inlineStr">
        <is>
          <t>SAT</t>
        </is>
      </c>
      <c r="F9500" s="10" t="n">
        <v>900</v>
      </c>
      <c r="G9500" t="inlineStr">
        <is>
          <t>0900-0959</t>
        </is>
      </c>
      <c r="H9500" s="9">
        <f>INT(F9500/100)</f>
        <v/>
      </c>
      <c r="I9500" t="n">
        <v>-4</v>
      </c>
      <c r="J9500" t="n">
        <v>0</v>
      </c>
      <c r="K9500" t="n">
        <v>13</v>
      </c>
      <c r="L9500" t="n">
        <v>0</v>
      </c>
      <c r="M9500" t="n">
        <v>0</v>
      </c>
      <c r="O9500" t="n">
        <v>0</v>
      </c>
    </row>
    <row r="9501">
      <c r="A9501" s="8" t="n">
        <v>46226</v>
      </c>
      <c r="B9501" t="inlineStr">
        <is>
          <t>YX</t>
        </is>
      </c>
      <c r="C9501" s="9">
        <f>_xlfn.XLOOKUP(B9501,Carriers[Code],Carriers[Airline])</f>
        <v/>
      </c>
      <c r="D9501" t="n">
        <v>5732</v>
      </c>
      <c r="E9501" t="inlineStr">
        <is>
          <t>LGA</t>
        </is>
      </c>
      <c r="F9501" s="10" t="n">
        <v>900</v>
      </c>
      <c r="G9501" t="inlineStr">
        <is>
          <t>0900-0959</t>
        </is>
      </c>
      <c r="H9501" s="9">
        <f>INT(F9501/100)</f>
        <v/>
      </c>
      <c r="I9501" t="n">
        <v>-8</v>
      </c>
      <c r="J9501" t="n">
        <v>0</v>
      </c>
      <c r="K9501" t="n">
        <v>4</v>
      </c>
      <c r="L9501" t="n">
        <v>0</v>
      </c>
      <c r="M9501" t="n">
        <v>0</v>
      </c>
      <c r="O9501" t="n">
        <v>0</v>
      </c>
    </row>
    <row r="9502">
      <c r="A9502" s="8" t="n">
        <v>46226</v>
      </c>
      <c r="B9502" t="inlineStr">
        <is>
          <t>AA</t>
        </is>
      </c>
      <c r="C9502" s="9">
        <f>_xlfn.XLOOKUP(B9502,Carriers[Code],Carriers[Airline])</f>
        <v/>
      </c>
      <c r="D9502" t="n">
        <v>479</v>
      </c>
      <c r="E9502" t="inlineStr">
        <is>
          <t>DFW</t>
        </is>
      </c>
      <c r="F9502" s="10" t="n">
        <v>901</v>
      </c>
      <c r="G9502" t="inlineStr">
        <is>
          <t>0900-0959</t>
        </is>
      </c>
      <c r="H9502" s="9">
        <f>INT(F9502/100)</f>
        <v/>
      </c>
      <c r="I9502" t="n">
        <v>-1</v>
      </c>
      <c r="J9502" t="n">
        <v>0</v>
      </c>
      <c r="K9502" t="n">
        <v>7</v>
      </c>
      <c r="L9502" t="n">
        <v>0</v>
      </c>
      <c r="M9502" t="n">
        <v>0</v>
      </c>
      <c r="O9502" t="n">
        <v>0</v>
      </c>
    </row>
    <row r="9503">
      <c r="A9503" s="8" t="n">
        <v>46226</v>
      </c>
      <c r="B9503" t="inlineStr">
        <is>
          <t>B6</t>
        </is>
      </c>
      <c r="C9503" s="9">
        <f>_xlfn.XLOOKUP(B9503,Carriers[Code],Carriers[Airline])</f>
        <v/>
      </c>
      <c r="D9503" t="n">
        <v>21</v>
      </c>
      <c r="E9503" t="inlineStr">
        <is>
          <t>PBI</t>
        </is>
      </c>
      <c r="F9503" s="10" t="n">
        <v>902</v>
      </c>
      <c r="G9503" t="inlineStr">
        <is>
          <t>0900-0959</t>
        </is>
      </c>
      <c r="H9503" s="9">
        <f>INT(F9503/100)</f>
        <v/>
      </c>
      <c r="I9503" t="n">
        <v>5</v>
      </c>
      <c r="J9503" t="n">
        <v>0</v>
      </c>
      <c r="K9503" t="n">
        <v>51</v>
      </c>
      <c r="L9503" t="n">
        <v>1</v>
      </c>
      <c r="M9503" t="n">
        <v>0</v>
      </c>
      <c r="O9503" t="n">
        <v>0</v>
      </c>
      <c r="P9503" t="n">
        <v>5</v>
      </c>
      <c r="Q9503" t="n">
        <v>0</v>
      </c>
      <c r="R9503" t="n">
        <v>46</v>
      </c>
      <c r="S9503" t="n">
        <v>0</v>
      </c>
      <c r="T9503" t="n">
        <v>0</v>
      </c>
    </row>
    <row r="9504">
      <c r="A9504" s="8" t="n">
        <v>46226</v>
      </c>
      <c r="B9504" t="inlineStr">
        <is>
          <t>DL</t>
        </is>
      </c>
      <c r="C9504" s="9">
        <f>_xlfn.XLOOKUP(B9504,Carriers[Code],Carriers[Airline])</f>
        <v/>
      </c>
      <c r="D9504" t="n">
        <v>456</v>
      </c>
      <c r="E9504" t="inlineStr">
        <is>
          <t>ATL</t>
        </is>
      </c>
      <c r="F9504" s="10" t="n">
        <v>905</v>
      </c>
      <c r="G9504" t="inlineStr">
        <is>
          <t>0900-0959</t>
        </is>
      </c>
      <c r="H9504" s="9">
        <f>INT(F9504/100)</f>
        <v/>
      </c>
      <c r="I9504" t="n">
        <v>2</v>
      </c>
      <c r="J9504" t="n">
        <v>0</v>
      </c>
      <c r="K9504" t="n">
        <v>19</v>
      </c>
      <c r="L9504" t="n">
        <v>1</v>
      </c>
      <c r="M9504" t="n">
        <v>0</v>
      </c>
      <c r="O9504" t="n">
        <v>0</v>
      </c>
      <c r="P9504" t="n">
        <v>0</v>
      </c>
      <c r="Q9504" t="n">
        <v>0</v>
      </c>
      <c r="R9504" t="n">
        <v>19</v>
      </c>
      <c r="S9504" t="n">
        <v>0</v>
      </c>
      <c r="T9504" t="n">
        <v>0</v>
      </c>
    </row>
    <row r="9505">
      <c r="A9505" s="8" t="n">
        <v>46226</v>
      </c>
      <c r="B9505" t="inlineStr">
        <is>
          <t>YX</t>
        </is>
      </c>
      <c r="C9505" s="9">
        <f>_xlfn.XLOOKUP(B9505,Carriers[Code],Carriers[Airline])</f>
        <v/>
      </c>
      <c r="D9505" t="n">
        <v>5720</v>
      </c>
      <c r="E9505" t="inlineStr">
        <is>
          <t>JFK</t>
        </is>
      </c>
      <c r="F9505" s="10" t="n">
        <v>905</v>
      </c>
      <c r="G9505" t="inlineStr">
        <is>
          <t>0900-0959</t>
        </is>
      </c>
      <c r="H9505" s="9">
        <f>INT(F9505/100)</f>
        <v/>
      </c>
      <c r="I9505" t="n">
        <v>-1</v>
      </c>
      <c r="J9505" t="n">
        <v>0</v>
      </c>
      <c r="K9505" t="n">
        <v>19</v>
      </c>
      <c r="L9505" t="n">
        <v>1</v>
      </c>
      <c r="M9505" t="n">
        <v>0</v>
      </c>
      <c r="O9505" t="n">
        <v>0</v>
      </c>
      <c r="P9505" t="n">
        <v>0</v>
      </c>
      <c r="Q9505" t="n">
        <v>0</v>
      </c>
      <c r="R9505" t="n">
        <v>19</v>
      </c>
      <c r="S9505" t="n">
        <v>0</v>
      </c>
      <c r="T9505" t="n">
        <v>0</v>
      </c>
    </row>
    <row r="9506">
      <c r="A9506" s="8" t="n">
        <v>46226</v>
      </c>
      <c r="B9506" t="inlineStr">
        <is>
          <t>UA</t>
        </is>
      </c>
      <c r="C9506" s="9">
        <f>_xlfn.XLOOKUP(B9506,Carriers[Code],Carriers[Airline])</f>
        <v/>
      </c>
      <c r="D9506" t="n">
        <v>2002</v>
      </c>
      <c r="E9506" t="inlineStr">
        <is>
          <t>SFO</t>
        </is>
      </c>
      <c r="F9506" s="10" t="n">
        <v>907</v>
      </c>
      <c r="G9506" t="inlineStr">
        <is>
          <t>0900-0959</t>
        </is>
      </c>
      <c r="H9506" s="9">
        <f>INT(F9506/100)</f>
        <v/>
      </c>
      <c r="I9506" t="n">
        <v>3</v>
      </c>
      <c r="J9506" t="n">
        <v>0</v>
      </c>
      <c r="K9506" t="n">
        <v>20</v>
      </c>
      <c r="L9506" t="n">
        <v>1</v>
      </c>
      <c r="M9506" t="n">
        <v>0</v>
      </c>
      <c r="O9506" t="n">
        <v>0</v>
      </c>
      <c r="P9506" t="n">
        <v>0</v>
      </c>
      <c r="Q9506" t="n">
        <v>0</v>
      </c>
      <c r="R9506" t="n">
        <v>20</v>
      </c>
      <c r="S9506" t="n">
        <v>0</v>
      </c>
      <c r="T9506" t="n">
        <v>0</v>
      </c>
    </row>
    <row r="9507">
      <c r="A9507" s="8" t="n">
        <v>46226</v>
      </c>
      <c r="B9507" t="inlineStr">
        <is>
          <t>YX</t>
        </is>
      </c>
      <c r="C9507" s="9">
        <f>_xlfn.XLOOKUP(B9507,Carriers[Code],Carriers[Airline])</f>
        <v/>
      </c>
      <c r="D9507" t="n">
        <v>5614</v>
      </c>
      <c r="E9507" t="inlineStr">
        <is>
          <t>MKE</t>
        </is>
      </c>
      <c r="F9507" s="10" t="n">
        <v>910</v>
      </c>
      <c r="G9507" t="inlineStr">
        <is>
          <t>0900-0959</t>
        </is>
      </c>
      <c r="H9507" s="9">
        <f>INT(F9507/100)</f>
        <v/>
      </c>
      <c r="I9507" t="n">
        <v>-8</v>
      </c>
      <c r="J9507" t="n">
        <v>0</v>
      </c>
      <c r="K9507" t="n">
        <v>3</v>
      </c>
      <c r="L9507" t="n">
        <v>0</v>
      </c>
      <c r="M9507" t="n">
        <v>0</v>
      </c>
      <c r="O9507" t="n">
        <v>0</v>
      </c>
    </row>
    <row r="9508">
      <c r="A9508" s="8" t="n">
        <v>46226</v>
      </c>
      <c r="B9508" t="inlineStr">
        <is>
          <t>B6</t>
        </is>
      </c>
      <c r="C9508" s="9">
        <f>_xlfn.XLOOKUP(B9508,Carriers[Code],Carriers[Airline])</f>
        <v/>
      </c>
      <c r="D9508" t="n">
        <v>2033</v>
      </c>
      <c r="E9508" t="inlineStr">
        <is>
          <t>IAH</t>
        </is>
      </c>
      <c r="F9508" s="10" t="n">
        <v>915</v>
      </c>
      <c r="G9508" t="inlineStr">
        <is>
          <t>0900-0959</t>
        </is>
      </c>
      <c r="H9508" s="9">
        <f>INT(F9508/100)</f>
        <v/>
      </c>
      <c r="I9508" t="n">
        <v>-3</v>
      </c>
      <c r="J9508" t="n">
        <v>0</v>
      </c>
      <c r="K9508" t="n">
        <v>13</v>
      </c>
      <c r="L9508" t="n">
        <v>0</v>
      </c>
      <c r="M9508" t="n">
        <v>0</v>
      </c>
      <c r="O9508" t="n">
        <v>0</v>
      </c>
    </row>
    <row r="9509">
      <c r="A9509" s="8" t="n">
        <v>46226</v>
      </c>
      <c r="B9509" t="inlineStr">
        <is>
          <t>DL</t>
        </is>
      </c>
      <c r="C9509" s="9">
        <f>_xlfn.XLOOKUP(B9509,Carriers[Code],Carriers[Airline])</f>
        <v/>
      </c>
      <c r="D9509" t="n">
        <v>1748</v>
      </c>
      <c r="E9509" t="inlineStr">
        <is>
          <t>DTW</t>
        </is>
      </c>
      <c r="F9509" s="10" t="n">
        <v>915</v>
      </c>
      <c r="G9509" t="inlineStr">
        <is>
          <t>0900-0959</t>
        </is>
      </c>
      <c r="H9509" s="9">
        <f>INT(F9509/100)</f>
        <v/>
      </c>
      <c r="I9509" t="n">
        <v>-4</v>
      </c>
      <c r="J9509" t="n">
        <v>0</v>
      </c>
      <c r="K9509" t="n">
        <v>23</v>
      </c>
      <c r="L9509" t="n">
        <v>1</v>
      </c>
      <c r="M9509" t="n">
        <v>0</v>
      </c>
      <c r="O9509" t="n">
        <v>0</v>
      </c>
      <c r="P9509" t="n">
        <v>0</v>
      </c>
      <c r="Q9509" t="n">
        <v>0</v>
      </c>
      <c r="R9509" t="n">
        <v>23</v>
      </c>
      <c r="S9509" t="n">
        <v>0</v>
      </c>
      <c r="T9509" t="n">
        <v>0</v>
      </c>
    </row>
    <row r="9510">
      <c r="A9510" s="8" t="n">
        <v>46226</v>
      </c>
      <c r="B9510" t="inlineStr">
        <is>
          <t>YX</t>
        </is>
      </c>
      <c r="C9510" s="9">
        <f>_xlfn.XLOOKUP(B9510,Carriers[Code],Carriers[Airline])</f>
        <v/>
      </c>
      <c r="D9510" t="n">
        <v>5693</v>
      </c>
      <c r="E9510" t="inlineStr">
        <is>
          <t>DCA</t>
        </is>
      </c>
      <c r="F9510" s="10" t="n">
        <v>915</v>
      </c>
      <c r="G9510" t="inlineStr">
        <is>
          <t>0900-0959</t>
        </is>
      </c>
      <c r="H9510" s="9">
        <f>INT(F9510/100)</f>
        <v/>
      </c>
      <c r="I9510" t="n">
        <v>-9</v>
      </c>
      <c r="J9510" t="n">
        <v>0</v>
      </c>
      <c r="K9510" t="n">
        <v>12</v>
      </c>
      <c r="L9510" t="n">
        <v>0</v>
      </c>
      <c r="M9510" t="n">
        <v>0</v>
      </c>
      <c r="O9510" t="n">
        <v>0</v>
      </c>
    </row>
    <row r="9511">
      <c r="A9511" s="8" t="n">
        <v>46226</v>
      </c>
      <c r="B9511" t="inlineStr">
        <is>
          <t>B6</t>
        </is>
      </c>
      <c r="C9511" s="9">
        <f>_xlfn.XLOOKUP(B9511,Carriers[Code],Carriers[Airline])</f>
        <v/>
      </c>
      <c r="D9511" t="n">
        <v>385</v>
      </c>
      <c r="E9511" t="inlineStr">
        <is>
          <t>PIT</t>
        </is>
      </c>
      <c r="F9511" s="10" t="n">
        <v>916</v>
      </c>
      <c r="G9511" t="inlineStr">
        <is>
          <t>0900-0959</t>
        </is>
      </c>
      <c r="H9511" s="9">
        <f>INT(F9511/100)</f>
        <v/>
      </c>
      <c r="I9511" t="n">
        <v>-5</v>
      </c>
      <c r="J9511" t="n">
        <v>0</v>
      </c>
      <c r="K9511" t="n">
        <v>15</v>
      </c>
      <c r="L9511" t="n">
        <v>1</v>
      </c>
      <c r="M9511" t="n">
        <v>0</v>
      </c>
      <c r="O9511" t="n">
        <v>0</v>
      </c>
      <c r="P9511" t="n">
        <v>0</v>
      </c>
      <c r="Q9511" t="n">
        <v>0</v>
      </c>
      <c r="R9511" t="n">
        <v>15</v>
      </c>
      <c r="S9511" t="n">
        <v>0</v>
      </c>
      <c r="T9511" t="n">
        <v>0</v>
      </c>
    </row>
    <row r="9512">
      <c r="A9512" s="8" t="n">
        <v>46226</v>
      </c>
      <c r="B9512" t="inlineStr">
        <is>
          <t>AA</t>
        </is>
      </c>
      <c r="C9512" s="9">
        <f>_xlfn.XLOOKUP(B9512,Carriers[Code],Carriers[Airline])</f>
        <v/>
      </c>
      <c r="D9512" t="n">
        <v>1605</v>
      </c>
      <c r="E9512" t="inlineStr">
        <is>
          <t>DCA</t>
        </is>
      </c>
      <c r="F9512" s="10" t="n">
        <v>918</v>
      </c>
      <c r="G9512" t="inlineStr">
        <is>
          <t>0900-0959</t>
        </is>
      </c>
      <c r="H9512" s="9">
        <f>INT(F9512/100)</f>
        <v/>
      </c>
      <c r="I9512" t="n">
        <v>-6</v>
      </c>
      <c r="J9512" t="n">
        <v>0</v>
      </c>
      <c r="K9512" t="n">
        <v>13</v>
      </c>
      <c r="L9512" t="n">
        <v>0</v>
      </c>
      <c r="M9512" t="n">
        <v>0</v>
      </c>
      <c r="O9512" t="n">
        <v>0</v>
      </c>
    </row>
    <row r="9513">
      <c r="A9513" s="8" t="n">
        <v>46226</v>
      </c>
      <c r="B9513" t="inlineStr">
        <is>
          <t>G4</t>
        </is>
      </c>
      <c r="C9513" s="9">
        <f>_xlfn.XLOOKUP(B9513,Carriers[Code],Carriers[Airline])</f>
        <v/>
      </c>
      <c r="D9513" t="n">
        <v>571</v>
      </c>
      <c r="E9513" t="inlineStr">
        <is>
          <t>GRR</t>
        </is>
      </c>
      <c r="F9513" s="10" t="n">
        <v>918</v>
      </c>
      <c r="G9513" t="inlineStr">
        <is>
          <t>0900-0959</t>
        </is>
      </c>
      <c r="H9513" s="9">
        <f>INT(F9513/100)</f>
        <v/>
      </c>
      <c r="I9513" t="n">
        <v>2</v>
      </c>
      <c r="J9513" t="n">
        <v>0</v>
      </c>
      <c r="K9513" t="n">
        <v>24</v>
      </c>
      <c r="L9513" t="n">
        <v>1</v>
      </c>
      <c r="M9513" t="n">
        <v>0</v>
      </c>
      <c r="O9513" t="n">
        <v>0</v>
      </c>
      <c r="P9513" t="n">
        <v>0</v>
      </c>
      <c r="Q9513" t="n">
        <v>0</v>
      </c>
      <c r="R9513" t="n">
        <v>24</v>
      </c>
      <c r="S9513" t="n">
        <v>0</v>
      </c>
      <c r="T9513" t="n">
        <v>0</v>
      </c>
    </row>
    <row r="9514">
      <c r="A9514" s="8" t="n">
        <v>46226</v>
      </c>
      <c r="B9514" t="inlineStr">
        <is>
          <t>DL</t>
        </is>
      </c>
      <c r="C9514" s="9">
        <f>_xlfn.XLOOKUP(B9514,Carriers[Code],Carriers[Airline])</f>
        <v/>
      </c>
      <c r="D9514" t="n">
        <v>1245</v>
      </c>
      <c r="E9514" t="inlineStr">
        <is>
          <t>PBI</t>
        </is>
      </c>
      <c r="F9514" s="10" t="n">
        <v>920</v>
      </c>
      <c r="G9514" t="inlineStr">
        <is>
          <t>0900-0959</t>
        </is>
      </c>
      <c r="H9514" s="9">
        <f>INT(F9514/100)</f>
        <v/>
      </c>
      <c r="I9514" t="n">
        <v>-4</v>
      </c>
      <c r="J9514" t="n">
        <v>0</v>
      </c>
      <c r="K9514" t="n">
        <v>28</v>
      </c>
      <c r="L9514" t="n">
        <v>1</v>
      </c>
      <c r="M9514" t="n">
        <v>0</v>
      </c>
      <c r="O9514" t="n">
        <v>0</v>
      </c>
      <c r="P9514" t="n">
        <v>0</v>
      </c>
      <c r="Q9514" t="n">
        <v>0</v>
      </c>
      <c r="R9514" t="n">
        <v>28</v>
      </c>
      <c r="S9514" t="n">
        <v>0</v>
      </c>
      <c r="T9514" t="n">
        <v>0</v>
      </c>
    </row>
    <row r="9515">
      <c r="A9515" s="8" t="n">
        <v>46226</v>
      </c>
      <c r="B9515" t="inlineStr">
        <is>
          <t>YX</t>
        </is>
      </c>
      <c r="C9515" s="9">
        <f>_xlfn.XLOOKUP(B9515,Carriers[Code],Carriers[Airline])</f>
        <v/>
      </c>
      <c r="D9515" t="n">
        <v>5809</v>
      </c>
      <c r="E9515" t="inlineStr">
        <is>
          <t>ORF</t>
        </is>
      </c>
      <c r="F9515" s="10" t="n">
        <v>920</v>
      </c>
      <c r="G9515" t="inlineStr">
        <is>
          <t>0900-0959</t>
        </is>
      </c>
      <c r="H9515" s="9">
        <f>INT(F9515/100)</f>
        <v/>
      </c>
      <c r="I9515" t="n">
        <v>-3</v>
      </c>
      <c r="J9515" t="n">
        <v>0</v>
      </c>
      <c r="K9515" t="n">
        <v>26</v>
      </c>
      <c r="L9515" t="n">
        <v>1</v>
      </c>
      <c r="M9515" t="n">
        <v>0</v>
      </c>
      <c r="O9515" t="n">
        <v>0</v>
      </c>
      <c r="P9515" t="n">
        <v>0</v>
      </c>
      <c r="Q9515" t="n">
        <v>0</v>
      </c>
      <c r="R9515" t="n">
        <v>26</v>
      </c>
      <c r="S9515" t="n">
        <v>0</v>
      </c>
      <c r="T9515" t="n">
        <v>0</v>
      </c>
    </row>
    <row r="9516">
      <c r="A9516" s="8" t="n">
        <v>46226</v>
      </c>
      <c r="B9516" t="inlineStr">
        <is>
          <t>B6</t>
        </is>
      </c>
      <c r="C9516" s="9">
        <f>_xlfn.XLOOKUP(B9516,Carriers[Code],Carriers[Airline])</f>
        <v/>
      </c>
      <c r="D9516" t="n">
        <v>1324</v>
      </c>
      <c r="E9516" t="inlineStr">
        <is>
          <t>MVY</t>
        </is>
      </c>
      <c r="F9516" s="10" t="n">
        <v>921</v>
      </c>
      <c r="G9516" t="inlineStr">
        <is>
          <t>0900-0959</t>
        </is>
      </c>
      <c r="H9516" s="9">
        <f>INT(F9516/100)</f>
        <v/>
      </c>
      <c r="M9516" t="n">
        <v>1</v>
      </c>
      <c r="N9516" t="inlineStr">
        <is>
          <t>A</t>
        </is>
      </c>
      <c r="O9516" t="n">
        <v>0</v>
      </c>
    </row>
    <row r="9517">
      <c r="A9517" s="8" t="n">
        <v>46226</v>
      </c>
      <c r="B9517" t="inlineStr">
        <is>
          <t>YX</t>
        </is>
      </c>
      <c r="C9517" s="9">
        <f>_xlfn.XLOOKUP(B9517,Carriers[Code],Carriers[Airline])</f>
        <v/>
      </c>
      <c r="D9517" t="n">
        <v>4666</v>
      </c>
      <c r="E9517" t="inlineStr">
        <is>
          <t>BUF</t>
        </is>
      </c>
      <c r="F9517" s="10" t="n">
        <v>921</v>
      </c>
      <c r="G9517" t="inlineStr">
        <is>
          <t>0900-0959</t>
        </is>
      </c>
      <c r="H9517" s="9">
        <f>INT(F9517/100)</f>
        <v/>
      </c>
      <c r="I9517" t="n">
        <v>-4</v>
      </c>
      <c r="J9517" t="n">
        <v>0</v>
      </c>
      <c r="K9517" t="n">
        <v>7</v>
      </c>
      <c r="L9517" t="n">
        <v>0</v>
      </c>
      <c r="M9517" t="n">
        <v>0</v>
      </c>
      <c r="O9517" t="n">
        <v>0</v>
      </c>
    </row>
    <row r="9518">
      <c r="A9518" s="8" t="n">
        <v>46226</v>
      </c>
      <c r="B9518" t="inlineStr">
        <is>
          <t>UA</t>
        </is>
      </c>
      <c r="C9518" s="9">
        <f>_xlfn.XLOOKUP(B9518,Carriers[Code],Carriers[Airline])</f>
        <v/>
      </c>
      <c r="D9518" t="n">
        <v>2098</v>
      </c>
      <c r="E9518" t="inlineStr">
        <is>
          <t>IAD</t>
        </is>
      </c>
      <c r="F9518" s="10" t="n">
        <v>925</v>
      </c>
      <c r="G9518" t="inlineStr">
        <is>
          <t>0900-0959</t>
        </is>
      </c>
      <c r="H9518" s="9">
        <f>INT(F9518/100)</f>
        <v/>
      </c>
      <c r="I9518" t="n">
        <v>0</v>
      </c>
      <c r="J9518" t="n">
        <v>0</v>
      </c>
      <c r="K9518" t="n">
        <v>23</v>
      </c>
      <c r="L9518" t="n">
        <v>1</v>
      </c>
      <c r="M9518" t="n">
        <v>0</v>
      </c>
      <c r="O9518" t="n">
        <v>0</v>
      </c>
      <c r="P9518" t="n">
        <v>0</v>
      </c>
      <c r="Q9518" t="n">
        <v>0</v>
      </c>
      <c r="R9518" t="n">
        <v>23</v>
      </c>
      <c r="S9518" t="n">
        <v>0</v>
      </c>
      <c r="T9518" t="n">
        <v>0</v>
      </c>
    </row>
    <row r="9519">
      <c r="A9519" s="8" t="n">
        <v>46226</v>
      </c>
      <c r="B9519" t="inlineStr">
        <is>
          <t>YX</t>
        </is>
      </c>
      <c r="C9519" s="9">
        <f>_xlfn.XLOOKUP(B9519,Carriers[Code],Carriers[Airline])</f>
        <v/>
      </c>
      <c r="D9519" t="n">
        <v>5615</v>
      </c>
      <c r="E9519" t="inlineStr">
        <is>
          <t>SDF</t>
        </is>
      </c>
      <c r="F9519" s="10" t="n">
        <v>926</v>
      </c>
      <c r="G9519" t="inlineStr">
        <is>
          <t>0900-0959</t>
        </is>
      </c>
      <c r="H9519" s="9">
        <f>INT(F9519/100)</f>
        <v/>
      </c>
      <c r="I9519" t="n">
        <v>-8</v>
      </c>
      <c r="J9519" t="n">
        <v>0</v>
      </c>
      <c r="K9519" t="n">
        <v>8</v>
      </c>
      <c r="L9519" t="n">
        <v>0</v>
      </c>
      <c r="M9519" t="n">
        <v>0</v>
      </c>
      <c r="O9519" t="n">
        <v>0</v>
      </c>
    </row>
    <row r="9520">
      <c r="A9520" s="8" t="n">
        <v>46226</v>
      </c>
      <c r="B9520" t="inlineStr">
        <is>
          <t>B6</t>
        </is>
      </c>
      <c r="C9520" s="9">
        <f>_xlfn.XLOOKUP(B9520,Carriers[Code],Carriers[Airline])</f>
        <v/>
      </c>
      <c r="D9520" t="n">
        <v>2352</v>
      </c>
      <c r="E9520" t="inlineStr">
        <is>
          <t>ACK</t>
        </is>
      </c>
      <c r="F9520" s="10" t="n">
        <v>930</v>
      </c>
      <c r="G9520" t="inlineStr">
        <is>
          <t>0900-0959</t>
        </is>
      </c>
      <c r="H9520" s="9">
        <f>INT(F9520/100)</f>
        <v/>
      </c>
      <c r="I9520" t="n">
        <v>54</v>
      </c>
      <c r="J9520" t="n">
        <v>1</v>
      </c>
      <c r="K9520" t="n">
        <v>52</v>
      </c>
      <c r="L9520" t="n">
        <v>1</v>
      </c>
      <c r="M9520" t="n">
        <v>0</v>
      </c>
      <c r="O9520" t="n">
        <v>0</v>
      </c>
      <c r="P9520" t="n">
        <v>52</v>
      </c>
      <c r="Q9520" t="n">
        <v>0</v>
      </c>
      <c r="R9520" t="n">
        <v>0</v>
      </c>
      <c r="S9520" t="n">
        <v>0</v>
      </c>
      <c r="T9520" t="n">
        <v>0</v>
      </c>
    </row>
    <row r="9521">
      <c r="A9521" s="8" t="n">
        <v>46226</v>
      </c>
      <c r="B9521" t="inlineStr">
        <is>
          <t>UA</t>
        </is>
      </c>
      <c r="C9521" s="9">
        <f>_xlfn.XLOOKUP(B9521,Carriers[Code],Carriers[Airline])</f>
        <v/>
      </c>
      <c r="D9521" t="n">
        <v>1307</v>
      </c>
      <c r="E9521" t="inlineStr">
        <is>
          <t>EWR</t>
        </is>
      </c>
      <c r="F9521" s="10" t="n">
        <v>930</v>
      </c>
      <c r="G9521" t="inlineStr">
        <is>
          <t>0900-0959</t>
        </is>
      </c>
      <c r="H9521" s="9">
        <f>INT(F9521/100)</f>
        <v/>
      </c>
      <c r="I9521" t="n">
        <v>6</v>
      </c>
      <c r="J9521" t="n">
        <v>0</v>
      </c>
      <c r="K9521" t="n">
        <v>14</v>
      </c>
      <c r="L9521" t="n">
        <v>0</v>
      </c>
      <c r="M9521" t="n">
        <v>0</v>
      </c>
      <c r="O9521" t="n">
        <v>0</v>
      </c>
    </row>
    <row r="9522">
      <c r="A9522" s="8" t="n">
        <v>46226</v>
      </c>
      <c r="B9522" t="inlineStr">
        <is>
          <t>YX</t>
        </is>
      </c>
      <c r="C9522" s="9">
        <f>_xlfn.XLOOKUP(B9522,Carriers[Code],Carriers[Airline])</f>
        <v/>
      </c>
      <c r="D9522" t="n">
        <v>4708</v>
      </c>
      <c r="E9522" t="inlineStr">
        <is>
          <t>ACK</t>
        </is>
      </c>
      <c r="F9522" s="10" t="n">
        <v>935</v>
      </c>
      <c r="G9522" t="inlineStr">
        <is>
          <t>0900-0959</t>
        </is>
      </c>
      <c r="H9522" s="9">
        <f>INT(F9522/100)</f>
        <v/>
      </c>
      <c r="I9522" t="n">
        <v>-9</v>
      </c>
      <c r="J9522" t="n">
        <v>0</v>
      </c>
      <c r="K9522" t="n">
        <v>7</v>
      </c>
      <c r="L9522" t="n">
        <v>0</v>
      </c>
      <c r="M9522" t="n">
        <v>0</v>
      </c>
      <c r="O9522" t="n">
        <v>0</v>
      </c>
    </row>
    <row r="9523">
      <c r="A9523" s="8" t="n">
        <v>46226</v>
      </c>
      <c r="B9523" t="inlineStr">
        <is>
          <t>AA</t>
        </is>
      </c>
      <c r="C9523" s="9">
        <f>_xlfn.XLOOKUP(B9523,Carriers[Code],Carriers[Airline])</f>
        <v/>
      </c>
      <c r="D9523" t="n">
        <v>3225</v>
      </c>
      <c r="E9523" t="inlineStr">
        <is>
          <t>PHL</t>
        </is>
      </c>
      <c r="F9523" s="10" t="n">
        <v>937</v>
      </c>
      <c r="G9523" t="inlineStr">
        <is>
          <t>0900-0959</t>
        </is>
      </c>
      <c r="H9523" s="9">
        <f>INT(F9523/100)</f>
        <v/>
      </c>
      <c r="I9523" t="n">
        <v>-5</v>
      </c>
      <c r="J9523" t="n">
        <v>0</v>
      </c>
      <c r="K9523" t="n">
        <v>28</v>
      </c>
      <c r="L9523" t="n">
        <v>1</v>
      </c>
      <c r="M9523" t="n">
        <v>0</v>
      </c>
      <c r="O9523" t="n">
        <v>0</v>
      </c>
      <c r="P9523" t="n">
        <v>0</v>
      </c>
      <c r="Q9523" t="n">
        <v>0</v>
      </c>
      <c r="R9523" t="n">
        <v>28</v>
      </c>
      <c r="S9523" t="n">
        <v>0</v>
      </c>
      <c r="T9523" t="n">
        <v>0</v>
      </c>
    </row>
    <row r="9524">
      <c r="A9524" s="8" t="n">
        <v>46226</v>
      </c>
      <c r="B9524" t="inlineStr">
        <is>
          <t>UA</t>
        </is>
      </c>
      <c r="C9524" s="9">
        <f>_xlfn.XLOOKUP(B9524,Carriers[Code],Carriers[Airline])</f>
        <v/>
      </c>
      <c r="D9524" t="n">
        <v>662</v>
      </c>
      <c r="E9524" t="inlineStr">
        <is>
          <t>DEN</t>
        </is>
      </c>
      <c r="F9524" s="10" t="n">
        <v>940</v>
      </c>
      <c r="G9524" t="inlineStr">
        <is>
          <t>0900-0959</t>
        </is>
      </c>
      <c r="H9524" s="9">
        <f>INT(F9524/100)</f>
        <v/>
      </c>
      <c r="I9524" t="n">
        <v>1</v>
      </c>
      <c r="J9524" t="n">
        <v>0</v>
      </c>
      <c r="K9524" t="n">
        <v>9</v>
      </c>
      <c r="L9524" t="n">
        <v>0</v>
      </c>
      <c r="M9524" t="n">
        <v>0</v>
      </c>
      <c r="O9524" t="n">
        <v>0</v>
      </c>
    </row>
    <row r="9525">
      <c r="A9525" s="8" t="n">
        <v>46226</v>
      </c>
      <c r="B9525" t="inlineStr">
        <is>
          <t>B6</t>
        </is>
      </c>
      <c r="C9525" s="9">
        <f>_xlfn.XLOOKUP(B9525,Carriers[Code],Carriers[Airline])</f>
        <v/>
      </c>
      <c r="D9525" t="n">
        <v>267</v>
      </c>
      <c r="E9525" t="inlineStr">
        <is>
          <t>CHS</t>
        </is>
      </c>
      <c r="F9525" s="10" t="n">
        <v>945</v>
      </c>
      <c r="G9525" t="inlineStr">
        <is>
          <t>0900-0959</t>
        </is>
      </c>
      <c r="H9525" s="9">
        <f>INT(F9525/100)</f>
        <v/>
      </c>
      <c r="I9525" t="n">
        <v>12</v>
      </c>
      <c r="J9525" t="n">
        <v>0</v>
      </c>
      <c r="K9525" t="n">
        <v>14</v>
      </c>
      <c r="L9525" t="n">
        <v>0</v>
      </c>
      <c r="M9525" t="n">
        <v>0</v>
      </c>
      <c r="O9525" t="n">
        <v>0</v>
      </c>
    </row>
    <row r="9526">
      <c r="A9526" s="8" t="n">
        <v>46226</v>
      </c>
      <c r="B9526" t="inlineStr">
        <is>
          <t>B6</t>
        </is>
      </c>
      <c r="C9526" s="9">
        <f>_xlfn.XLOOKUP(B9526,Carriers[Code],Carriers[Airline])</f>
        <v/>
      </c>
      <c r="D9526" t="n">
        <v>1833</v>
      </c>
      <c r="E9526" t="inlineStr">
        <is>
          <t>SFO</t>
        </is>
      </c>
      <c r="F9526" s="10" t="n">
        <v>950</v>
      </c>
      <c r="G9526" t="inlineStr">
        <is>
          <t>0900-0959</t>
        </is>
      </c>
      <c r="H9526" s="9">
        <f>INT(F9526/100)</f>
        <v/>
      </c>
      <c r="I9526" t="n">
        <v>111</v>
      </c>
      <c r="J9526" t="n">
        <v>1</v>
      </c>
      <c r="K9526" t="n">
        <v>100</v>
      </c>
      <c r="L9526" t="n">
        <v>1</v>
      </c>
      <c r="M9526" t="n">
        <v>0</v>
      </c>
      <c r="O9526" t="n">
        <v>0</v>
      </c>
      <c r="P9526" t="n">
        <v>23</v>
      </c>
      <c r="Q9526" t="n">
        <v>0</v>
      </c>
      <c r="R9526" t="n">
        <v>77</v>
      </c>
      <c r="S9526" t="n">
        <v>0</v>
      </c>
      <c r="T9526" t="n">
        <v>0</v>
      </c>
    </row>
    <row r="9527">
      <c r="A9527" s="8" t="n">
        <v>46226</v>
      </c>
      <c r="B9527" t="inlineStr">
        <is>
          <t>UA</t>
        </is>
      </c>
      <c r="C9527" s="9">
        <f>_xlfn.XLOOKUP(B9527,Carriers[Code],Carriers[Airline])</f>
        <v/>
      </c>
      <c r="D9527" t="n">
        <v>1349</v>
      </c>
      <c r="E9527" t="inlineStr">
        <is>
          <t>ORD</t>
        </is>
      </c>
      <c r="F9527" s="10" t="n">
        <v>950</v>
      </c>
      <c r="G9527" t="inlineStr">
        <is>
          <t>0900-0959</t>
        </is>
      </c>
      <c r="H9527" s="9">
        <f>INT(F9527/100)</f>
        <v/>
      </c>
      <c r="I9527" t="n">
        <v>0</v>
      </c>
      <c r="J9527" t="n">
        <v>0</v>
      </c>
      <c r="K9527" t="n">
        <v>6</v>
      </c>
      <c r="L9527" t="n">
        <v>0</v>
      </c>
      <c r="M9527" t="n">
        <v>0</v>
      </c>
      <c r="O9527" t="n">
        <v>0</v>
      </c>
    </row>
    <row r="9528">
      <c r="A9528" s="8" t="n">
        <v>46226</v>
      </c>
      <c r="B9528" t="inlineStr">
        <is>
          <t>B6</t>
        </is>
      </c>
      <c r="C9528" s="9">
        <f>_xlfn.XLOOKUP(B9528,Carriers[Code],Carriers[Airline])</f>
        <v/>
      </c>
      <c r="D9528" t="n">
        <v>395</v>
      </c>
      <c r="E9528" t="inlineStr">
        <is>
          <t>PDX</t>
        </is>
      </c>
      <c r="F9528" s="10" t="n">
        <v>955</v>
      </c>
      <c r="G9528" t="inlineStr">
        <is>
          <t>0900-0959</t>
        </is>
      </c>
      <c r="H9528" s="9">
        <f>INT(F9528/100)</f>
        <v/>
      </c>
      <c r="I9528" t="n">
        <v>-1</v>
      </c>
      <c r="J9528" t="n">
        <v>0</v>
      </c>
      <c r="K9528" t="n">
        <v>9</v>
      </c>
      <c r="L9528" t="n">
        <v>0</v>
      </c>
      <c r="M9528" t="n">
        <v>0</v>
      </c>
      <c r="O9528" t="n">
        <v>0</v>
      </c>
    </row>
    <row r="9529">
      <c r="A9529" s="8" t="n">
        <v>46226</v>
      </c>
      <c r="B9529" t="inlineStr">
        <is>
          <t>MQ</t>
        </is>
      </c>
      <c r="C9529" s="9">
        <f>_xlfn.XLOOKUP(B9529,Carriers[Code],Carriers[Airline])</f>
        <v/>
      </c>
      <c r="D9529" t="n">
        <v>4171</v>
      </c>
      <c r="E9529" t="inlineStr">
        <is>
          <t>ROC</t>
        </is>
      </c>
      <c r="F9529" s="10" t="n">
        <v>955</v>
      </c>
      <c r="G9529" t="inlineStr">
        <is>
          <t>0900-0959</t>
        </is>
      </c>
      <c r="H9529" s="9">
        <f>INT(F9529/100)</f>
        <v/>
      </c>
      <c r="I9529" t="n">
        <v>-8</v>
      </c>
      <c r="J9529" t="n">
        <v>0</v>
      </c>
      <c r="K9529" t="n">
        <v>-11</v>
      </c>
      <c r="L9529" t="n">
        <v>0</v>
      </c>
      <c r="M9529" t="n">
        <v>0</v>
      </c>
      <c r="O9529" t="n">
        <v>0</v>
      </c>
    </row>
    <row r="9530">
      <c r="A9530" s="8" t="n">
        <v>46226</v>
      </c>
      <c r="B9530" t="inlineStr">
        <is>
          <t>DL</t>
        </is>
      </c>
      <c r="C9530" s="9">
        <f>_xlfn.XLOOKUP(B9530,Carriers[Code],Carriers[Airline])</f>
        <v/>
      </c>
      <c r="D9530" t="n">
        <v>2118</v>
      </c>
      <c r="E9530" t="inlineStr">
        <is>
          <t>RDU</t>
        </is>
      </c>
      <c r="F9530" s="10" t="n">
        <v>1000</v>
      </c>
      <c r="G9530" t="inlineStr">
        <is>
          <t>1000-1059</t>
        </is>
      </c>
      <c r="H9530" s="9">
        <f>INT(F9530/100)</f>
        <v/>
      </c>
      <c r="I9530" t="n">
        <v>-10</v>
      </c>
      <c r="J9530" t="n">
        <v>0</v>
      </c>
      <c r="K9530" t="n">
        <v>15</v>
      </c>
      <c r="L9530" t="n">
        <v>1</v>
      </c>
      <c r="M9530" t="n">
        <v>0</v>
      </c>
      <c r="O9530" t="n">
        <v>0</v>
      </c>
      <c r="P9530" t="n">
        <v>0</v>
      </c>
      <c r="Q9530" t="n">
        <v>0</v>
      </c>
      <c r="R9530" t="n">
        <v>15</v>
      </c>
      <c r="S9530" t="n">
        <v>0</v>
      </c>
      <c r="T9530" t="n">
        <v>0</v>
      </c>
    </row>
    <row r="9531">
      <c r="A9531" s="8" t="n">
        <v>46226</v>
      </c>
      <c r="B9531" t="inlineStr">
        <is>
          <t>YX</t>
        </is>
      </c>
      <c r="C9531" s="9">
        <f>_xlfn.XLOOKUP(B9531,Carriers[Code],Carriers[Airline])</f>
        <v/>
      </c>
      <c r="D9531" t="n">
        <v>5744</v>
      </c>
      <c r="E9531" t="inlineStr">
        <is>
          <t>LGA</t>
        </is>
      </c>
      <c r="F9531" s="10" t="n">
        <v>1000</v>
      </c>
      <c r="G9531" t="inlineStr">
        <is>
          <t>1000-1059</t>
        </is>
      </c>
      <c r="H9531" s="9">
        <f>INT(F9531/100)</f>
        <v/>
      </c>
      <c r="I9531" t="n">
        <v>-3</v>
      </c>
      <c r="J9531" t="n">
        <v>0</v>
      </c>
      <c r="K9531" t="n">
        <v>2</v>
      </c>
      <c r="L9531" t="n">
        <v>0</v>
      </c>
      <c r="M9531" t="n">
        <v>0</v>
      </c>
      <c r="O9531" t="n">
        <v>0</v>
      </c>
    </row>
    <row r="9532">
      <c r="A9532" s="8" t="n">
        <v>46226</v>
      </c>
      <c r="B9532" t="inlineStr">
        <is>
          <t>AA</t>
        </is>
      </c>
      <c r="C9532" s="9">
        <f>_xlfn.XLOOKUP(B9532,Carriers[Code],Carriers[Airline])</f>
        <v/>
      </c>
      <c r="D9532" t="n">
        <v>377</v>
      </c>
      <c r="E9532" t="inlineStr">
        <is>
          <t>PHX</t>
        </is>
      </c>
      <c r="F9532" s="10" t="n">
        <v>1004</v>
      </c>
      <c r="G9532" t="inlineStr">
        <is>
          <t>1000-1059</t>
        </is>
      </c>
      <c r="H9532" s="9">
        <f>INT(F9532/100)</f>
        <v/>
      </c>
      <c r="I9532" t="n">
        <v>-4</v>
      </c>
      <c r="J9532" t="n">
        <v>0</v>
      </c>
      <c r="K9532" t="n">
        <v>0</v>
      </c>
      <c r="L9532" t="n">
        <v>0</v>
      </c>
      <c r="M9532" t="n">
        <v>0</v>
      </c>
      <c r="O9532" t="n">
        <v>0</v>
      </c>
    </row>
    <row r="9533">
      <c r="A9533" s="8" t="n">
        <v>46226</v>
      </c>
      <c r="B9533" t="inlineStr">
        <is>
          <t>F9</t>
        </is>
      </c>
      <c r="C9533" s="9">
        <f>_xlfn.XLOOKUP(B9533,Carriers[Code],Carriers[Airline])</f>
        <v/>
      </c>
      <c r="D9533" t="n">
        <v>1977</v>
      </c>
      <c r="E9533" t="inlineStr">
        <is>
          <t>MCO</t>
        </is>
      </c>
      <c r="F9533" s="10" t="n">
        <v>1004</v>
      </c>
      <c r="G9533" t="inlineStr">
        <is>
          <t>1000-1059</t>
        </is>
      </c>
      <c r="H9533" s="9">
        <f>INT(F9533/100)</f>
        <v/>
      </c>
      <c r="I9533" t="n">
        <v>7</v>
      </c>
      <c r="J9533" t="n">
        <v>0</v>
      </c>
      <c r="K9533" t="n">
        <v>-5</v>
      </c>
      <c r="L9533" t="n">
        <v>0</v>
      </c>
      <c r="M9533" t="n">
        <v>0</v>
      </c>
      <c r="O9533" t="n">
        <v>0</v>
      </c>
    </row>
    <row r="9534">
      <c r="A9534" s="8" t="n">
        <v>46226</v>
      </c>
      <c r="B9534" t="inlineStr">
        <is>
          <t>YX</t>
        </is>
      </c>
      <c r="C9534" s="9">
        <f>_xlfn.XLOOKUP(B9534,Carriers[Code],Carriers[Airline])</f>
        <v/>
      </c>
      <c r="D9534" t="n">
        <v>5630</v>
      </c>
      <c r="E9534" t="inlineStr">
        <is>
          <t>CLT</t>
        </is>
      </c>
      <c r="F9534" s="10" t="n">
        <v>1005</v>
      </c>
      <c r="G9534" t="inlineStr">
        <is>
          <t>1000-1059</t>
        </is>
      </c>
      <c r="H9534" s="9">
        <f>INT(F9534/100)</f>
        <v/>
      </c>
      <c r="I9534" t="n">
        <v>-5</v>
      </c>
      <c r="J9534" t="n">
        <v>0</v>
      </c>
      <c r="K9534" t="n">
        <v>30</v>
      </c>
      <c r="L9534" t="n">
        <v>1</v>
      </c>
      <c r="M9534" t="n">
        <v>0</v>
      </c>
      <c r="O9534" t="n">
        <v>0</v>
      </c>
      <c r="P9534" t="n">
        <v>0</v>
      </c>
      <c r="Q9534" t="n">
        <v>0</v>
      </c>
      <c r="R9534" t="n">
        <v>30</v>
      </c>
      <c r="S9534" t="n">
        <v>0</v>
      </c>
      <c r="T9534" t="n">
        <v>0</v>
      </c>
    </row>
    <row r="9535">
      <c r="A9535" s="8" t="n">
        <v>46226</v>
      </c>
      <c r="B9535" t="inlineStr">
        <is>
          <t>B6</t>
        </is>
      </c>
      <c r="C9535" s="9">
        <f>_xlfn.XLOOKUP(B9535,Carriers[Code],Carriers[Airline])</f>
        <v/>
      </c>
      <c r="D9535" t="n">
        <v>861</v>
      </c>
      <c r="E9535" t="inlineStr">
        <is>
          <t>SJU</t>
        </is>
      </c>
      <c r="F9535" s="10" t="n">
        <v>1010</v>
      </c>
      <c r="G9535" t="inlineStr">
        <is>
          <t>1000-1059</t>
        </is>
      </c>
      <c r="H9535" s="9">
        <f>INT(F9535/100)</f>
        <v/>
      </c>
      <c r="I9535" t="n">
        <v>157</v>
      </c>
      <c r="J9535" t="n">
        <v>1</v>
      </c>
      <c r="K9535" t="n">
        <v>252</v>
      </c>
      <c r="L9535" t="n">
        <v>1</v>
      </c>
      <c r="M9535" t="n">
        <v>0</v>
      </c>
      <c r="O9535" t="n">
        <v>0</v>
      </c>
      <c r="P9535" t="n">
        <v>140</v>
      </c>
      <c r="Q9535" t="n">
        <v>0</v>
      </c>
      <c r="R9535" t="n">
        <v>112</v>
      </c>
      <c r="S9535" t="n">
        <v>0</v>
      </c>
      <c r="T9535" t="n">
        <v>0</v>
      </c>
    </row>
    <row r="9536">
      <c r="A9536" s="8" t="n">
        <v>46226</v>
      </c>
      <c r="B9536" t="inlineStr">
        <is>
          <t>YX</t>
        </is>
      </c>
      <c r="C9536" s="9">
        <f>_xlfn.XLOOKUP(B9536,Carriers[Code],Carriers[Airline])</f>
        <v/>
      </c>
      <c r="D9536" t="n">
        <v>4516</v>
      </c>
      <c r="E9536" t="inlineStr">
        <is>
          <t>TVC</t>
        </is>
      </c>
      <c r="F9536" s="10" t="n">
        <v>1010</v>
      </c>
      <c r="G9536" t="inlineStr">
        <is>
          <t>1000-1059</t>
        </is>
      </c>
      <c r="H9536" s="9">
        <f>INT(F9536/100)</f>
        <v/>
      </c>
      <c r="I9536" t="n">
        <v>-7</v>
      </c>
      <c r="J9536" t="n">
        <v>0</v>
      </c>
      <c r="K9536" t="n">
        <v>-5</v>
      </c>
      <c r="L9536" t="n">
        <v>0</v>
      </c>
      <c r="M9536" t="n">
        <v>0</v>
      </c>
      <c r="O9536" t="n">
        <v>0</v>
      </c>
    </row>
    <row r="9537">
      <c r="A9537" s="8" t="n">
        <v>46226</v>
      </c>
      <c r="B9537" t="inlineStr">
        <is>
          <t>DL</t>
        </is>
      </c>
      <c r="C9537" s="9">
        <f>_xlfn.XLOOKUP(B9537,Carriers[Code],Carriers[Airline])</f>
        <v/>
      </c>
      <c r="D9537" t="n">
        <v>860</v>
      </c>
      <c r="E9537" t="inlineStr">
        <is>
          <t>SFO</t>
        </is>
      </c>
      <c r="F9537" s="10" t="n">
        <v>1011</v>
      </c>
      <c r="G9537" t="inlineStr">
        <is>
          <t>1000-1059</t>
        </is>
      </c>
      <c r="H9537" s="9">
        <f>INT(F9537/100)</f>
        <v/>
      </c>
      <c r="I9537" t="n">
        <v>35</v>
      </c>
      <c r="J9537" t="n">
        <v>1</v>
      </c>
      <c r="K9537" t="n">
        <v>22</v>
      </c>
      <c r="L9537" t="n">
        <v>1</v>
      </c>
      <c r="M9537" t="n">
        <v>0</v>
      </c>
      <c r="O9537" t="n">
        <v>0</v>
      </c>
      <c r="P9537" t="n">
        <v>0</v>
      </c>
      <c r="Q9537" t="n">
        <v>0</v>
      </c>
      <c r="R9537" t="n">
        <v>22</v>
      </c>
      <c r="S9537" t="n">
        <v>0</v>
      </c>
      <c r="T9537" t="n">
        <v>0</v>
      </c>
    </row>
    <row r="9538">
      <c r="A9538" s="8" t="n">
        <v>46226</v>
      </c>
      <c r="B9538" t="inlineStr">
        <is>
          <t>AA</t>
        </is>
      </c>
      <c r="C9538" s="9">
        <f>_xlfn.XLOOKUP(B9538,Carriers[Code],Carriers[Airline])</f>
        <v/>
      </c>
      <c r="D9538" t="n">
        <v>1548</v>
      </c>
      <c r="E9538" t="inlineStr">
        <is>
          <t>CLT</t>
        </is>
      </c>
      <c r="F9538" s="10" t="n">
        <v>1013</v>
      </c>
      <c r="G9538" t="inlineStr">
        <is>
          <t>1000-1059</t>
        </is>
      </c>
      <c r="H9538" s="9">
        <f>INT(F9538/100)</f>
        <v/>
      </c>
      <c r="I9538" t="n">
        <v>43</v>
      </c>
      <c r="J9538" t="n">
        <v>1</v>
      </c>
      <c r="K9538" t="n">
        <v>52</v>
      </c>
      <c r="L9538" t="n">
        <v>1</v>
      </c>
      <c r="M9538" t="n">
        <v>0</v>
      </c>
      <c r="O9538" t="n">
        <v>0</v>
      </c>
      <c r="P9538" t="n">
        <v>43</v>
      </c>
      <c r="Q9538" t="n">
        <v>0</v>
      </c>
      <c r="R9538" t="n">
        <v>9</v>
      </c>
      <c r="S9538" t="n">
        <v>0</v>
      </c>
      <c r="T9538" t="n">
        <v>0</v>
      </c>
    </row>
    <row r="9539">
      <c r="A9539" s="8" t="n">
        <v>46226</v>
      </c>
      <c r="B9539" t="inlineStr">
        <is>
          <t>DL</t>
        </is>
      </c>
      <c r="C9539" s="9">
        <f>_xlfn.XLOOKUP(B9539,Carriers[Code],Carriers[Airline])</f>
        <v/>
      </c>
      <c r="D9539" t="n">
        <v>385</v>
      </c>
      <c r="E9539" t="inlineStr">
        <is>
          <t>ATL</t>
        </is>
      </c>
      <c r="F9539" s="10" t="n">
        <v>1015</v>
      </c>
      <c r="G9539" t="inlineStr">
        <is>
          <t>1000-1059</t>
        </is>
      </c>
      <c r="H9539" s="9">
        <f>INT(F9539/100)</f>
        <v/>
      </c>
      <c r="I9539" t="n">
        <v>-3</v>
      </c>
      <c r="J9539" t="n">
        <v>0</v>
      </c>
      <c r="K9539" t="n">
        <v>-2</v>
      </c>
      <c r="L9539" t="n">
        <v>0</v>
      </c>
      <c r="M9539" t="n">
        <v>0</v>
      </c>
      <c r="O9539" t="n">
        <v>0</v>
      </c>
    </row>
    <row r="9540">
      <c r="A9540" s="8" t="n">
        <v>46226</v>
      </c>
      <c r="B9540" t="inlineStr">
        <is>
          <t>B6</t>
        </is>
      </c>
      <c r="C9540" s="9">
        <f>_xlfn.XLOOKUP(B9540,Carriers[Code],Carriers[Airline])</f>
        <v/>
      </c>
      <c r="D9540" t="n">
        <v>1055</v>
      </c>
      <c r="E9540" t="inlineStr">
        <is>
          <t>DCA</t>
        </is>
      </c>
      <c r="F9540" s="10" t="n">
        <v>1020</v>
      </c>
      <c r="G9540" t="inlineStr">
        <is>
          <t>1000-1059</t>
        </is>
      </c>
      <c r="H9540" s="9">
        <f>INT(F9540/100)</f>
        <v/>
      </c>
      <c r="I9540" t="n">
        <v>-1</v>
      </c>
      <c r="J9540" t="n">
        <v>0</v>
      </c>
      <c r="K9540" t="n">
        <v>-7</v>
      </c>
      <c r="L9540" t="n">
        <v>0</v>
      </c>
      <c r="M9540" t="n">
        <v>0</v>
      </c>
      <c r="O9540" t="n">
        <v>0</v>
      </c>
    </row>
    <row r="9541">
      <c r="A9541" s="8" t="n">
        <v>46226</v>
      </c>
      <c r="B9541" t="inlineStr">
        <is>
          <t>YX</t>
        </is>
      </c>
      <c r="C9541" s="9">
        <f>_xlfn.XLOOKUP(B9541,Carriers[Code],Carriers[Airline])</f>
        <v/>
      </c>
      <c r="D9541" t="n">
        <v>5592</v>
      </c>
      <c r="E9541" t="inlineStr">
        <is>
          <t>DCA</t>
        </is>
      </c>
      <c r="F9541" s="10" t="n">
        <v>1020</v>
      </c>
      <c r="G9541" t="inlineStr">
        <is>
          <t>1000-1059</t>
        </is>
      </c>
      <c r="H9541" s="9">
        <f>INT(F9541/100)</f>
        <v/>
      </c>
      <c r="I9541" t="n">
        <v>-10</v>
      </c>
      <c r="J9541" t="n">
        <v>0</v>
      </c>
      <c r="K9541" t="n">
        <v>-2</v>
      </c>
      <c r="L9541" t="n">
        <v>0</v>
      </c>
      <c r="M9541" t="n">
        <v>0</v>
      </c>
      <c r="O9541" t="n">
        <v>0</v>
      </c>
    </row>
    <row r="9542">
      <c r="A9542" s="8" t="n">
        <v>46226</v>
      </c>
      <c r="B9542" t="inlineStr">
        <is>
          <t>B6</t>
        </is>
      </c>
      <c r="C9542" s="9">
        <f>_xlfn.XLOOKUP(B9542,Carriers[Code],Carriers[Airline])</f>
        <v/>
      </c>
      <c r="D9542" t="n">
        <v>1807</v>
      </c>
      <c r="E9542" t="inlineStr">
        <is>
          <t>BNA</t>
        </is>
      </c>
      <c r="F9542" s="10" t="n">
        <v>1028</v>
      </c>
      <c r="G9542" t="inlineStr">
        <is>
          <t>1000-1059</t>
        </is>
      </c>
      <c r="H9542" s="9">
        <f>INT(F9542/100)</f>
        <v/>
      </c>
      <c r="I9542" t="n">
        <v>4</v>
      </c>
      <c r="J9542" t="n">
        <v>0</v>
      </c>
      <c r="K9542" t="n">
        <v>-2</v>
      </c>
      <c r="L9542" t="n">
        <v>0</v>
      </c>
      <c r="M9542" t="n">
        <v>0</v>
      </c>
      <c r="O9542" t="n">
        <v>0</v>
      </c>
    </row>
    <row r="9543">
      <c r="A9543" s="8" t="n">
        <v>46226</v>
      </c>
      <c r="B9543" t="inlineStr">
        <is>
          <t>AA</t>
        </is>
      </c>
      <c r="C9543" s="9">
        <f>_xlfn.XLOOKUP(B9543,Carriers[Code],Carriers[Airline])</f>
        <v/>
      </c>
      <c r="D9543" t="n">
        <v>1277</v>
      </c>
      <c r="E9543" t="inlineStr">
        <is>
          <t>LAX</t>
        </is>
      </c>
      <c r="F9543" s="10" t="n">
        <v>1030</v>
      </c>
      <c r="G9543" t="inlineStr">
        <is>
          <t>1000-1059</t>
        </is>
      </c>
      <c r="H9543" s="9">
        <f>INT(F9543/100)</f>
        <v/>
      </c>
      <c r="I9543" t="n">
        <v>11</v>
      </c>
      <c r="J9543" t="n">
        <v>0</v>
      </c>
      <c r="K9543" t="n">
        <v>75</v>
      </c>
      <c r="L9543" t="n">
        <v>1</v>
      </c>
      <c r="M9543" t="n">
        <v>0</v>
      </c>
      <c r="O9543" t="n">
        <v>0</v>
      </c>
      <c r="P9543" t="n">
        <v>11</v>
      </c>
      <c r="Q9543" t="n">
        <v>0</v>
      </c>
      <c r="R9543" t="n">
        <v>64</v>
      </c>
      <c r="S9543" t="n">
        <v>0</v>
      </c>
      <c r="T9543" t="n">
        <v>0</v>
      </c>
    </row>
    <row r="9544">
      <c r="A9544" s="8" t="n">
        <v>46226</v>
      </c>
      <c r="B9544" t="inlineStr">
        <is>
          <t>AA</t>
        </is>
      </c>
      <c r="C9544" s="9">
        <f>_xlfn.XLOOKUP(B9544,Carriers[Code],Carriers[Airline])</f>
        <v/>
      </c>
      <c r="D9544" t="n">
        <v>3022</v>
      </c>
      <c r="E9544" t="inlineStr">
        <is>
          <t>ORD</t>
        </is>
      </c>
      <c r="F9544" s="10" t="n">
        <v>1030</v>
      </c>
      <c r="G9544" t="inlineStr">
        <is>
          <t>1000-1059</t>
        </is>
      </c>
      <c r="H9544" s="9">
        <f>INT(F9544/100)</f>
        <v/>
      </c>
      <c r="I9544" t="n">
        <v>-7</v>
      </c>
      <c r="J9544" t="n">
        <v>0</v>
      </c>
      <c r="K9544" t="n">
        <v>-16</v>
      </c>
      <c r="L9544" t="n">
        <v>0</v>
      </c>
      <c r="M9544" t="n">
        <v>0</v>
      </c>
      <c r="O9544" t="n">
        <v>0</v>
      </c>
    </row>
    <row r="9545">
      <c r="A9545" s="8" t="n">
        <v>46226</v>
      </c>
      <c r="B9545" t="inlineStr">
        <is>
          <t>WN</t>
        </is>
      </c>
      <c r="C9545" s="9">
        <f>_xlfn.XLOOKUP(B9545,Carriers[Code],Carriers[Airline])</f>
        <v/>
      </c>
      <c r="D9545" t="n">
        <v>724</v>
      </c>
      <c r="E9545" t="inlineStr">
        <is>
          <t>BNA</t>
        </is>
      </c>
      <c r="F9545" s="10" t="n">
        <v>1030</v>
      </c>
      <c r="G9545" t="inlineStr">
        <is>
          <t>1000-1059</t>
        </is>
      </c>
      <c r="H9545" s="9">
        <f>INT(F9545/100)</f>
        <v/>
      </c>
      <c r="I9545" t="n">
        <v>-2</v>
      </c>
      <c r="J9545" t="n">
        <v>0</v>
      </c>
      <c r="K9545" t="n">
        <v>6</v>
      </c>
      <c r="L9545" t="n">
        <v>0</v>
      </c>
      <c r="M9545" t="n">
        <v>0</v>
      </c>
      <c r="O9545" t="n">
        <v>0</v>
      </c>
    </row>
    <row r="9546">
      <c r="A9546" s="8" t="n">
        <v>46226</v>
      </c>
      <c r="B9546" t="inlineStr">
        <is>
          <t>B6</t>
        </is>
      </c>
      <c r="C9546" s="9">
        <f>_xlfn.XLOOKUP(B9546,Carriers[Code],Carriers[Airline])</f>
        <v/>
      </c>
      <c r="D9546" t="n">
        <v>1499</v>
      </c>
      <c r="E9546" t="inlineStr">
        <is>
          <t>DAB</t>
        </is>
      </c>
      <c r="F9546" s="10" t="n">
        <v>1035</v>
      </c>
      <c r="G9546" t="inlineStr">
        <is>
          <t>1000-1059</t>
        </is>
      </c>
      <c r="H9546" s="9">
        <f>INT(F9546/100)</f>
        <v/>
      </c>
      <c r="I9546" t="n">
        <v>26</v>
      </c>
      <c r="J9546" t="n">
        <v>1</v>
      </c>
      <c r="K9546" t="n">
        <v>46</v>
      </c>
      <c r="L9546" t="n">
        <v>1</v>
      </c>
      <c r="M9546" t="n">
        <v>0</v>
      </c>
      <c r="O9546" t="n">
        <v>0</v>
      </c>
      <c r="P9546" t="n">
        <v>26</v>
      </c>
      <c r="Q9546" t="n">
        <v>0</v>
      </c>
      <c r="R9546" t="n">
        <v>20</v>
      </c>
      <c r="S9546" t="n">
        <v>0</v>
      </c>
      <c r="T9546" t="n">
        <v>0</v>
      </c>
    </row>
    <row r="9547">
      <c r="A9547" s="8" t="n">
        <v>46226</v>
      </c>
      <c r="B9547" t="inlineStr">
        <is>
          <t>UA</t>
        </is>
      </c>
      <c r="C9547" s="9">
        <f>_xlfn.XLOOKUP(B9547,Carriers[Code],Carriers[Airline])</f>
        <v/>
      </c>
      <c r="D9547" t="n">
        <v>503</v>
      </c>
      <c r="E9547" t="inlineStr">
        <is>
          <t>ORD</t>
        </is>
      </c>
      <c r="F9547" s="10" t="n">
        <v>1035</v>
      </c>
      <c r="G9547" t="inlineStr">
        <is>
          <t>1000-1059</t>
        </is>
      </c>
      <c r="H9547" s="9">
        <f>INT(F9547/100)</f>
        <v/>
      </c>
      <c r="I9547" t="n">
        <v>6</v>
      </c>
      <c r="J9547" t="n">
        <v>0</v>
      </c>
      <c r="K9547" t="n">
        <v>-9</v>
      </c>
      <c r="L9547" t="n">
        <v>0</v>
      </c>
      <c r="M9547" t="n">
        <v>0</v>
      </c>
      <c r="O9547" t="n">
        <v>0</v>
      </c>
    </row>
    <row r="9548">
      <c r="A9548" s="8" t="n">
        <v>46226</v>
      </c>
      <c r="B9548" t="inlineStr">
        <is>
          <t>G4</t>
        </is>
      </c>
      <c r="C9548" s="9">
        <f>_xlfn.XLOOKUP(B9548,Carriers[Code],Carriers[Airline])</f>
        <v/>
      </c>
      <c r="D9548" t="n">
        <v>3029</v>
      </c>
      <c r="E9548" t="inlineStr">
        <is>
          <t>TYS</t>
        </is>
      </c>
      <c r="F9548" s="10" t="n">
        <v>1040</v>
      </c>
      <c r="G9548" t="inlineStr">
        <is>
          <t>1000-1059</t>
        </is>
      </c>
      <c r="H9548" s="9">
        <f>INT(F9548/100)</f>
        <v/>
      </c>
      <c r="I9548" t="n">
        <v>-9</v>
      </c>
      <c r="J9548" t="n">
        <v>0</v>
      </c>
      <c r="K9548" t="n">
        <v>4</v>
      </c>
      <c r="L9548" t="n">
        <v>0</v>
      </c>
      <c r="M9548" t="n">
        <v>0</v>
      </c>
      <c r="O9548" t="n">
        <v>0</v>
      </c>
    </row>
    <row r="9549">
      <c r="A9549" s="8" t="n">
        <v>46226</v>
      </c>
      <c r="B9549" t="inlineStr">
        <is>
          <t>AA</t>
        </is>
      </c>
      <c r="C9549" s="9">
        <f>_xlfn.XLOOKUP(B9549,Carriers[Code],Carriers[Airline])</f>
        <v/>
      </c>
      <c r="D9549" t="n">
        <v>2783</v>
      </c>
      <c r="E9549" t="inlineStr">
        <is>
          <t>PHL</t>
        </is>
      </c>
      <c r="F9549" s="10" t="n">
        <v>1049</v>
      </c>
      <c r="G9549" t="inlineStr">
        <is>
          <t>1000-1059</t>
        </is>
      </c>
      <c r="H9549" s="9">
        <f>INT(F9549/100)</f>
        <v/>
      </c>
      <c r="I9549" t="n">
        <v>-8</v>
      </c>
      <c r="J9549" t="n">
        <v>0</v>
      </c>
      <c r="K9549" t="n">
        <v>-16</v>
      </c>
      <c r="L9549" t="n">
        <v>0</v>
      </c>
      <c r="M9549" t="n">
        <v>0</v>
      </c>
      <c r="O9549" t="n">
        <v>0</v>
      </c>
    </row>
    <row r="9550">
      <c r="A9550" s="8" t="n">
        <v>46226</v>
      </c>
      <c r="B9550" t="inlineStr">
        <is>
          <t>YX</t>
        </is>
      </c>
      <c r="C9550" s="9">
        <f>_xlfn.XLOOKUP(B9550,Carriers[Code],Carriers[Airline])</f>
        <v/>
      </c>
      <c r="D9550" t="n">
        <v>5805</v>
      </c>
      <c r="E9550" t="inlineStr">
        <is>
          <t>PHL</t>
        </is>
      </c>
      <c r="F9550" s="10" t="n">
        <v>1050</v>
      </c>
      <c r="G9550" t="inlineStr">
        <is>
          <t>1000-1059</t>
        </is>
      </c>
      <c r="H9550" s="9">
        <f>INT(F9550/100)</f>
        <v/>
      </c>
      <c r="I9550" t="n">
        <v>-6</v>
      </c>
      <c r="J9550" t="n">
        <v>0</v>
      </c>
      <c r="K9550" t="n">
        <v>-10</v>
      </c>
      <c r="L9550" t="n">
        <v>0</v>
      </c>
      <c r="M9550" t="n">
        <v>0</v>
      </c>
      <c r="O9550" t="n">
        <v>0</v>
      </c>
    </row>
    <row r="9551">
      <c r="A9551" s="8" t="n">
        <v>46226</v>
      </c>
      <c r="B9551" t="inlineStr">
        <is>
          <t>AA</t>
        </is>
      </c>
      <c r="C9551" s="9">
        <f>_xlfn.XLOOKUP(B9551,Carriers[Code],Carriers[Airline])</f>
        <v/>
      </c>
      <c r="D9551" t="n">
        <v>1556</v>
      </c>
      <c r="E9551" t="inlineStr">
        <is>
          <t>DCA</t>
        </is>
      </c>
      <c r="F9551" s="10" t="n">
        <v>1051</v>
      </c>
      <c r="G9551" t="inlineStr">
        <is>
          <t>1000-1059</t>
        </is>
      </c>
      <c r="H9551" s="9">
        <f>INT(F9551/100)</f>
        <v/>
      </c>
      <c r="I9551" t="n">
        <v>-3</v>
      </c>
      <c r="J9551" t="n">
        <v>0</v>
      </c>
      <c r="K9551" t="n">
        <v>-8</v>
      </c>
      <c r="L9551" t="n">
        <v>0</v>
      </c>
      <c r="M9551" t="n">
        <v>0</v>
      </c>
      <c r="O9551" t="n">
        <v>0</v>
      </c>
    </row>
    <row r="9552">
      <c r="A9552" s="8" t="n">
        <v>46226</v>
      </c>
      <c r="B9552" t="inlineStr">
        <is>
          <t>DL</t>
        </is>
      </c>
      <c r="C9552" s="9">
        <f>_xlfn.XLOOKUP(B9552,Carriers[Code],Carriers[Airline])</f>
        <v/>
      </c>
      <c r="D9552" t="n">
        <v>2004</v>
      </c>
      <c r="E9552" t="inlineStr">
        <is>
          <t>LAX</t>
        </is>
      </c>
      <c r="F9552" s="10" t="n">
        <v>1055</v>
      </c>
      <c r="G9552" t="inlineStr">
        <is>
          <t>1000-1059</t>
        </is>
      </c>
      <c r="H9552" s="9">
        <f>INT(F9552/100)</f>
        <v/>
      </c>
      <c r="I9552" t="n">
        <v>1</v>
      </c>
      <c r="J9552" t="n">
        <v>0</v>
      </c>
      <c r="K9552" t="n">
        <v>2</v>
      </c>
      <c r="L9552" t="n">
        <v>0</v>
      </c>
      <c r="M9552" t="n">
        <v>0</v>
      </c>
      <c r="O9552" t="n">
        <v>0</v>
      </c>
    </row>
    <row r="9553">
      <c r="A9553" s="8" t="n">
        <v>46226</v>
      </c>
      <c r="B9553" t="inlineStr">
        <is>
          <t>YX</t>
        </is>
      </c>
      <c r="C9553" s="9">
        <f>_xlfn.XLOOKUP(B9553,Carriers[Code],Carriers[Airline])</f>
        <v/>
      </c>
      <c r="D9553" t="n">
        <v>4373</v>
      </c>
      <c r="E9553" t="inlineStr">
        <is>
          <t>LGA</t>
        </is>
      </c>
      <c r="F9553" s="10" t="n">
        <v>1055</v>
      </c>
      <c r="G9553" t="inlineStr">
        <is>
          <t>1000-1059</t>
        </is>
      </c>
      <c r="H9553" s="9">
        <f>INT(F9553/100)</f>
        <v/>
      </c>
      <c r="I9553" t="n">
        <v>-8</v>
      </c>
      <c r="J9553" t="n">
        <v>0</v>
      </c>
      <c r="K9553" t="n">
        <v>-22</v>
      </c>
      <c r="L9553" t="n">
        <v>0</v>
      </c>
      <c r="M9553" t="n">
        <v>0</v>
      </c>
      <c r="O9553" t="n">
        <v>0</v>
      </c>
    </row>
    <row r="9554">
      <c r="A9554" s="8" t="n">
        <v>46226</v>
      </c>
      <c r="B9554" t="inlineStr">
        <is>
          <t>AA</t>
        </is>
      </c>
      <c r="C9554" s="9">
        <f>_xlfn.XLOOKUP(B9554,Carriers[Code],Carriers[Airline])</f>
        <v/>
      </c>
      <c r="D9554" t="n">
        <v>815</v>
      </c>
      <c r="E9554" t="inlineStr">
        <is>
          <t>MIA</t>
        </is>
      </c>
      <c r="F9554" s="10" t="n">
        <v>1056</v>
      </c>
      <c r="G9554" t="inlineStr">
        <is>
          <t>1000-1059</t>
        </is>
      </c>
      <c r="H9554" s="9">
        <f>INT(F9554/100)</f>
        <v/>
      </c>
      <c r="I9554" t="n">
        <v>-3</v>
      </c>
      <c r="J9554" t="n">
        <v>0</v>
      </c>
      <c r="K9554" t="n">
        <v>11</v>
      </c>
      <c r="L9554" t="n">
        <v>0</v>
      </c>
      <c r="M9554" t="n">
        <v>0</v>
      </c>
      <c r="O9554" t="n">
        <v>0</v>
      </c>
    </row>
    <row r="9555">
      <c r="A9555" s="8" t="n">
        <v>46226</v>
      </c>
      <c r="B9555" t="inlineStr">
        <is>
          <t>UA</t>
        </is>
      </c>
      <c r="C9555" s="9">
        <f>_xlfn.XLOOKUP(B9555,Carriers[Code],Carriers[Airline])</f>
        <v/>
      </c>
      <c r="D9555" t="n">
        <v>2394</v>
      </c>
      <c r="E9555" t="inlineStr">
        <is>
          <t>EWR</t>
        </is>
      </c>
      <c r="F9555" s="10" t="n">
        <v>1058</v>
      </c>
      <c r="G9555" t="inlineStr">
        <is>
          <t>1000-1059</t>
        </is>
      </c>
      <c r="H9555" s="9">
        <f>INT(F9555/100)</f>
        <v/>
      </c>
      <c r="I9555" t="n">
        <v>2</v>
      </c>
      <c r="J9555" t="n">
        <v>0</v>
      </c>
      <c r="K9555" t="n">
        <v>28</v>
      </c>
      <c r="L9555" t="n">
        <v>1</v>
      </c>
      <c r="M9555" t="n">
        <v>0</v>
      </c>
      <c r="O9555" t="n">
        <v>0</v>
      </c>
      <c r="P9555" t="n">
        <v>0</v>
      </c>
      <c r="Q9555" t="n">
        <v>0</v>
      </c>
      <c r="R9555" t="n">
        <v>28</v>
      </c>
      <c r="S9555" t="n">
        <v>0</v>
      </c>
      <c r="T9555" t="n">
        <v>0</v>
      </c>
    </row>
    <row r="9556">
      <c r="A9556" s="8" t="n">
        <v>46226</v>
      </c>
      <c r="B9556" t="inlineStr">
        <is>
          <t>B6</t>
        </is>
      </c>
      <c r="C9556" s="9">
        <f>_xlfn.XLOOKUP(B9556,Carriers[Code],Carriers[Airline])</f>
        <v/>
      </c>
      <c r="D9556" t="n">
        <v>1487</v>
      </c>
      <c r="E9556" t="inlineStr">
        <is>
          <t>LAX</t>
        </is>
      </c>
      <c r="F9556" s="10" t="n">
        <v>1100</v>
      </c>
      <c r="G9556" t="inlineStr">
        <is>
          <t>1100-1159</t>
        </is>
      </c>
      <c r="H9556" s="9">
        <f>INT(F9556/100)</f>
        <v/>
      </c>
      <c r="I9556" t="n">
        <v>2</v>
      </c>
      <c r="J9556" t="n">
        <v>0</v>
      </c>
      <c r="K9556" t="n">
        <v>12</v>
      </c>
      <c r="L9556" t="n">
        <v>0</v>
      </c>
      <c r="M9556" t="n">
        <v>0</v>
      </c>
      <c r="O9556" t="n">
        <v>0</v>
      </c>
    </row>
    <row r="9557">
      <c r="A9557" s="8" t="n">
        <v>46226</v>
      </c>
      <c r="B9557" t="inlineStr">
        <is>
          <t>YX</t>
        </is>
      </c>
      <c r="C9557" s="9">
        <f>_xlfn.XLOOKUP(B9557,Carriers[Code],Carriers[Airline])</f>
        <v/>
      </c>
      <c r="D9557" t="n">
        <v>5755</v>
      </c>
      <c r="E9557" t="inlineStr">
        <is>
          <t>LGA</t>
        </is>
      </c>
      <c r="F9557" s="10" t="n">
        <v>1100</v>
      </c>
      <c r="G9557" t="inlineStr">
        <is>
          <t>1100-1159</t>
        </is>
      </c>
      <c r="H9557" s="9">
        <f>INT(F9557/100)</f>
        <v/>
      </c>
      <c r="I9557" t="n">
        <v>-1</v>
      </c>
      <c r="J9557" t="n">
        <v>0</v>
      </c>
      <c r="K9557" t="n">
        <v>27</v>
      </c>
      <c r="L9557" t="n">
        <v>1</v>
      </c>
      <c r="M9557" t="n">
        <v>0</v>
      </c>
      <c r="O9557" t="n">
        <v>0</v>
      </c>
      <c r="P9557" t="n">
        <v>0</v>
      </c>
      <c r="Q9557" t="n">
        <v>0</v>
      </c>
      <c r="R9557" t="n">
        <v>27</v>
      </c>
      <c r="S9557" t="n">
        <v>0</v>
      </c>
      <c r="T9557" t="n">
        <v>0</v>
      </c>
    </row>
    <row r="9558">
      <c r="A9558" s="8" t="n">
        <v>46226</v>
      </c>
      <c r="B9558" t="inlineStr">
        <is>
          <t>YX</t>
        </is>
      </c>
      <c r="C9558" s="9">
        <f>_xlfn.XLOOKUP(B9558,Carriers[Code],Carriers[Airline])</f>
        <v/>
      </c>
      <c r="D9558" t="n">
        <v>5668</v>
      </c>
      <c r="E9558" t="inlineStr">
        <is>
          <t>BWI</t>
        </is>
      </c>
      <c r="F9558" s="10" t="n">
        <v>1110</v>
      </c>
      <c r="G9558" t="inlineStr">
        <is>
          <t>1100-1159</t>
        </is>
      </c>
      <c r="H9558" s="9">
        <f>INT(F9558/100)</f>
        <v/>
      </c>
      <c r="I9558" t="n">
        <v>-8</v>
      </c>
      <c r="J9558" t="n">
        <v>0</v>
      </c>
      <c r="K9558" t="n">
        <v>19</v>
      </c>
      <c r="L9558" t="n">
        <v>1</v>
      </c>
      <c r="M9558" t="n">
        <v>0</v>
      </c>
      <c r="O9558" t="n">
        <v>0</v>
      </c>
      <c r="P9558" t="n">
        <v>0</v>
      </c>
      <c r="Q9558" t="n">
        <v>0</v>
      </c>
      <c r="R9558" t="n">
        <v>19</v>
      </c>
      <c r="S9558" t="n">
        <v>0</v>
      </c>
      <c r="T9558" t="n">
        <v>0</v>
      </c>
    </row>
    <row r="9559">
      <c r="A9559" s="8" t="n">
        <v>46226</v>
      </c>
      <c r="B9559" t="inlineStr">
        <is>
          <t>DL</t>
        </is>
      </c>
      <c r="C9559" s="9">
        <f>_xlfn.XLOOKUP(B9559,Carriers[Code],Carriers[Airline])</f>
        <v/>
      </c>
      <c r="D9559" t="n">
        <v>464</v>
      </c>
      <c r="E9559" t="inlineStr">
        <is>
          <t>SLC</t>
        </is>
      </c>
      <c r="F9559" s="10" t="n">
        <v>1115</v>
      </c>
      <c r="G9559" t="inlineStr">
        <is>
          <t>1100-1159</t>
        </is>
      </c>
      <c r="H9559" s="9">
        <f>INT(F9559/100)</f>
        <v/>
      </c>
      <c r="I9559" t="n">
        <v>10</v>
      </c>
      <c r="J9559" t="n">
        <v>0</v>
      </c>
      <c r="K9559" t="n">
        <v>29</v>
      </c>
      <c r="L9559" t="n">
        <v>1</v>
      </c>
      <c r="M9559" t="n">
        <v>0</v>
      </c>
      <c r="O9559" t="n">
        <v>0</v>
      </c>
      <c r="P9559" t="n">
        <v>5</v>
      </c>
      <c r="Q9559" t="n">
        <v>0</v>
      </c>
      <c r="R9559" t="n">
        <v>19</v>
      </c>
      <c r="S9559" t="n">
        <v>0</v>
      </c>
      <c r="T9559" t="n">
        <v>5</v>
      </c>
    </row>
    <row r="9560">
      <c r="A9560" s="8" t="n">
        <v>46226</v>
      </c>
      <c r="B9560" t="inlineStr">
        <is>
          <t>B6</t>
        </is>
      </c>
      <c r="C9560" s="9">
        <f>_xlfn.XLOOKUP(B9560,Carriers[Code],Carriers[Airline])</f>
        <v/>
      </c>
      <c r="D9560" t="n">
        <v>2283</v>
      </c>
      <c r="E9560" t="inlineStr">
        <is>
          <t>RDU</t>
        </is>
      </c>
      <c r="F9560" s="10" t="n">
        <v>1119</v>
      </c>
      <c r="G9560" t="inlineStr">
        <is>
          <t>1100-1159</t>
        </is>
      </c>
      <c r="H9560" s="9">
        <f>INT(F9560/100)</f>
        <v/>
      </c>
      <c r="I9560" t="n">
        <v>71</v>
      </c>
      <c r="J9560" t="n">
        <v>1</v>
      </c>
      <c r="K9560" t="n">
        <v>83</v>
      </c>
      <c r="L9560" t="n">
        <v>1</v>
      </c>
      <c r="M9560" t="n">
        <v>0</v>
      </c>
      <c r="O9560" t="n">
        <v>0</v>
      </c>
      <c r="P9560" t="n">
        <v>71</v>
      </c>
      <c r="Q9560" t="n">
        <v>0</v>
      </c>
      <c r="R9560" t="n">
        <v>12</v>
      </c>
      <c r="S9560" t="n">
        <v>0</v>
      </c>
      <c r="T9560" t="n">
        <v>0</v>
      </c>
    </row>
    <row r="9561">
      <c r="A9561" s="8" t="n">
        <v>46226</v>
      </c>
      <c r="B9561" t="inlineStr">
        <is>
          <t>AA</t>
        </is>
      </c>
      <c r="C9561" s="9">
        <f>_xlfn.XLOOKUP(B9561,Carriers[Code],Carriers[Airline])</f>
        <v/>
      </c>
      <c r="D9561" t="n">
        <v>3161</v>
      </c>
      <c r="E9561" t="inlineStr">
        <is>
          <t>CLT</t>
        </is>
      </c>
      <c r="F9561" s="10" t="n">
        <v>1120</v>
      </c>
      <c r="G9561" t="inlineStr">
        <is>
          <t>1100-1159</t>
        </is>
      </c>
      <c r="H9561" s="9">
        <f>INT(F9561/100)</f>
        <v/>
      </c>
      <c r="I9561" t="n">
        <v>6</v>
      </c>
      <c r="J9561" t="n">
        <v>0</v>
      </c>
      <c r="K9561" t="n">
        <v>55</v>
      </c>
      <c r="L9561" t="n">
        <v>1</v>
      </c>
      <c r="M9561" t="n">
        <v>0</v>
      </c>
      <c r="O9561" t="n">
        <v>0</v>
      </c>
      <c r="P9561" t="n">
        <v>6</v>
      </c>
      <c r="Q9561" t="n">
        <v>0</v>
      </c>
      <c r="R9561" t="n">
        <v>49</v>
      </c>
      <c r="S9561" t="n">
        <v>0</v>
      </c>
      <c r="T9561" t="n">
        <v>0</v>
      </c>
    </row>
    <row r="9562">
      <c r="A9562" s="8" t="n">
        <v>46226</v>
      </c>
      <c r="B9562" t="inlineStr">
        <is>
          <t>B6</t>
        </is>
      </c>
      <c r="C9562" s="9">
        <f>_xlfn.XLOOKUP(B9562,Carriers[Code],Carriers[Airline])</f>
        <v/>
      </c>
      <c r="D9562" t="n">
        <v>793</v>
      </c>
      <c r="E9562" t="inlineStr">
        <is>
          <t>DEN</t>
        </is>
      </c>
      <c r="F9562" s="10" t="n">
        <v>1120</v>
      </c>
      <c r="G9562" t="inlineStr">
        <is>
          <t>1100-1159</t>
        </is>
      </c>
      <c r="H9562" s="9">
        <f>INT(F9562/100)</f>
        <v/>
      </c>
      <c r="I9562" t="n">
        <v>0</v>
      </c>
      <c r="J9562" t="n">
        <v>0</v>
      </c>
      <c r="K9562" t="n">
        <v>11</v>
      </c>
      <c r="L9562" t="n">
        <v>0</v>
      </c>
      <c r="M9562" t="n">
        <v>0</v>
      </c>
      <c r="O9562" t="n">
        <v>0</v>
      </c>
    </row>
    <row r="9563">
      <c r="A9563" s="8" t="n">
        <v>46226</v>
      </c>
      <c r="B9563" t="inlineStr">
        <is>
          <t>DL</t>
        </is>
      </c>
      <c r="C9563" s="9">
        <f>_xlfn.XLOOKUP(B9563,Carriers[Code],Carriers[Airline])</f>
        <v/>
      </c>
      <c r="D9563" t="n">
        <v>1398</v>
      </c>
      <c r="E9563" t="inlineStr">
        <is>
          <t>MSY</t>
        </is>
      </c>
      <c r="F9563" s="10" t="n">
        <v>1120</v>
      </c>
      <c r="G9563" t="inlineStr">
        <is>
          <t>1100-1159</t>
        </is>
      </c>
      <c r="H9563" s="9">
        <f>INT(F9563/100)</f>
        <v/>
      </c>
      <c r="I9563" t="n">
        <v>-6</v>
      </c>
      <c r="J9563" t="n">
        <v>0</v>
      </c>
      <c r="K9563" t="n">
        <v>8</v>
      </c>
      <c r="L9563" t="n">
        <v>0</v>
      </c>
      <c r="M9563" t="n">
        <v>0</v>
      </c>
      <c r="O9563" t="n">
        <v>0</v>
      </c>
    </row>
    <row r="9564">
      <c r="A9564" s="8" t="n">
        <v>46226</v>
      </c>
      <c r="B9564" t="inlineStr">
        <is>
          <t>YX</t>
        </is>
      </c>
      <c r="C9564" s="9">
        <f>_xlfn.XLOOKUP(B9564,Carriers[Code],Carriers[Airline])</f>
        <v/>
      </c>
      <c r="D9564" t="n">
        <v>5803</v>
      </c>
      <c r="E9564" t="inlineStr">
        <is>
          <t>SAV</t>
        </is>
      </c>
      <c r="F9564" s="10" t="n">
        <v>1125</v>
      </c>
      <c r="G9564" t="inlineStr">
        <is>
          <t>1100-1159</t>
        </is>
      </c>
      <c r="H9564" s="9">
        <f>INT(F9564/100)</f>
        <v/>
      </c>
      <c r="I9564" t="n">
        <v>-5</v>
      </c>
      <c r="J9564" t="n">
        <v>0</v>
      </c>
      <c r="K9564" t="n">
        <v>29</v>
      </c>
      <c r="L9564" t="n">
        <v>1</v>
      </c>
      <c r="M9564" t="n">
        <v>0</v>
      </c>
      <c r="O9564" t="n">
        <v>0</v>
      </c>
      <c r="P9564" t="n">
        <v>0</v>
      </c>
      <c r="Q9564" t="n">
        <v>0</v>
      </c>
      <c r="R9564" t="n">
        <v>29</v>
      </c>
      <c r="S9564" t="n">
        <v>0</v>
      </c>
      <c r="T9564" t="n">
        <v>0</v>
      </c>
    </row>
    <row r="9565">
      <c r="A9565" s="8" t="n">
        <v>46226</v>
      </c>
      <c r="B9565" t="inlineStr">
        <is>
          <t>DL</t>
        </is>
      </c>
      <c r="C9565" s="9">
        <f>_xlfn.XLOOKUP(B9565,Carriers[Code],Carriers[Airline])</f>
        <v/>
      </c>
      <c r="D9565" t="n">
        <v>332</v>
      </c>
      <c r="E9565" t="inlineStr">
        <is>
          <t>SEA</t>
        </is>
      </c>
      <c r="F9565" s="10" t="n">
        <v>1129</v>
      </c>
      <c r="G9565" t="inlineStr">
        <is>
          <t>1100-1159</t>
        </is>
      </c>
      <c r="H9565" s="9">
        <f>INT(F9565/100)</f>
        <v/>
      </c>
      <c r="I9565" t="n">
        <v>6</v>
      </c>
      <c r="J9565" t="n">
        <v>0</v>
      </c>
      <c r="K9565" t="n">
        <v>-1</v>
      </c>
      <c r="L9565" t="n">
        <v>0</v>
      </c>
      <c r="M9565" t="n">
        <v>0</v>
      </c>
      <c r="O9565" t="n">
        <v>0</v>
      </c>
    </row>
    <row r="9566">
      <c r="A9566" s="8" t="n">
        <v>46226</v>
      </c>
      <c r="B9566" t="inlineStr">
        <is>
          <t>YX</t>
        </is>
      </c>
      <c r="C9566" s="9">
        <f>_xlfn.XLOOKUP(B9566,Carriers[Code],Carriers[Airline])</f>
        <v/>
      </c>
      <c r="D9566" t="n">
        <v>4349</v>
      </c>
      <c r="E9566" t="inlineStr">
        <is>
          <t>DCA</t>
        </is>
      </c>
      <c r="F9566" s="10" t="n">
        <v>1133</v>
      </c>
      <c r="G9566" t="inlineStr">
        <is>
          <t>1100-1159</t>
        </is>
      </c>
      <c r="H9566" s="9">
        <f>INT(F9566/100)</f>
        <v/>
      </c>
      <c r="I9566" t="n">
        <v>-10</v>
      </c>
      <c r="J9566" t="n">
        <v>0</v>
      </c>
      <c r="K9566" t="n">
        <v>-6</v>
      </c>
      <c r="L9566" t="n">
        <v>0</v>
      </c>
      <c r="M9566" t="n">
        <v>0</v>
      </c>
      <c r="O9566" t="n">
        <v>0</v>
      </c>
    </row>
    <row r="9567">
      <c r="A9567" s="8" t="n">
        <v>46226</v>
      </c>
      <c r="B9567" t="inlineStr">
        <is>
          <t>B6</t>
        </is>
      </c>
      <c r="C9567" s="9">
        <f>_xlfn.XLOOKUP(B9567,Carriers[Code],Carriers[Airline])</f>
        <v/>
      </c>
      <c r="D9567" t="n">
        <v>401</v>
      </c>
      <c r="E9567" t="inlineStr">
        <is>
          <t>MSY</t>
        </is>
      </c>
      <c r="F9567" s="10" t="n">
        <v>1135</v>
      </c>
      <c r="G9567" t="inlineStr">
        <is>
          <t>1100-1159</t>
        </is>
      </c>
      <c r="H9567" s="9">
        <f>INT(F9567/100)</f>
        <v/>
      </c>
      <c r="I9567" t="n">
        <v>21</v>
      </c>
      <c r="J9567" t="n">
        <v>1</v>
      </c>
      <c r="K9567" t="n">
        <v>20</v>
      </c>
      <c r="L9567" t="n">
        <v>1</v>
      </c>
      <c r="M9567" t="n">
        <v>0</v>
      </c>
      <c r="O9567" t="n">
        <v>0</v>
      </c>
      <c r="P9567" t="n">
        <v>0</v>
      </c>
      <c r="Q9567" t="n">
        <v>0</v>
      </c>
      <c r="R9567" t="n">
        <v>18</v>
      </c>
      <c r="S9567" t="n">
        <v>0</v>
      </c>
      <c r="T9567" t="n">
        <v>2</v>
      </c>
    </row>
    <row r="9568">
      <c r="A9568" s="8" t="n">
        <v>46226</v>
      </c>
      <c r="B9568" t="inlineStr">
        <is>
          <t>UA</t>
        </is>
      </c>
      <c r="C9568" s="9">
        <f>_xlfn.XLOOKUP(B9568,Carriers[Code],Carriers[Airline])</f>
        <v/>
      </c>
      <c r="D9568" t="n">
        <v>1074</v>
      </c>
      <c r="E9568" t="inlineStr">
        <is>
          <t>SFO</t>
        </is>
      </c>
      <c r="F9568" s="10" t="n">
        <v>1135</v>
      </c>
      <c r="G9568" t="inlineStr">
        <is>
          <t>1100-1159</t>
        </is>
      </c>
      <c r="H9568" s="9">
        <f>INT(F9568/100)</f>
        <v/>
      </c>
      <c r="I9568" t="n">
        <v>56</v>
      </c>
      <c r="J9568" t="n">
        <v>1</v>
      </c>
      <c r="K9568" t="n">
        <v>38</v>
      </c>
      <c r="L9568" t="n">
        <v>1</v>
      </c>
      <c r="M9568" t="n">
        <v>0</v>
      </c>
      <c r="O9568" t="n">
        <v>0</v>
      </c>
      <c r="P9568" t="n">
        <v>9</v>
      </c>
      <c r="Q9568" t="n">
        <v>0</v>
      </c>
      <c r="R9568" t="n">
        <v>0</v>
      </c>
      <c r="S9568" t="n">
        <v>0</v>
      </c>
      <c r="T9568" t="n">
        <v>29</v>
      </c>
    </row>
    <row r="9569">
      <c r="A9569" s="8" t="n">
        <v>46226</v>
      </c>
      <c r="B9569" t="inlineStr">
        <is>
          <t>WN</t>
        </is>
      </c>
      <c r="C9569" s="9">
        <f>_xlfn.XLOOKUP(B9569,Carriers[Code],Carriers[Airline])</f>
        <v/>
      </c>
      <c r="D9569" t="n">
        <v>4208</v>
      </c>
      <c r="E9569" t="inlineStr">
        <is>
          <t>DEN</t>
        </is>
      </c>
      <c r="F9569" s="10" t="n">
        <v>1135</v>
      </c>
      <c r="G9569" t="inlineStr">
        <is>
          <t>1100-1159</t>
        </is>
      </c>
      <c r="H9569" s="9">
        <f>INT(F9569/100)</f>
        <v/>
      </c>
      <c r="I9569" t="n">
        <v>1</v>
      </c>
      <c r="J9569" t="n">
        <v>0</v>
      </c>
      <c r="K9569" t="n">
        <v>-7</v>
      </c>
      <c r="L9569" t="n">
        <v>0</v>
      </c>
      <c r="M9569" t="n">
        <v>0</v>
      </c>
      <c r="O9569" t="n">
        <v>0</v>
      </c>
    </row>
    <row r="9570">
      <c r="A9570" s="8" t="n">
        <v>46226</v>
      </c>
      <c r="B9570" t="inlineStr">
        <is>
          <t>YX</t>
        </is>
      </c>
      <c r="C9570" s="9">
        <f>_xlfn.XLOOKUP(B9570,Carriers[Code],Carriers[Airline])</f>
        <v/>
      </c>
      <c r="D9570" t="n">
        <v>5598</v>
      </c>
      <c r="E9570" t="inlineStr">
        <is>
          <t>CVG</t>
        </is>
      </c>
      <c r="F9570" s="10" t="n">
        <v>1140</v>
      </c>
      <c r="G9570" t="inlineStr">
        <is>
          <t>1100-1159</t>
        </is>
      </c>
      <c r="H9570" s="9">
        <f>INT(F9570/100)</f>
        <v/>
      </c>
      <c r="I9570" t="n">
        <v>-4</v>
      </c>
      <c r="J9570" t="n">
        <v>0</v>
      </c>
      <c r="K9570" t="n">
        <v>-3</v>
      </c>
      <c r="L9570" t="n">
        <v>0</v>
      </c>
      <c r="M9570" t="n">
        <v>0</v>
      </c>
      <c r="O9570" t="n">
        <v>0</v>
      </c>
    </row>
    <row r="9571">
      <c r="A9571" s="8" t="n">
        <v>46226</v>
      </c>
      <c r="B9571" t="inlineStr">
        <is>
          <t>B6</t>
        </is>
      </c>
      <c r="C9571" s="9">
        <f>_xlfn.XLOOKUP(B9571,Carriers[Code],Carriers[Airline])</f>
        <v/>
      </c>
      <c r="D9571" t="n">
        <v>837</v>
      </c>
      <c r="E9571" t="inlineStr">
        <is>
          <t>DTW</t>
        </is>
      </c>
      <c r="F9571" s="10" t="n">
        <v>1143</v>
      </c>
      <c r="G9571" t="inlineStr">
        <is>
          <t>1100-1159</t>
        </is>
      </c>
      <c r="H9571" s="9">
        <f>INT(F9571/100)</f>
        <v/>
      </c>
      <c r="I9571" t="n">
        <v>29</v>
      </c>
      <c r="J9571" t="n">
        <v>1</v>
      </c>
      <c r="K9571" t="n">
        <v>20</v>
      </c>
      <c r="L9571" t="n">
        <v>1</v>
      </c>
      <c r="M9571" t="n">
        <v>0</v>
      </c>
      <c r="O9571" t="n">
        <v>0</v>
      </c>
      <c r="P9571" t="n">
        <v>1</v>
      </c>
      <c r="Q9571" t="n">
        <v>0</v>
      </c>
      <c r="R9571" t="n">
        <v>0</v>
      </c>
      <c r="S9571" t="n">
        <v>0</v>
      </c>
      <c r="T9571" t="n">
        <v>19</v>
      </c>
    </row>
    <row r="9572">
      <c r="A9572" s="8" t="n">
        <v>46226</v>
      </c>
      <c r="B9572" t="inlineStr">
        <is>
          <t>YX</t>
        </is>
      </c>
      <c r="C9572" s="9">
        <f>_xlfn.XLOOKUP(B9572,Carriers[Code],Carriers[Airline])</f>
        <v/>
      </c>
      <c r="D9572" t="n">
        <v>5731</v>
      </c>
      <c r="E9572" t="inlineStr">
        <is>
          <t>PIT</t>
        </is>
      </c>
      <c r="F9572" s="10" t="n">
        <v>1145</v>
      </c>
      <c r="G9572" t="inlineStr">
        <is>
          <t>1100-1159</t>
        </is>
      </c>
      <c r="H9572" s="9">
        <f>INT(F9572/100)</f>
        <v/>
      </c>
      <c r="I9572" t="n">
        <v>-3</v>
      </c>
      <c r="J9572" t="n">
        <v>0</v>
      </c>
      <c r="K9572" t="n">
        <v>-16</v>
      </c>
      <c r="L9572" t="n">
        <v>0</v>
      </c>
      <c r="M9572" t="n">
        <v>0</v>
      </c>
      <c r="O9572" t="n">
        <v>0</v>
      </c>
    </row>
    <row r="9573">
      <c r="A9573" s="8" t="n">
        <v>46226</v>
      </c>
      <c r="B9573" t="inlineStr">
        <is>
          <t>DL</t>
        </is>
      </c>
      <c r="C9573" s="9">
        <f>_xlfn.XLOOKUP(B9573,Carriers[Code],Carriers[Airline])</f>
        <v/>
      </c>
      <c r="D9573" t="n">
        <v>1103</v>
      </c>
      <c r="E9573" t="inlineStr">
        <is>
          <t>MSP</t>
        </is>
      </c>
      <c r="F9573" s="10" t="n">
        <v>1150</v>
      </c>
      <c r="G9573" t="inlineStr">
        <is>
          <t>1100-1159</t>
        </is>
      </c>
      <c r="H9573" s="9">
        <f>INT(F9573/100)</f>
        <v/>
      </c>
      <c r="I9573" t="n">
        <v>210</v>
      </c>
      <c r="J9573" t="n">
        <v>1</v>
      </c>
      <c r="K9573" t="n">
        <v>213</v>
      </c>
      <c r="L9573" t="n">
        <v>1</v>
      </c>
      <c r="M9573" t="n">
        <v>0</v>
      </c>
      <c r="O9573" t="n">
        <v>0</v>
      </c>
      <c r="P9573" t="n">
        <v>0</v>
      </c>
      <c r="Q9573" t="n">
        <v>0</v>
      </c>
      <c r="R9573" t="n">
        <v>3</v>
      </c>
      <c r="S9573" t="n">
        <v>0</v>
      </c>
      <c r="T9573" t="n">
        <v>210</v>
      </c>
    </row>
    <row r="9574">
      <c r="A9574" s="8" t="n">
        <v>46226</v>
      </c>
      <c r="B9574" t="inlineStr">
        <is>
          <t>F9</t>
        </is>
      </c>
      <c r="C9574" s="9">
        <f>_xlfn.XLOOKUP(B9574,Carriers[Code],Carriers[Airline])</f>
        <v/>
      </c>
      <c r="D9574" t="n">
        <v>3511</v>
      </c>
      <c r="E9574" t="inlineStr">
        <is>
          <t>ATL</t>
        </is>
      </c>
      <c r="F9574" s="10" t="n">
        <v>1152</v>
      </c>
      <c r="G9574" t="inlineStr">
        <is>
          <t>1100-1159</t>
        </is>
      </c>
      <c r="H9574" s="9">
        <f>INT(F9574/100)</f>
        <v/>
      </c>
      <c r="M9574" t="n">
        <v>1</v>
      </c>
      <c r="N9574" t="inlineStr">
        <is>
          <t>B</t>
        </is>
      </c>
      <c r="O9574" t="n">
        <v>0</v>
      </c>
    </row>
    <row r="9575">
      <c r="A9575" s="8" t="n">
        <v>46226</v>
      </c>
      <c r="B9575" t="inlineStr">
        <is>
          <t>YX</t>
        </is>
      </c>
      <c r="C9575" s="9">
        <f>_xlfn.XLOOKUP(B9575,Carriers[Code],Carriers[Airline])</f>
        <v/>
      </c>
      <c r="D9575" t="n">
        <v>4760</v>
      </c>
      <c r="E9575" t="inlineStr">
        <is>
          <t>CVG</t>
        </is>
      </c>
      <c r="F9575" s="10" t="n">
        <v>1155</v>
      </c>
      <c r="G9575" t="inlineStr">
        <is>
          <t>1100-1159</t>
        </is>
      </c>
      <c r="H9575" s="9">
        <f>INT(F9575/100)</f>
        <v/>
      </c>
      <c r="I9575" t="n">
        <v>-6</v>
      </c>
      <c r="J9575" t="n">
        <v>0</v>
      </c>
      <c r="K9575" t="n">
        <v>10</v>
      </c>
      <c r="L9575" t="n">
        <v>0</v>
      </c>
      <c r="M9575" t="n">
        <v>0</v>
      </c>
      <c r="O9575" t="n">
        <v>0</v>
      </c>
    </row>
    <row r="9576">
      <c r="A9576" s="8" t="n">
        <v>46226</v>
      </c>
      <c r="B9576" t="inlineStr">
        <is>
          <t>AA</t>
        </is>
      </c>
      <c r="C9576" s="9">
        <f>_xlfn.XLOOKUP(B9576,Carriers[Code],Carriers[Airline])</f>
        <v/>
      </c>
      <c r="D9576" t="n">
        <v>1610</v>
      </c>
      <c r="E9576" t="inlineStr">
        <is>
          <t>ORD</t>
        </is>
      </c>
      <c r="F9576" s="10" t="n">
        <v>1159</v>
      </c>
      <c r="G9576" t="inlineStr">
        <is>
          <t>1100-1159</t>
        </is>
      </c>
      <c r="H9576" s="9">
        <f>INT(F9576/100)</f>
        <v/>
      </c>
      <c r="I9576" t="n">
        <v>130</v>
      </c>
      <c r="J9576" t="n">
        <v>1</v>
      </c>
      <c r="K9576" t="n">
        <v>109</v>
      </c>
      <c r="L9576" t="n">
        <v>1</v>
      </c>
      <c r="M9576" t="n">
        <v>0</v>
      </c>
      <c r="O9576" t="n">
        <v>0</v>
      </c>
      <c r="P9576" t="n">
        <v>80</v>
      </c>
      <c r="Q9576" t="n">
        <v>0</v>
      </c>
      <c r="R9576" t="n">
        <v>0</v>
      </c>
      <c r="S9576" t="n">
        <v>0</v>
      </c>
      <c r="T9576" t="n">
        <v>29</v>
      </c>
    </row>
    <row r="9577">
      <c r="A9577" s="8" t="n">
        <v>46226</v>
      </c>
      <c r="B9577" t="inlineStr">
        <is>
          <t>YX</t>
        </is>
      </c>
      <c r="C9577" s="9">
        <f>_xlfn.XLOOKUP(B9577,Carriers[Code],Carriers[Airline])</f>
        <v/>
      </c>
      <c r="D9577" t="n">
        <v>5854</v>
      </c>
      <c r="E9577" t="inlineStr">
        <is>
          <t>LGA</t>
        </is>
      </c>
      <c r="F9577" s="10" t="n">
        <v>1200</v>
      </c>
      <c r="G9577" t="inlineStr">
        <is>
          <t>1200-1259</t>
        </is>
      </c>
      <c r="H9577" s="9">
        <f>INT(F9577/100)</f>
        <v/>
      </c>
      <c r="I9577" t="n">
        <v>28</v>
      </c>
      <c r="J9577" t="n">
        <v>1</v>
      </c>
      <c r="K9577" t="n">
        <v>33</v>
      </c>
      <c r="L9577" t="n">
        <v>1</v>
      </c>
      <c r="M9577" t="n">
        <v>0</v>
      </c>
      <c r="O9577" t="n">
        <v>0</v>
      </c>
      <c r="P9577" t="n">
        <v>0</v>
      </c>
      <c r="Q9577" t="n">
        <v>0</v>
      </c>
      <c r="R9577" t="n">
        <v>5</v>
      </c>
      <c r="S9577" t="n">
        <v>0</v>
      </c>
      <c r="T9577" t="n">
        <v>28</v>
      </c>
    </row>
    <row r="9578">
      <c r="A9578" s="8" t="n">
        <v>46226</v>
      </c>
      <c r="B9578" t="inlineStr">
        <is>
          <t>DL</t>
        </is>
      </c>
      <c r="C9578" s="9">
        <f>_xlfn.XLOOKUP(B9578,Carriers[Code],Carriers[Airline])</f>
        <v/>
      </c>
      <c r="D9578" t="n">
        <v>303</v>
      </c>
      <c r="E9578" t="inlineStr">
        <is>
          <t>DFW</t>
        </is>
      </c>
      <c r="F9578" s="10" t="n">
        <v>1205</v>
      </c>
      <c r="G9578" t="inlineStr">
        <is>
          <t>1200-1259</t>
        </is>
      </c>
      <c r="H9578" s="9">
        <f>INT(F9578/100)</f>
        <v/>
      </c>
      <c r="I9578" t="n">
        <v>157</v>
      </c>
      <c r="J9578" t="n">
        <v>1</v>
      </c>
      <c r="K9578" t="n">
        <v>153</v>
      </c>
      <c r="L9578" t="n">
        <v>1</v>
      </c>
      <c r="M9578" t="n">
        <v>0</v>
      </c>
      <c r="O9578" t="n">
        <v>0</v>
      </c>
      <c r="P9578" t="n">
        <v>153</v>
      </c>
      <c r="Q9578" t="n">
        <v>0</v>
      </c>
      <c r="R9578" t="n">
        <v>0</v>
      </c>
      <c r="S9578" t="n">
        <v>0</v>
      </c>
      <c r="T9578" t="n">
        <v>0</v>
      </c>
    </row>
    <row r="9579">
      <c r="A9579" s="8" t="n">
        <v>46226</v>
      </c>
      <c r="B9579" t="inlineStr">
        <is>
          <t>DL</t>
        </is>
      </c>
      <c r="C9579" s="9">
        <f>_xlfn.XLOOKUP(B9579,Carriers[Code],Carriers[Airline])</f>
        <v/>
      </c>
      <c r="D9579" t="n">
        <v>2785</v>
      </c>
      <c r="E9579" t="inlineStr">
        <is>
          <t>CHS</t>
        </is>
      </c>
      <c r="F9579" s="10" t="n">
        <v>1206</v>
      </c>
      <c r="G9579" t="inlineStr">
        <is>
          <t>1200-1259</t>
        </is>
      </c>
      <c r="H9579" s="9">
        <f>INT(F9579/100)</f>
        <v/>
      </c>
      <c r="I9579" t="n">
        <v>64</v>
      </c>
      <c r="J9579" t="n">
        <v>1</v>
      </c>
      <c r="K9579" t="n">
        <v>71</v>
      </c>
      <c r="L9579" t="n">
        <v>1</v>
      </c>
      <c r="M9579" t="n">
        <v>0</v>
      </c>
      <c r="O9579" t="n">
        <v>0</v>
      </c>
      <c r="P9579" t="n">
        <v>64</v>
      </c>
      <c r="Q9579" t="n">
        <v>0</v>
      </c>
      <c r="R9579" t="n">
        <v>7</v>
      </c>
      <c r="S9579" t="n">
        <v>0</v>
      </c>
      <c r="T9579" t="n">
        <v>0</v>
      </c>
    </row>
    <row r="9580">
      <c r="A9580" s="8" t="n">
        <v>46226</v>
      </c>
      <c r="B9580" t="inlineStr">
        <is>
          <t>G4</t>
        </is>
      </c>
      <c r="C9580" s="9">
        <f>_xlfn.XLOOKUP(B9580,Carriers[Code],Carriers[Airline])</f>
        <v/>
      </c>
      <c r="D9580" t="n">
        <v>456</v>
      </c>
      <c r="E9580" t="inlineStr">
        <is>
          <t>DSM</t>
        </is>
      </c>
      <c r="F9580" s="10" t="n">
        <v>1206</v>
      </c>
      <c r="G9580" t="inlineStr">
        <is>
          <t>1200-1259</t>
        </is>
      </c>
      <c r="H9580" s="9">
        <f>INT(F9580/100)</f>
        <v/>
      </c>
      <c r="I9580" t="n">
        <v>-13</v>
      </c>
      <c r="J9580" t="n">
        <v>0</v>
      </c>
      <c r="K9580" t="n">
        <v>-6</v>
      </c>
      <c r="L9580" t="n">
        <v>0</v>
      </c>
      <c r="M9580" t="n">
        <v>0</v>
      </c>
      <c r="O9580" t="n">
        <v>0</v>
      </c>
    </row>
    <row r="9581">
      <c r="A9581" s="8" t="n">
        <v>46226</v>
      </c>
      <c r="B9581" t="inlineStr">
        <is>
          <t>B6</t>
        </is>
      </c>
      <c r="C9581" s="9">
        <f>_xlfn.XLOOKUP(B9581,Carriers[Code],Carriers[Airline])</f>
        <v/>
      </c>
      <c r="D9581" t="n">
        <v>51</v>
      </c>
      <c r="E9581" t="inlineStr">
        <is>
          <t>MCO</t>
        </is>
      </c>
      <c r="F9581" s="10" t="n">
        <v>1210</v>
      </c>
      <c r="G9581" t="inlineStr">
        <is>
          <t>1200-1259</t>
        </is>
      </c>
      <c r="H9581" s="9">
        <f>INT(F9581/100)</f>
        <v/>
      </c>
      <c r="I9581" t="n">
        <v>-6</v>
      </c>
      <c r="J9581" t="n">
        <v>0</v>
      </c>
      <c r="K9581" t="n">
        <v>-2</v>
      </c>
      <c r="L9581" t="n">
        <v>0</v>
      </c>
      <c r="M9581" t="n">
        <v>0</v>
      </c>
      <c r="O9581" t="n">
        <v>0</v>
      </c>
    </row>
    <row r="9582">
      <c r="A9582" s="8" t="n">
        <v>46226</v>
      </c>
      <c r="B9582" t="inlineStr">
        <is>
          <t>B6</t>
        </is>
      </c>
      <c r="C9582" s="9">
        <f>_xlfn.XLOOKUP(B9582,Carriers[Code],Carriers[Airline])</f>
        <v/>
      </c>
      <c r="D9582" t="n">
        <v>1352</v>
      </c>
      <c r="E9582" t="inlineStr">
        <is>
          <t>ACK</t>
        </is>
      </c>
      <c r="F9582" s="10" t="n">
        <v>1212</v>
      </c>
      <c r="G9582" t="inlineStr">
        <is>
          <t>1200-1259</t>
        </is>
      </c>
      <c r="H9582" s="9">
        <f>INT(F9582/100)</f>
        <v/>
      </c>
      <c r="I9582" t="n">
        <v>48</v>
      </c>
      <c r="J9582" t="n">
        <v>1</v>
      </c>
      <c r="K9582" t="n">
        <v>52</v>
      </c>
      <c r="L9582" t="n">
        <v>1</v>
      </c>
      <c r="M9582" t="n">
        <v>0</v>
      </c>
      <c r="O9582" t="n">
        <v>0</v>
      </c>
      <c r="P9582" t="n">
        <v>48</v>
      </c>
      <c r="Q9582" t="n">
        <v>0</v>
      </c>
      <c r="R9582" t="n">
        <v>4</v>
      </c>
      <c r="S9582" t="n">
        <v>0</v>
      </c>
      <c r="T9582" t="n">
        <v>0</v>
      </c>
    </row>
    <row r="9583">
      <c r="A9583" s="8" t="n">
        <v>46226</v>
      </c>
      <c r="B9583" t="inlineStr">
        <is>
          <t>UA</t>
        </is>
      </c>
      <c r="C9583" s="9">
        <f>_xlfn.XLOOKUP(B9583,Carriers[Code],Carriers[Airline])</f>
        <v/>
      </c>
      <c r="D9583" t="n">
        <v>414</v>
      </c>
      <c r="E9583" t="inlineStr">
        <is>
          <t>DEN</t>
        </is>
      </c>
      <c r="F9583" s="10" t="n">
        <v>1222</v>
      </c>
      <c r="G9583" t="inlineStr">
        <is>
          <t>1200-1259</t>
        </is>
      </c>
      <c r="H9583" s="9">
        <f>INT(F9583/100)</f>
        <v/>
      </c>
      <c r="I9583" t="n">
        <v>-2</v>
      </c>
      <c r="J9583" t="n">
        <v>0</v>
      </c>
      <c r="K9583" t="n">
        <v>-11</v>
      </c>
      <c r="L9583" t="n">
        <v>0</v>
      </c>
      <c r="M9583" t="n">
        <v>0</v>
      </c>
      <c r="O9583" t="n">
        <v>0</v>
      </c>
    </row>
    <row r="9584">
      <c r="A9584" s="8" t="n">
        <v>46226</v>
      </c>
      <c r="B9584" t="inlineStr">
        <is>
          <t>YX</t>
        </is>
      </c>
      <c r="C9584" s="9">
        <f>_xlfn.XLOOKUP(B9584,Carriers[Code],Carriers[Airline])</f>
        <v/>
      </c>
      <c r="D9584" t="n">
        <v>4367</v>
      </c>
      <c r="E9584" t="inlineStr">
        <is>
          <t>LGA</t>
        </is>
      </c>
      <c r="F9584" s="10" t="n">
        <v>1223</v>
      </c>
      <c r="G9584" t="inlineStr">
        <is>
          <t>1200-1259</t>
        </is>
      </c>
      <c r="H9584" s="9">
        <f>INT(F9584/100)</f>
        <v/>
      </c>
      <c r="I9584" t="n">
        <v>60</v>
      </c>
      <c r="J9584" t="n">
        <v>1</v>
      </c>
      <c r="K9584" t="n">
        <v>49</v>
      </c>
      <c r="L9584" t="n">
        <v>1</v>
      </c>
      <c r="M9584" t="n">
        <v>0</v>
      </c>
      <c r="O9584" t="n">
        <v>0</v>
      </c>
      <c r="P9584" t="n">
        <v>49</v>
      </c>
      <c r="Q9584" t="n">
        <v>0</v>
      </c>
      <c r="R9584" t="n">
        <v>0</v>
      </c>
      <c r="S9584" t="n">
        <v>0</v>
      </c>
      <c r="T9584" t="n">
        <v>0</v>
      </c>
    </row>
    <row r="9585">
      <c r="A9585" s="8" t="n">
        <v>46226</v>
      </c>
      <c r="B9585" t="inlineStr">
        <is>
          <t>DL</t>
        </is>
      </c>
      <c r="C9585" s="9">
        <f>_xlfn.XLOOKUP(B9585,Carriers[Code],Carriers[Airline])</f>
        <v/>
      </c>
      <c r="D9585" t="n">
        <v>2816</v>
      </c>
      <c r="E9585" t="inlineStr">
        <is>
          <t>ORD</t>
        </is>
      </c>
      <c r="F9585" s="10" t="n">
        <v>1225</v>
      </c>
      <c r="G9585" t="inlineStr">
        <is>
          <t>1200-1259</t>
        </is>
      </c>
      <c r="H9585" s="9">
        <f>INT(F9585/100)</f>
        <v/>
      </c>
      <c r="I9585" t="n">
        <v>-10</v>
      </c>
      <c r="J9585" t="n">
        <v>0</v>
      </c>
      <c r="K9585" t="n">
        <v>-19</v>
      </c>
      <c r="L9585" t="n">
        <v>0</v>
      </c>
      <c r="M9585" t="n">
        <v>0</v>
      </c>
      <c r="O9585" t="n">
        <v>0</v>
      </c>
    </row>
    <row r="9586">
      <c r="A9586" s="8" t="n">
        <v>46226</v>
      </c>
      <c r="B9586" t="inlineStr">
        <is>
          <t>YX</t>
        </is>
      </c>
      <c r="C9586" s="9">
        <f>_xlfn.XLOOKUP(B9586,Carriers[Code],Carriers[Airline])</f>
        <v/>
      </c>
      <c r="D9586" t="n">
        <v>4366</v>
      </c>
      <c r="E9586" t="inlineStr">
        <is>
          <t>JFK</t>
        </is>
      </c>
      <c r="F9586" s="10" t="n">
        <v>1225</v>
      </c>
      <c r="G9586" t="inlineStr">
        <is>
          <t>1200-1259</t>
        </is>
      </c>
      <c r="H9586" s="9">
        <f>INT(F9586/100)</f>
        <v/>
      </c>
      <c r="I9586" t="n">
        <v>-4</v>
      </c>
      <c r="J9586" t="n">
        <v>0</v>
      </c>
      <c r="K9586" t="n">
        <v>8</v>
      </c>
      <c r="L9586" t="n">
        <v>0</v>
      </c>
      <c r="M9586" t="n">
        <v>0</v>
      </c>
      <c r="O9586" t="n">
        <v>0</v>
      </c>
    </row>
    <row r="9587">
      <c r="A9587" s="8" t="n">
        <v>46226</v>
      </c>
      <c r="B9587" t="inlineStr">
        <is>
          <t>YX</t>
        </is>
      </c>
      <c r="C9587" s="9">
        <f>_xlfn.XLOOKUP(B9587,Carriers[Code],Carriers[Airline])</f>
        <v/>
      </c>
      <c r="D9587" t="n">
        <v>4738</v>
      </c>
      <c r="E9587" t="inlineStr">
        <is>
          <t>ILM</t>
        </is>
      </c>
      <c r="F9587" s="10" t="n">
        <v>1225</v>
      </c>
      <c r="G9587" t="inlineStr">
        <is>
          <t>1200-1259</t>
        </is>
      </c>
      <c r="H9587" s="9">
        <f>INT(F9587/100)</f>
        <v/>
      </c>
      <c r="I9587" t="n">
        <v>17</v>
      </c>
      <c r="J9587" t="n">
        <v>1</v>
      </c>
      <c r="K9587" t="n">
        <v>59</v>
      </c>
      <c r="L9587" t="n">
        <v>1</v>
      </c>
      <c r="M9587" t="n">
        <v>0</v>
      </c>
      <c r="O9587" t="n">
        <v>0</v>
      </c>
      <c r="P9587" t="n">
        <v>17</v>
      </c>
      <c r="Q9587" t="n">
        <v>0</v>
      </c>
      <c r="R9587" t="n">
        <v>42</v>
      </c>
      <c r="S9587" t="n">
        <v>0</v>
      </c>
      <c r="T9587" t="n">
        <v>0</v>
      </c>
    </row>
    <row r="9588">
      <c r="A9588" s="8" t="n">
        <v>46226</v>
      </c>
      <c r="B9588" t="inlineStr">
        <is>
          <t>B6</t>
        </is>
      </c>
      <c r="C9588" s="9">
        <f>_xlfn.XLOOKUP(B9588,Carriers[Code],Carriers[Airline])</f>
        <v/>
      </c>
      <c r="D9588" t="n">
        <v>269</v>
      </c>
      <c r="E9588" t="inlineStr">
        <is>
          <t>FLL</t>
        </is>
      </c>
      <c r="F9588" s="10" t="n">
        <v>1230</v>
      </c>
      <c r="G9588" t="inlineStr">
        <is>
          <t>1200-1259</t>
        </is>
      </c>
      <c r="H9588" s="9">
        <f>INT(F9588/100)</f>
        <v/>
      </c>
      <c r="I9588" t="n">
        <v>32</v>
      </c>
      <c r="J9588" t="n">
        <v>1</v>
      </c>
      <c r="K9588" t="n">
        <v>45</v>
      </c>
      <c r="L9588" t="n">
        <v>1</v>
      </c>
      <c r="M9588" t="n">
        <v>0</v>
      </c>
      <c r="O9588" t="n">
        <v>0</v>
      </c>
      <c r="P9588" t="n">
        <v>20</v>
      </c>
      <c r="Q9588" t="n">
        <v>0</v>
      </c>
      <c r="R9588" t="n">
        <v>13</v>
      </c>
      <c r="S9588" t="n">
        <v>0</v>
      </c>
      <c r="T9588" t="n">
        <v>12</v>
      </c>
    </row>
    <row r="9589">
      <c r="A9589" s="8" t="n">
        <v>46226</v>
      </c>
      <c r="B9589" t="inlineStr">
        <is>
          <t>DL</t>
        </is>
      </c>
      <c r="C9589" s="9">
        <f>_xlfn.XLOOKUP(B9589,Carriers[Code],Carriers[Airline])</f>
        <v/>
      </c>
      <c r="D9589" t="n">
        <v>2779</v>
      </c>
      <c r="E9589" t="inlineStr">
        <is>
          <t>ATL</t>
        </is>
      </c>
      <c r="F9589" s="10" t="n">
        <v>1230</v>
      </c>
      <c r="G9589" t="inlineStr">
        <is>
          <t>1200-1259</t>
        </is>
      </c>
      <c r="H9589" s="9">
        <f>INT(F9589/100)</f>
        <v/>
      </c>
      <c r="I9589" t="n">
        <v>0</v>
      </c>
      <c r="J9589" t="n">
        <v>0</v>
      </c>
      <c r="K9589" t="n">
        <v>-15</v>
      </c>
      <c r="L9589" t="n">
        <v>0</v>
      </c>
      <c r="M9589" t="n">
        <v>0</v>
      </c>
      <c r="O9589" t="n">
        <v>0</v>
      </c>
    </row>
    <row r="9590">
      <c r="A9590" s="8" t="n">
        <v>46226</v>
      </c>
      <c r="B9590" t="inlineStr">
        <is>
          <t>UA</t>
        </is>
      </c>
      <c r="C9590" s="9">
        <f>_xlfn.XLOOKUP(B9590,Carriers[Code],Carriers[Airline])</f>
        <v/>
      </c>
      <c r="D9590" t="n">
        <v>1732</v>
      </c>
      <c r="E9590" t="inlineStr">
        <is>
          <t>ORD</t>
        </is>
      </c>
      <c r="F9590" s="10" t="n">
        <v>1230</v>
      </c>
      <c r="G9590" t="inlineStr">
        <is>
          <t>1200-1259</t>
        </is>
      </c>
      <c r="H9590" s="9">
        <f>INT(F9590/100)</f>
        <v/>
      </c>
      <c r="I9590" t="n">
        <v>2</v>
      </c>
      <c r="J9590" t="n">
        <v>0</v>
      </c>
      <c r="K9590" t="n">
        <v>16</v>
      </c>
      <c r="L9590" t="n">
        <v>1</v>
      </c>
      <c r="M9590" t="n">
        <v>0</v>
      </c>
      <c r="O9590" t="n">
        <v>0</v>
      </c>
      <c r="P9590" t="n">
        <v>0</v>
      </c>
      <c r="Q9590" t="n">
        <v>0</v>
      </c>
      <c r="R9590" t="n">
        <v>16</v>
      </c>
      <c r="S9590" t="n">
        <v>0</v>
      </c>
      <c r="T9590" t="n">
        <v>0</v>
      </c>
    </row>
    <row r="9591">
      <c r="A9591" s="8" t="n">
        <v>46226</v>
      </c>
      <c r="B9591" t="inlineStr">
        <is>
          <t>YX</t>
        </is>
      </c>
      <c r="C9591" s="9">
        <f>_xlfn.XLOOKUP(B9591,Carriers[Code],Carriers[Airline])</f>
        <v/>
      </c>
      <c r="D9591" t="n">
        <v>3413</v>
      </c>
      <c r="E9591" t="inlineStr">
        <is>
          <t>IAD</t>
        </is>
      </c>
      <c r="F9591" s="10" t="n">
        <v>1235</v>
      </c>
      <c r="G9591" t="inlineStr">
        <is>
          <t>1200-1259</t>
        </is>
      </c>
      <c r="H9591" s="9">
        <f>INT(F9591/100)</f>
        <v/>
      </c>
      <c r="I9591" t="n">
        <v>-8</v>
      </c>
      <c r="J9591" t="n">
        <v>0</v>
      </c>
      <c r="K9591" t="n">
        <v>-19</v>
      </c>
      <c r="L9591" t="n">
        <v>0</v>
      </c>
      <c r="M9591" t="n">
        <v>0</v>
      </c>
      <c r="O9591" t="n">
        <v>0</v>
      </c>
    </row>
    <row r="9592">
      <c r="A9592" s="8" t="n">
        <v>46226</v>
      </c>
      <c r="B9592" t="inlineStr">
        <is>
          <t>YX</t>
        </is>
      </c>
      <c r="C9592" s="9">
        <f>_xlfn.XLOOKUP(B9592,Carriers[Code],Carriers[Airline])</f>
        <v/>
      </c>
      <c r="D9592" t="n">
        <v>5857</v>
      </c>
      <c r="E9592" t="inlineStr">
        <is>
          <t>DCA</t>
        </is>
      </c>
      <c r="F9592" s="10" t="n">
        <v>1235</v>
      </c>
      <c r="G9592" t="inlineStr">
        <is>
          <t>1200-1259</t>
        </is>
      </c>
      <c r="H9592" s="9">
        <f>INT(F9592/100)</f>
        <v/>
      </c>
      <c r="I9592" t="n">
        <v>-6</v>
      </c>
      <c r="J9592" t="n">
        <v>0</v>
      </c>
      <c r="K9592" t="n">
        <v>-2</v>
      </c>
      <c r="L9592" t="n">
        <v>0</v>
      </c>
      <c r="M9592" t="n">
        <v>0</v>
      </c>
      <c r="O9592" t="n">
        <v>0</v>
      </c>
    </row>
    <row r="9593">
      <c r="A9593" s="8" t="n">
        <v>46226</v>
      </c>
      <c r="B9593" t="inlineStr">
        <is>
          <t>AA</t>
        </is>
      </c>
      <c r="C9593" s="9">
        <f>_xlfn.XLOOKUP(B9593,Carriers[Code],Carriers[Airline])</f>
        <v/>
      </c>
      <c r="D9593" t="n">
        <v>1583</v>
      </c>
      <c r="E9593" t="inlineStr">
        <is>
          <t>DFW</t>
        </is>
      </c>
      <c r="F9593" s="10" t="n">
        <v>1238</v>
      </c>
      <c r="G9593" t="inlineStr">
        <is>
          <t>1200-1259</t>
        </is>
      </c>
      <c r="H9593" s="9">
        <f>INT(F9593/100)</f>
        <v/>
      </c>
      <c r="I9593" t="n">
        <v>15</v>
      </c>
      <c r="J9593" t="n">
        <v>1</v>
      </c>
      <c r="K9593" t="n">
        <v>-3</v>
      </c>
      <c r="L9593" t="n">
        <v>0</v>
      </c>
      <c r="M9593" t="n">
        <v>0</v>
      </c>
      <c r="O9593" t="n">
        <v>0</v>
      </c>
    </row>
    <row r="9594">
      <c r="A9594" s="8" t="n">
        <v>46226</v>
      </c>
      <c r="B9594" t="inlineStr">
        <is>
          <t>AA</t>
        </is>
      </c>
      <c r="C9594" s="9">
        <f>_xlfn.XLOOKUP(B9594,Carriers[Code],Carriers[Airline])</f>
        <v/>
      </c>
      <c r="D9594" t="n">
        <v>3043</v>
      </c>
      <c r="E9594" t="inlineStr">
        <is>
          <t>PHL</t>
        </is>
      </c>
      <c r="F9594" s="10" t="n">
        <v>1238</v>
      </c>
      <c r="G9594" t="inlineStr">
        <is>
          <t>1200-1259</t>
        </is>
      </c>
      <c r="H9594" s="9">
        <f>INT(F9594/100)</f>
        <v/>
      </c>
      <c r="I9594" t="n">
        <v>5</v>
      </c>
      <c r="J9594" t="n">
        <v>0</v>
      </c>
      <c r="K9594" t="n">
        <v>5</v>
      </c>
      <c r="L9594" t="n">
        <v>0</v>
      </c>
      <c r="M9594" t="n">
        <v>0</v>
      </c>
      <c r="O9594" t="n">
        <v>0</v>
      </c>
    </row>
    <row r="9595">
      <c r="A9595" s="8" t="n">
        <v>46226</v>
      </c>
      <c r="B9595" t="inlineStr">
        <is>
          <t>MQ</t>
        </is>
      </c>
      <c r="C9595" s="9">
        <f>_xlfn.XLOOKUP(B9595,Carriers[Code],Carriers[Airline])</f>
        <v/>
      </c>
      <c r="D9595" t="n">
        <v>3470</v>
      </c>
      <c r="E9595" t="inlineStr">
        <is>
          <t>CMH</t>
        </is>
      </c>
      <c r="F9595" s="10" t="n">
        <v>1240</v>
      </c>
      <c r="G9595" t="inlineStr">
        <is>
          <t>1200-1259</t>
        </is>
      </c>
      <c r="H9595" s="9">
        <f>INT(F9595/100)</f>
        <v/>
      </c>
      <c r="I9595" t="n">
        <v>-5</v>
      </c>
      <c r="J9595" t="n">
        <v>0</v>
      </c>
      <c r="K9595" t="n">
        <v>-11</v>
      </c>
      <c r="L9595" t="n">
        <v>0</v>
      </c>
      <c r="M9595" t="n">
        <v>0</v>
      </c>
      <c r="O9595" t="n">
        <v>0</v>
      </c>
    </row>
    <row r="9596">
      <c r="A9596" s="8" t="n">
        <v>46226</v>
      </c>
      <c r="B9596" t="inlineStr">
        <is>
          <t>B6</t>
        </is>
      </c>
      <c r="C9596" s="9">
        <f>_xlfn.XLOOKUP(B9596,Carriers[Code],Carriers[Airline])</f>
        <v/>
      </c>
      <c r="D9596" t="n">
        <v>1781</v>
      </c>
      <c r="E9596" t="inlineStr">
        <is>
          <t>VPS</t>
        </is>
      </c>
      <c r="F9596" s="10" t="n">
        <v>1244</v>
      </c>
      <c r="G9596" t="inlineStr">
        <is>
          <t>1200-1259</t>
        </is>
      </c>
      <c r="H9596" s="9">
        <f>INT(F9596/100)</f>
        <v/>
      </c>
      <c r="I9596" t="n">
        <v>1</v>
      </c>
      <c r="J9596" t="n">
        <v>0</v>
      </c>
      <c r="K9596" t="n">
        <v>-4</v>
      </c>
      <c r="L9596" t="n">
        <v>0</v>
      </c>
      <c r="M9596" t="n">
        <v>0</v>
      </c>
      <c r="O9596" t="n">
        <v>0</v>
      </c>
    </row>
    <row r="9597">
      <c r="A9597" s="8" t="n">
        <v>46226</v>
      </c>
      <c r="B9597" t="inlineStr">
        <is>
          <t>B6</t>
        </is>
      </c>
      <c r="C9597" s="9">
        <f>_xlfn.XLOOKUP(B9597,Carriers[Code],Carriers[Airline])</f>
        <v/>
      </c>
      <c r="D9597" t="n">
        <v>717</v>
      </c>
      <c r="E9597" t="inlineStr">
        <is>
          <t>JFK</t>
        </is>
      </c>
      <c r="F9597" s="10" t="n">
        <v>1245</v>
      </c>
      <c r="G9597" t="inlineStr">
        <is>
          <t>1200-1259</t>
        </is>
      </c>
      <c r="H9597" s="9">
        <f>INT(F9597/100)</f>
        <v/>
      </c>
      <c r="I9597" t="n">
        <v>25</v>
      </c>
      <c r="J9597" t="n">
        <v>1</v>
      </c>
      <c r="K9597" t="n">
        <v>17</v>
      </c>
      <c r="L9597" t="n">
        <v>1</v>
      </c>
      <c r="M9597" t="n">
        <v>0</v>
      </c>
      <c r="O9597" t="n">
        <v>0</v>
      </c>
      <c r="P9597" t="n">
        <v>0</v>
      </c>
      <c r="Q9597" t="n">
        <v>0</v>
      </c>
      <c r="R9597" t="n">
        <v>0</v>
      </c>
      <c r="S9597" t="n">
        <v>0</v>
      </c>
      <c r="T9597" t="n">
        <v>17</v>
      </c>
    </row>
    <row r="9598">
      <c r="A9598" s="8" t="n">
        <v>46226</v>
      </c>
      <c r="B9598" t="inlineStr">
        <is>
          <t>B6</t>
        </is>
      </c>
      <c r="C9598" s="9">
        <f>_xlfn.XLOOKUP(B9598,Carriers[Code],Carriers[Airline])</f>
        <v/>
      </c>
      <c r="D9598" t="n">
        <v>855</v>
      </c>
      <c r="E9598" t="inlineStr">
        <is>
          <t>DCA</t>
        </is>
      </c>
      <c r="F9598" s="10" t="n">
        <v>1253</v>
      </c>
      <c r="G9598" t="inlineStr">
        <is>
          <t>1200-1259</t>
        </is>
      </c>
      <c r="H9598" s="9">
        <f>INT(F9598/100)</f>
        <v/>
      </c>
      <c r="I9598" t="n">
        <v>-1</v>
      </c>
      <c r="J9598" t="n">
        <v>0</v>
      </c>
      <c r="K9598" t="n">
        <v>15</v>
      </c>
      <c r="L9598" t="n">
        <v>1</v>
      </c>
      <c r="M9598" t="n">
        <v>0</v>
      </c>
      <c r="O9598" t="n">
        <v>0</v>
      </c>
      <c r="P9598" t="n">
        <v>0</v>
      </c>
      <c r="Q9598" t="n">
        <v>0</v>
      </c>
      <c r="R9598" t="n">
        <v>15</v>
      </c>
      <c r="S9598" t="n">
        <v>0</v>
      </c>
      <c r="T9598" t="n">
        <v>0</v>
      </c>
    </row>
    <row r="9599">
      <c r="A9599" s="8" t="n">
        <v>46226</v>
      </c>
      <c r="B9599" t="inlineStr">
        <is>
          <t>WN</t>
        </is>
      </c>
      <c r="C9599" s="9">
        <f>_xlfn.XLOOKUP(B9599,Carriers[Code],Carriers[Airline])</f>
        <v/>
      </c>
      <c r="D9599" t="n">
        <v>4917</v>
      </c>
      <c r="E9599" t="inlineStr">
        <is>
          <t>STL</t>
        </is>
      </c>
      <c r="F9599" s="10" t="n">
        <v>1255</v>
      </c>
      <c r="G9599" t="inlineStr">
        <is>
          <t>1200-1259</t>
        </is>
      </c>
      <c r="H9599" s="9">
        <f>INT(F9599/100)</f>
        <v/>
      </c>
      <c r="I9599" t="n">
        <v>12</v>
      </c>
      <c r="J9599" t="n">
        <v>0</v>
      </c>
      <c r="K9599" t="n">
        <v>16</v>
      </c>
      <c r="L9599" t="n">
        <v>1</v>
      </c>
      <c r="M9599" t="n">
        <v>0</v>
      </c>
      <c r="O9599" t="n">
        <v>0</v>
      </c>
      <c r="P9599" t="n">
        <v>2</v>
      </c>
      <c r="Q9599" t="n">
        <v>0</v>
      </c>
      <c r="R9599" t="n">
        <v>4</v>
      </c>
      <c r="S9599" t="n">
        <v>0</v>
      </c>
      <c r="T9599" t="n">
        <v>10</v>
      </c>
    </row>
    <row r="9600">
      <c r="A9600" s="8" t="n">
        <v>46226</v>
      </c>
      <c r="B9600" t="inlineStr">
        <is>
          <t>YX</t>
        </is>
      </c>
      <c r="C9600" s="9">
        <f>_xlfn.XLOOKUP(B9600,Carriers[Code],Carriers[Airline])</f>
        <v/>
      </c>
      <c r="D9600" t="n">
        <v>5829</v>
      </c>
      <c r="E9600" t="inlineStr">
        <is>
          <t>EWR</t>
        </is>
      </c>
      <c r="F9600" s="10" t="n">
        <v>1255</v>
      </c>
      <c r="G9600" t="inlineStr">
        <is>
          <t>1200-1259</t>
        </is>
      </c>
      <c r="H9600" s="9">
        <f>INT(F9600/100)</f>
        <v/>
      </c>
      <c r="I9600" t="n">
        <v>-3</v>
      </c>
      <c r="J9600" t="n">
        <v>0</v>
      </c>
      <c r="K9600" t="n">
        <v>42</v>
      </c>
      <c r="L9600" t="n">
        <v>1</v>
      </c>
      <c r="M9600" t="n">
        <v>0</v>
      </c>
      <c r="O9600" t="n">
        <v>0</v>
      </c>
      <c r="P9600" t="n">
        <v>0</v>
      </c>
      <c r="Q9600" t="n">
        <v>0</v>
      </c>
      <c r="R9600" t="n">
        <v>42</v>
      </c>
      <c r="S9600" t="n">
        <v>0</v>
      </c>
      <c r="T9600" t="n">
        <v>0</v>
      </c>
    </row>
    <row r="9601">
      <c r="A9601" s="8" t="n">
        <v>46226</v>
      </c>
      <c r="B9601" t="inlineStr">
        <is>
          <t>AA</t>
        </is>
      </c>
      <c r="C9601" s="9">
        <f>_xlfn.XLOOKUP(B9601,Carriers[Code],Carriers[Airline])</f>
        <v/>
      </c>
      <c r="D9601" t="n">
        <v>1057</v>
      </c>
      <c r="E9601" t="inlineStr">
        <is>
          <t>PHX</t>
        </is>
      </c>
      <c r="F9601" s="10" t="n">
        <v>1300</v>
      </c>
      <c r="G9601" t="inlineStr">
        <is>
          <t>1300-1359</t>
        </is>
      </c>
      <c r="H9601" s="9">
        <f>INT(F9601/100)</f>
        <v/>
      </c>
      <c r="I9601" t="n">
        <v>109</v>
      </c>
      <c r="J9601" t="n">
        <v>1</v>
      </c>
      <c r="K9601" t="n">
        <v>77</v>
      </c>
      <c r="L9601" t="n">
        <v>1</v>
      </c>
      <c r="M9601" t="n">
        <v>0</v>
      </c>
      <c r="O9601" t="n">
        <v>0</v>
      </c>
      <c r="P9601" t="n">
        <v>77</v>
      </c>
      <c r="Q9601" t="n">
        <v>0</v>
      </c>
      <c r="R9601" t="n">
        <v>0</v>
      </c>
      <c r="S9601" t="n">
        <v>0</v>
      </c>
      <c r="T9601" t="n">
        <v>0</v>
      </c>
    </row>
    <row r="9602">
      <c r="A9602" s="8" t="n">
        <v>46226</v>
      </c>
      <c r="B9602" t="inlineStr">
        <is>
          <t>YX</t>
        </is>
      </c>
      <c r="C9602" s="9">
        <f>_xlfn.XLOOKUP(B9602,Carriers[Code],Carriers[Airline])</f>
        <v/>
      </c>
      <c r="D9602" t="n">
        <v>5748</v>
      </c>
      <c r="E9602" t="inlineStr">
        <is>
          <t>LGA</t>
        </is>
      </c>
      <c r="F9602" s="10" t="n">
        <v>1300</v>
      </c>
      <c r="G9602" t="inlineStr">
        <is>
          <t>1300-1359</t>
        </is>
      </c>
      <c r="H9602" s="9">
        <f>INT(F9602/100)</f>
        <v/>
      </c>
      <c r="I9602" t="n">
        <v>32</v>
      </c>
      <c r="J9602" t="n">
        <v>1</v>
      </c>
      <c r="K9602" t="n">
        <v>24</v>
      </c>
      <c r="L9602" t="n">
        <v>1</v>
      </c>
      <c r="M9602" t="n">
        <v>0</v>
      </c>
      <c r="O9602" t="n">
        <v>0</v>
      </c>
      <c r="P9602" t="n">
        <v>0</v>
      </c>
      <c r="Q9602" t="n">
        <v>0</v>
      </c>
      <c r="R9602" t="n">
        <v>0</v>
      </c>
      <c r="S9602" t="n">
        <v>0</v>
      </c>
      <c r="T9602" t="n">
        <v>24</v>
      </c>
    </row>
    <row r="9603">
      <c r="A9603" s="8" t="n">
        <v>46226</v>
      </c>
      <c r="B9603" t="inlineStr">
        <is>
          <t>YX</t>
        </is>
      </c>
      <c r="C9603" s="9">
        <f>_xlfn.XLOOKUP(B9603,Carriers[Code],Carriers[Airline])</f>
        <v/>
      </c>
      <c r="D9603" t="n">
        <v>4386</v>
      </c>
      <c r="E9603" t="inlineStr">
        <is>
          <t>ORD</t>
        </is>
      </c>
      <c r="F9603" s="10" t="n">
        <v>1301</v>
      </c>
      <c r="G9603" t="inlineStr">
        <is>
          <t>1300-1359</t>
        </is>
      </c>
      <c r="H9603" s="9">
        <f>INT(F9603/100)</f>
        <v/>
      </c>
      <c r="I9603" t="n">
        <v>-3</v>
      </c>
      <c r="J9603" t="n">
        <v>0</v>
      </c>
      <c r="K9603" t="n">
        <v>-19</v>
      </c>
      <c r="L9603" t="n">
        <v>0</v>
      </c>
      <c r="M9603" t="n">
        <v>0</v>
      </c>
      <c r="O9603" t="n">
        <v>0</v>
      </c>
    </row>
    <row r="9604">
      <c r="A9604" s="8" t="n">
        <v>46226</v>
      </c>
      <c r="B9604" t="inlineStr">
        <is>
          <t>DL</t>
        </is>
      </c>
      <c r="C9604" s="9">
        <f>_xlfn.XLOOKUP(B9604,Carriers[Code],Carriers[Airline])</f>
        <v/>
      </c>
      <c r="D9604" t="n">
        <v>2283</v>
      </c>
      <c r="E9604" t="inlineStr">
        <is>
          <t>RDU</t>
        </is>
      </c>
      <c r="F9604" s="10" t="n">
        <v>1303</v>
      </c>
      <c r="G9604" t="inlineStr">
        <is>
          <t>1300-1359</t>
        </is>
      </c>
      <c r="H9604" s="9">
        <f>INT(F9604/100)</f>
        <v/>
      </c>
      <c r="I9604" t="n">
        <v>-4</v>
      </c>
      <c r="J9604" t="n">
        <v>0</v>
      </c>
      <c r="K9604" t="n">
        <v>1</v>
      </c>
      <c r="L9604" t="n">
        <v>0</v>
      </c>
      <c r="M9604" t="n">
        <v>0</v>
      </c>
      <c r="O9604" t="n">
        <v>0</v>
      </c>
    </row>
    <row r="9605">
      <c r="A9605" s="8" t="n">
        <v>46226</v>
      </c>
      <c r="B9605" t="inlineStr">
        <is>
          <t>YX</t>
        </is>
      </c>
      <c r="C9605" s="9">
        <f>_xlfn.XLOOKUP(B9605,Carriers[Code],Carriers[Airline])</f>
        <v/>
      </c>
      <c r="D9605" t="n">
        <v>5603</v>
      </c>
      <c r="E9605" t="inlineStr">
        <is>
          <t>MSN</t>
        </is>
      </c>
      <c r="F9605" s="10" t="n">
        <v>1308</v>
      </c>
      <c r="G9605" t="inlineStr">
        <is>
          <t>1300-1359</t>
        </is>
      </c>
      <c r="H9605" s="9">
        <f>INT(F9605/100)</f>
        <v/>
      </c>
      <c r="I9605" t="n">
        <v>18</v>
      </c>
      <c r="J9605" t="n">
        <v>1</v>
      </c>
      <c r="K9605" t="n">
        <v>-1</v>
      </c>
      <c r="L9605" t="n">
        <v>0</v>
      </c>
      <c r="M9605" t="n">
        <v>0</v>
      </c>
      <c r="O9605" t="n">
        <v>0</v>
      </c>
    </row>
    <row r="9606">
      <c r="A9606" s="8" t="n">
        <v>46226</v>
      </c>
      <c r="B9606" t="inlineStr">
        <is>
          <t>DL</t>
        </is>
      </c>
      <c r="C9606" s="9">
        <f>_xlfn.XLOOKUP(B9606,Carriers[Code],Carriers[Airline])</f>
        <v/>
      </c>
      <c r="D9606" t="n">
        <v>2222</v>
      </c>
      <c r="E9606" t="inlineStr">
        <is>
          <t>DTW</t>
        </is>
      </c>
      <c r="F9606" s="10" t="n">
        <v>1310</v>
      </c>
      <c r="G9606" t="inlineStr">
        <is>
          <t>1300-1359</t>
        </is>
      </c>
      <c r="H9606" s="9">
        <f>INT(F9606/100)</f>
        <v/>
      </c>
      <c r="I9606" t="n">
        <v>6</v>
      </c>
      <c r="J9606" t="n">
        <v>0</v>
      </c>
      <c r="K9606" t="n">
        <v>-6</v>
      </c>
      <c r="L9606" t="n">
        <v>0</v>
      </c>
      <c r="M9606" t="n">
        <v>0</v>
      </c>
      <c r="O9606" t="n">
        <v>0</v>
      </c>
    </row>
    <row r="9607">
      <c r="A9607" s="8" t="n">
        <v>46226</v>
      </c>
      <c r="B9607" t="inlineStr">
        <is>
          <t>WN</t>
        </is>
      </c>
      <c r="C9607" s="9">
        <f>_xlfn.XLOOKUP(B9607,Carriers[Code],Carriers[Airline])</f>
        <v/>
      </c>
      <c r="D9607" t="n">
        <v>746</v>
      </c>
      <c r="E9607" t="inlineStr">
        <is>
          <t>MDW</t>
        </is>
      </c>
      <c r="F9607" s="10" t="n">
        <v>1310</v>
      </c>
      <c r="G9607" t="inlineStr">
        <is>
          <t>1300-1359</t>
        </is>
      </c>
      <c r="H9607" s="9">
        <f>INT(F9607/100)</f>
        <v/>
      </c>
      <c r="I9607" t="n">
        <v>17</v>
      </c>
      <c r="J9607" t="n">
        <v>1</v>
      </c>
      <c r="K9607" t="n">
        <v>4</v>
      </c>
      <c r="L9607" t="n">
        <v>0</v>
      </c>
      <c r="M9607" t="n">
        <v>0</v>
      </c>
      <c r="O9607" t="n">
        <v>0</v>
      </c>
    </row>
    <row r="9608">
      <c r="A9608" s="8" t="n">
        <v>46226</v>
      </c>
      <c r="B9608" t="inlineStr">
        <is>
          <t>DL</t>
        </is>
      </c>
      <c r="C9608" s="9">
        <f>_xlfn.XLOOKUP(B9608,Carriers[Code],Carriers[Airline])</f>
        <v/>
      </c>
      <c r="D9608" t="n">
        <v>1297</v>
      </c>
      <c r="E9608" t="inlineStr">
        <is>
          <t>AUS</t>
        </is>
      </c>
      <c r="F9608" s="10" t="n">
        <v>1325</v>
      </c>
      <c r="G9608" t="inlineStr">
        <is>
          <t>1300-1359</t>
        </is>
      </c>
      <c r="H9608" s="9">
        <f>INT(F9608/100)</f>
        <v/>
      </c>
      <c r="I9608" t="n">
        <v>8</v>
      </c>
      <c r="J9608" t="n">
        <v>0</v>
      </c>
      <c r="K9608" t="n">
        <v>17</v>
      </c>
      <c r="L9608" t="n">
        <v>1</v>
      </c>
      <c r="M9608" t="n">
        <v>0</v>
      </c>
      <c r="O9608" t="n">
        <v>0</v>
      </c>
      <c r="P9608" t="n">
        <v>1</v>
      </c>
      <c r="Q9608" t="n">
        <v>0</v>
      </c>
      <c r="R9608" t="n">
        <v>9</v>
      </c>
      <c r="S9608" t="n">
        <v>0</v>
      </c>
      <c r="T9608" t="n">
        <v>7</v>
      </c>
    </row>
    <row r="9609">
      <c r="A9609" s="8" t="n">
        <v>46226</v>
      </c>
      <c r="B9609" t="inlineStr">
        <is>
          <t>WN</t>
        </is>
      </c>
      <c r="C9609" s="9">
        <f>_xlfn.XLOOKUP(B9609,Carriers[Code],Carriers[Airline])</f>
        <v/>
      </c>
      <c r="D9609" t="n">
        <v>733</v>
      </c>
      <c r="E9609" t="inlineStr">
        <is>
          <t>BWI</t>
        </is>
      </c>
      <c r="F9609" s="10" t="n">
        <v>1325</v>
      </c>
      <c r="G9609" t="inlineStr">
        <is>
          <t>1300-1359</t>
        </is>
      </c>
      <c r="H9609" s="9">
        <f>INT(F9609/100)</f>
        <v/>
      </c>
      <c r="I9609" t="n">
        <v>11</v>
      </c>
      <c r="J9609" t="n">
        <v>0</v>
      </c>
      <c r="K9609" t="n">
        <v>-1</v>
      </c>
      <c r="L9609" t="n">
        <v>0</v>
      </c>
      <c r="M9609" t="n">
        <v>0</v>
      </c>
      <c r="O9609" t="n">
        <v>0</v>
      </c>
    </row>
    <row r="9610">
      <c r="A9610" s="8" t="n">
        <v>46226</v>
      </c>
      <c r="B9610" t="inlineStr">
        <is>
          <t>B6</t>
        </is>
      </c>
      <c r="C9610" s="9">
        <f>_xlfn.XLOOKUP(B9610,Carriers[Code],Carriers[Airline])</f>
        <v/>
      </c>
      <c r="D9610" t="n">
        <v>1293</v>
      </c>
      <c r="E9610" t="inlineStr">
        <is>
          <t>ILM</t>
        </is>
      </c>
      <c r="F9610" s="10" t="n">
        <v>1330</v>
      </c>
      <c r="G9610" t="inlineStr">
        <is>
          <t>1300-1359</t>
        </is>
      </c>
      <c r="H9610" s="9">
        <f>INT(F9610/100)</f>
        <v/>
      </c>
      <c r="I9610" t="n">
        <v>-7</v>
      </c>
      <c r="J9610" t="n">
        <v>0</v>
      </c>
      <c r="K9610" t="n">
        <v>15</v>
      </c>
      <c r="L9610" t="n">
        <v>1</v>
      </c>
      <c r="M9610" t="n">
        <v>0</v>
      </c>
      <c r="O9610" t="n">
        <v>0</v>
      </c>
      <c r="P9610" t="n">
        <v>0</v>
      </c>
      <c r="Q9610" t="n">
        <v>0</v>
      </c>
      <c r="R9610" t="n">
        <v>15</v>
      </c>
      <c r="S9610" t="n">
        <v>0</v>
      </c>
      <c r="T9610" t="n">
        <v>0</v>
      </c>
    </row>
    <row r="9611">
      <c r="A9611" s="8" t="n">
        <v>46226</v>
      </c>
      <c r="B9611" t="inlineStr">
        <is>
          <t>YX</t>
        </is>
      </c>
      <c r="C9611" s="9">
        <f>_xlfn.XLOOKUP(B9611,Carriers[Code],Carriers[Airline])</f>
        <v/>
      </c>
      <c r="D9611" t="n">
        <v>5808</v>
      </c>
      <c r="E9611" t="inlineStr">
        <is>
          <t>JFK</t>
        </is>
      </c>
      <c r="F9611" s="10" t="n">
        <v>1335</v>
      </c>
      <c r="G9611" t="inlineStr">
        <is>
          <t>1300-1359</t>
        </is>
      </c>
      <c r="H9611" s="9">
        <f>INT(F9611/100)</f>
        <v/>
      </c>
      <c r="I9611" t="n">
        <v>5</v>
      </c>
      <c r="J9611" t="n">
        <v>0</v>
      </c>
      <c r="K9611" t="n">
        <v>-8</v>
      </c>
      <c r="L9611" t="n">
        <v>0</v>
      </c>
      <c r="M9611" t="n">
        <v>0</v>
      </c>
      <c r="O9611" t="n">
        <v>0</v>
      </c>
    </row>
    <row r="9612">
      <c r="A9612" s="8" t="n">
        <v>46226</v>
      </c>
      <c r="B9612" t="inlineStr">
        <is>
          <t>UA</t>
        </is>
      </c>
      <c r="C9612" s="9">
        <f>_xlfn.XLOOKUP(B9612,Carriers[Code],Carriers[Airline])</f>
        <v/>
      </c>
      <c r="D9612" t="n">
        <v>1976</v>
      </c>
      <c r="E9612" t="inlineStr">
        <is>
          <t>IAH</t>
        </is>
      </c>
      <c r="F9612" s="10" t="n">
        <v>1337</v>
      </c>
      <c r="G9612" t="inlineStr">
        <is>
          <t>1300-1359</t>
        </is>
      </c>
      <c r="H9612" s="9">
        <f>INT(F9612/100)</f>
        <v/>
      </c>
      <c r="I9612" t="n">
        <v>-6</v>
      </c>
      <c r="J9612" t="n">
        <v>0</v>
      </c>
      <c r="K9612" t="n">
        <v>-34</v>
      </c>
      <c r="L9612" t="n">
        <v>0</v>
      </c>
      <c r="M9612" t="n">
        <v>0</v>
      </c>
      <c r="O9612" t="n">
        <v>0</v>
      </c>
    </row>
    <row r="9613">
      <c r="A9613" s="8" t="n">
        <v>46226</v>
      </c>
      <c r="B9613" t="inlineStr">
        <is>
          <t>AA</t>
        </is>
      </c>
      <c r="C9613" s="9">
        <f>_xlfn.XLOOKUP(B9613,Carriers[Code],Carriers[Airline])</f>
        <v/>
      </c>
      <c r="D9613" t="n">
        <v>1589</v>
      </c>
      <c r="E9613" t="inlineStr">
        <is>
          <t>MIA</t>
        </is>
      </c>
      <c r="F9613" s="10" t="n">
        <v>1342</v>
      </c>
      <c r="G9613" t="inlineStr">
        <is>
          <t>1300-1359</t>
        </is>
      </c>
      <c r="H9613" s="9">
        <f>INT(F9613/100)</f>
        <v/>
      </c>
      <c r="I9613" t="n">
        <v>6</v>
      </c>
      <c r="J9613" t="n">
        <v>0</v>
      </c>
      <c r="K9613" t="n">
        <v>12</v>
      </c>
      <c r="L9613" t="n">
        <v>0</v>
      </c>
      <c r="M9613" t="n">
        <v>0</v>
      </c>
      <c r="O9613" t="n">
        <v>0</v>
      </c>
    </row>
    <row r="9614">
      <c r="A9614" s="8" t="n">
        <v>46226</v>
      </c>
      <c r="B9614" t="inlineStr">
        <is>
          <t>B6</t>
        </is>
      </c>
      <c r="C9614" s="9">
        <f>_xlfn.XLOOKUP(B9614,Carriers[Code],Carriers[Airline])</f>
        <v/>
      </c>
      <c r="D9614" t="n">
        <v>2251</v>
      </c>
      <c r="E9614" t="inlineStr">
        <is>
          <t>MCO</t>
        </is>
      </c>
      <c r="F9614" s="10" t="n">
        <v>1344</v>
      </c>
      <c r="G9614" t="inlineStr">
        <is>
          <t>1300-1359</t>
        </is>
      </c>
      <c r="H9614" s="9">
        <f>INT(F9614/100)</f>
        <v/>
      </c>
      <c r="I9614" t="n">
        <v>47</v>
      </c>
      <c r="J9614" t="n">
        <v>1</v>
      </c>
      <c r="K9614" t="n">
        <v>36</v>
      </c>
      <c r="L9614" t="n">
        <v>1</v>
      </c>
      <c r="M9614" t="n">
        <v>0</v>
      </c>
      <c r="O9614" t="n">
        <v>0</v>
      </c>
      <c r="P9614" t="n">
        <v>0</v>
      </c>
      <c r="Q9614" t="n">
        <v>0</v>
      </c>
      <c r="R9614" t="n">
        <v>8</v>
      </c>
      <c r="S9614" t="n">
        <v>0</v>
      </c>
      <c r="T9614" t="n">
        <v>28</v>
      </c>
    </row>
    <row r="9615">
      <c r="A9615" s="8" t="n">
        <v>46226</v>
      </c>
      <c r="B9615" t="inlineStr">
        <is>
          <t>B6</t>
        </is>
      </c>
      <c r="C9615" s="9">
        <f>_xlfn.XLOOKUP(B9615,Carriers[Code],Carriers[Airline])</f>
        <v/>
      </c>
      <c r="D9615" t="n">
        <v>641</v>
      </c>
      <c r="E9615" t="inlineStr">
        <is>
          <t>CLE</t>
        </is>
      </c>
      <c r="F9615" s="10" t="n">
        <v>1346</v>
      </c>
      <c r="G9615" t="inlineStr">
        <is>
          <t>1300-1359</t>
        </is>
      </c>
      <c r="H9615" s="9">
        <f>INT(F9615/100)</f>
        <v/>
      </c>
      <c r="I9615" t="n">
        <v>-7</v>
      </c>
      <c r="J9615" t="n">
        <v>0</v>
      </c>
      <c r="K9615" t="n">
        <v>-17</v>
      </c>
      <c r="L9615" t="n">
        <v>0</v>
      </c>
      <c r="M9615" t="n">
        <v>0</v>
      </c>
      <c r="O9615" t="n">
        <v>0</v>
      </c>
    </row>
    <row r="9616">
      <c r="A9616" s="8" t="n">
        <v>46226</v>
      </c>
      <c r="B9616" t="inlineStr">
        <is>
          <t>YX</t>
        </is>
      </c>
      <c r="C9616" s="9">
        <f>_xlfn.XLOOKUP(B9616,Carriers[Code],Carriers[Airline])</f>
        <v/>
      </c>
      <c r="D9616" t="n">
        <v>4636</v>
      </c>
      <c r="E9616" t="inlineStr">
        <is>
          <t>IND</t>
        </is>
      </c>
      <c r="F9616" s="10" t="n">
        <v>1346</v>
      </c>
      <c r="G9616" t="inlineStr">
        <is>
          <t>1300-1359</t>
        </is>
      </c>
      <c r="H9616" s="9">
        <f>INT(F9616/100)</f>
        <v/>
      </c>
      <c r="I9616" t="n">
        <v>-5</v>
      </c>
      <c r="J9616" t="n">
        <v>0</v>
      </c>
      <c r="K9616" t="n">
        <v>-15</v>
      </c>
      <c r="L9616" t="n">
        <v>0</v>
      </c>
      <c r="M9616" t="n">
        <v>0</v>
      </c>
      <c r="O9616" t="n">
        <v>0</v>
      </c>
    </row>
    <row r="9617">
      <c r="A9617" s="8" t="n">
        <v>46226</v>
      </c>
      <c r="B9617" t="inlineStr">
        <is>
          <t>B6</t>
        </is>
      </c>
      <c r="C9617" s="9">
        <f>_xlfn.XLOOKUP(B9617,Carriers[Code],Carriers[Airline])</f>
        <v/>
      </c>
      <c r="D9617" t="n">
        <v>2467</v>
      </c>
      <c r="E9617" t="inlineStr">
        <is>
          <t>CHS</t>
        </is>
      </c>
      <c r="F9617" s="10" t="n">
        <v>1352</v>
      </c>
      <c r="G9617" t="inlineStr">
        <is>
          <t>1300-1359</t>
        </is>
      </c>
      <c r="H9617" s="9">
        <f>INT(F9617/100)</f>
        <v/>
      </c>
      <c r="I9617" t="n">
        <v>-2</v>
      </c>
      <c r="J9617" t="n">
        <v>0</v>
      </c>
      <c r="K9617" t="n">
        <v>0</v>
      </c>
      <c r="L9617" t="n">
        <v>0</v>
      </c>
      <c r="M9617" t="n">
        <v>0</v>
      </c>
      <c r="O9617" t="n">
        <v>0</v>
      </c>
    </row>
    <row r="9618">
      <c r="A9618" s="8" t="n">
        <v>46226</v>
      </c>
      <c r="B9618" t="inlineStr">
        <is>
          <t>MQ</t>
        </is>
      </c>
      <c r="C9618" s="9">
        <f>_xlfn.XLOOKUP(B9618,Carriers[Code],Carriers[Airline])</f>
        <v/>
      </c>
      <c r="D9618" t="n">
        <v>3711</v>
      </c>
      <c r="E9618" t="inlineStr">
        <is>
          <t>ORD</t>
        </is>
      </c>
      <c r="F9618" s="10" t="n">
        <v>1354</v>
      </c>
      <c r="G9618" t="inlineStr">
        <is>
          <t>1300-1359</t>
        </is>
      </c>
      <c r="H9618" s="9">
        <f>INT(F9618/100)</f>
        <v/>
      </c>
      <c r="I9618" t="n">
        <v>24</v>
      </c>
      <c r="J9618" t="n">
        <v>1</v>
      </c>
      <c r="K9618" t="n">
        <v>1</v>
      </c>
      <c r="L9618" t="n">
        <v>0</v>
      </c>
      <c r="M9618" t="n">
        <v>0</v>
      </c>
      <c r="O9618" t="n">
        <v>0</v>
      </c>
    </row>
    <row r="9619">
      <c r="A9619" s="8" t="n">
        <v>46226</v>
      </c>
      <c r="B9619" t="inlineStr">
        <is>
          <t>DL</t>
        </is>
      </c>
      <c r="C9619" s="9">
        <f>_xlfn.XLOOKUP(B9619,Carriers[Code],Carriers[Airline])</f>
        <v/>
      </c>
      <c r="D9619" t="n">
        <v>322</v>
      </c>
      <c r="E9619" t="inlineStr">
        <is>
          <t>ATL</t>
        </is>
      </c>
      <c r="F9619" s="10" t="n">
        <v>1355</v>
      </c>
      <c r="G9619" t="inlineStr">
        <is>
          <t>1300-1359</t>
        </is>
      </c>
      <c r="H9619" s="9">
        <f>INT(F9619/100)</f>
        <v/>
      </c>
      <c r="I9619" t="n">
        <v>21</v>
      </c>
      <c r="J9619" t="n">
        <v>1</v>
      </c>
      <c r="K9619" t="n">
        <v>7</v>
      </c>
      <c r="L9619" t="n">
        <v>0</v>
      </c>
      <c r="M9619" t="n">
        <v>0</v>
      </c>
      <c r="O9619" t="n">
        <v>0</v>
      </c>
    </row>
    <row r="9620">
      <c r="A9620" s="8" t="n">
        <v>46226</v>
      </c>
      <c r="B9620" t="inlineStr">
        <is>
          <t>YX</t>
        </is>
      </c>
      <c r="C9620" s="9">
        <f>_xlfn.XLOOKUP(B9620,Carriers[Code],Carriers[Airline])</f>
        <v/>
      </c>
      <c r="D9620" t="n">
        <v>4440</v>
      </c>
      <c r="E9620" t="inlineStr">
        <is>
          <t>BUF</t>
        </is>
      </c>
      <c r="F9620" s="10" t="n">
        <v>1355</v>
      </c>
      <c r="G9620" t="inlineStr">
        <is>
          <t>1300-1359</t>
        </is>
      </c>
      <c r="H9620" s="9">
        <f>INT(F9620/100)</f>
        <v/>
      </c>
      <c r="I9620" t="n">
        <v>-1</v>
      </c>
      <c r="J9620" t="n">
        <v>0</v>
      </c>
      <c r="K9620" t="n">
        <v>-8</v>
      </c>
      <c r="L9620" t="n">
        <v>0</v>
      </c>
      <c r="M9620" t="n">
        <v>0</v>
      </c>
      <c r="O9620" t="n">
        <v>0</v>
      </c>
    </row>
    <row r="9621">
      <c r="A9621" s="8" t="n">
        <v>46226</v>
      </c>
      <c r="B9621" t="inlineStr">
        <is>
          <t>MQ</t>
        </is>
      </c>
      <c r="C9621" s="9">
        <f>_xlfn.XLOOKUP(B9621,Carriers[Code],Carriers[Airline])</f>
        <v/>
      </c>
      <c r="D9621" t="n">
        <v>3438</v>
      </c>
      <c r="E9621" t="inlineStr">
        <is>
          <t>SDF</t>
        </is>
      </c>
      <c r="F9621" s="10" t="n">
        <v>1359</v>
      </c>
      <c r="G9621" t="inlineStr">
        <is>
          <t>1300-1359</t>
        </is>
      </c>
      <c r="H9621" s="9">
        <f>INT(F9621/100)</f>
        <v/>
      </c>
      <c r="I9621" t="n">
        <v>0</v>
      </c>
      <c r="J9621" t="n">
        <v>0</v>
      </c>
      <c r="K9621" t="n">
        <v>3</v>
      </c>
      <c r="L9621" t="n">
        <v>0</v>
      </c>
      <c r="M9621" t="n">
        <v>0</v>
      </c>
      <c r="O9621" t="n">
        <v>0</v>
      </c>
    </row>
    <row r="9622">
      <c r="A9622" s="8" t="n">
        <v>46226</v>
      </c>
      <c r="B9622" t="inlineStr">
        <is>
          <t>YX</t>
        </is>
      </c>
      <c r="C9622" s="9">
        <f>_xlfn.XLOOKUP(B9622,Carriers[Code],Carriers[Airline])</f>
        <v/>
      </c>
      <c r="D9622" t="n">
        <v>5627</v>
      </c>
      <c r="E9622" t="inlineStr">
        <is>
          <t>IND</t>
        </is>
      </c>
      <c r="F9622" s="10" t="n">
        <v>1359</v>
      </c>
      <c r="G9622" t="inlineStr">
        <is>
          <t>1300-1359</t>
        </is>
      </c>
      <c r="H9622" s="9">
        <f>INT(F9622/100)</f>
        <v/>
      </c>
      <c r="I9622" t="n">
        <v>-7</v>
      </c>
      <c r="J9622" t="n">
        <v>0</v>
      </c>
      <c r="K9622" t="n">
        <v>-7</v>
      </c>
      <c r="L9622" t="n">
        <v>0</v>
      </c>
      <c r="M9622" t="n">
        <v>0</v>
      </c>
      <c r="O9622" t="n">
        <v>0</v>
      </c>
    </row>
    <row r="9623">
      <c r="A9623" s="8" t="n">
        <v>46226</v>
      </c>
      <c r="B9623" t="inlineStr">
        <is>
          <t>YX</t>
        </is>
      </c>
      <c r="C9623" s="9">
        <f>_xlfn.XLOOKUP(B9623,Carriers[Code],Carriers[Airline])</f>
        <v/>
      </c>
      <c r="D9623" t="n">
        <v>5730</v>
      </c>
      <c r="E9623" t="inlineStr">
        <is>
          <t>LGA</t>
        </is>
      </c>
      <c r="F9623" s="10" t="n">
        <v>1400</v>
      </c>
      <c r="G9623" t="inlineStr">
        <is>
          <t>1400-1459</t>
        </is>
      </c>
      <c r="H9623" s="9">
        <f>INT(F9623/100)</f>
        <v/>
      </c>
      <c r="I9623" t="n">
        <v>-5</v>
      </c>
      <c r="J9623" t="n">
        <v>0</v>
      </c>
      <c r="K9623" t="n">
        <v>-3</v>
      </c>
      <c r="L9623" t="n">
        <v>0</v>
      </c>
      <c r="M9623" t="n">
        <v>0</v>
      </c>
      <c r="O9623" t="n">
        <v>0</v>
      </c>
    </row>
    <row r="9624">
      <c r="A9624" s="8" t="n">
        <v>46226</v>
      </c>
      <c r="B9624" t="inlineStr">
        <is>
          <t>YX</t>
        </is>
      </c>
      <c r="C9624" s="9">
        <f>_xlfn.XLOOKUP(B9624,Carriers[Code],Carriers[Airline])</f>
        <v/>
      </c>
      <c r="D9624" t="n">
        <v>4375</v>
      </c>
      <c r="E9624" t="inlineStr">
        <is>
          <t>LGA</t>
        </is>
      </c>
      <c r="F9624" s="10" t="n">
        <v>1404</v>
      </c>
      <c r="G9624" t="inlineStr">
        <is>
          <t>1400-1459</t>
        </is>
      </c>
      <c r="H9624" s="9">
        <f>INT(F9624/100)</f>
        <v/>
      </c>
      <c r="I9624" t="n">
        <v>-6</v>
      </c>
      <c r="J9624" t="n">
        <v>0</v>
      </c>
      <c r="K9624" t="n">
        <v>-6</v>
      </c>
      <c r="L9624" t="n">
        <v>0</v>
      </c>
      <c r="M9624" t="n">
        <v>0</v>
      </c>
      <c r="O9624" t="n">
        <v>0</v>
      </c>
    </row>
    <row r="9625">
      <c r="A9625" s="8" t="n">
        <v>46226</v>
      </c>
      <c r="B9625" t="inlineStr">
        <is>
          <t>YX</t>
        </is>
      </c>
      <c r="C9625" s="9">
        <f>_xlfn.XLOOKUP(B9625,Carriers[Code],Carriers[Airline])</f>
        <v/>
      </c>
      <c r="D9625" t="n">
        <v>5821</v>
      </c>
      <c r="E9625" t="inlineStr">
        <is>
          <t>TVC</t>
        </is>
      </c>
      <c r="F9625" s="10" t="n">
        <v>1406</v>
      </c>
      <c r="G9625" t="inlineStr">
        <is>
          <t>1400-1459</t>
        </is>
      </c>
      <c r="H9625" s="9">
        <f>INT(F9625/100)</f>
        <v/>
      </c>
      <c r="I9625" t="n">
        <v>5</v>
      </c>
      <c r="J9625" t="n">
        <v>0</v>
      </c>
      <c r="K9625" t="n">
        <v>-6</v>
      </c>
      <c r="L9625" t="n">
        <v>0</v>
      </c>
      <c r="M9625" t="n">
        <v>0</v>
      </c>
      <c r="O9625" t="n">
        <v>0</v>
      </c>
    </row>
    <row r="9626">
      <c r="A9626" s="8" t="n">
        <v>46226</v>
      </c>
      <c r="B9626" t="inlineStr">
        <is>
          <t>WN</t>
        </is>
      </c>
      <c r="C9626" s="9">
        <f>_xlfn.XLOOKUP(B9626,Carriers[Code],Carriers[Airline])</f>
        <v/>
      </c>
      <c r="D9626" t="n">
        <v>725</v>
      </c>
      <c r="E9626" t="inlineStr">
        <is>
          <t>BNA</t>
        </is>
      </c>
      <c r="F9626" s="10" t="n">
        <v>1410</v>
      </c>
      <c r="G9626" t="inlineStr">
        <is>
          <t>1400-1459</t>
        </is>
      </c>
      <c r="H9626" s="9">
        <f>INT(F9626/100)</f>
        <v/>
      </c>
      <c r="I9626" t="n">
        <v>22</v>
      </c>
      <c r="J9626" t="n">
        <v>1</v>
      </c>
      <c r="K9626" t="n">
        <v>27</v>
      </c>
      <c r="L9626" t="n">
        <v>1</v>
      </c>
      <c r="M9626" t="n">
        <v>0</v>
      </c>
      <c r="O9626" t="n">
        <v>0</v>
      </c>
      <c r="P9626" t="n">
        <v>17</v>
      </c>
      <c r="Q9626" t="n">
        <v>0</v>
      </c>
      <c r="R9626" t="n">
        <v>5</v>
      </c>
      <c r="S9626" t="n">
        <v>0</v>
      </c>
      <c r="T9626" t="n">
        <v>5</v>
      </c>
    </row>
    <row r="9627">
      <c r="A9627" s="8" t="n">
        <v>46226</v>
      </c>
      <c r="B9627" t="inlineStr">
        <is>
          <t>YX</t>
        </is>
      </c>
      <c r="C9627" s="9">
        <f>_xlfn.XLOOKUP(B9627,Carriers[Code],Carriers[Airline])</f>
        <v/>
      </c>
      <c r="D9627" t="n">
        <v>5789</v>
      </c>
      <c r="E9627" t="inlineStr">
        <is>
          <t>CVG</t>
        </is>
      </c>
      <c r="F9627" s="10" t="n">
        <v>1412</v>
      </c>
      <c r="G9627" t="inlineStr">
        <is>
          <t>1400-1459</t>
        </is>
      </c>
      <c r="H9627" s="9">
        <f>INT(F9627/100)</f>
        <v/>
      </c>
      <c r="I9627" t="n">
        <v>77</v>
      </c>
      <c r="J9627" t="n">
        <v>1</v>
      </c>
      <c r="K9627" t="n">
        <v>66</v>
      </c>
      <c r="L9627" t="n">
        <v>1</v>
      </c>
      <c r="M9627" t="n">
        <v>0</v>
      </c>
      <c r="O9627" t="n">
        <v>0</v>
      </c>
      <c r="P9627" t="n">
        <v>58</v>
      </c>
      <c r="Q9627" t="n">
        <v>0</v>
      </c>
      <c r="R9627" t="n">
        <v>0</v>
      </c>
      <c r="S9627" t="n">
        <v>0</v>
      </c>
      <c r="T9627" t="n">
        <v>8</v>
      </c>
    </row>
    <row r="9628">
      <c r="A9628" s="8" t="n">
        <v>46226</v>
      </c>
      <c r="B9628" t="inlineStr">
        <is>
          <t>YX</t>
        </is>
      </c>
      <c r="C9628" s="9">
        <f>_xlfn.XLOOKUP(B9628,Carriers[Code],Carriers[Airline])</f>
        <v/>
      </c>
      <c r="D9628" t="n">
        <v>5837</v>
      </c>
      <c r="E9628" t="inlineStr">
        <is>
          <t>CLT</t>
        </is>
      </c>
      <c r="F9628" s="10" t="n">
        <v>1413</v>
      </c>
      <c r="G9628" t="inlineStr">
        <is>
          <t>1400-1459</t>
        </is>
      </c>
      <c r="H9628" s="9">
        <f>INT(F9628/100)</f>
        <v/>
      </c>
      <c r="I9628" t="n">
        <v>-10</v>
      </c>
      <c r="J9628" t="n">
        <v>0</v>
      </c>
      <c r="K9628" t="n">
        <v>-23</v>
      </c>
      <c r="L9628" t="n">
        <v>0</v>
      </c>
      <c r="M9628" t="n">
        <v>0</v>
      </c>
      <c r="O9628" t="n">
        <v>0</v>
      </c>
    </row>
    <row r="9629">
      <c r="A9629" s="8" t="n">
        <v>46226</v>
      </c>
      <c r="B9629" t="inlineStr">
        <is>
          <t>UA</t>
        </is>
      </c>
      <c r="C9629" s="9">
        <f>_xlfn.XLOOKUP(B9629,Carriers[Code],Carriers[Airline])</f>
        <v/>
      </c>
      <c r="D9629" t="n">
        <v>721</v>
      </c>
      <c r="E9629" t="inlineStr">
        <is>
          <t>IAD</t>
        </is>
      </c>
      <c r="F9629" s="10" t="n">
        <v>1415</v>
      </c>
      <c r="G9629" t="inlineStr">
        <is>
          <t>1400-1459</t>
        </is>
      </c>
      <c r="H9629" s="9">
        <f>INT(F9629/100)</f>
        <v/>
      </c>
      <c r="I9629" t="n">
        <v>0</v>
      </c>
      <c r="J9629" t="n">
        <v>0</v>
      </c>
      <c r="K9629" t="n">
        <v>-5</v>
      </c>
      <c r="L9629" t="n">
        <v>0</v>
      </c>
      <c r="M9629" t="n">
        <v>0</v>
      </c>
      <c r="O9629" t="n">
        <v>0</v>
      </c>
    </row>
    <row r="9630">
      <c r="A9630" s="8" t="n">
        <v>46226</v>
      </c>
      <c r="B9630" t="inlineStr">
        <is>
          <t>WN</t>
        </is>
      </c>
      <c r="C9630" s="9">
        <f>_xlfn.XLOOKUP(B9630,Carriers[Code],Carriers[Airline])</f>
        <v/>
      </c>
      <c r="D9630" t="n">
        <v>743</v>
      </c>
      <c r="E9630" t="inlineStr">
        <is>
          <t>MCI</t>
        </is>
      </c>
      <c r="F9630" s="10" t="n">
        <v>1420</v>
      </c>
      <c r="G9630" t="inlineStr">
        <is>
          <t>1400-1459</t>
        </is>
      </c>
      <c r="H9630" s="9">
        <f>INT(F9630/100)</f>
        <v/>
      </c>
      <c r="I9630" t="n">
        <v>11</v>
      </c>
      <c r="J9630" t="n">
        <v>0</v>
      </c>
      <c r="K9630" t="n">
        <v>16</v>
      </c>
      <c r="L9630" t="n">
        <v>1</v>
      </c>
      <c r="M9630" t="n">
        <v>0</v>
      </c>
      <c r="O9630" t="n">
        <v>0</v>
      </c>
      <c r="P9630" t="n">
        <v>2</v>
      </c>
      <c r="Q9630" t="n">
        <v>0</v>
      </c>
      <c r="R9630" t="n">
        <v>5</v>
      </c>
      <c r="S9630" t="n">
        <v>0</v>
      </c>
      <c r="T9630" t="n">
        <v>9</v>
      </c>
    </row>
    <row r="9631">
      <c r="A9631" s="8" t="n">
        <v>46226</v>
      </c>
      <c r="B9631" t="inlineStr">
        <is>
          <t>YX</t>
        </is>
      </c>
      <c r="C9631" s="9">
        <f>_xlfn.XLOOKUP(B9631,Carriers[Code],Carriers[Airline])</f>
        <v/>
      </c>
      <c r="D9631" t="n">
        <v>5682</v>
      </c>
      <c r="E9631" t="inlineStr">
        <is>
          <t>DCA</t>
        </is>
      </c>
      <c r="F9631" s="10" t="n">
        <v>1420</v>
      </c>
      <c r="G9631" t="inlineStr">
        <is>
          <t>1400-1459</t>
        </is>
      </c>
      <c r="H9631" s="9">
        <f>INT(F9631/100)</f>
        <v/>
      </c>
      <c r="I9631" t="n">
        <v>37</v>
      </c>
      <c r="J9631" t="n">
        <v>1</v>
      </c>
      <c r="K9631" t="n">
        <v>24</v>
      </c>
      <c r="L9631" t="n">
        <v>1</v>
      </c>
      <c r="M9631" t="n">
        <v>0</v>
      </c>
      <c r="O9631" t="n">
        <v>0</v>
      </c>
      <c r="P9631" t="n">
        <v>0</v>
      </c>
      <c r="Q9631" t="n">
        <v>0</v>
      </c>
      <c r="R9631" t="n">
        <v>0</v>
      </c>
      <c r="S9631" t="n">
        <v>0</v>
      </c>
      <c r="T9631" t="n">
        <v>24</v>
      </c>
    </row>
    <row r="9632">
      <c r="A9632" s="8" t="n">
        <v>46226</v>
      </c>
      <c r="B9632" t="inlineStr">
        <is>
          <t>B6</t>
        </is>
      </c>
      <c r="C9632" s="9">
        <f>_xlfn.XLOOKUP(B9632,Carriers[Code],Carriers[Airline])</f>
        <v/>
      </c>
      <c r="D9632" t="n">
        <v>639</v>
      </c>
      <c r="E9632" t="inlineStr">
        <is>
          <t>AUS</t>
        </is>
      </c>
      <c r="F9632" s="10" t="n">
        <v>1421</v>
      </c>
      <c r="G9632" t="inlineStr">
        <is>
          <t>1400-1459</t>
        </is>
      </c>
      <c r="H9632" s="9">
        <f>INT(F9632/100)</f>
        <v/>
      </c>
      <c r="I9632" t="n">
        <v>61</v>
      </c>
      <c r="J9632" t="n">
        <v>1</v>
      </c>
      <c r="K9632" t="n">
        <v>49</v>
      </c>
      <c r="L9632" t="n">
        <v>1</v>
      </c>
      <c r="M9632" t="n">
        <v>0</v>
      </c>
      <c r="O9632" t="n">
        <v>0</v>
      </c>
      <c r="P9632" t="n">
        <v>43</v>
      </c>
      <c r="Q9632" t="n">
        <v>0</v>
      </c>
      <c r="R9632" t="n">
        <v>0</v>
      </c>
      <c r="S9632" t="n">
        <v>0</v>
      </c>
      <c r="T9632" t="n">
        <v>6</v>
      </c>
    </row>
    <row r="9633">
      <c r="A9633" s="8" t="n">
        <v>46226</v>
      </c>
      <c r="B9633" t="inlineStr">
        <is>
          <t>AA</t>
        </is>
      </c>
      <c r="C9633" s="9">
        <f>_xlfn.XLOOKUP(B9633,Carriers[Code],Carriers[Airline])</f>
        <v/>
      </c>
      <c r="D9633" t="n">
        <v>1611</v>
      </c>
      <c r="E9633" t="inlineStr">
        <is>
          <t>CLT</t>
        </is>
      </c>
      <c r="F9633" s="10" t="n">
        <v>1426</v>
      </c>
      <c r="G9633" t="inlineStr">
        <is>
          <t>1400-1459</t>
        </is>
      </c>
      <c r="H9633" s="9">
        <f>INT(F9633/100)</f>
        <v/>
      </c>
      <c r="I9633" t="n">
        <v>-7</v>
      </c>
      <c r="J9633" t="n">
        <v>0</v>
      </c>
      <c r="K9633" t="n">
        <v>-1</v>
      </c>
      <c r="L9633" t="n">
        <v>0</v>
      </c>
      <c r="M9633" t="n">
        <v>0</v>
      </c>
      <c r="O9633" t="n">
        <v>0</v>
      </c>
    </row>
    <row r="9634">
      <c r="A9634" s="8" t="n">
        <v>46226</v>
      </c>
      <c r="B9634" t="inlineStr">
        <is>
          <t>AA</t>
        </is>
      </c>
      <c r="C9634" s="9">
        <f>_xlfn.XLOOKUP(B9634,Carriers[Code],Carriers[Airline])</f>
        <v/>
      </c>
      <c r="D9634" t="n">
        <v>820</v>
      </c>
      <c r="E9634" t="inlineStr">
        <is>
          <t>DFW</t>
        </is>
      </c>
      <c r="F9634" s="10" t="n">
        <v>1427</v>
      </c>
      <c r="G9634" t="inlineStr">
        <is>
          <t>1400-1459</t>
        </is>
      </c>
      <c r="H9634" s="9">
        <f>INT(F9634/100)</f>
        <v/>
      </c>
      <c r="I9634" t="n">
        <v>11</v>
      </c>
      <c r="J9634" t="n">
        <v>0</v>
      </c>
      <c r="K9634" t="n">
        <v>-7</v>
      </c>
      <c r="L9634" t="n">
        <v>0</v>
      </c>
      <c r="M9634" t="n">
        <v>0</v>
      </c>
      <c r="O9634" t="n">
        <v>0</v>
      </c>
    </row>
    <row r="9635">
      <c r="A9635" s="8" t="n">
        <v>46226</v>
      </c>
      <c r="B9635" t="inlineStr">
        <is>
          <t>B6</t>
        </is>
      </c>
      <c r="C9635" s="9">
        <f>_xlfn.XLOOKUP(B9635,Carriers[Code],Carriers[Airline])</f>
        <v/>
      </c>
      <c r="D9635" t="n">
        <v>933</v>
      </c>
      <c r="E9635" t="inlineStr">
        <is>
          <t>IAH</t>
        </is>
      </c>
      <c r="F9635" s="10" t="n">
        <v>1429</v>
      </c>
      <c r="G9635" t="inlineStr">
        <is>
          <t>1400-1459</t>
        </is>
      </c>
      <c r="H9635" s="9">
        <f>INT(F9635/100)</f>
        <v/>
      </c>
      <c r="I9635" t="n">
        <v>38</v>
      </c>
      <c r="J9635" t="n">
        <v>1</v>
      </c>
      <c r="K9635" t="n">
        <v>32</v>
      </c>
      <c r="L9635" t="n">
        <v>1</v>
      </c>
      <c r="M9635" t="n">
        <v>0</v>
      </c>
      <c r="O9635" t="n">
        <v>0</v>
      </c>
      <c r="P9635" t="n">
        <v>14</v>
      </c>
      <c r="Q9635" t="n">
        <v>0</v>
      </c>
      <c r="R9635" t="n">
        <v>0</v>
      </c>
      <c r="S9635" t="n">
        <v>0</v>
      </c>
      <c r="T9635" t="n">
        <v>18</v>
      </c>
    </row>
    <row r="9636">
      <c r="A9636" s="8" t="n">
        <v>46226</v>
      </c>
      <c r="B9636" t="inlineStr">
        <is>
          <t>UA</t>
        </is>
      </c>
      <c r="C9636" s="9">
        <f>_xlfn.XLOOKUP(B9636,Carriers[Code],Carriers[Airline])</f>
        <v/>
      </c>
      <c r="D9636" t="n">
        <v>1076</v>
      </c>
      <c r="E9636" t="inlineStr">
        <is>
          <t>EWR</t>
        </is>
      </c>
      <c r="F9636" s="10" t="n">
        <v>1430</v>
      </c>
      <c r="G9636" t="inlineStr">
        <is>
          <t>1400-1459</t>
        </is>
      </c>
      <c r="H9636" s="9">
        <f>INT(F9636/100)</f>
        <v/>
      </c>
      <c r="I9636" t="n">
        <v>7</v>
      </c>
      <c r="J9636" t="n">
        <v>0</v>
      </c>
      <c r="K9636" t="n">
        <v>-3</v>
      </c>
      <c r="L9636" t="n">
        <v>0</v>
      </c>
      <c r="M9636" t="n">
        <v>0</v>
      </c>
      <c r="O9636" t="n">
        <v>0</v>
      </c>
    </row>
    <row r="9637">
      <c r="A9637" s="8" t="n">
        <v>46226</v>
      </c>
      <c r="B9637" t="inlineStr">
        <is>
          <t>YX</t>
        </is>
      </c>
      <c r="C9637" s="9">
        <f>_xlfn.XLOOKUP(B9637,Carriers[Code],Carriers[Airline])</f>
        <v/>
      </c>
      <c r="D9637" t="n">
        <v>5653</v>
      </c>
      <c r="E9637" t="inlineStr">
        <is>
          <t>CMH</t>
        </is>
      </c>
      <c r="F9637" s="10" t="n">
        <v>1438</v>
      </c>
      <c r="G9637" t="inlineStr">
        <is>
          <t>1400-1459</t>
        </is>
      </c>
      <c r="H9637" s="9">
        <f>INT(F9637/100)</f>
        <v/>
      </c>
      <c r="I9637" t="n">
        <v>0</v>
      </c>
      <c r="J9637" t="n">
        <v>0</v>
      </c>
      <c r="K9637" t="n">
        <v>-15</v>
      </c>
      <c r="L9637" t="n">
        <v>0</v>
      </c>
      <c r="M9637" t="n">
        <v>0</v>
      </c>
      <c r="O9637" t="n">
        <v>0</v>
      </c>
    </row>
    <row r="9638">
      <c r="A9638" s="8" t="n">
        <v>46226</v>
      </c>
      <c r="B9638" t="inlineStr">
        <is>
          <t>DL</t>
        </is>
      </c>
      <c r="C9638" s="9">
        <f>_xlfn.XLOOKUP(B9638,Carriers[Code],Carriers[Airline])</f>
        <v/>
      </c>
      <c r="D9638" t="n">
        <v>2677</v>
      </c>
      <c r="E9638" t="inlineStr">
        <is>
          <t>BNA</t>
        </is>
      </c>
      <c r="F9638" s="10" t="n">
        <v>1440</v>
      </c>
      <c r="G9638" t="inlineStr">
        <is>
          <t>1400-1459</t>
        </is>
      </c>
      <c r="H9638" s="9">
        <f>INT(F9638/100)</f>
        <v/>
      </c>
      <c r="I9638" t="n">
        <v>73</v>
      </c>
      <c r="J9638" t="n">
        <v>1</v>
      </c>
      <c r="K9638" t="n">
        <v>61</v>
      </c>
      <c r="L9638" t="n">
        <v>1</v>
      </c>
      <c r="M9638" t="n">
        <v>0</v>
      </c>
      <c r="O9638" t="n">
        <v>0</v>
      </c>
      <c r="P9638" t="n">
        <v>61</v>
      </c>
      <c r="Q9638" t="n">
        <v>0</v>
      </c>
      <c r="R9638" t="n">
        <v>0</v>
      </c>
      <c r="S9638" t="n">
        <v>0</v>
      </c>
      <c r="T9638" t="n">
        <v>0</v>
      </c>
    </row>
    <row r="9639">
      <c r="A9639" s="8" t="n">
        <v>46226</v>
      </c>
      <c r="B9639" t="inlineStr">
        <is>
          <t>DL</t>
        </is>
      </c>
      <c r="C9639" s="9">
        <f>_xlfn.XLOOKUP(B9639,Carriers[Code],Carriers[Airline])</f>
        <v/>
      </c>
      <c r="D9639" t="n">
        <v>1127</v>
      </c>
      <c r="E9639" t="inlineStr">
        <is>
          <t>MSP</t>
        </is>
      </c>
      <c r="F9639" s="10" t="n">
        <v>1452</v>
      </c>
      <c r="G9639" t="inlineStr">
        <is>
          <t>1400-1459</t>
        </is>
      </c>
      <c r="H9639" s="9">
        <f>INT(F9639/100)</f>
        <v/>
      </c>
      <c r="I9639" t="n">
        <v>19</v>
      </c>
      <c r="J9639" t="n">
        <v>1</v>
      </c>
      <c r="K9639" t="n">
        <v>12</v>
      </c>
      <c r="L9639" t="n">
        <v>0</v>
      </c>
      <c r="M9639" t="n">
        <v>0</v>
      </c>
      <c r="O9639" t="n">
        <v>0</v>
      </c>
    </row>
    <row r="9640">
      <c r="A9640" s="8" t="n">
        <v>46226</v>
      </c>
      <c r="B9640" t="inlineStr">
        <is>
          <t>YX</t>
        </is>
      </c>
      <c r="C9640" s="9">
        <f>_xlfn.XLOOKUP(B9640,Carriers[Code],Carriers[Airline])</f>
        <v/>
      </c>
      <c r="D9640" t="n">
        <v>5641</v>
      </c>
      <c r="E9640" t="inlineStr">
        <is>
          <t>CLE</t>
        </is>
      </c>
      <c r="F9640" s="10" t="n">
        <v>1454</v>
      </c>
      <c r="G9640" t="inlineStr">
        <is>
          <t>1400-1459</t>
        </is>
      </c>
      <c r="H9640" s="9">
        <f>INT(F9640/100)</f>
        <v/>
      </c>
      <c r="I9640" t="n">
        <v>36</v>
      </c>
      <c r="J9640" t="n">
        <v>1</v>
      </c>
      <c r="K9640" t="n">
        <v>24</v>
      </c>
      <c r="L9640" t="n">
        <v>1</v>
      </c>
      <c r="M9640" t="n">
        <v>0</v>
      </c>
      <c r="O9640" t="n">
        <v>0</v>
      </c>
      <c r="P9640" t="n">
        <v>21</v>
      </c>
      <c r="Q9640" t="n">
        <v>0</v>
      </c>
      <c r="R9640" t="n">
        <v>0</v>
      </c>
      <c r="S9640" t="n">
        <v>0</v>
      </c>
      <c r="T9640" t="n">
        <v>3</v>
      </c>
    </row>
    <row r="9641">
      <c r="A9641" s="8" t="n">
        <v>46226</v>
      </c>
      <c r="B9641" t="inlineStr">
        <is>
          <t>YX</t>
        </is>
      </c>
      <c r="C9641" s="9">
        <f>_xlfn.XLOOKUP(B9641,Carriers[Code],Carriers[Airline])</f>
        <v/>
      </c>
      <c r="D9641" t="n">
        <v>5736</v>
      </c>
      <c r="E9641" t="inlineStr">
        <is>
          <t>LGA</t>
        </is>
      </c>
      <c r="F9641" s="10" t="n">
        <v>1500</v>
      </c>
      <c r="G9641" t="inlineStr">
        <is>
          <t>1500-1559</t>
        </is>
      </c>
      <c r="H9641" s="9">
        <f>INT(F9641/100)</f>
        <v/>
      </c>
      <c r="I9641" t="n">
        <v>-2</v>
      </c>
      <c r="J9641" t="n">
        <v>0</v>
      </c>
      <c r="K9641" t="n">
        <v>-13</v>
      </c>
      <c r="L9641" t="n">
        <v>0</v>
      </c>
      <c r="M9641" t="n">
        <v>0</v>
      </c>
      <c r="O9641" t="n">
        <v>0</v>
      </c>
    </row>
    <row r="9642">
      <c r="A9642" s="8" t="n">
        <v>46226</v>
      </c>
      <c r="B9642" t="inlineStr">
        <is>
          <t>AA</t>
        </is>
      </c>
      <c r="C9642" s="9">
        <f>_xlfn.XLOOKUP(B9642,Carriers[Code],Carriers[Airline])</f>
        <v/>
      </c>
      <c r="D9642" t="n">
        <v>2882</v>
      </c>
      <c r="E9642" t="inlineStr">
        <is>
          <t>PHL</t>
        </is>
      </c>
      <c r="F9642" s="10" t="n">
        <v>1503</v>
      </c>
      <c r="G9642" t="inlineStr">
        <is>
          <t>1500-1559</t>
        </is>
      </c>
      <c r="H9642" s="9">
        <f>INT(F9642/100)</f>
        <v/>
      </c>
      <c r="I9642" t="n">
        <v>-6</v>
      </c>
      <c r="J9642" t="n">
        <v>0</v>
      </c>
      <c r="K9642" t="n">
        <v>16</v>
      </c>
      <c r="L9642" t="n">
        <v>1</v>
      </c>
      <c r="M9642" t="n">
        <v>0</v>
      </c>
      <c r="O9642" t="n">
        <v>0</v>
      </c>
      <c r="P9642" t="n">
        <v>0</v>
      </c>
      <c r="Q9642" t="n">
        <v>0</v>
      </c>
      <c r="R9642" t="n">
        <v>16</v>
      </c>
      <c r="S9642" t="n">
        <v>0</v>
      </c>
      <c r="T9642" t="n">
        <v>0</v>
      </c>
    </row>
    <row r="9643">
      <c r="A9643" s="8" t="n">
        <v>46226</v>
      </c>
      <c r="B9643" t="inlineStr">
        <is>
          <t>DL</t>
        </is>
      </c>
      <c r="C9643" s="9">
        <f>_xlfn.XLOOKUP(B9643,Carriers[Code],Carriers[Airline])</f>
        <v/>
      </c>
      <c r="D9643" t="n">
        <v>638</v>
      </c>
      <c r="E9643" t="inlineStr">
        <is>
          <t>ATL</t>
        </is>
      </c>
      <c r="F9643" s="10" t="n">
        <v>1510</v>
      </c>
      <c r="G9643" t="inlineStr">
        <is>
          <t>1500-1559</t>
        </is>
      </c>
      <c r="H9643" s="9">
        <f>INT(F9643/100)</f>
        <v/>
      </c>
      <c r="I9643" t="n">
        <v>15</v>
      </c>
      <c r="J9643" t="n">
        <v>1</v>
      </c>
      <c r="K9643" t="n">
        <v>-3</v>
      </c>
      <c r="L9643" t="n">
        <v>0</v>
      </c>
      <c r="M9643" t="n">
        <v>0</v>
      </c>
      <c r="O9643" t="n">
        <v>0</v>
      </c>
    </row>
    <row r="9644">
      <c r="A9644" s="8" t="n">
        <v>46226</v>
      </c>
      <c r="B9644" t="inlineStr">
        <is>
          <t>UA</t>
        </is>
      </c>
      <c r="C9644" s="9">
        <f>_xlfn.XLOOKUP(B9644,Carriers[Code],Carriers[Airline])</f>
        <v/>
      </c>
      <c r="D9644" t="n">
        <v>2297</v>
      </c>
      <c r="E9644" t="inlineStr">
        <is>
          <t>DEN</t>
        </is>
      </c>
      <c r="F9644" s="10" t="n">
        <v>1510</v>
      </c>
      <c r="G9644" t="inlineStr">
        <is>
          <t>1500-1559</t>
        </is>
      </c>
      <c r="H9644" s="9">
        <f>INT(F9644/100)</f>
        <v/>
      </c>
      <c r="I9644" t="n">
        <v>-10</v>
      </c>
      <c r="J9644" t="n">
        <v>0</v>
      </c>
      <c r="K9644" t="n">
        <v>-37</v>
      </c>
      <c r="L9644" t="n">
        <v>0</v>
      </c>
      <c r="M9644" t="n">
        <v>0</v>
      </c>
      <c r="O9644" t="n">
        <v>0</v>
      </c>
    </row>
    <row r="9645">
      <c r="A9645" s="8" t="n">
        <v>46226</v>
      </c>
      <c r="B9645" t="inlineStr">
        <is>
          <t>YX</t>
        </is>
      </c>
      <c r="C9645" s="9">
        <f>_xlfn.XLOOKUP(B9645,Carriers[Code],Carriers[Airline])</f>
        <v/>
      </c>
      <c r="D9645" t="n">
        <v>5706</v>
      </c>
      <c r="E9645" t="inlineStr">
        <is>
          <t>PHL</t>
        </is>
      </c>
      <c r="F9645" s="10" t="n">
        <v>1510</v>
      </c>
      <c r="G9645" t="inlineStr">
        <is>
          <t>1500-1559</t>
        </is>
      </c>
      <c r="H9645" s="9">
        <f>INT(F9645/100)</f>
        <v/>
      </c>
      <c r="I9645" t="n">
        <v>-5</v>
      </c>
      <c r="J9645" t="n">
        <v>0</v>
      </c>
      <c r="K9645" t="n">
        <v>2</v>
      </c>
      <c r="L9645" t="n">
        <v>0</v>
      </c>
      <c r="M9645" t="n">
        <v>0</v>
      </c>
      <c r="O9645" t="n">
        <v>0</v>
      </c>
    </row>
    <row r="9646">
      <c r="A9646" s="8" t="n">
        <v>46226</v>
      </c>
      <c r="B9646" t="inlineStr">
        <is>
          <t>UA</t>
        </is>
      </c>
      <c r="C9646" s="9">
        <f>_xlfn.XLOOKUP(B9646,Carriers[Code],Carriers[Airline])</f>
        <v/>
      </c>
      <c r="D9646" t="n">
        <v>1475</v>
      </c>
      <c r="E9646" t="inlineStr">
        <is>
          <t>ORD</t>
        </is>
      </c>
      <c r="F9646" s="10" t="n">
        <v>1513</v>
      </c>
      <c r="G9646" t="inlineStr">
        <is>
          <t>1500-1559</t>
        </is>
      </c>
      <c r="H9646" s="9">
        <f>INT(F9646/100)</f>
        <v/>
      </c>
      <c r="I9646" t="n">
        <v>17</v>
      </c>
      <c r="J9646" t="n">
        <v>1</v>
      </c>
      <c r="K9646" t="n">
        <v>15</v>
      </c>
      <c r="L9646" t="n">
        <v>1</v>
      </c>
      <c r="M9646" t="n">
        <v>0</v>
      </c>
      <c r="O9646" t="n">
        <v>0</v>
      </c>
      <c r="P9646" t="n">
        <v>3</v>
      </c>
      <c r="Q9646" t="n">
        <v>0</v>
      </c>
      <c r="R9646" t="n">
        <v>0</v>
      </c>
      <c r="S9646" t="n">
        <v>0</v>
      </c>
      <c r="T9646" t="n">
        <v>12</v>
      </c>
    </row>
    <row r="9647">
      <c r="A9647" s="8" t="n">
        <v>46226</v>
      </c>
      <c r="B9647" t="inlineStr">
        <is>
          <t>AA</t>
        </is>
      </c>
      <c r="C9647" s="9">
        <f>_xlfn.XLOOKUP(B9647,Carriers[Code],Carriers[Airline])</f>
        <v/>
      </c>
      <c r="D9647" t="n">
        <v>1565</v>
      </c>
      <c r="E9647" t="inlineStr">
        <is>
          <t>MIA</t>
        </is>
      </c>
      <c r="F9647" s="10" t="n">
        <v>1515</v>
      </c>
      <c r="G9647" t="inlineStr">
        <is>
          <t>1500-1559</t>
        </is>
      </c>
      <c r="H9647" s="9">
        <f>INT(F9647/100)</f>
        <v/>
      </c>
      <c r="I9647" t="n">
        <v>1</v>
      </c>
      <c r="J9647" t="n">
        <v>0</v>
      </c>
      <c r="K9647" t="n">
        <v>-11</v>
      </c>
      <c r="L9647" t="n">
        <v>0</v>
      </c>
      <c r="M9647" t="n">
        <v>0</v>
      </c>
      <c r="O9647" t="n">
        <v>0</v>
      </c>
    </row>
    <row r="9648">
      <c r="A9648" s="8" t="n">
        <v>46226</v>
      </c>
      <c r="B9648" t="inlineStr">
        <is>
          <t>B6</t>
        </is>
      </c>
      <c r="C9648" s="9">
        <f>_xlfn.XLOOKUP(B9648,Carriers[Code],Carriers[Airline])</f>
        <v/>
      </c>
      <c r="D9648" t="n">
        <v>897</v>
      </c>
      <c r="E9648" t="inlineStr">
        <is>
          <t>ATL</t>
        </is>
      </c>
      <c r="F9648" s="10" t="n">
        <v>1515</v>
      </c>
      <c r="G9648" t="inlineStr">
        <is>
          <t>1500-1559</t>
        </is>
      </c>
      <c r="H9648" s="9">
        <f>INT(F9648/100)</f>
        <v/>
      </c>
      <c r="I9648" t="n">
        <v>117</v>
      </c>
      <c r="J9648" t="n">
        <v>1</v>
      </c>
      <c r="K9648" t="n">
        <v>125</v>
      </c>
      <c r="L9648" t="n">
        <v>1</v>
      </c>
      <c r="M9648" t="n">
        <v>0</v>
      </c>
      <c r="O9648" t="n">
        <v>0</v>
      </c>
      <c r="P9648" t="n">
        <v>12</v>
      </c>
      <c r="Q9648" t="n">
        <v>0</v>
      </c>
      <c r="R9648" t="n">
        <v>8</v>
      </c>
      <c r="S9648" t="n">
        <v>0</v>
      </c>
      <c r="T9648" t="n">
        <v>105</v>
      </c>
    </row>
    <row r="9649">
      <c r="A9649" s="8" t="n">
        <v>46226</v>
      </c>
      <c r="B9649" t="inlineStr">
        <is>
          <t>DL</t>
        </is>
      </c>
      <c r="C9649" s="9">
        <f>_xlfn.XLOOKUP(B9649,Carriers[Code],Carriers[Airline])</f>
        <v/>
      </c>
      <c r="D9649" t="n">
        <v>776</v>
      </c>
      <c r="E9649" t="inlineStr">
        <is>
          <t>MIA</t>
        </is>
      </c>
      <c r="F9649" s="10" t="n">
        <v>1515</v>
      </c>
      <c r="G9649" t="inlineStr">
        <is>
          <t>1500-1559</t>
        </is>
      </c>
      <c r="H9649" s="9">
        <f>INT(F9649/100)</f>
        <v/>
      </c>
      <c r="I9649" t="n">
        <v>3</v>
      </c>
      <c r="J9649" t="n">
        <v>0</v>
      </c>
      <c r="K9649" t="n">
        <v>6</v>
      </c>
      <c r="L9649" t="n">
        <v>0</v>
      </c>
      <c r="M9649" t="n">
        <v>0</v>
      </c>
      <c r="O9649" t="n">
        <v>0</v>
      </c>
    </row>
    <row r="9650">
      <c r="A9650" s="8" t="n">
        <v>46226</v>
      </c>
      <c r="B9650" t="inlineStr">
        <is>
          <t>AA</t>
        </is>
      </c>
      <c r="C9650" s="9">
        <f>_xlfn.XLOOKUP(B9650,Carriers[Code],Carriers[Airline])</f>
        <v/>
      </c>
      <c r="D9650" t="n">
        <v>1563</v>
      </c>
      <c r="E9650" t="inlineStr">
        <is>
          <t>ORD</t>
        </is>
      </c>
      <c r="F9650" s="10" t="n">
        <v>1519</v>
      </c>
      <c r="G9650" t="inlineStr">
        <is>
          <t>1500-1559</t>
        </is>
      </c>
      <c r="H9650" s="9">
        <f>INT(F9650/100)</f>
        <v/>
      </c>
      <c r="I9650" t="n">
        <v>0</v>
      </c>
      <c r="J9650" t="n">
        <v>0</v>
      </c>
      <c r="K9650" t="n">
        <v>-13</v>
      </c>
      <c r="L9650" t="n">
        <v>0</v>
      </c>
      <c r="M9650" t="n">
        <v>0</v>
      </c>
      <c r="O9650" t="n">
        <v>0</v>
      </c>
    </row>
    <row r="9651">
      <c r="A9651" s="8" t="n">
        <v>46226</v>
      </c>
      <c r="B9651" t="inlineStr">
        <is>
          <t>YX</t>
        </is>
      </c>
      <c r="C9651" s="9">
        <f>_xlfn.XLOOKUP(B9651,Carriers[Code],Carriers[Airline])</f>
        <v/>
      </c>
      <c r="D9651" t="n">
        <v>4380</v>
      </c>
      <c r="E9651" t="inlineStr">
        <is>
          <t>DCA</t>
        </is>
      </c>
      <c r="F9651" s="10" t="n">
        <v>1519</v>
      </c>
      <c r="G9651" t="inlineStr">
        <is>
          <t>1500-1559</t>
        </is>
      </c>
      <c r="H9651" s="9">
        <f>INT(F9651/100)</f>
        <v/>
      </c>
      <c r="I9651" t="n">
        <v>18</v>
      </c>
      <c r="J9651" t="n">
        <v>1</v>
      </c>
      <c r="K9651" t="n">
        <v>3</v>
      </c>
      <c r="L9651" t="n">
        <v>0</v>
      </c>
      <c r="M9651" t="n">
        <v>0</v>
      </c>
      <c r="O9651" t="n">
        <v>0</v>
      </c>
    </row>
    <row r="9652">
      <c r="A9652" s="8" t="n">
        <v>46226</v>
      </c>
      <c r="B9652" t="inlineStr">
        <is>
          <t>AS</t>
        </is>
      </c>
      <c r="C9652" s="9">
        <f>_xlfn.XLOOKUP(B9652,Carriers[Code],Carriers[Airline])</f>
        <v/>
      </c>
      <c r="D9652" t="n">
        <v>1506</v>
      </c>
      <c r="E9652" t="inlineStr">
        <is>
          <t>SEA</t>
        </is>
      </c>
      <c r="F9652" s="10" t="n">
        <v>1526</v>
      </c>
      <c r="G9652" t="inlineStr">
        <is>
          <t>1500-1559</t>
        </is>
      </c>
      <c r="H9652" s="9">
        <f>INT(F9652/100)</f>
        <v/>
      </c>
      <c r="I9652" t="n">
        <v>-3</v>
      </c>
      <c r="J9652" t="n">
        <v>0</v>
      </c>
      <c r="K9652" t="n">
        <v>-14</v>
      </c>
      <c r="L9652" t="n">
        <v>0</v>
      </c>
      <c r="M9652" t="n">
        <v>0</v>
      </c>
      <c r="O9652" t="n">
        <v>0</v>
      </c>
    </row>
    <row r="9653">
      <c r="A9653" s="8" t="n">
        <v>46226</v>
      </c>
      <c r="B9653" t="inlineStr">
        <is>
          <t>B6</t>
        </is>
      </c>
      <c r="C9653" s="9">
        <f>_xlfn.XLOOKUP(B9653,Carriers[Code],Carriers[Airline])</f>
        <v/>
      </c>
      <c r="D9653" t="n">
        <v>1813</v>
      </c>
      <c r="E9653" t="inlineStr">
        <is>
          <t>ORF</t>
        </is>
      </c>
      <c r="F9653" s="10" t="n">
        <v>1527</v>
      </c>
      <c r="G9653" t="inlineStr">
        <is>
          <t>1500-1559</t>
        </is>
      </c>
      <c r="H9653" s="9">
        <f>INT(F9653/100)</f>
        <v/>
      </c>
      <c r="I9653" t="n">
        <v>-9</v>
      </c>
      <c r="J9653" t="n">
        <v>0</v>
      </c>
      <c r="K9653" t="n">
        <v>-13</v>
      </c>
      <c r="L9653" t="n">
        <v>0</v>
      </c>
      <c r="M9653" t="n">
        <v>0</v>
      </c>
      <c r="O9653" t="n">
        <v>0</v>
      </c>
    </row>
    <row r="9654">
      <c r="A9654" s="8" t="n">
        <v>46226</v>
      </c>
      <c r="B9654" t="inlineStr">
        <is>
          <t>DL</t>
        </is>
      </c>
      <c r="C9654" s="9">
        <f>_xlfn.XLOOKUP(B9654,Carriers[Code],Carriers[Airline])</f>
        <v/>
      </c>
      <c r="D9654" t="n">
        <v>2887</v>
      </c>
      <c r="E9654" t="inlineStr">
        <is>
          <t>MCO</t>
        </is>
      </c>
      <c r="F9654" s="10" t="n">
        <v>1527</v>
      </c>
      <c r="G9654" t="inlineStr">
        <is>
          <t>1500-1559</t>
        </is>
      </c>
      <c r="H9654" s="9">
        <f>INT(F9654/100)</f>
        <v/>
      </c>
      <c r="I9654" t="n">
        <v>-2</v>
      </c>
      <c r="J9654" t="n">
        <v>0</v>
      </c>
      <c r="K9654" t="n">
        <v>1</v>
      </c>
      <c r="L9654" t="n">
        <v>0</v>
      </c>
      <c r="M9654" t="n">
        <v>0</v>
      </c>
      <c r="O9654" t="n">
        <v>0</v>
      </c>
    </row>
    <row r="9655">
      <c r="A9655" s="8" t="n">
        <v>46226</v>
      </c>
      <c r="B9655" t="inlineStr">
        <is>
          <t>DL</t>
        </is>
      </c>
      <c r="C9655" s="9">
        <f>_xlfn.XLOOKUP(B9655,Carriers[Code],Carriers[Airline])</f>
        <v/>
      </c>
      <c r="D9655" t="n">
        <v>2196</v>
      </c>
      <c r="E9655" t="inlineStr">
        <is>
          <t>FLL</t>
        </is>
      </c>
      <c r="F9655" s="10" t="n">
        <v>1532</v>
      </c>
      <c r="G9655" t="inlineStr">
        <is>
          <t>1500-1559</t>
        </is>
      </c>
      <c r="H9655" s="9">
        <f>INT(F9655/100)</f>
        <v/>
      </c>
      <c r="I9655" t="n">
        <v>-1</v>
      </c>
      <c r="J9655" t="n">
        <v>0</v>
      </c>
      <c r="K9655" t="n">
        <v>30</v>
      </c>
      <c r="L9655" t="n">
        <v>1</v>
      </c>
      <c r="M9655" t="n">
        <v>0</v>
      </c>
      <c r="O9655" t="n">
        <v>0</v>
      </c>
      <c r="P9655" t="n">
        <v>0</v>
      </c>
      <c r="Q9655" t="n">
        <v>0</v>
      </c>
      <c r="R9655" t="n">
        <v>30</v>
      </c>
      <c r="S9655" t="n">
        <v>0</v>
      </c>
      <c r="T9655" t="n">
        <v>0</v>
      </c>
    </row>
    <row r="9656">
      <c r="A9656" s="8" t="n">
        <v>46226</v>
      </c>
      <c r="B9656" t="inlineStr">
        <is>
          <t>YX</t>
        </is>
      </c>
      <c r="C9656" s="9">
        <f>_xlfn.XLOOKUP(B9656,Carriers[Code],Carriers[Airline])</f>
        <v/>
      </c>
      <c r="D9656" t="n">
        <v>5657</v>
      </c>
      <c r="E9656" t="inlineStr">
        <is>
          <t>JAX</t>
        </is>
      </c>
      <c r="F9656" s="10" t="n">
        <v>1535</v>
      </c>
      <c r="G9656" t="inlineStr">
        <is>
          <t>1500-1559</t>
        </is>
      </c>
      <c r="H9656" s="9">
        <f>INT(F9656/100)</f>
        <v/>
      </c>
      <c r="I9656" t="n">
        <v>-7</v>
      </c>
      <c r="J9656" t="n">
        <v>0</v>
      </c>
      <c r="K9656" t="n">
        <v>-5</v>
      </c>
      <c r="L9656" t="n">
        <v>0</v>
      </c>
      <c r="M9656" t="n">
        <v>0</v>
      </c>
      <c r="O9656" t="n">
        <v>0</v>
      </c>
    </row>
    <row r="9657">
      <c r="A9657" s="8" t="n">
        <v>46226</v>
      </c>
      <c r="B9657" t="inlineStr">
        <is>
          <t>B6</t>
        </is>
      </c>
      <c r="C9657" s="9">
        <f>_xlfn.XLOOKUP(B9657,Carriers[Code],Carriers[Airline])</f>
        <v/>
      </c>
      <c r="D9657" t="n">
        <v>1237</v>
      </c>
      <c r="E9657" t="inlineStr">
        <is>
          <t>DTW</t>
        </is>
      </c>
      <c r="F9657" s="10" t="n">
        <v>1538</v>
      </c>
      <c r="G9657" t="inlineStr">
        <is>
          <t>1500-1559</t>
        </is>
      </c>
      <c r="H9657" s="9">
        <f>INT(F9657/100)</f>
        <v/>
      </c>
      <c r="I9657" t="n">
        <v>205</v>
      </c>
      <c r="J9657" t="n">
        <v>1</v>
      </c>
      <c r="K9657" t="n">
        <v>211</v>
      </c>
      <c r="L9657" t="n">
        <v>1</v>
      </c>
      <c r="M9657" t="n">
        <v>0</v>
      </c>
      <c r="O9657" t="n">
        <v>0</v>
      </c>
      <c r="P9657" t="n">
        <v>0</v>
      </c>
      <c r="Q9657" t="n">
        <v>0</v>
      </c>
      <c r="R9657" t="n">
        <v>11</v>
      </c>
      <c r="S9657" t="n">
        <v>0</v>
      </c>
      <c r="T9657" t="n">
        <v>200</v>
      </c>
    </row>
    <row r="9658">
      <c r="A9658" s="8" t="n">
        <v>46226</v>
      </c>
      <c r="B9658" t="inlineStr">
        <is>
          <t>B6</t>
        </is>
      </c>
      <c r="C9658" s="9">
        <f>_xlfn.XLOOKUP(B9658,Carriers[Code],Carriers[Airline])</f>
        <v/>
      </c>
      <c r="D9658" t="n">
        <v>2321</v>
      </c>
      <c r="E9658" t="inlineStr">
        <is>
          <t>PBI</t>
        </is>
      </c>
      <c r="F9658" s="10" t="n">
        <v>1539</v>
      </c>
      <c r="G9658" t="inlineStr">
        <is>
          <t>1500-1559</t>
        </is>
      </c>
      <c r="H9658" s="9">
        <f>INT(F9658/100)</f>
        <v/>
      </c>
      <c r="I9658" t="n">
        <v>39</v>
      </c>
      <c r="J9658" t="n">
        <v>1</v>
      </c>
      <c r="K9658" t="n">
        <v>34</v>
      </c>
      <c r="L9658" t="n">
        <v>1</v>
      </c>
      <c r="M9658" t="n">
        <v>0</v>
      </c>
      <c r="O9658" t="n">
        <v>0</v>
      </c>
      <c r="P9658" t="n">
        <v>6</v>
      </c>
      <c r="Q9658" t="n">
        <v>0</v>
      </c>
      <c r="R9658" t="n">
        <v>0</v>
      </c>
      <c r="S9658" t="n">
        <v>0</v>
      </c>
      <c r="T9658" t="n">
        <v>28</v>
      </c>
    </row>
    <row r="9659">
      <c r="A9659" s="8" t="n">
        <v>46226</v>
      </c>
      <c r="B9659" t="inlineStr">
        <is>
          <t>B6</t>
        </is>
      </c>
      <c r="C9659" s="9">
        <f>_xlfn.XLOOKUP(B9659,Carriers[Code],Carriers[Airline])</f>
        <v/>
      </c>
      <c r="D9659" t="n">
        <v>781</v>
      </c>
      <c r="E9659" t="inlineStr">
        <is>
          <t>RIC</t>
        </is>
      </c>
      <c r="F9659" s="10" t="n">
        <v>1540</v>
      </c>
      <c r="G9659" t="inlineStr">
        <is>
          <t>1500-1559</t>
        </is>
      </c>
      <c r="H9659" s="9">
        <f>INT(F9659/100)</f>
        <v/>
      </c>
      <c r="I9659" t="n">
        <v>25</v>
      </c>
      <c r="J9659" t="n">
        <v>1</v>
      </c>
      <c r="K9659" t="n">
        <v>18</v>
      </c>
      <c r="L9659" t="n">
        <v>1</v>
      </c>
      <c r="M9659" t="n">
        <v>0</v>
      </c>
      <c r="O9659" t="n">
        <v>0</v>
      </c>
      <c r="P9659" t="n">
        <v>18</v>
      </c>
      <c r="Q9659" t="n">
        <v>0</v>
      </c>
      <c r="R9659" t="n">
        <v>0</v>
      </c>
      <c r="S9659" t="n">
        <v>0</v>
      </c>
      <c r="T9659" t="n">
        <v>0</v>
      </c>
    </row>
    <row r="9660">
      <c r="A9660" s="8" t="n">
        <v>46226</v>
      </c>
      <c r="B9660" t="inlineStr">
        <is>
          <t>DL</t>
        </is>
      </c>
      <c r="C9660" s="9">
        <f>_xlfn.XLOOKUP(B9660,Carriers[Code],Carriers[Airline])</f>
        <v/>
      </c>
      <c r="D9660" t="n">
        <v>2889</v>
      </c>
      <c r="E9660" t="inlineStr">
        <is>
          <t>SEA</t>
        </is>
      </c>
      <c r="F9660" s="10" t="n">
        <v>1540</v>
      </c>
      <c r="G9660" t="inlineStr">
        <is>
          <t>1500-1559</t>
        </is>
      </c>
      <c r="H9660" s="9">
        <f>INT(F9660/100)</f>
        <v/>
      </c>
      <c r="I9660" t="n">
        <v>-1</v>
      </c>
      <c r="J9660" t="n">
        <v>0</v>
      </c>
      <c r="K9660" t="n">
        <v>-23</v>
      </c>
      <c r="L9660" t="n">
        <v>0</v>
      </c>
      <c r="M9660" t="n">
        <v>0</v>
      </c>
      <c r="O9660" t="n">
        <v>0</v>
      </c>
    </row>
    <row r="9661">
      <c r="A9661" s="8" t="n">
        <v>46226</v>
      </c>
      <c r="B9661" t="inlineStr">
        <is>
          <t>YX</t>
        </is>
      </c>
      <c r="C9661" s="9">
        <f>_xlfn.XLOOKUP(B9661,Carriers[Code],Carriers[Airline])</f>
        <v/>
      </c>
      <c r="D9661" t="n">
        <v>5689</v>
      </c>
      <c r="E9661" t="inlineStr">
        <is>
          <t>DCA</t>
        </is>
      </c>
      <c r="F9661" s="10" t="n">
        <v>1545</v>
      </c>
      <c r="G9661" t="inlineStr">
        <is>
          <t>1500-1559</t>
        </is>
      </c>
      <c r="H9661" s="9">
        <f>INT(F9661/100)</f>
        <v/>
      </c>
      <c r="I9661" t="n">
        <v>19</v>
      </c>
      <c r="J9661" t="n">
        <v>1</v>
      </c>
      <c r="K9661" t="n">
        <v>-16</v>
      </c>
      <c r="L9661" t="n">
        <v>0</v>
      </c>
      <c r="M9661" t="n">
        <v>0</v>
      </c>
      <c r="O9661" t="n">
        <v>0</v>
      </c>
    </row>
    <row r="9662">
      <c r="A9662" s="8" t="n">
        <v>46226</v>
      </c>
      <c r="B9662" t="inlineStr">
        <is>
          <t>B6</t>
        </is>
      </c>
      <c r="C9662" s="9">
        <f>_xlfn.XLOOKUP(B9662,Carriers[Code],Carriers[Airline])</f>
        <v/>
      </c>
      <c r="D9662" t="n">
        <v>233</v>
      </c>
      <c r="E9662" t="inlineStr">
        <is>
          <t>SFO</t>
        </is>
      </c>
      <c r="F9662" s="10" t="n">
        <v>1550</v>
      </c>
      <c r="G9662" t="inlineStr">
        <is>
          <t>1500-1559</t>
        </is>
      </c>
      <c r="H9662" s="9">
        <f>INT(F9662/100)</f>
        <v/>
      </c>
      <c r="I9662" t="n">
        <v>9</v>
      </c>
      <c r="J9662" t="n">
        <v>0</v>
      </c>
      <c r="K9662" t="n">
        <v>15</v>
      </c>
      <c r="L9662" t="n">
        <v>1</v>
      </c>
      <c r="M9662" t="n">
        <v>0</v>
      </c>
      <c r="O9662" t="n">
        <v>0</v>
      </c>
      <c r="P9662" t="n">
        <v>9</v>
      </c>
      <c r="Q9662" t="n">
        <v>0</v>
      </c>
      <c r="R9662" t="n">
        <v>6</v>
      </c>
      <c r="S9662" t="n">
        <v>0</v>
      </c>
      <c r="T9662" t="n">
        <v>0</v>
      </c>
    </row>
    <row r="9663">
      <c r="A9663" s="8" t="n">
        <v>46226</v>
      </c>
      <c r="B9663" t="inlineStr">
        <is>
          <t>YX</t>
        </is>
      </c>
      <c r="C9663" s="9">
        <f>_xlfn.XLOOKUP(B9663,Carriers[Code],Carriers[Airline])</f>
        <v/>
      </c>
      <c r="D9663" t="n">
        <v>5644</v>
      </c>
      <c r="E9663" t="inlineStr">
        <is>
          <t>BWI</t>
        </is>
      </c>
      <c r="F9663" s="10" t="n">
        <v>1550</v>
      </c>
      <c r="G9663" t="inlineStr">
        <is>
          <t>1500-1559</t>
        </is>
      </c>
      <c r="H9663" s="9">
        <f>INT(F9663/100)</f>
        <v/>
      </c>
      <c r="I9663" t="n">
        <v>-6</v>
      </c>
      <c r="J9663" t="n">
        <v>0</v>
      </c>
      <c r="K9663" t="n">
        <v>-21</v>
      </c>
      <c r="L9663" t="n">
        <v>0</v>
      </c>
      <c r="M9663" t="n">
        <v>0</v>
      </c>
      <c r="O9663" t="n">
        <v>0</v>
      </c>
    </row>
    <row r="9664">
      <c r="A9664" s="8" t="n">
        <v>46226</v>
      </c>
      <c r="B9664" t="inlineStr">
        <is>
          <t>UA</t>
        </is>
      </c>
      <c r="C9664" s="9">
        <f>_xlfn.XLOOKUP(B9664,Carriers[Code],Carriers[Airline])</f>
        <v/>
      </c>
      <c r="D9664" t="n">
        <v>1183</v>
      </c>
      <c r="E9664" t="inlineStr">
        <is>
          <t>IAH</t>
        </is>
      </c>
      <c r="F9664" s="10" t="n">
        <v>1554</v>
      </c>
      <c r="G9664" t="inlineStr">
        <is>
          <t>1500-1559</t>
        </is>
      </c>
      <c r="H9664" s="9">
        <f>INT(F9664/100)</f>
        <v/>
      </c>
      <c r="I9664" t="n">
        <v>82</v>
      </c>
      <c r="J9664" t="n">
        <v>1</v>
      </c>
      <c r="K9664" t="n">
        <v>83</v>
      </c>
      <c r="L9664" t="n">
        <v>1</v>
      </c>
      <c r="M9664" t="n">
        <v>0</v>
      </c>
      <c r="O9664" t="n">
        <v>0</v>
      </c>
      <c r="P9664" t="n">
        <v>81</v>
      </c>
      <c r="Q9664" t="n">
        <v>0</v>
      </c>
      <c r="R9664" t="n">
        <v>1</v>
      </c>
      <c r="S9664" t="n">
        <v>0</v>
      </c>
      <c r="T9664" t="n">
        <v>1</v>
      </c>
    </row>
    <row r="9665">
      <c r="A9665" s="8" t="n">
        <v>46226</v>
      </c>
      <c r="B9665" t="inlineStr">
        <is>
          <t>B6</t>
        </is>
      </c>
      <c r="C9665" s="9">
        <f>_xlfn.XLOOKUP(B9665,Carriers[Code],Carriers[Airline])</f>
        <v/>
      </c>
      <c r="D9665" t="n">
        <v>487</v>
      </c>
      <c r="E9665" t="inlineStr">
        <is>
          <t>LAX</t>
        </is>
      </c>
      <c r="F9665" s="10" t="n">
        <v>1555</v>
      </c>
      <c r="G9665" t="inlineStr">
        <is>
          <t>1500-1559</t>
        </is>
      </c>
      <c r="H9665" s="9">
        <f>INT(F9665/100)</f>
        <v/>
      </c>
      <c r="I9665" t="n">
        <v>0</v>
      </c>
      <c r="J9665" t="n">
        <v>0</v>
      </c>
      <c r="K9665" t="n">
        <v>-3</v>
      </c>
      <c r="L9665" t="n">
        <v>0</v>
      </c>
      <c r="M9665" t="n">
        <v>0</v>
      </c>
      <c r="O9665" t="n">
        <v>0</v>
      </c>
    </row>
    <row r="9666">
      <c r="A9666" s="8" t="n">
        <v>46226</v>
      </c>
      <c r="B9666" t="inlineStr">
        <is>
          <t>WN</t>
        </is>
      </c>
      <c r="C9666" s="9">
        <f>_xlfn.XLOOKUP(B9666,Carriers[Code],Carriers[Airline])</f>
        <v/>
      </c>
      <c r="D9666" t="n">
        <v>1053</v>
      </c>
      <c r="E9666" t="inlineStr">
        <is>
          <t>BWI</t>
        </is>
      </c>
      <c r="F9666" s="10" t="n">
        <v>1555</v>
      </c>
      <c r="G9666" t="inlineStr">
        <is>
          <t>1500-1559</t>
        </is>
      </c>
      <c r="H9666" s="9">
        <f>INT(F9666/100)</f>
        <v/>
      </c>
      <c r="I9666" t="n">
        <v>89</v>
      </c>
      <c r="J9666" t="n">
        <v>1</v>
      </c>
      <c r="K9666" t="n">
        <v>92</v>
      </c>
      <c r="L9666" t="n">
        <v>1</v>
      </c>
      <c r="M9666" t="n">
        <v>0</v>
      </c>
      <c r="O9666" t="n">
        <v>0</v>
      </c>
      <c r="P9666" t="n">
        <v>15</v>
      </c>
      <c r="Q9666" t="n">
        <v>0</v>
      </c>
      <c r="R9666" t="n">
        <v>3</v>
      </c>
      <c r="S9666" t="n">
        <v>0</v>
      </c>
      <c r="T9666" t="n">
        <v>74</v>
      </c>
    </row>
    <row r="9667">
      <c r="A9667" s="8" t="n">
        <v>46226</v>
      </c>
      <c r="B9667" t="inlineStr">
        <is>
          <t>YX</t>
        </is>
      </c>
      <c r="C9667" s="9">
        <f>_xlfn.XLOOKUP(B9667,Carriers[Code],Carriers[Airline])</f>
        <v/>
      </c>
      <c r="D9667" t="n">
        <v>5726</v>
      </c>
      <c r="E9667" t="inlineStr">
        <is>
          <t>LGA</t>
        </is>
      </c>
      <c r="F9667" s="10" t="n">
        <v>1600</v>
      </c>
      <c r="G9667" t="inlineStr">
        <is>
          <t>1600-1659</t>
        </is>
      </c>
      <c r="H9667" s="9">
        <f>INT(F9667/100)</f>
        <v/>
      </c>
      <c r="I9667" t="n">
        <v>-4</v>
      </c>
      <c r="J9667" t="n">
        <v>0</v>
      </c>
      <c r="K9667" t="n">
        <v>-23</v>
      </c>
      <c r="L9667" t="n">
        <v>0</v>
      </c>
      <c r="M9667" t="n">
        <v>0</v>
      </c>
      <c r="O9667" t="n">
        <v>0</v>
      </c>
    </row>
    <row r="9668">
      <c r="A9668" s="8" t="n">
        <v>46226</v>
      </c>
      <c r="B9668" t="inlineStr">
        <is>
          <t>DL</t>
        </is>
      </c>
      <c r="C9668" s="9">
        <f>_xlfn.XLOOKUP(B9668,Carriers[Code],Carriers[Airline])</f>
        <v/>
      </c>
      <c r="D9668" t="n">
        <v>1439</v>
      </c>
      <c r="E9668" t="inlineStr">
        <is>
          <t>TPA</t>
        </is>
      </c>
      <c r="F9668" s="10" t="n">
        <v>1605</v>
      </c>
      <c r="G9668" t="inlineStr">
        <is>
          <t>1600-1659</t>
        </is>
      </c>
      <c r="H9668" s="9">
        <f>INT(F9668/100)</f>
        <v/>
      </c>
      <c r="I9668" t="n">
        <v>1</v>
      </c>
      <c r="J9668" t="n">
        <v>0</v>
      </c>
      <c r="K9668" t="n">
        <v>-21</v>
      </c>
      <c r="L9668" t="n">
        <v>0</v>
      </c>
      <c r="M9668" t="n">
        <v>0</v>
      </c>
      <c r="O9668" t="n">
        <v>0</v>
      </c>
    </row>
    <row r="9669">
      <c r="A9669" s="8" t="n">
        <v>46226</v>
      </c>
      <c r="B9669" t="inlineStr">
        <is>
          <t>AA</t>
        </is>
      </c>
      <c r="C9669" s="9">
        <f>_xlfn.XLOOKUP(B9669,Carriers[Code],Carriers[Airline])</f>
        <v/>
      </c>
      <c r="D9669" t="n">
        <v>1595</v>
      </c>
      <c r="E9669" t="inlineStr">
        <is>
          <t>DFW</t>
        </is>
      </c>
      <c r="F9669" s="10" t="n">
        <v>1606</v>
      </c>
      <c r="G9669" t="inlineStr">
        <is>
          <t>1600-1659</t>
        </is>
      </c>
      <c r="H9669" s="9">
        <f>INT(F9669/100)</f>
        <v/>
      </c>
      <c r="I9669" t="n">
        <v>5</v>
      </c>
      <c r="J9669" t="n">
        <v>0</v>
      </c>
      <c r="K9669" t="n">
        <v>-16</v>
      </c>
      <c r="L9669" t="n">
        <v>0</v>
      </c>
      <c r="M9669" t="n">
        <v>0</v>
      </c>
      <c r="O9669" t="n">
        <v>0</v>
      </c>
    </row>
    <row r="9670">
      <c r="A9670" s="8" t="n">
        <v>46226</v>
      </c>
      <c r="B9670" t="inlineStr">
        <is>
          <t>B6</t>
        </is>
      </c>
      <c r="C9670" s="9">
        <f>_xlfn.XLOOKUP(B9670,Carriers[Code],Carriers[Airline])</f>
        <v/>
      </c>
      <c r="D9670" t="n">
        <v>1263</v>
      </c>
      <c r="E9670" t="inlineStr">
        <is>
          <t>TVC</t>
        </is>
      </c>
      <c r="F9670" s="10" t="n">
        <v>1608</v>
      </c>
      <c r="G9670" t="inlineStr">
        <is>
          <t>1600-1659</t>
        </is>
      </c>
      <c r="H9670" s="9">
        <f>INT(F9670/100)</f>
        <v/>
      </c>
      <c r="I9670" t="n">
        <v>-7</v>
      </c>
      <c r="J9670" t="n">
        <v>0</v>
      </c>
      <c r="K9670" t="n">
        <v>-10</v>
      </c>
      <c r="L9670" t="n">
        <v>0</v>
      </c>
      <c r="M9670" t="n">
        <v>0</v>
      </c>
      <c r="O9670" t="n">
        <v>0</v>
      </c>
    </row>
    <row r="9671">
      <c r="A9671" s="8" t="n">
        <v>46226</v>
      </c>
      <c r="B9671" t="inlineStr">
        <is>
          <t>DL</t>
        </is>
      </c>
      <c r="C9671" s="9">
        <f>_xlfn.XLOOKUP(B9671,Carriers[Code],Carriers[Airline])</f>
        <v/>
      </c>
      <c r="D9671" t="n">
        <v>314</v>
      </c>
      <c r="E9671" t="inlineStr">
        <is>
          <t>MCI</t>
        </is>
      </c>
      <c r="F9671" s="10" t="n">
        <v>1610</v>
      </c>
      <c r="G9671" t="inlineStr">
        <is>
          <t>1600-1659</t>
        </is>
      </c>
      <c r="H9671" s="9">
        <f>INT(F9671/100)</f>
        <v/>
      </c>
      <c r="I9671" t="n">
        <v>81</v>
      </c>
      <c r="J9671" t="n">
        <v>1</v>
      </c>
      <c r="K9671" t="n">
        <v>78</v>
      </c>
      <c r="L9671" t="n">
        <v>1</v>
      </c>
      <c r="M9671" t="n">
        <v>0</v>
      </c>
      <c r="O9671" t="n">
        <v>0</v>
      </c>
      <c r="P9671" t="n">
        <v>78</v>
      </c>
      <c r="Q9671" t="n">
        <v>0</v>
      </c>
      <c r="R9671" t="n">
        <v>0</v>
      </c>
      <c r="S9671" t="n">
        <v>0</v>
      </c>
      <c r="T9671" t="n">
        <v>0</v>
      </c>
    </row>
    <row r="9672">
      <c r="A9672" s="8" t="n">
        <v>46226</v>
      </c>
      <c r="B9672" t="inlineStr">
        <is>
          <t>YX</t>
        </is>
      </c>
      <c r="C9672" s="9">
        <f>_xlfn.XLOOKUP(B9672,Carriers[Code],Carriers[Airline])</f>
        <v/>
      </c>
      <c r="D9672" t="n">
        <v>5665</v>
      </c>
      <c r="E9672" t="inlineStr">
        <is>
          <t>RIC</t>
        </is>
      </c>
      <c r="F9672" s="10" t="n">
        <v>1610</v>
      </c>
      <c r="G9672" t="inlineStr">
        <is>
          <t>1600-1659</t>
        </is>
      </c>
      <c r="H9672" s="9">
        <f>INT(F9672/100)</f>
        <v/>
      </c>
      <c r="I9672" t="n">
        <v>15</v>
      </c>
      <c r="J9672" t="n">
        <v>1</v>
      </c>
      <c r="K9672" t="n">
        <v>-2</v>
      </c>
      <c r="L9672" t="n">
        <v>0</v>
      </c>
      <c r="M9672" t="n">
        <v>0</v>
      </c>
      <c r="O9672" t="n">
        <v>0</v>
      </c>
    </row>
    <row r="9673">
      <c r="A9673" s="8" t="n">
        <v>46226</v>
      </c>
      <c r="B9673" t="inlineStr">
        <is>
          <t>B6</t>
        </is>
      </c>
      <c r="C9673" s="9">
        <f>_xlfn.XLOOKUP(B9673,Carriers[Code],Carriers[Airline])</f>
        <v/>
      </c>
      <c r="D9673" t="n">
        <v>1355</v>
      </c>
      <c r="E9673" t="inlineStr">
        <is>
          <t>DCA</t>
        </is>
      </c>
      <c r="F9673" s="10" t="n">
        <v>1614</v>
      </c>
      <c r="G9673" t="inlineStr">
        <is>
          <t>1600-1659</t>
        </is>
      </c>
      <c r="H9673" s="9">
        <f>INT(F9673/100)</f>
        <v/>
      </c>
      <c r="I9673" t="n">
        <v>22</v>
      </c>
      <c r="J9673" t="n">
        <v>1</v>
      </c>
      <c r="K9673" t="n">
        <v>19</v>
      </c>
      <c r="L9673" t="n">
        <v>1</v>
      </c>
      <c r="M9673" t="n">
        <v>0</v>
      </c>
      <c r="O9673" t="n">
        <v>0</v>
      </c>
      <c r="P9673" t="n">
        <v>3</v>
      </c>
      <c r="Q9673" t="n">
        <v>0</v>
      </c>
      <c r="R9673" t="n">
        <v>0</v>
      </c>
      <c r="S9673" t="n">
        <v>0</v>
      </c>
      <c r="T9673" t="n">
        <v>16</v>
      </c>
    </row>
    <row r="9674">
      <c r="A9674" s="8" t="n">
        <v>46226</v>
      </c>
      <c r="B9674" t="inlineStr">
        <is>
          <t>DL</t>
        </is>
      </c>
      <c r="C9674" s="9">
        <f>_xlfn.XLOOKUP(B9674,Carriers[Code],Carriers[Airline])</f>
        <v/>
      </c>
      <c r="D9674" t="n">
        <v>2646</v>
      </c>
      <c r="E9674" t="inlineStr">
        <is>
          <t>ORD</t>
        </is>
      </c>
      <c r="F9674" s="10" t="n">
        <v>1615</v>
      </c>
      <c r="G9674" t="inlineStr">
        <is>
          <t>1600-1659</t>
        </is>
      </c>
      <c r="H9674" s="9">
        <f>INT(F9674/100)</f>
        <v/>
      </c>
      <c r="I9674" t="n">
        <v>-6</v>
      </c>
      <c r="J9674" t="n">
        <v>0</v>
      </c>
      <c r="K9674" t="n">
        <v>-28</v>
      </c>
      <c r="L9674" t="n">
        <v>0</v>
      </c>
      <c r="M9674" t="n">
        <v>0</v>
      </c>
      <c r="O9674" t="n">
        <v>0</v>
      </c>
    </row>
    <row r="9675">
      <c r="A9675" s="8" t="n">
        <v>46226</v>
      </c>
      <c r="B9675" t="inlineStr">
        <is>
          <t>UA</t>
        </is>
      </c>
      <c r="C9675" s="9">
        <f>_xlfn.XLOOKUP(B9675,Carriers[Code],Carriers[Airline])</f>
        <v/>
      </c>
      <c r="D9675" t="n">
        <v>512</v>
      </c>
      <c r="E9675" t="inlineStr">
        <is>
          <t>SFO</t>
        </is>
      </c>
      <c r="F9675" s="10" t="n">
        <v>1615</v>
      </c>
      <c r="G9675" t="inlineStr">
        <is>
          <t>1600-1659</t>
        </is>
      </c>
      <c r="H9675" s="9">
        <f>INT(F9675/100)</f>
        <v/>
      </c>
      <c r="I9675" t="n">
        <v>8</v>
      </c>
      <c r="J9675" t="n">
        <v>0</v>
      </c>
      <c r="K9675" t="n">
        <v>-6</v>
      </c>
      <c r="L9675" t="n">
        <v>0</v>
      </c>
      <c r="M9675" t="n">
        <v>0</v>
      </c>
      <c r="O9675" t="n">
        <v>0</v>
      </c>
    </row>
    <row r="9676">
      <c r="A9676" s="8" t="n">
        <v>46226</v>
      </c>
      <c r="B9676" t="inlineStr">
        <is>
          <t>YX</t>
        </is>
      </c>
      <c r="C9676" s="9">
        <f>_xlfn.XLOOKUP(B9676,Carriers[Code],Carriers[Airline])</f>
        <v/>
      </c>
      <c r="D9676" t="n">
        <v>5680</v>
      </c>
      <c r="E9676" t="inlineStr">
        <is>
          <t>PIT</t>
        </is>
      </c>
      <c r="F9676" s="10" t="n">
        <v>1615</v>
      </c>
      <c r="G9676" t="inlineStr">
        <is>
          <t>1600-1659</t>
        </is>
      </c>
      <c r="H9676" s="9">
        <f>INT(F9676/100)</f>
        <v/>
      </c>
      <c r="I9676" t="n">
        <v>-6</v>
      </c>
      <c r="J9676" t="n">
        <v>0</v>
      </c>
      <c r="K9676" t="n">
        <v>-27</v>
      </c>
      <c r="L9676" t="n">
        <v>0</v>
      </c>
      <c r="M9676" t="n">
        <v>0</v>
      </c>
      <c r="O9676" t="n">
        <v>0</v>
      </c>
    </row>
    <row r="9677">
      <c r="A9677" s="8" t="n">
        <v>46226</v>
      </c>
      <c r="B9677" t="inlineStr">
        <is>
          <t>B6</t>
        </is>
      </c>
      <c r="C9677" s="9">
        <f>_xlfn.XLOOKUP(B9677,Carriers[Code],Carriers[Airline])</f>
        <v/>
      </c>
      <c r="D9677" t="n">
        <v>391</v>
      </c>
      <c r="E9677" t="inlineStr">
        <is>
          <t>TPA</t>
        </is>
      </c>
      <c r="F9677" s="10" t="n">
        <v>1619</v>
      </c>
      <c r="G9677" t="inlineStr">
        <is>
          <t>1600-1659</t>
        </is>
      </c>
      <c r="H9677" s="9">
        <f>INT(F9677/100)</f>
        <v/>
      </c>
      <c r="I9677" t="n">
        <v>22</v>
      </c>
      <c r="J9677" t="n">
        <v>1</v>
      </c>
      <c r="K9677" t="n">
        <v>31</v>
      </c>
      <c r="L9677" t="n">
        <v>1</v>
      </c>
      <c r="M9677" t="n">
        <v>0</v>
      </c>
      <c r="O9677" t="n">
        <v>0</v>
      </c>
      <c r="P9677" t="n">
        <v>22</v>
      </c>
      <c r="Q9677" t="n">
        <v>0</v>
      </c>
      <c r="R9677" t="n">
        <v>9</v>
      </c>
      <c r="S9677" t="n">
        <v>0</v>
      </c>
      <c r="T9677" t="n">
        <v>0</v>
      </c>
    </row>
    <row r="9678">
      <c r="A9678" s="8" t="n">
        <v>46226</v>
      </c>
      <c r="B9678" t="inlineStr">
        <is>
          <t>YX</t>
        </is>
      </c>
      <c r="C9678" s="9">
        <f>_xlfn.XLOOKUP(B9678,Carriers[Code],Carriers[Airline])</f>
        <v/>
      </c>
      <c r="D9678" t="n">
        <v>4709</v>
      </c>
      <c r="E9678" t="inlineStr">
        <is>
          <t>ROC</t>
        </is>
      </c>
      <c r="F9678" s="10" t="n">
        <v>1619</v>
      </c>
      <c r="G9678" t="inlineStr">
        <is>
          <t>1600-1659</t>
        </is>
      </c>
      <c r="H9678" s="9">
        <f>INT(F9678/100)</f>
        <v/>
      </c>
      <c r="I9678" t="n">
        <v>-8</v>
      </c>
      <c r="J9678" t="n">
        <v>0</v>
      </c>
      <c r="K9678" t="n">
        <v>-24</v>
      </c>
      <c r="L9678" t="n">
        <v>0</v>
      </c>
      <c r="M9678" t="n">
        <v>0</v>
      </c>
      <c r="O9678" t="n">
        <v>0</v>
      </c>
    </row>
    <row r="9679">
      <c r="A9679" s="8" t="n">
        <v>46226</v>
      </c>
      <c r="B9679" t="inlineStr">
        <is>
          <t>B6</t>
        </is>
      </c>
      <c r="C9679" s="9">
        <f>_xlfn.XLOOKUP(B9679,Carriers[Code],Carriers[Airline])</f>
        <v/>
      </c>
      <c r="D9679" t="n">
        <v>319</v>
      </c>
      <c r="E9679" t="inlineStr">
        <is>
          <t>SAN</t>
        </is>
      </c>
      <c r="F9679" s="10" t="n">
        <v>1620</v>
      </c>
      <c r="G9679" t="inlineStr">
        <is>
          <t>1600-1659</t>
        </is>
      </c>
      <c r="H9679" s="9">
        <f>INT(F9679/100)</f>
        <v/>
      </c>
      <c r="I9679" t="n">
        <v>65</v>
      </c>
      <c r="J9679" t="n">
        <v>1</v>
      </c>
      <c r="K9679" t="n">
        <v>59</v>
      </c>
      <c r="L9679" t="n">
        <v>1</v>
      </c>
      <c r="M9679" t="n">
        <v>0</v>
      </c>
      <c r="O9679" t="n">
        <v>0</v>
      </c>
      <c r="P9679" t="n">
        <v>13</v>
      </c>
      <c r="Q9679" t="n">
        <v>0</v>
      </c>
      <c r="R9679" t="n">
        <v>0</v>
      </c>
      <c r="S9679" t="n">
        <v>0</v>
      </c>
      <c r="T9679" t="n">
        <v>46</v>
      </c>
    </row>
    <row r="9680">
      <c r="A9680" s="8" t="n">
        <v>46226</v>
      </c>
      <c r="B9680" t="inlineStr">
        <is>
          <t>B6</t>
        </is>
      </c>
      <c r="C9680" s="9">
        <f>_xlfn.XLOOKUP(B9680,Carriers[Code],Carriers[Airline])</f>
        <v/>
      </c>
      <c r="D9680" t="n">
        <v>551</v>
      </c>
      <c r="E9680" t="inlineStr">
        <is>
          <t>MCO</t>
        </is>
      </c>
      <c r="F9680" s="10" t="n">
        <v>1620</v>
      </c>
      <c r="G9680" t="inlineStr">
        <is>
          <t>1600-1659</t>
        </is>
      </c>
      <c r="H9680" s="9">
        <f>INT(F9680/100)</f>
        <v/>
      </c>
      <c r="I9680" t="n">
        <v>15</v>
      </c>
      <c r="J9680" t="n">
        <v>1</v>
      </c>
      <c r="K9680" t="n">
        <v>-1</v>
      </c>
      <c r="L9680" t="n">
        <v>0</v>
      </c>
      <c r="M9680" t="n">
        <v>0</v>
      </c>
      <c r="O9680" t="n">
        <v>0</v>
      </c>
    </row>
    <row r="9681">
      <c r="A9681" s="8" t="n">
        <v>46226</v>
      </c>
      <c r="B9681" t="inlineStr">
        <is>
          <t>B6</t>
        </is>
      </c>
      <c r="C9681" s="9">
        <f>_xlfn.XLOOKUP(B9681,Carriers[Code],Carriers[Airline])</f>
        <v/>
      </c>
      <c r="D9681" t="n">
        <v>2065</v>
      </c>
      <c r="E9681" t="inlineStr">
        <is>
          <t>RSW</t>
        </is>
      </c>
      <c r="F9681" s="10" t="n">
        <v>1622</v>
      </c>
      <c r="G9681" t="inlineStr">
        <is>
          <t>1600-1659</t>
        </is>
      </c>
      <c r="H9681" s="9">
        <f>INT(F9681/100)</f>
        <v/>
      </c>
      <c r="M9681" t="n">
        <v>1</v>
      </c>
      <c r="N9681" t="inlineStr">
        <is>
          <t>A</t>
        </is>
      </c>
      <c r="O9681" t="n">
        <v>0</v>
      </c>
    </row>
    <row r="9682">
      <c r="A9682" s="8" t="n">
        <v>46226</v>
      </c>
      <c r="B9682" t="inlineStr">
        <is>
          <t>DL</t>
        </is>
      </c>
      <c r="C9682" s="9">
        <f>_xlfn.XLOOKUP(B9682,Carriers[Code],Carriers[Airline])</f>
        <v/>
      </c>
      <c r="D9682" t="n">
        <v>318</v>
      </c>
      <c r="E9682" t="inlineStr">
        <is>
          <t>LAX</t>
        </is>
      </c>
      <c r="F9682" s="10" t="n">
        <v>1625</v>
      </c>
      <c r="G9682" t="inlineStr">
        <is>
          <t>1600-1659</t>
        </is>
      </c>
      <c r="H9682" s="9">
        <f>INT(F9682/100)</f>
        <v/>
      </c>
      <c r="I9682" t="n">
        <v>49</v>
      </c>
      <c r="J9682" t="n">
        <v>1</v>
      </c>
      <c r="K9682" t="n">
        <v>43</v>
      </c>
      <c r="L9682" t="n">
        <v>1</v>
      </c>
      <c r="M9682" t="n">
        <v>0</v>
      </c>
      <c r="O9682" t="n">
        <v>0</v>
      </c>
      <c r="P9682" t="n">
        <v>0</v>
      </c>
      <c r="Q9682" t="n">
        <v>0</v>
      </c>
      <c r="R9682" t="n">
        <v>0</v>
      </c>
      <c r="S9682" t="n">
        <v>0</v>
      </c>
      <c r="T9682" t="n">
        <v>43</v>
      </c>
    </row>
    <row r="9683">
      <c r="A9683" s="8" t="n">
        <v>46226</v>
      </c>
      <c r="B9683" t="inlineStr">
        <is>
          <t>YX</t>
        </is>
      </c>
      <c r="C9683" s="9">
        <f>_xlfn.XLOOKUP(B9683,Carriers[Code],Carriers[Airline])</f>
        <v/>
      </c>
      <c r="D9683" t="n">
        <v>5619</v>
      </c>
      <c r="E9683" t="inlineStr">
        <is>
          <t>MKE</t>
        </is>
      </c>
      <c r="F9683" s="10" t="n">
        <v>1625</v>
      </c>
      <c r="G9683" t="inlineStr">
        <is>
          <t>1600-1659</t>
        </is>
      </c>
      <c r="H9683" s="9">
        <f>INT(F9683/100)</f>
        <v/>
      </c>
      <c r="I9683" t="n">
        <v>-4</v>
      </c>
      <c r="J9683" t="n">
        <v>0</v>
      </c>
      <c r="K9683" t="n">
        <v>-26</v>
      </c>
      <c r="L9683" t="n">
        <v>0</v>
      </c>
      <c r="M9683" t="n">
        <v>0</v>
      </c>
      <c r="O9683" t="n">
        <v>0</v>
      </c>
    </row>
    <row r="9684">
      <c r="A9684" s="8" t="n">
        <v>46226</v>
      </c>
      <c r="B9684" t="inlineStr">
        <is>
          <t>DL</t>
        </is>
      </c>
      <c r="C9684" s="9">
        <f>_xlfn.XLOOKUP(B9684,Carriers[Code],Carriers[Airline])</f>
        <v/>
      </c>
      <c r="D9684" t="n">
        <v>399</v>
      </c>
      <c r="E9684" t="inlineStr">
        <is>
          <t>ATL</t>
        </is>
      </c>
      <c r="F9684" s="10" t="n">
        <v>1630</v>
      </c>
      <c r="G9684" t="inlineStr">
        <is>
          <t>1600-1659</t>
        </is>
      </c>
      <c r="H9684" s="9">
        <f>INT(F9684/100)</f>
        <v/>
      </c>
      <c r="I9684" t="n">
        <v>-5</v>
      </c>
      <c r="J9684" t="n">
        <v>0</v>
      </c>
      <c r="K9684" t="n">
        <v>-35</v>
      </c>
      <c r="L9684" t="n">
        <v>0</v>
      </c>
      <c r="M9684" t="n">
        <v>0</v>
      </c>
      <c r="O9684" t="n">
        <v>0</v>
      </c>
    </row>
    <row r="9685">
      <c r="A9685" s="8" t="n">
        <v>46226</v>
      </c>
      <c r="B9685" t="inlineStr">
        <is>
          <t>WN</t>
        </is>
      </c>
      <c r="C9685" s="9">
        <f>_xlfn.XLOOKUP(B9685,Carriers[Code],Carriers[Airline])</f>
        <v/>
      </c>
      <c r="D9685" t="n">
        <v>749</v>
      </c>
      <c r="E9685" t="inlineStr">
        <is>
          <t>SAN</t>
        </is>
      </c>
      <c r="F9685" s="10" t="n">
        <v>1630</v>
      </c>
      <c r="G9685" t="inlineStr">
        <is>
          <t>1600-1659</t>
        </is>
      </c>
      <c r="H9685" s="9">
        <f>INT(F9685/100)</f>
        <v/>
      </c>
      <c r="I9685" t="n">
        <v>95</v>
      </c>
      <c r="J9685" t="n">
        <v>1</v>
      </c>
      <c r="K9685" t="n">
        <v>88</v>
      </c>
      <c r="L9685" t="n">
        <v>1</v>
      </c>
      <c r="M9685" t="n">
        <v>0</v>
      </c>
      <c r="O9685" t="n">
        <v>0</v>
      </c>
      <c r="P9685" t="n">
        <v>16</v>
      </c>
      <c r="Q9685" t="n">
        <v>0</v>
      </c>
      <c r="R9685" t="n">
        <v>0</v>
      </c>
      <c r="S9685" t="n">
        <v>0</v>
      </c>
      <c r="T9685" t="n">
        <v>72</v>
      </c>
    </row>
    <row r="9686">
      <c r="A9686" s="8" t="n">
        <v>46226</v>
      </c>
      <c r="B9686" t="inlineStr">
        <is>
          <t>AS</t>
        </is>
      </c>
      <c r="C9686" s="9">
        <f>_xlfn.XLOOKUP(B9686,Carriers[Code],Carriers[Airline])</f>
        <v/>
      </c>
      <c r="D9686" t="n">
        <v>389</v>
      </c>
      <c r="E9686" t="inlineStr">
        <is>
          <t>SAN</t>
        </is>
      </c>
      <c r="F9686" s="10" t="n">
        <v>1633</v>
      </c>
      <c r="G9686" t="inlineStr">
        <is>
          <t>1600-1659</t>
        </is>
      </c>
      <c r="H9686" s="9">
        <f>INT(F9686/100)</f>
        <v/>
      </c>
      <c r="I9686" t="n">
        <v>23</v>
      </c>
      <c r="J9686" t="n">
        <v>1</v>
      </c>
      <c r="K9686" t="n">
        <v>6</v>
      </c>
      <c r="L9686" t="n">
        <v>0</v>
      </c>
      <c r="M9686" t="n">
        <v>0</v>
      </c>
      <c r="O9686" t="n">
        <v>0</v>
      </c>
    </row>
    <row r="9687">
      <c r="A9687" s="8" t="n">
        <v>46226</v>
      </c>
      <c r="B9687" t="inlineStr">
        <is>
          <t>WN</t>
        </is>
      </c>
      <c r="C9687" s="9">
        <f>_xlfn.XLOOKUP(B9687,Carriers[Code],Carriers[Airline])</f>
        <v/>
      </c>
      <c r="D9687" t="n">
        <v>4106</v>
      </c>
      <c r="E9687" t="inlineStr">
        <is>
          <t>MDW</t>
        </is>
      </c>
      <c r="F9687" s="10" t="n">
        <v>1645</v>
      </c>
      <c r="G9687" t="inlineStr">
        <is>
          <t>1600-1659</t>
        </is>
      </c>
      <c r="H9687" s="9">
        <f>INT(F9687/100)</f>
        <v/>
      </c>
      <c r="I9687" t="n">
        <v>38</v>
      </c>
      <c r="J9687" t="n">
        <v>1</v>
      </c>
      <c r="K9687" t="n">
        <v>15</v>
      </c>
      <c r="L9687" t="n">
        <v>1</v>
      </c>
      <c r="M9687" t="n">
        <v>0</v>
      </c>
      <c r="O9687" t="n">
        <v>0</v>
      </c>
      <c r="P9687" t="n">
        <v>15</v>
      </c>
      <c r="Q9687" t="n">
        <v>0</v>
      </c>
      <c r="R9687" t="n">
        <v>0</v>
      </c>
      <c r="S9687" t="n">
        <v>0</v>
      </c>
      <c r="T9687" t="n">
        <v>0</v>
      </c>
    </row>
    <row r="9688">
      <c r="A9688" s="8" t="n">
        <v>46226</v>
      </c>
      <c r="B9688" t="inlineStr">
        <is>
          <t>AA</t>
        </is>
      </c>
      <c r="C9688" s="9">
        <f>_xlfn.XLOOKUP(B9688,Carriers[Code],Carriers[Airline])</f>
        <v/>
      </c>
      <c r="D9688" t="n">
        <v>1573</v>
      </c>
      <c r="E9688" t="inlineStr">
        <is>
          <t>CLT</t>
        </is>
      </c>
      <c r="F9688" s="10" t="n">
        <v>1646</v>
      </c>
      <c r="G9688" t="inlineStr">
        <is>
          <t>1600-1659</t>
        </is>
      </c>
      <c r="H9688" s="9">
        <f>INT(F9688/100)</f>
        <v/>
      </c>
      <c r="I9688" t="n">
        <v>67</v>
      </c>
      <c r="J9688" t="n">
        <v>1</v>
      </c>
      <c r="K9688" t="n">
        <v>68</v>
      </c>
      <c r="L9688" t="n">
        <v>1</v>
      </c>
      <c r="M9688" t="n">
        <v>0</v>
      </c>
      <c r="O9688" t="n">
        <v>0</v>
      </c>
      <c r="P9688" t="n">
        <v>15</v>
      </c>
      <c r="Q9688" t="n">
        <v>0</v>
      </c>
      <c r="R9688" t="n">
        <v>1</v>
      </c>
      <c r="S9688" t="n">
        <v>0</v>
      </c>
      <c r="T9688" t="n">
        <v>52</v>
      </c>
    </row>
    <row r="9689">
      <c r="A9689" s="8" t="n">
        <v>46226</v>
      </c>
      <c r="B9689" t="inlineStr">
        <is>
          <t>B6</t>
        </is>
      </c>
      <c r="C9689" s="9">
        <f>_xlfn.XLOOKUP(B9689,Carriers[Code],Carriers[Airline])</f>
        <v/>
      </c>
      <c r="D9689" t="n">
        <v>509</v>
      </c>
      <c r="E9689" t="inlineStr">
        <is>
          <t>JAX</t>
        </is>
      </c>
      <c r="F9689" s="10" t="n">
        <v>1650</v>
      </c>
      <c r="G9689" t="inlineStr">
        <is>
          <t>1600-1659</t>
        </is>
      </c>
      <c r="H9689" s="9">
        <f>INT(F9689/100)</f>
        <v/>
      </c>
      <c r="I9689" t="n">
        <v>20</v>
      </c>
      <c r="J9689" t="n">
        <v>1</v>
      </c>
      <c r="K9689" t="n">
        <v>8</v>
      </c>
      <c r="L9689" t="n">
        <v>0</v>
      </c>
      <c r="M9689" t="n">
        <v>0</v>
      </c>
      <c r="O9689" t="n">
        <v>0</v>
      </c>
    </row>
    <row r="9690">
      <c r="A9690" s="8" t="n">
        <v>46226</v>
      </c>
      <c r="B9690" t="inlineStr">
        <is>
          <t>AS</t>
        </is>
      </c>
      <c r="C9690" s="9">
        <f>_xlfn.XLOOKUP(B9690,Carriers[Code],Carriers[Airline])</f>
        <v/>
      </c>
      <c r="D9690" t="n">
        <v>1319</v>
      </c>
      <c r="E9690" t="inlineStr">
        <is>
          <t>PDX</t>
        </is>
      </c>
      <c r="F9690" s="10" t="n">
        <v>1654</v>
      </c>
      <c r="G9690" t="inlineStr">
        <is>
          <t>1600-1659</t>
        </is>
      </c>
      <c r="H9690" s="9">
        <f>INT(F9690/100)</f>
        <v/>
      </c>
      <c r="I9690" t="n">
        <v>-1</v>
      </c>
      <c r="J9690" t="n">
        <v>0</v>
      </c>
      <c r="K9690" t="n">
        <v>-22</v>
      </c>
      <c r="L9690" t="n">
        <v>0</v>
      </c>
      <c r="M9690" t="n">
        <v>0</v>
      </c>
      <c r="O9690" t="n">
        <v>0</v>
      </c>
    </row>
    <row r="9691">
      <c r="A9691" s="8" t="n">
        <v>46226</v>
      </c>
      <c r="B9691" t="inlineStr">
        <is>
          <t>B6</t>
        </is>
      </c>
      <c r="C9691" s="9">
        <f>_xlfn.XLOOKUP(B9691,Carriers[Code],Carriers[Airline])</f>
        <v/>
      </c>
      <c r="D9691" t="n">
        <v>507</v>
      </c>
      <c r="E9691" t="inlineStr">
        <is>
          <t>BNA</t>
        </is>
      </c>
      <c r="F9691" s="10" t="n">
        <v>1655</v>
      </c>
      <c r="G9691" t="inlineStr">
        <is>
          <t>1600-1659</t>
        </is>
      </c>
      <c r="H9691" s="9">
        <f>INT(F9691/100)</f>
        <v/>
      </c>
      <c r="I9691" t="n">
        <v>70</v>
      </c>
      <c r="J9691" t="n">
        <v>1</v>
      </c>
      <c r="K9691" t="n">
        <v>73</v>
      </c>
      <c r="L9691" t="n">
        <v>1</v>
      </c>
      <c r="M9691" t="n">
        <v>0</v>
      </c>
      <c r="O9691" t="n">
        <v>0</v>
      </c>
      <c r="P9691" t="n">
        <v>70</v>
      </c>
      <c r="Q9691" t="n">
        <v>0</v>
      </c>
      <c r="R9691" t="n">
        <v>3</v>
      </c>
      <c r="S9691" t="n">
        <v>0</v>
      </c>
      <c r="T9691" t="n">
        <v>0</v>
      </c>
    </row>
    <row r="9692">
      <c r="A9692" s="8" t="n">
        <v>46226</v>
      </c>
      <c r="B9692" t="inlineStr">
        <is>
          <t>UA</t>
        </is>
      </c>
      <c r="C9692" s="9">
        <f>_xlfn.XLOOKUP(B9692,Carriers[Code],Carriers[Airline])</f>
        <v/>
      </c>
      <c r="D9692" t="n">
        <v>800</v>
      </c>
      <c r="E9692" t="inlineStr">
        <is>
          <t>DEN</t>
        </is>
      </c>
      <c r="F9692" s="10" t="n">
        <v>1657</v>
      </c>
      <c r="G9692" t="inlineStr">
        <is>
          <t>1600-1659</t>
        </is>
      </c>
      <c r="H9692" s="9">
        <f>INT(F9692/100)</f>
        <v/>
      </c>
      <c r="I9692" t="n">
        <v>-4</v>
      </c>
      <c r="J9692" t="n">
        <v>0</v>
      </c>
      <c r="K9692" t="n">
        <v>-10</v>
      </c>
      <c r="L9692" t="n">
        <v>0</v>
      </c>
      <c r="M9692" t="n">
        <v>0</v>
      </c>
      <c r="O9692" t="n">
        <v>0</v>
      </c>
    </row>
    <row r="9693">
      <c r="A9693" s="8" t="n">
        <v>46226</v>
      </c>
      <c r="B9693" t="inlineStr">
        <is>
          <t>B6</t>
        </is>
      </c>
      <c r="C9693" s="9">
        <f>_xlfn.XLOOKUP(B9693,Carriers[Code],Carriers[Airline])</f>
        <v/>
      </c>
      <c r="D9693" t="n">
        <v>733</v>
      </c>
      <c r="E9693" t="inlineStr">
        <is>
          <t>SFO</t>
        </is>
      </c>
      <c r="F9693" s="10" t="n">
        <v>1700</v>
      </c>
      <c r="G9693" t="inlineStr">
        <is>
          <t>1700-1759</t>
        </is>
      </c>
      <c r="H9693" s="9">
        <f>INT(F9693/100)</f>
        <v/>
      </c>
      <c r="I9693" t="n">
        <v>85</v>
      </c>
      <c r="J9693" t="n">
        <v>1</v>
      </c>
      <c r="K9693" t="n">
        <v>116</v>
      </c>
      <c r="L9693" t="n">
        <v>1</v>
      </c>
      <c r="M9693" t="n">
        <v>0</v>
      </c>
      <c r="O9693" t="n">
        <v>0</v>
      </c>
      <c r="P9693" t="n">
        <v>0</v>
      </c>
      <c r="Q9693" t="n">
        <v>0</v>
      </c>
      <c r="R9693" t="n">
        <v>116</v>
      </c>
      <c r="S9693" t="n">
        <v>0</v>
      </c>
      <c r="T9693" t="n">
        <v>0</v>
      </c>
    </row>
    <row r="9694">
      <c r="A9694" s="8" t="n">
        <v>46226</v>
      </c>
      <c r="B9694" t="inlineStr">
        <is>
          <t>UA</t>
        </is>
      </c>
      <c r="C9694" s="9">
        <f>_xlfn.XLOOKUP(B9694,Carriers[Code],Carriers[Airline])</f>
        <v/>
      </c>
      <c r="D9694" t="n">
        <v>2040</v>
      </c>
      <c r="E9694" t="inlineStr">
        <is>
          <t>ORD</t>
        </is>
      </c>
      <c r="F9694" s="10" t="n">
        <v>1700</v>
      </c>
      <c r="G9694" t="inlineStr">
        <is>
          <t>1700-1759</t>
        </is>
      </c>
      <c r="H9694" s="9">
        <f>INT(F9694/100)</f>
        <v/>
      </c>
      <c r="I9694" t="n">
        <v>44</v>
      </c>
      <c r="J9694" t="n">
        <v>1</v>
      </c>
      <c r="K9694" t="n">
        <v>72</v>
      </c>
      <c r="L9694" t="n">
        <v>1</v>
      </c>
      <c r="M9694" t="n">
        <v>0</v>
      </c>
      <c r="O9694" t="n">
        <v>0</v>
      </c>
      <c r="P9694" t="n">
        <v>16</v>
      </c>
      <c r="Q9694" t="n">
        <v>0</v>
      </c>
      <c r="R9694" t="n">
        <v>28</v>
      </c>
      <c r="S9694" t="n">
        <v>0</v>
      </c>
      <c r="T9694" t="n">
        <v>28</v>
      </c>
    </row>
    <row r="9695">
      <c r="A9695" s="8" t="n">
        <v>46226</v>
      </c>
      <c r="B9695" t="inlineStr">
        <is>
          <t>YX</t>
        </is>
      </c>
      <c r="C9695" s="9">
        <f>_xlfn.XLOOKUP(B9695,Carriers[Code],Carriers[Airline])</f>
        <v/>
      </c>
      <c r="D9695" t="n">
        <v>5620</v>
      </c>
      <c r="E9695" t="inlineStr">
        <is>
          <t>CVG</t>
        </is>
      </c>
      <c r="F9695" s="10" t="n">
        <v>1700</v>
      </c>
      <c r="G9695" t="inlineStr">
        <is>
          <t>1700-1759</t>
        </is>
      </c>
      <c r="H9695" s="9">
        <f>INT(F9695/100)</f>
        <v/>
      </c>
      <c r="I9695" t="n">
        <v>45</v>
      </c>
      <c r="J9695" t="n">
        <v>1</v>
      </c>
      <c r="K9695" t="n">
        <v>44</v>
      </c>
      <c r="L9695" t="n">
        <v>1</v>
      </c>
      <c r="M9695" t="n">
        <v>0</v>
      </c>
      <c r="O9695" t="n">
        <v>0</v>
      </c>
      <c r="P9695" t="n">
        <v>19</v>
      </c>
      <c r="Q9695" t="n">
        <v>0</v>
      </c>
      <c r="R9695" t="n">
        <v>10</v>
      </c>
      <c r="S9695" t="n">
        <v>0</v>
      </c>
      <c r="T9695" t="n">
        <v>15</v>
      </c>
    </row>
    <row r="9696">
      <c r="A9696" s="8" t="n">
        <v>46226</v>
      </c>
      <c r="B9696" t="inlineStr">
        <is>
          <t>YX</t>
        </is>
      </c>
      <c r="C9696" s="9">
        <f>_xlfn.XLOOKUP(B9696,Carriers[Code],Carriers[Airline])</f>
        <v/>
      </c>
      <c r="D9696" t="n">
        <v>5721</v>
      </c>
      <c r="E9696" t="inlineStr">
        <is>
          <t>LGA</t>
        </is>
      </c>
      <c r="F9696" s="10" t="n">
        <v>1700</v>
      </c>
      <c r="G9696" t="inlineStr">
        <is>
          <t>1700-1759</t>
        </is>
      </c>
      <c r="H9696" s="9">
        <f>INT(F9696/100)</f>
        <v/>
      </c>
      <c r="I9696" t="n">
        <v>-3</v>
      </c>
      <c r="J9696" t="n">
        <v>0</v>
      </c>
      <c r="K9696" t="n">
        <v>-21</v>
      </c>
      <c r="L9696" t="n">
        <v>0</v>
      </c>
      <c r="M9696" t="n">
        <v>0</v>
      </c>
      <c r="O9696" t="n">
        <v>0</v>
      </c>
    </row>
    <row r="9697">
      <c r="A9697" s="8" t="n">
        <v>46226</v>
      </c>
      <c r="B9697" t="inlineStr">
        <is>
          <t>AA</t>
        </is>
      </c>
      <c r="C9697" s="9">
        <f>_xlfn.XLOOKUP(B9697,Carriers[Code],Carriers[Airline])</f>
        <v/>
      </c>
      <c r="D9697" t="n">
        <v>3309</v>
      </c>
      <c r="E9697" t="inlineStr">
        <is>
          <t>PHL</t>
        </is>
      </c>
      <c r="F9697" s="10" t="n">
        <v>1705</v>
      </c>
      <c r="G9697" t="inlineStr">
        <is>
          <t>1700-1759</t>
        </is>
      </c>
      <c r="H9697" s="9">
        <f>INT(F9697/100)</f>
        <v/>
      </c>
      <c r="I9697" t="n">
        <v>-8</v>
      </c>
      <c r="J9697" t="n">
        <v>0</v>
      </c>
      <c r="K9697" t="n">
        <v>3</v>
      </c>
      <c r="L9697" t="n">
        <v>0</v>
      </c>
      <c r="M9697" t="n">
        <v>0</v>
      </c>
      <c r="O9697" t="n">
        <v>0</v>
      </c>
    </row>
    <row r="9698">
      <c r="A9698" s="8" t="n">
        <v>46226</v>
      </c>
      <c r="B9698" t="inlineStr">
        <is>
          <t>DL</t>
        </is>
      </c>
      <c r="C9698" s="9">
        <f>_xlfn.XLOOKUP(B9698,Carriers[Code],Carriers[Airline])</f>
        <v/>
      </c>
      <c r="D9698" t="n">
        <v>1655</v>
      </c>
      <c r="E9698" t="inlineStr">
        <is>
          <t>SFO</t>
        </is>
      </c>
      <c r="F9698" s="10" t="n">
        <v>1705</v>
      </c>
      <c r="G9698" t="inlineStr">
        <is>
          <t>1700-1759</t>
        </is>
      </c>
      <c r="H9698" s="9">
        <f>INT(F9698/100)</f>
        <v/>
      </c>
      <c r="I9698" t="n">
        <v>47</v>
      </c>
      <c r="J9698" t="n">
        <v>1</v>
      </c>
      <c r="K9698" t="n">
        <v>21</v>
      </c>
      <c r="L9698" t="n">
        <v>1</v>
      </c>
      <c r="M9698" t="n">
        <v>0</v>
      </c>
      <c r="O9698" t="n">
        <v>0</v>
      </c>
      <c r="P9698" t="n">
        <v>0</v>
      </c>
      <c r="Q9698" t="n">
        <v>0</v>
      </c>
      <c r="R9698" t="n">
        <v>21</v>
      </c>
      <c r="S9698" t="n">
        <v>0</v>
      </c>
      <c r="T9698" t="n">
        <v>0</v>
      </c>
    </row>
    <row r="9699">
      <c r="A9699" s="8" t="n">
        <v>46226</v>
      </c>
      <c r="B9699" t="inlineStr">
        <is>
          <t>YX</t>
        </is>
      </c>
      <c r="C9699" s="9">
        <f>_xlfn.XLOOKUP(B9699,Carriers[Code],Carriers[Airline])</f>
        <v/>
      </c>
      <c r="D9699" t="n">
        <v>5814</v>
      </c>
      <c r="E9699" t="inlineStr">
        <is>
          <t>JFK</t>
        </is>
      </c>
      <c r="F9699" s="10" t="n">
        <v>1705</v>
      </c>
      <c r="G9699" t="inlineStr">
        <is>
          <t>1700-1759</t>
        </is>
      </c>
      <c r="H9699" s="9">
        <f>INT(F9699/100)</f>
        <v/>
      </c>
      <c r="I9699" t="n">
        <v>71</v>
      </c>
      <c r="J9699" t="n">
        <v>1</v>
      </c>
      <c r="K9699" t="n">
        <v>66</v>
      </c>
      <c r="L9699" t="n">
        <v>1</v>
      </c>
      <c r="M9699" t="n">
        <v>0</v>
      </c>
      <c r="O9699" t="n">
        <v>0</v>
      </c>
      <c r="P9699" t="n">
        <v>66</v>
      </c>
      <c r="Q9699" t="n">
        <v>0</v>
      </c>
      <c r="R9699" t="n">
        <v>0</v>
      </c>
      <c r="S9699" t="n">
        <v>0</v>
      </c>
      <c r="T9699" t="n">
        <v>0</v>
      </c>
    </row>
    <row r="9700">
      <c r="A9700" s="8" t="n">
        <v>46226</v>
      </c>
      <c r="B9700" t="inlineStr">
        <is>
          <t>AA</t>
        </is>
      </c>
      <c r="C9700" s="9">
        <f>_xlfn.XLOOKUP(B9700,Carriers[Code],Carriers[Airline])</f>
        <v/>
      </c>
      <c r="D9700" t="n">
        <v>3313</v>
      </c>
      <c r="E9700" t="inlineStr">
        <is>
          <t>PHX</t>
        </is>
      </c>
      <c r="F9700" s="10" t="n">
        <v>1707</v>
      </c>
      <c r="G9700" t="inlineStr">
        <is>
          <t>1700-1759</t>
        </is>
      </c>
      <c r="H9700" s="9">
        <f>INT(F9700/100)</f>
        <v/>
      </c>
      <c r="I9700" t="n">
        <v>2</v>
      </c>
      <c r="J9700" t="n">
        <v>0</v>
      </c>
      <c r="K9700" t="n">
        <v>-33</v>
      </c>
      <c r="L9700" t="n">
        <v>0</v>
      </c>
      <c r="M9700" t="n">
        <v>0</v>
      </c>
      <c r="O9700" t="n">
        <v>0</v>
      </c>
    </row>
    <row r="9701">
      <c r="A9701" s="8" t="n">
        <v>46226</v>
      </c>
      <c r="B9701" t="inlineStr">
        <is>
          <t>B6</t>
        </is>
      </c>
      <c r="C9701" s="9">
        <f>_xlfn.XLOOKUP(B9701,Carriers[Code],Carriers[Airline])</f>
        <v/>
      </c>
      <c r="D9701" t="n">
        <v>811</v>
      </c>
      <c r="E9701" t="inlineStr">
        <is>
          <t>ORD</t>
        </is>
      </c>
      <c r="F9701" s="10" t="n">
        <v>1710</v>
      </c>
      <c r="G9701" t="inlineStr">
        <is>
          <t>1700-1759</t>
        </is>
      </c>
      <c r="H9701" s="9">
        <f>INT(F9701/100)</f>
        <v/>
      </c>
      <c r="I9701" t="n">
        <v>91</v>
      </c>
      <c r="J9701" t="n">
        <v>1</v>
      </c>
      <c r="K9701" t="n">
        <v>89</v>
      </c>
      <c r="L9701" t="n">
        <v>1</v>
      </c>
      <c r="M9701" t="n">
        <v>0</v>
      </c>
      <c r="O9701" t="n">
        <v>0</v>
      </c>
      <c r="P9701" t="n">
        <v>0</v>
      </c>
      <c r="Q9701" t="n">
        <v>0</v>
      </c>
      <c r="R9701" t="n">
        <v>22</v>
      </c>
      <c r="S9701" t="n">
        <v>0</v>
      </c>
      <c r="T9701" t="n">
        <v>67</v>
      </c>
    </row>
    <row r="9702">
      <c r="A9702" s="8" t="n">
        <v>46226</v>
      </c>
      <c r="B9702" t="inlineStr">
        <is>
          <t>DL</t>
        </is>
      </c>
      <c r="C9702" s="9">
        <f>_xlfn.XLOOKUP(B9702,Carriers[Code],Carriers[Airline])</f>
        <v/>
      </c>
      <c r="D9702" t="n">
        <v>571</v>
      </c>
      <c r="E9702" t="inlineStr">
        <is>
          <t>SAN</t>
        </is>
      </c>
      <c r="F9702" s="10" t="n">
        <v>1710</v>
      </c>
      <c r="G9702" t="inlineStr">
        <is>
          <t>1700-1759</t>
        </is>
      </c>
      <c r="H9702" s="9">
        <f>INT(F9702/100)</f>
        <v/>
      </c>
      <c r="I9702" t="n">
        <v>15</v>
      </c>
      <c r="J9702" t="n">
        <v>1</v>
      </c>
      <c r="K9702" t="n">
        <v>-2</v>
      </c>
      <c r="L9702" t="n">
        <v>0</v>
      </c>
      <c r="M9702" t="n">
        <v>0</v>
      </c>
      <c r="O9702" t="n">
        <v>0</v>
      </c>
    </row>
    <row r="9703">
      <c r="A9703" s="8" t="n">
        <v>46226</v>
      </c>
      <c r="B9703" t="inlineStr">
        <is>
          <t>YX</t>
        </is>
      </c>
      <c r="C9703" s="9">
        <f>_xlfn.XLOOKUP(B9703,Carriers[Code],Carriers[Airline])</f>
        <v/>
      </c>
      <c r="D9703" t="n">
        <v>4678</v>
      </c>
      <c r="E9703" t="inlineStr">
        <is>
          <t>STL</t>
        </is>
      </c>
      <c r="F9703" s="10" t="n">
        <v>1712</v>
      </c>
      <c r="G9703" t="inlineStr">
        <is>
          <t>1700-1759</t>
        </is>
      </c>
      <c r="H9703" s="9">
        <f>INT(F9703/100)</f>
        <v/>
      </c>
      <c r="I9703" t="n">
        <v>137</v>
      </c>
      <c r="J9703" t="n">
        <v>1</v>
      </c>
      <c r="K9703" t="n">
        <v>126</v>
      </c>
      <c r="L9703" t="n">
        <v>1</v>
      </c>
      <c r="M9703" t="n">
        <v>0</v>
      </c>
      <c r="O9703" t="n">
        <v>0</v>
      </c>
      <c r="P9703" t="n">
        <v>10</v>
      </c>
      <c r="Q9703" t="n">
        <v>0</v>
      </c>
      <c r="R9703" t="n">
        <v>0</v>
      </c>
      <c r="S9703" t="n">
        <v>0</v>
      </c>
      <c r="T9703" t="n">
        <v>116</v>
      </c>
    </row>
    <row r="9704">
      <c r="A9704" s="8" t="n">
        <v>46226</v>
      </c>
      <c r="B9704" t="inlineStr">
        <is>
          <t>DL</t>
        </is>
      </c>
      <c r="C9704" s="9">
        <f>_xlfn.XLOOKUP(B9704,Carriers[Code],Carriers[Airline])</f>
        <v/>
      </c>
      <c r="D9704" t="n">
        <v>1432</v>
      </c>
      <c r="E9704" t="inlineStr">
        <is>
          <t>DTW</t>
        </is>
      </c>
      <c r="F9704" s="10" t="n">
        <v>1715</v>
      </c>
      <c r="G9704" t="inlineStr">
        <is>
          <t>1700-1759</t>
        </is>
      </c>
      <c r="H9704" s="9">
        <f>INT(F9704/100)</f>
        <v/>
      </c>
      <c r="I9704" t="n">
        <v>13</v>
      </c>
      <c r="J9704" t="n">
        <v>0</v>
      </c>
      <c r="K9704" t="n">
        <v>0</v>
      </c>
      <c r="L9704" t="n">
        <v>0</v>
      </c>
      <c r="M9704" t="n">
        <v>0</v>
      </c>
      <c r="O9704" t="n">
        <v>0</v>
      </c>
    </row>
    <row r="9705">
      <c r="A9705" s="8" t="n">
        <v>46226</v>
      </c>
      <c r="B9705" t="inlineStr">
        <is>
          <t>DL</t>
        </is>
      </c>
      <c r="C9705" s="9">
        <f>_xlfn.XLOOKUP(B9705,Carriers[Code],Carriers[Airline])</f>
        <v/>
      </c>
      <c r="D9705" t="n">
        <v>2782</v>
      </c>
      <c r="E9705" t="inlineStr">
        <is>
          <t>RDU</t>
        </is>
      </c>
      <c r="F9705" s="10" t="n">
        <v>1715</v>
      </c>
      <c r="G9705" t="inlineStr">
        <is>
          <t>1700-1759</t>
        </is>
      </c>
      <c r="H9705" s="9">
        <f>INT(F9705/100)</f>
        <v/>
      </c>
      <c r="I9705" t="n">
        <v>10</v>
      </c>
      <c r="J9705" t="n">
        <v>0</v>
      </c>
      <c r="K9705" t="n">
        <v>4</v>
      </c>
      <c r="L9705" t="n">
        <v>0</v>
      </c>
      <c r="M9705" t="n">
        <v>0</v>
      </c>
      <c r="O9705" t="n">
        <v>0</v>
      </c>
    </row>
    <row r="9706">
      <c r="A9706" s="8" t="n">
        <v>46226</v>
      </c>
      <c r="B9706" t="inlineStr">
        <is>
          <t>B6</t>
        </is>
      </c>
      <c r="C9706" s="9">
        <f>_xlfn.XLOOKUP(B9706,Carriers[Code],Carriers[Airline])</f>
        <v/>
      </c>
      <c r="D9706" t="n">
        <v>1955</v>
      </c>
      <c r="E9706" t="inlineStr">
        <is>
          <t>DCA</t>
        </is>
      </c>
      <c r="F9706" s="10" t="n">
        <v>1716</v>
      </c>
      <c r="G9706" t="inlineStr">
        <is>
          <t>1700-1759</t>
        </is>
      </c>
      <c r="H9706" s="9">
        <f>INT(F9706/100)</f>
        <v/>
      </c>
      <c r="I9706" t="n">
        <v>117</v>
      </c>
      <c r="J9706" t="n">
        <v>1</v>
      </c>
      <c r="K9706" t="n">
        <v>117</v>
      </c>
      <c r="L9706" t="n">
        <v>1</v>
      </c>
      <c r="M9706" t="n">
        <v>0</v>
      </c>
      <c r="O9706" t="n">
        <v>0</v>
      </c>
      <c r="P9706" t="n">
        <v>96</v>
      </c>
      <c r="Q9706" t="n">
        <v>0</v>
      </c>
      <c r="R9706" t="n">
        <v>0</v>
      </c>
      <c r="S9706" t="n">
        <v>0</v>
      </c>
      <c r="T9706" t="n">
        <v>21</v>
      </c>
    </row>
    <row r="9707">
      <c r="A9707" s="8" t="n">
        <v>46226</v>
      </c>
      <c r="B9707" t="inlineStr">
        <is>
          <t>WN</t>
        </is>
      </c>
      <c r="C9707" s="9">
        <f>_xlfn.XLOOKUP(B9707,Carriers[Code],Carriers[Airline])</f>
        <v/>
      </c>
      <c r="D9707" t="n">
        <v>1898</v>
      </c>
      <c r="E9707" t="inlineStr">
        <is>
          <t>BWI</t>
        </is>
      </c>
      <c r="F9707" s="10" t="n">
        <v>1720</v>
      </c>
      <c r="G9707" t="inlineStr">
        <is>
          <t>1700-1759</t>
        </is>
      </c>
      <c r="H9707" s="9">
        <f>INT(F9707/100)</f>
        <v/>
      </c>
      <c r="I9707" t="n">
        <v>44</v>
      </c>
      <c r="J9707" t="n">
        <v>1</v>
      </c>
      <c r="K9707" t="n">
        <v>41</v>
      </c>
      <c r="L9707" t="n">
        <v>1</v>
      </c>
      <c r="M9707" t="n">
        <v>0</v>
      </c>
      <c r="O9707" t="n">
        <v>0</v>
      </c>
      <c r="P9707" t="n">
        <v>41</v>
      </c>
      <c r="Q9707" t="n">
        <v>0</v>
      </c>
      <c r="R9707" t="n">
        <v>0</v>
      </c>
      <c r="S9707" t="n">
        <v>0</v>
      </c>
      <c r="T9707" t="n">
        <v>0</v>
      </c>
    </row>
    <row r="9708">
      <c r="A9708" s="8" t="n">
        <v>46226</v>
      </c>
      <c r="B9708" t="inlineStr">
        <is>
          <t>YX</t>
        </is>
      </c>
      <c r="C9708" s="9">
        <f>_xlfn.XLOOKUP(B9708,Carriers[Code],Carriers[Airline])</f>
        <v/>
      </c>
      <c r="D9708" t="n">
        <v>5714</v>
      </c>
      <c r="E9708" t="inlineStr">
        <is>
          <t>PHL</t>
        </is>
      </c>
      <c r="F9708" s="10" t="n">
        <v>1720</v>
      </c>
      <c r="G9708" t="inlineStr">
        <is>
          <t>1700-1759</t>
        </is>
      </c>
      <c r="H9708" s="9">
        <f>INT(F9708/100)</f>
        <v/>
      </c>
      <c r="I9708" t="n">
        <v>18</v>
      </c>
      <c r="J9708" t="n">
        <v>1</v>
      </c>
      <c r="K9708" t="n">
        <v>13</v>
      </c>
      <c r="L9708" t="n">
        <v>0</v>
      </c>
      <c r="M9708" t="n">
        <v>0</v>
      </c>
      <c r="O9708" t="n">
        <v>0</v>
      </c>
    </row>
    <row r="9709">
      <c r="A9709" s="8" t="n">
        <v>46226</v>
      </c>
      <c r="B9709" t="inlineStr">
        <is>
          <t>AA</t>
        </is>
      </c>
      <c r="C9709" s="9">
        <f>_xlfn.XLOOKUP(B9709,Carriers[Code],Carriers[Airline])</f>
        <v/>
      </c>
      <c r="D9709" t="n">
        <v>1557</v>
      </c>
      <c r="E9709" t="inlineStr">
        <is>
          <t>DCA</t>
        </is>
      </c>
      <c r="F9709" s="10" t="n">
        <v>1723</v>
      </c>
      <c r="G9709" t="inlineStr">
        <is>
          <t>1700-1759</t>
        </is>
      </c>
      <c r="H9709" s="9">
        <f>INT(F9709/100)</f>
        <v/>
      </c>
      <c r="I9709" t="n">
        <v>63</v>
      </c>
      <c r="J9709" t="n">
        <v>1</v>
      </c>
      <c r="K9709" t="n">
        <v>55</v>
      </c>
      <c r="L9709" t="n">
        <v>1</v>
      </c>
      <c r="M9709" t="n">
        <v>0</v>
      </c>
      <c r="O9709" t="n">
        <v>0</v>
      </c>
      <c r="P9709" t="n">
        <v>3</v>
      </c>
      <c r="Q9709" t="n">
        <v>0</v>
      </c>
      <c r="R9709" t="n">
        <v>0</v>
      </c>
      <c r="S9709" t="n">
        <v>0</v>
      </c>
      <c r="T9709" t="n">
        <v>52</v>
      </c>
    </row>
    <row r="9710">
      <c r="A9710" s="8" t="n">
        <v>46226</v>
      </c>
      <c r="B9710" t="inlineStr">
        <is>
          <t>WN</t>
        </is>
      </c>
      <c r="C9710" s="9">
        <f>_xlfn.XLOOKUP(B9710,Carriers[Code],Carriers[Airline])</f>
        <v/>
      </c>
      <c r="D9710" t="n">
        <v>742</v>
      </c>
      <c r="E9710" t="inlineStr">
        <is>
          <t>DEN</t>
        </is>
      </c>
      <c r="F9710" s="10" t="n">
        <v>1730</v>
      </c>
      <c r="G9710" t="inlineStr">
        <is>
          <t>1700-1759</t>
        </is>
      </c>
      <c r="H9710" s="9">
        <f>INT(F9710/100)</f>
        <v/>
      </c>
      <c r="I9710" t="n">
        <v>119</v>
      </c>
      <c r="J9710" t="n">
        <v>1</v>
      </c>
      <c r="K9710" t="n">
        <v>116</v>
      </c>
      <c r="L9710" t="n">
        <v>1</v>
      </c>
      <c r="M9710" t="n">
        <v>0</v>
      </c>
      <c r="O9710" t="n">
        <v>0</v>
      </c>
      <c r="P9710" t="n">
        <v>26</v>
      </c>
      <c r="Q9710" t="n">
        <v>0</v>
      </c>
      <c r="R9710" t="n">
        <v>0</v>
      </c>
      <c r="S9710" t="n">
        <v>0</v>
      </c>
      <c r="T9710" t="n">
        <v>90</v>
      </c>
    </row>
    <row r="9711">
      <c r="A9711" s="8" t="n">
        <v>46226</v>
      </c>
      <c r="B9711" t="inlineStr">
        <is>
          <t>B6</t>
        </is>
      </c>
      <c r="C9711" s="9">
        <f>_xlfn.XLOOKUP(B9711,Carriers[Code],Carriers[Airline])</f>
        <v/>
      </c>
      <c r="D9711" t="n">
        <v>317</v>
      </c>
      <c r="E9711" t="inlineStr">
        <is>
          <t>JFK</t>
        </is>
      </c>
      <c r="F9711" s="10" t="n">
        <v>1732</v>
      </c>
      <c r="G9711" t="inlineStr">
        <is>
          <t>1700-1759</t>
        </is>
      </c>
      <c r="H9711" s="9">
        <f>INT(F9711/100)</f>
        <v/>
      </c>
      <c r="I9711" t="n">
        <v>17</v>
      </c>
      <c r="J9711" t="n">
        <v>1</v>
      </c>
      <c r="K9711" t="n">
        <v>3</v>
      </c>
      <c r="L9711" t="n">
        <v>0</v>
      </c>
      <c r="M9711" t="n">
        <v>0</v>
      </c>
      <c r="O9711" t="n">
        <v>0</v>
      </c>
    </row>
    <row r="9712">
      <c r="A9712" s="8" t="n">
        <v>46226</v>
      </c>
      <c r="B9712" t="inlineStr">
        <is>
          <t>AA</t>
        </is>
      </c>
      <c r="C9712" s="9">
        <f>_xlfn.XLOOKUP(B9712,Carriers[Code],Carriers[Airline])</f>
        <v/>
      </c>
      <c r="D9712" t="n">
        <v>1578</v>
      </c>
      <c r="E9712" t="inlineStr">
        <is>
          <t>LAX</t>
        </is>
      </c>
      <c r="F9712" s="10" t="n">
        <v>1733</v>
      </c>
      <c r="G9712" t="inlineStr">
        <is>
          <t>1700-1759</t>
        </is>
      </c>
      <c r="H9712" s="9">
        <f>INT(F9712/100)</f>
        <v/>
      </c>
      <c r="I9712" t="n">
        <v>160</v>
      </c>
      <c r="J9712" t="n">
        <v>1</v>
      </c>
      <c r="K9712" t="n">
        <v>137</v>
      </c>
      <c r="L9712" t="n">
        <v>1</v>
      </c>
      <c r="M9712" t="n">
        <v>0</v>
      </c>
      <c r="O9712" t="n">
        <v>0</v>
      </c>
      <c r="P9712" t="n">
        <v>21</v>
      </c>
      <c r="Q9712" t="n">
        <v>0</v>
      </c>
      <c r="R9712" t="n">
        <v>0</v>
      </c>
      <c r="S9712" t="n">
        <v>0</v>
      </c>
      <c r="T9712" t="n">
        <v>116</v>
      </c>
    </row>
    <row r="9713">
      <c r="A9713" s="8" t="n">
        <v>46226</v>
      </c>
      <c r="B9713" t="inlineStr">
        <is>
          <t>UA</t>
        </is>
      </c>
      <c r="C9713" s="9">
        <f>_xlfn.XLOOKUP(B9713,Carriers[Code],Carriers[Airline])</f>
        <v/>
      </c>
      <c r="D9713" t="n">
        <v>1392</v>
      </c>
      <c r="E9713" t="inlineStr">
        <is>
          <t>IAH</t>
        </is>
      </c>
      <c r="F9713" s="10" t="n">
        <v>1735</v>
      </c>
      <c r="G9713" t="inlineStr">
        <is>
          <t>1700-1759</t>
        </is>
      </c>
      <c r="H9713" s="9">
        <f>INT(F9713/100)</f>
        <v/>
      </c>
      <c r="I9713" t="n">
        <v>54</v>
      </c>
      <c r="J9713" t="n">
        <v>1</v>
      </c>
      <c r="K9713" t="n">
        <v>60</v>
      </c>
      <c r="L9713" t="n">
        <v>1</v>
      </c>
      <c r="M9713" t="n">
        <v>0</v>
      </c>
      <c r="O9713" t="n">
        <v>0</v>
      </c>
      <c r="P9713" t="n">
        <v>0</v>
      </c>
      <c r="Q9713" t="n">
        <v>0</v>
      </c>
      <c r="R9713" t="n">
        <v>11</v>
      </c>
      <c r="S9713" t="n">
        <v>0</v>
      </c>
      <c r="T9713" t="n">
        <v>49</v>
      </c>
    </row>
    <row r="9714">
      <c r="A9714" s="8" t="n">
        <v>46226</v>
      </c>
      <c r="B9714" t="inlineStr">
        <is>
          <t>AA</t>
        </is>
      </c>
      <c r="C9714" s="9">
        <f>_xlfn.XLOOKUP(B9714,Carriers[Code],Carriers[Airline])</f>
        <v/>
      </c>
      <c r="D9714" t="n">
        <v>1592</v>
      </c>
      <c r="E9714" t="inlineStr">
        <is>
          <t>ORD</t>
        </is>
      </c>
      <c r="F9714" s="10" t="n">
        <v>1738</v>
      </c>
      <c r="G9714" t="inlineStr">
        <is>
          <t>1700-1759</t>
        </is>
      </c>
      <c r="H9714" s="9">
        <f>INT(F9714/100)</f>
        <v/>
      </c>
      <c r="I9714" t="n">
        <v>51</v>
      </c>
      <c r="J9714" t="n">
        <v>1</v>
      </c>
      <c r="K9714" t="n">
        <v>35</v>
      </c>
      <c r="L9714" t="n">
        <v>1</v>
      </c>
      <c r="M9714" t="n">
        <v>0</v>
      </c>
      <c r="O9714" t="n">
        <v>0</v>
      </c>
      <c r="P9714" t="n">
        <v>2</v>
      </c>
      <c r="Q9714" t="n">
        <v>0</v>
      </c>
      <c r="R9714" t="n">
        <v>0</v>
      </c>
      <c r="S9714" t="n">
        <v>0</v>
      </c>
      <c r="T9714" t="n">
        <v>33</v>
      </c>
    </row>
    <row r="9715">
      <c r="A9715" s="8" t="n">
        <v>46226</v>
      </c>
      <c r="B9715" t="inlineStr">
        <is>
          <t>B6</t>
        </is>
      </c>
      <c r="C9715" s="9">
        <f>_xlfn.XLOOKUP(B9715,Carriers[Code],Carriers[Airline])</f>
        <v/>
      </c>
      <c r="D9715" t="n">
        <v>1115</v>
      </c>
      <c r="E9715" t="inlineStr">
        <is>
          <t>BUF</t>
        </is>
      </c>
      <c r="F9715" s="10" t="n">
        <v>1740</v>
      </c>
      <c r="G9715" t="inlineStr">
        <is>
          <t>1700-1759</t>
        </is>
      </c>
      <c r="H9715" s="9">
        <f>INT(F9715/100)</f>
        <v/>
      </c>
      <c r="I9715" t="n">
        <v>42</v>
      </c>
      <c r="J9715" t="n">
        <v>1</v>
      </c>
      <c r="K9715" t="n">
        <v>30</v>
      </c>
      <c r="L9715" t="n">
        <v>1</v>
      </c>
      <c r="M9715" t="n">
        <v>0</v>
      </c>
      <c r="O9715" t="n">
        <v>0</v>
      </c>
      <c r="P9715" t="n">
        <v>9</v>
      </c>
      <c r="Q9715" t="n">
        <v>0</v>
      </c>
      <c r="R9715" t="n">
        <v>0</v>
      </c>
      <c r="S9715" t="n">
        <v>0</v>
      </c>
      <c r="T9715" t="n">
        <v>21</v>
      </c>
    </row>
    <row r="9716">
      <c r="A9716" s="8" t="n">
        <v>46226</v>
      </c>
      <c r="B9716" t="inlineStr">
        <is>
          <t>B6</t>
        </is>
      </c>
      <c r="C9716" s="9">
        <f>_xlfn.XLOOKUP(B9716,Carriers[Code],Carriers[Airline])</f>
        <v/>
      </c>
      <c r="D9716" t="n">
        <v>1387</v>
      </c>
      <c r="E9716" t="inlineStr">
        <is>
          <t>LAX</t>
        </is>
      </c>
      <c r="F9716" s="10" t="n">
        <v>1742</v>
      </c>
      <c r="G9716" t="inlineStr">
        <is>
          <t>1700-1759</t>
        </is>
      </c>
      <c r="H9716" s="9">
        <f>INT(F9716/100)</f>
        <v/>
      </c>
      <c r="I9716" t="n">
        <v>5</v>
      </c>
      <c r="J9716" t="n">
        <v>0</v>
      </c>
      <c r="K9716" t="n">
        <v>0</v>
      </c>
      <c r="L9716" t="n">
        <v>0</v>
      </c>
      <c r="M9716" t="n">
        <v>0</v>
      </c>
      <c r="O9716" t="n">
        <v>0</v>
      </c>
    </row>
    <row r="9717">
      <c r="A9717" s="8" t="n">
        <v>46226</v>
      </c>
      <c r="B9717" t="inlineStr">
        <is>
          <t>YX</t>
        </is>
      </c>
      <c r="C9717" s="9">
        <f>_xlfn.XLOOKUP(B9717,Carriers[Code],Carriers[Airline])</f>
        <v/>
      </c>
      <c r="D9717" t="n">
        <v>5616</v>
      </c>
      <c r="E9717" t="inlineStr">
        <is>
          <t>IND</t>
        </is>
      </c>
      <c r="F9717" s="10" t="n">
        <v>1745</v>
      </c>
      <c r="G9717" t="inlineStr">
        <is>
          <t>1700-1759</t>
        </is>
      </c>
      <c r="H9717" s="9">
        <f>INT(F9717/100)</f>
        <v/>
      </c>
      <c r="I9717" t="n">
        <v>8</v>
      </c>
      <c r="J9717" t="n">
        <v>0</v>
      </c>
      <c r="K9717" t="n">
        <v>5</v>
      </c>
      <c r="L9717" t="n">
        <v>0</v>
      </c>
      <c r="M9717" t="n">
        <v>0</v>
      </c>
      <c r="O9717" t="n">
        <v>0</v>
      </c>
    </row>
    <row r="9718">
      <c r="A9718" s="8" t="n">
        <v>46226</v>
      </c>
      <c r="B9718" t="inlineStr">
        <is>
          <t>YX</t>
        </is>
      </c>
      <c r="C9718" s="9">
        <f>_xlfn.XLOOKUP(B9718,Carriers[Code],Carriers[Airline])</f>
        <v/>
      </c>
      <c r="D9718" t="n">
        <v>4390</v>
      </c>
      <c r="E9718" t="inlineStr">
        <is>
          <t>JFK</t>
        </is>
      </c>
      <c r="F9718" s="10" t="n">
        <v>1746</v>
      </c>
      <c r="G9718" t="inlineStr">
        <is>
          <t>1700-1759</t>
        </is>
      </c>
      <c r="H9718" s="9">
        <f>INT(F9718/100)</f>
        <v/>
      </c>
      <c r="I9718" t="n">
        <v>22</v>
      </c>
      <c r="J9718" t="n">
        <v>1</v>
      </c>
      <c r="K9718" t="n">
        <v>11</v>
      </c>
      <c r="L9718" t="n">
        <v>0</v>
      </c>
      <c r="M9718" t="n">
        <v>0</v>
      </c>
      <c r="O9718" t="n">
        <v>0</v>
      </c>
    </row>
    <row r="9719">
      <c r="A9719" s="8" t="n">
        <v>46226</v>
      </c>
      <c r="B9719" t="inlineStr">
        <is>
          <t>DL</t>
        </is>
      </c>
      <c r="C9719" s="9">
        <f>_xlfn.XLOOKUP(B9719,Carriers[Code],Carriers[Airline])</f>
        <v/>
      </c>
      <c r="D9719" t="n">
        <v>514</v>
      </c>
      <c r="E9719" t="inlineStr">
        <is>
          <t>PHX</t>
        </is>
      </c>
      <c r="F9719" s="10" t="n">
        <v>1750</v>
      </c>
      <c r="G9719" t="inlineStr">
        <is>
          <t>1700-1759</t>
        </is>
      </c>
      <c r="H9719" s="9">
        <f>INT(F9719/100)</f>
        <v/>
      </c>
      <c r="I9719" t="n">
        <v>21</v>
      </c>
      <c r="J9719" t="n">
        <v>1</v>
      </c>
      <c r="K9719" t="n">
        <v>22</v>
      </c>
      <c r="L9719" t="n">
        <v>1</v>
      </c>
      <c r="M9719" t="n">
        <v>0</v>
      </c>
      <c r="O9719" t="n">
        <v>0</v>
      </c>
      <c r="P9719" t="n">
        <v>15</v>
      </c>
      <c r="Q9719" t="n">
        <v>0</v>
      </c>
      <c r="R9719" t="n">
        <v>7</v>
      </c>
      <c r="S9719" t="n">
        <v>0</v>
      </c>
      <c r="T9719" t="n">
        <v>0</v>
      </c>
    </row>
    <row r="9720">
      <c r="A9720" s="8" t="n">
        <v>46226</v>
      </c>
      <c r="B9720" t="inlineStr">
        <is>
          <t>WN</t>
        </is>
      </c>
      <c r="C9720" s="9">
        <f>_xlfn.XLOOKUP(B9720,Carriers[Code],Carriers[Airline])</f>
        <v/>
      </c>
      <c r="D9720" t="n">
        <v>737</v>
      </c>
      <c r="E9720" t="inlineStr">
        <is>
          <t>DAL</t>
        </is>
      </c>
      <c r="F9720" s="10" t="n">
        <v>1750</v>
      </c>
      <c r="G9720" t="inlineStr">
        <is>
          <t>1700-1759</t>
        </is>
      </c>
      <c r="H9720" s="9">
        <f>INT(F9720/100)</f>
        <v/>
      </c>
      <c r="I9720" t="n">
        <v>14</v>
      </c>
      <c r="J9720" t="n">
        <v>0</v>
      </c>
      <c r="K9720" t="n">
        <v>9</v>
      </c>
      <c r="L9720" t="n">
        <v>0</v>
      </c>
      <c r="M9720" t="n">
        <v>0</v>
      </c>
      <c r="O9720" t="n">
        <v>0</v>
      </c>
    </row>
    <row r="9721">
      <c r="A9721" s="8" t="n">
        <v>46226</v>
      </c>
      <c r="B9721" t="inlineStr">
        <is>
          <t>YX</t>
        </is>
      </c>
      <c r="C9721" s="9">
        <f>_xlfn.XLOOKUP(B9721,Carriers[Code],Carriers[Airline])</f>
        <v/>
      </c>
      <c r="D9721" t="n">
        <v>5667</v>
      </c>
      <c r="E9721" t="inlineStr">
        <is>
          <t>DCA</t>
        </is>
      </c>
      <c r="F9721" s="10" t="n">
        <v>1750</v>
      </c>
      <c r="G9721" t="inlineStr">
        <is>
          <t>1700-1759</t>
        </is>
      </c>
      <c r="H9721" s="9">
        <f>INT(F9721/100)</f>
        <v/>
      </c>
      <c r="I9721" t="n">
        <v>50</v>
      </c>
      <c r="J9721" t="n">
        <v>1</v>
      </c>
      <c r="K9721" t="n">
        <v>33</v>
      </c>
      <c r="L9721" t="n">
        <v>1</v>
      </c>
      <c r="M9721" t="n">
        <v>0</v>
      </c>
      <c r="O9721" t="n">
        <v>0</v>
      </c>
      <c r="P9721" t="n">
        <v>6</v>
      </c>
      <c r="Q9721" t="n">
        <v>0</v>
      </c>
      <c r="R9721" t="n">
        <v>0</v>
      </c>
      <c r="S9721" t="n">
        <v>0</v>
      </c>
      <c r="T9721" t="n">
        <v>27</v>
      </c>
    </row>
    <row r="9722">
      <c r="A9722" s="8" t="n">
        <v>46226</v>
      </c>
      <c r="B9722" t="inlineStr">
        <is>
          <t>YX</t>
        </is>
      </c>
      <c r="C9722" s="9">
        <f>_xlfn.XLOOKUP(B9722,Carriers[Code],Carriers[Airline])</f>
        <v/>
      </c>
      <c r="D9722" t="n">
        <v>4585</v>
      </c>
      <c r="E9722" t="inlineStr">
        <is>
          <t>IND</t>
        </is>
      </c>
      <c r="F9722" s="10" t="n">
        <v>1751</v>
      </c>
      <c r="G9722" t="inlineStr">
        <is>
          <t>1700-1759</t>
        </is>
      </c>
      <c r="H9722" s="9">
        <f>INT(F9722/100)</f>
        <v/>
      </c>
      <c r="I9722" t="n">
        <v>17</v>
      </c>
      <c r="J9722" t="n">
        <v>1</v>
      </c>
      <c r="K9722" t="n">
        <v>2</v>
      </c>
      <c r="L9722" t="n">
        <v>0</v>
      </c>
      <c r="M9722" t="n">
        <v>0</v>
      </c>
      <c r="O9722" t="n">
        <v>0</v>
      </c>
    </row>
    <row r="9723">
      <c r="A9723" s="8" t="n">
        <v>46226</v>
      </c>
      <c r="B9723" t="inlineStr">
        <is>
          <t>YX</t>
        </is>
      </c>
      <c r="C9723" s="9">
        <f>_xlfn.XLOOKUP(B9723,Carriers[Code],Carriers[Airline])</f>
        <v/>
      </c>
      <c r="D9723" t="n">
        <v>4632</v>
      </c>
      <c r="E9723" t="inlineStr">
        <is>
          <t>LGA</t>
        </is>
      </c>
      <c r="F9723" s="10" t="n">
        <v>1751</v>
      </c>
      <c r="G9723" t="inlineStr">
        <is>
          <t>1700-1759</t>
        </is>
      </c>
      <c r="H9723" s="9">
        <f>INT(F9723/100)</f>
        <v/>
      </c>
      <c r="I9723" t="n">
        <v>28</v>
      </c>
      <c r="J9723" t="n">
        <v>1</v>
      </c>
      <c r="K9723" t="n">
        <v>53</v>
      </c>
      <c r="L9723" t="n">
        <v>1</v>
      </c>
      <c r="M9723" t="n">
        <v>0</v>
      </c>
      <c r="O9723" t="n">
        <v>0</v>
      </c>
      <c r="P9723" t="n">
        <v>0</v>
      </c>
      <c r="Q9723" t="n">
        <v>0</v>
      </c>
      <c r="R9723" t="n">
        <v>25</v>
      </c>
      <c r="S9723" t="n">
        <v>0</v>
      </c>
      <c r="T9723" t="n">
        <v>28</v>
      </c>
    </row>
    <row r="9724">
      <c r="A9724" s="8" t="n">
        <v>46226</v>
      </c>
      <c r="B9724" t="inlineStr">
        <is>
          <t>AA</t>
        </is>
      </c>
      <c r="C9724" s="9">
        <f>_xlfn.XLOOKUP(B9724,Carriers[Code],Carriers[Airline])</f>
        <v/>
      </c>
      <c r="D9724" t="n">
        <v>1577</v>
      </c>
      <c r="E9724" t="inlineStr">
        <is>
          <t>DFW</t>
        </is>
      </c>
      <c r="F9724" s="10" t="n">
        <v>1752</v>
      </c>
      <c r="G9724" t="inlineStr">
        <is>
          <t>1700-1759</t>
        </is>
      </c>
      <c r="H9724" s="9">
        <f>INT(F9724/100)</f>
        <v/>
      </c>
      <c r="I9724" t="n">
        <v>15</v>
      </c>
      <c r="J9724" t="n">
        <v>1</v>
      </c>
      <c r="K9724" t="n">
        <v>-13</v>
      </c>
      <c r="L9724" t="n">
        <v>0</v>
      </c>
      <c r="M9724" t="n">
        <v>0</v>
      </c>
      <c r="O9724" t="n">
        <v>0</v>
      </c>
    </row>
    <row r="9725">
      <c r="A9725" s="8" t="n">
        <v>46226</v>
      </c>
      <c r="B9725" t="inlineStr">
        <is>
          <t>B6</t>
        </is>
      </c>
      <c r="C9725" s="9">
        <f>_xlfn.XLOOKUP(B9725,Carriers[Code],Carriers[Airline])</f>
        <v/>
      </c>
      <c r="D9725" t="n">
        <v>2185</v>
      </c>
      <c r="E9725" t="inlineStr">
        <is>
          <t>PIT</t>
        </is>
      </c>
      <c r="F9725" s="10" t="n">
        <v>1753</v>
      </c>
      <c r="G9725" t="inlineStr">
        <is>
          <t>1700-1759</t>
        </is>
      </c>
      <c r="H9725" s="9">
        <f>INT(F9725/100)</f>
        <v/>
      </c>
      <c r="I9725" t="n">
        <v>52</v>
      </c>
      <c r="J9725" t="n">
        <v>1</v>
      </c>
      <c r="K9725" t="n">
        <v>41</v>
      </c>
      <c r="L9725" t="n">
        <v>1</v>
      </c>
      <c r="M9725" t="n">
        <v>0</v>
      </c>
      <c r="O9725" t="n">
        <v>0</v>
      </c>
      <c r="P9725" t="n">
        <v>0</v>
      </c>
      <c r="Q9725" t="n">
        <v>0</v>
      </c>
      <c r="R9725" t="n">
        <v>0</v>
      </c>
      <c r="S9725" t="n">
        <v>0</v>
      </c>
      <c r="T9725" t="n">
        <v>41</v>
      </c>
    </row>
    <row r="9726">
      <c r="A9726" s="8" t="n">
        <v>46226</v>
      </c>
      <c r="B9726" t="inlineStr">
        <is>
          <t>AA</t>
        </is>
      </c>
      <c r="C9726" s="9">
        <f>_xlfn.XLOOKUP(B9726,Carriers[Code],Carriers[Airline])</f>
        <v/>
      </c>
      <c r="D9726" t="n">
        <v>1562</v>
      </c>
      <c r="E9726" t="inlineStr">
        <is>
          <t>MIA</t>
        </is>
      </c>
      <c r="F9726" s="10" t="n">
        <v>1755</v>
      </c>
      <c r="G9726" t="inlineStr">
        <is>
          <t>1700-1759</t>
        </is>
      </c>
      <c r="H9726" s="9">
        <f>INT(F9726/100)</f>
        <v/>
      </c>
      <c r="I9726" t="n">
        <v>26</v>
      </c>
      <c r="J9726" t="n">
        <v>1</v>
      </c>
      <c r="K9726" t="n">
        <v>20</v>
      </c>
      <c r="L9726" t="n">
        <v>1</v>
      </c>
      <c r="M9726" t="n">
        <v>0</v>
      </c>
      <c r="O9726" t="n">
        <v>0</v>
      </c>
      <c r="P9726" t="n">
        <v>17</v>
      </c>
      <c r="Q9726" t="n">
        <v>0</v>
      </c>
      <c r="R9726" t="n">
        <v>0</v>
      </c>
      <c r="S9726" t="n">
        <v>0</v>
      </c>
      <c r="T9726" t="n">
        <v>3</v>
      </c>
    </row>
    <row r="9727">
      <c r="A9727" s="8" t="n">
        <v>46226</v>
      </c>
      <c r="B9727" t="inlineStr">
        <is>
          <t>B6</t>
        </is>
      </c>
      <c r="C9727" s="9">
        <f>_xlfn.XLOOKUP(B9727,Carriers[Code],Carriers[Airline])</f>
        <v/>
      </c>
      <c r="D9727" t="n">
        <v>451</v>
      </c>
      <c r="E9727" t="inlineStr">
        <is>
          <t>MCO</t>
        </is>
      </c>
      <c r="F9727" s="10" t="n">
        <v>1755</v>
      </c>
      <c r="G9727" t="inlineStr">
        <is>
          <t>1700-1759</t>
        </is>
      </c>
      <c r="H9727" s="9">
        <f>INT(F9727/100)</f>
        <v/>
      </c>
      <c r="I9727" t="n">
        <v>57</v>
      </c>
      <c r="J9727" t="n">
        <v>1</v>
      </c>
      <c r="K9727" t="n">
        <v>49</v>
      </c>
      <c r="L9727" t="n">
        <v>1</v>
      </c>
      <c r="M9727" t="n">
        <v>0</v>
      </c>
      <c r="O9727" t="n">
        <v>0</v>
      </c>
      <c r="P9727" t="n">
        <v>11</v>
      </c>
      <c r="Q9727" t="n">
        <v>0</v>
      </c>
      <c r="R9727" t="n">
        <v>0</v>
      </c>
      <c r="S9727" t="n">
        <v>0</v>
      </c>
      <c r="T9727" t="n">
        <v>38</v>
      </c>
    </row>
    <row r="9728">
      <c r="A9728" s="8" t="n">
        <v>46226</v>
      </c>
      <c r="B9728" t="inlineStr">
        <is>
          <t>DL</t>
        </is>
      </c>
      <c r="C9728" s="9">
        <f>_xlfn.XLOOKUP(B9728,Carriers[Code],Carriers[Airline])</f>
        <v/>
      </c>
      <c r="D9728" t="n">
        <v>1098</v>
      </c>
      <c r="E9728" t="inlineStr">
        <is>
          <t>MSP</t>
        </is>
      </c>
      <c r="F9728" s="10" t="n">
        <v>1755</v>
      </c>
      <c r="G9728" t="inlineStr">
        <is>
          <t>1700-1759</t>
        </is>
      </c>
      <c r="H9728" s="9">
        <f>INT(F9728/100)</f>
        <v/>
      </c>
      <c r="I9728" t="n">
        <v>11</v>
      </c>
      <c r="J9728" t="n">
        <v>0</v>
      </c>
      <c r="K9728" t="n">
        <v>11</v>
      </c>
      <c r="L9728" t="n">
        <v>0</v>
      </c>
      <c r="M9728" t="n">
        <v>0</v>
      </c>
      <c r="O9728" t="n">
        <v>0</v>
      </c>
    </row>
    <row r="9729">
      <c r="A9729" s="8" t="n">
        <v>46226</v>
      </c>
      <c r="B9729" t="inlineStr">
        <is>
          <t>DL</t>
        </is>
      </c>
      <c r="C9729" s="9">
        <f>_xlfn.XLOOKUP(B9729,Carriers[Code],Carriers[Airline])</f>
        <v/>
      </c>
      <c r="D9729" t="n">
        <v>2464</v>
      </c>
      <c r="E9729" t="inlineStr">
        <is>
          <t>ATL</t>
        </is>
      </c>
      <c r="F9729" s="10" t="n">
        <v>1755</v>
      </c>
      <c r="G9729" t="inlineStr">
        <is>
          <t>1700-1759</t>
        </is>
      </c>
      <c r="H9729" s="9">
        <f>INT(F9729/100)</f>
        <v/>
      </c>
      <c r="I9729" t="n">
        <v>8</v>
      </c>
      <c r="J9729" t="n">
        <v>0</v>
      </c>
      <c r="K9729" t="n">
        <v>-13</v>
      </c>
      <c r="L9729" t="n">
        <v>0</v>
      </c>
      <c r="M9729" t="n">
        <v>0</v>
      </c>
      <c r="O9729" t="n">
        <v>0</v>
      </c>
    </row>
    <row r="9730">
      <c r="A9730" s="8" t="n">
        <v>46226</v>
      </c>
      <c r="B9730" t="inlineStr">
        <is>
          <t>AS</t>
        </is>
      </c>
      <c r="C9730" s="9">
        <f>_xlfn.XLOOKUP(B9730,Carriers[Code],Carriers[Airline])</f>
        <v/>
      </c>
      <c r="D9730" t="n">
        <v>304</v>
      </c>
      <c r="E9730" t="inlineStr">
        <is>
          <t>SEA</t>
        </is>
      </c>
      <c r="F9730" s="10" t="n">
        <v>1756</v>
      </c>
      <c r="G9730" t="inlineStr">
        <is>
          <t>1700-1759</t>
        </is>
      </c>
      <c r="H9730" s="9">
        <f>INT(F9730/100)</f>
        <v/>
      </c>
      <c r="I9730" t="n">
        <v>23</v>
      </c>
      <c r="J9730" t="n">
        <v>1</v>
      </c>
      <c r="K9730" t="n">
        <v>46</v>
      </c>
      <c r="L9730" t="n">
        <v>1</v>
      </c>
      <c r="M9730" t="n">
        <v>0</v>
      </c>
      <c r="O9730" t="n">
        <v>0</v>
      </c>
      <c r="P9730" t="n">
        <v>23</v>
      </c>
      <c r="Q9730" t="n">
        <v>0</v>
      </c>
      <c r="R9730" t="n">
        <v>23</v>
      </c>
      <c r="S9730" t="n">
        <v>0</v>
      </c>
      <c r="T9730" t="n">
        <v>0</v>
      </c>
    </row>
    <row r="9731">
      <c r="A9731" s="8" t="n">
        <v>46226</v>
      </c>
      <c r="B9731" t="inlineStr">
        <is>
          <t>UA</t>
        </is>
      </c>
      <c r="C9731" s="9">
        <f>_xlfn.XLOOKUP(B9731,Carriers[Code],Carriers[Airline])</f>
        <v/>
      </c>
      <c r="D9731" t="n">
        <v>1647</v>
      </c>
      <c r="E9731" t="inlineStr">
        <is>
          <t>EWR</t>
        </is>
      </c>
      <c r="F9731" s="10" t="n">
        <v>1759</v>
      </c>
      <c r="G9731" t="inlineStr">
        <is>
          <t>1700-1759</t>
        </is>
      </c>
      <c r="H9731" s="9">
        <f>INT(F9731/100)</f>
        <v/>
      </c>
      <c r="I9731" t="n">
        <v>101</v>
      </c>
      <c r="J9731" t="n">
        <v>1</v>
      </c>
      <c r="K9731" t="n">
        <v>102</v>
      </c>
      <c r="L9731" t="n">
        <v>1</v>
      </c>
      <c r="M9731" t="n">
        <v>0</v>
      </c>
      <c r="O9731" t="n">
        <v>0</v>
      </c>
      <c r="P9731" t="n">
        <v>17</v>
      </c>
      <c r="Q9731" t="n">
        <v>0</v>
      </c>
      <c r="R9731" t="n">
        <v>1</v>
      </c>
      <c r="S9731" t="n">
        <v>0</v>
      </c>
      <c r="T9731" t="n">
        <v>84</v>
      </c>
    </row>
    <row r="9732">
      <c r="A9732" s="8" t="n">
        <v>46226</v>
      </c>
      <c r="B9732" t="inlineStr">
        <is>
          <t>YX</t>
        </is>
      </c>
      <c r="C9732" s="9">
        <f>_xlfn.XLOOKUP(B9732,Carriers[Code],Carriers[Airline])</f>
        <v/>
      </c>
      <c r="D9732" t="n">
        <v>5831</v>
      </c>
      <c r="E9732" t="inlineStr">
        <is>
          <t>LGA</t>
        </is>
      </c>
      <c r="F9732" s="10" t="n">
        <v>1800</v>
      </c>
      <c r="G9732" t="inlineStr">
        <is>
          <t>1800-1859</t>
        </is>
      </c>
      <c r="H9732" s="9">
        <f>INT(F9732/100)</f>
        <v/>
      </c>
      <c r="I9732" t="n">
        <v>46</v>
      </c>
      <c r="J9732" t="n">
        <v>1</v>
      </c>
      <c r="K9732" t="n">
        <v>81</v>
      </c>
      <c r="L9732" t="n">
        <v>1</v>
      </c>
      <c r="M9732" t="n">
        <v>0</v>
      </c>
      <c r="O9732" t="n">
        <v>0</v>
      </c>
      <c r="P9732" t="n">
        <v>24</v>
      </c>
      <c r="Q9732" t="n">
        <v>0</v>
      </c>
      <c r="R9732" t="n">
        <v>35</v>
      </c>
      <c r="S9732" t="n">
        <v>0</v>
      </c>
      <c r="T9732" t="n">
        <v>22</v>
      </c>
    </row>
    <row r="9733">
      <c r="A9733" s="8" t="n">
        <v>46226</v>
      </c>
      <c r="B9733" t="inlineStr">
        <is>
          <t>YX</t>
        </is>
      </c>
      <c r="C9733" s="9">
        <f>_xlfn.XLOOKUP(B9733,Carriers[Code],Carriers[Airline])</f>
        <v/>
      </c>
      <c r="D9733" t="n">
        <v>3543</v>
      </c>
      <c r="E9733" t="inlineStr">
        <is>
          <t>IAD</t>
        </is>
      </c>
      <c r="F9733" s="10" t="n">
        <v>1805</v>
      </c>
      <c r="G9733" t="inlineStr">
        <is>
          <t>1800-1859</t>
        </is>
      </c>
      <c r="H9733" s="9">
        <f>INT(F9733/100)</f>
        <v/>
      </c>
      <c r="I9733" t="n">
        <v>6</v>
      </c>
      <c r="J9733" t="n">
        <v>0</v>
      </c>
      <c r="K9733" t="n">
        <v>-23</v>
      </c>
      <c r="L9733" t="n">
        <v>0</v>
      </c>
      <c r="M9733" t="n">
        <v>0</v>
      </c>
      <c r="O9733" t="n">
        <v>0</v>
      </c>
    </row>
    <row r="9734">
      <c r="A9734" s="8" t="n">
        <v>46226</v>
      </c>
      <c r="B9734" t="inlineStr">
        <is>
          <t>UA</t>
        </is>
      </c>
      <c r="C9734" s="9">
        <f>_xlfn.XLOOKUP(B9734,Carriers[Code],Carriers[Airline])</f>
        <v/>
      </c>
      <c r="D9734" t="n">
        <v>2400</v>
      </c>
      <c r="E9734" t="inlineStr">
        <is>
          <t>SFO</t>
        </is>
      </c>
      <c r="F9734" s="10" t="n">
        <v>1810</v>
      </c>
      <c r="G9734" t="inlineStr">
        <is>
          <t>1800-1859</t>
        </is>
      </c>
      <c r="H9734" s="9">
        <f>INT(F9734/100)</f>
        <v/>
      </c>
      <c r="I9734" t="n">
        <v>4</v>
      </c>
      <c r="J9734" t="n">
        <v>0</v>
      </c>
      <c r="K9734" t="n">
        <v>5</v>
      </c>
      <c r="L9734" t="n">
        <v>0</v>
      </c>
      <c r="M9734" t="n">
        <v>0</v>
      </c>
      <c r="O9734" t="n">
        <v>0</v>
      </c>
    </row>
    <row r="9735">
      <c r="A9735" s="8" t="n">
        <v>46226</v>
      </c>
      <c r="B9735" t="inlineStr">
        <is>
          <t>YX</t>
        </is>
      </c>
      <c r="C9735" s="9">
        <f>_xlfn.XLOOKUP(B9735,Carriers[Code],Carriers[Airline])</f>
        <v/>
      </c>
      <c r="D9735" t="n">
        <v>5718</v>
      </c>
      <c r="E9735" t="inlineStr">
        <is>
          <t>EWR</t>
        </is>
      </c>
      <c r="F9735" s="10" t="n">
        <v>1815</v>
      </c>
      <c r="G9735" t="inlineStr">
        <is>
          <t>1800-1859</t>
        </is>
      </c>
      <c r="H9735" s="9">
        <f>INT(F9735/100)</f>
        <v/>
      </c>
      <c r="I9735" t="n">
        <v>54</v>
      </c>
      <c r="J9735" t="n">
        <v>1</v>
      </c>
      <c r="K9735" t="n">
        <v>42</v>
      </c>
      <c r="L9735" t="n">
        <v>1</v>
      </c>
      <c r="M9735" t="n">
        <v>0</v>
      </c>
      <c r="O9735" t="n">
        <v>0</v>
      </c>
      <c r="P9735" t="n">
        <v>0</v>
      </c>
      <c r="Q9735" t="n">
        <v>0</v>
      </c>
      <c r="R9735" t="n">
        <v>0</v>
      </c>
      <c r="S9735" t="n">
        <v>0</v>
      </c>
      <c r="T9735" t="n">
        <v>42</v>
      </c>
    </row>
    <row r="9736">
      <c r="A9736" s="8" t="n">
        <v>46226</v>
      </c>
      <c r="B9736" t="inlineStr">
        <is>
          <t>MQ</t>
        </is>
      </c>
      <c r="C9736" s="9">
        <f>_xlfn.XLOOKUP(B9736,Carriers[Code],Carriers[Airline])</f>
        <v/>
      </c>
      <c r="D9736" t="n">
        <v>3408</v>
      </c>
      <c r="E9736" t="inlineStr">
        <is>
          <t>CVG</t>
        </is>
      </c>
      <c r="F9736" s="10" t="n">
        <v>1820</v>
      </c>
      <c r="G9736" t="inlineStr">
        <is>
          <t>1800-1859</t>
        </is>
      </c>
      <c r="H9736" s="9">
        <f>INT(F9736/100)</f>
        <v/>
      </c>
      <c r="I9736" t="n">
        <v>38</v>
      </c>
      <c r="J9736" t="n">
        <v>1</v>
      </c>
      <c r="K9736" t="n">
        <v>14</v>
      </c>
      <c r="L9736" t="n">
        <v>0</v>
      </c>
      <c r="M9736" t="n">
        <v>0</v>
      </c>
      <c r="O9736" t="n">
        <v>0</v>
      </c>
    </row>
    <row r="9737">
      <c r="A9737" s="8" t="n">
        <v>46226</v>
      </c>
      <c r="B9737" t="inlineStr">
        <is>
          <t>B6</t>
        </is>
      </c>
      <c r="C9737" s="9">
        <f>_xlfn.XLOOKUP(B9737,Carriers[Code],Carriers[Airline])</f>
        <v/>
      </c>
      <c r="D9737" t="n">
        <v>2459</v>
      </c>
      <c r="E9737" t="inlineStr">
        <is>
          <t>PHL</t>
        </is>
      </c>
      <c r="F9737" s="10" t="n">
        <v>1821</v>
      </c>
      <c r="G9737" t="inlineStr">
        <is>
          <t>1800-1859</t>
        </is>
      </c>
      <c r="H9737" s="9">
        <f>INT(F9737/100)</f>
        <v/>
      </c>
      <c r="I9737" t="n">
        <v>68</v>
      </c>
      <c r="J9737" t="n">
        <v>1</v>
      </c>
      <c r="K9737" t="n">
        <v>56</v>
      </c>
      <c r="L9737" t="n">
        <v>1</v>
      </c>
      <c r="M9737" t="n">
        <v>0</v>
      </c>
      <c r="O9737" t="n">
        <v>0</v>
      </c>
      <c r="P9737" t="n">
        <v>18</v>
      </c>
      <c r="Q9737" t="n">
        <v>0</v>
      </c>
      <c r="R9737" t="n">
        <v>0</v>
      </c>
      <c r="S9737" t="n">
        <v>0</v>
      </c>
      <c r="T9737" t="n">
        <v>38</v>
      </c>
    </row>
    <row r="9738">
      <c r="A9738" s="8" t="n">
        <v>46226</v>
      </c>
      <c r="B9738" t="inlineStr">
        <is>
          <t>UA</t>
        </is>
      </c>
      <c r="C9738" s="9">
        <f>_xlfn.XLOOKUP(B9738,Carriers[Code],Carriers[Airline])</f>
        <v/>
      </c>
      <c r="D9738" t="n">
        <v>639</v>
      </c>
      <c r="E9738" t="inlineStr">
        <is>
          <t>LAX</t>
        </is>
      </c>
      <c r="F9738" s="10" t="n">
        <v>1826</v>
      </c>
      <c r="G9738" t="inlineStr">
        <is>
          <t>1800-1859</t>
        </is>
      </c>
      <c r="H9738" s="9">
        <f>INT(F9738/100)</f>
        <v/>
      </c>
      <c r="I9738" t="n">
        <v>48</v>
      </c>
      <c r="J9738" t="n">
        <v>1</v>
      </c>
      <c r="K9738" t="n">
        <v>30</v>
      </c>
      <c r="L9738" t="n">
        <v>1</v>
      </c>
      <c r="M9738" t="n">
        <v>0</v>
      </c>
      <c r="O9738" t="n">
        <v>0</v>
      </c>
      <c r="P9738" t="n">
        <v>30</v>
      </c>
      <c r="Q9738" t="n">
        <v>0</v>
      </c>
      <c r="R9738" t="n">
        <v>0</v>
      </c>
      <c r="S9738" t="n">
        <v>0</v>
      </c>
      <c r="T9738" t="n">
        <v>0</v>
      </c>
    </row>
    <row r="9739">
      <c r="A9739" s="8" t="n">
        <v>46226</v>
      </c>
      <c r="B9739" t="inlineStr">
        <is>
          <t>AA</t>
        </is>
      </c>
      <c r="C9739" s="9">
        <f>_xlfn.XLOOKUP(B9739,Carriers[Code],Carriers[Airline])</f>
        <v/>
      </c>
      <c r="D9739" t="n">
        <v>1554</v>
      </c>
      <c r="E9739" t="inlineStr">
        <is>
          <t>ORD</t>
        </is>
      </c>
      <c r="F9739" s="10" t="n">
        <v>1830</v>
      </c>
      <c r="G9739" t="inlineStr">
        <is>
          <t>1800-1859</t>
        </is>
      </c>
      <c r="H9739" s="9">
        <f>INT(F9739/100)</f>
        <v/>
      </c>
      <c r="I9739" t="n">
        <v>20</v>
      </c>
      <c r="J9739" t="n">
        <v>1</v>
      </c>
      <c r="K9739" t="n">
        <v>-2</v>
      </c>
      <c r="L9739" t="n">
        <v>0</v>
      </c>
      <c r="M9739" t="n">
        <v>0</v>
      </c>
      <c r="O9739" t="n">
        <v>0</v>
      </c>
    </row>
    <row r="9740">
      <c r="A9740" s="8" t="n">
        <v>46226</v>
      </c>
      <c r="B9740" t="inlineStr">
        <is>
          <t>UA</t>
        </is>
      </c>
      <c r="C9740" s="9">
        <f>_xlfn.XLOOKUP(B9740,Carriers[Code],Carriers[Airline])</f>
        <v/>
      </c>
      <c r="D9740" t="n">
        <v>1015</v>
      </c>
      <c r="E9740" t="inlineStr">
        <is>
          <t>ORD</t>
        </is>
      </c>
      <c r="F9740" s="10" t="n">
        <v>1843</v>
      </c>
      <c r="G9740" t="inlineStr">
        <is>
          <t>1800-1859</t>
        </is>
      </c>
      <c r="H9740" s="9">
        <f>INT(F9740/100)</f>
        <v/>
      </c>
      <c r="I9740" t="n">
        <v>77</v>
      </c>
      <c r="J9740" t="n">
        <v>1</v>
      </c>
      <c r="K9740" t="n">
        <v>70</v>
      </c>
      <c r="L9740" t="n">
        <v>1</v>
      </c>
      <c r="M9740" t="n">
        <v>0</v>
      </c>
      <c r="O9740" t="n">
        <v>0</v>
      </c>
      <c r="P9740" t="n">
        <v>70</v>
      </c>
      <c r="Q9740" t="n">
        <v>0</v>
      </c>
      <c r="R9740" t="n">
        <v>0</v>
      </c>
      <c r="S9740" t="n">
        <v>0</v>
      </c>
      <c r="T9740" t="n">
        <v>0</v>
      </c>
    </row>
    <row r="9741">
      <c r="A9741" s="8" t="n">
        <v>46226</v>
      </c>
      <c r="B9741" t="inlineStr">
        <is>
          <t>DL</t>
        </is>
      </c>
      <c r="C9741" s="9">
        <f>_xlfn.XLOOKUP(B9741,Carriers[Code],Carriers[Airline])</f>
        <v/>
      </c>
      <c r="D9741" t="n">
        <v>445</v>
      </c>
      <c r="E9741" t="inlineStr">
        <is>
          <t>SLC</t>
        </is>
      </c>
      <c r="F9741" s="10" t="n">
        <v>1845</v>
      </c>
      <c r="G9741" t="inlineStr">
        <is>
          <t>1800-1859</t>
        </is>
      </c>
      <c r="H9741" s="9">
        <f>INT(F9741/100)</f>
        <v/>
      </c>
      <c r="I9741" t="n">
        <v>21</v>
      </c>
      <c r="J9741" t="n">
        <v>1</v>
      </c>
      <c r="K9741" t="n">
        <v>1</v>
      </c>
      <c r="L9741" t="n">
        <v>0</v>
      </c>
      <c r="M9741" t="n">
        <v>0</v>
      </c>
      <c r="O9741" t="n">
        <v>0</v>
      </c>
    </row>
    <row r="9742">
      <c r="A9742" s="8" t="n">
        <v>46226</v>
      </c>
      <c r="B9742" t="inlineStr">
        <is>
          <t>WN</t>
        </is>
      </c>
      <c r="C9742" s="9">
        <f>_xlfn.XLOOKUP(B9742,Carriers[Code],Carriers[Airline])</f>
        <v/>
      </c>
      <c r="D9742" t="n">
        <v>3911</v>
      </c>
      <c r="E9742" t="inlineStr">
        <is>
          <t>MDW</t>
        </is>
      </c>
      <c r="F9742" s="10" t="n">
        <v>1845</v>
      </c>
      <c r="G9742" t="inlineStr">
        <is>
          <t>1800-1859</t>
        </is>
      </c>
      <c r="H9742" s="9">
        <f>INT(F9742/100)</f>
        <v/>
      </c>
      <c r="I9742" t="n">
        <v>44</v>
      </c>
      <c r="J9742" t="n">
        <v>1</v>
      </c>
      <c r="K9742" t="n">
        <v>22</v>
      </c>
      <c r="L9742" t="n">
        <v>1</v>
      </c>
      <c r="M9742" t="n">
        <v>0</v>
      </c>
      <c r="O9742" t="n">
        <v>0</v>
      </c>
      <c r="P9742" t="n">
        <v>2</v>
      </c>
      <c r="Q9742" t="n">
        <v>0</v>
      </c>
      <c r="R9742" t="n">
        <v>0</v>
      </c>
      <c r="S9742" t="n">
        <v>0</v>
      </c>
      <c r="T9742" t="n">
        <v>20</v>
      </c>
    </row>
    <row r="9743">
      <c r="A9743" s="8" t="n">
        <v>46226</v>
      </c>
      <c r="B9743" t="inlineStr">
        <is>
          <t>WN</t>
        </is>
      </c>
      <c r="C9743" s="9">
        <f>_xlfn.XLOOKUP(B9743,Carriers[Code],Carriers[Airline])</f>
        <v/>
      </c>
      <c r="D9743" t="n">
        <v>754</v>
      </c>
      <c r="E9743" t="inlineStr">
        <is>
          <t>STL</t>
        </is>
      </c>
      <c r="F9743" s="10" t="n">
        <v>1850</v>
      </c>
      <c r="G9743" t="inlineStr">
        <is>
          <t>1800-1859</t>
        </is>
      </c>
      <c r="H9743" s="9">
        <f>INT(F9743/100)</f>
        <v/>
      </c>
      <c r="I9743" t="n">
        <v>50</v>
      </c>
      <c r="J9743" t="n">
        <v>1</v>
      </c>
      <c r="K9743" t="n">
        <v>30</v>
      </c>
      <c r="L9743" t="n">
        <v>1</v>
      </c>
      <c r="M9743" t="n">
        <v>0</v>
      </c>
      <c r="O9743" t="n">
        <v>0</v>
      </c>
      <c r="P9743" t="n">
        <v>11</v>
      </c>
      <c r="Q9743" t="n">
        <v>0</v>
      </c>
      <c r="R9743" t="n">
        <v>0</v>
      </c>
      <c r="S9743" t="n">
        <v>0</v>
      </c>
      <c r="T9743" t="n">
        <v>19</v>
      </c>
    </row>
    <row r="9744">
      <c r="A9744" s="8" t="n">
        <v>46226</v>
      </c>
      <c r="B9744" t="inlineStr">
        <is>
          <t>B6</t>
        </is>
      </c>
      <c r="C9744" s="9">
        <f>_xlfn.XLOOKUP(B9744,Carriers[Code],Carriers[Airline])</f>
        <v/>
      </c>
      <c r="D9744" t="n">
        <v>2269</v>
      </c>
      <c r="E9744" t="inlineStr">
        <is>
          <t>FLL</t>
        </is>
      </c>
      <c r="F9744" s="10" t="n">
        <v>1851</v>
      </c>
      <c r="G9744" t="inlineStr">
        <is>
          <t>1800-1859</t>
        </is>
      </c>
      <c r="H9744" s="9">
        <f>INT(F9744/100)</f>
        <v/>
      </c>
      <c r="I9744" t="n">
        <v>132</v>
      </c>
      <c r="J9744" t="n">
        <v>1</v>
      </c>
      <c r="K9744" t="n">
        <v>131</v>
      </c>
      <c r="L9744" t="n">
        <v>1</v>
      </c>
      <c r="M9744" t="n">
        <v>0</v>
      </c>
      <c r="O9744" t="n">
        <v>0</v>
      </c>
      <c r="P9744" t="n">
        <v>34</v>
      </c>
      <c r="Q9744" t="n">
        <v>0</v>
      </c>
      <c r="R9744" t="n">
        <v>0</v>
      </c>
      <c r="S9744" t="n">
        <v>0</v>
      </c>
      <c r="T9744" t="n">
        <v>97</v>
      </c>
    </row>
    <row r="9745">
      <c r="A9745" s="8" t="n">
        <v>46226</v>
      </c>
      <c r="B9745" t="inlineStr">
        <is>
          <t>AA</t>
        </is>
      </c>
      <c r="C9745" s="9">
        <f>_xlfn.XLOOKUP(B9745,Carriers[Code],Carriers[Airline])</f>
        <v/>
      </c>
      <c r="D9745" t="n">
        <v>1552</v>
      </c>
      <c r="E9745" t="inlineStr">
        <is>
          <t>CLT</t>
        </is>
      </c>
      <c r="F9745" s="10" t="n">
        <v>1855</v>
      </c>
      <c r="G9745" t="inlineStr">
        <is>
          <t>1800-1859</t>
        </is>
      </c>
      <c r="H9745" s="9">
        <f>INT(F9745/100)</f>
        <v/>
      </c>
      <c r="I9745" t="n">
        <v>49</v>
      </c>
      <c r="J9745" t="n">
        <v>1</v>
      </c>
      <c r="K9745" t="n">
        <v>32</v>
      </c>
      <c r="L9745" t="n">
        <v>1</v>
      </c>
      <c r="M9745" t="n">
        <v>0</v>
      </c>
      <c r="O9745" t="n">
        <v>0</v>
      </c>
      <c r="P9745" t="n">
        <v>4</v>
      </c>
      <c r="Q9745" t="n">
        <v>0</v>
      </c>
      <c r="R9745" t="n">
        <v>0</v>
      </c>
      <c r="S9745" t="n">
        <v>0</v>
      </c>
      <c r="T9745" t="n">
        <v>28</v>
      </c>
    </row>
    <row r="9746">
      <c r="A9746" s="8" t="n">
        <v>46226</v>
      </c>
      <c r="B9746" t="inlineStr">
        <is>
          <t>YX</t>
        </is>
      </c>
      <c r="C9746" s="9">
        <f>_xlfn.XLOOKUP(B9746,Carriers[Code],Carriers[Airline])</f>
        <v/>
      </c>
      <c r="D9746" t="n">
        <v>4641</v>
      </c>
      <c r="E9746" t="inlineStr">
        <is>
          <t>CMH</t>
        </is>
      </c>
      <c r="F9746" s="10" t="n">
        <v>1855</v>
      </c>
      <c r="G9746" t="inlineStr">
        <is>
          <t>1800-1859</t>
        </is>
      </c>
      <c r="H9746" s="9">
        <f>INT(F9746/100)</f>
        <v/>
      </c>
      <c r="I9746" t="n">
        <v>35</v>
      </c>
      <c r="J9746" t="n">
        <v>1</v>
      </c>
      <c r="K9746" t="n">
        <v>9</v>
      </c>
      <c r="L9746" t="n">
        <v>0</v>
      </c>
      <c r="M9746" t="n">
        <v>0</v>
      </c>
      <c r="O9746" t="n">
        <v>0</v>
      </c>
    </row>
    <row r="9747">
      <c r="A9747" s="8" t="n">
        <v>46226</v>
      </c>
      <c r="B9747" t="inlineStr">
        <is>
          <t>DL</t>
        </is>
      </c>
      <c r="C9747" s="9">
        <f>_xlfn.XLOOKUP(B9747,Carriers[Code],Carriers[Airline])</f>
        <v/>
      </c>
      <c r="D9747" t="n">
        <v>1677</v>
      </c>
      <c r="E9747" t="inlineStr">
        <is>
          <t>AUS</t>
        </is>
      </c>
      <c r="F9747" s="10" t="n">
        <v>1859</v>
      </c>
      <c r="G9747" t="inlineStr">
        <is>
          <t>1800-1859</t>
        </is>
      </c>
      <c r="H9747" s="9">
        <f>INT(F9747/100)</f>
        <v/>
      </c>
      <c r="I9747" t="n">
        <v>62</v>
      </c>
      <c r="J9747" t="n">
        <v>1</v>
      </c>
      <c r="K9747" t="n">
        <v>44</v>
      </c>
      <c r="L9747" t="n">
        <v>1</v>
      </c>
      <c r="M9747" t="n">
        <v>0</v>
      </c>
      <c r="O9747" t="n">
        <v>0</v>
      </c>
      <c r="P9747" t="n">
        <v>35</v>
      </c>
      <c r="Q9747" t="n">
        <v>0</v>
      </c>
      <c r="R9747" t="n">
        <v>0</v>
      </c>
      <c r="S9747" t="n">
        <v>0</v>
      </c>
      <c r="T9747" t="n">
        <v>9</v>
      </c>
    </row>
    <row r="9748">
      <c r="A9748" s="8" t="n">
        <v>46226</v>
      </c>
      <c r="B9748" t="inlineStr">
        <is>
          <t>YX</t>
        </is>
      </c>
      <c r="C9748" s="9">
        <f>_xlfn.XLOOKUP(B9748,Carriers[Code],Carriers[Airline])</f>
        <v/>
      </c>
      <c r="D9748" t="n">
        <v>5716</v>
      </c>
      <c r="E9748" t="inlineStr">
        <is>
          <t>LGA</t>
        </is>
      </c>
      <c r="F9748" s="10" t="n">
        <v>1859</v>
      </c>
      <c r="G9748" t="inlineStr">
        <is>
          <t>1800-1859</t>
        </is>
      </c>
      <c r="H9748" s="9">
        <f>INT(F9748/100)</f>
        <v/>
      </c>
      <c r="I9748" t="n">
        <v>24</v>
      </c>
      <c r="J9748" t="n">
        <v>1</v>
      </c>
      <c r="K9748" t="n">
        <v>53</v>
      </c>
      <c r="L9748" t="n">
        <v>1</v>
      </c>
      <c r="M9748" t="n">
        <v>0</v>
      </c>
      <c r="O9748" t="n">
        <v>0</v>
      </c>
      <c r="P9748" t="n">
        <v>24</v>
      </c>
      <c r="Q9748" t="n">
        <v>0</v>
      </c>
      <c r="R9748" t="n">
        <v>29</v>
      </c>
      <c r="S9748" t="n">
        <v>0</v>
      </c>
      <c r="T9748" t="n">
        <v>0</v>
      </c>
    </row>
    <row r="9749">
      <c r="A9749" s="8" t="n">
        <v>46226</v>
      </c>
      <c r="B9749" t="inlineStr">
        <is>
          <t>B6</t>
        </is>
      </c>
      <c r="C9749" s="9">
        <f>_xlfn.XLOOKUP(B9749,Carriers[Code],Carriers[Airline])</f>
        <v/>
      </c>
      <c r="D9749" t="n">
        <v>1633</v>
      </c>
      <c r="E9749" t="inlineStr">
        <is>
          <t>SFO</t>
        </is>
      </c>
      <c r="F9749" s="10" t="n">
        <v>1905</v>
      </c>
      <c r="G9749" t="inlineStr">
        <is>
          <t>1900-1959</t>
        </is>
      </c>
      <c r="H9749" s="9">
        <f>INT(F9749/100)</f>
        <v/>
      </c>
      <c r="I9749" t="n">
        <v>133</v>
      </c>
      <c r="J9749" t="n">
        <v>1</v>
      </c>
      <c r="K9749" t="n">
        <v>149</v>
      </c>
      <c r="L9749" t="n">
        <v>1</v>
      </c>
      <c r="M9749" t="n">
        <v>0</v>
      </c>
      <c r="O9749" t="n">
        <v>0</v>
      </c>
      <c r="P9749" t="n">
        <v>9</v>
      </c>
      <c r="Q9749" t="n">
        <v>0</v>
      </c>
      <c r="R9749" t="n">
        <v>16</v>
      </c>
      <c r="S9749" t="n">
        <v>0</v>
      </c>
      <c r="T9749" t="n">
        <v>124</v>
      </c>
    </row>
    <row r="9750">
      <c r="A9750" s="8" t="n">
        <v>46226</v>
      </c>
      <c r="B9750" t="inlineStr">
        <is>
          <t>DL</t>
        </is>
      </c>
      <c r="C9750" s="9">
        <f>_xlfn.XLOOKUP(B9750,Carriers[Code],Carriers[Airline])</f>
        <v/>
      </c>
      <c r="D9750" t="n">
        <v>973</v>
      </c>
      <c r="E9750" t="inlineStr">
        <is>
          <t>ATL</t>
        </is>
      </c>
      <c r="F9750" s="10" t="n">
        <v>1910</v>
      </c>
      <c r="G9750" t="inlineStr">
        <is>
          <t>1900-1959</t>
        </is>
      </c>
      <c r="H9750" s="9">
        <f>INT(F9750/100)</f>
        <v/>
      </c>
      <c r="I9750" t="n">
        <v>34</v>
      </c>
      <c r="J9750" t="n">
        <v>1</v>
      </c>
      <c r="K9750" t="n">
        <v>17</v>
      </c>
      <c r="L9750" t="n">
        <v>1</v>
      </c>
      <c r="M9750" t="n">
        <v>0</v>
      </c>
      <c r="O9750" t="n">
        <v>0</v>
      </c>
      <c r="P9750" t="n">
        <v>0</v>
      </c>
      <c r="Q9750" t="n">
        <v>0</v>
      </c>
      <c r="R9750" t="n">
        <v>0</v>
      </c>
      <c r="S9750" t="n">
        <v>0</v>
      </c>
      <c r="T9750" t="n">
        <v>17</v>
      </c>
    </row>
    <row r="9751">
      <c r="A9751" s="8" t="n">
        <v>46226</v>
      </c>
      <c r="B9751" t="inlineStr">
        <is>
          <t>B6</t>
        </is>
      </c>
      <c r="C9751" s="9">
        <f>_xlfn.XLOOKUP(B9751,Carriers[Code],Carriers[Airline])</f>
        <v/>
      </c>
      <c r="D9751" t="n">
        <v>95</v>
      </c>
      <c r="E9751" t="inlineStr">
        <is>
          <t>PDX</t>
        </is>
      </c>
      <c r="F9751" s="10" t="n">
        <v>1919</v>
      </c>
      <c r="G9751" t="inlineStr">
        <is>
          <t>1900-1959</t>
        </is>
      </c>
      <c r="H9751" s="9">
        <f>INT(F9751/100)</f>
        <v/>
      </c>
      <c r="I9751" t="n">
        <v>14</v>
      </c>
      <c r="J9751" t="n">
        <v>0</v>
      </c>
      <c r="K9751" t="n">
        <v>5</v>
      </c>
      <c r="L9751" t="n">
        <v>0</v>
      </c>
      <c r="M9751" t="n">
        <v>0</v>
      </c>
      <c r="O9751" t="n">
        <v>0</v>
      </c>
    </row>
    <row r="9752">
      <c r="A9752" s="8" t="n">
        <v>46226</v>
      </c>
      <c r="B9752" t="inlineStr">
        <is>
          <t>DL</t>
        </is>
      </c>
      <c r="C9752" s="9">
        <f>_xlfn.XLOOKUP(B9752,Carriers[Code],Carriers[Airline])</f>
        <v/>
      </c>
      <c r="D9752" t="n">
        <v>2305</v>
      </c>
      <c r="E9752" t="inlineStr">
        <is>
          <t>DFW</t>
        </is>
      </c>
      <c r="F9752" s="10" t="n">
        <v>1920</v>
      </c>
      <c r="G9752" t="inlineStr">
        <is>
          <t>1900-1959</t>
        </is>
      </c>
      <c r="H9752" s="9">
        <f>INT(F9752/100)</f>
        <v/>
      </c>
      <c r="I9752" t="n">
        <v>29</v>
      </c>
      <c r="J9752" t="n">
        <v>1</v>
      </c>
      <c r="K9752" t="n">
        <v>11</v>
      </c>
      <c r="L9752" t="n">
        <v>0</v>
      </c>
      <c r="M9752" t="n">
        <v>0</v>
      </c>
      <c r="O9752" t="n">
        <v>0</v>
      </c>
    </row>
    <row r="9753">
      <c r="A9753" s="8" t="n">
        <v>46226</v>
      </c>
      <c r="B9753" t="inlineStr">
        <is>
          <t>YX</t>
        </is>
      </c>
      <c r="C9753" s="9">
        <f>_xlfn.XLOOKUP(B9753,Carriers[Code],Carriers[Airline])</f>
        <v/>
      </c>
      <c r="D9753" t="n">
        <v>5629</v>
      </c>
      <c r="E9753" t="inlineStr">
        <is>
          <t>CMH</t>
        </is>
      </c>
      <c r="F9753" s="10" t="n">
        <v>1925</v>
      </c>
      <c r="G9753" t="inlineStr">
        <is>
          <t>1900-1959</t>
        </is>
      </c>
      <c r="H9753" s="9">
        <f>INT(F9753/100)</f>
        <v/>
      </c>
      <c r="I9753" t="n">
        <v>4</v>
      </c>
      <c r="J9753" t="n">
        <v>0</v>
      </c>
      <c r="K9753" t="n">
        <v>-17</v>
      </c>
      <c r="L9753" t="n">
        <v>0</v>
      </c>
      <c r="M9753" t="n">
        <v>0</v>
      </c>
      <c r="O9753" t="n">
        <v>0</v>
      </c>
    </row>
    <row r="9754">
      <c r="A9754" s="8" t="n">
        <v>46226</v>
      </c>
      <c r="B9754" t="inlineStr">
        <is>
          <t>AA</t>
        </is>
      </c>
      <c r="C9754" s="9">
        <f>_xlfn.XLOOKUP(B9754,Carriers[Code],Carriers[Airline])</f>
        <v/>
      </c>
      <c r="D9754" t="n">
        <v>852</v>
      </c>
      <c r="E9754" t="inlineStr">
        <is>
          <t>DCA</t>
        </is>
      </c>
      <c r="F9754" s="10" t="n">
        <v>1927</v>
      </c>
      <c r="G9754" t="inlineStr">
        <is>
          <t>1900-1959</t>
        </is>
      </c>
      <c r="H9754" s="9">
        <f>INT(F9754/100)</f>
        <v/>
      </c>
      <c r="I9754" t="n">
        <v>42</v>
      </c>
      <c r="J9754" t="n">
        <v>1</v>
      </c>
      <c r="K9754" t="n">
        <v>28</v>
      </c>
      <c r="L9754" t="n">
        <v>1</v>
      </c>
      <c r="M9754" t="n">
        <v>0</v>
      </c>
      <c r="O9754" t="n">
        <v>0</v>
      </c>
      <c r="P9754" t="n">
        <v>0</v>
      </c>
      <c r="Q9754" t="n">
        <v>0</v>
      </c>
      <c r="R9754" t="n">
        <v>0</v>
      </c>
      <c r="S9754" t="n">
        <v>0</v>
      </c>
      <c r="T9754" t="n">
        <v>28</v>
      </c>
    </row>
    <row r="9755">
      <c r="A9755" s="8" t="n">
        <v>46226</v>
      </c>
      <c r="B9755" t="inlineStr">
        <is>
          <t>UA</t>
        </is>
      </c>
      <c r="C9755" s="9">
        <f>_xlfn.XLOOKUP(B9755,Carriers[Code],Carriers[Airline])</f>
        <v/>
      </c>
      <c r="D9755" t="n">
        <v>2136</v>
      </c>
      <c r="E9755" t="inlineStr">
        <is>
          <t>IAD</t>
        </is>
      </c>
      <c r="F9755" s="10" t="n">
        <v>1927</v>
      </c>
      <c r="G9755" t="inlineStr">
        <is>
          <t>1900-1959</t>
        </is>
      </c>
      <c r="H9755" s="9">
        <f>INT(F9755/100)</f>
        <v/>
      </c>
      <c r="I9755" t="n">
        <v>21</v>
      </c>
      <c r="J9755" t="n">
        <v>1</v>
      </c>
      <c r="K9755" t="n">
        <v>10</v>
      </c>
      <c r="L9755" t="n">
        <v>0</v>
      </c>
      <c r="M9755" t="n">
        <v>0</v>
      </c>
      <c r="O9755" t="n">
        <v>0</v>
      </c>
    </row>
    <row r="9756">
      <c r="A9756" s="8" t="n">
        <v>46226</v>
      </c>
      <c r="B9756" t="inlineStr">
        <is>
          <t>B6</t>
        </is>
      </c>
      <c r="C9756" s="9">
        <f>_xlfn.XLOOKUP(B9756,Carriers[Code],Carriers[Airline])</f>
        <v/>
      </c>
      <c r="D9756" t="n">
        <v>197</v>
      </c>
      <c r="E9756" t="inlineStr">
        <is>
          <t>SEA</t>
        </is>
      </c>
      <c r="F9756" s="10" t="n">
        <v>1929</v>
      </c>
      <c r="G9756" t="inlineStr">
        <is>
          <t>1900-1959</t>
        </is>
      </c>
      <c r="H9756" s="9">
        <f>INT(F9756/100)</f>
        <v/>
      </c>
      <c r="I9756" t="n">
        <v>96</v>
      </c>
      <c r="J9756" t="n">
        <v>1</v>
      </c>
      <c r="K9756" t="n">
        <v>87</v>
      </c>
      <c r="L9756" t="n">
        <v>1</v>
      </c>
      <c r="M9756" t="n">
        <v>0</v>
      </c>
      <c r="O9756" t="n">
        <v>0</v>
      </c>
      <c r="P9756" t="n">
        <v>0</v>
      </c>
      <c r="Q9756" t="n">
        <v>0</v>
      </c>
      <c r="R9756" t="n">
        <v>87</v>
      </c>
      <c r="S9756" t="n">
        <v>0</v>
      </c>
      <c r="T9756" t="n">
        <v>0</v>
      </c>
    </row>
    <row r="9757">
      <c r="A9757" s="8" t="n">
        <v>46226</v>
      </c>
      <c r="B9757" t="inlineStr">
        <is>
          <t>DL</t>
        </is>
      </c>
      <c r="C9757" s="9">
        <f>_xlfn.XLOOKUP(B9757,Carriers[Code],Carriers[Airline])</f>
        <v/>
      </c>
      <c r="D9757" t="n">
        <v>324</v>
      </c>
      <c r="E9757" t="inlineStr">
        <is>
          <t>SEA</t>
        </is>
      </c>
      <c r="F9757" s="10" t="n">
        <v>1929</v>
      </c>
      <c r="G9757" t="inlineStr">
        <is>
          <t>1900-1959</t>
        </is>
      </c>
      <c r="H9757" s="9">
        <f>INT(F9757/100)</f>
        <v/>
      </c>
      <c r="I9757" t="n">
        <v>38</v>
      </c>
      <c r="J9757" t="n">
        <v>1</v>
      </c>
      <c r="K9757" t="n">
        <v>40</v>
      </c>
      <c r="L9757" t="n">
        <v>1</v>
      </c>
      <c r="M9757" t="n">
        <v>0</v>
      </c>
      <c r="O9757" t="n">
        <v>0</v>
      </c>
      <c r="P9757" t="n">
        <v>0</v>
      </c>
      <c r="Q9757" t="n">
        <v>0</v>
      </c>
      <c r="R9757" t="n">
        <v>2</v>
      </c>
      <c r="S9757" t="n">
        <v>0</v>
      </c>
      <c r="T9757" t="n">
        <v>38</v>
      </c>
    </row>
    <row r="9758">
      <c r="A9758" s="8" t="n">
        <v>46226</v>
      </c>
      <c r="B9758" t="inlineStr">
        <is>
          <t>B6</t>
        </is>
      </c>
      <c r="C9758" s="9">
        <f>_xlfn.XLOOKUP(B9758,Carriers[Code],Carriers[Airline])</f>
        <v/>
      </c>
      <c r="D9758" t="n">
        <v>247</v>
      </c>
      <c r="E9758" t="inlineStr">
        <is>
          <t>SLC</t>
        </is>
      </c>
      <c r="F9758" s="10" t="n">
        <v>1932</v>
      </c>
      <c r="G9758" t="inlineStr">
        <is>
          <t>1900-1959</t>
        </is>
      </c>
      <c r="H9758" s="9">
        <f>INT(F9758/100)</f>
        <v/>
      </c>
      <c r="I9758" t="n">
        <v>45</v>
      </c>
      <c r="J9758" t="n">
        <v>1</v>
      </c>
      <c r="K9758" t="n">
        <v>30</v>
      </c>
      <c r="L9758" t="n">
        <v>1</v>
      </c>
      <c r="M9758" t="n">
        <v>0</v>
      </c>
      <c r="O9758" t="n">
        <v>0</v>
      </c>
      <c r="P9758" t="n">
        <v>15</v>
      </c>
      <c r="Q9758" t="n">
        <v>0</v>
      </c>
      <c r="R9758" t="n">
        <v>0</v>
      </c>
      <c r="S9758" t="n">
        <v>0</v>
      </c>
      <c r="T9758" t="n">
        <v>15</v>
      </c>
    </row>
    <row r="9759">
      <c r="A9759" s="8" t="n">
        <v>46226</v>
      </c>
      <c r="B9759" t="inlineStr">
        <is>
          <t>AA</t>
        </is>
      </c>
      <c r="C9759" s="9">
        <f>_xlfn.XLOOKUP(B9759,Carriers[Code],Carriers[Airline])</f>
        <v/>
      </c>
      <c r="D9759" t="n">
        <v>1691</v>
      </c>
      <c r="E9759" t="inlineStr">
        <is>
          <t>LAX</t>
        </is>
      </c>
      <c r="F9759" s="10" t="n">
        <v>1935</v>
      </c>
      <c r="G9759" t="inlineStr">
        <is>
          <t>1900-1959</t>
        </is>
      </c>
      <c r="H9759" s="9">
        <f>INT(F9759/100)</f>
        <v/>
      </c>
      <c r="I9759" t="n">
        <v>29</v>
      </c>
      <c r="J9759" t="n">
        <v>1</v>
      </c>
      <c r="K9759" t="n">
        <v>11</v>
      </c>
      <c r="L9759" t="n">
        <v>0</v>
      </c>
      <c r="M9759" t="n">
        <v>0</v>
      </c>
      <c r="O9759" t="n">
        <v>0</v>
      </c>
    </row>
    <row r="9760">
      <c r="A9760" s="8" t="n">
        <v>46226</v>
      </c>
      <c r="B9760" t="inlineStr">
        <is>
          <t>AA</t>
        </is>
      </c>
      <c r="C9760" s="9">
        <f>_xlfn.XLOOKUP(B9760,Carriers[Code],Carriers[Airline])</f>
        <v/>
      </c>
      <c r="D9760" t="n">
        <v>1147</v>
      </c>
      <c r="E9760" t="inlineStr">
        <is>
          <t>PHL</t>
        </is>
      </c>
      <c r="F9760" s="10" t="n">
        <v>1937</v>
      </c>
      <c r="G9760" t="inlineStr">
        <is>
          <t>1900-1959</t>
        </is>
      </c>
      <c r="H9760" s="9">
        <f>INT(F9760/100)</f>
        <v/>
      </c>
      <c r="I9760" t="n">
        <v>35</v>
      </c>
      <c r="J9760" t="n">
        <v>1</v>
      </c>
      <c r="K9760" t="n">
        <v>13</v>
      </c>
      <c r="L9760" t="n">
        <v>0</v>
      </c>
      <c r="M9760" t="n">
        <v>0</v>
      </c>
      <c r="O9760" t="n">
        <v>0</v>
      </c>
    </row>
    <row r="9761">
      <c r="A9761" s="8" t="n">
        <v>46226</v>
      </c>
      <c r="B9761" t="inlineStr">
        <is>
          <t>B6</t>
        </is>
      </c>
      <c r="C9761" s="9">
        <f>_xlfn.XLOOKUP(B9761,Carriers[Code],Carriers[Airline])</f>
        <v/>
      </c>
      <c r="D9761" t="n">
        <v>817</v>
      </c>
      <c r="E9761" t="inlineStr">
        <is>
          <t>JFK</t>
        </is>
      </c>
      <c r="F9761" s="10" t="n">
        <v>1939</v>
      </c>
      <c r="G9761" t="inlineStr">
        <is>
          <t>1900-1959</t>
        </is>
      </c>
      <c r="H9761" s="9">
        <f>INT(F9761/100)</f>
        <v/>
      </c>
      <c r="I9761" t="n">
        <v>121</v>
      </c>
      <c r="J9761" t="n">
        <v>1</v>
      </c>
      <c r="K9761" t="n">
        <v>117</v>
      </c>
      <c r="L9761" t="n">
        <v>1</v>
      </c>
      <c r="M9761" t="n">
        <v>0</v>
      </c>
      <c r="O9761" t="n">
        <v>0</v>
      </c>
      <c r="P9761" t="n">
        <v>42</v>
      </c>
      <c r="Q9761" t="n">
        <v>0</v>
      </c>
      <c r="R9761" t="n">
        <v>0</v>
      </c>
      <c r="S9761" t="n">
        <v>0</v>
      </c>
      <c r="T9761" t="n">
        <v>75</v>
      </c>
    </row>
    <row r="9762">
      <c r="A9762" s="8" t="n">
        <v>46226</v>
      </c>
      <c r="B9762" t="inlineStr">
        <is>
          <t>YX</t>
        </is>
      </c>
      <c r="C9762" s="9">
        <f>_xlfn.XLOOKUP(B9762,Carriers[Code],Carriers[Airline])</f>
        <v/>
      </c>
      <c r="D9762" t="n">
        <v>5807</v>
      </c>
      <c r="E9762" t="inlineStr">
        <is>
          <t>CLT</t>
        </is>
      </c>
      <c r="F9762" s="10" t="n">
        <v>1940</v>
      </c>
      <c r="G9762" t="inlineStr">
        <is>
          <t>1900-1959</t>
        </is>
      </c>
      <c r="H9762" s="9">
        <f>INT(F9762/100)</f>
        <v/>
      </c>
      <c r="I9762" t="n">
        <v>-3</v>
      </c>
      <c r="J9762" t="n">
        <v>0</v>
      </c>
      <c r="K9762" t="n">
        <v>3</v>
      </c>
      <c r="L9762" t="n">
        <v>0</v>
      </c>
      <c r="M9762" t="n">
        <v>0</v>
      </c>
      <c r="O9762" t="n">
        <v>0</v>
      </c>
    </row>
    <row r="9763">
      <c r="A9763" s="8" t="n">
        <v>46226</v>
      </c>
      <c r="B9763" t="inlineStr">
        <is>
          <t>AS</t>
        </is>
      </c>
      <c r="C9763" s="9">
        <f>_xlfn.XLOOKUP(B9763,Carriers[Code],Carriers[Airline])</f>
        <v/>
      </c>
      <c r="D9763" t="n">
        <v>1337</v>
      </c>
      <c r="E9763" t="inlineStr">
        <is>
          <t>SEA</t>
        </is>
      </c>
      <c r="F9763" s="10" t="n">
        <v>1944</v>
      </c>
      <c r="G9763" t="inlineStr">
        <is>
          <t>1900-1959</t>
        </is>
      </c>
      <c r="H9763" s="9">
        <f>INT(F9763/100)</f>
        <v/>
      </c>
      <c r="I9763" t="n">
        <v>76</v>
      </c>
      <c r="J9763" t="n">
        <v>1</v>
      </c>
      <c r="K9763" t="n">
        <v>75</v>
      </c>
      <c r="L9763" t="n">
        <v>1</v>
      </c>
      <c r="M9763" t="n">
        <v>0</v>
      </c>
      <c r="O9763" t="n">
        <v>0</v>
      </c>
      <c r="P9763" t="n">
        <v>0</v>
      </c>
      <c r="Q9763" t="n">
        <v>0</v>
      </c>
      <c r="R9763" t="n">
        <v>0</v>
      </c>
      <c r="S9763" t="n">
        <v>0</v>
      </c>
      <c r="T9763" t="n">
        <v>75</v>
      </c>
    </row>
    <row r="9764">
      <c r="A9764" s="8" t="n">
        <v>46226</v>
      </c>
      <c r="B9764" t="inlineStr">
        <is>
          <t>DL</t>
        </is>
      </c>
      <c r="C9764" s="9">
        <f>_xlfn.XLOOKUP(B9764,Carriers[Code],Carriers[Airline])</f>
        <v/>
      </c>
      <c r="D9764" t="n">
        <v>2586</v>
      </c>
      <c r="E9764" t="inlineStr">
        <is>
          <t>BNA</t>
        </is>
      </c>
      <c r="F9764" s="10" t="n">
        <v>1945</v>
      </c>
      <c r="G9764" t="inlineStr">
        <is>
          <t>1900-1959</t>
        </is>
      </c>
      <c r="H9764" s="9">
        <f>INT(F9764/100)</f>
        <v/>
      </c>
      <c r="I9764" t="n">
        <v>13</v>
      </c>
      <c r="J9764" t="n">
        <v>0</v>
      </c>
      <c r="K9764" t="n">
        <v>-6</v>
      </c>
      <c r="L9764" t="n">
        <v>0</v>
      </c>
      <c r="M9764" t="n">
        <v>0</v>
      </c>
      <c r="O9764" t="n">
        <v>0</v>
      </c>
    </row>
    <row r="9765">
      <c r="A9765" s="8" t="n">
        <v>46226</v>
      </c>
      <c r="B9765" t="inlineStr">
        <is>
          <t>B6</t>
        </is>
      </c>
      <c r="C9765" s="9">
        <f>_xlfn.XLOOKUP(B9765,Carriers[Code],Carriers[Airline])</f>
        <v/>
      </c>
      <c r="D9765" t="n">
        <v>1897</v>
      </c>
      <c r="E9765" t="inlineStr">
        <is>
          <t>ATL</t>
        </is>
      </c>
      <c r="F9765" s="10" t="n">
        <v>1946</v>
      </c>
      <c r="G9765" t="inlineStr">
        <is>
          <t>1900-1959</t>
        </is>
      </c>
      <c r="H9765" s="9">
        <f>INT(F9765/100)</f>
        <v/>
      </c>
      <c r="I9765" t="n">
        <v>28</v>
      </c>
      <c r="J9765" t="n">
        <v>1</v>
      </c>
      <c r="K9765" t="n">
        <v>48</v>
      </c>
      <c r="L9765" t="n">
        <v>1</v>
      </c>
      <c r="M9765" t="n">
        <v>0</v>
      </c>
      <c r="O9765" t="n">
        <v>0</v>
      </c>
      <c r="P9765" t="n">
        <v>0</v>
      </c>
      <c r="Q9765" t="n">
        <v>0</v>
      </c>
      <c r="R9765" t="n">
        <v>22</v>
      </c>
      <c r="S9765" t="n">
        <v>0</v>
      </c>
      <c r="T9765" t="n">
        <v>26</v>
      </c>
    </row>
    <row r="9766">
      <c r="A9766" s="8" t="n">
        <v>46226</v>
      </c>
      <c r="B9766" t="inlineStr">
        <is>
          <t>WN</t>
        </is>
      </c>
      <c r="C9766" s="9">
        <f>_xlfn.XLOOKUP(B9766,Carriers[Code],Carriers[Airline])</f>
        <v/>
      </c>
      <c r="D9766" t="n">
        <v>735</v>
      </c>
      <c r="E9766" t="inlineStr">
        <is>
          <t>BWI</t>
        </is>
      </c>
      <c r="F9766" s="10" t="n">
        <v>1950</v>
      </c>
      <c r="G9766" t="inlineStr">
        <is>
          <t>1900-1959</t>
        </is>
      </c>
      <c r="H9766" s="9">
        <f>INT(F9766/100)</f>
        <v/>
      </c>
      <c r="I9766" t="n">
        <v>45</v>
      </c>
      <c r="J9766" t="n">
        <v>1</v>
      </c>
      <c r="K9766" t="n">
        <v>33</v>
      </c>
      <c r="L9766" t="n">
        <v>1</v>
      </c>
      <c r="M9766" t="n">
        <v>0</v>
      </c>
      <c r="O9766" t="n">
        <v>0</v>
      </c>
      <c r="P9766" t="n">
        <v>5</v>
      </c>
      <c r="Q9766" t="n">
        <v>0</v>
      </c>
      <c r="R9766" t="n">
        <v>0</v>
      </c>
      <c r="S9766" t="n">
        <v>0</v>
      </c>
      <c r="T9766" t="n">
        <v>28</v>
      </c>
    </row>
    <row r="9767">
      <c r="A9767" s="8" t="n">
        <v>46226</v>
      </c>
      <c r="B9767" t="inlineStr">
        <is>
          <t>B6</t>
        </is>
      </c>
      <c r="C9767" s="9">
        <f>_xlfn.XLOOKUP(B9767,Carriers[Code],Carriers[Airline])</f>
        <v/>
      </c>
      <c r="D9767" t="n">
        <v>251</v>
      </c>
      <c r="E9767" t="inlineStr">
        <is>
          <t>MCO</t>
        </is>
      </c>
      <c r="F9767" s="10" t="n">
        <v>1955</v>
      </c>
      <c r="G9767" t="inlineStr">
        <is>
          <t>1900-1959</t>
        </is>
      </c>
      <c r="H9767" s="9">
        <f>INT(F9767/100)</f>
        <v/>
      </c>
      <c r="I9767" t="n">
        <v>56</v>
      </c>
      <c r="J9767" t="n">
        <v>1</v>
      </c>
      <c r="K9767" t="n">
        <v>37</v>
      </c>
      <c r="L9767" t="n">
        <v>1</v>
      </c>
      <c r="M9767" t="n">
        <v>0</v>
      </c>
      <c r="O9767" t="n">
        <v>0</v>
      </c>
      <c r="P9767" t="n">
        <v>0</v>
      </c>
      <c r="Q9767" t="n">
        <v>0</v>
      </c>
      <c r="R9767" t="n">
        <v>20</v>
      </c>
      <c r="S9767" t="n">
        <v>0</v>
      </c>
      <c r="T9767" t="n">
        <v>17</v>
      </c>
    </row>
    <row r="9768">
      <c r="A9768" s="8" t="n">
        <v>46226</v>
      </c>
      <c r="B9768" t="inlineStr">
        <is>
          <t>B6</t>
        </is>
      </c>
      <c r="C9768" s="9">
        <f>_xlfn.XLOOKUP(B9768,Carriers[Code],Carriers[Airline])</f>
        <v/>
      </c>
      <c r="D9768" t="n">
        <v>777</v>
      </c>
      <c r="E9768" t="inlineStr">
        <is>
          <t>LAS</t>
        </is>
      </c>
      <c r="F9768" s="10" t="n">
        <v>1959</v>
      </c>
      <c r="G9768" t="inlineStr">
        <is>
          <t>1900-1959</t>
        </is>
      </c>
      <c r="H9768" s="9">
        <f>INT(F9768/100)</f>
        <v/>
      </c>
      <c r="I9768" t="n">
        <v>162</v>
      </c>
      <c r="J9768" t="n">
        <v>1</v>
      </c>
      <c r="K9768" t="n">
        <v>144</v>
      </c>
      <c r="L9768" t="n">
        <v>1</v>
      </c>
      <c r="M9768" t="n">
        <v>0</v>
      </c>
      <c r="O9768" t="n">
        <v>0</v>
      </c>
      <c r="P9768" t="n">
        <v>7</v>
      </c>
      <c r="Q9768" t="n">
        <v>0</v>
      </c>
      <c r="R9768" t="n">
        <v>0</v>
      </c>
      <c r="S9768" t="n">
        <v>0</v>
      </c>
      <c r="T9768" t="n">
        <v>137</v>
      </c>
    </row>
    <row r="9769">
      <c r="A9769" s="8" t="n">
        <v>46226</v>
      </c>
      <c r="B9769" t="inlineStr">
        <is>
          <t>B6</t>
        </is>
      </c>
      <c r="C9769" s="9">
        <f>_xlfn.XLOOKUP(B9769,Carriers[Code],Carriers[Airline])</f>
        <v/>
      </c>
      <c r="D9769" t="n">
        <v>993</v>
      </c>
      <c r="E9769" t="inlineStr">
        <is>
          <t>DEN</t>
        </is>
      </c>
      <c r="F9769" s="10" t="n">
        <v>1959</v>
      </c>
      <c r="G9769" t="inlineStr">
        <is>
          <t>1900-1959</t>
        </is>
      </c>
      <c r="H9769" s="9">
        <f>INT(F9769/100)</f>
        <v/>
      </c>
      <c r="I9769" t="n">
        <v>87</v>
      </c>
      <c r="J9769" t="n">
        <v>1</v>
      </c>
      <c r="K9769" t="n">
        <v>68</v>
      </c>
      <c r="L9769" t="n">
        <v>1</v>
      </c>
      <c r="M9769" t="n">
        <v>0</v>
      </c>
      <c r="O9769" t="n">
        <v>0</v>
      </c>
      <c r="P9769" t="n">
        <v>68</v>
      </c>
      <c r="Q9769" t="n">
        <v>0</v>
      </c>
      <c r="R9769" t="n">
        <v>0</v>
      </c>
      <c r="S9769" t="n">
        <v>0</v>
      </c>
      <c r="T9769" t="n">
        <v>0</v>
      </c>
    </row>
    <row r="9770">
      <c r="A9770" s="8" t="n">
        <v>46226</v>
      </c>
      <c r="B9770" t="inlineStr">
        <is>
          <t>WN</t>
        </is>
      </c>
      <c r="C9770" s="9">
        <f>_xlfn.XLOOKUP(B9770,Carriers[Code],Carriers[Airline])</f>
        <v/>
      </c>
      <c r="D9770" t="n">
        <v>2338</v>
      </c>
      <c r="E9770" t="inlineStr">
        <is>
          <t>BNA</t>
        </is>
      </c>
      <c r="F9770" s="10" t="n">
        <v>2000</v>
      </c>
      <c r="G9770" t="inlineStr">
        <is>
          <t>2000-2059</t>
        </is>
      </c>
      <c r="H9770" s="9">
        <f>INT(F9770/100)</f>
        <v/>
      </c>
      <c r="I9770" t="n">
        <v>52</v>
      </c>
      <c r="J9770" t="n">
        <v>1</v>
      </c>
      <c r="K9770" t="n">
        <v>60</v>
      </c>
      <c r="L9770" t="n">
        <v>1</v>
      </c>
      <c r="M9770" t="n">
        <v>0</v>
      </c>
      <c r="O9770" t="n">
        <v>0</v>
      </c>
      <c r="P9770" t="n">
        <v>12</v>
      </c>
      <c r="Q9770" t="n">
        <v>0</v>
      </c>
      <c r="R9770" t="n">
        <v>8</v>
      </c>
      <c r="S9770" t="n">
        <v>0</v>
      </c>
      <c r="T9770" t="n">
        <v>40</v>
      </c>
    </row>
    <row r="9771">
      <c r="A9771" s="8" t="n">
        <v>46226</v>
      </c>
      <c r="B9771" t="inlineStr">
        <is>
          <t>YX</t>
        </is>
      </c>
      <c r="C9771" s="9">
        <f>_xlfn.XLOOKUP(B9771,Carriers[Code],Carriers[Airline])</f>
        <v/>
      </c>
      <c r="D9771" t="n">
        <v>4397</v>
      </c>
      <c r="E9771" t="inlineStr">
        <is>
          <t>LGA</t>
        </is>
      </c>
      <c r="F9771" s="10" t="n">
        <v>2000</v>
      </c>
      <c r="G9771" t="inlineStr">
        <is>
          <t>2000-2059</t>
        </is>
      </c>
      <c r="H9771" s="9">
        <f>INT(F9771/100)</f>
        <v/>
      </c>
      <c r="I9771" t="n">
        <v>94</v>
      </c>
      <c r="J9771" t="n">
        <v>1</v>
      </c>
      <c r="K9771" t="n">
        <v>82</v>
      </c>
      <c r="L9771" t="n">
        <v>1</v>
      </c>
      <c r="M9771" t="n">
        <v>0</v>
      </c>
      <c r="O9771" t="n">
        <v>0</v>
      </c>
      <c r="P9771" t="n">
        <v>0</v>
      </c>
      <c r="Q9771" t="n">
        <v>0</v>
      </c>
      <c r="R9771" t="n">
        <v>0</v>
      </c>
      <c r="S9771" t="n">
        <v>0</v>
      </c>
      <c r="T9771" t="n">
        <v>82</v>
      </c>
    </row>
    <row r="9772">
      <c r="A9772" s="8" t="n">
        <v>46226</v>
      </c>
      <c r="B9772" t="inlineStr">
        <is>
          <t>YX</t>
        </is>
      </c>
      <c r="C9772" s="9">
        <f>_xlfn.XLOOKUP(B9772,Carriers[Code],Carriers[Airline])</f>
        <v/>
      </c>
      <c r="D9772" t="n">
        <v>5849</v>
      </c>
      <c r="E9772" t="inlineStr">
        <is>
          <t>LGA</t>
        </is>
      </c>
      <c r="F9772" s="10" t="n">
        <v>2000</v>
      </c>
      <c r="G9772" t="inlineStr">
        <is>
          <t>2000-2059</t>
        </is>
      </c>
      <c r="H9772" s="9">
        <f>INT(F9772/100)</f>
        <v/>
      </c>
      <c r="I9772" t="n">
        <v>26</v>
      </c>
      <c r="J9772" t="n">
        <v>1</v>
      </c>
      <c r="K9772" t="n">
        <v>15</v>
      </c>
      <c r="L9772" t="n">
        <v>1</v>
      </c>
      <c r="M9772" t="n">
        <v>0</v>
      </c>
      <c r="O9772" t="n">
        <v>0</v>
      </c>
      <c r="P9772" t="n">
        <v>15</v>
      </c>
      <c r="Q9772" t="n">
        <v>0</v>
      </c>
      <c r="R9772" t="n">
        <v>0</v>
      </c>
      <c r="S9772" t="n">
        <v>0</v>
      </c>
      <c r="T9772" t="n">
        <v>0</v>
      </c>
    </row>
    <row r="9773">
      <c r="A9773" s="8" t="n">
        <v>46226</v>
      </c>
      <c r="B9773" t="inlineStr">
        <is>
          <t>DL</t>
        </is>
      </c>
      <c r="C9773" s="9">
        <f>_xlfn.XLOOKUP(B9773,Carriers[Code],Carriers[Airline])</f>
        <v/>
      </c>
      <c r="D9773" t="n">
        <v>817</v>
      </c>
      <c r="E9773" t="inlineStr">
        <is>
          <t>RDU</t>
        </is>
      </c>
      <c r="F9773" s="10" t="n">
        <v>2005</v>
      </c>
      <c r="G9773" t="inlineStr">
        <is>
          <t>2000-2059</t>
        </is>
      </c>
      <c r="H9773" s="9">
        <f>INT(F9773/100)</f>
        <v/>
      </c>
      <c r="I9773" t="n">
        <v>-6</v>
      </c>
      <c r="J9773" t="n">
        <v>0</v>
      </c>
      <c r="K9773" t="n">
        <v>-16</v>
      </c>
      <c r="L9773" t="n">
        <v>0</v>
      </c>
      <c r="M9773" t="n">
        <v>0</v>
      </c>
      <c r="O9773" t="n">
        <v>0</v>
      </c>
    </row>
    <row r="9774">
      <c r="A9774" s="8" t="n">
        <v>46226</v>
      </c>
      <c r="B9774" t="inlineStr">
        <is>
          <t>YX</t>
        </is>
      </c>
      <c r="C9774" s="9">
        <f>_xlfn.XLOOKUP(B9774,Carriers[Code],Carriers[Airline])</f>
        <v/>
      </c>
      <c r="D9774" t="n">
        <v>4616</v>
      </c>
      <c r="E9774" t="inlineStr">
        <is>
          <t>BUF</t>
        </is>
      </c>
      <c r="F9774" s="10" t="n">
        <v>2005</v>
      </c>
      <c r="G9774" t="inlineStr">
        <is>
          <t>2000-2059</t>
        </is>
      </c>
      <c r="H9774" s="9">
        <f>INT(F9774/100)</f>
        <v/>
      </c>
      <c r="I9774" t="n">
        <v>3</v>
      </c>
      <c r="J9774" t="n">
        <v>0</v>
      </c>
      <c r="K9774" t="n">
        <v>-20</v>
      </c>
      <c r="L9774" t="n">
        <v>0</v>
      </c>
      <c r="M9774" t="n">
        <v>0</v>
      </c>
      <c r="O9774" t="n">
        <v>0</v>
      </c>
    </row>
    <row r="9775">
      <c r="A9775" s="8" t="n">
        <v>46226</v>
      </c>
      <c r="B9775" t="inlineStr">
        <is>
          <t>YX</t>
        </is>
      </c>
      <c r="C9775" s="9">
        <f>_xlfn.XLOOKUP(B9775,Carriers[Code],Carriers[Airline])</f>
        <v/>
      </c>
      <c r="D9775" t="n">
        <v>5666</v>
      </c>
      <c r="E9775" t="inlineStr">
        <is>
          <t>DCA</t>
        </is>
      </c>
      <c r="F9775" s="10" t="n">
        <v>2005</v>
      </c>
      <c r="G9775" t="inlineStr">
        <is>
          <t>2000-2059</t>
        </is>
      </c>
      <c r="H9775" s="9">
        <f>INT(F9775/100)</f>
        <v/>
      </c>
      <c r="I9775" t="n">
        <v>-2</v>
      </c>
      <c r="J9775" t="n">
        <v>0</v>
      </c>
      <c r="K9775" t="n">
        <v>-24</v>
      </c>
      <c r="L9775" t="n">
        <v>0</v>
      </c>
      <c r="M9775" t="n">
        <v>0</v>
      </c>
      <c r="O9775" t="n">
        <v>0</v>
      </c>
    </row>
    <row r="9776">
      <c r="A9776" s="8" t="n">
        <v>46226</v>
      </c>
      <c r="B9776" t="inlineStr">
        <is>
          <t>B6</t>
        </is>
      </c>
      <c r="C9776" s="9">
        <f>_xlfn.XLOOKUP(B9776,Carriers[Code],Carriers[Airline])</f>
        <v/>
      </c>
      <c r="D9776" t="n">
        <v>455</v>
      </c>
      <c r="E9776" t="inlineStr">
        <is>
          <t>DCA</t>
        </is>
      </c>
      <c r="F9776" s="10" t="n">
        <v>2006</v>
      </c>
      <c r="G9776" t="inlineStr">
        <is>
          <t>2000-2059</t>
        </is>
      </c>
      <c r="H9776" s="9">
        <f>INT(F9776/100)</f>
        <v/>
      </c>
      <c r="I9776" t="n">
        <v>155</v>
      </c>
      <c r="J9776" t="n">
        <v>1</v>
      </c>
      <c r="K9776" t="n">
        <v>137</v>
      </c>
      <c r="L9776" t="n">
        <v>1</v>
      </c>
      <c r="M9776" t="n">
        <v>0</v>
      </c>
      <c r="O9776" t="n">
        <v>0</v>
      </c>
      <c r="P9776" t="n">
        <v>8</v>
      </c>
      <c r="Q9776" t="n">
        <v>0</v>
      </c>
      <c r="R9776" t="n">
        <v>0</v>
      </c>
      <c r="S9776" t="n">
        <v>0</v>
      </c>
      <c r="T9776" t="n">
        <v>129</v>
      </c>
    </row>
    <row r="9777">
      <c r="A9777" s="8" t="n">
        <v>46226</v>
      </c>
      <c r="B9777" t="inlineStr">
        <is>
          <t>YX</t>
        </is>
      </c>
      <c r="C9777" s="9">
        <f>_xlfn.XLOOKUP(B9777,Carriers[Code],Carriers[Airline])</f>
        <v/>
      </c>
      <c r="D9777" t="n">
        <v>5679</v>
      </c>
      <c r="E9777" t="inlineStr">
        <is>
          <t>PIT</t>
        </is>
      </c>
      <c r="F9777" s="10" t="n">
        <v>2010</v>
      </c>
      <c r="G9777" t="inlineStr">
        <is>
          <t>2000-2059</t>
        </is>
      </c>
      <c r="H9777" s="9">
        <f>INT(F9777/100)</f>
        <v/>
      </c>
      <c r="I9777" t="n">
        <v>148</v>
      </c>
      <c r="J9777" t="n">
        <v>1</v>
      </c>
      <c r="K9777" t="n">
        <v>131</v>
      </c>
      <c r="L9777" t="n">
        <v>1</v>
      </c>
      <c r="M9777" t="n">
        <v>0</v>
      </c>
      <c r="O9777" t="n">
        <v>0</v>
      </c>
      <c r="P9777" t="n">
        <v>131</v>
      </c>
      <c r="Q9777" t="n">
        <v>0</v>
      </c>
      <c r="R9777" t="n">
        <v>0</v>
      </c>
      <c r="S9777" t="n">
        <v>0</v>
      </c>
      <c r="T9777" t="n">
        <v>0</v>
      </c>
    </row>
    <row r="9778">
      <c r="A9778" s="8" t="n">
        <v>46226</v>
      </c>
      <c r="B9778" t="inlineStr">
        <is>
          <t>DL</t>
        </is>
      </c>
      <c r="C9778" s="9">
        <f>_xlfn.XLOOKUP(B9778,Carriers[Code],Carriers[Airline])</f>
        <v/>
      </c>
      <c r="D9778" t="n">
        <v>2234</v>
      </c>
      <c r="E9778" t="inlineStr">
        <is>
          <t>TPA</t>
        </is>
      </c>
      <c r="F9778" s="10" t="n">
        <v>2015</v>
      </c>
      <c r="G9778" t="inlineStr">
        <is>
          <t>2000-2059</t>
        </is>
      </c>
      <c r="H9778" s="9">
        <f>INT(F9778/100)</f>
        <v/>
      </c>
      <c r="I9778" t="n">
        <v>-4</v>
      </c>
      <c r="J9778" t="n">
        <v>0</v>
      </c>
      <c r="K9778" t="n">
        <v>-23</v>
      </c>
      <c r="L9778" t="n">
        <v>0</v>
      </c>
      <c r="M9778" t="n">
        <v>0</v>
      </c>
      <c r="O9778" t="n">
        <v>0</v>
      </c>
    </row>
    <row r="9779">
      <c r="A9779" s="8" t="n">
        <v>46226</v>
      </c>
      <c r="B9779" t="inlineStr">
        <is>
          <t>UA</t>
        </is>
      </c>
      <c r="C9779" s="9">
        <f>_xlfn.XLOOKUP(B9779,Carriers[Code],Carriers[Airline])</f>
        <v/>
      </c>
      <c r="D9779" t="n">
        <v>2229</v>
      </c>
      <c r="E9779" t="inlineStr">
        <is>
          <t>ORD</t>
        </is>
      </c>
      <c r="F9779" s="10" t="n">
        <v>2015</v>
      </c>
      <c r="G9779" t="inlineStr">
        <is>
          <t>2000-2059</t>
        </is>
      </c>
      <c r="H9779" s="9">
        <f>INT(F9779/100)</f>
        <v/>
      </c>
      <c r="I9779" t="n">
        <v>-4</v>
      </c>
      <c r="J9779" t="n">
        <v>0</v>
      </c>
      <c r="K9779" t="n">
        <v>-27</v>
      </c>
      <c r="L9779" t="n">
        <v>0</v>
      </c>
      <c r="M9779" t="n">
        <v>0</v>
      </c>
      <c r="O9779" t="n">
        <v>0</v>
      </c>
    </row>
    <row r="9780">
      <c r="A9780" s="8" t="n">
        <v>46226</v>
      </c>
      <c r="B9780" t="inlineStr">
        <is>
          <t>DL</t>
        </is>
      </c>
      <c r="C9780" s="9">
        <f>_xlfn.XLOOKUP(B9780,Carriers[Code],Carriers[Airline])</f>
        <v/>
      </c>
      <c r="D9780" t="n">
        <v>1513</v>
      </c>
      <c r="E9780" t="inlineStr">
        <is>
          <t>MCO</t>
        </is>
      </c>
      <c r="F9780" s="10" t="n">
        <v>2016</v>
      </c>
      <c r="G9780" t="inlineStr">
        <is>
          <t>2000-2059</t>
        </is>
      </c>
      <c r="H9780" s="9">
        <f>INT(F9780/100)</f>
        <v/>
      </c>
      <c r="I9780" t="n">
        <v>-1</v>
      </c>
      <c r="J9780" t="n">
        <v>0</v>
      </c>
      <c r="K9780" t="n">
        <v>-15</v>
      </c>
      <c r="L9780" t="n">
        <v>0</v>
      </c>
      <c r="M9780" t="n">
        <v>0</v>
      </c>
      <c r="O9780" t="n">
        <v>0</v>
      </c>
    </row>
    <row r="9781">
      <c r="A9781" s="8" t="n">
        <v>46226</v>
      </c>
      <c r="B9781" t="inlineStr">
        <is>
          <t>UA</t>
        </is>
      </c>
      <c r="C9781" s="9">
        <f>_xlfn.XLOOKUP(B9781,Carriers[Code],Carriers[Airline])</f>
        <v/>
      </c>
      <c r="D9781" t="n">
        <v>2107</v>
      </c>
      <c r="E9781" t="inlineStr">
        <is>
          <t>SFO</t>
        </is>
      </c>
      <c r="F9781" s="10" t="n">
        <v>2020</v>
      </c>
      <c r="G9781" t="inlineStr">
        <is>
          <t>2000-2059</t>
        </is>
      </c>
      <c r="H9781" s="9">
        <f>INT(F9781/100)</f>
        <v/>
      </c>
      <c r="I9781" t="n">
        <v>15</v>
      </c>
      <c r="J9781" t="n">
        <v>1</v>
      </c>
      <c r="K9781" t="n">
        <v>32</v>
      </c>
      <c r="L9781" t="n">
        <v>1</v>
      </c>
      <c r="M9781" t="n">
        <v>0</v>
      </c>
      <c r="O9781" t="n">
        <v>0</v>
      </c>
      <c r="P9781" t="n">
        <v>0</v>
      </c>
      <c r="Q9781" t="n">
        <v>0</v>
      </c>
      <c r="R9781" t="n">
        <v>32</v>
      </c>
      <c r="S9781" t="n">
        <v>0</v>
      </c>
      <c r="T9781" t="n">
        <v>0</v>
      </c>
    </row>
    <row r="9782">
      <c r="A9782" s="8" t="n">
        <v>46226</v>
      </c>
      <c r="B9782" t="inlineStr">
        <is>
          <t>MQ</t>
        </is>
      </c>
      <c r="C9782" s="9">
        <f>_xlfn.XLOOKUP(B9782,Carriers[Code],Carriers[Airline])</f>
        <v/>
      </c>
      <c r="D9782" t="n">
        <v>4047</v>
      </c>
      <c r="E9782" t="inlineStr">
        <is>
          <t>DCA</t>
        </is>
      </c>
      <c r="F9782" s="10" t="n">
        <v>2022</v>
      </c>
      <c r="G9782" t="inlineStr">
        <is>
          <t>2000-2059</t>
        </is>
      </c>
      <c r="H9782" s="9">
        <f>INT(F9782/100)</f>
        <v/>
      </c>
      <c r="I9782" t="n">
        <v>0</v>
      </c>
      <c r="J9782" t="n">
        <v>0</v>
      </c>
      <c r="K9782" t="n">
        <v>-20</v>
      </c>
      <c r="L9782" t="n">
        <v>0</v>
      </c>
      <c r="M9782" t="n">
        <v>0</v>
      </c>
      <c r="O9782" t="n">
        <v>0</v>
      </c>
    </row>
    <row r="9783">
      <c r="A9783" s="8" t="n">
        <v>46226</v>
      </c>
      <c r="B9783" t="inlineStr">
        <is>
          <t>YX</t>
        </is>
      </c>
      <c r="C9783" s="9">
        <f>_xlfn.XLOOKUP(B9783,Carriers[Code],Carriers[Airline])</f>
        <v/>
      </c>
      <c r="D9783" t="n">
        <v>4692</v>
      </c>
      <c r="E9783" t="inlineStr">
        <is>
          <t>MSN</t>
        </is>
      </c>
      <c r="F9783" s="10" t="n">
        <v>2023</v>
      </c>
      <c r="G9783" t="inlineStr">
        <is>
          <t>2000-2059</t>
        </is>
      </c>
      <c r="H9783" s="9">
        <f>INT(F9783/100)</f>
        <v/>
      </c>
      <c r="I9783" t="n">
        <v>98</v>
      </c>
      <c r="J9783" t="n">
        <v>1</v>
      </c>
      <c r="K9783" t="n">
        <v>85</v>
      </c>
      <c r="L9783" t="n">
        <v>1</v>
      </c>
      <c r="M9783" t="n">
        <v>0</v>
      </c>
      <c r="O9783" t="n">
        <v>0</v>
      </c>
      <c r="P9783" t="n">
        <v>0</v>
      </c>
      <c r="Q9783" t="n">
        <v>0</v>
      </c>
      <c r="R9783" t="n">
        <v>0</v>
      </c>
      <c r="S9783" t="n">
        <v>0</v>
      </c>
      <c r="T9783" t="n">
        <v>85</v>
      </c>
    </row>
    <row r="9784">
      <c r="A9784" s="8" t="n">
        <v>46226</v>
      </c>
      <c r="B9784" t="inlineStr">
        <is>
          <t>B6</t>
        </is>
      </c>
      <c r="C9784" s="9">
        <f>_xlfn.XLOOKUP(B9784,Carriers[Code],Carriers[Airline])</f>
        <v/>
      </c>
      <c r="D9784" t="n">
        <v>387</v>
      </c>
      <c r="E9784" t="inlineStr">
        <is>
          <t>LAX</t>
        </is>
      </c>
      <c r="F9784" s="10" t="n">
        <v>2025</v>
      </c>
      <c r="G9784" t="inlineStr">
        <is>
          <t>2000-2059</t>
        </is>
      </c>
      <c r="H9784" s="9">
        <f>INT(F9784/100)</f>
        <v/>
      </c>
      <c r="I9784" t="n">
        <v>-2</v>
      </c>
      <c r="J9784" t="n">
        <v>0</v>
      </c>
      <c r="K9784" t="n">
        <v>57</v>
      </c>
      <c r="L9784" t="n">
        <v>1</v>
      </c>
      <c r="M9784" t="n">
        <v>0</v>
      </c>
      <c r="O9784" t="n">
        <v>0</v>
      </c>
      <c r="P9784" t="n">
        <v>0</v>
      </c>
      <c r="Q9784" t="n">
        <v>0</v>
      </c>
      <c r="R9784" t="n">
        <v>57</v>
      </c>
      <c r="S9784" t="n">
        <v>0</v>
      </c>
      <c r="T9784" t="n">
        <v>0</v>
      </c>
    </row>
    <row r="9785">
      <c r="A9785" s="8" t="n">
        <v>46226</v>
      </c>
      <c r="B9785" t="inlineStr">
        <is>
          <t>YX</t>
        </is>
      </c>
      <c r="C9785" s="9">
        <f>_xlfn.XLOOKUP(B9785,Carriers[Code],Carriers[Airline])</f>
        <v/>
      </c>
      <c r="D9785" t="n">
        <v>5610</v>
      </c>
      <c r="E9785" t="inlineStr">
        <is>
          <t>PHL</t>
        </is>
      </c>
      <c r="F9785" s="10" t="n">
        <v>2025</v>
      </c>
      <c r="G9785" t="inlineStr">
        <is>
          <t>2000-2059</t>
        </is>
      </c>
      <c r="H9785" s="9">
        <f>INT(F9785/100)</f>
        <v/>
      </c>
      <c r="I9785" t="n">
        <v>21</v>
      </c>
      <c r="J9785" t="n">
        <v>1</v>
      </c>
      <c r="K9785" t="n">
        <v>5</v>
      </c>
      <c r="L9785" t="n">
        <v>0</v>
      </c>
      <c r="M9785" t="n">
        <v>0</v>
      </c>
      <c r="O9785" t="n">
        <v>0</v>
      </c>
    </row>
    <row r="9786">
      <c r="A9786" s="8" t="n">
        <v>46226</v>
      </c>
      <c r="B9786" t="inlineStr">
        <is>
          <t>UA</t>
        </is>
      </c>
      <c r="C9786" s="9">
        <f>_xlfn.XLOOKUP(B9786,Carriers[Code],Carriers[Airline])</f>
        <v/>
      </c>
      <c r="D9786" t="n">
        <v>2060</v>
      </c>
      <c r="E9786" t="inlineStr">
        <is>
          <t>EWR</t>
        </is>
      </c>
      <c r="F9786" s="10" t="n">
        <v>2027</v>
      </c>
      <c r="G9786" t="inlineStr">
        <is>
          <t>2000-2059</t>
        </is>
      </c>
      <c r="H9786" s="9">
        <f>INT(F9786/100)</f>
        <v/>
      </c>
      <c r="I9786" t="n">
        <v>-4</v>
      </c>
      <c r="J9786" t="n">
        <v>0</v>
      </c>
      <c r="K9786" t="n">
        <v>-8</v>
      </c>
      <c r="L9786" t="n">
        <v>0</v>
      </c>
      <c r="M9786" t="n">
        <v>0</v>
      </c>
      <c r="O9786" t="n">
        <v>0</v>
      </c>
    </row>
    <row r="9787">
      <c r="A9787" s="8" t="n">
        <v>46226</v>
      </c>
      <c r="B9787" t="inlineStr">
        <is>
          <t>DL</t>
        </is>
      </c>
      <c r="C9787" s="9">
        <f>_xlfn.XLOOKUP(B9787,Carriers[Code],Carriers[Airline])</f>
        <v/>
      </c>
      <c r="D9787" t="n">
        <v>321</v>
      </c>
      <c r="E9787" t="inlineStr">
        <is>
          <t>LAX</t>
        </is>
      </c>
      <c r="F9787" s="10" t="n">
        <v>2030</v>
      </c>
      <c r="G9787" t="inlineStr">
        <is>
          <t>2000-2059</t>
        </is>
      </c>
      <c r="H9787" s="9">
        <f>INT(F9787/100)</f>
        <v/>
      </c>
      <c r="I9787" t="n">
        <v>3</v>
      </c>
      <c r="J9787" t="n">
        <v>0</v>
      </c>
      <c r="K9787" t="n">
        <v>-1</v>
      </c>
      <c r="L9787" t="n">
        <v>0</v>
      </c>
      <c r="M9787" t="n">
        <v>0</v>
      </c>
      <c r="O9787" t="n">
        <v>0</v>
      </c>
    </row>
    <row r="9788">
      <c r="A9788" s="8" t="n">
        <v>46226</v>
      </c>
      <c r="B9788" t="inlineStr">
        <is>
          <t>YX</t>
        </is>
      </c>
      <c r="C9788" s="9">
        <f>_xlfn.XLOOKUP(B9788,Carriers[Code],Carriers[Airline])</f>
        <v/>
      </c>
      <c r="D9788" t="n">
        <v>4715</v>
      </c>
      <c r="E9788" t="inlineStr">
        <is>
          <t>MDT</t>
        </is>
      </c>
      <c r="F9788" s="10" t="n">
        <v>2030</v>
      </c>
      <c r="G9788" t="inlineStr">
        <is>
          <t>2000-2059</t>
        </is>
      </c>
      <c r="H9788" s="9">
        <f>INT(F9788/100)</f>
        <v/>
      </c>
      <c r="I9788" t="n">
        <v>-7</v>
      </c>
      <c r="J9788" t="n">
        <v>0</v>
      </c>
      <c r="K9788" t="n">
        <v>-20</v>
      </c>
      <c r="L9788" t="n">
        <v>0</v>
      </c>
      <c r="M9788" t="n">
        <v>0</v>
      </c>
      <c r="O9788" t="n">
        <v>0</v>
      </c>
    </row>
    <row r="9789">
      <c r="A9789" s="8" t="n">
        <v>46226</v>
      </c>
      <c r="B9789" t="inlineStr">
        <is>
          <t>B6</t>
        </is>
      </c>
      <c r="C9789" s="9">
        <f>_xlfn.XLOOKUP(B9789,Carriers[Code],Carriers[Airline])</f>
        <v/>
      </c>
      <c r="D9789" t="n">
        <v>1337</v>
      </c>
      <c r="E9789" t="inlineStr">
        <is>
          <t>DTW</t>
        </is>
      </c>
      <c r="F9789" s="10" t="n">
        <v>2033</v>
      </c>
      <c r="G9789" t="inlineStr">
        <is>
          <t>2000-2059</t>
        </is>
      </c>
      <c r="H9789" s="9">
        <f>INT(F9789/100)</f>
        <v/>
      </c>
      <c r="I9789" t="n">
        <v>2</v>
      </c>
      <c r="J9789" t="n">
        <v>0</v>
      </c>
      <c r="K9789" t="n">
        <v>4</v>
      </c>
      <c r="L9789" t="n">
        <v>0</v>
      </c>
      <c r="M9789" t="n">
        <v>0</v>
      </c>
      <c r="O9789" t="n">
        <v>0</v>
      </c>
    </row>
    <row r="9790">
      <c r="A9790" s="8" t="n">
        <v>46226</v>
      </c>
      <c r="B9790" t="inlineStr">
        <is>
          <t>YX</t>
        </is>
      </c>
      <c r="C9790" s="9">
        <f>_xlfn.XLOOKUP(B9790,Carriers[Code],Carriers[Airline])</f>
        <v/>
      </c>
      <c r="D9790" t="n">
        <v>5593</v>
      </c>
      <c r="E9790" t="inlineStr">
        <is>
          <t>JAX</t>
        </is>
      </c>
      <c r="F9790" s="10" t="n">
        <v>2035</v>
      </c>
      <c r="G9790" t="inlineStr">
        <is>
          <t>2000-2059</t>
        </is>
      </c>
      <c r="H9790" s="9">
        <f>INT(F9790/100)</f>
        <v/>
      </c>
      <c r="I9790" t="n">
        <v>23</v>
      </c>
      <c r="J9790" t="n">
        <v>1</v>
      </c>
      <c r="K9790" t="n">
        <v>8</v>
      </c>
      <c r="L9790" t="n">
        <v>0</v>
      </c>
      <c r="M9790" t="n">
        <v>0</v>
      </c>
      <c r="O9790" t="n">
        <v>0</v>
      </c>
    </row>
    <row r="9791">
      <c r="A9791" s="8" t="n">
        <v>46226</v>
      </c>
      <c r="B9791" t="inlineStr">
        <is>
          <t>YX</t>
        </is>
      </c>
      <c r="C9791" s="9">
        <f>_xlfn.XLOOKUP(B9791,Carriers[Code],Carriers[Airline])</f>
        <v/>
      </c>
      <c r="D9791" t="n">
        <v>5851</v>
      </c>
      <c r="E9791" t="inlineStr">
        <is>
          <t>BWI</t>
        </is>
      </c>
      <c r="F9791" s="10" t="n">
        <v>2035</v>
      </c>
      <c r="G9791" t="inlineStr">
        <is>
          <t>2000-2059</t>
        </is>
      </c>
      <c r="H9791" s="9">
        <f>INT(F9791/100)</f>
        <v/>
      </c>
      <c r="I9791" t="n">
        <v>-3</v>
      </c>
      <c r="J9791" t="n">
        <v>0</v>
      </c>
      <c r="K9791" t="n">
        <v>-25</v>
      </c>
      <c r="L9791" t="n">
        <v>0</v>
      </c>
      <c r="M9791" t="n">
        <v>0</v>
      </c>
      <c r="O9791" t="n">
        <v>0</v>
      </c>
    </row>
    <row r="9792">
      <c r="A9792" s="8" t="n">
        <v>46226</v>
      </c>
      <c r="B9792" t="inlineStr">
        <is>
          <t>B6</t>
        </is>
      </c>
      <c r="C9792" s="9">
        <f>_xlfn.XLOOKUP(B9792,Carriers[Code],Carriers[Airline])</f>
        <v/>
      </c>
      <c r="D9792" t="n">
        <v>1785</v>
      </c>
      <c r="E9792" t="inlineStr">
        <is>
          <t>PIT</t>
        </is>
      </c>
      <c r="F9792" s="10" t="n">
        <v>2038</v>
      </c>
      <c r="G9792" t="inlineStr">
        <is>
          <t>2000-2059</t>
        </is>
      </c>
      <c r="H9792" s="9">
        <f>INT(F9792/100)</f>
        <v/>
      </c>
      <c r="I9792" t="n">
        <v>1</v>
      </c>
      <c r="J9792" t="n">
        <v>0</v>
      </c>
      <c r="K9792" t="n">
        <v>-5</v>
      </c>
      <c r="L9792" t="n">
        <v>0</v>
      </c>
      <c r="M9792" t="n">
        <v>0</v>
      </c>
      <c r="O9792" t="n">
        <v>0</v>
      </c>
    </row>
    <row r="9793">
      <c r="A9793" s="8" t="n">
        <v>46226</v>
      </c>
      <c r="B9793" t="inlineStr">
        <is>
          <t>B6</t>
        </is>
      </c>
      <c r="C9793" s="9">
        <f>_xlfn.XLOOKUP(B9793,Carriers[Code],Carriers[Airline])</f>
        <v/>
      </c>
      <c r="D9793" t="n">
        <v>1117</v>
      </c>
      <c r="E9793" t="inlineStr">
        <is>
          <t>JFK</t>
        </is>
      </c>
      <c r="F9793" s="10" t="n">
        <v>2039</v>
      </c>
      <c r="G9793" t="inlineStr">
        <is>
          <t>2000-2059</t>
        </is>
      </c>
      <c r="H9793" s="9">
        <f>INT(F9793/100)</f>
        <v/>
      </c>
      <c r="I9793" t="n">
        <v>0</v>
      </c>
      <c r="J9793" t="n">
        <v>0</v>
      </c>
      <c r="K9793" t="n">
        <v>-7</v>
      </c>
      <c r="L9793" t="n">
        <v>0</v>
      </c>
      <c r="M9793" t="n">
        <v>0</v>
      </c>
      <c r="O9793" t="n">
        <v>0</v>
      </c>
    </row>
    <row r="9794">
      <c r="A9794" s="8" t="n">
        <v>46226</v>
      </c>
      <c r="B9794" t="inlineStr">
        <is>
          <t>UA</t>
        </is>
      </c>
      <c r="C9794" s="9">
        <f>_xlfn.XLOOKUP(B9794,Carriers[Code],Carriers[Airline])</f>
        <v/>
      </c>
      <c r="D9794" t="n">
        <v>2433</v>
      </c>
      <c r="E9794" t="inlineStr">
        <is>
          <t>DEN</t>
        </is>
      </c>
      <c r="F9794" s="10" t="n">
        <v>2039</v>
      </c>
      <c r="G9794" t="inlineStr">
        <is>
          <t>2000-2059</t>
        </is>
      </c>
      <c r="H9794" s="9">
        <f>INT(F9794/100)</f>
        <v/>
      </c>
      <c r="I9794" t="n">
        <v>4</v>
      </c>
      <c r="J9794" t="n">
        <v>0</v>
      </c>
      <c r="K9794" t="n">
        <v>-28</v>
      </c>
      <c r="L9794" t="n">
        <v>0</v>
      </c>
      <c r="M9794" t="n">
        <v>0</v>
      </c>
      <c r="O9794" t="n">
        <v>0</v>
      </c>
    </row>
    <row r="9795">
      <c r="A9795" s="8" t="n">
        <v>46226</v>
      </c>
      <c r="B9795" t="inlineStr">
        <is>
          <t>DL</t>
        </is>
      </c>
      <c r="C9795" s="9">
        <f>_xlfn.XLOOKUP(B9795,Carriers[Code],Carriers[Airline])</f>
        <v/>
      </c>
      <c r="D9795" t="n">
        <v>900</v>
      </c>
      <c r="E9795" t="inlineStr">
        <is>
          <t>ATL</t>
        </is>
      </c>
      <c r="F9795" s="10" t="n">
        <v>2040</v>
      </c>
      <c r="G9795" t="inlineStr">
        <is>
          <t>2000-2059</t>
        </is>
      </c>
      <c r="H9795" s="9">
        <f>INT(F9795/100)</f>
        <v/>
      </c>
      <c r="I9795" t="n">
        <v>-8</v>
      </c>
      <c r="J9795" t="n">
        <v>0</v>
      </c>
      <c r="K9795" t="n">
        <v>-21</v>
      </c>
      <c r="L9795" t="n">
        <v>0</v>
      </c>
      <c r="M9795" t="n">
        <v>0</v>
      </c>
      <c r="O9795" t="n">
        <v>0</v>
      </c>
    </row>
    <row r="9796">
      <c r="A9796" s="8" t="n">
        <v>46226</v>
      </c>
      <c r="B9796" t="inlineStr">
        <is>
          <t>DL</t>
        </is>
      </c>
      <c r="C9796" s="9">
        <f>_xlfn.XLOOKUP(B9796,Carriers[Code],Carriers[Airline])</f>
        <v/>
      </c>
      <c r="D9796" t="n">
        <v>2804</v>
      </c>
      <c r="E9796" t="inlineStr">
        <is>
          <t>ORD</t>
        </is>
      </c>
      <c r="F9796" s="10" t="n">
        <v>2045</v>
      </c>
      <c r="G9796" t="inlineStr">
        <is>
          <t>2000-2059</t>
        </is>
      </c>
      <c r="H9796" s="9">
        <f>INT(F9796/100)</f>
        <v/>
      </c>
      <c r="I9796" t="n">
        <v>-6</v>
      </c>
      <c r="J9796" t="n">
        <v>0</v>
      </c>
      <c r="K9796" t="n">
        <v>-9</v>
      </c>
      <c r="L9796" t="n">
        <v>0</v>
      </c>
      <c r="M9796" t="n">
        <v>0</v>
      </c>
      <c r="O9796" t="n">
        <v>0</v>
      </c>
    </row>
    <row r="9797">
      <c r="A9797" s="8" t="n">
        <v>46226</v>
      </c>
      <c r="B9797" t="inlineStr">
        <is>
          <t>YX</t>
        </is>
      </c>
      <c r="C9797" s="9">
        <f>_xlfn.XLOOKUP(B9797,Carriers[Code],Carriers[Airline])</f>
        <v/>
      </c>
      <c r="D9797" t="n">
        <v>5801</v>
      </c>
      <c r="E9797" t="inlineStr">
        <is>
          <t>CVG</t>
        </is>
      </c>
      <c r="F9797" s="10" t="n">
        <v>2045</v>
      </c>
      <c r="G9797" t="inlineStr">
        <is>
          <t>2000-2059</t>
        </is>
      </c>
      <c r="H9797" s="9">
        <f>INT(F9797/100)</f>
        <v/>
      </c>
      <c r="I9797" t="n">
        <v>169</v>
      </c>
      <c r="J9797" t="n">
        <v>1</v>
      </c>
      <c r="K9797" t="n">
        <v>153</v>
      </c>
      <c r="L9797" t="n">
        <v>1</v>
      </c>
      <c r="M9797" t="n">
        <v>0</v>
      </c>
      <c r="O9797" t="n">
        <v>0</v>
      </c>
      <c r="P9797" t="n">
        <v>153</v>
      </c>
      <c r="Q9797" t="n">
        <v>0</v>
      </c>
      <c r="R9797" t="n">
        <v>0</v>
      </c>
      <c r="S9797" t="n">
        <v>0</v>
      </c>
      <c r="T9797" t="n">
        <v>0</v>
      </c>
    </row>
    <row r="9798">
      <c r="A9798" s="8" t="n">
        <v>46226</v>
      </c>
      <c r="B9798" t="inlineStr">
        <is>
          <t>B6</t>
        </is>
      </c>
      <c r="C9798" s="9">
        <f>_xlfn.XLOOKUP(B9798,Carriers[Code],Carriers[Airline])</f>
        <v/>
      </c>
      <c r="D9798" t="n">
        <v>2783</v>
      </c>
      <c r="E9798" t="inlineStr">
        <is>
          <t>RDU</t>
        </is>
      </c>
      <c r="F9798" s="10" t="n">
        <v>2054</v>
      </c>
      <c r="G9798" t="inlineStr">
        <is>
          <t>2000-2059</t>
        </is>
      </c>
      <c r="H9798" s="9">
        <f>INT(F9798/100)</f>
        <v/>
      </c>
      <c r="I9798" t="n">
        <v>32</v>
      </c>
      <c r="J9798" t="n">
        <v>1</v>
      </c>
      <c r="K9798" t="n">
        <v>24</v>
      </c>
      <c r="L9798" t="n">
        <v>1</v>
      </c>
      <c r="M9798" t="n">
        <v>0</v>
      </c>
      <c r="O9798" t="n">
        <v>0</v>
      </c>
      <c r="P9798" t="n">
        <v>0</v>
      </c>
      <c r="Q9798" t="n">
        <v>0</v>
      </c>
      <c r="R9798" t="n">
        <v>8</v>
      </c>
      <c r="S9798" t="n">
        <v>0</v>
      </c>
      <c r="T9798" t="n">
        <v>16</v>
      </c>
    </row>
    <row r="9799">
      <c r="A9799" s="8" t="n">
        <v>46226</v>
      </c>
      <c r="B9799" t="inlineStr">
        <is>
          <t>B6</t>
        </is>
      </c>
      <c r="C9799" s="9">
        <f>_xlfn.XLOOKUP(B9799,Carriers[Code],Carriers[Airline])</f>
        <v/>
      </c>
      <c r="D9799" t="n">
        <v>206</v>
      </c>
      <c r="E9799" t="inlineStr">
        <is>
          <t>PQI</t>
        </is>
      </c>
      <c r="F9799" s="10" t="n">
        <v>2055</v>
      </c>
      <c r="G9799" t="inlineStr">
        <is>
          <t>2000-2059</t>
        </is>
      </c>
      <c r="H9799" s="9">
        <f>INT(F9799/100)</f>
        <v/>
      </c>
      <c r="I9799" t="n">
        <v>-2</v>
      </c>
      <c r="J9799" t="n">
        <v>0</v>
      </c>
      <c r="K9799" t="n">
        <v>1</v>
      </c>
      <c r="L9799" t="n">
        <v>0</v>
      </c>
      <c r="M9799" t="n">
        <v>0</v>
      </c>
      <c r="O9799" t="n">
        <v>0</v>
      </c>
    </row>
    <row r="9800">
      <c r="A9800" s="8" t="n">
        <v>46226</v>
      </c>
      <c r="B9800" t="inlineStr">
        <is>
          <t>B6</t>
        </is>
      </c>
      <c r="C9800" s="9">
        <f>_xlfn.XLOOKUP(B9800,Carriers[Code],Carriers[Airline])</f>
        <v/>
      </c>
      <c r="D9800" t="n">
        <v>413</v>
      </c>
      <c r="E9800" t="inlineStr">
        <is>
          <t>SFO</t>
        </is>
      </c>
      <c r="F9800" s="10" t="n">
        <v>2055</v>
      </c>
      <c r="G9800" t="inlineStr">
        <is>
          <t>2000-2059</t>
        </is>
      </c>
      <c r="H9800" s="9">
        <f>INT(F9800/100)</f>
        <v/>
      </c>
      <c r="I9800" t="n">
        <v>-3</v>
      </c>
      <c r="J9800" t="n">
        <v>0</v>
      </c>
      <c r="K9800" t="n">
        <v>-9</v>
      </c>
      <c r="L9800" t="n">
        <v>0</v>
      </c>
      <c r="M9800" t="n">
        <v>0</v>
      </c>
      <c r="O9800" t="n">
        <v>0</v>
      </c>
    </row>
    <row r="9801">
      <c r="A9801" s="8" t="n">
        <v>46226</v>
      </c>
      <c r="B9801" t="inlineStr">
        <is>
          <t>DL</t>
        </is>
      </c>
      <c r="C9801" s="9">
        <f>_xlfn.XLOOKUP(B9801,Carriers[Code],Carriers[Airline])</f>
        <v/>
      </c>
      <c r="D9801" t="n">
        <v>2919</v>
      </c>
      <c r="E9801" t="inlineStr">
        <is>
          <t>SFO</t>
        </is>
      </c>
      <c r="F9801" s="10" t="n">
        <v>2055</v>
      </c>
      <c r="G9801" t="inlineStr">
        <is>
          <t>2000-2059</t>
        </is>
      </c>
      <c r="H9801" s="9">
        <f>INT(F9801/100)</f>
        <v/>
      </c>
      <c r="I9801" t="n">
        <v>12</v>
      </c>
      <c r="J9801" t="n">
        <v>0</v>
      </c>
      <c r="K9801" t="n">
        <v>12</v>
      </c>
      <c r="L9801" t="n">
        <v>0</v>
      </c>
      <c r="M9801" t="n">
        <v>0</v>
      </c>
      <c r="O9801" t="n">
        <v>0</v>
      </c>
    </row>
    <row r="9802">
      <c r="A9802" s="8" t="n">
        <v>46226</v>
      </c>
      <c r="B9802" t="inlineStr">
        <is>
          <t>YX</t>
        </is>
      </c>
      <c r="C9802" s="9">
        <f>_xlfn.XLOOKUP(B9802,Carriers[Code],Carriers[Airline])</f>
        <v/>
      </c>
      <c r="D9802" t="n">
        <v>5655</v>
      </c>
      <c r="E9802" t="inlineStr">
        <is>
          <t>CLE</t>
        </is>
      </c>
      <c r="F9802" s="10" t="n">
        <v>2055</v>
      </c>
      <c r="G9802" t="inlineStr">
        <is>
          <t>2000-2059</t>
        </is>
      </c>
      <c r="H9802" s="9">
        <f>INT(F9802/100)</f>
        <v/>
      </c>
      <c r="I9802" t="n">
        <v>-5</v>
      </c>
      <c r="J9802" t="n">
        <v>0</v>
      </c>
      <c r="K9802" t="n">
        <v>-19</v>
      </c>
      <c r="L9802" t="n">
        <v>0</v>
      </c>
      <c r="M9802" t="n">
        <v>0</v>
      </c>
      <c r="O9802" t="n">
        <v>0</v>
      </c>
    </row>
    <row r="9803">
      <c r="A9803" s="8" t="n">
        <v>46226</v>
      </c>
      <c r="B9803" t="inlineStr">
        <is>
          <t>YX</t>
        </is>
      </c>
      <c r="C9803" s="9">
        <f>_xlfn.XLOOKUP(B9803,Carriers[Code],Carriers[Airline])</f>
        <v/>
      </c>
      <c r="D9803" t="n">
        <v>5609</v>
      </c>
      <c r="E9803" t="inlineStr">
        <is>
          <t>LGA</t>
        </is>
      </c>
      <c r="F9803" s="10" t="n">
        <v>2100</v>
      </c>
      <c r="G9803" t="inlineStr">
        <is>
          <t>2100-2159</t>
        </is>
      </c>
      <c r="H9803" s="9">
        <f>INT(F9803/100)</f>
        <v/>
      </c>
      <c r="I9803" t="n">
        <v>-7</v>
      </c>
      <c r="J9803" t="n">
        <v>0</v>
      </c>
      <c r="K9803" t="n">
        <v>-16</v>
      </c>
      <c r="L9803" t="n">
        <v>0</v>
      </c>
      <c r="M9803" t="n">
        <v>0</v>
      </c>
      <c r="O9803" t="n">
        <v>0</v>
      </c>
    </row>
    <row r="9804">
      <c r="A9804" s="8" t="n">
        <v>46226</v>
      </c>
      <c r="B9804" t="inlineStr">
        <is>
          <t>B6</t>
        </is>
      </c>
      <c r="C9804" s="9">
        <f>_xlfn.XLOOKUP(B9804,Carriers[Code],Carriers[Airline])</f>
        <v/>
      </c>
      <c r="D9804" t="n">
        <v>591</v>
      </c>
      <c r="E9804" t="inlineStr">
        <is>
          <t>TPA</t>
        </is>
      </c>
      <c r="F9804" s="10" t="n">
        <v>2103</v>
      </c>
      <c r="G9804" t="inlineStr">
        <is>
          <t>2100-2159</t>
        </is>
      </c>
      <c r="H9804" s="9">
        <f>INT(F9804/100)</f>
        <v/>
      </c>
      <c r="M9804" t="n">
        <v>1</v>
      </c>
      <c r="N9804" t="inlineStr">
        <is>
          <t>A</t>
        </is>
      </c>
      <c r="O9804" t="n">
        <v>0</v>
      </c>
    </row>
    <row r="9805">
      <c r="A9805" s="8" t="n">
        <v>46226</v>
      </c>
      <c r="B9805" t="inlineStr">
        <is>
          <t>DL</t>
        </is>
      </c>
      <c r="C9805" s="9">
        <f>_xlfn.XLOOKUP(B9805,Carriers[Code],Carriers[Airline])</f>
        <v/>
      </c>
      <c r="D9805" t="n">
        <v>2896</v>
      </c>
      <c r="E9805" t="inlineStr">
        <is>
          <t>DTW</t>
        </is>
      </c>
      <c r="F9805" s="10" t="n">
        <v>2105</v>
      </c>
      <c r="G9805" t="inlineStr">
        <is>
          <t>2100-2159</t>
        </is>
      </c>
      <c r="H9805" s="9">
        <f>INT(F9805/100)</f>
        <v/>
      </c>
      <c r="I9805" t="n">
        <v>-1</v>
      </c>
      <c r="J9805" t="n">
        <v>0</v>
      </c>
      <c r="K9805" t="n">
        <v>-11</v>
      </c>
      <c r="L9805" t="n">
        <v>0</v>
      </c>
      <c r="M9805" t="n">
        <v>0</v>
      </c>
      <c r="O9805" t="n">
        <v>0</v>
      </c>
    </row>
    <row r="9806">
      <c r="A9806" s="8" t="n">
        <v>46226</v>
      </c>
      <c r="B9806" t="inlineStr">
        <is>
          <t>YX</t>
        </is>
      </c>
      <c r="C9806" s="9">
        <f>_xlfn.XLOOKUP(B9806,Carriers[Code],Carriers[Airline])</f>
        <v/>
      </c>
      <c r="D9806" t="n">
        <v>5594</v>
      </c>
      <c r="E9806" t="inlineStr">
        <is>
          <t>MEM</t>
        </is>
      </c>
      <c r="F9806" s="10" t="n">
        <v>2115</v>
      </c>
      <c r="G9806" t="inlineStr">
        <is>
          <t>2100-2159</t>
        </is>
      </c>
      <c r="H9806" s="9">
        <f>INT(F9806/100)</f>
        <v/>
      </c>
      <c r="I9806" t="n">
        <v>15</v>
      </c>
      <c r="J9806" t="n">
        <v>1</v>
      </c>
      <c r="K9806" t="n">
        <v>-2</v>
      </c>
      <c r="L9806" t="n">
        <v>0</v>
      </c>
      <c r="M9806" t="n">
        <v>0</v>
      </c>
      <c r="O9806" t="n">
        <v>0</v>
      </c>
    </row>
    <row r="9807">
      <c r="A9807" s="8" t="n">
        <v>46226</v>
      </c>
      <c r="B9807" t="inlineStr">
        <is>
          <t>YX</t>
        </is>
      </c>
      <c r="C9807" s="9">
        <f>_xlfn.XLOOKUP(B9807,Carriers[Code],Carriers[Airline])</f>
        <v/>
      </c>
      <c r="D9807" t="n">
        <v>5702</v>
      </c>
      <c r="E9807" t="inlineStr">
        <is>
          <t>JFK</t>
        </is>
      </c>
      <c r="F9807" s="10" t="n">
        <v>2120</v>
      </c>
      <c r="G9807" t="inlineStr">
        <is>
          <t>2100-2159</t>
        </is>
      </c>
      <c r="H9807" s="9">
        <f>INT(F9807/100)</f>
        <v/>
      </c>
      <c r="I9807" t="n">
        <v>-1</v>
      </c>
      <c r="J9807" t="n">
        <v>0</v>
      </c>
      <c r="K9807" t="n">
        <v>-1</v>
      </c>
      <c r="L9807" t="n">
        <v>0</v>
      </c>
      <c r="M9807" t="n">
        <v>0</v>
      </c>
      <c r="O9807" t="n">
        <v>0</v>
      </c>
    </row>
    <row r="9808">
      <c r="A9808" s="8" t="n">
        <v>46226</v>
      </c>
      <c r="B9808" t="inlineStr">
        <is>
          <t>YX</t>
        </is>
      </c>
      <c r="C9808" s="9">
        <f>_xlfn.XLOOKUP(B9808,Carriers[Code],Carriers[Airline])</f>
        <v/>
      </c>
      <c r="D9808" t="n">
        <v>4662</v>
      </c>
      <c r="E9808" t="inlineStr">
        <is>
          <t>ROC</t>
        </is>
      </c>
      <c r="F9808" s="10" t="n">
        <v>2129</v>
      </c>
      <c r="G9808" t="inlineStr">
        <is>
          <t>2100-2159</t>
        </is>
      </c>
      <c r="H9808" s="9">
        <f>INT(F9808/100)</f>
        <v/>
      </c>
      <c r="I9808" t="n">
        <v>21</v>
      </c>
      <c r="J9808" t="n">
        <v>1</v>
      </c>
      <c r="K9808" t="n">
        <v>25</v>
      </c>
      <c r="L9808" t="n">
        <v>1</v>
      </c>
      <c r="M9808" t="n">
        <v>0</v>
      </c>
      <c r="O9808" t="n">
        <v>0</v>
      </c>
      <c r="P9808" t="n">
        <v>0</v>
      </c>
      <c r="Q9808" t="n">
        <v>0</v>
      </c>
      <c r="R9808" t="n">
        <v>4</v>
      </c>
      <c r="S9808" t="n">
        <v>0</v>
      </c>
      <c r="T9808" t="n">
        <v>21</v>
      </c>
    </row>
    <row r="9809">
      <c r="A9809" s="8" t="n">
        <v>46226</v>
      </c>
      <c r="B9809" t="inlineStr">
        <is>
          <t>YX</t>
        </is>
      </c>
      <c r="C9809" s="9">
        <f>_xlfn.XLOOKUP(B9809,Carriers[Code],Carriers[Airline])</f>
        <v/>
      </c>
      <c r="D9809" t="n">
        <v>5676</v>
      </c>
      <c r="E9809" t="inlineStr">
        <is>
          <t>RIC</t>
        </is>
      </c>
      <c r="F9809" s="10" t="n">
        <v>2130</v>
      </c>
      <c r="G9809" t="inlineStr">
        <is>
          <t>2100-2159</t>
        </is>
      </c>
      <c r="H9809" s="9">
        <f>INT(F9809/100)</f>
        <v/>
      </c>
      <c r="I9809" t="n">
        <v>-1</v>
      </c>
      <c r="J9809" t="n">
        <v>0</v>
      </c>
      <c r="K9809" t="n">
        <v>-12</v>
      </c>
      <c r="L9809" t="n">
        <v>0</v>
      </c>
      <c r="M9809" t="n">
        <v>0</v>
      </c>
      <c r="O9809" t="n">
        <v>0</v>
      </c>
    </row>
    <row r="9810">
      <c r="A9810" s="8" t="n">
        <v>46226</v>
      </c>
      <c r="B9810" t="inlineStr">
        <is>
          <t>B6</t>
        </is>
      </c>
      <c r="C9810" s="9">
        <f>_xlfn.XLOOKUP(B9810,Carriers[Code],Carriers[Airline])</f>
        <v/>
      </c>
      <c r="D9810" t="n">
        <v>845</v>
      </c>
      <c r="E9810" t="inlineStr">
        <is>
          <t>SYR</t>
        </is>
      </c>
      <c r="F9810" s="10" t="n">
        <v>2135</v>
      </c>
      <c r="G9810" t="inlineStr">
        <is>
          <t>2100-2159</t>
        </is>
      </c>
      <c r="H9810" s="9">
        <f>INT(F9810/100)</f>
        <v/>
      </c>
      <c r="I9810" t="n">
        <v>1</v>
      </c>
      <c r="J9810" t="n">
        <v>0</v>
      </c>
      <c r="K9810" t="n">
        <v>-6</v>
      </c>
      <c r="L9810" t="n">
        <v>0</v>
      </c>
      <c r="M9810" t="n">
        <v>0</v>
      </c>
      <c r="O9810" t="n">
        <v>0</v>
      </c>
    </row>
    <row r="9811">
      <c r="A9811" s="8" t="n">
        <v>46226</v>
      </c>
      <c r="B9811" t="inlineStr">
        <is>
          <t>B6</t>
        </is>
      </c>
      <c r="C9811" s="9">
        <f>_xlfn.XLOOKUP(B9811,Carriers[Code],Carriers[Airline])</f>
        <v/>
      </c>
      <c r="D9811" t="n">
        <v>2421</v>
      </c>
      <c r="E9811" t="inlineStr">
        <is>
          <t>PBI</t>
        </is>
      </c>
      <c r="F9811" s="10" t="n">
        <v>2135</v>
      </c>
      <c r="G9811" t="inlineStr">
        <is>
          <t>2100-2159</t>
        </is>
      </c>
      <c r="H9811" s="9">
        <f>INT(F9811/100)</f>
        <v/>
      </c>
      <c r="I9811" t="n">
        <v>45</v>
      </c>
      <c r="J9811" t="n">
        <v>1</v>
      </c>
      <c r="K9811" t="n">
        <v>25</v>
      </c>
      <c r="L9811" t="n">
        <v>1</v>
      </c>
      <c r="M9811" t="n">
        <v>0</v>
      </c>
      <c r="O9811" t="n">
        <v>0</v>
      </c>
      <c r="P9811" t="n">
        <v>13</v>
      </c>
      <c r="Q9811" t="n">
        <v>0</v>
      </c>
      <c r="R9811" t="n">
        <v>0</v>
      </c>
      <c r="S9811" t="n">
        <v>0</v>
      </c>
      <c r="T9811" t="n">
        <v>12</v>
      </c>
    </row>
    <row r="9812">
      <c r="A9812" s="8" t="n">
        <v>46226</v>
      </c>
      <c r="B9812" t="inlineStr">
        <is>
          <t>YX</t>
        </is>
      </c>
      <c r="C9812" s="9">
        <f>_xlfn.XLOOKUP(B9812,Carriers[Code],Carriers[Airline])</f>
        <v/>
      </c>
      <c r="D9812" t="n">
        <v>5704</v>
      </c>
      <c r="E9812" t="inlineStr">
        <is>
          <t>DCA</t>
        </is>
      </c>
      <c r="F9812" s="10" t="n">
        <v>2148</v>
      </c>
      <c r="G9812" t="inlineStr">
        <is>
          <t>2100-2159</t>
        </is>
      </c>
      <c r="H9812" s="9">
        <f>INT(F9812/100)</f>
        <v/>
      </c>
      <c r="I9812" t="n">
        <v>-13</v>
      </c>
      <c r="J9812" t="n">
        <v>0</v>
      </c>
      <c r="K9812" t="n">
        <v>-9</v>
      </c>
      <c r="L9812" t="n">
        <v>0</v>
      </c>
      <c r="M9812" t="n">
        <v>0</v>
      </c>
      <c r="O9812" t="n">
        <v>0</v>
      </c>
    </row>
    <row r="9813">
      <c r="A9813" s="8" t="n">
        <v>46226</v>
      </c>
      <c r="B9813" t="inlineStr">
        <is>
          <t>B6</t>
        </is>
      </c>
      <c r="C9813" s="9">
        <f>_xlfn.XLOOKUP(B9813,Carriers[Code],Carriers[Airline])</f>
        <v/>
      </c>
      <c r="D9813" t="n">
        <v>561</v>
      </c>
      <c r="E9813" t="inlineStr">
        <is>
          <t>SJU</t>
        </is>
      </c>
      <c r="F9813" s="10" t="n">
        <v>2159</v>
      </c>
      <c r="G9813" t="inlineStr">
        <is>
          <t>2100-2159</t>
        </is>
      </c>
      <c r="H9813" s="9">
        <f>INT(F9813/100)</f>
        <v/>
      </c>
      <c r="I9813" t="n">
        <v>78</v>
      </c>
      <c r="J9813" t="n">
        <v>1</v>
      </c>
      <c r="K9813" t="n">
        <v>68</v>
      </c>
      <c r="L9813" t="n">
        <v>1</v>
      </c>
      <c r="M9813" t="n">
        <v>0</v>
      </c>
      <c r="O9813" t="n">
        <v>0</v>
      </c>
      <c r="P9813" t="n">
        <v>8</v>
      </c>
      <c r="Q9813" t="n">
        <v>0</v>
      </c>
      <c r="R9813" t="n">
        <v>0</v>
      </c>
      <c r="S9813" t="n">
        <v>0</v>
      </c>
      <c r="T9813" t="n">
        <v>60</v>
      </c>
    </row>
    <row r="9814">
      <c r="A9814" s="8" t="n">
        <v>46226</v>
      </c>
      <c r="B9814" t="inlineStr">
        <is>
          <t>YX</t>
        </is>
      </c>
      <c r="C9814" s="9">
        <f>_xlfn.XLOOKUP(B9814,Carriers[Code],Carriers[Airline])</f>
        <v/>
      </c>
      <c r="D9814" t="n">
        <v>5840</v>
      </c>
      <c r="E9814" t="inlineStr">
        <is>
          <t>LGA</t>
        </is>
      </c>
      <c r="F9814" s="10" t="n">
        <v>2200</v>
      </c>
      <c r="G9814" t="inlineStr">
        <is>
          <t>2200-2259</t>
        </is>
      </c>
      <c r="H9814" s="9">
        <f>INT(F9814/100)</f>
        <v/>
      </c>
      <c r="I9814" t="n">
        <v>-12</v>
      </c>
      <c r="J9814" t="n">
        <v>0</v>
      </c>
      <c r="K9814" t="n">
        <v>-19</v>
      </c>
      <c r="L9814" t="n">
        <v>0</v>
      </c>
      <c r="M9814" t="n">
        <v>0</v>
      </c>
      <c r="O9814" t="n">
        <v>0</v>
      </c>
    </row>
    <row r="9815">
      <c r="A9815" s="8" t="n">
        <v>46226</v>
      </c>
      <c r="B9815" t="inlineStr">
        <is>
          <t>B6</t>
        </is>
      </c>
      <c r="C9815" s="9">
        <f>_xlfn.XLOOKUP(B9815,Carriers[Code],Carriers[Airline])</f>
        <v/>
      </c>
      <c r="D9815" t="n">
        <v>715</v>
      </c>
      <c r="E9815" t="inlineStr">
        <is>
          <t>BUF</t>
        </is>
      </c>
      <c r="F9815" s="10" t="n">
        <v>2210</v>
      </c>
      <c r="G9815" t="inlineStr">
        <is>
          <t>2200-2259</t>
        </is>
      </c>
      <c r="H9815" s="9">
        <f>INT(F9815/100)</f>
        <v/>
      </c>
      <c r="I9815" t="n">
        <v>-4</v>
      </c>
      <c r="J9815" t="n">
        <v>0</v>
      </c>
      <c r="K9815" t="n">
        <v>-11</v>
      </c>
      <c r="L9815" t="n">
        <v>0</v>
      </c>
      <c r="M9815" t="n">
        <v>0</v>
      </c>
      <c r="O9815" t="n">
        <v>0</v>
      </c>
    </row>
    <row r="9816">
      <c r="A9816" s="8" t="n">
        <v>46226</v>
      </c>
      <c r="B9816" t="inlineStr">
        <is>
          <t>WN</t>
        </is>
      </c>
      <c r="C9816" s="9">
        <f>_xlfn.XLOOKUP(B9816,Carriers[Code],Carriers[Airline])</f>
        <v/>
      </c>
      <c r="D9816" t="n">
        <v>736</v>
      </c>
      <c r="E9816" t="inlineStr">
        <is>
          <t>BWI</t>
        </is>
      </c>
      <c r="F9816" s="10" t="n">
        <v>2215</v>
      </c>
      <c r="G9816" t="inlineStr">
        <is>
          <t>2200-2259</t>
        </is>
      </c>
      <c r="H9816" s="9">
        <f>INT(F9816/100)</f>
        <v/>
      </c>
      <c r="I9816" t="n">
        <v>8</v>
      </c>
      <c r="J9816" t="n">
        <v>0</v>
      </c>
      <c r="K9816" t="n">
        <v>2</v>
      </c>
      <c r="L9816" t="n">
        <v>0</v>
      </c>
      <c r="M9816" t="n">
        <v>0</v>
      </c>
      <c r="O9816" t="n">
        <v>0</v>
      </c>
    </row>
    <row r="9817">
      <c r="A9817" s="8" t="n">
        <v>46227</v>
      </c>
      <c r="B9817" t="inlineStr">
        <is>
          <t>B6</t>
        </is>
      </c>
      <c r="C9817" s="9">
        <f>_xlfn.XLOOKUP(B9817,Carriers[Code],Carriers[Airline])</f>
        <v/>
      </c>
      <c r="D9817" t="n">
        <v>917</v>
      </c>
      <c r="E9817" t="inlineStr">
        <is>
          <t>JFK</t>
        </is>
      </c>
      <c r="F9817" s="10" t="n">
        <v>501</v>
      </c>
      <c r="G9817" t="inlineStr">
        <is>
          <t>0001-0559</t>
        </is>
      </c>
      <c r="H9817" s="9">
        <f>INT(F9817/100)</f>
        <v/>
      </c>
      <c r="I9817" t="n">
        <v>59</v>
      </c>
      <c r="J9817" t="n">
        <v>1</v>
      </c>
      <c r="K9817" t="n">
        <v>54</v>
      </c>
      <c r="L9817" t="n">
        <v>1</v>
      </c>
      <c r="M9817" t="n">
        <v>0</v>
      </c>
      <c r="O9817" t="n">
        <v>0</v>
      </c>
      <c r="P9817" t="n">
        <v>54</v>
      </c>
      <c r="Q9817" t="n">
        <v>0</v>
      </c>
      <c r="R9817" t="n">
        <v>0</v>
      </c>
      <c r="S9817" t="n">
        <v>0</v>
      </c>
      <c r="T9817" t="n">
        <v>0</v>
      </c>
    </row>
    <row r="9818">
      <c r="A9818" s="8" t="n">
        <v>46227</v>
      </c>
      <c r="B9818" t="inlineStr">
        <is>
          <t>AA</t>
        </is>
      </c>
      <c r="C9818" s="9">
        <f>_xlfn.XLOOKUP(B9818,Carriers[Code],Carriers[Airline])</f>
        <v/>
      </c>
      <c r="D9818" t="n">
        <v>1418</v>
      </c>
      <c r="E9818" t="inlineStr">
        <is>
          <t>MIA</t>
        </is>
      </c>
      <c r="F9818" s="10" t="n">
        <v>510</v>
      </c>
      <c r="G9818" t="inlineStr">
        <is>
          <t>0001-0559</t>
        </is>
      </c>
      <c r="H9818" s="9">
        <f>INT(F9818/100)</f>
        <v/>
      </c>
      <c r="I9818" t="n">
        <v>-6</v>
      </c>
      <c r="J9818" t="n">
        <v>0</v>
      </c>
      <c r="K9818" t="n">
        <v>-12</v>
      </c>
      <c r="L9818" t="n">
        <v>0</v>
      </c>
      <c r="M9818" t="n">
        <v>0</v>
      </c>
      <c r="O9818" t="n">
        <v>0</v>
      </c>
    </row>
    <row r="9819">
      <c r="A9819" s="8" t="n">
        <v>46227</v>
      </c>
      <c r="B9819" t="inlineStr">
        <is>
          <t>AA</t>
        </is>
      </c>
      <c r="C9819" s="9">
        <f>_xlfn.XLOOKUP(B9819,Carriers[Code],Carriers[Airline])</f>
        <v/>
      </c>
      <c r="D9819" t="n">
        <v>3324</v>
      </c>
      <c r="E9819" t="inlineStr">
        <is>
          <t>ORD</t>
        </is>
      </c>
      <c r="F9819" s="10" t="n">
        <v>510</v>
      </c>
      <c r="G9819" t="inlineStr">
        <is>
          <t>0001-0559</t>
        </is>
      </c>
      <c r="H9819" s="9">
        <f>INT(F9819/100)</f>
        <v/>
      </c>
      <c r="I9819" t="n">
        <v>-3</v>
      </c>
      <c r="J9819" t="n">
        <v>0</v>
      </c>
      <c r="K9819" t="n">
        <v>-13</v>
      </c>
      <c r="L9819" t="n">
        <v>0</v>
      </c>
      <c r="M9819" t="n">
        <v>0</v>
      </c>
      <c r="O9819" t="n">
        <v>0</v>
      </c>
    </row>
    <row r="9820">
      <c r="A9820" s="8" t="n">
        <v>46227</v>
      </c>
      <c r="B9820" t="inlineStr">
        <is>
          <t>B6</t>
        </is>
      </c>
      <c r="C9820" s="9">
        <f>_xlfn.XLOOKUP(B9820,Carriers[Code],Carriers[Airline])</f>
        <v/>
      </c>
      <c r="D9820" t="n">
        <v>569</v>
      </c>
      <c r="E9820" t="inlineStr">
        <is>
          <t>FLL</t>
        </is>
      </c>
      <c r="F9820" s="10" t="n">
        <v>510</v>
      </c>
      <c r="G9820" t="inlineStr">
        <is>
          <t>0001-0559</t>
        </is>
      </c>
      <c r="H9820" s="9">
        <f>INT(F9820/100)</f>
        <v/>
      </c>
      <c r="I9820" t="n">
        <v>15</v>
      </c>
      <c r="J9820" t="n">
        <v>1</v>
      </c>
      <c r="K9820" t="n">
        <v>7</v>
      </c>
      <c r="L9820" t="n">
        <v>0</v>
      </c>
      <c r="M9820" t="n">
        <v>0</v>
      </c>
      <c r="O9820" t="n">
        <v>0</v>
      </c>
    </row>
    <row r="9821">
      <c r="A9821" s="8" t="n">
        <v>46227</v>
      </c>
      <c r="B9821" t="inlineStr">
        <is>
          <t>WN</t>
        </is>
      </c>
      <c r="C9821" s="9">
        <f>_xlfn.XLOOKUP(B9821,Carriers[Code],Carriers[Airline])</f>
        <v/>
      </c>
      <c r="D9821" t="n">
        <v>3239</v>
      </c>
      <c r="E9821" t="inlineStr">
        <is>
          <t>MDW</t>
        </is>
      </c>
      <c r="F9821" s="10" t="n">
        <v>525</v>
      </c>
      <c r="G9821" t="inlineStr">
        <is>
          <t>0001-0559</t>
        </is>
      </c>
      <c r="H9821" s="9">
        <f>INT(F9821/100)</f>
        <v/>
      </c>
      <c r="I9821" t="n">
        <v>-5</v>
      </c>
      <c r="J9821" t="n">
        <v>0</v>
      </c>
      <c r="K9821" t="n">
        <v>-16</v>
      </c>
      <c r="L9821" t="n">
        <v>0</v>
      </c>
      <c r="M9821" t="n">
        <v>0</v>
      </c>
      <c r="O9821" t="n">
        <v>0</v>
      </c>
    </row>
    <row r="9822">
      <c r="A9822" s="8" t="n">
        <v>46227</v>
      </c>
      <c r="B9822" t="inlineStr">
        <is>
          <t>DL</t>
        </is>
      </c>
      <c r="C9822" s="9">
        <f>_xlfn.XLOOKUP(B9822,Carriers[Code],Carriers[Airline])</f>
        <v/>
      </c>
      <c r="D9822" t="n">
        <v>1019</v>
      </c>
      <c r="E9822" t="inlineStr">
        <is>
          <t>DTW</t>
        </is>
      </c>
      <c r="F9822" s="10" t="n">
        <v>530</v>
      </c>
      <c r="G9822" t="inlineStr">
        <is>
          <t>0001-0559</t>
        </is>
      </c>
      <c r="H9822" s="9">
        <f>INT(F9822/100)</f>
        <v/>
      </c>
      <c r="I9822" t="n">
        <v>-4</v>
      </c>
      <c r="J9822" t="n">
        <v>0</v>
      </c>
      <c r="K9822" t="n">
        <v>-16</v>
      </c>
      <c r="L9822" t="n">
        <v>0</v>
      </c>
      <c r="M9822" t="n">
        <v>0</v>
      </c>
      <c r="O9822" t="n">
        <v>0</v>
      </c>
    </row>
    <row r="9823">
      <c r="A9823" s="8" t="n">
        <v>46227</v>
      </c>
      <c r="B9823" t="inlineStr">
        <is>
          <t>DL</t>
        </is>
      </c>
      <c r="C9823" s="9">
        <f>_xlfn.XLOOKUP(B9823,Carriers[Code],Carriers[Airline])</f>
        <v/>
      </c>
      <c r="D9823" t="n">
        <v>2242</v>
      </c>
      <c r="E9823" t="inlineStr">
        <is>
          <t>ATL</t>
        </is>
      </c>
      <c r="F9823" s="10" t="n">
        <v>530</v>
      </c>
      <c r="G9823" t="inlineStr">
        <is>
          <t>0001-0559</t>
        </is>
      </c>
      <c r="H9823" s="9">
        <f>INT(F9823/100)</f>
        <v/>
      </c>
      <c r="I9823" t="n">
        <v>-1</v>
      </c>
      <c r="J9823" t="n">
        <v>0</v>
      </c>
      <c r="K9823" t="n">
        <v>-16</v>
      </c>
      <c r="L9823" t="n">
        <v>0</v>
      </c>
      <c r="M9823" t="n">
        <v>0</v>
      </c>
      <c r="O9823" t="n">
        <v>0</v>
      </c>
    </row>
    <row r="9824">
      <c r="A9824" s="8" t="n">
        <v>46227</v>
      </c>
      <c r="B9824" t="inlineStr">
        <is>
          <t>WN</t>
        </is>
      </c>
      <c r="C9824" s="9">
        <f>_xlfn.XLOOKUP(B9824,Carriers[Code],Carriers[Airline])</f>
        <v/>
      </c>
      <c r="D9824" t="n">
        <v>752</v>
      </c>
      <c r="E9824" t="inlineStr">
        <is>
          <t>STL</t>
        </is>
      </c>
      <c r="F9824" s="10" t="n">
        <v>535</v>
      </c>
      <c r="G9824" t="inlineStr">
        <is>
          <t>0001-0559</t>
        </is>
      </c>
      <c r="H9824" s="9">
        <f>INT(F9824/100)</f>
        <v/>
      </c>
      <c r="I9824" t="n">
        <v>-5</v>
      </c>
      <c r="J9824" t="n">
        <v>0</v>
      </c>
      <c r="K9824" t="n">
        <v>-15</v>
      </c>
      <c r="L9824" t="n">
        <v>0</v>
      </c>
      <c r="M9824" t="n">
        <v>0</v>
      </c>
      <c r="O9824" t="n">
        <v>0</v>
      </c>
    </row>
    <row r="9825">
      <c r="A9825" s="8" t="n">
        <v>46227</v>
      </c>
      <c r="B9825" t="inlineStr">
        <is>
          <t>UA</t>
        </is>
      </c>
      <c r="C9825" s="9">
        <f>_xlfn.XLOOKUP(B9825,Carriers[Code],Carriers[Airline])</f>
        <v/>
      </c>
      <c r="D9825" t="n">
        <v>1734</v>
      </c>
      <c r="E9825" t="inlineStr">
        <is>
          <t>IAD</t>
        </is>
      </c>
      <c r="F9825" s="10" t="n">
        <v>545</v>
      </c>
      <c r="G9825" t="inlineStr">
        <is>
          <t>0001-0559</t>
        </is>
      </c>
      <c r="H9825" s="9">
        <f>INT(F9825/100)</f>
        <v/>
      </c>
      <c r="I9825" t="n">
        <v>-5</v>
      </c>
      <c r="J9825" t="n">
        <v>0</v>
      </c>
      <c r="K9825" t="n">
        <v>-19</v>
      </c>
      <c r="L9825" t="n">
        <v>0</v>
      </c>
      <c r="M9825" t="n">
        <v>0</v>
      </c>
      <c r="O9825" t="n">
        <v>0</v>
      </c>
    </row>
    <row r="9826">
      <c r="A9826" s="8" t="n">
        <v>46227</v>
      </c>
      <c r="B9826" t="inlineStr">
        <is>
          <t>WN</t>
        </is>
      </c>
      <c r="C9826" s="9">
        <f>_xlfn.XLOOKUP(B9826,Carriers[Code],Carriers[Airline])</f>
        <v/>
      </c>
      <c r="D9826" t="n">
        <v>727</v>
      </c>
      <c r="E9826" t="inlineStr">
        <is>
          <t>BWI</t>
        </is>
      </c>
      <c r="F9826" s="10" t="n">
        <v>545</v>
      </c>
      <c r="G9826" t="inlineStr">
        <is>
          <t>0001-0559</t>
        </is>
      </c>
      <c r="H9826" s="9">
        <f>INT(F9826/100)</f>
        <v/>
      </c>
      <c r="I9826" t="n">
        <v>-6</v>
      </c>
      <c r="J9826" t="n">
        <v>0</v>
      </c>
      <c r="K9826" t="n">
        <v>-21</v>
      </c>
      <c r="L9826" t="n">
        <v>0</v>
      </c>
      <c r="M9826" t="n">
        <v>0</v>
      </c>
      <c r="O9826" t="n">
        <v>0</v>
      </c>
    </row>
    <row r="9827">
      <c r="A9827" s="8" t="n">
        <v>46227</v>
      </c>
      <c r="B9827" t="inlineStr">
        <is>
          <t>UA</t>
        </is>
      </c>
      <c r="C9827" s="9">
        <f>_xlfn.XLOOKUP(B9827,Carriers[Code],Carriers[Airline])</f>
        <v/>
      </c>
      <c r="D9827" t="n">
        <v>1409</v>
      </c>
      <c r="E9827" t="inlineStr">
        <is>
          <t>IAH</t>
        </is>
      </c>
      <c r="F9827" s="10" t="n">
        <v>547</v>
      </c>
      <c r="G9827" t="inlineStr">
        <is>
          <t>0001-0559</t>
        </is>
      </c>
      <c r="H9827" s="9">
        <f>INT(F9827/100)</f>
        <v/>
      </c>
      <c r="I9827" t="n">
        <v>-1</v>
      </c>
      <c r="J9827" t="n">
        <v>0</v>
      </c>
      <c r="K9827" t="n">
        <v>-22</v>
      </c>
      <c r="L9827" t="n">
        <v>0</v>
      </c>
      <c r="M9827" t="n">
        <v>0</v>
      </c>
      <c r="O9827" t="n">
        <v>0</v>
      </c>
    </row>
    <row r="9828">
      <c r="A9828" s="8" t="n">
        <v>46227</v>
      </c>
      <c r="B9828" t="inlineStr">
        <is>
          <t>DL</t>
        </is>
      </c>
      <c r="C9828" s="9">
        <f>_xlfn.XLOOKUP(B9828,Carriers[Code],Carriers[Airline])</f>
        <v/>
      </c>
      <c r="D9828" t="n">
        <v>2303</v>
      </c>
      <c r="E9828" t="inlineStr">
        <is>
          <t>MSP</t>
        </is>
      </c>
      <c r="F9828" s="10" t="n">
        <v>555</v>
      </c>
      <c r="G9828" t="inlineStr">
        <is>
          <t>0001-0559</t>
        </is>
      </c>
      <c r="H9828" s="9">
        <f>INT(F9828/100)</f>
        <v/>
      </c>
      <c r="I9828" t="n">
        <v>-6</v>
      </c>
      <c r="J9828" t="n">
        <v>0</v>
      </c>
      <c r="K9828" t="n">
        <v>-11</v>
      </c>
      <c r="L9828" t="n">
        <v>0</v>
      </c>
      <c r="M9828" t="n">
        <v>0</v>
      </c>
      <c r="O9828" t="n">
        <v>0</v>
      </c>
    </row>
    <row r="9829">
      <c r="A9829" s="8" t="n">
        <v>46227</v>
      </c>
      <c r="B9829" t="inlineStr">
        <is>
          <t>AA</t>
        </is>
      </c>
      <c r="C9829" s="9">
        <f>_xlfn.XLOOKUP(B9829,Carriers[Code],Carriers[Airline])</f>
        <v/>
      </c>
      <c r="D9829" t="n">
        <v>873</v>
      </c>
      <c r="E9829" t="inlineStr">
        <is>
          <t>MIA</t>
        </is>
      </c>
      <c r="F9829" s="10" t="n">
        <v>600</v>
      </c>
      <c r="G9829" t="inlineStr">
        <is>
          <t>0600-0659</t>
        </is>
      </c>
      <c r="H9829" s="9">
        <f>INT(F9829/100)</f>
        <v/>
      </c>
      <c r="I9829" t="n">
        <v>0</v>
      </c>
      <c r="J9829" t="n">
        <v>0</v>
      </c>
      <c r="K9829" t="n">
        <v>-13</v>
      </c>
      <c r="L9829" t="n">
        <v>0</v>
      </c>
      <c r="M9829" t="n">
        <v>0</v>
      </c>
      <c r="O9829" t="n">
        <v>0</v>
      </c>
    </row>
    <row r="9830">
      <c r="A9830" s="8" t="n">
        <v>46227</v>
      </c>
      <c r="B9830" t="inlineStr">
        <is>
          <t>AA</t>
        </is>
      </c>
      <c r="C9830" s="9">
        <f>_xlfn.XLOOKUP(B9830,Carriers[Code],Carriers[Airline])</f>
        <v/>
      </c>
      <c r="D9830" t="n">
        <v>2159</v>
      </c>
      <c r="E9830" t="inlineStr">
        <is>
          <t>DCA</t>
        </is>
      </c>
      <c r="F9830" s="10" t="n">
        <v>600</v>
      </c>
      <c r="G9830" t="inlineStr">
        <is>
          <t>0600-0659</t>
        </is>
      </c>
      <c r="H9830" s="9">
        <f>INT(F9830/100)</f>
        <v/>
      </c>
      <c r="I9830" t="n">
        <v>-10</v>
      </c>
      <c r="J9830" t="n">
        <v>0</v>
      </c>
      <c r="K9830" t="n">
        <v>-19</v>
      </c>
      <c r="L9830" t="n">
        <v>0</v>
      </c>
      <c r="M9830" t="n">
        <v>0</v>
      </c>
      <c r="O9830" t="n">
        <v>0</v>
      </c>
    </row>
    <row r="9831">
      <c r="A9831" s="8" t="n">
        <v>46227</v>
      </c>
      <c r="B9831" t="inlineStr">
        <is>
          <t>AA</t>
        </is>
      </c>
      <c r="C9831" s="9">
        <f>_xlfn.XLOOKUP(B9831,Carriers[Code],Carriers[Airline])</f>
        <v/>
      </c>
      <c r="D9831" t="n">
        <v>2527</v>
      </c>
      <c r="E9831" t="inlineStr">
        <is>
          <t>DFW</t>
        </is>
      </c>
      <c r="F9831" s="10" t="n">
        <v>600</v>
      </c>
      <c r="G9831" t="inlineStr">
        <is>
          <t>0600-0659</t>
        </is>
      </c>
      <c r="H9831" s="9">
        <f>INT(F9831/100)</f>
        <v/>
      </c>
      <c r="I9831" t="n">
        <v>-1</v>
      </c>
      <c r="J9831" t="n">
        <v>0</v>
      </c>
      <c r="K9831" t="n">
        <v>-24</v>
      </c>
      <c r="L9831" t="n">
        <v>0</v>
      </c>
      <c r="M9831" t="n">
        <v>0</v>
      </c>
      <c r="O9831" t="n">
        <v>0</v>
      </c>
    </row>
    <row r="9832">
      <c r="A9832" s="8" t="n">
        <v>46227</v>
      </c>
      <c r="B9832" t="inlineStr">
        <is>
          <t>B6</t>
        </is>
      </c>
      <c r="C9832" s="9">
        <f>_xlfn.XLOOKUP(B9832,Carriers[Code],Carriers[Airline])</f>
        <v/>
      </c>
      <c r="D9832" t="n">
        <v>287</v>
      </c>
      <c r="E9832" t="inlineStr">
        <is>
          <t>LAX</t>
        </is>
      </c>
      <c r="F9832" s="10" t="n">
        <v>600</v>
      </c>
      <c r="G9832" t="inlineStr">
        <is>
          <t>0600-0659</t>
        </is>
      </c>
      <c r="H9832" s="9">
        <f>INT(F9832/100)</f>
        <v/>
      </c>
      <c r="I9832" t="n">
        <v>3</v>
      </c>
      <c r="J9832" t="n">
        <v>0</v>
      </c>
      <c r="K9832" t="n">
        <v>-4</v>
      </c>
      <c r="L9832" t="n">
        <v>0</v>
      </c>
      <c r="M9832" t="n">
        <v>0</v>
      </c>
      <c r="O9832" t="n">
        <v>0</v>
      </c>
    </row>
    <row r="9833">
      <c r="A9833" s="8" t="n">
        <v>46227</v>
      </c>
      <c r="B9833" t="inlineStr">
        <is>
          <t>B6</t>
        </is>
      </c>
      <c r="C9833" s="9">
        <f>_xlfn.XLOOKUP(B9833,Carriers[Code],Carriers[Airline])</f>
        <v/>
      </c>
      <c r="D9833" t="n">
        <v>761</v>
      </c>
      <c r="E9833" t="inlineStr">
        <is>
          <t>SJU</t>
        </is>
      </c>
      <c r="F9833" s="10" t="n">
        <v>600</v>
      </c>
      <c r="G9833" t="inlineStr">
        <is>
          <t>0600-0659</t>
        </is>
      </c>
      <c r="H9833" s="9">
        <f>INT(F9833/100)</f>
        <v/>
      </c>
      <c r="I9833" t="n">
        <v>11</v>
      </c>
      <c r="J9833" t="n">
        <v>0</v>
      </c>
      <c r="K9833" t="n">
        <v>5</v>
      </c>
      <c r="L9833" t="n">
        <v>0</v>
      </c>
      <c r="M9833" t="n">
        <v>0</v>
      </c>
      <c r="O9833" t="n">
        <v>0</v>
      </c>
    </row>
    <row r="9834">
      <c r="A9834" s="8" t="n">
        <v>46227</v>
      </c>
      <c r="B9834" t="inlineStr">
        <is>
          <t>B6</t>
        </is>
      </c>
      <c r="C9834" s="9">
        <f>_xlfn.XLOOKUP(B9834,Carriers[Code],Carriers[Airline])</f>
        <v/>
      </c>
      <c r="D9834" t="n">
        <v>1439</v>
      </c>
      <c r="E9834" t="inlineStr">
        <is>
          <t>AUS</t>
        </is>
      </c>
      <c r="F9834" s="10" t="n">
        <v>600</v>
      </c>
      <c r="G9834" t="inlineStr">
        <is>
          <t>0600-0659</t>
        </is>
      </c>
      <c r="H9834" s="9">
        <f>INT(F9834/100)</f>
        <v/>
      </c>
      <c r="I9834" t="n">
        <v>-3</v>
      </c>
      <c r="J9834" t="n">
        <v>0</v>
      </c>
      <c r="K9834" t="n">
        <v>-15</v>
      </c>
      <c r="L9834" t="n">
        <v>0</v>
      </c>
      <c r="M9834" t="n">
        <v>0</v>
      </c>
      <c r="O9834" t="n">
        <v>0</v>
      </c>
    </row>
    <row r="9835">
      <c r="A9835" s="8" t="n">
        <v>46227</v>
      </c>
      <c r="B9835" t="inlineStr">
        <is>
          <t>UA</t>
        </is>
      </c>
      <c r="C9835" s="9">
        <f>_xlfn.XLOOKUP(B9835,Carriers[Code],Carriers[Airline])</f>
        <v/>
      </c>
      <c r="D9835" t="n">
        <v>1414</v>
      </c>
      <c r="E9835" t="inlineStr">
        <is>
          <t>ORD</t>
        </is>
      </c>
      <c r="F9835" s="10" t="n">
        <v>600</v>
      </c>
      <c r="G9835" t="inlineStr">
        <is>
          <t>0600-0659</t>
        </is>
      </c>
      <c r="H9835" s="9">
        <f>INT(F9835/100)</f>
        <v/>
      </c>
      <c r="I9835" t="n">
        <v>2</v>
      </c>
      <c r="J9835" t="n">
        <v>0</v>
      </c>
      <c r="K9835" t="n">
        <v>-12</v>
      </c>
      <c r="L9835" t="n">
        <v>0</v>
      </c>
      <c r="M9835" t="n">
        <v>0</v>
      </c>
      <c r="O9835" t="n">
        <v>0</v>
      </c>
    </row>
    <row r="9836">
      <c r="A9836" s="8" t="n">
        <v>46227</v>
      </c>
      <c r="B9836" t="inlineStr">
        <is>
          <t>UA</t>
        </is>
      </c>
      <c r="C9836" s="9">
        <f>_xlfn.XLOOKUP(B9836,Carriers[Code],Carriers[Airline])</f>
        <v/>
      </c>
      <c r="D9836" t="n">
        <v>2441</v>
      </c>
      <c r="E9836" t="inlineStr">
        <is>
          <t>SFO</t>
        </is>
      </c>
      <c r="F9836" s="10" t="n">
        <v>600</v>
      </c>
      <c r="G9836" t="inlineStr">
        <is>
          <t>0600-0659</t>
        </is>
      </c>
      <c r="H9836" s="9">
        <f>INT(F9836/100)</f>
        <v/>
      </c>
      <c r="I9836" t="n">
        <v>-3</v>
      </c>
      <c r="J9836" t="n">
        <v>0</v>
      </c>
      <c r="K9836" t="n">
        <v>-7</v>
      </c>
      <c r="L9836" t="n">
        <v>0</v>
      </c>
      <c r="M9836" t="n">
        <v>0</v>
      </c>
      <c r="O9836" t="n">
        <v>0</v>
      </c>
    </row>
    <row r="9837">
      <c r="A9837" s="8" t="n">
        <v>46227</v>
      </c>
      <c r="B9837" t="inlineStr">
        <is>
          <t>YX</t>
        </is>
      </c>
      <c r="C9837" s="9">
        <f>_xlfn.XLOOKUP(B9837,Carriers[Code],Carriers[Airline])</f>
        <v/>
      </c>
      <c r="D9837" t="n">
        <v>4424</v>
      </c>
      <c r="E9837" t="inlineStr">
        <is>
          <t>LGA</t>
        </is>
      </c>
      <c r="F9837" s="10" t="n">
        <v>600</v>
      </c>
      <c r="G9837" t="inlineStr">
        <is>
          <t>0600-0659</t>
        </is>
      </c>
      <c r="H9837" s="9">
        <f>INT(F9837/100)</f>
        <v/>
      </c>
      <c r="I9837" t="n">
        <v>-10</v>
      </c>
      <c r="J9837" t="n">
        <v>0</v>
      </c>
      <c r="K9837" t="n">
        <v>-19</v>
      </c>
      <c r="L9837" t="n">
        <v>0</v>
      </c>
      <c r="M9837" t="n">
        <v>0</v>
      </c>
      <c r="O9837" t="n">
        <v>0</v>
      </c>
    </row>
    <row r="9838">
      <c r="A9838" s="8" t="n">
        <v>46227</v>
      </c>
      <c r="B9838" t="inlineStr">
        <is>
          <t>YX</t>
        </is>
      </c>
      <c r="C9838" s="9">
        <f>_xlfn.XLOOKUP(B9838,Carriers[Code],Carriers[Airline])</f>
        <v/>
      </c>
      <c r="D9838" t="n">
        <v>5687</v>
      </c>
      <c r="E9838" t="inlineStr">
        <is>
          <t>DCA</t>
        </is>
      </c>
      <c r="F9838" s="10" t="n">
        <v>600</v>
      </c>
      <c r="G9838" t="inlineStr">
        <is>
          <t>0600-0659</t>
        </is>
      </c>
      <c r="H9838" s="9">
        <f>INT(F9838/100)</f>
        <v/>
      </c>
      <c r="I9838" t="n">
        <v>-7</v>
      </c>
      <c r="J9838" t="n">
        <v>0</v>
      </c>
      <c r="K9838" t="n">
        <v>-16</v>
      </c>
      <c r="L9838" t="n">
        <v>0</v>
      </c>
      <c r="M9838" t="n">
        <v>0</v>
      </c>
      <c r="O9838" t="n">
        <v>0</v>
      </c>
    </row>
    <row r="9839">
      <c r="A9839" s="8" t="n">
        <v>46227</v>
      </c>
      <c r="B9839" t="inlineStr">
        <is>
          <t>YX</t>
        </is>
      </c>
      <c r="C9839" s="9">
        <f>_xlfn.XLOOKUP(B9839,Carriers[Code],Carriers[Airline])</f>
        <v/>
      </c>
      <c r="D9839" t="n">
        <v>5836</v>
      </c>
      <c r="E9839" t="inlineStr">
        <is>
          <t>LGA</t>
        </is>
      </c>
      <c r="F9839" s="10" t="n">
        <v>600</v>
      </c>
      <c r="G9839" t="inlineStr">
        <is>
          <t>0600-0659</t>
        </is>
      </c>
      <c r="H9839" s="9">
        <f>INT(F9839/100)</f>
        <v/>
      </c>
      <c r="I9839" t="n">
        <v>-12</v>
      </c>
      <c r="J9839" t="n">
        <v>0</v>
      </c>
      <c r="K9839" t="n">
        <v>-26</v>
      </c>
      <c r="L9839" t="n">
        <v>0</v>
      </c>
      <c r="M9839" t="n">
        <v>0</v>
      </c>
      <c r="O9839" t="n">
        <v>0</v>
      </c>
    </row>
    <row r="9840">
      <c r="A9840" s="8" t="n">
        <v>46227</v>
      </c>
      <c r="B9840" t="inlineStr">
        <is>
          <t>AA</t>
        </is>
      </c>
      <c r="C9840" s="9">
        <f>_xlfn.XLOOKUP(B9840,Carriers[Code],Carriers[Airline])</f>
        <v/>
      </c>
      <c r="D9840" t="n">
        <v>1146</v>
      </c>
      <c r="E9840" t="inlineStr">
        <is>
          <t>PHL</t>
        </is>
      </c>
      <c r="F9840" s="10" t="n">
        <v>601</v>
      </c>
      <c r="G9840" t="inlineStr">
        <is>
          <t>0600-0659</t>
        </is>
      </c>
      <c r="H9840" s="9">
        <f>INT(F9840/100)</f>
        <v/>
      </c>
      <c r="I9840" t="n">
        <v>-5</v>
      </c>
      <c r="J9840" t="n">
        <v>0</v>
      </c>
      <c r="K9840" t="n">
        <v>-23</v>
      </c>
      <c r="L9840" t="n">
        <v>0</v>
      </c>
      <c r="M9840" t="n">
        <v>0</v>
      </c>
      <c r="O9840" t="n">
        <v>0</v>
      </c>
    </row>
    <row r="9841">
      <c r="A9841" s="8" t="n">
        <v>46227</v>
      </c>
      <c r="B9841" t="inlineStr">
        <is>
          <t>YX</t>
        </is>
      </c>
      <c r="C9841" s="9">
        <f>_xlfn.XLOOKUP(B9841,Carriers[Code],Carriers[Airline])</f>
        <v/>
      </c>
      <c r="D9841" t="n">
        <v>4401</v>
      </c>
      <c r="E9841" t="inlineStr">
        <is>
          <t>JFK</t>
        </is>
      </c>
      <c r="F9841" s="10" t="n">
        <v>601</v>
      </c>
      <c r="G9841" t="inlineStr">
        <is>
          <t>0600-0659</t>
        </is>
      </c>
      <c r="H9841" s="9">
        <f>INT(F9841/100)</f>
        <v/>
      </c>
      <c r="I9841" t="n">
        <v>-10</v>
      </c>
      <c r="J9841" t="n">
        <v>0</v>
      </c>
      <c r="K9841" t="n">
        <v>-27</v>
      </c>
      <c r="L9841" t="n">
        <v>0</v>
      </c>
      <c r="M9841" t="n">
        <v>0</v>
      </c>
      <c r="O9841" t="n">
        <v>0</v>
      </c>
    </row>
    <row r="9842">
      <c r="A9842" s="8" t="n">
        <v>46227</v>
      </c>
      <c r="B9842" t="inlineStr">
        <is>
          <t>AS</t>
        </is>
      </c>
      <c r="C9842" s="9">
        <f>_xlfn.XLOOKUP(B9842,Carriers[Code],Carriers[Airline])</f>
        <v/>
      </c>
      <c r="D9842" t="n">
        <v>311</v>
      </c>
      <c r="E9842" t="inlineStr">
        <is>
          <t>PDX</t>
        </is>
      </c>
      <c r="F9842" s="10" t="n">
        <v>603</v>
      </c>
      <c r="G9842" t="inlineStr">
        <is>
          <t>0600-0659</t>
        </is>
      </c>
      <c r="H9842" s="9">
        <f>INT(F9842/100)</f>
        <v/>
      </c>
      <c r="I9842" t="n">
        <v>11</v>
      </c>
      <c r="J9842" t="n">
        <v>0</v>
      </c>
      <c r="K9842" t="n">
        <v>12</v>
      </c>
      <c r="L9842" t="n">
        <v>0</v>
      </c>
      <c r="M9842" t="n">
        <v>0</v>
      </c>
      <c r="O9842" t="n">
        <v>0</v>
      </c>
    </row>
    <row r="9843">
      <c r="A9843" s="8" t="n">
        <v>46227</v>
      </c>
      <c r="B9843" t="inlineStr">
        <is>
          <t>AA</t>
        </is>
      </c>
      <c r="C9843" s="9">
        <f>_xlfn.XLOOKUP(B9843,Carriers[Code],Carriers[Airline])</f>
        <v/>
      </c>
      <c r="D9843" t="n">
        <v>418</v>
      </c>
      <c r="E9843" t="inlineStr">
        <is>
          <t>CLT</t>
        </is>
      </c>
      <c r="F9843" s="10" t="n">
        <v>605</v>
      </c>
      <c r="G9843" t="inlineStr">
        <is>
          <t>0600-0659</t>
        </is>
      </c>
      <c r="H9843" s="9">
        <f>INT(F9843/100)</f>
        <v/>
      </c>
      <c r="I9843" t="n">
        <v>-6</v>
      </c>
      <c r="J9843" t="n">
        <v>0</v>
      </c>
      <c r="K9843" t="n">
        <v>-19</v>
      </c>
      <c r="L9843" t="n">
        <v>0</v>
      </c>
      <c r="M9843" t="n">
        <v>0</v>
      </c>
      <c r="O9843" t="n">
        <v>0</v>
      </c>
    </row>
    <row r="9844">
      <c r="A9844" s="8" t="n">
        <v>46227</v>
      </c>
      <c r="B9844" t="inlineStr">
        <is>
          <t>B6</t>
        </is>
      </c>
      <c r="C9844" s="9">
        <f>_xlfn.XLOOKUP(B9844,Carriers[Code],Carriers[Airline])</f>
        <v/>
      </c>
      <c r="D9844" t="n">
        <v>619</v>
      </c>
      <c r="E9844" t="inlineStr">
        <is>
          <t>SAN</t>
        </is>
      </c>
      <c r="F9844" s="10" t="n">
        <v>605</v>
      </c>
      <c r="G9844" t="inlineStr">
        <is>
          <t>0600-0659</t>
        </is>
      </c>
      <c r="H9844" s="9">
        <f>INT(F9844/100)</f>
        <v/>
      </c>
      <c r="I9844" t="n">
        <v>-4</v>
      </c>
      <c r="J9844" t="n">
        <v>0</v>
      </c>
      <c r="K9844" t="n">
        <v>-9</v>
      </c>
      <c r="L9844" t="n">
        <v>0</v>
      </c>
      <c r="M9844" t="n">
        <v>0</v>
      </c>
      <c r="O9844" t="n">
        <v>0</v>
      </c>
    </row>
    <row r="9845">
      <c r="A9845" s="8" t="n">
        <v>46227</v>
      </c>
      <c r="B9845" t="inlineStr">
        <is>
          <t>B6</t>
        </is>
      </c>
      <c r="C9845" s="9">
        <f>_xlfn.XLOOKUP(B9845,Carriers[Code],Carriers[Airline])</f>
        <v/>
      </c>
      <c r="D9845" t="n">
        <v>2255</v>
      </c>
      <c r="E9845" t="inlineStr">
        <is>
          <t>DCA</t>
        </is>
      </c>
      <c r="F9845" s="10" t="n">
        <v>605</v>
      </c>
      <c r="G9845" t="inlineStr">
        <is>
          <t>0600-0659</t>
        </is>
      </c>
      <c r="H9845" s="9">
        <f>INT(F9845/100)</f>
        <v/>
      </c>
      <c r="I9845" t="n">
        <v>166</v>
      </c>
      <c r="J9845" t="n">
        <v>1</v>
      </c>
      <c r="K9845" t="n">
        <v>153</v>
      </c>
      <c r="L9845" t="n">
        <v>1</v>
      </c>
      <c r="M9845" t="n">
        <v>0</v>
      </c>
      <c r="O9845" t="n">
        <v>0</v>
      </c>
      <c r="P9845" t="n">
        <v>153</v>
      </c>
      <c r="Q9845" t="n">
        <v>0</v>
      </c>
      <c r="R9845" t="n">
        <v>0</v>
      </c>
      <c r="S9845" t="n">
        <v>0</v>
      </c>
      <c r="T9845" t="n">
        <v>0</v>
      </c>
    </row>
    <row r="9846">
      <c r="A9846" s="8" t="n">
        <v>46227</v>
      </c>
      <c r="B9846" t="inlineStr">
        <is>
          <t>DL</t>
        </is>
      </c>
      <c r="C9846" s="9">
        <f>_xlfn.XLOOKUP(B9846,Carriers[Code],Carriers[Airline])</f>
        <v/>
      </c>
      <c r="D9846" t="n">
        <v>859</v>
      </c>
      <c r="E9846" t="inlineStr">
        <is>
          <t>SLC</t>
        </is>
      </c>
      <c r="F9846" s="10" t="n">
        <v>605</v>
      </c>
      <c r="G9846" t="inlineStr">
        <is>
          <t>0600-0659</t>
        </is>
      </c>
      <c r="H9846" s="9">
        <f>INT(F9846/100)</f>
        <v/>
      </c>
      <c r="I9846" t="n">
        <v>-7</v>
      </c>
      <c r="J9846" t="n">
        <v>0</v>
      </c>
      <c r="K9846" t="n">
        <v>-8</v>
      </c>
      <c r="L9846" t="n">
        <v>0</v>
      </c>
      <c r="M9846" t="n">
        <v>0</v>
      </c>
      <c r="O9846" t="n">
        <v>0</v>
      </c>
    </row>
    <row r="9847">
      <c r="A9847" s="8" t="n">
        <v>46227</v>
      </c>
      <c r="B9847" t="inlineStr">
        <is>
          <t>DL</t>
        </is>
      </c>
      <c r="C9847" s="9">
        <f>_xlfn.XLOOKUP(B9847,Carriers[Code],Carriers[Airline])</f>
        <v/>
      </c>
      <c r="D9847" t="n">
        <v>2611</v>
      </c>
      <c r="E9847" t="inlineStr">
        <is>
          <t>JFK</t>
        </is>
      </c>
      <c r="F9847" s="10" t="n">
        <v>605</v>
      </c>
      <c r="G9847" t="inlineStr">
        <is>
          <t>0600-0659</t>
        </is>
      </c>
      <c r="H9847" s="9">
        <f>INT(F9847/100)</f>
        <v/>
      </c>
      <c r="I9847" t="n">
        <v>-4</v>
      </c>
      <c r="J9847" t="n">
        <v>0</v>
      </c>
      <c r="K9847" t="n">
        <v>-13</v>
      </c>
      <c r="L9847" t="n">
        <v>0</v>
      </c>
      <c r="M9847" t="n">
        <v>0</v>
      </c>
      <c r="O9847" t="n">
        <v>0</v>
      </c>
    </row>
    <row r="9848">
      <c r="A9848" s="8" t="n">
        <v>46227</v>
      </c>
      <c r="B9848" t="inlineStr">
        <is>
          <t>UA</t>
        </is>
      </c>
      <c r="C9848" s="9">
        <f>_xlfn.XLOOKUP(B9848,Carriers[Code],Carriers[Airline])</f>
        <v/>
      </c>
      <c r="D9848" t="n">
        <v>1833</v>
      </c>
      <c r="E9848" t="inlineStr">
        <is>
          <t>EWR</t>
        </is>
      </c>
      <c r="F9848" s="10" t="n">
        <v>605</v>
      </c>
      <c r="G9848" t="inlineStr">
        <is>
          <t>0600-0659</t>
        </is>
      </c>
      <c r="H9848" s="9">
        <f>INT(F9848/100)</f>
        <v/>
      </c>
      <c r="I9848" t="n">
        <v>8</v>
      </c>
      <c r="J9848" t="n">
        <v>0</v>
      </c>
      <c r="K9848" t="n">
        <v>4</v>
      </c>
      <c r="L9848" t="n">
        <v>0</v>
      </c>
      <c r="M9848" t="n">
        <v>0</v>
      </c>
      <c r="O9848" t="n">
        <v>0</v>
      </c>
    </row>
    <row r="9849">
      <c r="A9849" s="8" t="n">
        <v>46227</v>
      </c>
      <c r="B9849" t="inlineStr">
        <is>
          <t>DL</t>
        </is>
      </c>
      <c r="C9849" s="9">
        <f>_xlfn.XLOOKUP(B9849,Carriers[Code],Carriers[Airline])</f>
        <v/>
      </c>
      <c r="D9849" t="n">
        <v>675</v>
      </c>
      <c r="E9849" t="inlineStr">
        <is>
          <t>MCI</t>
        </is>
      </c>
      <c r="F9849" s="10" t="n">
        <v>610</v>
      </c>
      <c r="G9849" t="inlineStr">
        <is>
          <t>0600-0659</t>
        </is>
      </c>
      <c r="H9849" s="9">
        <f>INT(F9849/100)</f>
        <v/>
      </c>
      <c r="I9849" t="n">
        <v>-13</v>
      </c>
      <c r="J9849" t="n">
        <v>0</v>
      </c>
      <c r="K9849" t="n">
        <v>-18</v>
      </c>
      <c r="L9849" t="n">
        <v>0</v>
      </c>
      <c r="M9849" t="n">
        <v>0</v>
      </c>
      <c r="O9849" t="n">
        <v>0</v>
      </c>
    </row>
    <row r="9850">
      <c r="A9850" s="8" t="n">
        <v>46227</v>
      </c>
      <c r="B9850" t="inlineStr">
        <is>
          <t>B6</t>
        </is>
      </c>
      <c r="C9850" s="9">
        <f>_xlfn.XLOOKUP(B9850,Carriers[Code],Carriers[Airline])</f>
        <v/>
      </c>
      <c r="D9850" t="n">
        <v>1207</v>
      </c>
      <c r="E9850" t="inlineStr">
        <is>
          <t>BNA</t>
        </is>
      </c>
      <c r="F9850" s="10" t="n">
        <v>619</v>
      </c>
      <c r="G9850" t="inlineStr">
        <is>
          <t>0600-0659</t>
        </is>
      </c>
      <c r="H9850" s="9">
        <f>INT(F9850/100)</f>
        <v/>
      </c>
      <c r="I9850" t="n">
        <v>13</v>
      </c>
      <c r="J9850" t="n">
        <v>0</v>
      </c>
      <c r="K9850" t="n">
        <v>1</v>
      </c>
      <c r="L9850" t="n">
        <v>0</v>
      </c>
      <c r="M9850" t="n">
        <v>0</v>
      </c>
      <c r="O9850" t="n">
        <v>0</v>
      </c>
    </row>
    <row r="9851">
      <c r="A9851" s="8" t="n">
        <v>46227</v>
      </c>
      <c r="B9851" t="inlineStr">
        <is>
          <t>B6</t>
        </is>
      </c>
      <c r="C9851" s="9">
        <f>_xlfn.XLOOKUP(B9851,Carriers[Code],Carriers[Airline])</f>
        <v/>
      </c>
      <c r="D9851" t="n">
        <v>1285</v>
      </c>
      <c r="E9851" t="inlineStr">
        <is>
          <t>PIT</t>
        </is>
      </c>
      <c r="F9851" s="10" t="n">
        <v>620</v>
      </c>
      <c r="G9851" t="inlineStr">
        <is>
          <t>0600-0659</t>
        </is>
      </c>
      <c r="H9851" s="9">
        <f>INT(F9851/100)</f>
        <v/>
      </c>
      <c r="I9851" t="n">
        <v>-5</v>
      </c>
      <c r="J9851" t="n">
        <v>0</v>
      </c>
      <c r="K9851" t="n">
        <v>-17</v>
      </c>
      <c r="L9851" t="n">
        <v>0</v>
      </c>
      <c r="M9851" t="n">
        <v>0</v>
      </c>
      <c r="O9851" t="n">
        <v>0</v>
      </c>
    </row>
    <row r="9852">
      <c r="A9852" s="8" t="n">
        <v>46227</v>
      </c>
      <c r="B9852" t="inlineStr">
        <is>
          <t>DL</t>
        </is>
      </c>
      <c r="C9852" s="9">
        <f>_xlfn.XLOOKUP(B9852,Carriers[Code],Carriers[Airline])</f>
        <v/>
      </c>
      <c r="D9852" t="n">
        <v>479</v>
      </c>
      <c r="E9852" t="inlineStr">
        <is>
          <t>LAX</t>
        </is>
      </c>
      <c r="F9852" s="10" t="n">
        <v>620</v>
      </c>
      <c r="G9852" t="inlineStr">
        <is>
          <t>0600-0659</t>
        </is>
      </c>
      <c r="H9852" s="9">
        <f>INT(F9852/100)</f>
        <v/>
      </c>
      <c r="I9852" t="n">
        <v>5</v>
      </c>
      <c r="J9852" t="n">
        <v>0</v>
      </c>
      <c r="K9852" t="n">
        <v>-7</v>
      </c>
      <c r="L9852" t="n">
        <v>0</v>
      </c>
      <c r="M9852" t="n">
        <v>0</v>
      </c>
      <c r="O9852" t="n">
        <v>0</v>
      </c>
    </row>
    <row r="9853">
      <c r="A9853" s="8" t="n">
        <v>46227</v>
      </c>
      <c r="B9853" t="inlineStr">
        <is>
          <t>DL</t>
        </is>
      </c>
      <c r="C9853" s="9">
        <f>_xlfn.XLOOKUP(B9853,Carriers[Code],Carriers[Airline])</f>
        <v/>
      </c>
      <c r="D9853" t="n">
        <v>2066</v>
      </c>
      <c r="E9853" t="inlineStr">
        <is>
          <t>RDU</t>
        </is>
      </c>
      <c r="F9853" s="10" t="n">
        <v>620</v>
      </c>
      <c r="G9853" t="inlineStr">
        <is>
          <t>0600-0659</t>
        </is>
      </c>
      <c r="H9853" s="9">
        <f>INT(F9853/100)</f>
        <v/>
      </c>
      <c r="I9853" t="n">
        <v>-3</v>
      </c>
      <c r="J9853" t="n">
        <v>0</v>
      </c>
      <c r="K9853" t="n">
        <v>-16</v>
      </c>
      <c r="L9853" t="n">
        <v>0</v>
      </c>
      <c r="M9853" t="n">
        <v>0</v>
      </c>
      <c r="O9853" t="n">
        <v>0</v>
      </c>
    </row>
    <row r="9854">
      <c r="A9854" s="8" t="n">
        <v>46227</v>
      </c>
      <c r="B9854" t="inlineStr">
        <is>
          <t>UA</t>
        </is>
      </c>
      <c r="C9854" s="9">
        <f>_xlfn.XLOOKUP(B9854,Carriers[Code],Carriers[Airline])</f>
        <v/>
      </c>
      <c r="D9854" t="n">
        <v>360</v>
      </c>
      <c r="E9854" t="inlineStr">
        <is>
          <t>LAX</t>
        </is>
      </c>
      <c r="F9854" s="10" t="n">
        <v>621</v>
      </c>
      <c r="G9854" t="inlineStr">
        <is>
          <t>0600-0659</t>
        </is>
      </c>
      <c r="H9854" s="9">
        <f>INT(F9854/100)</f>
        <v/>
      </c>
      <c r="I9854" t="n">
        <v>0</v>
      </c>
      <c r="J9854" t="n">
        <v>0</v>
      </c>
      <c r="K9854" t="n">
        <v>4</v>
      </c>
      <c r="L9854" t="n">
        <v>0</v>
      </c>
      <c r="M9854" t="n">
        <v>0</v>
      </c>
      <c r="O9854" t="n">
        <v>0</v>
      </c>
    </row>
    <row r="9855">
      <c r="A9855" s="8" t="n">
        <v>46227</v>
      </c>
      <c r="B9855" t="inlineStr">
        <is>
          <t>B6</t>
        </is>
      </c>
      <c r="C9855" s="9">
        <f>_xlfn.XLOOKUP(B9855,Carriers[Code],Carriers[Airline])</f>
        <v/>
      </c>
      <c r="D9855" t="n">
        <v>891</v>
      </c>
      <c r="E9855" t="inlineStr">
        <is>
          <t>TPA</t>
        </is>
      </c>
      <c r="F9855" s="10" t="n">
        <v>625</v>
      </c>
      <c r="G9855" t="inlineStr">
        <is>
          <t>0600-0659</t>
        </is>
      </c>
      <c r="H9855" s="9">
        <f>INT(F9855/100)</f>
        <v/>
      </c>
      <c r="I9855" t="n">
        <v>-9</v>
      </c>
      <c r="J9855" t="n">
        <v>0</v>
      </c>
      <c r="K9855" t="n">
        <v>-27</v>
      </c>
      <c r="L9855" t="n">
        <v>0</v>
      </c>
      <c r="M9855" t="n">
        <v>0</v>
      </c>
      <c r="O9855" t="n">
        <v>0</v>
      </c>
    </row>
    <row r="9856">
      <c r="A9856" s="8" t="n">
        <v>46227</v>
      </c>
      <c r="B9856" t="inlineStr">
        <is>
          <t>WN</t>
        </is>
      </c>
      <c r="C9856" s="9">
        <f>_xlfn.XLOOKUP(B9856,Carriers[Code],Carriers[Airline])</f>
        <v/>
      </c>
      <c r="D9856" t="n">
        <v>4156</v>
      </c>
      <c r="E9856" t="inlineStr">
        <is>
          <t>DEN</t>
        </is>
      </c>
      <c r="F9856" s="10" t="n">
        <v>625</v>
      </c>
      <c r="G9856" t="inlineStr">
        <is>
          <t>0600-0659</t>
        </is>
      </c>
      <c r="H9856" s="9">
        <f>INT(F9856/100)</f>
        <v/>
      </c>
      <c r="I9856" t="n">
        <v>-4</v>
      </c>
      <c r="J9856" t="n">
        <v>0</v>
      </c>
      <c r="K9856" t="n">
        <v>-6</v>
      </c>
      <c r="L9856" t="n">
        <v>0</v>
      </c>
      <c r="M9856" t="n">
        <v>0</v>
      </c>
      <c r="O9856" t="n">
        <v>0</v>
      </c>
    </row>
    <row r="9857">
      <c r="A9857" s="8" t="n">
        <v>46227</v>
      </c>
      <c r="B9857" t="inlineStr">
        <is>
          <t>YX</t>
        </is>
      </c>
      <c r="C9857" s="9">
        <f>_xlfn.XLOOKUP(B9857,Carriers[Code],Carriers[Airline])</f>
        <v/>
      </c>
      <c r="D9857" t="n">
        <v>5626</v>
      </c>
      <c r="E9857" t="inlineStr">
        <is>
          <t>CLT</t>
        </is>
      </c>
      <c r="F9857" s="10" t="n">
        <v>625</v>
      </c>
      <c r="G9857" t="inlineStr">
        <is>
          <t>0600-0659</t>
        </is>
      </c>
      <c r="H9857" s="9">
        <f>INT(F9857/100)</f>
        <v/>
      </c>
      <c r="I9857" t="n">
        <v>-11</v>
      </c>
      <c r="J9857" t="n">
        <v>0</v>
      </c>
      <c r="K9857" t="n">
        <v>-27</v>
      </c>
      <c r="L9857" t="n">
        <v>0</v>
      </c>
      <c r="M9857" t="n">
        <v>0</v>
      </c>
      <c r="O9857" t="n">
        <v>0</v>
      </c>
    </row>
    <row r="9858">
      <c r="A9858" s="8" t="n">
        <v>46227</v>
      </c>
      <c r="B9858" t="inlineStr">
        <is>
          <t>YX</t>
        </is>
      </c>
      <c r="C9858" s="9">
        <f>_xlfn.XLOOKUP(B9858,Carriers[Code],Carriers[Airline])</f>
        <v/>
      </c>
      <c r="D9858" t="n">
        <v>5764</v>
      </c>
      <c r="E9858" t="inlineStr">
        <is>
          <t>EWR</t>
        </is>
      </c>
      <c r="F9858" s="10" t="n">
        <v>625</v>
      </c>
      <c r="G9858" t="inlineStr">
        <is>
          <t>0600-0659</t>
        </is>
      </c>
      <c r="H9858" s="9">
        <f>INT(F9858/100)</f>
        <v/>
      </c>
      <c r="I9858" t="n">
        <v>-8</v>
      </c>
      <c r="J9858" t="n">
        <v>0</v>
      </c>
      <c r="K9858" t="n">
        <v>-7</v>
      </c>
      <c r="L9858" t="n">
        <v>0</v>
      </c>
      <c r="M9858" t="n">
        <v>0</v>
      </c>
      <c r="O9858" t="n">
        <v>0</v>
      </c>
    </row>
    <row r="9859">
      <c r="A9859" s="8" t="n">
        <v>46227</v>
      </c>
      <c r="B9859" t="inlineStr">
        <is>
          <t>B6</t>
        </is>
      </c>
      <c r="C9859" s="9">
        <f>_xlfn.XLOOKUP(B9859,Carriers[Code],Carriers[Airline])</f>
        <v/>
      </c>
      <c r="D9859" t="n">
        <v>493</v>
      </c>
      <c r="E9859" t="inlineStr">
        <is>
          <t>DEN</t>
        </is>
      </c>
      <c r="F9859" s="10" t="n">
        <v>630</v>
      </c>
      <c r="G9859" t="inlineStr">
        <is>
          <t>0600-0659</t>
        </is>
      </c>
      <c r="H9859" s="9">
        <f>INT(F9859/100)</f>
        <v/>
      </c>
      <c r="I9859" t="n">
        <v>-6</v>
      </c>
      <c r="J9859" t="n">
        <v>0</v>
      </c>
      <c r="K9859" t="n">
        <v>-13</v>
      </c>
      <c r="L9859" t="n">
        <v>0</v>
      </c>
      <c r="M9859" t="n">
        <v>0</v>
      </c>
      <c r="O9859" t="n">
        <v>0</v>
      </c>
    </row>
    <row r="9860">
      <c r="A9860" s="8" t="n">
        <v>46227</v>
      </c>
      <c r="B9860" t="inlineStr">
        <is>
          <t>B6</t>
        </is>
      </c>
      <c r="C9860" s="9">
        <f>_xlfn.XLOOKUP(B9860,Carriers[Code],Carriers[Airline])</f>
        <v/>
      </c>
      <c r="D9860" t="n">
        <v>1883</v>
      </c>
      <c r="E9860" t="inlineStr">
        <is>
          <t>RDU</t>
        </is>
      </c>
      <c r="F9860" s="10" t="n">
        <v>630</v>
      </c>
      <c r="G9860" t="inlineStr">
        <is>
          <t>0600-0659</t>
        </is>
      </c>
      <c r="H9860" s="9">
        <f>INT(F9860/100)</f>
        <v/>
      </c>
      <c r="I9860" t="n">
        <v>-4</v>
      </c>
      <c r="J9860" t="n">
        <v>0</v>
      </c>
      <c r="K9860" t="n">
        <v>-13</v>
      </c>
      <c r="L9860" t="n">
        <v>0</v>
      </c>
      <c r="M9860" t="n">
        <v>0</v>
      </c>
      <c r="O9860" t="n">
        <v>0</v>
      </c>
    </row>
    <row r="9861">
      <c r="A9861" s="8" t="n">
        <v>46227</v>
      </c>
      <c r="B9861" t="inlineStr">
        <is>
          <t>DL</t>
        </is>
      </c>
      <c r="C9861" s="9">
        <f>_xlfn.XLOOKUP(B9861,Carriers[Code],Carriers[Airline])</f>
        <v/>
      </c>
      <c r="D9861" t="n">
        <v>1410</v>
      </c>
      <c r="E9861" t="inlineStr">
        <is>
          <t>AUS</t>
        </is>
      </c>
      <c r="F9861" s="10" t="n">
        <v>630</v>
      </c>
      <c r="G9861" t="inlineStr">
        <is>
          <t>0600-0659</t>
        </is>
      </c>
      <c r="H9861" s="9">
        <f>INT(F9861/100)</f>
        <v/>
      </c>
      <c r="I9861" t="n">
        <v>-8</v>
      </c>
      <c r="J9861" t="n">
        <v>0</v>
      </c>
      <c r="K9861" t="n">
        <v>-17</v>
      </c>
      <c r="L9861" t="n">
        <v>0</v>
      </c>
      <c r="M9861" t="n">
        <v>0</v>
      </c>
      <c r="O9861" t="n">
        <v>0</v>
      </c>
    </row>
    <row r="9862">
      <c r="A9862" s="8" t="n">
        <v>46227</v>
      </c>
      <c r="B9862" t="inlineStr">
        <is>
          <t>B6</t>
        </is>
      </c>
      <c r="C9862" s="9">
        <f>_xlfn.XLOOKUP(B9862,Carriers[Code],Carriers[Airline])</f>
        <v/>
      </c>
      <c r="D9862" t="n">
        <v>1333</v>
      </c>
      <c r="E9862" t="inlineStr">
        <is>
          <t>SFO</t>
        </is>
      </c>
      <c r="F9862" s="10" t="n">
        <v>635</v>
      </c>
      <c r="G9862" t="inlineStr">
        <is>
          <t>0600-0659</t>
        </is>
      </c>
      <c r="H9862" s="9">
        <f>INT(F9862/100)</f>
        <v/>
      </c>
      <c r="I9862" t="n">
        <v>-6</v>
      </c>
      <c r="J9862" t="n">
        <v>0</v>
      </c>
      <c r="K9862" t="n">
        <v>-11</v>
      </c>
      <c r="L9862" t="n">
        <v>0</v>
      </c>
      <c r="M9862" t="n">
        <v>0</v>
      </c>
      <c r="O9862" t="n">
        <v>0</v>
      </c>
    </row>
    <row r="9863">
      <c r="A9863" s="8" t="n">
        <v>46227</v>
      </c>
      <c r="B9863" t="inlineStr">
        <is>
          <t>YX</t>
        </is>
      </c>
      <c r="C9863" s="9">
        <f>_xlfn.XLOOKUP(B9863,Carriers[Code],Carriers[Airline])</f>
        <v/>
      </c>
      <c r="D9863" t="n">
        <v>5703</v>
      </c>
      <c r="E9863" t="inlineStr">
        <is>
          <t>BWI</t>
        </is>
      </c>
      <c r="F9863" s="10" t="n">
        <v>635</v>
      </c>
      <c r="G9863" t="inlineStr">
        <is>
          <t>0600-0659</t>
        </is>
      </c>
      <c r="H9863" s="9">
        <f>INT(F9863/100)</f>
        <v/>
      </c>
      <c r="I9863" t="n">
        <v>-7</v>
      </c>
      <c r="J9863" t="n">
        <v>0</v>
      </c>
      <c r="K9863" t="n">
        <v>-30</v>
      </c>
      <c r="L9863" t="n">
        <v>0</v>
      </c>
      <c r="M9863" t="n">
        <v>0</v>
      </c>
      <c r="O9863" t="n">
        <v>0</v>
      </c>
    </row>
    <row r="9864">
      <c r="A9864" s="8" t="n">
        <v>46227</v>
      </c>
      <c r="B9864" t="inlineStr">
        <is>
          <t>B6</t>
        </is>
      </c>
      <c r="C9864" s="9">
        <f>_xlfn.XLOOKUP(B9864,Carriers[Code],Carriers[Airline])</f>
        <v/>
      </c>
      <c r="D9864" t="n">
        <v>165</v>
      </c>
      <c r="E9864" t="inlineStr">
        <is>
          <t>RSW</t>
        </is>
      </c>
      <c r="F9864" s="10" t="n">
        <v>645</v>
      </c>
      <c r="G9864" t="inlineStr">
        <is>
          <t>0600-0659</t>
        </is>
      </c>
      <c r="H9864" s="9">
        <f>INT(F9864/100)</f>
        <v/>
      </c>
      <c r="I9864" t="n">
        <v>0</v>
      </c>
      <c r="J9864" t="n">
        <v>0</v>
      </c>
      <c r="K9864" t="n">
        <v>-21</v>
      </c>
      <c r="L9864" t="n">
        <v>0</v>
      </c>
      <c r="M9864" t="n">
        <v>0</v>
      </c>
      <c r="O9864" t="n">
        <v>0</v>
      </c>
    </row>
    <row r="9865">
      <c r="A9865" s="8" t="n">
        <v>46227</v>
      </c>
      <c r="B9865" t="inlineStr">
        <is>
          <t>DL</t>
        </is>
      </c>
      <c r="C9865" s="9">
        <f>_xlfn.XLOOKUP(B9865,Carriers[Code],Carriers[Airline])</f>
        <v/>
      </c>
      <c r="D9865" t="n">
        <v>695</v>
      </c>
      <c r="E9865" t="inlineStr">
        <is>
          <t>ATL</t>
        </is>
      </c>
      <c r="F9865" s="10" t="n">
        <v>645</v>
      </c>
      <c r="G9865" t="inlineStr">
        <is>
          <t>0600-0659</t>
        </is>
      </c>
      <c r="H9865" s="9">
        <f>INT(F9865/100)</f>
        <v/>
      </c>
      <c r="I9865" t="n">
        <v>-7</v>
      </c>
      <c r="J9865" t="n">
        <v>0</v>
      </c>
      <c r="K9865" t="n">
        <v>2</v>
      </c>
      <c r="L9865" t="n">
        <v>0</v>
      </c>
      <c r="M9865" t="n">
        <v>0</v>
      </c>
      <c r="O9865" t="n">
        <v>0</v>
      </c>
    </row>
    <row r="9866">
      <c r="A9866" s="8" t="n">
        <v>46227</v>
      </c>
      <c r="B9866" t="inlineStr">
        <is>
          <t>YX</t>
        </is>
      </c>
      <c r="C9866" s="9">
        <f>_xlfn.XLOOKUP(B9866,Carriers[Code],Carriers[Airline])</f>
        <v/>
      </c>
      <c r="D9866" t="n">
        <v>5845</v>
      </c>
      <c r="E9866" t="inlineStr">
        <is>
          <t>PHL</t>
        </is>
      </c>
      <c r="F9866" s="10" t="n">
        <v>650</v>
      </c>
      <c r="G9866" t="inlineStr">
        <is>
          <t>0600-0659</t>
        </is>
      </c>
      <c r="H9866" s="9">
        <f>INT(F9866/100)</f>
        <v/>
      </c>
      <c r="I9866" t="n">
        <v>-2</v>
      </c>
      <c r="J9866" t="n">
        <v>0</v>
      </c>
      <c r="K9866" t="n">
        <v>-10</v>
      </c>
      <c r="L9866" t="n">
        <v>0</v>
      </c>
      <c r="M9866" t="n">
        <v>0</v>
      </c>
      <c r="O9866" t="n">
        <v>0</v>
      </c>
    </row>
    <row r="9867">
      <c r="A9867" s="8" t="n">
        <v>46227</v>
      </c>
      <c r="B9867" t="inlineStr">
        <is>
          <t>AA</t>
        </is>
      </c>
      <c r="C9867" s="9">
        <f>_xlfn.XLOOKUP(B9867,Carriers[Code],Carriers[Airline])</f>
        <v/>
      </c>
      <c r="D9867" t="n">
        <v>1462</v>
      </c>
      <c r="E9867" t="inlineStr">
        <is>
          <t>CLT</t>
        </is>
      </c>
      <c r="F9867" s="10" t="n">
        <v>700</v>
      </c>
      <c r="G9867" t="inlineStr">
        <is>
          <t>0700-0759</t>
        </is>
      </c>
      <c r="H9867" s="9">
        <f>INT(F9867/100)</f>
        <v/>
      </c>
      <c r="I9867" t="n">
        <v>-3</v>
      </c>
      <c r="J9867" t="n">
        <v>0</v>
      </c>
      <c r="K9867" t="n">
        <v>-17</v>
      </c>
      <c r="L9867" t="n">
        <v>0</v>
      </c>
      <c r="M9867" t="n">
        <v>0</v>
      </c>
      <c r="O9867" t="n">
        <v>0</v>
      </c>
    </row>
    <row r="9868">
      <c r="A9868" s="8" t="n">
        <v>46227</v>
      </c>
      <c r="B9868" t="inlineStr">
        <is>
          <t>AA</t>
        </is>
      </c>
      <c r="C9868" s="9">
        <f>_xlfn.XLOOKUP(B9868,Carriers[Code],Carriers[Airline])</f>
        <v/>
      </c>
      <c r="D9868" t="n">
        <v>1509</v>
      </c>
      <c r="E9868" t="inlineStr">
        <is>
          <t>ORD</t>
        </is>
      </c>
      <c r="F9868" s="10" t="n">
        <v>700</v>
      </c>
      <c r="G9868" t="inlineStr">
        <is>
          <t>0700-0759</t>
        </is>
      </c>
      <c r="H9868" s="9">
        <f>INT(F9868/100)</f>
        <v/>
      </c>
      <c r="I9868" t="n">
        <v>-2</v>
      </c>
      <c r="J9868" t="n">
        <v>0</v>
      </c>
      <c r="K9868" t="n">
        <v>-1</v>
      </c>
      <c r="L9868" t="n">
        <v>0</v>
      </c>
      <c r="M9868" t="n">
        <v>0</v>
      </c>
      <c r="O9868" t="n">
        <v>0</v>
      </c>
    </row>
    <row r="9869">
      <c r="A9869" s="8" t="n">
        <v>46227</v>
      </c>
      <c r="B9869" t="inlineStr">
        <is>
          <t>AA</t>
        </is>
      </c>
      <c r="C9869" s="9">
        <f>_xlfn.XLOOKUP(B9869,Carriers[Code],Carriers[Airline])</f>
        <v/>
      </c>
      <c r="D9869" t="n">
        <v>2315</v>
      </c>
      <c r="E9869" t="inlineStr">
        <is>
          <t>PHX</t>
        </is>
      </c>
      <c r="F9869" s="10" t="n">
        <v>700</v>
      </c>
      <c r="G9869" t="inlineStr">
        <is>
          <t>0700-0759</t>
        </is>
      </c>
      <c r="H9869" s="9">
        <f>INT(F9869/100)</f>
        <v/>
      </c>
      <c r="I9869" t="n">
        <v>-6</v>
      </c>
      <c r="J9869" t="n">
        <v>0</v>
      </c>
      <c r="K9869" t="n">
        <v>-14</v>
      </c>
      <c r="L9869" t="n">
        <v>0</v>
      </c>
      <c r="M9869" t="n">
        <v>0</v>
      </c>
      <c r="O9869" t="n">
        <v>0</v>
      </c>
    </row>
    <row r="9870">
      <c r="A9870" s="8" t="n">
        <v>46227</v>
      </c>
      <c r="B9870" t="inlineStr">
        <is>
          <t>AA</t>
        </is>
      </c>
      <c r="C9870" s="9">
        <f>_xlfn.XLOOKUP(B9870,Carriers[Code],Carriers[Airline])</f>
        <v/>
      </c>
      <c r="D9870" t="n">
        <v>2455</v>
      </c>
      <c r="E9870" t="inlineStr">
        <is>
          <t>LAX</t>
        </is>
      </c>
      <c r="F9870" s="10" t="n">
        <v>700</v>
      </c>
      <c r="G9870" t="inlineStr">
        <is>
          <t>0700-0759</t>
        </is>
      </c>
      <c r="H9870" s="9">
        <f>INT(F9870/100)</f>
        <v/>
      </c>
      <c r="I9870" t="n">
        <v>7</v>
      </c>
      <c r="J9870" t="n">
        <v>0</v>
      </c>
      <c r="K9870" t="n">
        <v>-5</v>
      </c>
      <c r="L9870" t="n">
        <v>0</v>
      </c>
      <c r="M9870" t="n">
        <v>0</v>
      </c>
      <c r="O9870" t="n">
        <v>0</v>
      </c>
    </row>
    <row r="9871">
      <c r="A9871" s="8" t="n">
        <v>46227</v>
      </c>
      <c r="B9871" t="inlineStr">
        <is>
          <t>AA</t>
        </is>
      </c>
      <c r="C9871" s="9">
        <f>_xlfn.XLOOKUP(B9871,Carriers[Code],Carriers[Airline])</f>
        <v/>
      </c>
      <c r="D9871" t="n">
        <v>2555</v>
      </c>
      <c r="E9871" t="inlineStr">
        <is>
          <t>DFW</t>
        </is>
      </c>
      <c r="F9871" s="10" t="n">
        <v>700</v>
      </c>
      <c r="G9871" t="inlineStr">
        <is>
          <t>0700-0759</t>
        </is>
      </c>
      <c r="H9871" s="9">
        <f>INT(F9871/100)</f>
        <v/>
      </c>
      <c r="I9871" t="n">
        <v>-3</v>
      </c>
      <c r="J9871" t="n">
        <v>0</v>
      </c>
      <c r="K9871" t="n">
        <v>-33</v>
      </c>
      <c r="L9871" t="n">
        <v>0</v>
      </c>
      <c r="M9871" t="n">
        <v>0</v>
      </c>
      <c r="O9871" t="n">
        <v>0</v>
      </c>
    </row>
    <row r="9872">
      <c r="A9872" s="8" t="n">
        <v>46227</v>
      </c>
      <c r="B9872" t="inlineStr">
        <is>
          <t>B6</t>
        </is>
      </c>
      <c r="C9872" s="9">
        <f>_xlfn.XLOOKUP(B9872,Carriers[Code],Carriers[Airline])</f>
        <v/>
      </c>
      <c r="D9872" t="n">
        <v>1159</v>
      </c>
      <c r="E9872" t="inlineStr">
        <is>
          <t>PHL</t>
        </is>
      </c>
      <c r="F9872" s="10" t="n">
        <v>700</v>
      </c>
      <c r="G9872" t="inlineStr">
        <is>
          <t>0700-0759</t>
        </is>
      </c>
      <c r="H9872" s="9">
        <f>INT(F9872/100)</f>
        <v/>
      </c>
      <c r="I9872" t="n">
        <v>99</v>
      </c>
      <c r="J9872" t="n">
        <v>1</v>
      </c>
      <c r="K9872" t="n">
        <v>96</v>
      </c>
      <c r="L9872" t="n">
        <v>1</v>
      </c>
      <c r="M9872" t="n">
        <v>0</v>
      </c>
      <c r="O9872" t="n">
        <v>0</v>
      </c>
      <c r="P9872" t="n">
        <v>0</v>
      </c>
      <c r="Q9872" t="n">
        <v>0</v>
      </c>
      <c r="R9872" t="n">
        <v>0</v>
      </c>
      <c r="S9872" t="n">
        <v>13</v>
      </c>
      <c r="T9872" t="n">
        <v>83</v>
      </c>
    </row>
    <row r="9873">
      <c r="A9873" s="8" t="n">
        <v>46227</v>
      </c>
      <c r="B9873" t="inlineStr">
        <is>
          <t>B6</t>
        </is>
      </c>
      <c r="C9873" s="9">
        <f>_xlfn.XLOOKUP(B9873,Carriers[Code],Carriers[Airline])</f>
        <v/>
      </c>
      <c r="D9873" t="n">
        <v>1281</v>
      </c>
      <c r="E9873" t="inlineStr">
        <is>
          <t>RIC</t>
        </is>
      </c>
      <c r="F9873" s="10" t="n">
        <v>700</v>
      </c>
      <c r="G9873" t="inlineStr">
        <is>
          <t>0700-0759</t>
        </is>
      </c>
      <c r="H9873" s="9">
        <f>INT(F9873/100)</f>
        <v/>
      </c>
      <c r="I9873" t="n">
        <v>-8</v>
      </c>
      <c r="J9873" t="n">
        <v>0</v>
      </c>
      <c r="K9873" t="n">
        <v>-12</v>
      </c>
      <c r="L9873" t="n">
        <v>0</v>
      </c>
      <c r="M9873" t="n">
        <v>0</v>
      </c>
      <c r="O9873" t="n">
        <v>0</v>
      </c>
    </row>
    <row r="9874">
      <c r="A9874" s="8" t="n">
        <v>46227</v>
      </c>
      <c r="B9874" t="inlineStr">
        <is>
          <t>DL</t>
        </is>
      </c>
      <c r="C9874" s="9">
        <f>_xlfn.XLOOKUP(B9874,Carriers[Code],Carriers[Airline])</f>
        <v/>
      </c>
      <c r="D9874" t="n">
        <v>2706</v>
      </c>
      <c r="E9874" t="inlineStr">
        <is>
          <t>TPA</t>
        </is>
      </c>
      <c r="F9874" s="10" t="n">
        <v>700</v>
      </c>
      <c r="G9874" t="inlineStr">
        <is>
          <t>0700-0759</t>
        </is>
      </c>
      <c r="H9874" s="9">
        <f>INT(F9874/100)</f>
        <v/>
      </c>
      <c r="I9874" t="n">
        <v>-4</v>
      </c>
      <c r="J9874" t="n">
        <v>0</v>
      </c>
      <c r="K9874" t="n">
        <v>-8</v>
      </c>
      <c r="L9874" t="n">
        <v>0</v>
      </c>
      <c r="M9874" t="n">
        <v>0</v>
      </c>
      <c r="O9874" t="n">
        <v>0</v>
      </c>
    </row>
    <row r="9875">
      <c r="A9875" s="8" t="n">
        <v>46227</v>
      </c>
      <c r="B9875" t="inlineStr">
        <is>
          <t>DL</t>
        </is>
      </c>
      <c r="C9875" s="9">
        <f>_xlfn.XLOOKUP(B9875,Carriers[Code],Carriers[Airline])</f>
        <v/>
      </c>
      <c r="D9875" t="n">
        <v>2770</v>
      </c>
      <c r="E9875" t="inlineStr">
        <is>
          <t>LGA</t>
        </is>
      </c>
      <c r="F9875" s="10" t="n">
        <v>700</v>
      </c>
      <c r="G9875" t="inlineStr">
        <is>
          <t>0700-0759</t>
        </is>
      </c>
      <c r="H9875" s="9">
        <f>INT(F9875/100)</f>
        <v/>
      </c>
      <c r="I9875" t="n">
        <v>-10</v>
      </c>
      <c r="J9875" t="n">
        <v>0</v>
      </c>
      <c r="K9875" t="n">
        <v>-27</v>
      </c>
      <c r="L9875" t="n">
        <v>0</v>
      </c>
      <c r="M9875" t="n">
        <v>0</v>
      </c>
      <c r="O9875" t="n">
        <v>0</v>
      </c>
    </row>
    <row r="9876">
      <c r="A9876" s="8" t="n">
        <v>46227</v>
      </c>
      <c r="B9876" t="inlineStr">
        <is>
          <t>MQ</t>
        </is>
      </c>
      <c r="C9876" s="9">
        <f>_xlfn.XLOOKUP(B9876,Carriers[Code],Carriers[Airline])</f>
        <v/>
      </c>
      <c r="D9876" t="n">
        <v>3814</v>
      </c>
      <c r="E9876" t="inlineStr">
        <is>
          <t>STL</t>
        </is>
      </c>
      <c r="F9876" s="10" t="n">
        <v>700</v>
      </c>
      <c r="G9876" t="inlineStr">
        <is>
          <t>0700-0759</t>
        </is>
      </c>
      <c r="H9876" s="9">
        <f>INT(F9876/100)</f>
        <v/>
      </c>
      <c r="I9876" t="n">
        <v>7</v>
      </c>
      <c r="J9876" t="n">
        <v>0</v>
      </c>
      <c r="K9876" t="n">
        <v>-1</v>
      </c>
      <c r="L9876" t="n">
        <v>0</v>
      </c>
      <c r="M9876" t="n">
        <v>0</v>
      </c>
      <c r="O9876" t="n">
        <v>0</v>
      </c>
    </row>
    <row r="9877">
      <c r="A9877" s="8" t="n">
        <v>46227</v>
      </c>
      <c r="B9877" t="inlineStr">
        <is>
          <t>YX</t>
        </is>
      </c>
      <c r="C9877" s="9">
        <f>_xlfn.XLOOKUP(B9877,Carriers[Code],Carriers[Airline])</f>
        <v/>
      </c>
      <c r="D9877" t="n">
        <v>4435</v>
      </c>
      <c r="E9877" t="inlineStr">
        <is>
          <t>IND</t>
        </is>
      </c>
      <c r="F9877" s="10" t="n">
        <v>700</v>
      </c>
      <c r="G9877" t="inlineStr">
        <is>
          <t>0700-0759</t>
        </is>
      </c>
      <c r="H9877" s="9">
        <f>INT(F9877/100)</f>
        <v/>
      </c>
      <c r="I9877" t="n">
        <v>-9</v>
      </c>
      <c r="J9877" t="n">
        <v>0</v>
      </c>
      <c r="K9877" t="n">
        <v>-26</v>
      </c>
      <c r="L9877" t="n">
        <v>0</v>
      </c>
      <c r="M9877" t="n">
        <v>0</v>
      </c>
      <c r="O9877" t="n">
        <v>0</v>
      </c>
    </row>
    <row r="9878">
      <c r="A9878" s="8" t="n">
        <v>46227</v>
      </c>
      <c r="B9878" t="inlineStr">
        <is>
          <t>YX</t>
        </is>
      </c>
      <c r="C9878" s="9">
        <f>_xlfn.XLOOKUP(B9878,Carriers[Code],Carriers[Airline])</f>
        <v/>
      </c>
      <c r="D9878" t="n">
        <v>4505</v>
      </c>
      <c r="E9878" t="inlineStr">
        <is>
          <t>DCA</t>
        </is>
      </c>
      <c r="F9878" s="10" t="n">
        <v>700</v>
      </c>
      <c r="G9878" t="inlineStr">
        <is>
          <t>0700-0759</t>
        </is>
      </c>
      <c r="H9878" s="9">
        <f>INT(F9878/100)</f>
        <v/>
      </c>
      <c r="I9878" t="n">
        <v>-7</v>
      </c>
      <c r="J9878" t="n">
        <v>0</v>
      </c>
      <c r="K9878" t="n">
        <v>-24</v>
      </c>
      <c r="L9878" t="n">
        <v>0</v>
      </c>
      <c r="M9878" t="n">
        <v>0</v>
      </c>
      <c r="O9878" t="n">
        <v>0</v>
      </c>
    </row>
    <row r="9879">
      <c r="A9879" s="8" t="n">
        <v>46227</v>
      </c>
      <c r="B9879" t="inlineStr">
        <is>
          <t>AS</t>
        </is>
      </c>
      <c r="C9879" s="9">
        <f>_xlfn.XLOOKUP(B9879,Carriers[Code],Carriers[Airline])</f>
        <v/>
      </c>
      <c r="D9879" t="n">
        <v>459</v>
      </c>
      <c r="E9879" t="inlineStr">
        <is>
          <t>SEA</t>
        </is>
      </c>
      <c r="F9879" s="10" t="n">
        <v>703</v>
      </c>
      <c r="G9879" t="inlineStr">
        <is>
          <t>0700-0759</t>
        </is>
      </c>
      <c r="H9879" s="9">
        <f>INT(F9879/100)</f>
        <v/>
      </c>
      <c r="I9879" t="n">
        <v>-3</v>
      </c>
      <c r="J9879" t="n">
        <v>0</v>
      </c>
      <c r="K9879" t="n">
        <v>1</v>
      </c>
      <c r="L9879" t="n">
        <v>0</v>
      </c>
      <c r="M9879" t="n">
        <v>0</v>
      </c>
      <c r="O9879" t="n">
        <v>0</v>
      </c>
    </row>
    <row r="9880">
      <c r="A9880" s="8" t="n">
        <v>46227</v>
      </c>
      <c r="B9880" t="inlineStr">
        <is>
          <t>YX</t>
        </is>
      </c>
      <c r="C9880" s="9">
        <f>_xlfn.XLOOKUP(B9880,Carriers[Code],Carriers[Airline])</f>
        <v/>
      </c>
      <c r="D9880" t="n">
        <v>4396</v>
      </c>
      <c r="E9880" t="inlineStr">
        <is>
          <t>LGA</t>
        </is>
      </c>
      <c r="F9880" s="10" t="n">
        <v>704</v>
      </c>
      <c r="G9880" t="inlineStr">
        <is>
          <t>0700-0759</t>
        </is>
      </c>
      <c r="H9880" s="9">
        <f>INT(F9880/100)</f>
        <v/>
      </c>
      <c r="I9880" t="n">
        <v>-7</v>
      </c>
      <c r="J9880" t="n">
        <v>0</v>
      </c>
      <c r="K9880" t="n">
        <v>-21</v>
      </c>
      <c r="L9880" t="n">
        <v>0</v>
      </c>
      <c r="M9880" t="n">
        <v>0</v>
      </c>
      <c r="O9880" t="n">
        <v>0</v>
      </c>
    </row>
    <row r="9881">
      <c r="A9881" s="8" t="n">
        <v>46227</v>
      </c>
      <c r="B9881" t="inlineStr">
        <is>
          <t>B6</t>
        </is>
      </c>
      <c r="C9881" s="9">
        <f>_xlfn.XLOOKUP(B9881,Carriers[Code],Carriers[Airline])</f>
        <v/>
      </c>
      <c r="D9881" t="n">
        <v>109</v>
      </c>
      <c r="E9881" t="inlineStr">
        <is>
          <t>JAX</t>
        </is>
      </c>
      <c r="F9881" s="10" t="n">
        <v>705</v>
      </c>
      <c r="G9881" t="inlineStr">
        <is>
          <t>0700-0759</t>
        </is>
      </c>
      <c r="H9881" s="9">
        <f>INT(F9881/100)</f>
        <v/>
      </c>
      <c r="I9881" t="n">
        <v>-9</v>
      </c>
      <c r="J9881" t="n">
        <v>0</v>
      </c>
      <c r="K9881" t="n">
        <v>-11</v>
      </c>
      <c r="L9881" t="n">
        <v>0</v>
      </c>
      <c r="M9881" t="n">
        <v>0</v>
      </c>
      <c r="O9881" t="n">
        <v>0</v>
      </c>
    </row>
    <row r="9882">
      <c r="A9882" s="8" t="n">
        <v>46227</v>
      </c>
      <c r="B9882" t="inlineStr">
        <is>
          <t>DL</t>
        </is>
      </c>
      <c r="C9882" s="9">
        <f>_xlfn.XLOOKUP(B9882,Carriers[Code],Carriers[Airline])</f>
        <v/>
      </c>
      <c r="D9882" t="n">
        <v>1399</v>
      </c>
      <c r="E9882" t="inlineStr">
        <is>
          <t>MIA</t>
        </is>
      </c>
      <c r="F9882" s="10" t="n">
        <v>705</v>
      </c>
      <c r="G9882" t="inlineStr">
        <is>
          <t>0700-0759</t>
        </is>
      </c>
      <c r="H9882" s="9">
        <f>INT(F9882/100)</f>
        <v/>
      </c>
      <c r="I9882" t="n">
        <v>0</v>
      </c>
      <c r="J9882" t="n">
        <v>0</v>
      </c>
      <c r="K9882" t="n">
        <v>-18</v>
      </c>
      <c r="L9882" t="n">
        <v>0</v>
      </c>
      <c r="M9882" t="n">
        <v>0</v>
      </c>
      <c r="O9882" t="n">
        <v>0</v>
      </c>
    </row>
    <row r="9883">
      <c r="A9883" s="8" t="n">
        <v>46227</v>
      </c>
      <c r="B9883" t="inlineStr">
        <is>
          <t>DL</t>
        </is>
      </c>
      <c r="C9883" s="9">
        <f>_xlfn.XLOOKUP(B9883,Carriers[Code],Carriers[Airline])</f>
        <v/>
      </c>
      <c r="D9883" t="n">
        <v>1580</v>
      </c>
      <c r="E9883" t="inlineStr">
        <is>
          <t>MCO</t>
        </is>
      </c>
      <c r="F9883" s="10" t="n">
        <v>705</v>
      </c>
      <c r="G9883" t="inlineStr">
        <is>
          <t>0700-0759</t>
        </is>
      </c>
      <c r="H9883" s="9">
        <f>INT(F9883/100)</f>
        <v/>
      </c>
      <c r="I9883" t="n">
        <v>-1</v>
      </c>
      <c r="J9883" t="n">
        <v>0</v>
      </c>
      <c r="K9883" t="n">
        <v>5</v>
      </c>
      <c r="L9883" t="n">
        <v>0</v>
      </c>
      <c r="M9883" t="n">
        <v>0</v>
      </c>
      <c r="O9883" t="n">
        <v>0</v>
      </c>
    </row>
    <row r="9884">
      <c r="A9884" s="8" t="n">
        <v>46227</v>
      </c>
      <c r="B9884" t="inlineStr">
        <is>
          <t>B6</t>
        </is>
      </c>
      <c r="C9884" s="9">
        <f>_xlfn.XLOOKUP(B9884,Carriers[Code],Carriers[Airline])</f>
        <v/>
      </c>
      <c r="D9884" t="n">
        <v>397</v>
      </c>
      <c r="E9884" t="inlineStr">
        <is>
          <t>SEA</t>
        </is>
      </c>
      <c r="F9884" s="10" t="n">
        <v>710</v>
      </c>
      <c r="G9884" t="inlineStr">
        <is>
          <t>0700-0759</t>
        </is>
      </c>
      <c r="H9884" s="9">
        <f>INT(F9884/100)</f>
        <v/>
      </c>
      <c r="I9884" t="n">
        <v>-8</v>
      </c>
      <c r="J9884" t="n">
        <v>0</v>
      </c>
      <c r="K9884" t="n">
        <v>-7</v>
      </c>
      <c r="L9884" t="n">
        <v>0</v>
      </c>
      <c r="M9884" t="n">
        <v>0</v>
      </c>
      <c r="O9884" t="n">
        <v>0</v>
      </c>
    </row>
    <row r="9885">
      <c r="A9885" s="8" t="n">
        <v>46227</v>
      </c>
      <c r="B9885" t="inlineStr">
        <is>
          <t>B6</t>
        </is>
      </c>
      <c r="C9885" s="9">
        <f>_xlfn.XLOOKUP(B9885,Carriers[Code],Carriers[Airline])</f>
        <v/>
      </c>
      <c r="D9885" t="n">
        <v>2229</v>
      </c>
      <c r="E9885" t="inlineStr">
        <is>
          <t>MKE</t>
        </is>
      </c>
      <c r="F9885" s="10" t="n">
        <v>710</v>
      </c>
      <c r="G9885" t="inlineStr">
        <is>
          <t>0700-0759</t>
        </is>
      </c>
      <c r="H9885" s="9">
        <f>INT(F9885/100)</f>
        <v/>
      </c>
      <c r="I9885" t="n">
        <v>1</v>
      </c>
      <c r="J9885" t="n">
        <v>0</v>
      </c>
      <c r="K9885" t="n">
        <v>-7</v>
      </c>
      <c r="L9885" t="n">
        <v>0</v>
      </c>
      <c r="M9885" t="n">
        <v>0</v>
      </c>
      <c r="O9885" t="n">
        <v>0</v>
      </c>
    </row>
    <row r="9886">
      <c r="A9886" s="8" t="n">
        <v>46227</v>
      </c>
      <c r="B9886" t="inlineStr">
        <is>
          <t>DL</t>
        </is>
      </c>
      <c r="C9886" s="9">
        <f>_xlfn.XLOOKUP(B9886,Carriers[Code],Carriers[Airline])</f>
        <v/>
      </c>
      <c r="D9886" t="n">
        <v>1138</v>
      </c>
      <c r="E9886" t="inlineStr">
        <is>
          <t>MSP</t>
        </is>
      </c>
      <c r="F9886" s="10" t="n">
        <v>710</v>
      </c>
      <c r="G9886" t="inlineStr">
        <is>
          <t>0700-0759</t>
        </is>
      </c>
      <c r="H9886" s="9">
        <f>INT(F9886/100)</f>
        <v/>
      </c>
      <c r="I9886" t="n">
        <v>-5</v>
      </c>
      <c r="J9886" t="n">
        <v>0</v>
      </c>
      <c r="K9886" t="n">
        <v>11</v>
      </c>
      <c r="L9886" t="n">
        <v>0</v>
      </c>
      <c r="M9886" t="n">
        <v>0</v>
      </c>
      <c r="O9886" t="n">
        <v>0</v>
      </c>
    </row>
    <row r="9887">
      <c r="A9887" s="8" t="n">
        <v>46227</v>
      </c>
      <c r="B9887" t="inlineStr">
        <is>
          <t>B6</t>
        </is>
      </c>
      <c r="C9887" s="9">
        <f>_xlfn.XLOOKUP(B9887,Carriers[Code],Carriers[Airline])</f>
        <v/>
      </c>
      <c r="D9887" t="n">
        <v>2041</v>
      </c>
      <c r="E9887" t="inlineStr">
        <is>
          <t>CLE</t>
        </is>
      </c>
      <c r="F9887" s="10" t="n">
        <v>715</v>
      </c>
      <c r="G9887" t="inlineStr">
        <is>
          <t>0700-0759</t>
        </is>
      </c>
      <c r="H9887" s="9">
        <f>INT(F9887/100)</f>
        <v/>
      </c>
      <c r="I9887" t="n">
        <v>-4</v>
      </c>
      <c r="J9887" t="n">
        <v>0</v>
      </c>
      <c r="K9887" t="n">
        <v>-3</v>
      </c>
      <c r="L9887" t="n">
        <v>0</v>
      </c>
      <c r="M9887" t="n">
        <v>0</v>
      </c>
      <c r="O9887" t="n">
        <v>0</v>
      </c>
    </row>
    <row r="9888">
      <c r="A9888" s="8" t="n">
        <v>46227</v>
      </c>
      <c r="B9888" t="inlineStr">
        <is>
          <t>DL</t>
        </is>
      </c>
      <c r="C9888" s="9">
        <f>_xlfn.XLOOKUP(B9888,Carriers[Code],Carriers[Airline])</f>
        <v/>
      </c>
      <c r="D9888" t="n">
        <v>760</v>
      </c>
      <c r="E9888" t="inlineStr">
        <is>
          <t>DFW</t>
        </is>
      </c>
      <c r="F9888" s="10" t="n">
        <v>715</v>
      </c>
      <c r="G9888" t="inlineStr">
        <is>
          <t>0700-0759</t>
        </is>
      </c>
      <c r="H9888" s="9">
        <f>INT(F9888/100)</f>
        <v/>
      </c>
      <c r="I9888" t="n">
        <v>-5</v>
      </c>
      <c r="J9888" t="n">
        <v>0</v>
      </c>
      <c r="K9888" t="n">
        <v>-18</v>
      </c>
      <c r="L9888" t="n">
        <v>0</v>
      </c>
      <c r="M9888" t="n">
        <v>0</v>
      </c>
      <c r="O9888" t="n">
        <v>0</v>
      </c>
    </row>
    <row r="9889">
      <c r="A9889" s="8" t="n">
        <v>46227</v>
      </c>
      <c r="B9889" t="inlineStr">
        <is>
          <t>UA</t>
        </is>
      </c>
      <c r="C9889" s="9">
        <f>_xlfn.XLOOKUP(B9889,Carriers[Code],Carriers[Airline])</f>
        <v/>
      </c>
      <c r="D9889" t="n">
        <v>2631</v>
      </c>
      <c r="E9889" t="inlineStr">
        <is>
          <t>ORD</t>
        </is>
      </c>
      <c r="F9889" s="10" t="n">
        <v>719</v>
      </c>
      <c r="G9889" t="inlineStr">
        <is>
          <t>0700-0759</t>
        </is>
      </c>
      <c r="H9889" s="9">
        <f>INT(F9889/100)</f>
        <v/>
      </c>
      <c r="I9889" t="n">
        <v>-3</v>
      </c>
      <c r="J9889" t="n">
        <v>0</v>
      </c>
      <c r="K9889" t="n">
        <v>11</v>
      </c>
      <c r="L9889" t="n">
        <v>0</v>
      </c>
      <c r="M9889" t="n">
        <v>0</v>
      </c>
      <c r="O9889" t="n">
        <v>0</v>
      </c>
    </row>
    <row r="9890">
      <c r="A9890" s="8" t="n">
        <v>46227</v>
      </c>
      <c r="B9890" t="inlineStr">
        <is>
          <t>DL</t>
        </is>
      </c>
      <c r="C9890" s="9">
        <f>_xlfn.XLOOKUP(B9890,Carriers[Code],Carriers[Airline])</f>
        <v/>
      </c>
      <c r="D9890" t="n">
        <v>977</v>
      </c>
      <c r="E9890" t="inlineStr">
        <is>
          <t>SFO</t>
        </is>
      </c>
      <c r="F9890" s="10" t="n">
        <v>720</v>
      </c>
      <c r="G9890" t="inlineStr">
        <is>
          <t>0700-0759</t>
        </is>
      </c>
      <c r="H9890" s="9">
        <f>INT(F9890/100)</f>
        <v/>
      </c>
      <c r="I9890" t="n">
        <v>8</v>
      </c>
      <c r="J9890" t="n">
        <v>0</v>
      </c>
      <c r="K9890" t="n">
        <v>18</v>
      </c>
      <c r="L9890" t="n">
        <v>1</v>
      </c>
      <c r="M9890" t="n">
        <v>0</v>
      </c>
      <c r="O9890" t="n">
        <v>0</v>
      </c>
      <c r="P9890" t="n">
        <v>1</v>
      </c>
      <c r="Q9890" t="n">
        <v>0</v>
      </c>
      <c r="R9890" t="n">
        <v>17</v>
      </c>
      <c r="S9890" t="n">
        <v>0</v>
      </c>
      <c r="T9890" t="n">
        <v>0</v>
      </c>
    </row>
    <row r="9891">
      <c r="A9891" s="8" t="n">
        <v>46227</v>
      </c>
      <c r="B9891" t="inlineStr">
        <is>
          <t>B6</t>
        </is>
      </c>
      <c r="C9891" s="9">
        <f>_xlfn.XLOOKUP(B9891,Carriers[Code],Carriers[Airline])</f>
        <v/>
      </c>
      <c r="D9891" t="n">
        <v>249</v>
      </c>
      <c r="E9891" t="inlineStr">
        <is>
          <t>SAV</t>
        </is>
      </c>
      <c r="F9891" s="10" t="n">
        <v>725</v>
      </c>
      <c r="G9891" t="inlineStr">
        <is>
          <t>0700-0759</t>
        </is>
      </c>
      <c r="H9891" s="9">
        <f>INT(F9891/100)</f>
        <v/>
      </c>
      <c r="I9891" t="n">
        <v>-2</v>
      </c>
      <c r="J9891" t="n">
        <v>0</v>
      </c>
      <c r="K9891" t="n">
        <v>-5</v>
      </c>
      <c r="L9891" t="n">
        <v>0</v>
      </c>
      <c r="M9891" t="n">
        <v>0</v>
      </c>
      <c r="O9891" t="n">
        <v>0</v>
      </c>
    </row>
    <row r="9892">
      <c r="A9892" s="8" t="n">
        <v>46227</v>
      </c>
      <c r="B9892" t="inlineStr">
        <is>
          <t>UA</t>
        </is>
      </c>
      <c r="C9892" s="9">
        <f>_xlfn.XLOOKUP(B9892,Carriers[Code],Carriers[Airline])</f>
        <v/>
      </c>
      <c r="D9892" t="n">
        <v>226</v>
      </c>
      <c r="E9892" t="inlineStr">
        <is>
          <t>IAH</t>
        </is>
      </c>
      <c r="F9892" s="10" t="n">
        <v>725</v>
      </c>
      <c r="G9892" t="inlineStr">
        <is>
          <t>0700-0759</t>
        </is>
      </c>
      <c r="H9892" s="9">
        <f>INT(F9892/100)</f>
        <v/>
      </c>
      <c r="I9892" t="n">
        <v>0</v>
      </c>
      <c r="J9892" t="n">
        <v>0</v>
      </c>
      <c r="K9892" t="n">
        <v>-12</v>
      </c>
      <c r="L9892" t="n">
        <v>0</v>
      </c>
      <c r="M9892" t="n">
        <v>0</v>
      </c>
      <c r="O9892" t="n">
        <v>0</v>
      </c>
    </row>
    <row r="9893">
      <c r="A9893" s="8" t="n">
        <v>46227</v>
      </c>
      <c r="B9893" t="inlineStr">
        <is>
          <t>YX</t>
        </is>
      </c>
      <c r="C9893" s="9">
        <f>_xlfn.XLOOKUP(B9893,Carriers[Code],Carriers[Airline])</f>
        <v/>
      </c>
      <c r="D9893" t="n">
        <v>5692</v>
      </c>
      <c r="E9893" t="inlineStr">
        <is>
          <t>DCA</t>
        </is>
      </c>
      <c r="F9893" s="10" t="n">
        <v>725</v>
      </c>
      <c r="G9893" t="inlineStr">
        <is>
          <t>0700-0759</t>
        </is>
      </c>
      <c r="H9893" s="9">
        <f>INT(F9893/100)</f>
        <v/>
      </c>
      <c r="I9893" t="n">
        <v>-2</v>
      </c>
      <c r="J9893" t="n">
        <v>0</v>
      </c>
      <c r="K9893" t="n">
        <v>-7</v>
      </c>
      <c r="L9893" t="n">
        <v>0</v>
      </c>
      <c r="M9893" t="n">
        <v>0</v>
      </c>
      <c r="O9893" t="n">
        <v>0</v>
      </c>
    </row>
    <row r="9894">
      <c r="A9894" s="8" t="n">
        <v>46227</v>
      </c>
      <c r="B9894" t="inlineStr">
        <is>
          <t>UA</t>
        </is>
      </c>
      <c r="C9894" s="9">
        <f>_xlfn.XLOOKUP(B9894,Carriers[Code],Carriers[Airline])</f>
        <v/>
      </c>
      <c r="D9894" t="n">
        <v>323</v>
      </c>
      <c r="E9894" t="inlineStr">
        <is>
          <t>SFO</t>
        </is>
      </c>
      <c r="F9894" s="10" t="n">
        <v>728</v>
      </c>
      <c r="G9894" t="inlineStr">
        <is>
          <t>0700-0759</t>
        </is>
      </c>
      <c r="H9894" s="9">
        <f>INT(F9894/100)</f>
        <v/>
      </c>
      <c r="I9894" t="n">
        <v>0</v>
      </c>
      <c r="J9894" t="n">
        <v>0</v>
      </c>
      <c r="K9894" t="n">
        <v>32</v>
      </c>
      <c r="L9894" t="n">
        <v>1</v>
      </c>
      <c r="M9894" t="n">
        <v>0</v>
      </c>
      <c r="O9894" t="n">
        <v>0</v>
      </c>
      <c r="P9894" t="n">
        <v>0</v>
      </c>
      <c r="Q9894" t="n">
        <v>0</v>
      </c>
      <c r="R9894" t="n">
        <v>32</v>
      </c>
      <c r="S9894" t="n">
        <v>0</v>
      </c>
      <c r="T9894" t="n">
        <v>0</v>
      </c>
    </row>
    <row r="9895">
      <c r="A9895" s="8" t="n">
        <v>46227</v>
      </c>
      <c r="B9895" t="inlineStr">
        <is>
          <t>DL</t>
        </is>
      </c>
      <c r="C9895" s="9">
        <f>_xlfn.XLOOKUP(B9895,Carriers[Code],Carriers[Airline])</f>
        <v/>
      </c>
      <c r="D9895" t="n">
        <v>2474</v>
      </c>
      <c r="E9895" t="inlineStr">
        <is>
          <t>RSW</t>
        </is>
      </c>
      <c r="F9895" s="10" t="n">
        <v>730</v>
      </c>
      <c r="G9895" t="inlineStr">
        <is>
          <t>0700-0759</t>
        </is>
      </c>
      <c r="H9895" s="9">
        <f>INT(F9895/100)</f>
        <v/>
      </c>
      <c r="I9895" t="n">
        <v>-4</v>
      </c>
      <c r="J9895" t="n">
        <v>0</v>
      </c>
      <c r="K9895" t="n">
        <v>-13</v>
      </c>
      <c r="L9895" t="n">
        <v>0</v>
      </c>
      <c r="M9895" t="n">
        <v>0</v>
      </c>
      <c r="O9895" t="n">
        <v>0</v>
      </c>
    </row>
    <row r="9896">
      <c r="A9896" s="8" t="n">
        <v>46227</v>
      </c>
      <c r="B9896" t="inlineStr">
        <is>
          <t>DL</t>
        </is>
      </c>
      <c r="C9896" s="9">
        <f>_xlfn.XLOOKUP(B9896,Carriers[Code],Carriers[Airline])</f>
        <v/>
      </c>
      <c r="D9896" t="n">
        <v>2570</v>
      </c>
      <c r="E9896" t="inlineStr">
        <is>
          <t>ORD</t>
        </is>
      </c>
      <c r="F9896" s="10" t="n">
        <v>730</v>
      </c>
      <c r="G9896" t="inlineStr">
        <is>
          <t>0700-0759</t>
        </is>
      </c>
      <c r="H9896" s="9">
        <f>INT(F9896/100)</f>
        <v/>
      </c>
      <c r="I9896" t="n">
        <v>-1</v>
      </c>
      <c r="J9896" t="n">
        <v>0</v>
      </c>
      <c r="K9896" t="n">
        <v>8</v>
      </c>
      <c r="L9896" t="n">
        <v>0</v>
      </c>
      <c r="M9896" t="n">
        <v>0</v>
      </c>
      <c r="O9896" t="n">
        <v>0</v>
      </c>
    </row>
    <row r="9897">
      <c r="A9897" s="8" t="n">
        <v>46227</v>
      </c>
      <c r="B9897" t="inlineStr">
        <is>
          <t>WN</t>
        </is>
      </c>
      <c r="C9897" s="9">
        <f>_xlfn.XLOOKUP(B9897,Carriers[Code],Carriers[Airline])</f>
        <v/>
      </c>
      <c r="D9897" t="n">
        <v>745</v>
      </c>
      <c r="E9897" t="inlineStr">
        <is>
          <t>MDW</t>
        </is>
      </c>
      <c r="F9897" s="10" t="n">
        <v>730</v>
      </c>
      <c r="G9897" t="inlineStr">
        <is>
          <t>0700-0759</t>
        </is>
      </c>
      <c r="H9897" s="9">
        <f>INT(F9897/100)</f>
        <v/>
      </c>
      <c r="I9897" t="n">
        <v>-3</v>
      </c>
      <c r="J9897" t="n">
        <v>0</v>
      </c>
      <c r="K9897" t="n">
        <v>32</v>
      </c>
      <c r="L9897" t="n">
        <v>1</v>
      </c>
      <c r="M9897" t="n">
        <v>0</v>
      </c>
      <c r="O9897" t="n">
        <v>0</v>
      </c>
      <c r="P9897" t="n">
        <v>0</v>
      </c>
      <c r="Q9897" t="n">
        <v>0</v>
      </c>
      <c r="R9897" t="n">
        <v>32</v>
      </c>
      <c r="S9897" t="n">
        <v>0</v>
      </c>
      <c r="T9897" t="n">
        <v>0</v>
      </c>
    </row>
    <row r="9898">
      <c r="A9898" s="8" t="n">
        <v>46227</v>
      </c>
      <c r="B9898" t="inlineStr">
        <is>
          <t>YX</t>
        </is>
      </c>
      <c r="C9898" s="9">
        <f>_xlfn.XLOOKUP(B9898,Carriers[Code],Carriers[Airline])</f>
        <v/>
      </c>
      <c r="D9898" t="n">
        <v>5628</v>
      </c>
      <c r="E9898" t="inlineStr">
        <is>
          <t>IND</t>
        </is>
      </c>
      <c r="F9898" s="10" t="n">
        <v>735</v>
      </c>
      <c r="G9898" t="inlineStr">
        <is>
          <t>0700-0759</t>
        </is>
      </c>
      <c r="H9898" s="9">
        <f>INT(F9898/100)</f>
        <v/>
      </c>
      <c r="I9898" t="n">
        <v>-6</v>
      </c>
      <c r="J9898" t="n">
        <v>0</v>
      </c>
      <c r="K9898" t="n">
        <v>-17</v>
      </c>
      <c r="L9898" t="n">
        <v>0</v>
      </c>
      <c r="M9898" t="n">
        <v>0</v>
      </c>
      <c r="O9898" t="n">
        <v>0</v>
      </c>
    </row>
    <row r="9899">
      <c r="A9899" s="8" t="n">
        <v>46227</v>
      </c>
      <c r="B9899" t="inlineStr">
        <is>
          <t>B6</t>
        </is>
      </c>
      <c r="C9899" s="9">
        <f>_xlfn.XLOOKUP(B9899,Carriers[Code],Carriers[Airline])</f>
        <v/>
      </c>
      <c r="D9899" t="n">
        <v>687</v>
      </c>
      <c r="E9899" t="inlineStr">
        <is>
          <t>LAX</t>
        </is>
      </c>
      <c r="F9899" s="10" t="n">
        <v>740</v>
      </c>
      <c r="G9899" t="inlineStr">
        <is>
          <t>0700-0759</t>
        </is>
      </c>
      <c r="H9899" s="9">
        <f>INT(F9899/100)</f>
        <v/>
      </c>
      <c r="I9899" t="n">
        <v>-8</v>
      </c>
      <c r="J9899" t="n">
        <v>0</v>
      </c>
      <c r="K9899" t="n">
        <v>11</v>
      </c>
      <c r="L9899" t="n">
        <v>0</v>
      </c>
      <c r="M9899" t="n">
        <v>0</v>
      </c>
      <c r="O9899" t="n">
        <v>0</v>
      </c>
    </row>
    <row r="9900">
      <c r="A9900" s="8" t="n">
        <v>46227</v>
      </c>
      <c r="B9900" t="inlineStr">
        <is>
          <t>DL</t>
        </is>
      </c>
      <c r="C9900" s="9">
        <f>_xlfn.XLOOKUP(B9900,Carriers[Code],Carriers[Airline])</f>
        <v/>
      </c>
      <c r="D9900" t="n">
        <v>499</v>
      </c>
      <c r="E9900" t="inlineStr">
        <is>
          <t>DEN</t>
        </is>
      </c>
      <c r="F9900" s="10" t="n">
        <v>745</v>
      </c>
      <c r="G9900" t="inlineStr">
        <is>
          <t>0700-0759</t>
        </is>
      </c>
      <c r="H9900" s="9">
        <f>INT(F9900/100)</f>
        <v/>
      </c>
      <c r="I9900" t="n">
        <v>36</v>
      </c>
      <c r="J9900" t="n">
        <v>1</v>
      </c>
      <c r="K9900" t="n">
        <v>58</v>
      </c>
      <c r="L9900" t="n">
        <v>1</v>
      </c>
      <c r="M9900" t="n">
        <v>0</v>
      </c>
      <c r="O9900" t="n">
        <v>0</v>
      </c>
      <c r="P9900" t="n">
        <v>21</v>
      </c>
      <c r="Q9900" t="n">
        <v>0</v>
      </c>
      <c r="R9900" t="n">
        <v>22</v>
      </c>
      <c r="S9900" t="n">
        <v>0</v>
      </c>
      <c r="T9900" t="n">
        <v>15</v>
      </c>
    </row>
    <row r="9901">
      <c r="A9901" s="8" t="n">
        <v>46227</v>
      </c>
      <c r="B9901" t="inlineStr">
        <is>
          <t>UA</t>
        </is>
      </c>
      <c r="C9901" s="9">
        <f>_xlfn.XLOOKUP(B9901,Carriers[Code],Carriers[Airline])</f>
        <v/>
      </c>
      <c r="D9901" t="n">
        <v>647</v>
      </c>
      <c r="E9901" t="inlineStr">
        <is>
          <t>DEN</t>
        </is>
      </c>
      <c r="F9901" s="10" t="n">
        <v>745</v>
      </c>
      <c r="G9901" t="inlineStr">
        <is>
          <t>0700-0759</t>
        </is>
      </c>
      <c r="H9901" s="9">
        <f>INT(F9901/100)</f>
        <v/>
      </c>
      <c r="I9901" t="n">
        <v>-10</v>
      </c>
      <c r="J9901" t="n">
        <v>0</v>
      </c>
      <c r="K9901" t="n">
        <v>15</v>
      </c>
      <c r="L9901" t="n">
        <v>1</v>
      </c>
      <c r="M9901" t="n">
        <v>0</v>
      </c>
      <c r="O9901" t="n">
        <v>0</v>
      </c>
      <c r="P9901" t="n">
        <v>0</v>
      </c>
      <c r="Q9901" t="n">
        <v>0</v>
      </c>
      <c r="R9901" t="n">
        <v>15</v>
      </c>
      <c r="S9901" t="n">
        <v>0</v>
      </c>
      <c r="T9901" t="n">
        <v>0</v>
      </c>
    </row>
    <row r="9902">
      <c r="A9902" s="8" t="n">
        <v>46227</v>
      </c>
      <c r="B9902" t="inlineStr">
        <is>
          <t>DL</t>
        </is>
      </c>
      <c r="C9902" s="9">
        <f>_xlfn.XLOOKUP(B9902,Carriers[Code],Carriers[Airline])</f>
        <v/>
      </c>
      <c r="D9902" t="n">
        <v>497</v>
      </c>
      <c r="E9902" t="inlineStr">
        <is>
          <t>LAS</t>
        </is>
      </c>
      <c r="F9902" s="10" t="n">
        <v>750</v>
      </c>
      <c r="G9902" t="inlineStr">
        <is>
          <t>0700-0759</t>
        </is>
      </c>
      <c r="H9902" s="9">
        <f>INT(F9902/100)</f>
        <v/>
      </c>
      <c r="I9902" t="n">
        <v>3</v>
      </c>
      <c r="J9902" t="n">
        <v>0</v>
      </c>
      <c r="K9902" t="n">
        <v>-16</v>
      </c>
      <c r="L9902" t="n">
        <v>0</v>
      </c>
      <c r="M9902" t="n">
        <v>0</v>
      </c>
      <c r="O9902" t="n">
        <v>0</v>
      </c>
    </row>
    <row r="9903">
      <c r="A9903" s="8" t="n">
        <v>46227</v>
      </c>
      <c r="B9903" t="inlineStr">
        <is>
          <t>DL</t>
        </is>
      </c>
      <c r="C9903" s="9">
        <f>_xlfn.XLOOKUP(B9903,Carriers[Code],Carriers[Airline])</f>
        <v/>
      </c>
      <c r="D9903" t="n">
        <v>384</v>
      </c>
      <c r="E9903" t="inlineStr">
        <is>
          <t>SEA</t>
        </is>
      </c>
      <c r="F9903" s="10" t="n">
        <v>753</v>
      </c>
      <c r="G9903" t="inlineStr">
        <is>
          <t>0700-0759</t>
        </is>
      </c>
      <c r="H9903" s="9">
        <f>INT(F9903/100)</f>
        <v/>
      </c>
      <c r="I9903" t="n">
        <v>8</v>
      </c>
      <c r="J9903" t="n">
        <v>0</v>
      </c>
      <c r="K9903" t="n">
        <v>14</v>
      </c>
      <c r="L9903" t="n">
        <v>0</v>
      </c>
      <c r="M9903" t="n">
        <v>0</v>
      </c>
      <c r="O9903" t="n">
        <v>0</v>
      </c>
    </row>
    <row r="9904">
      <c r="A9904" s="8" t="n">
        <v>46227</v>
      </c>
      <c r="B9904" t="inlineStr">
        <is>
          <t>B6</t>
        </is>
      </c>
      <c r="C9904" s="9">
        <f>_xlfn.XLOOKUP(B9904,Carriers[Code],Carriers[Airline])</f>
        <v/>
      </c>
      <c r="D9904" t="n">
        <v>669</v>
      </c>
      <c r="E9904" t="inlineStr">
        <is>
          <t>FLL</t>
        </is>
      </c>
      <c r="F9904" s="10" t="n">
        <v>754</v>
      </c>
      <c r="G9904" t="inlineStr">
        <is>
          <t>0700-0759</t>
        </is>
      </c>
      <c r="H9904" s="9">
        <f>INT(F9904/100)</f>
        <v/>
      </c>
      <c r="I9904" t="n">
        <v>152</v>
      </c>
      <c r="J9904" t="n">
        <v>1</v>
      </c>
      <c r="K9904" t="n">
        <v>142</v>
      </c>
      <c r="L9904" t="n">
        <v>1</v>
      </c>
      <c r="M9904" t="n">
        <v>0</v>
      </c>
      <c r="O9904" t="n">
        <v>0</v>
      </c>
      <c r="P9904" t="n">
        <v>11</v>
      </c>
      <c r="Q9904" t="n">
        <v>0</v>
      </c>
      <c r="R9904" t="n">
        <v>0</v>
      </c>
      <c r="S9904" t="n">
        <v>0</v>
      </c>
      <c r="T9904" t="n">
        <v>131</v>
      </c>
    </row>
    <row r="9905">
      <c r="A9905" s="8" t="n">
        <v>46227</v>
      </c>
      <c r="B9905" t="inlineStr">
        <is>
          <t>DL</t>
        </is>
      </c>
      <c r="C9905" s="9">
        <f>_xlfn.XLOOKUP(B9905,Carriers[Code],Carriers[Airline])</f>
        <v/>
      </c>
      <c r="D9905" t="n">
        <v>1401</v>
      </c>
      <c r="E9905" t="inlineStr">
        <is>
          <t>FLL</t>
        </is>
      </c>
      <c r="F9905" s="10" t="n">
        <v>755</v>
      </c>
      <c r="G9905" t="inlineStr">
        <is>
          <t>0700-0759</t>
        </is>
      </c>
      <c r="H9905" s="9">
        <f>INT(F9905/100)</f>
        <v/>
      </c>
      <c r="I9905" t="n">
        <v>5</v>
      </c>
      <c r="J9905" t="n">
        <v>0</v>
      </c>
      <c r="K9905" t="n">
        <v>5</v>
      </c>
      <c r="L9905" t="n">
        <v>0</v>
      </c>
      <c r="M9905" t="n">
        <v>0</v>
      </c>
      <c r="O9905" t="n">
        <v>0</v>
      </c>
    </row>
    <row r="9906">
      <c r="A9906" s="8" t="n">
        <v>46227</v>
      </c>
      <c r="B9906" t="inlineStr">
        <is>
          <t>WN</t>
        </is>
      </c>
      <c r="C9906" s="9">
        <f>_xlfn.XLOOKUP(B9906,Carriers[Code],Carriers[Airline])</f>
        <v/>
      </c>
      <c r="D9906" t="n">
        <v>375</v>
      </c>
      <c r="E9906" t="inlineStr">
        <is>
          <t>AUS</t>
        </is>
      </c>
      <c r="F9906" s="10" t="n">
        <v>755</v>
      </c>
      <c r="G9906" t="inlineStr">
        <is>
          <t>0700-0759</t>
        </is>
      </c>
      <c r="H9906" s="9">
        <f>INT(F9906/100)</f>
        <v/>
      </c>
      <c r="I9906" t="n">
        <v>0</v>
      </c>
      <c r="J9906" t="n">
        <v>0</v>
      </c>
      <c r="K9906" t="n">
        <v>-24</v>
      </c>
      <c r="L9906" t="n">
        <v>0</v>
      </c>
      <c r="M9906" t="n">
        <v>0</v>
      </c>
      <c r="O9906" t="n">
        <v>0</v>
      </c>
    </row>
    <row r="9907">
      <c r="A9907" s="8" t="n">
        <v>46227</v>
      </c>
      <c r="B9907" t="inlineStr">
        <is>
          <t>AA</t>
        </is>
      </c>
      <c r="C9907" s="9">
        <f>_xlfn.XLOOKUP(B9907,Carriers[Code],Carriers[Airline])</f>
        <v/>
      </c>
      <c r="D9907" t="n">
        <v>1259</v>
      </c>
      <c r="E9907" t="inlineStr">
        <is>
          <t>MIA</t>
        </is>
      </c>
      <c r="F9907" s="10" t="n">
        <v>800</v>
      </c>
      <c r="G9907" t="inlineStr">
        <is>
          <t>0800-0859</t>
        </is>
      </c>
      <c r="H9907" s="9">
        <f>INT(F9907/100)</f>
        <v/>
      </c>
      <c r="I9907" t="n">
        <v>-2</v>
      </c>
      <c r="J9907" t="n">
        <v>0</v>
      </c>
      <c r="K9907" t="n">
        <v>-13</v>
      </c>
      <c r="L9907" t="n">
        <v>0</v>
      </c>
      <c r="M9907" t="n">
        <v>0</v>
      </c>
      <c r="O9907" t="n">
        <v>0</v>
      </c>
    </row>
    <row r="9908">
      <c r="A9908" s="8" t="n">
        <v>46227</v>
      </c>
      <c r="B9908" t="inlineStr">
        <is>
          <t>B6</t>
        </is>
      </c>
      <c r="C9908" s="9">
        <f>_xlfn.XLOOKUP(B9908,Carriers[Code],Carriers[Airline])</f>
        <v/>
      </c>
      <c r="D9908" t="n">
        <v>351</v>
      </c>
      <c r="E9908" t="inlineStr">
        <is>
          <t>MCO</t>
        </is>
      </c>
      <c r="F9908" s="10" t="n">
        <v>800</v>
      </c>
      <c r="G9908" t="inlineStr">
        <is>
          <t>0800-0859</t>
        </is>
      </c>
      <c r="H9908" s="9">
        <f>INT(F9908/100)</f>
        <v/>
      </c>
      <c r="I9908" t="n">
        <v>47</v>
      </c>
      <c r="J9908" t="n">
        <v>1</v>
      </c>
      <c r="K9908" t="n">
        <v>31</v>
      </c>
      <c r="L9908" t="n">
        <v>1</v>
      </c>
      <c r="M9908" t="n">
        <v>0</v>
      </c>
      <c r="O9908" t="n">
        <v>0</v>
      </c>
      <c r="P9908" t="n">
        <v>2</v>
      </c>
      <c r="Q9908" t="n">
        <v>0</v>
      </c>
      <c r="R9908" t="n">
        <v>0</v>
      </c>
      <c r="S9908" t="n">
        <v>0</v>
      </c>
      <c r="T9908" t="n">
        <v>29</v>
      </c>
    </row>
    <row r="9909">
      <c r="A9909" s="8" t="n">
        <v>46227</v>
      </c>
      <c r="B9909" t="inlineStr">
        <is>
          <t>DL</t>
        </is>
      </c>
      <c r="C9909" s="9">
        <f>_xlfn.XLOOKUP(B9909,Carriers[Code],Carriers[Airline])</f>
        <v/>
      </c>
      <c r="D9909" t="n">
        <v>923</v>
      </c>
      <c r="E9909" t="inlineStr">
        <is>
          <t>ATL</t>
        </is>
      </c>
      <c r="F9909" s="10" t="n">
        <v>800</v>
      </c>
      <c r="G9909" t="inlineStr">
        <is>
          <t>0800-0859</t>
        </is>
      </c>
      <c r="H9909" s="9">
        <f>INT(F9909/100)</f>
        <v/>
      </c>
      <c r="I9909" t="n">
        <v>14</v>
      </c>
      <c r="J9909" t="n">
        <v>0</v>
      </c>
      <c r="K9909" t="n">
        <v>21</v>
      </c>
      <c r="L9909" t="n">
        <v>1</v>
      </c>
      <c r="M9909" t="n">
        <v>0</v>
      </c>
      <c r="O9909" t="n">
        <v>0</v>
      </c>
      <c r="P9909" t="n">
        <v>7</v>
      </c>
      <c r="Q9909" t="n">
        <v>0</v>
      </c>
      <c r="R9909" t="n">
        <v>7</v>
      </c>
      <c r="S9909" t="n">
        <v>0</v>
      </c>
      <c r="T9909" t="n">
        <v>7</v>
      </c>
    </row>
    <row r="9910">
      <c r="A9910" s="8" t="n">
        <v>46227</v>
      </c>
      <c r="B9910" t="inlineStr">
        <is>
          <t>UA</t>
        </is>
      </c>
      <c r="C9910" s="9">
        <f>_xlfn.XLOOKUP(B9910,Carriers[Code],Carriers[Airline])</f>
        <v/>
      </c>
      <c r="D9910" t="n">
        <v>570</v>
      </c>
      <c r="E9910" t="inlineStr">
        <is>
          <t>EWR</t>
        </is>
      </c>
      <c r="F9910" s="10" t="n">
        <v>800</v>
      </c>
      <c r="G9910" t="inlineStr">
        <is>
          <t>0800-0859</t>
        </is>
      </c>
      <c r="H9910" s="9">
        <f>INT(F9910/100)</f>
        <v/>
      </c>
      <c r="I9910" t="n">
        <v>-3</v>
      </c>
      <c r="J9910" t="n">
        <v>0</v>
      </c>
      <c r="K9910" t="n">
        <v>-11</v>
      </c>
      <c r="L9910" t="n">
        <v>0</v>
      </c>
      <c r="M9910" t="n">
        <v>0</v>
      </c>
      <c r="O9910" t="n">
        <v>0</v>
      </c>
    </row>
    <row r="9911">
      <c r="A9911" s="8" t="n">
        <v>46227</v>
      </c>
      <c r="B9911" t="inlineStr">
        <is>
          <t>YX</t>
        </is>
      </c>
      <c r="C9911" s="9">
        <f>_xlfn.XLOOKUP(B9911,Carriers[Code],Carriers[Airline])</f>
        <v/>
      </c>
      <c r="D9911" t="n">
        <v>5735</v>
      </c>
      <c r="E9911" t="inlineStr">
        <is>
          <t>LGA</t>
        </is>
      </c>
      <c r="F9911" s="10" t="n">
        <v>800</v>
      </c>
      <c r="G9911" t="inlineStr">
        <is>
          <t>0800-0859</t>
        </is>
      </c>
      <c r="H9911" s="9">
        <f>INT(F9911/100)</f>
        <v/>
      </c>
      <c r="I9911" t="n">
        <v>-9</v>
      </c>
      <c r="J9911" t="n">
        <v>0</v>
      </c>
      <c r="K9911" t="n">
        <v>-14</v>
      </c>
      <c r="L9911" t="n">
        <v>0</v>
      </c>
      <c r="M9911" t="n">
        <v>0</v>
      </c>
      <c r="O9911" t="n">
        <v>0</v>
      </c>
    </row>
    <row r="9912">
      <c r="A9912" s="8" t="n">
        <v>46227</v>
      </c>
      <c r="B9912" t="inlineStr">
        <is>
          <t>AA</t>
        </is>
      </c>
      <c r="C9912" s="9">
        <f>_xlfn.XLOOKUP(B9912,Carriers[Code],Carriers[Airline])</f>
        <v/>
      </c>
      <c r="D9912" t="n">
        <v>701</v>
      </c>
      <c r="E9912" t="inlineStr">
        <is>
          <t>DFW</t>
        </is>
      </c>
      <c r="F9912" s="10" t="n">
        <v>801</v>
      </c>
      <c r="G9912" t="inlineStr">
        <is>
          <t>0800-0859</t>
        </is>
      </c>
      <c r="H9912" s="9">
        <f>INT(F9912/100)</f>
        <v/>
      </c>
      <c r="I9912" t="n">
        <v>-6</v>
      </c>
      <c r="J9912" t="n">
        <v>0</v>
      </c>
      <c r="K9912" t="n">
        <v>-36</v>
      </c>
      <c r="L9912" t="n">
        <v>0</v>
      </c>
      <c r="M9912" t="n">
        <v>0</v>
      </c>
      <c r="O9912" t="n">
        <v>0</v>
      </c>
    </row>
    <row r="9913">
      <c r="A9913" s="8" t="n">
        <v>46227</v>
      </c>
      <c r="B9913" t="inlineStr">
        <is>
          <t>B6</t>
        </is>
      </c>
      <c r="C9913" s="9">
        <f>_xlfn.XLOOKUP(B9913,Carriers[Code],Carriers[Airline])</f>
        <v/>
      </c>
      <c r="D9913" t="n">
        <v>2115</v>
      </c>
      <c r="E9913" t="inlineStr">
        <is>
          <t>BUF</t>
        </is>
      </c>
      <c r="F9913" s="10" t="n">
        <v>802</v>
      </c>
      <c r="G9913" t="inlineStr">
        <is>
          <t>0800-0859</t>
        </is>
      </c>
      <c r="H9913" s="9">
        <f>INT(F9913/100)</f>
        <v/>
      </c>
      <c r="I9913" t="n">
        <v>-3</v>
      </c>
      <c r="J9913" t="n">
        <v>0</v>
      </c>
      <c r="K9913" t="n">
        <v>-1</v>
      </c>
      <c r="L9913" t="n">
        <v>0</v>
      </c>
      <c r="M9913" t="n">
        <v>0</v>
      </c>
      <c r="O9913" t="n">
        <v>0</v>
      </c>
    </row>
    <row r="9914">
      <c r="A9914" s="8" t="n">
        <v>46227</v>
      </c>
      <c r="B9914" t="inlineStr">
        <is>
          <t>AA</t>
        </is>
      </c>
      <c r="C9914" s="9">
        <f>_xlfn.XLOOKUP(B9914,Carriers[Code],Carriers[Airline])</f>
        <v/>
      </c>
      <c r="D9914" t="n">
        <v>2764</v>
      </c>
      <c r="E9914" t="inlineStr">
        <is>
          <t>PHL</t>
        </is>
      </c>
      <c r="F9914" s="10" t="n">
        <v>803</v>
      </c>
      <c r="G9914" t="inlineStr">
        <is>
          <t>0800-0859</t>
        </is>
      </c>
      <c r="H9914" s="9">
        <f>INT(F9914/100)</f>
        <v/>
      </c>
      <c r="I9914" t="n">
        <v>-1</v>
      </c>
      <c r="J9914" t="n">
        <v>0</v>
      </c>
      <c r="K9914" t="n">
        <v>1</v>
      </c>
      <c r="L9914" t="n">
        <v>0</v>
      </c>
      <c r="M9914" t="n">
        <v>0</v>
      </c>
      <c r="O9914" t="n">
        <v>0</v>
      </c>
    </row>
    <row r="9915">
      <c r="A9915" s="8" t="n">
        <v>46227</v>
      </c>
      <c r="B9915" t="inlineStr">
        <is>
          <t>AA</t>
        </is>
      </c>
      <c r="C9915" s="9">
        <f>_xlfn.XLOOKUP(B9915,Carriers[Code],Carriers[Airline])</f>
        <v/>
      </c>
      <c r="D9915" t="n">
        <v>2715</v>
      </c>
      <c r="E9915" t="inlineStr">
        <is>
          <t>CLT</t>
        </is>
      </c>
      <c r="F9915" s="10" t="n">
        <v>805</v>
      </c>
      <c r="G9915" t="inlineStr">
        <is>
          <t>0800-0859</t>
        </is>
      </c>
      <c r="H9915" s="9">
        <f>INT(F9915/100)</f>
        <v/>
      </c>
      <c r="I9915" t="n">
        <v>-8</v>
      </c>
      <c r="J9915" t="n">
        <v>0</v>
      </c>
      <c r="K9915" t="n">
        <v>-21</v>
      </c>
      <c r="L9915" t="n">
        <v>0</v>
      </c>
      <c r="M9915" t="n">
        <v>0</v>
      </c>
      <c r="O9915" t="n">
        <v>0</v>
      </c>
    </row>
    <row r="9916">
      <c r="A9916" s="8" t="n">
        <v>46227</v>
      </c>
      <c r="B9916" t="inlineStr">
        <is>
          <t>YX</t>
        </is>
      </c>
      <c r="C9916" s="9">
        <f>_xlfn.XLOOKUP(B9916,Carriers[Code],Carriers[Airline])</f>
        <v/>
      </c>
      <c r="D9916" t="n">
        <v>4377</v>
      </c>
      <c r="E9916" t="inlineStr">
        <is>
          <t>LGA</t>
        </is>
      </c>
      <c r="F9916" s="10" t="n">
        <v>806</v>
      </c>
      <c r="G9916" t="inlineStr">
        <is>
          <t>0800-0859</t>
        </is>
      </c>
      <c r="H9916" s="9">
        <f>INT(F9916/100)</f>
        <v/>
      </c>
      <c r="I9916" t="n">
        <v>-10</v>
      </c>
      <c r="J9916" t="n">
        <v>0</v>
      </c>
      <c r="K9916" t="n">
        <v>-32</v>
      </c>
      <c r="L9916" t="n">
        <v>0</v>
      </c>
      <c r="M9916" t="n">
        <v>0</v>
      </c>
      <c r="O9916" t="n">
        <v>0</v>
      </c>
    </row>
    <row r="9917">
      <c r="A9917" s="8" t="n">
        <v>46227</v>
      </c>
      <c r="B9917" t="inlineStr">
        <is>
          <t>YX</t>
        </is>
      </c>
      <c r="C9917" s="9">
        <f>_xlfn.XLOOKUP(B9917,Carriers[Code],Carriers[Airline])</f>
        <v/>
      </c>
      <c r="D9917" t="n">
        <v>4399</v>
      </c>
      <c r="E9917" t="inlineStr">
        <is>
          <t>CMH</t>
        </is>
      </c>
      <c r="F9917" s="10" t="n">
        <v>809</v>
      </c>
      <c r="G9917" t="inlineStr">
        <is>
          <t>0800-0859</t>
        </is>
      </c>
      <c r="H9917" s="9">
        <f>INT(F9917/100)</f>
        <v/>
      </c>
      <c r="I9917" t="n">
        <v>5</v>
      </c>
      <c r="J9917" t="n">
        <v>0</v>
      </c>
      <c r="K9917" t="n">
        <v>-12</v>
      </c>
      <c r="L9917" t="n">
        <v>0</v>
      </c>
      <c r="M9917" t="n">
        <v>0</v>
      </c>
      <c r="O9917" t="n">
        <v>0</v>
      </c>
    </row>
    <row r="9918">
      <c r="A9918" s="8" t="n">
        <v>46227</v>
      </c>
      <c r="B9918" t="inlineStr">
        <is>
          <t>B6</t>
        </is>
      </c>
      <c r="C9918" s="9">
        <f>_xlfn.XLOOKUP(B9918,Carriers[Code],Carriers[Airline])</f>
        <v/>
      </c>
      <c r="D9918" t="n">
        <v>311</v>
      </c>
      <c r="E9918" t="inlineStr">
        <is>
          <t>ORD</t>
        </is>
      </c>
      <c r="F9918" s="10" t="n">
        <v>810</v>
      </c>
      <c r="G9918" t="inlineStr">
        <is>
          <t>0800-0859</t>
        </is>
      </c>
      <c r="H9918" s="9">
        <f>INT(F9918/100)</f>
        <v/>
      </c>
      <c r="I9918" t="n">
        <v>-9</v>
      </c>
      <c r="J9918" t="n">
        <v>0</v>
      </c>
      <c r="K9918" t="n">
        <v>6</v>
      </c>
      <c r="L9918" t="n">
        <v>0</v>
      </c>
      <c r="M9918" t="n">
        <v>0</v>
      </c>
      <c r="O9918" t="n">
        <v>0</v>
      </c>
    </row>
    <row r="9919">
      <c r="A9919" s="8" t="n">
        <v>46227</v>
      </c>
      <c r="B9919" t="inlineStr">
        <is>
          <t>YX</t>
        </is>
      </c>
      <c r="C9919" s="9">
        <f>_xlfn.XLOOKUP(B9919,Carriers[Code],Carriers[Airline])</f>
        <v/>
      </c>
      <c r="D9919" t="n">
        <v>5654</v>
      </c>
      <c r="E9919" t="inlineStr">
        <is>
          <t>CMH</t>
        </is>
      </c>
      <c r="F9919" s="10" t="n">
        <v>811</v>
      </c>
      <c r="G9919" t="inlineStr">
        <is>
          <t>0800-0859</t>
        </is>
      </c>
      <c r="H9919" s="9">
        <f>INT(F9919/100)</f>
        <v/>
      </c>
      <c r="I9919" t="n">
        <v>-4</v>
      </c>
      <c r="J9919" t="n">
        <v>0</v>
      </c>
      <c r="K9919" t="n">
        <v>-27</v>
      </c>
      <c r="L9919" t="n">
        <v>0</v>
      </c>
      <c r="M9919" t="n">
        <v>0</v>
      </c>
      <c r="O9919" t="n">
        <v>0</v>
      </c>
    </row>
    <row r="9920">
      <c r="A9920" s="8" t="n">
        <v>46227</v>
      </c>
      <c r="B9920" t="inlineStr">
        <is>
          <t>B6</t>
        </is>
      </c>
      <c r="C9920" s="9">
        <f>_xlfn.XLOOKUP(B9920,Carriers[Code],Carriers[Airline])</f>
        <v/>
      </c>
      <c r="D9920" t="n">
        <v>791</v>
      </c>
      <c r="E9920" t="inlineStr">
        <is>
          <t>TPA</t>
        </is>
      </c>
      <c r="F9920" s="10" t="n">
        <v>815</v>
      </c>
      <c r="G9920" t="inlineStr">
        <is>
          <t>0800-0859</t>
        </is>
      </c>
      <c r="H9920" s="9">
        <f>INT(F9920/100)</f>
        <v/>
      </c>
      <c r="I9920" t="n">
        <v>-2</v>
      </c>
      <c r="J9920" t="n">
        <v>0</v>
      </c>
      <c r="K9920" t="n">
        <v>-3</v>
      </c>
      <c r="L9920" t="n">
        <v>0</v>
      </c>
      <c r="M9920" t="n">
        <v>0</v>
      </c>
      <c r="O9920" t="n">
        <v>0</v>
      </c>
    </row>
    <row r="9921">
      <c r="A9921" s="8" t="n">
        <v>46227</v>
      </c>
      <c r="B9921" t="inlineStr">
        <is>
          <t>B6</t>
        </is>
      </c>
      <c r="C9921" s="9">
        <f>_xlfn.XLOOKUP(B9921,Carriers[Code],Carriers[Airline])</f>
        <v/>
      </c>
      <c r="D9921" t="n">
        <v>1177</v>
      </c>
      <c r="E9921" t="inlineStr">
        <is>
          <t>LAS</t>
        </is>
      </c>
      <c r="F9921" s="10" t="n">
        <v>815</v>
      </c>
      <c r="G9921" t="inlineStr">
        <is>
          <t>0800-0859</t>
        </is>
      </c>
      <c r="H9921" s="9">
        <f>INT(F9921/100)</f>
        <v/>
      </c>
      <c r="I9921" t="n">
        <v>-13</v>
      </c>
      <c r="J9921" t="n">
        <v>0</v>
      </c>
      <c r="K9921" t="n">
        <v>10</v>
      </c>
      <c r="L9921" t="n">
        <v>0</v>
      </c>
      <c r="M9921" t="n">
        <v>0</v>
      </c>
      <c r="O9921" t="n">
        <v>0</v>
      </c>
    </row>
    <row r="9922">
      <c r="A9922" s="8" t="n">
        <v>46227</v>
      </c>
      <c r="B9922" t="inlineStr">
        <is>
          <t>UA</t>
        </is>
      </c>
      <c r="C9922" s="9">
        <f>_xlfn.XLOOKUP(B9922,Carriers[Code],Carriers[Airline])</f>
        <v/>
      </c>
      <c r="D9922" t="n">
        <v>1834</v>
      </c>
      <c r="E9922" t="inlineStr">
        <is>
          <t>ORD</t>
        </is>
      </c>
      <c r="F9922" s="10" t="n">
        <v>815</v>
      </c>
      <c r="G9922" t="inlineStr">
        <is>
          <t>0800-0859</t>
        </is>
      </c>
      <c r="H9922" s="9">
        <f>INT(F9922/100)</f>
        <v/>
      </c>
      <c r="I9922" t="n">
        <v>-1</v>
      </c>
      <c r="J9922" t="n">
        <v>0</v>
      </c>
      <c r="K9922" t="n">
        <v>1</v>
      </c>
      <c r="L9922" t="n">
        <v>0</v>
      </c>
      <c r="M9922" t="n">
        <v>0</v>
      </c>
      <c r="O9922" t="n">
        <v>0</v>
      </c>
    </row>
    <row r="9923">
      <c r="A9923" s="8" t="n">
        <v>46227</v>
      </c>
      <c r="B9923" t="inlineStr">
        <is>
          <t>YX</t>
        </is>
      </c>
      <c r="C9923" s="9">
        <f>_xlfn.XLOOKUP(B9923,Carriers[Code],Carriers[Airline])</f>
        <v/>
      </c>
      <c r="D9923" t="n">
        <v>5678</v>
      </c>
      <c r="E9923" t="inlineStr">
        <is>
          <t>PIT</t>
        </is>
      </c>
      <c r="F9923" s="10" t="n">
        <v>815</v>
      </c>
      <c r="G9923" t="inlineStr">
        <is>
          <t>0800-0859</t>
        </is>
      </c>
      <c r="H9923" s="9">
        <f>INT(F9923/100)</f>
        <v/>
      </c>
      <c r="I9923" t="n">
        <v>0</v>
      </c>
      <c r="J9923" t="n">
        <v>0</v>
      </c>
      <c r="K9923" t="n">
        <v>-14</v>
      </c>
      <c r="L9923" t="n">
        <v>0</v>
      </c>
      <c r="M9923" t="n">
        <v>0</v>
      </c>
      <c r="O9923" t="n">
        <v>0</v>
      </c>
    </row>
    <row r="9924">
      <c r="A9924" s="8" t="n">
        <v>46227</v>
      </c>
      <c r="B9924" t="inlineStr">
        <is>
          <t>DL</t>
        </is>
      </c>
      <c r="C9924" s="9">
        <f>_xlfn.XLOOKUP(B9924,Carriers[Code],Carriers[Airline])</f>
        <v/>
      </c>
      <c r="D9924" t="n">
        <v>1308</v>
      </c>
      <c r="E9924" t="inlineStr">
        <is>
          <t>MSP</t>
        </is>
      </c>
      <c r="F9924" s="10" t="n">
        <v>816</v>
      </c>
      <c r="G9924" t="inlineStr">
        <is>
          <t>0800-0859</t>
        </is>
      </c>
      <c r="H9924" s="9">
        <f>INT(F9924/100)</f>
        <v/>
      </c>
      <c r="I9924" t="n">
        <v>281</v>
      </c>
      <c r="J9924" t="n">
        <v>1</v>
      </c>
      <c r="K9924" t="n">
        <v>279</v>
      </c>
      <c r="L9924" t="n">
        <v>1</v>
      </c>
      <c r="M9924" t="n">
        <v>0</v>
      </c>
      <c r="O9924" t="n">
        <v>0</v>
      </c>
      <c r="P9924" t="n">
        <v>279</v>
      </c>
      <c r="Q9924" t="n">
        <v>0</v>
      </c>
      <c r="R9924" t="n">
        <v>0</v>
      </c>
      <c r="S9924" t="n">
        <v>0</v>
      </c>
      <c r="T9924" t="n">
        <v>0</v>
      </c>
    </row>
    <row r="9925">
      <c r="A9925" s="8" t="n">
        <v>46227</v>
      </c>
      <c r="B9925" t="inlineStr">
        <is>
          <t>AA</t>
        </is>
      </c>
      <c r="C9925" s="9">
        <f>_xlfn.XLOOKUP(B9925,Carriers[Code],Carriers[Airline])</f>
        <v/>
      </c>
      <c r="D9925" t="n">
        <v>1550</v>
      </c>
      <c r="E9925" t="inlineStr">
        <is>
          <t>DCA</t>
        </is>
      </c>
      <c r="F9925" s="10" t="n">
        <v>819</v>
      </c>
      <c r="G9925" t="inlineStr">
        <is>
          <t>0800-0859</t>
        </is>
      </c>
      <c r="H9925" s="9">
        <f>INT(F9925/100)</f>
        <v/>
      </c>
      <c r="I9925" t="n">
        <v>-10</v>
      </c>
      <c r="J9925" t="n">
        <v>0</v>
      </c>
      <c r="K9925" t="n">
        <v>-4</v>
      </c>
      <c r="L9925" t="n">
        <v>0</v>
      </c>
      <c r="M9925" t="n">
        <v>0</v>
      </c>
      <c r="O9925" t="n">
        <v>0</v>
      </c>
    </row>
    <row r="9926">
      <c r="A9926" s="8" t="n">
        <v>46227</v>
      </c>
      <c r="B9926" t="inlineStr">
        <is>
          <t>B6</t>
        </is>
      </c>
      <c r="C9926" s="9">
        <f>_xlfn.XLOOKUP(B9926,Carriers[Code],Carriers[Airline])</f>
        <v/>
      </c>
      <c r="D9926" t="n">
        <v>833</v>
      </c>
      <c r="E9926" t="inlineStr">
        <is>
          <t>SFO</t>
        </is>
      </c>
      <c r="F9926" s="10" t="n">
        <v>820</v>
      </c>
      <c r="G9926" t="inlineStr">
        <is>
          <t>0800-0859</t>
        </is>
      </c>
      <c r="H9926" s="9">
        <f>INT(F9926/100)</f>
        <v/>
      </c>
      <c r="I9926" t="n">
        <v>-1</v>
      </c>
      <c r="J9926" t="n">
        <v>0</v>
      </c>
      <c r="K9926" t="n">
        <v>-14</v>
      </c>
      <c r="L9926" t="n">
        <v>0</v>
      </c>
      <c r="M9926" t="n">
        <v>0</v>
      </c>
      <c r="O9926" t="n">
        <v>0</v>
      </c>
    </row>
    <row r="9927">
      <c r="A9927" s="8" t="n">
        <v>46227</v>
      </c>
      <c r="B9927" t="inlineStr">
        <is>
          <t>DL</t>
        </is>
      </c>
      <c r="C9927" s="9">
        <f>_xlfn.XLOOKUP(B9927,Carriers[Code],Carriers[Airline])</f>
        <v/>
      </c>
      <c r="D9927" t="n">
        <v>2141</v>
      </c>
      <c r="E9927" t="inlineStr">
        <is>
          <t>BNA</t>
        </is>
      </c>
      <c r="F9927" s="10" t="n">
        <v>820</v>
      </c>
      <c r="G9927" t="inlineStr">
        <is>
          <t>0800-0859</t>
        </is>
      </c>
      <c r="H9927" s="9">
        <f>INT(F9927/100)</f>
        <v/>
      </c>
      <c r="I9927" t="n">
        <v>42</v>
      </c>
      <c r="J9927" t="n">
        <v>1</v>
      </c>
      <c r="K9927" t="n">
        <v>33</v>
      </c>
      <c r="L9927" t="n">
        <v>1</v>
      </c>
      <c r="M9927" t="n">
        <v>0</v>
      </c>
      <c r="O9927" t="n">
        <v>0</v>
      </c>
      <c r="P9927" t="n">
        <v>33</v>
      </c>
      <c r="Q9927" t="n">
        <v>0</v>
      </c>
      <c r="R9927" t="n">
        <v>0</v>
      </c>
      <c r="S9927" t="n">
        <v>0</v>
      </c>
      <c r="T9927" t="n">
        <v>0</v>
      </c>
    </row>
    <row r="9928">
      <c r="A9928" s="8" t="n">
        <v>46227</v>
      </c>
      <c r="B9928" t="inlineStr">
        <is>
          <t>AS</t>
        </is>
      </c>
      <c r="C9928" s="9">
        <f>_xlfn.XLOOKUP(B9928,Carriers[Code],Carriers[Airline])</f>
        <v/>
      </c>
      <c r="D9928" t="n">
        <v>256</v>
      </c>
      <c r="E9928" t="inlineStr">
        <is>
          <t>SAN</t>
        </is>
      </c>
      <c r="F9928" s="10" t="n">
        <v>828</v>
      </c>
      <c r="G9928" t="inlineStr">
        <is>
          <t>0800-0859</t>
        </is>
      </c>
      <c r="H9928" s="9">
        <f>INT(F9928/100)</f>
        <v/>
      </c>
      <c r="I9928" t="n">
        <v>-4</v>
      </c>
      <c r="J9928" t="n">
        <v>0</v>
      </c>
      <c r="K9928" t="n">
        <v>-2</v>
      </c>
      <c r="L9928" t="n">
        <v>0</v>
      </c>
      <c r="M9928" t="n">
        <v>0</v>
      </c>
      <c r="O9928" t="n">
        <v>0</v>
      </c>
    </row>
    <row r="9929">
      <c r="A9929" s="8" t="n">
        <v>46227</v>
      </c>
      <c r="B9929" t="inlineStr">
        <is>
          <t>B6</t>
        </is>
      </c>
      <c r="C9929" s="9">
        <f>_xlfn.XLOOKUP(B9929,Carriers[Code],Carriers[Airline])</f>
        <v/>
      </c>
      <c r="D9929" t="n">
        <v>2355</v>
      </c>
      <c r="E9929" t="inlineStr">
        <is>
          <t>DCA</t>
        </is>
      </c>
      <c r="F9929" s="10" t="n">
        <v>829</v>
      </c>
      <c r="G9929" t="inlineStr">
        <is>
          <t>0800-0859</t>
        </is>
      </c>
      <c r="H9929" s="9">
        <f>INT(F9929/100)</f>
        <v/>
      </c>
      <c r="I9929" t="n">
        <v>-10</v>
      </c>
      <c r="J9929" t="n">
        <v>0</v>
      </c>
      <c r="K9929" t="n">
        <v>-16</v>
      </c>
      <c r="L9929" t="n">
        <v>0</v>
      </c>
      <c r="M9929" t="n">
        <v>0</v>
      </c>
      <c r="O9929" t="n">
        <v>0</v>
      </c>
    </row>
    <row r="9930">
      <c r="A9930" s="8" t="n">
        <v>46227</v>
      </c>
      <c r="B9930" t="inlineStr">
        <is>
          <t>B6</t>
        </is>
      </c>
      <c r="C9930" s="9">
        <f>_xlfn.XLOOKUP(B9930,Carriers[Code],Carriers[Airline])</f>
        <v/>
      </c>
      <c r="D9930" t="n">
        <v>1097</v>
      </c>
      <c r="E9930" t="inlineStr">
        <is>
          <t>ATL</t>
        </is>
      </c>
      <c r="F9930" s="10" t="n">
        <v>830</v>
      </c>
      <c r="G9930" t="inlineStr">
        <is>
          <t>0800-0859</t>
        </is>
      </c>
      <c r="H9930" s="9">
        <f>INT(F9930/100)</f>
        <v/>
      </c>
      <c r="I9930" t="n">
        <v>0</v>
      </c>
      <c r="J9930" t="n">
        <v>0</v>
      </c>
      <c r="K9930" t="n">
        <v>5</v>
      </c>
      <c r="L9930" t="n">
        <v>0</v>
      </c>
      <c r="M9930" t="n">
        <v>0</v>
      </c>
      <c r="O9930" t="n">
        <v>0</v>
      </c>
    </row>
    <row r="9931">
      <c r="A9931" s="8" t="n">
        <v>46227</v>
      </c>
      <c r="B9931" t="inlineStr">
        <is>
          <t>YX</t>
        </is>
      </c>
      <c r="C9931" s="9">
        <f>_xlfn.XLOOKUP(B9931,Carriers[Code],Carriers[Airline])</f>
        <v/>
      </c>
      <c r="D9931" t="n">
        <v>5674</v>
      </c>
      <c r="E9931" t="inlineStr">
        <is>
          <t>CLE</t>
        </is>
      </c>
      <c r="F9931" s="10" t="n">
        <v>830</v>
      </c>
      <c r="G9931" t="inlineStr">
        <is>
          <t>0800-0859</t>
        </is>
      </c>
      <c r="H9931" s="9">
        <f>INT(F9931/100)</f>
        <v/>
      </c>
      <c r="I9931" t="n">
        <v>-6</v>
      </c>
      <c r="J9931" t="n">
        <v>0</v>
      </c>
      <c r="K9931" t="n">
        <v>-9</v>
      </c>
      <c r="L9931" t="n">
        <v>0</v>
      </c>
      <c r="M9931" t="n">
        <v>0</v>
      </c>
      <c r="O9931" t="n">
        <v>0</v>
      </c>
    </row>
    <row r="9932">
      <c r="A9932" s="8" t="n">
        <v>46227</v>
      </c>
      <c r="B9932" t="inlineStr">
        <is>
          <t>YX</t>
        </is>
      </c>
      <c r="C9932" s="9">
        <f>_xlfn.XLOOKUP(B9932,Carriers[Code],Carriers[Airline])</f>
        <v/>
      </c>
      <c r="D9932" t="n">
        <v>4635</v>
      </c>
      <c r="E9932" t="inlineStr">
        <is>
          <t>SYR</t>
        </is>
      </c>
      <c r="F9932" s="10" t="n">
        <v>836</v>
      </c>
      <c r="G9932" t="inlineStr">
        <is>
          <t>0800-0859</t>
        </is>
      </c>
      <c r="H9932" s="9">
        <f>INT(F9932/100)</f>
        <v/>
      </c>
      <c r="I9932" t="n">
        <v>-6</v>
      </c>
      <c r="J9932" t="n">
        <v>0</v>
      </c>
      <c r="K9932" t="n">
        <v>-23</v>
      </c>
      <c r="L9932" t="n">
        <v>0</v>
      </c>
      <c r="M9932" t="n">
        <v>0</v>
      </c>
      <c r="O9932" t="n">
        <v>0</v>
      </c>
    </row>
    <row r="9933">
      <c r="A9933" s="8" t="n">
        <v>46227</v>
      </c>
      <c r="B9933" t="inlineStr">
        <is>
          <t>B6</t>
        </is>
      </c>
      <c r="C9933" s="9">
        <f>_xlfn.XLOOKUP(B9933,Carriers[Code],Carriers[Airline])</f>
        <v/>
      </c>
      <c r="D9933" t="n">
        <v>1017</v>
      </c>
      <c r="E9933" t="inlineStr">
        <is>
          <t>JFK</t>
        </is>
      </c>
      <c r="F9933" s="10" t="n">
        <v>841</v>
      </c>
      <c r="G9933" t="inlineStr">
        <is>
          <t>0800-0859</t>
        </is>
      </c>
      <c r="H9933" s="9">
        <f>INT(F9933/100)</f>
        <v/>
      </c>
      <c r="I9933" t="n">
        <v>-10</v>
      </c>
      <c r="J9933" t="n">
        <v>0</v>
      </c>
      <c r="K9933" t="n">
        <v>-6</v>
      </c>
      <c r="L9933" t="n">
        <v>0</v>
      </c>
      <c r="M9933" t="n">
        <v>0</v>
      </c>
      <c r="O9933" t="n">
        <v>0</v>
      </c>
    </row>
    <row r="9934">
      <c r="A9934" s="8" t="n">
        <v>46227</v>
      </c>
      <c r="B9934" t="inlineStr">
        <is>
          <t>F9</t>
        </is>
      </c>
      <c r="C9934" s="9">
        <f>_xlfn.XLOOKUP(B9934,Carriers[Code],Carriers[Airline])</f>
        <v/>
      </c>
      <c r="D9934" t="n">
        <v>3057</v>
      </c>
      <c r="E9934" t="inlineStr">
        <is>
          <t>RDU</t>
        </is>
      </c>
      <c r="F9934" s="10" t="n">
        <v>841</v>
      </c>
      <c r="G9934" t="inlineStr">
        <is>
          <t>0800-0859</t>
        </is>
      </c>
      <c r="H9934" s="9">
        <f>INT(F9934/100)</f>
        <v/>
      </c>
      <c r="I9934" t="n">
        <v>24</v>
      </c>
      <c r="J9934" t="n">
        <v>1</v>
      </c>
      <c r="K9934" t="n">
        <v>7</v>
      </c>
      <c r="L9934" t="n">
        <v>0</v>
      </c>
      <c r="M9934" t="n">
        <v>0</v>
      </c>
      <c r="O9934" t="n">
        <v>0</v>
      </c>
    </row>
    <row r="9935">
      <c r="A9935" s="8" t="n">
        <v>46227</v>
      </c>
      <c r="B9935" t="inlineStr">
        <is>
          <t>B6</t>
        </is>
      </c>
      <c r="C9935" s="9">
        <f>_xlfn.XLOOKUP(B9935,Carriers[Code],Carriers[Airline])</f>
        <v/>
      </c>
      <c r="D9935" t="n">
        <v>257</v>
      </c>
      <c r="E9935" t="inlineStr">
        <is>
          <t>BZN</t>
        </is>
      </c>
      <c r="F9935" s="10" t="n">
        <v>843</v>
      </c>
      <c r="G9935" t="inlineStr">
        <is>
          <t>0800-0859</t>
        </is>
      </c>
      <c r="H9935" s="9">
        <f>INT(F9935/100)</f>
        <v/>
      </c>
      <c r="I9935" t="n">
        <v>55</v>
      </c>
      <c r="J9935" t="n">
        <v>1</v>
      </c>
      <c r="K9935" t="n">
        <v>45</v>
      </c>
      <c r="L9935" t="n">
        <v>1</v>
      </c>
      <c r="M9935" t="n">
        <v>0</v>
      </c>
      <c r="O9935" t="n">
        <v>0</v>
      </c>
      <c r="P9935" t="n">
        <v>0</v>
      </c>
      <c r="Q9935" t="n">
        <v>0</v>
      </c>
      <c r="R9935" t="n">
        <v>0</v>
      </c>
      <c r="S9935" t="n">
        <v>0</v>
      </c>
      <c r="T9935" t="n">
        <v>45</v>
      </c>
    </row>
    <row r="9936">
      <c r="A9936" s="8" t="n">
        <v>46227</v>
      </c>
      <c r="B9936" t="inlineStr">
        <is>
          <t>YX</t>
        </is>
      </c>
      <c r="C9936" s="9">
        <f>_xlfn.XLOOKUP(B9936,Carriers[Code],Carriers[Airline])</f>
        <v/>
      </c>
      <c r="D9936" t="n">
        <v>5601</v>
      </c>
      <c r="E9936" t="inlineStr">
        <is>
          <t>CVG</t>
        </is>
      </c>
      <c r="F9936" s="10" t="n">
        <v>845</v>
      </c>
      <c r="G9936" t="inlineStr">
        <is>
          <t>0800-0859</t>
        </is>
      </c>
      <c r="H9936" s="9">
        <f>INT(F9936/100)</f>
        <v/>
      </c>
      <c r="I9936" t="n">
        <v>-12</v>
      </c>
      <c r="J9936" t="n">
        <v>0</v>
      </c>
      <c r="K9936" t="n">
        <v>-18</v>
      </c>
      <c r="L9936" t="n">
        <v>0</v>
      </c>
      <c r="M9936" t="n">
        <v>0</v>
      </c>
      <c r="O9936" t="n">
        <v>0</v>
      </c>
    </row>
    <row r="9937">
      <c r="A9937" s="8" t="n">
        <v>46227</v>
      </c>
      <c r="B9937" t="inlineStr">
        <is>
          <t>B6</t>
        </is>
      </c>
      <c r="C9937" s="9">
        <f>_xlfn.XLOOKUP(B9937,Carriers[Code],Carriers[Airline])</f>
        <v/>
      </c>
      <c r="D9937" t="n">
        <v>1231</v>
      </c>
      <c r="E9937" t="inlineStr">
        <is>
          <t>VRB</t>
        </is>
      </c>
      <c r="F9937" s="10" t="n">
        <v>846</v>
      </c>
      <c r="G9937" t="inlineStr">
        <is>
          <t>0800-0859</t>
        </is>
      </c>
      <c r="H9937" s="9">
        <f>INT(F9937/100)</f>
        <v/>
      </c>
      <c r="I9937" t="n">
        <v>-3</v>
      </c>
      <c r="J9937" t="n">
        <v>0</v>
      </c>
      <c r="K9937" t="n">
        <v>-1</v>
      </c>
      <c r="L9937" t="n">
        <v>0</v>
      </c>
      <c r="M9937" t="n">
        <v>0</v>
      </c>
      <c r="O9937" t="n">
        <v>0</v>
      </c>
    </row>
    <row r="9938">
      <c r="A9938" s="8" t="n">
        <v>46227</v>
      </c>
      <c r="B9938" t="inlineStr">
        <is>
          <t>B6</t>
        </is>
      </c>
      <c r="C9938" s="9">
        <f>_xlfn.XLOOKUP(B9938,Carriers[Code],Carriers[Airline])</f>
        <v/>
      </c>
      <c r="D9938" t="n">
        <v>219</v>
      </c>
      <c r="E9938" t="inlineStr">
        <is>
          <t>SAN</t>
        </is>
      </c>
      <c r="F9938" s="10" t="n">
        <v>850</v>
      </c>
      <c r="G9938" t="inlineStr">
        <is>
          <t>0800-0859</t>
        </is>
      </c>
      <c r="H9938" s="9">
        <f>INT(F9938/100)</f>
        <v/>
      </c>
      <c r="I9938" t="n">
        <v>181</v>
      </c>
      <c r="J9938" t="n">
        <v>1</v>
      </c>
      <c r="K9938" t="n">
        <v>173</v>
      </c>
      <c r="L9938" t="n">
        <v>1</v>
      </c>
      <c r="M9938" t="n">
        <v>0</v>
      </c>
      <c r="O9938" t="n">
        <v>0</v>
      </c>
      <c r="P9938" t="n">
        <v>0</v>
      </c>
      <c r="Q9938" t="n">
        <v>0</v>
      </c>
      <c r="R9938" t="n">
        <v>17</v>
      </c>
      <c r="S9938" t="n">
        <v>0</v>
      </c>
      <c r="T9938" t="n">
        <v>156</v>
      </c>
    </row>
    <row r="9939">
      <c r="A9939" s="8" t="n">
        <v>46227</v>
      </c>
      <c r="B9939" t="inlineStr">
        <is>
          <t>YX</t>
        </is>
      </c>
      <c r="C9939" s="9">
        <f>_xlfn.XLOOKUP(B9939,Carriers[Code],Carriers[Airline])</f>
        <v/>
      </c>
      <c r="D9939" t="n">
        <v>5597</v>
      </c>
      <c r="E9939" t="inlineStr">
        <is>
          <t>JAX</t>
        </is>
      </c>
      <c r="F9939" s="10" t="n">
        <v>850</v>
      </c>
      <c r="G9939" t="inlineStr">
        <is>
          <t>0800-0859</t>
        </is>
      </c>
      <c r="H9939" s="9">
        <f>INT(F9939/100)</f>
        <v/>
      </c>
      <c r="I9939" t="n">
        <v>-5</v>
      </c>
      <c r="J9939" t="n">
        <v>0</v>
      </c>
      <c r="K9939" t="n">
        <v>-13</v>
      </c>
      <c r="L9939" t="n">
        <v>0</v>
      </c>
      <c r="M9939" t="n">
        <v>0</v>
      </c>
      <c r="O9939" t="n">
        <v>0</v>
      </c>
    </row>
    <row r="9940">
      <c r="A9940" s="8" t="n">
        <v>46227</v>
      </c>
      <c r="B9940" t="inlineStr">
        <is>
          <t>DL</t>
        </is>
      </c>
      <c r="C9940" s="9">
        <f>_xlfn.XLOOKUP(B9940,Carriers[Code],Carriers[Airline])</f>
        <v/>
      </c>
      <c r="D9940" t="n">
        <v>1780</v>
      </c>
      <c r="E9940" t="inlineStr">
        <is>
          <t>SJU</t>
        </is>
      </c>
      <c r="F9940" s="10" t="n">
        <v>851</v>
      </c>
      <c r="G9940" t="inlineStr">
        <is>
          <t>0800-0859</t>
        </is>
      </c>
      <c r="H9940" s="9">
        <f>INT(F9940/100)</f>
        <v/>
      </c>
      <c r="I9940" t="n">
        <v>5</v>
      </c>
      <c r="J9940" t="n">
        <v>0</v>
      </c>
      <c r="K9940" t="n">
        <v>-7</v>
      </c>
      <c r="L9940" t="n">
        <v>0</v>
      </c>
      <c r="M9940" t="n">
        <v>0</v>
      </c>
      <c r="O9940" t="n">
        <v>0</v>
      </c>
    </row>
    <row r="9941">
      <c r="A9941" s="8" t="n">
        <v>46227</v>
      </c>
      <c r="B9941" t="inlineStr">
        <is>
          <t>WN</t>
        </is>
      </c>
      <c r="C9941" s="9">
        <f>_xlfn.XLOOKUP(B9941,Carriers[Code],Carriers[Airline])</f>
        <v/>
      </c>
      <c r="D9941" t="n">
        <v>732</v>
      </c>
      <c r="E9941" t="inlineStr">
        <is>
          <t>BWI</t>
        </is>
      </c>
      <c r="F9941" s="10" t="n">
        <v>855</v>
      </c>
      <c r="G9941" t="inlineStr">
        <is>
          <t>0800-0859</t>
        </is>
      </c>
      <c r="H9941" s="9">
        <f>INT(F9941/100)</f>
        <v/>
      </c>
      <c r="I9941" t="n">
        <v>3</v>
      </c>
      <c r="J9941" t="n">
        <v>0</v>
      </c>
      <c r="K9941" t="n">
        <v>-8</v>
      </c>
      <c r="L9941" t="n">
        <v>0</v>
      </c>
      <c r="M9941" t="n">
        <v>0</v>
      </c>
      <c r="O9941" t="n">
        <v>0</v>
      </c>
    </row>
    <row r="9942">
      <c r="A9942" s="8" t="n">
        <v>46227</v>
      </c>
      <c r="B9942" t="inlineStr">
        <is>
          <t>YX</t>
        </is>
      </c>
      <c r="C9942" s="9">
        <f>_xlfn.XLOOKUP(B9942,Carriers[Code],Carriers[Airline])</f>
        <v/>
      </c>
      <c r="D9942" t="n">
        <v>5622</v>
      </c>
      <c r="E9942" t="inlineStr">
        <is>
          <t>RIC</t>
        </is>
      </c>
      <c r="F9942" s="10" t="n">
        <v>855</v>
      </c>
      <c r="G9942" t="inlineStr">
        <is>
          <t>0800-0859</t>
        </is>
      </c>
      <c r="H9942" s="9">
        <f>INT(F9942/100)</f>
        <v/>
      </c>
      <c r="I9942" t="n">
        <v>-11</v>
      </c>
      <c r="J9942" t="n">
        <v>0</v>
      </c>
      <c r="K9942" t="n">
        <v>-27</v>
      </c>
      <c r="L9942" t="n">
        <v>0</v>
      </c>
      <c r="M9942" t="n">
        <v>0</v>
      </c>
      <c r="O9942" t="n">
        <v>0</v>
      </c>
    </row>
    <row r="9943">
      <c r="A9943" s="8" t="n">
        <v>46227</v>
      </c>
      <c r="B9943" t="inlineStr">
        <is>
          <t>AA</t>
        </is>
      </c>
      <c r="C9943" s="9">
        <f>_xlfn.XLOOKUP(B9943,Carriers[Code],Carriers[Airline])</f>
        <v/>
      </c>
      <c r="D9943" t="n">
        <v>1239</v>
      </c>
      <c r="E9943" t="inlineStr">
        <is>
          <t>ORD</t>
        </is>
      </c>
      <c r="F9943" s="10" t="n">
        <v>858</v>
      </c>
      <c r="G9943" t="inlineStr">
        <is>
          <t>0800-0859</t>
        </is>
      </c>
      <c r="H9943" s="9">
        <f>INT(F9943/100)</f>
        <v/>
      </c>
      <c r="I9943" t="n">
        <v>-10</v>
      </c>
      <c r="J9943" t="n">
        <v>0</v>
      </c>
      <c r="K9943" t="n">
        <v>-20</v>
      </c>
      <c r="L9943" t="n">
        <v>0</v>
      </c>
      <c r="M9943" t="n">
        <v>0</v>
      </c>
      <c r="O9943" t="n">
        <v>0</v>
      </c>
    </row>
    <row r="9944">
      <c r="A9944" s="8" t="n">
        <v>46227</v>
      </c>
      <c r="B9944" t="inlineStr">
        <is>
          <t>AA</t>
        </is>
      </c>
      <c r="C9944" s="9">
        <f>_xlfn.XLOOKUP(B9944,Carriers[Code],Carriers[Airline])</f>
        <v/>
      </c>
      <c r="D9944" t="n">
        <v>2735</v>
      </c>
      <c r="E9944" t="inlineStr">
        <is>
          <t>MCO</t>
        </is>
      </c>
      <c r="F9944" s="10" t="n">
        <v>900</v>
      </c>
      <c r="G9944" t="inlineStr">
        <is>
          <t>0900-0959</t>
        </is>
      </c>
      <c r="H9944" s="9">
        <f>INT(F9944/100)</f>
        <v/>
      </c>
      <c r="I9944" t="n">
        <v>-2</v>
      </c>
      <c r="J9944" t="n">
        <v>0</v>
      </c>
      <c r="K9944" t="n">
        <v>-21</v>
      </c>
      <c r="L9944" t="n">
        <v>0</v>
      </c>
      <c r="M9944" t="n">
        <v>0</v>
      </c>
      <c r="O9944" t="n">
        <v>0</v>
      </c>
    </row>
    <row r="9945">
      <c r="A9945" s="8" t="n">
        <v>46227</v>
      </c>
      <c r="B9945" t="inlineStr">
        <is>
          <t>AS</t>
        </is>
      </c>
      <c r="C9945" s="9">
        <f>_xlfn.XLOOKUP(B9945,Carriers[Code],Carriers[Airline])</f>
        <v/>
      </c>
      <c r="D9945" t="n">
        <v>338</v>
      </c>
      <c r="E9945" t="inlineStr">
        <is>
          <t>SEA</t>
        </is>
      </c>
      <c r="F9945" s="10" t="n">
        <v>900</v>
      </c>
      <c r="G9945" t="inlineStr">
        <is>
          <t>0900-0959</t>
        </is>
      </c>
      <c r="H9945" s="9">
        <f>INT(F9945/100)</f>
        <v/>
      </c>
      <c r="I9945" t="n">
        <v>-4</v>
      </c>
      <c r="J9945" t="n">
        <v>0</v>
      </c>
      <c r="K9945" t="n">
        <v>-15</v>
      </c>
      <c r="L9945" t="n">
        <v>0</v>
      </c>
      <c r="M9945" t="n">
        <v>0</v>
      </c>
      <c r="O9945" t="n">
        <v>0</v>
      </c>
    </row>
    <row r="9946">
      <c r="A9946" s="8" t="n">
        <v>46227</v>
      </c>
      <c r="B9946" t="inlineStr">
        <is>
          <t>DL</t>
        </is>
      </c>
      <c r="C9946" s="9">
        <f>_xlfn.XLOOKUP(B9946,Carriers[Code],Carriers[Airline])</f>
        <v/>
      </c>
      <c r="D9946" t="n">
        <v>816</v>
      </c>
      <c r="E9946" t="inlineStr">
        <is>
          <t>SAT</t>
        </is>
      </c>
      <c r="F9946" s="10" t="n">
        <v>900</v>
      </c>
      <c r="G9946" t="inlineStr">
        <is>
          <t>0900-0959</t>
        </is>
      </c>
      <c r="H9946" s="9">
        <f>INT(F9946/100)</f>
        <v/>
      </c>
      <c r="I9946" t="n">
        <v>125</v>
      </c>
      <c r="J9946" t="n">
        <v>1</v>
      </c>
      <c r="K9946" t="n">
        <v>110</v>
      </c>
      <c r="L9946" t="n">
        <v>1</v>
      </c>
      <c r="M9946" t="n">
        <v>0</v>
      </c>
      <c r="O9946" t="n">
        <v>0</v>
      </c>
      <c r="P9946" t="n">
        <v>110</v>
      </c>
      <c r="Q9946" t="n">
        <v>0</v>
      </c>
      <c r="R9946" t="n">
        <v>0</v>
      </c>
      <c r="S9946" t="n">
        <v>0</v>
      </c>
      <c r="T9946" t="n">
        <v>0</v>
      </c>
    </row>
    <row r="9947">
      <c r="A9947" s="8" t="n">
        <v>46227</v>
      </c>
      <c r="B9947" t="inlineStr">
        <is>
          <t>YX</t>
        </is>
      </c>
      <c r="C9947" s="9">
        <f>_xlfn.XLOOKUP(B9947,Carriers[Code],Carriers[Airline])</f>
        <v/>
      </c>
      <c r="D9947" t="n">
        <v>5732</v>
      </c>
      <c r="E9947" t="inlineStr">
        <is>
          <t>LGA</t>
        </is>
      </c>
      <c r="F9947" s="10" t="n">
        <v>900</v>
      </c>
      <c r="G9947" t="inlineStr">
        <is>
          <t>0900-0959</t>
        </is>
      </c>
      <c r="H9947" s="9">
        <f>INT(F9947/100)</f>
        <v/>
      </c>
      <c r="I9947" t="n">
        <v>-3</v>
      </c>
      <c r="J9947" t="n">
        <v>0</v>
      </c>
      <c r="K9947" t="n">
        <v>-7</v>
      </c>
      <c r="L9947" t="n">
        <v>0</v>
      </c>
      <c r="M9947" t="n">
        <v>0</v>
      </c>
      <c r="O9947" t="n">
        <v>0</v>
      </c>
    </row>
    <row r="9948">
      <c r="A9948" s="8" t="n">
        <v>46227</v>
      </c>
      <c r="B9948" t="inlineStr">
        <is>
          <t>AA</t>
        </is>
      </c>
      <c r="C9948" s="9">
        <f>_xlfn.XLOOKUP(B9948,Carriers[Code],Carriers[Airline])</f>
        <v/>
      </c>
      <c r="D9948" t="n">
        <v>479</v>
      </c>
      <c r="E9948" t="inlineStr">
        <is>
          <t>DFW</t>
        </is>
      </c>
      <c r="F9948" s="10" t="n">
        <v>901</v>
      </c>
      <c r="G9948" t="inlineStr">
        <is>
          <t>0900-0959</t>
        </is>
      </c>
      <c r="H9948" s="9">
        <f>INT(F9948/100)</f>
        <v/>
      </c>
      <c r="I9948" t="n">
        <v>-7</v>
      </c>
      <c r="J9948" t="n">
        <v>0</v>
      </c>
      <c r="K9948" t="n">
        <v>-37</v>
      </c>
      <c r="L9948" t="n">
        <v>0</v>
      </c>
      <c r="M9948" t="n">
        <v>0</v>
      </c>
      <c r="O9948" t="n">
        <v>0</v>
      </c>
    </row>
    <row r="9949">
      <c r="A9949" s="8" t="n">
        <v>46227</v>
      </c>
      <c r="B9949" t="inlineStr">
        <is>
          <t>B6</t>
        </is>
      </c>
      <c r="C9949" s="9">
        <f>_xlfn.XLOOKUP(B9949,Carriers[Code],Carriers[Airline])</f>
        <v/>
      </c>
      <c r="D9949" t="n">
        <v>21</v>
      </c>
      <c r="E9949" t="inlineStr">
        <is>
          <t>PBI</t>
        </is>
      </c>
      <c r="F9949" s="10" t="n">
        <v>902</v>
      </c>
      <c r="G9949" t="inlineStr">
        <is>
          <t>0900-0959</t>
        </is>
      </c>
      <c r="H9949" s="9">
        <f>INT(F9949/100)</f>
        <v/>
      </c>
      <c r="I9949" t="n">
        <v>-6</v>
      </c>
      <c r="J9949" t="n">
        <v>0</v>
      </c>
      <c r="K9949" t="n">
        <v>-14</v>
      </c>
      <c r="L9949" t="n">
        <v>0</v>
      </c>
      <c r="M9949" t="n">
        <v>0</v>
      </c>
      <c r="O9949" t="n">
        <v>0</v>
      </c>
    </row>
    <row r="9950">
      <c r="A9950" s="8" t="n">
        <v>46227</v>
      </c>
      <c r="B9950" t="inlineStr">
        <is>
          <t>DL</t>
        </is>
      </c>
      <c r="C9950" s="9">
        <f>_xlfn.XLOOKUP(B9950,Carriers[Code],Carriers[Airline])</f>
        <v/>
      </c>
      <c r="D9950" t="n">
        <v>456</v>
      </c>
      <c r="E9950" t="inlineStr">
        <is>
          <t>ATL</t>
        </is>
      </c>
      <c r="F9950" s="10" t="n">
        <v>905</v>
      </c>
      <c r="G9950" t="inlineStr">
        <is>
          <t>0900-0959</t>
        </is>
      </c>
      <c r="H9950" s="9">
        <f>INT(F9950/100)</f>
        <v/>
      </c>
      <c r="I9950" t="n">
        <v>-1</v>
      </c>
      <c r="J9950" t="n">
        <v>0</v>
      </c>
      <c r="K9950" t="n">
        <v>11</v>
      </c>
      <c r="L9950" t="n">
        <v>0</v>
      </c>
      <c r="M9950" t="n">
        <v>0</v>
      </c>
      <c r="O9950" t="n">
        <v>0</v>
      </c>
    </row>
    <row r="9951">
      <c r="A9951" s="8" t="n">
        <v>46227</v>
      </c>
      <c r="B9951" t="inlineStr">
        <is>
          <t>YX</t>
        </is>
      </c>
      <c r="C9951" s="9">
        <f>_xlfn.XLOOKUP(B9951,Carriers[Code],Carriers[Airline])</f>
        <v/>
      </c>
      <c r="D9951" t="n">
        <v>5720</v>
      </c>
      <c r="E9951" t="inlineStr">
        <is>
          <t>JFK</t>
        </is>
      </c>
      <c r="F9951" s="10" t="n">
        <v>905</v>
      </c>
      <c r="G9951" t="inlineStr">
        <is>
          <t>0900-0959</t>
        </is>
      </c>
      <c r="H9951" s="9">
        <f>INT(F9951/100)</f>
        <v/>
      </c>
      <c r="I9951" t="n">
        <v>-2</v>
      </c>
      <c r="J9951" t="n">
        <v>0</v>
      </c>
      <c r="K9951" t="n">
        <v>-4</v>
      </c>
      <c r="L9951" t="n">
        <v>0</v>
      </c>
      <c r="M9951" t="n">
        <v>0</v>
      </c>
      <c r="O9951" t="n">
        <v>0</v>
      </c>
    </row>
    <row r="9952">
      <c r="A9952" s="8" t="n">
        <v>46227</v>
      </c>
      <c r="B9952" t="inlineStr">
        <is>
          <t>UA</t>
        </is>
      </c>
      <c r="C9952" s="9">
        <f>_xlfn.XLOOKUP(B9952,Carriers[Code],Carriers[Airline])</f>
        <v/>
      </c>
      <c r="D9952" t="n">
        <v>2002</v>
      </c>
      <c r="E9952" t="inlineStr">
        <is>
          <t>SFO</t>
        </is>
      </c>
      <c r="F9952" s="10" t="n">
        <v>907</v>
      </c>
      <c r="G9952" t="inlineStr">
        <is>
          <t>0900-0959</t>
        </is>
      </c>
      <c r="H9952" s="9">
        <f>INT(F9952/100)</f>
        <v/>
      </c>
      <c r="I9952" t="n">
        <v>0</v>
      </c>
      <c r="J9952" t="n">
        <v>0</v>
      </c>
      <c r="K9952" t="n">
        <v>-31</v>
      </c>
      <c r="L9952" t="n">
        <v>0</v>
      </c>
      <c r="M9952" t="n">
        <v>0</v>
      </c>
      <c r="O9952" t="n">
        <v>0</v>
      </c>
    </row>
    <row r="9953">
      <c r="A9953" s="8" t="n">
        <v>46227</v>
      </c>
      <c r="B9953" t="inlineStr">
        <is>
          <t>YX</t>
        </is>
      </c>
      <c r="C9953" s="9">
        <f>_xlfn.XLOOKUP(B9953,Carriers[Code],Carriers[Airline])</f>
        <v/>
      </c>
      <c r="D9953" t="n">
        <v>5614</v>
      </c>
      <c r="E9953" t="inlineStr">
        <is>
          <t>MKE</t>
        </is>
      </c>
      <c r="F9953" s="10" t="n">
        <v>910</v>
      </c>
      <c r="G9953" t="inlineStr">
        <is>
          <t>0900-0959</t>
        </is>
      </c>
      <c r="H9953" s="9">
        <f>INT(F9953/100)</f>
        <v/>
      </c>
      <c r="I9953" t="n">
        <v>-4</v>
      </c>
      <c r="J9953" t="n">
        <v>0</v>
      </c>
      <c r="K9953" t="n">
        <v>-12</v>
      </c>
      <c r="L9953" t="n">
        <v>0</v>
      </c>
      <c r="M9953" t="n">
        <v>0</v>
      </c>
      <c r="O9953" t="n">
        <v>0</v>
      </c>
    </row>
    <row r="9954">
      <c r="A9954" s="8" t="n">
        <v>46227</v>
      </c>
      <c r="B9954" t="inlineStr">
        <is>
          <t>B6</t>
        </is>
      </c>
      <c r="C9954" s="9">
        <f>_xlfn.XLOOKUP(B9954,Carriers[Code],Carriers[Airline])</f>
        <v/>
      </c>
      <c r="D9954" t="n">
        <v>2033</v>
      </c>
      <c r="E9954" t="inlineStr">
        <is>
          <t>IAH</t>
        </is>
      </c>
      <c r="F9954" s="10" t="n">
        <v>915</v>
      </c>
      <c r="G9954" t="inlineStr">
        <is>
          <t>0900-0959</t>
        </is>
      </c>
      <c r="H9954" s="9">
        <f>INT(F9954/100)</f>
        <v/>
      </c>
      <c r="I9954" t="n">
        <v>-10</v>
      </c>
      <c r="J9954" t="n">
        <v>0</v>
      </c>
      <c r="K9954" t="n">
        <v>-6</v>
      </c>
      <c r="L9954" t="n">
        <v>0</v>
      </c>
      <c r="M9954" t="n">
        <v>0</v>
      </c>
      <c r="O9954" t="n">
        <v>0</v>
      </c>
    </row>
    <row r="9955">
      <c r="A9955" s="8" t="n">
        <v>46227</v>
      </c>
      <c r="B9955" t="inlineStr">
        <is>
          <t>DL</t>
        </is>
      </c>
      <c r="C9955" s="9">
        <f>_xlfn.XLOOKUP(B9955,Carriers[Code],Carriers[Airline])</f>
        <v/>
      </c>
      <c r="D9955" t="n">
        <v>1748</v>
      </c>
      <c r="E9955" t="inlineStr">
        <is>
          <t>DTW</t>
        </is>
      </c>
      <c r="F9955" s="10" t="n">
        <v>915</v>
      </c>
      <c r="G9955" t="inlineStr">
        <is>
          <t>0900-0959</t>
        </is>
      </c>
      <c r="H9955" s="9">
        <f>INT(F9955/100)</f>
        <v/>
      </c>
      <c r="I9955" t="n">
        <v>-6</v>
      </c>
      <c r="J9955" t="n">
        <v>0</v>
      </c>
      <c r="K9955" t="n">
        <v>-3</v>
      </c>
      <c r="L9955" t="n">
        <v>0</v>
      </c>
      <c r="M9955" t="n">
        <v>0</v>
      </c>
      <c r="O9955" t="n">
        <v>0</v>
      </c>
    </row>
    <row r="9956">
      <c r="A9956" s="8" t="n">
        <v>46227</v>
      </c>
      <c r="B9956" t="inlineStr">
        <is>
          <t>YX</t>
        </is>
      </c>
      <c r="C9956" s="9">
        <f>_xlfn.XLOOKUP(B9956,Carriers[Code],Carriers[Airline])</f>
        <v/>
      </c>
      <c r="D9956" t="n">
        <v>5693</v>
      </c>
      <c r="E9956" t="inlineStr">
        <is>
          <t>DCA</t>
        </is>
      </c>
      <c r="F9956" s="10" t="n">
        <v>915</v>
      </c>
      <c r="G9956" t="inlineStr">
        <is>
          <t>0900-0959</t>
        </is>
      </c>
      <c r="H9956" s="9">
        <f>INT(F9956/100)</f>
        <v/>
      </c>
      <c r="I9956" t="n">
        <v>18</v>
      </c>
      <c r="J9956" t="n">
        <v>1</v>
      </c>
      <c r="K9956" t="n">
        <v>11</v>
      </c>
      <c r="L9956" t="n">
        <v>0</v>
      </c>
      <c r="M9956" t="n">
        <v>0</v>
      </c>
      <c r="O9956" t="n">
        <v>0</v>
      </c>
    </row>
    <row r="9957">
      <c r="A9957" s="8" t="n">
        <v>46227</v>
      </c>
      <c r="B9957" t="inlineStr">
        <is>
          <t>B6</t>
        </is>
      </c>
      <c r="C9957" s="9">
        <f>_xlfn.XLOOKUP(B9957,Carriers[Code],Carriers[Airline])</f>
        <v/>
      </c>
      <c r="D9957" t="n">
        <v>385</v>
      </c>
      <c r="E9957" t="inlineStr">
        <is>
          <t>PIT</t>
        </is>
      </c>
      <c r="F9957" s="10" t="n">
        <v>916</v>
      </c>
      <c r="G9957" t="inlineStr">
        <is>
          <t>0900-0959</t>
        </is>
      </c>
      <c r="H9957" s="9">
        <f>INT(F9957/100)</f>
        <v/>
      </c>
      <c r="I9957" t="n">
        <v>-11</v>
      </c>
      <c r="J9957" t="n">
        <v>0</v>
      </c>
      <c r="K9957" t="n">
        <v>-18</v>
      </c>
      <c r="L9957" t="n">
        <v>0</v>
      </c>
      <c r="M9957" t="n">
        <v>0</v>
      </c>
      <c r="O9957" t="n">
        <v>0</v>
      </c>
    </row>
    <row r="9958">
      <c r="A9958" s="8" t="n">
        <v>46227</v>
      </c>
      <c r="B9958" t="inlineStr">
        <is>
          <t>AA</t>
        </is>
      </c>
      <c r="C9958" s="9">
        <f>_xlfn.XLOOKUP(B9958,Carriers[Code],Carriers[Airline])</f>
        <v/>
      </c>
      <c r="D9958" t="n">
        <v>1605</v>
      </c>
      <c r="E9958" t="inlineStr">
        <is>
          <t>DCA</t>
        </is>
      </c>
      <c r="F9958" s="10" t="n">
        <v>918</v>
      </c>
      <c r="G9958" t="inlineStr">
        <is>
          <t>0900-0959</t>
        </is>
      </c>
      <c r="H9958" s="9">
        <f>INT(F9958/100)</f>
        <v/>
      </c>
      <c r="I9958" t="n">
        <v>-6</v>
      </c>
      <c r="J9958" t="n">
        <v>0</v>
      </c>
      <c r="K9958" t="n">
        <v>8</v>
      </c>
      <c r="L9958" t="n">
        <v>0</v>
      </c>
      <c r="M9958" t="n">
        <v>0</v>
      </c>
      <c r="O9958" t="n">
        <v>0</v>
      </c>
    </row>
    <row r="9959">
      <c r="A9959" s="8" t="n">
        <v>46227</v>
      </c>
      <c r="B9959" t="inlineStr">
        <is>
          <t>DL</t>
        </is>
      </c>
      <c r="C9959" s="9">
        <f>_xlfn.XLOOKUP(B9959,Carriers[Code],Carriers[Airline])</f>
        <v/>
      </c>
      <c r="D9959" t="n">
        <v>1245</v>
      </c>
      <c r="E9959" t="inlineStr">
        <is>
          <t>PBI</t>
        </is>
      </c>
      <c r="F9959" s="10" t="n">
        <v>920</v>
      </c>
      <c r="G9959" t="inlineStr">
        <is>
          <t>0900-0959</t>
        </is>
      </c>
      <c r="H9959" s="9">
        <f>INT(F9959/100)</f>
        <v/>
      </c>
      <c r="I9959" t="n">
        <v>-5</v>
      </c>
      <c r="J9959" t="n">
        <v>0</v>
      </c>
      <c r="K9959" t="n">
        <v>-29</v>
      </c>
      <c r="L9959" t="n">
        <v>0</v>
      </c>
      <c r="M9959" t="n">
        <v>0</v>
      </c>
      <c r="O9959" t="n">
        <v>0</v>
      </c>
    </row>
    <row r="9960">
      <c r="A9960" s="8" t="n">
        <v>46227</v>
      </c>
      <c r="B9960" t="inlineStr">
        <is>
          <t>YX</t>
        </is>
      </c>
      <c r="C9960" s="9">
        <f>_xlfn.XLOOKUP(B9960,Carriers[Code],Carriers[Airline])</f>
        <v/>
      </c>
      <c r="D9960" t="n">
        <v>5809</v>
      </c>
      <c r="E9960" t="inlineStr">
        <is>
          <t>ORF</t>
        </is>
      </c>
      <c r="F9960" s="10" t="n">
        <v>920</v>
      </c>
      <c r="G9960" t="inlineStr">
        <is>
          <t>0900-0959</t>
        </is>
      </c>
      <c r="H9960" s="9">
        <f>INT(F9960/100)</f>
        <v/>
      </c>
      <c r="I9960" t="n">
        <v>-10</v>
      </c>
      <c r="J9960" t="n">
        <v>0</v>
      </c>
      <c r="K9960" t="n">
        <v>-17</v>
      </c>
      <c r="L9960" t="n">
        <v>0</v>
      </c>
      <c r="M9960" t="n">
        <v>0</v>
      </c>
      <c r="O9960" t="n">
        <v>0</v>
      </c>
    </row>
    <row r="9961">
      <c r="A9961" s="8" t="n">
        <v>46227</v>
      </c>
      <c r="B9961" t="inlineStr">
        <is>
          <t>B6</t>
        </is>
      </c>
      <c r="C9961" s="9">
        <f>_xlfn.XLOOKUP(B9961,Carriers[Code],Carriers[Airline])</f>
        <v/>
      </c>
      <c r="D9961" t="n">
        <v>1324</v>
      </c>
      <c r="E9961" t="inlineStr">
        <is>
          <t>MVY</t>
        </is>
      </c>
      <c r="F9961" s="10" t="n">
        <v>921</v>
      </c>
      <c r="G9961" t="inlineStr">
        <is>
          <t>0900-0959</t>
        </is>
      </c>
      <c r="H9961" s="9">
        <f>INT(F9961/100)</f>
        <v/>
      </c>
      <c r="I9961" t="n">
        <v>-9</v>
      </c>
      <c r="J9961" t="n">
        <v>0</v>
      </c>
      <c r="K9961" t="n">
        <v>-19</v>
      </c>
      <c r="L9961" t="n">
        <v>0</v>
      </c>
      <c r="M9961" t="n">
        <v>0</v>
      </c>
      <c r="O9961" t="n">
        <v>0</v>
      </c>
    </row>
    <row r="9962">
      <c r="A9962" s="8" t="n">
        <v>46227</v>
      </c>
      <c r="B9962" t="inlineStr">
        <is>
          <t>YX</t>
        </is>
      </c>
      <c r="C9962" s="9">
        <f>_xlfn.XLOOKUP(B9962,Carriers[Code],Carriers[Airline])</f>
        <v/>
      </c>
      <c r="D9962" t="n">
        <v>4666</v>
      </c>
      <c r="E9962" t="inlineStr">
        <is>
          <t>BUF</t>
        </is>
      </c>
      <c r="F9962" s="10" t="n">
        <v>921</v>
      </c>
      <c r="G9962" t="inlineStr">
        <is>
          <t>0900-0959</t>
        </is>
      </c>
      <c r="H9962" s="9">
        <f>INT(F9962/100)</f>
        <v/>
      </c>
      <c r="I9962" t="n">
        <v>3</v>
      </c>
      <c r="J9962" t="n">
        <v>0</v>
      </c>
      <c r="K9962" t="n">
        <v>13</v>
      </c>
      <c r="L9962" t="n">
        <v>0</v>
      </c>
      <c r="M9962" t="n">
        <v>0</v>
      </c>
      <c r="O9962" t="n">
        <v>0</v>
      </c>
    </row>
    <row r="9963">
      <c r="A9963" s="8" t="n">
        <v>46227</v>
      </c>
      <c r="B9963" t="inlineStr">
        <is>
          <t>UA</t>
        </is>
      </c>
      <c r="C9963" s="9">
        <f>_xlfn.XLOOKUP(B9963,Carriers[Code],Carriers[Airline])</f>
        <v/>
      </c>
      <c r="D9963" t="n">
        <v>2098</v>
      </c>
      <c r="E9963" t="inlineStr">
        <is>
          <t>IAD</t>
        </is>
      </c>
      <c r="F9963" s="10" t="n">
        <v>925</v>
      </c>
      <c r="G9963" t="inlineStr">
        <is>
          <t>0900-0959</t>
        </is>
      </c>
      <c r="H9963" s="9">
        <f>INT(F9963/100)</f>
        <v/>
      </c>
      <c r="I9963" t="n">
        <v>-4</v>
      </c>
      <c r="J9963" t="n">
        <v>0</v>
      </c>
      <c r="K9963" t="n">
        <v>-14</v>
      </c>
      <c r="L9963" t="n">
        <v>0</v>
      </c>
      <c r="M9963" t="n">
        <v>0</v>
      </c>
      <c r="O9963" t="n">
        <v>0</v>
      </c>
    </row>
    <row r="9964">
      <c r="A9964" s="8" t="n">
        <v>46227</v>
      </c>
      <c r="B9964" t="inlineStr">
        <is>
          <t>YX</t>
        </is>
      </c>
      <c r="C9964" s="9">
        <f>_xlfn.XLOOKUP(B9964,Carriers[Code],Carriers[Airline])</f>
        <v/>
      </c>
      <c r="D9964" t="n">
        <v>5615</v>
      </c>
      <c r="E9964" t="inlineStr">
        <is>
          <t>SDF</t>
        </is>
      </c>
      <c r="F9964" s="10" t="n">
        <v>926</v>
      </c>
      <c r="G9964" t="inlineStr">
        <is>
          <t>0900-0959</t>
        </is>
      </c>
      <c r="H9964" s="9">
        <f>INT(F9964/100)</f>
        <v/>
      </c>
      <c r="I9964" t="n">
        <v>-7</v>
      </c>
      <c r="J9964" t="n">
        <v>0</v>
      </c>
      <c r="K9964" t="n">
        <v>-17</v>
      </c>
      <c r="L9964" t="n">
        <v>0</v>
      </c>
      <c r="M9964" t="n">
        <v>0</v>
      </c>
      <c r="O9964" t="n">
        <v>0</v>
      </c>
    </row>
    <row r="9965">
      <c r="A9965" s="8" t="n">
        <v>46227</v>
      </c>
      <c r="B9965" t="inlineStr">
        <is>
          <t>UA</t>
        </is>
      </c>
      <c r="C9965" s="9">
        <f>_xlfn.XLOOKUP(B9965,Carriers[Code],Carriers[Airline])</f>
        <v/>
      </c>
      <c r="D9965" t="n">
        <v>1307</v>
      </c>
      <c r="E9965" t="inlineStr">
        <is>
          <t>EWR</t>
        </is>
      </c>
      <c r="F9965" s="10" t="n">
        <v>930</v>
      </c>
      <c r="G9965" t="inlineStr">
        <is>
          <t>0900-0959</t>
        </is>
      </c>
      <c r="H9965" s="9">
        <f>INT(F9965/100)</f>
        <v/>
      </c>
      <c r="I9965" t="n">
        <v>-2</v>
      </c>
      <c r="J9965" t="n">
        <v>0</v>
      </c>
      <c r="K9965" t="n">
        <v>-8</v>
      </c>
      <c r="L9965" t="n">
        <v>0</v>
      </c>
      <c r="M9965" t="n">
        <v>0</v>
      </c>
      <c r="O9965" t="n">
        <v>0</v>
      </c>
    </row>
    <row r="9966">
      <c r="A9966" s="8" t="n">
        <v>46227</v>
      </c>
      <c r="B9966" t="inlineStr">
        <is>
          <t>B6</t>
        </is>
      </c>
      <c r="C9966" s="9">
        <f>_xlfn.XLOOKUP(B9966,Carriers[Code],Carriers[Airline])</f>
        <v/>
      </c>
      <c r="D9966" t="n">
        <v>2352</v>
      </c>
      <c r="E9966" t="inlineStr">
        <is>
          <t>ACK</t>
        </is>
      </c>
      <c r="F9966" s="10" t="n">
        <v>934</v>
      </c>
      <c r="G9966" t="inlineStr">
        <is>
          <t>0900-0959</t>
        </is>
      </c>
      <c r="H9966" s="9">
        <f>INT(F9966/100)</f>
        <v/>
      </c>
      <c r="I9966" t="n">
        <v>-8</v>
      </c>
      <c r="J9966" t="n">
        <v>0</v>
      </c>
      <c r="K9966" t="n">
        <v>-16</v>
      </c>
      <c r="L9966" t="n">
        <v>0</v>
      </c>
      <c r="M9966" t="n">
        <v>0</v>
      </c>
      <c r="O9966" t="n">
        <v>0</v>
      </c>
    </row>
    <row r="9967">
      <c r="A9967" s="8" t="n">
        <v>46227</v>
      </c>
      <c r="B9967" t="inlineStr">
        <is>
          <t>YX</t>
        </is>
      </c>
      <c r="C9967" s="9">
        <f>_xlfn.XLOOKUP(B9967,Carriers[Code],Carriers[Airline])</f>
        <v/>
      </c>
      <c r="D9967" t="n">
        <v>4708</v>
      </c>
      <c r="E9967" t="inlineStr">
        <is>
          <t>ACK</t>
        </is>
      </c>
      <c r="F9967" s="10" t="n">
        <v>935</v>
      </c>
      <c r="G9967" t="inlineStr">
        <is>
          <t>0900-0959</t>
        </is>
      </c>
      <c r="H9967" s="9">
        <f>INT(F9967/100)</f>
        <v/>
      </c>
      <c r="I9967" t="n">
        <v>-4</v>
      </c>
      <c r="J9967" t="n">
        <v>0</v>
      </c>
      <c r="K9967" t="n">
        <v>-15</v>
      </c>
      <c r="L9967" t="n">
        <v>0</v>
      </c>
      <c r="M9967" t="n">
        <v>0</v>
      </c>
      <c r="O9967" t="n">
        <v>0</v>
      </c>
    </row>
    <row r="9968">
      <c r="A9968" s="8" t="n">
        <v>46227</v>
      </c>
      <c r="B9968" t="inlineStr">
        <is>
          <t>AA</t>
        </is>
      </c>
      <c r="C9968" s="9">
        <f>_xlfn.XLOOKUP(B9968,Carriers[Code],Carriers[Airline])</f>
        <v/>
      </c>
      <c r="D9968" t="n">
        <v>3225</v>
      </c>
      <c r="E9968" t="inlineStr">
        <is>
          <t>PHL</t>
        </is>
      </c>
      <c r="F9968" s="10" t="n">
        <v>937</v>
      </c>
      <c r="G9968" t="inlineStr">
        <is>
          <t>0900-0959</t>
        </is>
      </c>
      <c r="H9968" s="9">
        <f>INT(F9968/100)</f>
        <v/>
      </c>
      <c r="I9968" t="n">
        <v>6</v>
      </c>
      <c r="J9968" t="n">
        <v>0</v>
      </c>
      <c r="K9968" t="n">
        <v>-1</v>
      </c>
      <c r="L9968" t="n">
        <v>0</v>
      </c>
      <c r="M9968" t="n">
        <v>0</v>
      </c>
      <c r="O9968" t="n">
        <v>0</v>
      </c>
    </row>
    <row r="9969">
      <c r="A9969" s="8" t="n">
        <v>46227</v>
      </c>
      <c r="B9969" t="inlineStr">
        <is>
          <t>UA</t>
        </is>
      </c>
      <c r="C9969" s="9">
        <f>_xlfn.XLOOKUP(B9969,Carriers[Code],Carriers[Airline])</f>
        <v/>
      </c>
      <c r="D9969" t="n">
        <v>662</v>
      </c>
      <c r="E9969" t="inlineStr">
        <is>
          <t>DEN</t>
        </is>
      </c>
      <c r="F9969" s="10" t="n">
        <v>940</v>
      </c>
      <c r="G9969" t="inlineStr">
        <is>
          <t>0900-0959</t>
        </is>
      </c>
      <c r="H9969" s="9">
        <f>INT(F9969/100)</f>
        <v/>
      </c>
      <c r="I9969" t="n">
        <v>0</v>
      </c>
      <c r="J9969" t="n">
        <v>0</v>
      </c>
      <c r="K9969" t="n">
        <v>-4</v>
      </c>
      <c r="L9969" t="n">
        <v>0</v>
      </c>
      <c r="M9969" t="n">
        <v>0</v>
      </c>
      <c r="O9969" t="n">
        <v>0</v>
      </c>
    </row>
    <row r="9970">
      <c r="A9970" s="8" t="n">
        <v>46227</v>
      </c>
      <c r="B9970" t="inlineStr">
        <is>
          <t>B6</t>
        </is>
      </c>
      <c r="C9970" s="9">
        <f>_xlfn.XLOOKUP(B9970,Carriers[Code],Carriers[Airline])</f>
        <v/>
      </c>
      <c r="D9970" t="n">
        <v>267</v>
      </c>
      <c r="E9970" t="inlineStr">
        <is>
          <t>CHS</t>
        </is>
      </c>
      <c r="F9970" s="10" t="n">
        <v>945</v>
      </c>
      <c r="G9970" t="inlineStr">
        <is>
          <t>0900-0959</t>
        </is>
      </c>
      <c r="H9970" s="9">
        <f>INT(F9970/100)</f>
        <v/>
      </c>
      <c r="I9970" t="n">
        <v>92</v>
      </c>
      <c r="J9970" t="n">
        <v>1</v>
      </c>
      <c r="K9970" t="n">
        <v>83</v>
      </c>
      <c r="L9970" t="n">
        <v>1</v>
      </c>
      <c r="M9970" t="n">
        <v>0</v>
      </c>
      <c r="O9970" t="n">
        <v>0</v>
      </c>
      <c r="P9970" t="n">
        <v>35</v>
      </c>
      <c r="Q9970" t="n">
        <v>0</v>
      </c>
      <c r="R9970" t="n">
        <v>0</v>
      </c>
      <c r="S9970" t="n">
        <v>0</v>
      </c>
      <c r="T9970" t="n">
        <v>48</v>
      </c>
    </row>
    <row r="9971">
      <c r="A9971" s="8" t="n">
        <v>46227</v>
      </c>
      <c r="B9971" t="inlineStr">
        <is>
          <t>B6</t>
        </is>
      </c>
      <c r="C9971" s="9">
        <f>_xlfn.XLOOKUP(B9971,Carriers[Code],Carriers[Airline])</f>
        <v/>
      </c>
      <c r="D9971" t="n">
        <v>1833</v>
      </c>
      <c r="E9971" t="inlineStr">
        <is>
          <t>SFO</t>
        </is>
      </c>
      <c r="F9971" s="10" t="n">
        <v>950</v>
      </c>
      <c r="G9971" t="inlineStr">
        <is>
          <t>0900-0959</t>
        </is>
      </c>
      <c r="H9971" s="9">
        <f>INT(F9971/100)</f>
        <v/>
      </c>
      <c r="I9971" t="n">
        <v>-5</v>
      </c>
      <c r="J9971" t="n">
        <v>0</v>
      </c>
      <c r="K9971" t="n">
        <v>22</v>
      </c>
      <c r="L9971" t="n">
        <v>1</v>
      </c>
      <c r="M9971" t="n">
        <v>0</v>
      </c>
      <c r="O9971" t="n">
        <v>0</v>
      </c>
      <c r="P9971" t="n">
        <v>0</v>
      </c>
      <c r="Q9971" t="n">
        <v>0</v>
      </c>
      <c r="R9971" t="n">
        <v>22</v>
      </c>
      <c r="S9971" t="n">
        <v>0</v>
      </c>
      <c r="T9971" t="n">
        <v>0</v>
      </c>
    </row>
    <row r="9972">
      <c r="A9972" s="8" t="n">
        <v>46227</v>
      </c>
      <c r="B9972" t="inlineStr">
        <is>
          <t>UA</t>
        </is>
      </c>
      <c r="C9972" s="9">
        <f>_xlfn.XLOOKUP(B9972,Carriers[Code],Carriers[Airline])</f>
        <v/>
      </c>
      <c r="D9972" t="n">
        <v>1349</v>
      </c>
      <c r="E9972" t="inlineStr">
        <is>
          <t>ORD</t>
        </is>
      </c>
      <c r="F9972" s="10" t="n">
        <v>950</v>
      </c>
      <c r="G9972" t="inlineStr">
        <is>
          <t>0900-0959</t>
        </is>
      </c>
      <c r="H9972" s="9">
        <f>INT(F9972/100)</f>
        <v/>
      </c>
      <c r="I9972" t="n">
        <v>-3</v>
      </c>
      <c r="J9972" t="n">
        <v>0</v>
      </c>
      <c r="K9972" t="n">
        <v>-11</v>
      </c>
      <c r="L9972" t="n">
        <v>0</v>
      </c>
      <c r="M9972" t="n">
        <v>0</v>
      </c>
      <c r="O9972" t="n">
        <v>0</v>
      </c>
    </row>
    <row r="9973">
      <c r="A9973" s="8" t="n">
        <v>46227</v>
      </c>
      <c r="B9973" t="inlineStr">
        <is>
          <t>B6</t>
        </is>
      </c>
      <c r="C9973" s="9">
        <f>_xlfn.XLOOKUP(B9973,Carriers[Code],Carriers[Airline])</f>
        <v/>
      </c>
      <c r="D9973" t="n">
        <v>395</v>
      </c>
      <c r="E9973" t="inlineStr">
        <is>
          <t>PDX</t>
        </is>
      </c>
      <c r="F9973" s="10" t="n">
        <v>955</v>
      </c>
      <c r="G9973" t="inlineStr">
        <is>
          <t>0900-0959</t>
        </is>
      </c>
      <c r="H9973" s="9">
        <f>INT(F9973/100)</f>
        <v/>
      </c>
      <c r="I9973" t="n">
        <v>51</v>
      </c>
      <c r="J9973" t="n">
        <v>1</v>
      </c>
      <c r="K9973" t="n">
        <v>56</v>
      </c>
      <c r="L9973" t="n">
        <v>1</v>
      </c>
      <c r="M9973" t="n">
        <v>0</v>
      </c>
      <c r="O9973" t="n">
        <v>0</v>
      </c>
      <c r="P9973" t="n">
        <v>0</v>
      </c>
      <c r="Q9973" t="n">
        <v>0</v>
      </c>
      <c r="R9973" t="n">
        <v>5</v>
      </c>
      <c r="S9973" t="n">
        <v>18</v>
      </c>
      <c r="T9973" t="n">
        <v>33</v>
      </c>
    </row>
    <row r="9974">
      <c r="A9974" s="8" t="n">
        <v>46227</v>
      </c>
      <c r="B9974" t="inlineStr">
        <is>
          <t>MQ</t>
        </is>
      </c>
      <c r="C9974" s="9">
        <f>_xlfn.XLOOKUP(B9974,Carriers[Code],Carriers[Airline])</f>
        <v/>
      </c>
      <c r="D9974" t="n">
        <v>4171</v>
      </c>
      <c r="E9974" t="inlineStr">
        <is>
          <t>ROC</t>
        </is>
      </c>
      <c r="F9974" s="10" t="n">
        <v>955</v>
      </c>
      <c r="G9974" t="inlineStr">
        <is>
          <t>0900-0959</t>
        </is>
      </c>
      <c r="H9974" s="9">
        <f>INT(F9974/100)</f>
        <v/>
      </c>
      <c r="I9974" t="n">
        <v>-4</v>
      </c>
      <c r="J9974" t="n">
        <v>0</v>
      </c>
      <c r="K9974" t="n">
        <v>-27</v>
      </c>
      <c r="L9974" t="n">
        <v>0</v>
      </c>
      <c r="M9974" t="n">
        <v>0</v>
      </c>
      <c r="O9974" t="n">
        <v>0</v>
      </c>
    </row>
    <row r="9975">
      <c r="A9975" s="8" t="n">
        <v>46227</v>
      </c>
      <c r="B9975" t="inlineStr">
        <is>
          <t>B6</t>
        </is>
      </c>
      <c r="C9975" s="9">
        <f>_xlfn.XLOOKUP(B9975,Carriers[Code],Carriers[Airline])</f>
        <v/>
      </c>
      <c r="D9975" t="n">
        <v>807</v>
      </c>
      <c r="E9975" t="inlineStr">
        <is>
          <t>STT</t>
        </is>
      </c>
      <c r="F9975" s="10" t="n">
        <v>956</v>
      </c>
      <c r="G9975" t="inlineStr">
        <is>
          <t>0900-0959</t>
        </is>
      </c>
      <c r="H9975" s="9">
        <f>INT(F9975/100)</f>
        <v/>
      </c>
      <c r="I9975" t="n">
        <v>24</v>
      </c>
      <c r="J9975" t="n">
        <v>1</v>
      </c>
      <c r="K9975" t="n">
        <v>24</v>
      </c>
      <c r="L9975" t="n">
        <v>1</v>
      </c>
      <c r="M9975" t="n">
        <v>0</v>
      </c>
      <c r="O9975" t="n">
        <v>0</v>
      </c>
      <c r="P9975" t="n">
        <v>0</v>
      </c>
      <c r="Q9975" t="n">
        <v>0</v>
      </c>
      <c r="R9975" t="n">
        <v>23</v>
      </c>
      <c r="S9975" t="n">
        <v>0</v>
      </c>
      <c r="T9975" t="n">
        <v>1</v>
      </c>
    </row>
    <row r="9976">
      <c r="A9976" s="8" t="n">
        <v>46227</v>
      </c>
      <c r="B9976" t="inlineStr">
        <is>
          <t>DL</t>
        </is>
      </c>
      <c r="C9976" s="9">
        <f>_xlfn.XLOOKUP(B9976,Carriers[Code],Carriers[Airline])</f>
        <v/>
      </c>
      <c r="D9976" t="n">
        <v>2118</v>
      </c>
      <c r="E9976" t="inlineStr">
        <is>
          <t>RDU</t>
        </is>
      </c>
      <c r="F9976" s="10" t="n">
        <v>1000</v>
      </c>
      <c r="G9976" t="inlineStr">
        <is>
          <t>1000-1059</t>
        </is>
      </c>
      <c r="H9976" s="9">
        <f>INT(F9976/100)</f>
        <v/>
      </c>
      <c r="I9976" t="n">
        <v>4</v>
      </c>
      <c r="J9976" t="n">
        <v>0</v>
      </c>
      <c r="K9976" t="n">
        <v>-2</v>
      </c>
      <c r="L9976" t="n">
        <v>0</v>
      </c>
      <c r="M9976" t="n">
        <v>0</v>
      </c>
      <c r="O9976" t="n">
        <v>0</v>
      </c>
    </row>
    <row r="9977">
      <c r="A9977" s="8" t="n">
        <v>46227</v>
      </c>
      <c r="B9977" t="inlineStr">
        <is>
          <t>YX</t>
        </is>
      </c>
      <c r="C9977" s="9">
        <f>_xlfn.XLOOKUP(B9977,Carriers[Code],Carriers[Airline])</f>
        <v/>
      </c>
      <c r="D9977" t="n">
        <v>5744</v>
      </c>
      <c r="E9977" t="inlineStr">
        <is>
          <t>LGA</t>
        </is>
      </c>
      <c r="F9977" s="10" t="n">
        <v>1000</v>
      </c>
      <c r="G9977" t="inlineStr">
        <is>
          <t>1000-1059</t>
        </is>
      </c>
      <c r="H9977" s="9">
        <f>INT(F9977/100)</f>
        <v/>
      </c>
      <c r="I9977" t="n">
        <v>-5</v>
      </c>
      <c r="J9977" t="n">
        <v>0</v>
      </c>
      <c r="K9977" t="n">
        <v>-15</v>
      </c>
      <c r="L9977" t="n">
        <v>0</v>
      </c>
      <c r="M9977" t="n">
        <v>0</v>
      </c>
      <c r="O9977" t="n">
        <v>0</v>
      </c>
    </row>
    <row r="9978">
      <c r="A9978" s="8" t="n">
        <v>46227</v>
      </c>
      <c r="B9978" t="inlineStr">
        <is>
          <t>AA</t>
        </is>
      </c>
      <c r="C9978" s="9">
        <f>_xlfn.XLOOKUP(B9978,Carriers[Code],Carriers[Airline])</f>
        <v/>
      </c>
      <c r="D9978" t="n">
        <v>377</v>
      </c>
      <c r="E9978" t="inlineStr">
        <is>
          <t>PHX</t>
        </is>
      </c>
      <c r="F9978" s="10" t="n">
        <v>1004</v>
      </c>
      <c r="G9978" t="inlineStr">
        <is>
          <t>1000-1059</t>
        </is>
      </c>
      <c r="H9978" s="9">
        <f>INT(F9978/100)</f>
        <v/>
      </c>
      <c r="I9978" t="n">
        <v>-4</v>
      </c>
      <c r="J9978" t="n">
        <v>0</v>
      </c>
      <c r="K9978" t="n">
        <v>-23</v>
      </c>
      <c r="L9978" t="n">
        <v>0</v>
      </c>
      <c r="M9978" t="n">
        <v>0</v>
      </c>
      <c r="O9978" t="n">
        <v>0</v>
      </c>
    </row>
    <row r="9979">
      <c r="A9979" s="8" t="n">
        <v>46227</v>
      </c>
      <c r="B9979" t="inlineStr">
        <is>
          <t>F9</t>
        </is>
      </c>
      <c r="C9979" s="9">
        <f>_xlfn.XLOOKUP(B9979,Carriers[Code],Carriers[Airline])</f>
        <v/>
      </c>
      <c r="D9979" t="n">
        <v>1977</v>
      </c>
      <c r="E9979" t="inlineStr">
        <is>
          <t>MCO</t>
        </is>
      </c>
      <c r="F9979" s="10" t="n">
        <v>1004</v>
      </c>
      <c r="G9979" t="inlineStr">
        <is>
          <t>1000-1059</t>
        </is>
      </c>
      <c r="H9979" s="9">
        <f>INT(F9979/100)</f>
        <v/>
      </c>
      <c r="I9979" t="n">
        <v>-4</v>
      </c>
      <c r="J9979" t="n">
        <v>0</v>
      </c>
      <c r="K9979" t="n">
        <v>-27</v>
      </c>
      <c r="L9979" t="n">
        <v>0</v>
      </c>
      <c r="M9979" t="n">
        <v>0</v>
      </c>
      <c r="O9979" t="n">
        <v>0</v>
      </c>
    </row>
    <row r="9980">
      <c r="A9980" s="8" t="n">
        <v>46227</v>
      </c>
      <c r="B9980" t="inlineStr">
        <is>
          <t>G4</t>
        </is>
      </c>
      <c r="C9980" s="9">
        <f>_xlfn.XLOOKUP(B9980,Carriers[Code],Carriers[Airline])</f>
        <v/>
      </c>
      <c r="D9980" t="n">
        <v>256</v>
      </c>
      <c r="E9980" t="inlineStr">
        <is>
          <t>AVL</t>
        </is>
      </c>
      <c r="F9980" s="10" t="n">
        <v>1004</v>
      </c>
      <c r="G9980" t="inlineStr">
        <is>
          <t>1000-1059</t>
        </is>
      </c>
      <c r="H9980" s="9">
        <f>INT(F9980/100)</f>
        <v/>
      </c>
      <c r="I9980" t="n">
        <v>-13</v>
      </c>
      <c r="J9980" t="n">
        <v>0</v>
      </c>
      <c r="K9980" t="n">
        <v>-2</v>
      </c>
      <c r="L9980" t="n">
        <v>0</v>
      </c>
      <c r="M9980" t="n">
        <v>0</v>
      </c>
      <c r="O9980" t="n">
        <v>0</v>
      </c>
    </row>
    <row r="9981">
      <c r="A9981" s="8" t="n">
        <v>46227</v>
      </c>
      <c r="B9981" t="inlineStr">
        <is>
          <t>YX</t>
        </is>
      </c>
      <c r="C9981" s="9">
        <f>_xlfn.XLOOKUP(B9981,Carriers[Code],Carriers[Airline])</f>
        <v/>
      </c>
      <c r="D9981" t="n">
        <v>5630</v>
      </c>
      <c r="E9981" t="inlineStr">
        <is>
          <t>CLT</t>
        </is>
      </c>
      <c r="F9981" s="10" t="n">
        <v>1005</v>
      </c>
      <c r="G9981" t="inlineStr">
        <is>
          <t>1000-1059</t>
        </is>
      </c>
      <c r="H9981" s="9">
        <f>INT(F9981/100)</f>
        <v/>
      </c>
      <c r="I9981" t="n">
        <v>-6</v>
      </c>
      <c r="J9981" t="n">
        <v>0</v>
      </c>
      <c r="K9981" t="n">
        <v>-12</v>
      </c>
      <c r="L9981" t="n">
        <v>0</v>
      </c>
      <c r="M9981" t="n">
        <v>0</v>
      </c>
      <c r="O9981" t="n">
        <v>0</v>
      </c>
    </row>
    <row r="9982">
      <c r="A9982" s="8" t="n">
        <v>46227</v>
      </c>
      <c r="B9982" t="inlineStr">
        <is>
          <t>B6</t>
        </is>
      </c>
      <c r="C9982" s="9">
        <f>_xlfn.XLOOKUP(B9982,Carriers[Code],Carriers[Airline])</f>
        <v/>
      </c>
      <c r="D9982" t="n">
        <v>861</v>
      </c>
      <c r="E9982" t="inlineStr">
        <is>
          <t>SJU</t>
        </is>
      </c>
      <c r="F9982" s="10" t="n">
        <v>1010</v>
      </c>
      <c r="G9982" t="inlineStr">
        <is>
          <t>1000-1059</t>
        </is>
      </c>
      <c r="H9982" s="9">
        <f>INT(F9982/100)</f>
        <v/>
      </c>
      <c r="I9982" t="n">
        <v>84</v>
      </c>
      <c r="J9982" t="n">
        <v>1</v>
      </c>
      <c r="K9982" t="n">
        <v>78</v>
      </c>
      <c r="L9982" t="n">
        <v>1</v>
      </c>
      <c r="M9982" t="n">
        <v>0</v>
      </c>
      <c r="O9982" t="n">
        <v>0</v>
      </c>
      <c r="P9982" t="n">
        <v>10</v>
      </c>
      <c r="Q9982" t="n">
        <v>0</v>
      </c>
      <c r="R9982" t="n">
        <v>0</v>
      </c>
      <c r="S9982" t="n">
        <v>0</v>
      </c>
      <c r="T9982" t="n">
        <v>68</v>
      </c>
    </row>
    <row r="9983">
      <c r="A9983" s="8" t="n">
        <v>46227</v>
      </c>
      <c r="B9983" t="inlineStr">
        <is>
          <t>YX</t>
        </is>
      </c>
      <c r="C9983" s="9">
        <f>_xlfn.XLOOKUP(B9983,Carriers[Code],Carriers[Airline])</f>
        <v/>
      </c>
      <c r="D9983" t="n">
        <v>4516</v>
      </c>
      <c r="E9983" t="inlineStr">
        <is>
          <t>TVC</t>
        </is>
      </c>
      <c r="F9983" s="10" t="n">
        <v>1010</v>
      </c>
      <c r="G9983" t="inlineStr">
        <is>
          <t>1000-1059</t>
        </is>
      </c>
      <c r="H9983" s="9">
        <f>INT(F9983/100)</f>
        <v/>
      </c>
      <c r="I9983" t="n">
        <v>-10</v>
      </c>
      <c r="J9983" t="n">
        <v>0</v>
      </c>
      <c r="K9983" t="n">
        <v>-13</v>
      </c>
      <c r="L9983" t="n">
        <v>0</v>
      </c>
      <c r="M9983" t="n">
        <v>0</v>
      </c>
      <c r="O9983" t="n">
        <v>0</v>
      </c>
    </row>
    <row r="9984">
      <c r="A9984" s="8" t="n">
        <v>46227</v>
      </c>
      <c r="B9984" t="inlineStr">
        <is>
          <t>DL</t>
        </is>
      </c>
      <c r="C9984" s="9">
        <f>_xlfn.XLOOKUP(B9984,Carriers[Code],Carriers[Airline])</f>
        <v/>
      </c>
      <c r="D9984" t="n">
        <v>860</v>
      </c>
      <c r="E9984" t="inlineStr">
        <is>
          <t>SFO</t>
        </is>
      </c>
      <c r="F9984" s="10" t="n">
        <v>1011</v>
      </c>
      <c r="G9984" t="inlineStr">
        <is>
          <t>1000-1059</t>
        </is>
      </c>
      <c r="H9984" s="9">
        <f>INT(F9984/100)</f>
        <v/>
      </c>
      <c r="I9984" t="n">
        <v>17</v>
      </c>
      <c r="J9984" t="n">
        <v>1</v>
      </c>
      <c r="K9984" t="n">
        <v>-1</v>
      </c>
      <c r="L9984" t="n">
        <v>0</v>
      </c>
      <c r="M9984" t="n">
        <v>0</v>
      </c>
      <c r="O9984" t="n">
        <v>0</v>
      </c>
    </row>
    <row r="9985">
      <c r="A9985" s="8" t="n">
        <v>46227</v>
      </c>
      <c r="B9985" t="inlineStr">
        <is>
          <t>AA</t>
        </is>
      </c>
      <c r="C9985" s="9">
        <f>_xlfn.XLOOKUP(B9985,Carriers[Code],Carriers[Airline])</f>
        <v/>
      </c>
      <c r="D9985" t="n">
        <v>1548</v>
      </c>
      <c r="E9985" t="inlineStr">
        <is>
          <t>CLT</t>
        </is>
      </c>
      <c r="F9985" s="10" t="n">
        <v>1013</v>
      </c>
      <c r="G9985" t="inlineStr">
        <is>
          <t>1000-1059</t>
        </is>
      </c>
      <c r="H9985" s="9">
        <f>INT(F9985/100)</f>
        <v/>
      </c>
      <c r="I9985" t="n">
        <v>-5</v>
      </c>
      <c r="J9985" t="n">
        <v>0</v>
      </c>
      <c r="K9985" t="n">
        <v>-15</v>
      </c>
      <c r="L9985" t="n">
        <v>0</v>
      </c>
      <c r="M9985" t="n">
        <v>0</v>
      </c>
      <c r="O9985" t="n">
        <v>0</v>
      </c>
    </row>
    <row r="9986">
      <c r="A9986" s="8" t="n">
        <v>46227</v>
      </c>
      <c r="B9986" t="inlineStr">
        <is>
          <t>DL</t>
        </is>
      </c>
      <c r="C9986" s="9">
        <f>_xlfn.XLOOKUP(B9986,Carriers[Code],Carriers[Airline])</f>
        <v/>
      </c>
      <c r="D9986" t="n">
        <v>385</v>
      </c>
      <c r="E9986" t="inlineStr">
        <is>
          <t>ATL</t>
        </is>
      </c>
      <c r="F9986" s="10" t="n">
        <v>1015</v>
      </c>
      <c r="G9986" t="inlineStr">
        <is>
          <t>1000-1059</t>
        </is>
      </c>
      <c r="H9986" s="9">
        <f>INT(F9986/100)</f>
        <v/>
      </c>
      <c r="I9986" t="n">
        <v>-3</v>
      </c>
      <c r="J9986" t="n">
        <v>0</v>
      </c>
      <c r="K9986" t="n">
        <v>-3</v>
      </c>
      <c r="L9986" t="n">
        <v>0</v>
      </c>
      <c r="M9986" t="n">
        <v>0</v>
      </c>
      <c r="O9986" t="n">
        <v>0</v>
      </c>
    </row>
    <row r="9987">
      <c r="A9987" s="8" t="n">
        <v>46227</v>
      </c>
      <c r="B9987" t="inlineStr">
        <is>
          <t>YX</t>
        </is>
      </c>
      <c r="C9987" s="9">
        <f>_xlfn.XLOOKUP(B9987,Carriers[Code],Carriers[Airline])</f>
        <v/>
      </c>
      <c r="D9987" t="n">
        <v>5592</v>
      </c>
      <c r="E9987" t="inlineStr">
        <is>
          <t>DCA</t>
        </is>
      </c>
      <c r="F9987" s="10" t="n">
        <v>1020</v>
      </c>
      <c r="G9987" t="inlineStr">
        <is>
          <t>1000-1059</t>
        </is>
      </c>
      <c r="H9987" s="9">
        <f>INT(F9987/100)</f>
        <v/>
      </c>
      <c r="I9987" t="n">
        <v>-8</v>
      </c>
      <c r="J9987" t="n">
        <v>0</v>
      </c>
      <c r="K9987" t="n">
        <v>-28</v>
      </c>
      <c r="L9987" t="n">
        <v>0</v>
      </c>
      <c r="M9987" t="n">
        <v>0</v>
      </c>
      <c r="O9987" t="n">
        <v>0</v>
      </c>
    </row>
    <row r="9988">
      <c r="A9988" s="8" t="n">
        <v>46227</v>
      </c>
      <c r="B9988" t="inlineStr">
        <is>
          <t>B6</t>
        </is>
      </c>
      <c r="C9988" s="9">
        <f>_xlfn.XLOOKUP(B9988,Carriers[Code],Carriers[Airline])</f>
        <v/>
      </c>
      <c r="D9988" t="n">
        <v>1531</v>
      </c>
      <c r="E9988" t="inlineStr">
        <is>
          <t>MCO</t>
        </is>
      </c>
      <c r="F9988" s="10" t="n">
        <v>1021</v>
      </c>
      <c r="G9988" t="inlineStr">
        <is>
          <t>1000-1059</t>
        </is>
      </c>
      <c r="H9988" s="9">
        <f>INT(F9988/100)</f>
        <v/>
      </c>
      <c r="I9988" t="n">
        <v>-3</v>
      </c>
      <c r="J9988" t="n">
        <v>0</v>
      </c>
      <c r="K9988" t="n">
        <v>-17</v>
      </c>
      <c r="L9988" t="n">
        <v>0</v>
      </c>
      <c r="M9988" t="n">
        <v>0</v>
      </c>
      <c r="O9988" t="n">
        <v>0</v>
      </c>
    </row>
    <row r="9989">
      <c r="A9989" s="8" t="n">
        <v>46227</v>
      </c>
      <c r="B9989" t="inlineStr">
        <is>
          <t>B6</t>
        </is>
      </c>
      <c r="C9989" s="9">
        <f>_xlfn.XLOOKUP(B9989,Carriers[Code],Carriers[Airline])</f>
        <v/>
      </c>
      <c r="D9989" t="n">
        <v>1807</v>
      </c>
      <c r="E9989" t="inlineStr">
        <is>
          <t>BNA</t>
        </is>
      </c>
      <c r="F9989" s="10" t="n">
        <v>1028</v>
      </c>
      <c r="G9989" t="inlineStr">
        <is>
          <t>1000-1059</t>
        </is>
      </c>
      <c r="H9989" s="9">
        <f>INT(F9989/100)</f>
        <v/>
      </c>
      <c r="I9989" t="n">
        <v>29</v>
      </c>
      <c r="J9989" t="n">
        <v>1</v>
      </c>
      <c r="K9989" t="n">
        <v>14</v>
      </c>
      <c r="L9989" t="n">
        <v>0</v>
      </c>
      <c r="M9989" t="n">
        <v>0</v>
      </c>
      <c r="O9989" t="n">
        <v>0</v>
      </c>
    </row>
    <row r="9990">
      <c r="A9990" s="8" t="n">
        <v>46227</v>
      </c>
      <c r="B9990" t="inlineStr">
        <is>
          <t>AA</t>
        </is>
      </c>
      <c r="C9990" s="9">
        <f>_xlfn.XLOOKUP(B9990,Carriers[Code],Carriers[Airline])</f>
        <v/>
      </c>
      <c r="D9990" t="n">
        <v>1277</v>
      </c>
      <c r="E9990" t="inlineStr">
        <is>
          <t>LAX</t>
        </is>
      </c>
      <c r="F9990" s="10" t="n">
        <v>1030</v>
      </c>
      <c r="G9990" t="inlineStr">
        <is>
          <t>1000-1059</t>
        </is>
      </c>
      <c r="H9990" s="9">
        <f>INT(F9990/100)</f>
        <v/>
      </c>
      <c r="I9990" t="n">
        <v>2</v>
      </c>
      <c r="J9990" t="n">
        <v>0</v>
      </c>
      <c r="K9990" t="n">
        <v>-15</v>
      </c>
      <c r="L9990" t="n">
        <v>0</v>
      </c>
      <c r="M9990" t="n">
        <v>0</v>
      </c>
      <c r="O9990" t="n">
        <v>0</v>
      </c>
    </row>
    <row r="9991">
      <c r="A9991" s="8" t="n">
        <v>46227</v>
      </c>
      <c r="B9991" t="inlineStr">
        <is>
          <t>AA</t>
        </is>
      </c>
      <c r="C9991" s="9">
        <f>_xlfn.XLOOKUP(B9991,Carriers[Code],Carriers[Airline])</f>
        <v/>
      </c>
      <c r="D9991" t="n">
        <v>3022</v>
      </c>
      <c r="E9991" t="inlineStr">
        <is>
          <t>ORD</t>
        </is>
      </c>
      <c r="F9991" s="10" t="n">
        <v>1030</v>
      </c>
      <c r="G9991" t="inlineStr">
        <is>
          <t>1000-1059</t>
        </is>
      </c>
      <c r="H9991" s="9">
        <f>INT(F9991/100)</f>
        <v/>
      </c>
      <c r="I9991" t="n">
        <v>-10</v>
      </c>
      <c r="J9991" t="n">
        <v>0</v>
      </c>
      <c r="K9991" t="n">
        <v>-34</v>
      </c>
      <c r="L9991" t="n">
        <v>0</v>
      </c>
      <c r="M9991" t="n">
        <v>0</v>
      </c>
      <c r="O9991" t="n">
        <v>0</v>
      </c>
    </row>
    <row r="9992">
      <c r="A9992" s="8" t="n">
        <v>46227</v>
      </c>
      <c r="B9992" t="inlineStr">
        <is>
          <t>WN</t>
        </is>
      </c>
      <c r="C9992" s="9">
        <f>_xlfn.XLOOKUP(B9992,Carriers[Code],Carriers[Airline])</f>
        <v/>
      </c>
      <c r="D9992" t="n">
        <v>724</v>
      </c>
      <c r="E9992" t="inlineStr">
        <is>
          <t>BNA</t>
        </is>
      </c>
      <c r="F9992" s="10" t="n">
        <v>1030</v>
      </c>
      <c r="G9992" t="inlineStr">
        <is>
          <t>1000-1059</t>
        </is>
      </c>
      <c r="H9992" s="9">
        <f>INT(F9992/100)</f>
        <v/>
      </c>
      <c r="I9992" t="n">
        <v>-1</v>
      </c>
      <c r="J9992" t="n">
        <v>0</v>
      </c>
      <c r="K9992" t="n">
        <v>-6</v>
      </c>
      <c r="L9992" t="n">
        <v>0</v>
      </c>
      <c r="M9992" t="n">
        <v>0</v>
      </c>
      <c r="O9992" t="n">
        <v>0</v>
      </c>
    </row>
    <row r="9993">
      <c r="A9993" s="8" t="n">
        <v>46227</v>
      </c>
      <c r="B9993" t="inlineStr">
        <is>
          <t>B6</t>
        </is>
      </c>
      <c r="C9993" s="9">
        <f>_xlfn.XLOOKUP(B9993,Carriers[Code],Carriers[Airline])</f>
        <v/>
      </c>
      <c r="D9993" t="n">
        <v>1499</v>
      </c>
      <c r="E9993" t="inlineStr">
        <is>
          <t>DAB</t>
        </is>
      </c>
      <c r="F9993" s="10" t="n">
        <v>1035</v>
      </c>
      <c r="G9993" t="inlineStr">
        <is>
          <t>1000-1059</t>
        </is>
      </c>
      <c r="H9993" s="9">
        <f>INT(F9993/100)</f>
        <v/>
      </c>
      <c r="I9993" t="n">
        <v>195</v>
      </c>
      <c r="J9993" t="n">
        <v>1</v>
      </c>
      <c r="K9993" t="n">
        <v>184</v>
      </c>
      <c r="L9993" t="n">
        <v>1</v>
      </c>
      <c r="M9993" t="n">
        <v>0</v>
      </c>
      <c r="O9993" t="n">
        <v>0</v>
      </c>
      <c r="P9993" t="n">
        <v>0</v>
      </c>
      <c r="Q9993" t="n">
        <v>0</v>
      </c>
      <c r="R9993" t="n">
        <v>25</v>
      </c>
      <c r="S9993" t="n">
        <v>0</v>
      </c>
      <c r="T9993" t="n">
        <v>159</v>
      </c>
    </row>
    <row r="9994">
      <c r="A9994" s="8" t="n">
        <v>46227</v>
      </c>
      <c r="B9994" t="inlineStr">
        <is>
          <t>UA</t>
        </is>
      </c>
      <c r="C9994" s="9">
        <f>_xlfn.XLOOKUP(B9994,Carriers[Code],Carriers[Airline])</f>
        <v/>
      </c>
      <c r="D9994" t="n">
        <v>503</v>
      </c>
      <c r="E9994" t="inlineStr">
        <is>
          <t>ORD</t>
        </is>
      </c>
      <c r="F9994" s="10" t="n">
        <v>1035</v>
      </c>
      <c r="G9994" t="inlineStr">
        <is>
          <t>1000-1059</t>
        </is>
      </c>
      <c r="H9994" s="9">
        <f>INT(F9994/100)</f>
        <v/>
      </c>
      <c r="I9994" t="n">
        <v>11</v>
      </c>
      <c r="J9994" t="n">
        <v>0</v>
      </c>
      <c r="K9994" t="n">
        <v>-9</v>
      </c>
      <c r="L9994" t="n">
        <v>0</v>
      </c>
      <c r="M9994" t="n">
        <v>0</v>
      </c>
      <c r="O9994" t="n">
        <v>0</v>
      </c>
    </row>
    <row r="9995">
      <c r="A9995" s="8" t="n">
        <v>46227</v>
      </c>
      <c r="B9995" t="inlineStr">
        <is>
          <t>AA</t>
        </is>
      </c>
      <c r="C9995" s="9">
        <f>_xlfn.XLOOKUP(B9995,Carriers[Code],Carriers[Airline])</f>
        <v/>
      </c>
      <c r="D9995" t="n">
        <v>2783</v>
      </c>
      <c r="E9995" t="inlineStr">
        <is>
          <t>PHL</t>
        </is>
      </c>
      <c r="F9995" s="10" t="n">
        <v>1049</v>
      </c>
      <c r="G9995" t="inlineStr">
        <is>
          <t>1000-1059</t>
        </is>
      </c>
      <c r="H9995" s="9">
        <f>INT(F9995/100)</f>
        <v/>
      </c>
      <c r="I9995" t="n">
        <v>207</v>
      </c>
      <c r="J9995" t="n">
        <v>1</v>
      </c>
      <c r="K9995" t="n">
        <v>211</v>
      </c>
      <c r="L9995" t="n">
        <v>1</v>
      </c>
      <c r="M9995" t="n">
        <v>0</v>
      </c>
      <c r="O9995" t="n">
        <v>0</v>
      </c>
      <c r="P9995" t="n">
        <v>4</v>
      </c>
      <c r="Q9995" t="n">
        <v>0</v>
      </c>
      <c r="R9995" t="n">
        <v>4</v>
      </c>
      <c r="S9995" t="n">
        <v>0</v>
      </c>
      <c r="T9995" t="n">
        <v>203</v>
      </c>
    </row>
    <row r="9996">
      <c r="A9996" s="8" t="n">
        <v>46227</v>
      </c>
      <c r="B9996" t="inlineStr">
        <is>
          <t>YX</t>
        </is>
      </c>
      <c r="C9996" s="9">
        <f>_xlfn.XLOOKUP(B9996,Carriers[Code],Carriers[Airline])</f>
        <v/>
      </c>
      <c r="D9996" t="n">
        <v>5805</v>
      </c>
      <c r="E9996" t="inlineStr">
        <is>
          <t>PHL</t>
        </is>
      </c>
      <c r="F9996" s="10" t="n">
        <v>1050</v>
      </c>
      <c r="G9996" t="inlineStr">
        <is>
          <t>1000-1059</t>
        </is>
      </c>
      <c r="H9996" s="9">
        <f>INT(F9996/100)</f>
        <v/>
      </c>
      <c r="I9996" t="n">
        <v>-1</v>
      </c>
      <c r="J9996" t="n">
        <v>0</v>
      </c>
      <c r="K9996" t="n">
        <v>-11</v>
      </c>
      <c r="L9996" t="n">
        <v>0</v>
      </c>
      <c r="M9996" t="n">
        <v>0</v>
      </c>
      <c r="O9996" t="n">
        <v>0</v>
      </c>
    </row>
    <row r="9997">
      <c r="A9997" s="8" t="n">
        <v>46227</v>
      </c>
      <c r="B9997" t="inlineStr">
        <is>
          <t>AA</t>
        </is>
      </c>
      <c r="C9997" s="9">
        <f>_xlfn.XLOOKUP(B9997,Carriers[Code],Carriers[Airline])</f>
        <v/>
      </c>
      <c r="D9997" t="n">
        <v>1556</v>
      </c>
      <c r="E9997" t="inlineStr">
        <is>
          <t>DCA</t>
        </is>
      </c>
      <c r="F9997" s="10" t="n">
        <v>1051</v>
      </c>
      <c r="G9997" t="inlineStr">
        <is>
          <t>1000-1059</t>
        </is>
      </c>
      <c r="H9997" s="9">
        <f>INT(F9997/100)</f>
        <v/>
      </c>
      <c r="I9997" t="n">
        <v>-7</v>
      </c>
      <c r="J9997" t="n">
        <v>0</v>
      </c>
      <c r="K9997" t="n">
        <v>-18</v>
      </c>
      <c r="L9997" t="n">
        <v>0</v>
      </c>
      <c r="M9997" t="n">
        <v>0</v>
      </c>
      <c r="O9997" t="n">
        <v>0</v>
      </c>
    </row>
    <row r="9998">
      <c r="A9998" s="8" t="n">
        <v>46227</v>
      </c>
      <c r="B9998" t="inlineStr">
        <is>
          <t>DL</t>
        </is>
      </c>
      <c r="C9998" s="9">
        <f>_xlfn.XLOOKUP(B9998,Carriers[Code],Carriers[Airline])</f>
        <v/>
      </c>
      <c r="D9998" t="n">
        <v>2004</v>
      </c>
      <c r="E9998" t="inlineStr">
        <is>
          <t>LAX</t>
        </is>
      </c>
      <c r="F9998" s="10" t="n">
        <v>1055</v>
      </c>
      <c r="G9998" t="inlineStr">
        <is>
          <t>1000-1059</t>
        </is>
      </c>
      <c r="H9998" s="9">
        <f>INT(F9998/100)</f>
        <v/>
      </c>
      <c r="I9998" t="n">
        <v>0</v>
      </c>
      <c r="J9998" t="n">
        <v>0</v>
      </c>
      <c r="K9998" t="n">
        <v>1</v>
      </c>
      <c r="L9998" t="n">
        <v>0</v>
      </c>
      <c r="M9998" t="n">
        <v>0</v>
      </c>
      <c r="O9998" t="n">
        <v>0</v>
      </c>
    </row>
    <row r="9999">
      <c r="A9999" s="8" t="n">
        <v>46227</v>
      </c>
      <c r="B9999" t="inlineStr">
        <is>
          <t>YX</t>
        </is>
      </c>
      <c r="C9999" s="9">
        <f>_xlfn.XLOOKUP(B9999,Carriers[Code],Carriers[Airline])</f>
        <v/>
      </c>
      <c r="D9999" t="n">
        <v>4373</v>
      </c>
      <c r="E9999" t="inlineStr">
        <is>
          <t>LGA</t>
        </is>
      </c>
      <c r="F9999" s="10" t="n">
        <v>1055</v>
      </c>
      <c r="G9999" t="inlineStr">
        <is>
          <t>1000-1059</t>
        </is>
      </c>
      <c r="H9999" s="9">
        <f>INT(F9999/100)</f>
        <v/>
      </c>
      <c r="I9999" t="n">
        <v>-8</v>
      </c>
      <c r="J9999" t="n">
        <v>0</v>
      </c>
      <c r="K9999" t="n">
        <v>-25</v>
      </c>
      <c r="L9999" t="n">
        <v>0</v>
      </c>
      <c r="M9999" t="n">
        <v>0</v>
      </c>
      <c r="O9999" t="n">
        <v>0</v>
      </c>
    </row>
    <row r="10000">
      <c r="A10000" s="8" t="n">
        <v>46227</v>
      </c>
      <c r="B10000" t="inlineStr">
        <is>
          <t>AA</t>
        </is>
      </c>
      <c r="C10000" s="9">
        <f>_xlfn.XLOOKUP(B10000,Carriers[Code],Carriers[Airline])</f>
        <v/>
      </c>
      <c r="D10000" t="n">
        <v>815</v>
      </c>
      <c r="E10000" t="inlineStr">
        <is>
          <t>MIA</t>
        </is>
      </c>
      <c r="F10000" s="10" t="n">
        <v>1056</v>
      </c>
      <c r="G10000" t="inlineStr">
        <is>
          <t>1000-1059</t>
        </is>
      </c>
      <c r="H10000" s="9">
        <f>INT(F10000/100)</f>
        <v/>
      </c>
      <c r="I10000" t="n">
        <v>8</v>
      </c>
      <c r="J10000" t="n">
        <v>0</v>
      </c>
      <c r="K10000" t="n">
        <v>-8</v>
      </c>
      <c r="L10000" t="n">
        <v>0</v>
      </c>
      <c r="M10000" t="n">
        <v>0</v>
      </c>
      <c r="O10000" t="n">
        <v>0</v>
      </c>
    </row>
    <row r="10001">
      <c r="A10001" s="8" t="n">
        <v>46227</v>
      </c>
      <c r="B10001" t="inlineStr">
        <is>
          <t>UA</t>
        </is>
      </c>
      <c r="C10001" s="9">
        <f>_xlfn.XLOOKUP(B10001,Carriers[Code],Carriers[Airline])</f>
        <v/>
      </c>
      <c r="D10001" t="n">
        <v>2394</v>
      </c>
      <c r="E10001" t="inlineStr">
        <is>
          <t>EWR</t>
        </is>
      </c>
      <c r="F10001" s="10" t="n">
        <v>1058</v>
      </c>
      <c r="G10001" t="inlineStr">
        <is>
          <t>1000-1059</t>
        </is>
      </c>
      <c r="H10001" s="9">
        <f>INT(F10001/100)</f>
        <v/>
      </c>
      <c r="I10001" t="n">
        <v>-7</v>
      </c>
      <c r="J10001" t="n">
        <v>0</v>
      </c>
      <c r="K10001" t="n">
        <v>-19</v>
      </c>
      <c r="L10001" t="n">
        <v>0</v>
      </c>
      <c r="M10001" t="n">
        <v>0</v>
      </c>
      <c r="O10001" t="n">
        <v>0</v>
      </c>
    </row>
    <row r="10002">
      <c r="A10002" s="8" t="n">
        <v>46227</v>
      </c>
      <c r="B10002" t="inlineStr">
        <is>
          <t>B6</t>
        </is>
      </c>
      <c r="C10002" s="9">
        <f>_xlfn.XLOOKUP(B10002,Carriers[Code],Carriers[Airline])</f>
        <v/>
      </c>
      <c r="D10002" t="n">
        <v>1487</v>
      </c>
      <c r="E10002" t="inlineStr">
        <is>
          <t>LAX</t>
        </is>
      </c>
      <c r="F10002" s="10" t="n">
        <v>1100</v>
      </c>
      <c r="G10002" t="inlineStr">
        <is>
          <t>1100-1159</t>
        </is>
      </c>
      <c r="H10002" s="9">
        <f>INT(F10002/100)</f>
        <v/>
      </c>
      <c r="I10002" t="n">
        <v>4</v>
      </c>
      <c r="J10002" t="n">
        <v>0</v>
      </c>
      <c r="K10002" t="n">
        <v>5</v>
      </c>
      <c r="L10002" t="n">
        <v>0</v>
      </c>
      <c r="M10002" t="n">
        <v>0</v>
      </c>
      <c r="O10002" t="n">
        <v>0</v>
      </c>
    </row>
    <row r="10003">
      <c r="A10003" s="8" t="n">
        <v>46227</v>
      </c>
      <c r="B10003" t="inlineStr">
        <is>
          <t>YX</t>
        </is>
      </c>
      <c r="C10003" s="9">
        <f>_xlfn.XLOOKUP(B10003,Carriers[Code],Carriers[Airline])</f>
        <v/>
      </c>
      <c r="D10003" t="n">
        <v>5755</v>
      </c>
      <c r="E10003" t="inlineStr">
        <is>
          <t>LGA</t>
        </is>
      </c>
      <c r="F10003" s="10" t="n">
        <v>1100</v>
      </c>
      <c r="G10003" t="inlineStr">
        <is>
          <t>1100-1159</t>
        </is>
      </c>
      <c r="H10003" s="9">
        <f>INT(F10003/100)</f>
        <v/>
      </c>
      <c r="I10003" t="n">
        <v>-5</v>
      </c>
      <c r="J10003" t="n">
        <v>0</v>
      </c>
      <c r="K10003" t="n">
        <v>-17</v>
      </c>
      <c r="L10003" t="n">
        <v>0</v>
      </c>
      <c r="M10003" t="n">
        <v>0</v>
      </c>
      <c r="O10003" t="n">
        <v>0</v>
      </c>
    </row>
    <row r="10004">
      <c r="A10004" s="8" t="n">
        <v>46227</v>
      </c>
      <c r="B10004" t="inlineStr">
        <is>
          <t>YX</t>
        </is>
      </c>
      <c r="C10004" s="9">
        <f>_xlfn.XLOOKUP(B10004,Carriers[Code],Carriers[Airline])</f>
        <v/>
      </c>
      <c r="D10004" t="n">
        <v>5668</v>
      </c>
      <c r="E10004" t="inlineStr">
        <is>
          <t>BWI</t>
        </is>
      </c>
      <c r="F10004" s="10" t="n">
        <v>1110</v>
      </c>
      <c r="G10004" t="inlineStr">
        <is>
          <t>1100-1159</t>
        </is>
      </c>
      <c r="H10004" s="9">
        <f>INT(F10004/100)</f>
        <v/>
      </c>
      <c r="I10004" t="n">
        <v>-2</v>
      </c>
      <c r="J10004" t="n">
        <v>0</v>
      </c>
      <c r="K10004" t="n">
        <v>9</v>
      </c>
      <c r="L10004" t="n">
        <v>0</v>
      </c>
      <c r="M10004" t="n">
        <v>0</v>
      </c>
      <c r="O10004" t="n">
        <v>0</v>
      </c>
    </row>
    <row r="10005">
      <c r="A10005" s="8" t="n">
        <v>46227</v>
      </c>
      <c r="B10005" t="inlineStr">
        <is>
          <t>DL</t>
        </is>
      </c>
      <c r="C10005" s="9">
        <f>_xlfn.XLOOKUP(B10005,Carriers[Code],Carriers[Airline])</f>
        <v/>
      </c>
      <c r="D10005" t="n">
        <v>464</v>
      </c>
      <c r="E10005" t="inlineStr">
        <is>
          <t>SLC</t>
        </is>
      </c>
      <c r="F10005" s="10" t="n">
        <v>1115</v>
      </c>
      <c r="G10005" t="inlineStr">
        <is>
          <t>1100-1159</t>
        </is>
      </c>
      <c r="H10005" s="9">
        <f>INT(F10005/100)</f>
        <v/>
      </c>
      <c r="I10005" t="n">
        <v>-1</v>
      </c>
      <c r="J10005" t="n">
        <v>0</v>
      </c>
      <c r="K10005" t="n">
        <v>-10</v>
      </c>
      <c r="L10005" t="n">
        <v>0</v>
      </c>
      <c r="M10005" t="n">
        <v>0</v>
      </c>
      <c r="O10005" t="n">
        <v>0</v>
      </c>
    </row>
    <row r="10006">
      <c r="A10006" s="8" t="n">
        <v>46227</v>
      </c>
      <c r="B10006" t="inlineStr">
        <is>
          <t>B6</t>
        </is>
      </c>
      <c r="C10006" s="9">
        <f>_xlfn.XLOOKUP(B10006,Carriers[Code],Carriers[Airline])</f>
        <v/>
      </c>
      <c r="D10006" t="n">
        <v>2283</v>
      </c>
      <c r="E10006" t="inlineStr">
        <is>
          <t>RDU</t>
        </is>
      </c>
      <c r="F10006" s="10" t="n">
        <v>1119</v>
      </c>
      <c r="G10006" t="inlineStr">
        <is>
          <t>1100-1159</t>
        </is>
      </c>
      <c r="H10006" s="9">
        <f>INT(F10006/100)</f>
        <v/>
      </c>
      <c r="I10006" t="n">
        <v>71</v>
      </c>
      <c r="J10006" t="n">
        <v>1</v>
      </c>
      <c r="K10006" t="n">
        <v>64</v>
      </c>
      <c r="L10006" t="n">
        <v>1</v>
      </c>
      <c r="M10006" t="n">
        <v>0</v>
      </c>
      <c r="O10006" t="n">
        <v>0</v>
      </c>
      <c r="P10006" t="n">
        <v>64</v>
      </c>
      <c r="Q10006" t="n">
        <v>0</v>
      </c>
      <c r="R10006" t="n">
        <v>0</v>
      </c>
      <c r="S10006" t="n">
        <v>0</v>
      </c>
      <c r="T10006" t="n">
        <v>0</v>
      </c>
    </row>
    <row r="10007">
      <c r="A10007" s="8" t="n">
        <v>46227</v>
      </c>
      <c r="B10007" t="inlineStr">
        <is>
          <t>AA</t>
        </is>
      </c>
      <c r="C10007" s="9">
        <f>_xlfn.XLOOKUP(B10007,Carriers[Code],Carriers[Airline])</f>
        <v/>
      </c>
      <c r="D10007" t="n">
        <v>3161</v>
      </c>
      <c r="E10007" t="inlineStr">
        <is>
          <t>CLT</t>
        </is>
      </c>
      <c r="F10007" s="10" t="n">
        <v>1120</v>
      </c>
      <c r="G10007" t="inlineStr">
        <is>
          <t>1100-1159</t>
        </is>
      </c>
      <c r="H10007" s="9">
        <f>INT(F10007/100)</f>
        <v/>
      </c>
      <c r="I10007" t="n">
        <v>-5</v>
      </c>
      <c r="J10007" t="n">
        <v>0</v>
      </c>
      <c r="K10007" t="n">
        <v>-5</v>
      </c>
      <c r="L10007" t="n">
        <v>0</v>
      </c>
      <c r="M10007" t="n">
        <v>0</v>
      </c>
      <c r="O10007" t="n">
        <v>0</v>
      </c>
    </row>
    <row r="10008">
      <c r="A10008" s="8" t="n">
        <v>46227</v>
      </c>
      <c r="B10008" t="inlineStr">
        <is>
          <t>B6</t>
        </is>
      </c>
      <c r="C10008" s="9">
        <f>_xlfn.XLOOKUP(B10008,Carriers[Code],Carriers[Airline])</f>
        <v/>
      </c>
      <c r="D10008" t="n">
        <v>793</v>
      </c>
      <c r="E10008" t="inlineStr">
        <is>
          <t>DEN</t>
        </is>
      </c>
      <c r="F10008" s="10" t="n">
        <v>1120</v>
      </c>
      <c r="G10008" t="inlineStr">
        <is>
          <t>1100-1159</t>
        </is>
      </c>
      <c r="H10008" s="9">
        <f>INT(F10008/100)</f>
        <v/>
      </c>
      <c r="I10008" t="n">
        <v>-8</v>
      </c>
      <c r="J10008" t="n">
        <v>0</v>
      </c>
      <c r="K10008" t="n">
        <v>-23</v>
      </c>
      <c r="L10008" t="n">
        <v>0</v>
      </c>
      <c r="M10008" t="n">
        <v>0</v>
      </c>
      <c r="O10008" t="n">
        <v>0</v>
      </c>
    </row>
    <row r="10009">
      <c r="A10009" s="8" t="n">
        <v>46227</v>
      </c>
      <c r="B10009" t="inlineStr">
        <is>
          <t>DL</t>
        </is>
      </c>
      <c r="C10009" s="9">
        <f>_xlfn.XLOOKUP(B10009,Carriers[Code],Carriers[Airline])</f>
        <v/>
      </c>
      <c r="D10009" t="n">
        <v>1398</v>
      </c>
      <c r="E10009" t="inlineStr">
        <is>
          <t>MSY</t>
        </is>
      </c>
      <c r="F10009" s="10" t="n">
        <v>1120</v>
      </c>
      <c r="G10009" t="inlineStr">
        <is>
          <t>1100-1159</t>
        </is>
      </c>
      <c r="H10009" s="9">
        <f>INT(F10009/100)</f>
        <v/>
      </c>
      <c r="I10009" t="n">
        <v>-8</v>
      </c>
      <c r="J10009" t="n">
        <v>0</v>
      </c>
      <c r="K10009" t="n">
        <v>-14</v>
      </c>
      <c r="L10009" t="n">
        <v>0</v>
      </c>
      <c r="M10009" t="n">
        <v>0</v>
      </c>
      <c r="O10009" t="n">
        <v>0</v>
      </c>
    </row>
    <row r="10010">
      <c r="A10010" s="8" t="n">
        <v>46227</v>
      </c>
      <c r="B10010" t="inlineStr">
        <is>
          <t>YX</t>
        </is>
      </c>
      <c r="C10010" s="9">
        <f>_xlfn.XLOOKUP(B10010,Carriers[Code],Carriers[Airline])</f>
        <v/>
      </c>
      <c r="D10010" t="n">
        <v>5803</v>
      </c>
      <c r="E10010" t="inlineStr">
        <is>
          <t>SAV</t>
        </is>
      </c>
      <c r="F10010" s="10" t="n">
        <v>1125</v>
      </c>
      <c r="G10010" t="inlineStr">
        <is>
          <t>1100-1159</t>
        </is>
      </c>
      <c r="H10010" s="9">
        <f>INT(F10010/100)</f>
        <v/>
      </c>
      <c r="I10010" t="n">
        <v>-3</v>
      </c>
      <c r="J10010" t="n">
        <v>0</v>
      </c>
      <c r="K10010" t="n">
        <v>-26</v>
      </c>
      <c r="L10010" t="n">
        <v>0</v>
      </c>
      <c r="M10010" t="n">
        <v>0</v>
      </c>
      <c r="O10010" t="n">
        <v>0</v>
      </c>
    </row>
    <row r="10011">
      <c r="A10011" s="8" t="n">
        <v>46227</v>
      </c>
      <c r="B10011" t="inlineStr">
        <is>
          <t>DL</t>
        </is>
      </c>
      <c r="C10011" s="9">
        <f>_xlfn.XLOOKUP(B10011,Carriers[Code],Carriers[Airline])</f>
        <v/>
      </c>
      <c r="D10011" t="n">
        <v>332</v>
      </c>
      <c r="E10011" t="inlineStr">
        <is>
          <t>SEA</t>
        </is>
      </c>
      <c r="F10011" s="10" t="n">
        <v>1129</v>
      </c>
      <c r="G10011" t="inlineStr">
        <is>
          <t>1100-1159</t>
        </is>
      </c>
      <c r="H10011" s="9">
        <f>INT(F10011/100)</f>
        <v/>
      </c>
      <c r="I10011" t="n">
        <v>-3</v>
      </c>
      <c r="J10011" t="n">
        <v>0</v>
      </c>
      <c r="K10011" t="n">
        <v>15</v>
      </c>
      <c r="L10011" t="n">
        <v>1</v>
      </c>
      <c r="M10011" t="n">
        <v>0</v>
      </c>
      <c r="O10011" t="n">
        <v>0</v>
      </c>
      <c r="P10011" t="n">
        <v>0</v>
      </c>
      <c r="Q10011" t="n">
        <v>0</v>
      </c>
      <c r="R10011" t="n">
        <v>15</v>
      </c>
      <c r="S10011" t="n">
        <v>0</v>
      </c>
      <c r="T10011" t="n">
        <v>0</v>
      </c>
    </row>
    <row r="10012">
      <c r="A10012" s="8" t="n">
        <v>46227</v>
      </c>
      <c r="B10012" t="inlineStr">
        <is>
          <t>YX</t>
        </is>
      </c>
      <c r="C10012" s="9">
        <f>_xlfn.XLOOKUP(B10012,Carriers[Code],Carriers[Airline])</f>
        <v/>
      </c>
      <c r="D10012" t="n">
        <v>4349</v>
      </c>
      <c r="E10012" t="inlineStr">
        <is>
          <t>DCA</t>
        </is>
      </c>
      <c r="F10012" s="10" t="n">
        <v>1133</v>
      </c>
      <c r="G10012" t="inlineStr">
        <is>
          <t>1100-1159</t>
        </is>
      </c>
      <c r="H10012" s="9">
        <f>INT(F10012/100)</f>
        <v/>
      </c>
      <c r="I10012" t="n">
        <v>-7</v>
      </c>
      <c r="J10012" t="n">
        <v>0</v>
      </c>
      <c r="K10012" t="n">
        <v>-11</v>
      </c>
      <c r="L10012" t="n">
        <v>0</v>
      </c>
      <c r="M10012" t="n">
        <v>0</v>
      </c>
      <c r="O10012" t="n">
        <v>0</v>
      </c>
    </row>
    <row r="10013">
      <c r="A10013" s="8" t="n">
        <v>46227</v>
      </c>
      <c r="B10013" t="inlineStr">
        <is>
          <t>G4</t>
        </is>
      </c>
      <c r="C10013" s="9">
        <f>_xlfn.XLOOKUP(B10013,Carriers[Code],Carriers[Airline])</f>
        <v/>
      </c>
      <c r="D10013" t="n">
        <v>594</v>
      </c>
      <c r="E10013" t="inlineStr">
        <is>
          <t>IND</t>
        </is>
      </c>
      <c r="F10013" s="10" t="n">
        <v>1134</v>
      </c>
      <c r="G10013" t="inlineStr">
        <is>
          <t>1100-1159</t>
        </is>
      </c>
      <c r="H10013" s="9">
        <f>INT(F10013/100)</f>
        <v/>
      </c>
      <c r="I10013" t="n">
        <v>-9</v>
      </c>
      <c r="J10013" t="n">
        <v>0</v>
      </c>
      <c r="K10013" t="n">
        <v>-6</v>
      </c>
      <c r="L10013" t="n">
        <v>0</v>
      </c>
      <c r="M10013" t="n">
        <v>0</v>
      </c>
      <c r="O10013" t="n">
        <v>0</v>
      </c>
    </row>
    <row r="10014">
      <c r="A10014" s="8" t="n">
        <v>46227</v>
      </c>
      <c r="B10014" t="inlineStr">
        <is>
          <t>B6</t>
        </is>
      </c>
      <c r="C10014" s="9">
        <f>_xlfn.XLOOKUP(B10014,Carriers[Code],Carriers[Airline])</f>
        <v/>
      </c>
      <c r="D10014" t="n">
        <v>401</v>
      </c>
      <c r="E10014" t="inlineStr">
        <is>
          <t>MSY</t>
        </is>
      </c>
      <c r="F10014" s="10" t="n">
        <v>1135</v>
      </c>
      <c r="G10014" t="inlineStr">
        <is>
          <t>1100-1159</t>
        </is>
      </c>
      <c r="H10014" s="9">
        <f>INT(F10014/100)</f>
        <v/>
      </c>
      <c r="I10014" t="n">
        <v>-4</v>
      </c>
      <c r="J10014" t="n">
        <v>0</v>
      </c>
      <c r="K10014" t="n">
        <v>11</v>
      </c>
      <c r="L10014" t="n">
        <v>0</v>
      </c>
      <c r="M10014" t="n">
        <v>0</v>
      </c>
      <c r="O10014" t="n">
        <v>0</v>
      </c>
    </row>
    <row r="10015">
      <c r="A10015" s="8" t="n">
        <v>46227</v>
      </c>
      <c r="B10015" t="inlineStr">
        <is>
          <t>UA</t>
        </is>
      </c>
      <c r="C10015" s="9">
        <f>_xlfn.XLOOKUP(B10015,Carriers[Code],Carriers[Airline])</f>
        <v/>
      </c>
      <c r="D10015" t="n">
        <v>1074</v>
      </c>
      <c r="E10015" t="inlineStr">
        <is>
          <t>SFO</t>
        </is>
      </c>
      <c r="F10015" s="10" t="n">
        <v>1135</v>
      </c>
      <c r="G10015" t="inlineStr">
        <is>
          <t>1100-1159</t>
        </is>
      </c>
      <c r="H10015" s="9">
        <f>INT(F10015/100)</f>
        <v/>
      </c>
      <c r="I10015" t="n">
        <v>15</v>
      </c>
      <c r="J10015" t="n">
        <v>1</v>
      </c>
      <c r="K10015" t="n">
        <v>2</v>
      </c>
      <c r="L10015" t="n">
        <v>0</v>
      </c>
      <c r="M10015" t="n">
        <v>0</v>
      </c>
      <c r="O10015" t="n">
        <v>0</v>
      </c>
    </row>
    <row r="10016">
      <c r="A10016" s="8" t="n">
        <v>46227</v>
      </c>
      <c r="B10016" t="inlineStr">
        <is>
          <t>WN</t>
        </is>
      </c>
      <c r="C10016" s="9">
        <f>_xlfn.XLOOKUP(B10016,Carriers[Code],Carriers[Airline])</f>
        <v/>
      </c>
      <c r="D10016" t="n">
        <v>4208</v>
      </c>
      <c r="E10016" t="inlineStr">
        <is>
          <t>DEN</t>
        </is>
      </c>
      <c r="F10016" s="10" t="n">
        <v>1135</v>
      </c>
      <c r="G10016" t="inlineStr">
        <is>
          <t>1100-1159</t>
        </is>
      </c>
      <c r="H10016" s="9">
        <f>INT(F10016/100)</f>
        <v/>
      </c>
      <c r="I10016" t="n">
        <v>1</v>
      </c>
      <c r="J10016" t="n">
        <v>0</v>
      </c>
      <c r="K10016" t="n">
        <v>-17</v>
      </c>
      <c r="L10016" t="n">
        <v>0</v>
      </c>
      <c r="M10016" t="n">
        <v>0</v>
      </c>
      <c r="O10016" t="n">
        <v>0</v>
      </c>
    </row>
    <row r="10017">
      <c r="A10017" s="8" t="n">
        <v>46227</v>
      </c>
      <c r="B10017" t="inlineStr">
        <is>
          <t>YX</t>
        </is>
      </c>
      <c r="C10017" s="9">
        <f>_xlfn.XLOOKUP(B10017,Carriers[Code],Carriers[Airline])</f>
        <v/>
      </c>
      <c r="D10017" t="n">
        <v>5598</v>
      </c>
      <c r="E10017" t="inlineStr">
        <is>
          <t>CVG</t>
        </is>
      </c>
      <c r="F10017" s="10" t="n">
        <v>1140</v>
      </c>
      <c r="G10017" t="inlineStr">
        <is>
          <t>1100-1159</t>
        </is>
      </c>
      <c r="H10017" s="9">
        <f>INT(F10017/100)</f>
        <v/>
      </c>
      <c r="I10017" t="n">
        <v>-12</v>
      </c>
      <c r="J10017" t="n">
        <v>0</v>
      </c>
      <c r="K10017" t="n">
        <v>-23</v>
      </c>
      <c r="L10017" t="n">
        <v>0</v>
      </c>
      <c r="M10017" t="n">
        <v>0</v>
      </c>
      <c r="O10017" t="n">
        <v>0</v>
      </c>
    </row>
    <row r="10018">
      <c r="A10018" s="8" t="n">
        <v>46227</v>
      </c>
      <c r="B10018" t="inlineStr">
        <is>
          <t>B6</t>
        </is>
      </c>
      <c r="C10018" s="9">
        <f>_xlfn.XLOOKUP(B10018,Carriers[Code],Carriers[Airline])</f>
        <v/>
      </c>
      <c r="D10018" t="n">
        <v>837</v>
      </c>
      <c r="E10018" t="inlineStr">
        <is>
          <t>DTW</t>
        </is>
      </c>
      <c r="F10018" s="10" t="n">
        <v>1143</v>
      </c>
      <c r="G10018" t="inlineStr">
        <is>
          <t>1100-1159</t>
        </is>
      </c>
      <c r="H10018" s="9">
        <f>INT(F10018/100)</f>
        <v/>
      </c>
      <c r="I10018" t="n">
        <v>104</v>
      </c>
      <c r="J10018" t="n">
        <v>1</v>
      </c>
      <c r="K10018" t="n">
        <v>94</v>
      </c>
      <c r="L10018" t="n">
        <v>1</v>
      </c>
      <c r="M10018" t="n">
        <v>0</v>
      </c>
      <c r="O10018" t="n">
        <v>0</v>
      </c>
      <c r="P10018" t="n">
        <v>41</v>
      </c>
      <c r="Q10018" t="n">
        <v>0</v>
      </c>
      <c r="R10018" t="n">
        <v>0</v>
      </c>
      <c r="S10018" t="n">
        <v>0</v>
      </c>
      <c r="T10018" t="n">
        <v>53</v>
      </c>
    </row>
    <row r="10019">
      <c r="A10019" s="8" t="n">
        <v>46227</v>
      </c>
      <c r="B10019" t="inlineStr">
        <is>
          <t>YX</t>
        </is>
      </c>
      <c r="C10019" s="9">
        <f>_xlfn.XLOOKUP(B10019,Carriers[Code],Carriers[Airline])</f>
        <v/>
      </c>
      <c r="D10019" t="n">
        <v>5731</v>
      </c>
      <c r="E10019" t="inlineStr">
        <is>
          <t>PIT</t>
        </is>
      </c>
      <c r="F10019" s="10" t="n">
        <v>1145</v>
      </c>
      <c r="G10019" t="inlineStr">
        <is>
          <t>1100-1159</t>
        </is>
      </c>
      <c r="H10019" s="9">
        <f>INT(F10019/100)</f>
        <v/>
      </c>
      <c r="I10019" t="n">
        <v>-2</v>
      </c>
      <c r="J10019" t="n">
        <v>0</v>
      </c>
      <c r="K10019" t="n">
        <v>-10</v>
      </c>
      <c r="L10019" t="n">
        <v>0</v>
      </c>
      <c r="M10019" t="n">
        <v>0</v>
      </c>
      <c r="O10019" t="n">
        <v>0</v>
      </c>
    </row>
    <row r="10020">
      <c r="A10020" s="8" t="n">
        <v>46227</v>
      </c>
      <c r="B10020" t="inlineStr">
        <is>
          <t>DL</t>
        </is>
      </c>
      <c r="C10020" s="9">
        <f>_xlfn.XLOOKUP(B10020,Carriers[Code],Carriers[Airline])</f>
        <v/>
      </c>
      <c r="D10020" t="n">
        <v>1103</v>
      </c>
      <c r="E10020" t="inlineStr">
        <is>
          <t>MSP</t>
        </is>
      </c>
      <c r="F10020" s="10" t="n">
        <v>1150</v>
      </c>
      <c r="G10020" t="inlineStr">
        <is>
          <t>1100-1159</t>
        </is>
      </c>
      <c r="H10020" s="9">
        <f>INT(F10020/100)</f>
        <v/>
      </c>
      <c r="I10020" t="n">
        <v>-5</v>
      </c>
      <c r="J10020" t="n">
        <v>0</v>
      </c>
      <c r="K10020" t="n">
        <v>-12</v>
      </c>
      <c r="L10020" t="n">
        <v>0</v>
      </c>
      <c r="M10020" t="n">
        <v>0</v>
      </c>
      <c r="O10020" t="n">
        <v>0</v>
      </c>
    </row>
    <row r="10021">
      <c r="A10021" s="8" t="n">
        <v>46227</v>
      </c>
      <c r="B10021" t="inlineStr">
        <is>
          <t>YX</t>
        </is>
      </c>
      <c r="C10021" s="9">
        <f>_xlfn.XLOOKUP(B10021,Carriers[Code],Carriers[Airline])</f>
        <v/>
      </c>
      <c r="D10021" t="n">
        <v>4760</v>
      </c>
      <c r="E10021" t="inlineStr">
        <is>
          <t>CVG</t>
        </is>
      </c>
      <c r="F10021" s="10" t="n">
        <v>1155</v>
      </c>
      <c r="G10021" t="inlineStr">
        <is>
          <t>1100-1159</t>
        </is>
      </c>
      <c r="H10021" s="9">
        <f>INT(F10021/100)</f>
        <v/>
      </c>
      <c r="I10021" t="n">
        <v>-3</v>
      </c>
      <c r="J10021" t="n">
        <v>0</v>
      </c>
      <c r="K10021" t="n">
        <v>-12</v>
      </c>
      <c r="L10021" t="n">
        <v>0</v>
      </c>
      <c r="M10021" t="n">
        <v>0</v>
      </c>
      <c r="O10021" t="n">
        <v>0</v>
      </c>
    </row>
    <row r="10022">
      <c r="A10022" s="8" t="n">
        <v>46227</v>
      </c>
      <c r="B10022" t="inlineStr">
        <is>
          <t>AA</t>
        </is>
      </c>
      <c r="C10022" s="9">
        <f>_xlfn.XLOOKUP(B10022,Carriers[Code],Carriers[Airline])</f>
        <v/>
      </c>
      <c r="D10022" t="n">
        <v>1610</v>
      </c>
      <c r="E10022" t="inlineStr">
        <is>
          <t>ORD</t>
        </is>
      </c>
      <c r="F10022" s="10" t="n">
        <v>1159</v>
      </c>
      <c r="G10022" t="inlineStr">
        <is>
          <t>1100-1159</t>
        </is>
      </c>
      <c r="H10022" s="9">
        <f>INT(F10022/100)</f>
        <v/>
      </c>
      <c r="I10022" t="n">
        <v>-8</v>
      </c>
      <c r="J10022" t="n">
        <v>0</v>
      </c>
      <c r="K10022" t="n">
        <v>-33</v>
      </c>
      <c r="L10022" t="n">
        <v>0</v>
      </c>
      <c r="M10022" t="n">
        <v>0</v>
      </c>
      <c r="O10022" t="n">
        <v>0</v>
      </c>
    </row>
    <row r="10023">
      <c r="A10023" s="8" t="n">
        <v>46227</v>
      </c>
      <c r="B10023" t="inlineStr">
        <is>
          <t>F9</t>
        </is>
      </c>
      <c r="C10023" s="9">
        <f>_xlfn.XLOOKUP(B10023,Carriers[Code],Carriers[Airline])</f>
        <v/>
      </c>
      <c r="D10023" t="n">
        <v>3511</v>
      </c>
      <c r="E10023" t="inlineStr">
        <is>
          <t>ATL</t>
        </is>
      </c>
      <c r="F10023" s="10" t="n">
        <v>1159</v>
      </c>
      <c r="G10023" t="inlineStr">
        <is>
          <t>1100-1159</t>
        </is>
      </c>
      <c r="H10023" s="9">
        <f>INT(F10023/100)</f>
        <v/>
      </c>
      <c r="I10023" t="n">
        <v>-7</v>
      </c>
      <c r="J10023" t="n">
        <v>0</v>
      </c>
      <c r="K10023" t="n">
        <v>43</v>
      </c>
      <c r="L10023" t="n">
        <v>1</v>
      </c>
      <c r="M10023" t="n">
        <v>0</v>
      </c>
      <c r="O10023" t="n">
        <v>0</v>
      </c>
      <c r="P10023" t="n">
        <v>0</v>
      </c>
      <c r="Q10023" t="n">
        <v>0</v>
      </c>
      <c r="R10023" t="n">
        <v>43</v>
      </c>
      <c r="S10023" t="n">
        <v>0</v>
      </c>
      <c r="T10023" t="n">
        <v>0</v>
      </c>
    </row>
    <row r="10024">
      <c r="A10024" s="8" t="n">
        <v>46227</v>
      </c>
      <c r="B10024" t="inlineStr">
        <is>
          <t>YX</t>
        </is>
      </c>
      <c r="C10024" s="9">
        <f>_xlfn.XLOOKUP(B10024,Carriers[Code],Carriers[Airline])</f>
        <v/>
      </c>
      <c r="D10024" t="n">
        <v>5854</v>
      </c>
      <c r="E10024" t="inlineStr">
        <is>
          <t>LGA</t>
        </is>
      </c>
      <c r="F10024" s="10" t="n">
        <v>1200</v>
      </c>
      <c r="G10024" t="inlineStr">
        <is>
          <t>1200-1259</t>
        </is>
      </c>
      <c r="H10024" s="9">
        <f>INT(F10024/100)</f>
        <v/>
      </c>
      <c r="I10024" t="n">
        <v>-7</v>
      </c>
      <c r="J10024" t="n">
        <v>0</v>
      </c>
      <c r="K10024" t="n">
        <v>-12</v>
      </c>
      <c r="L10024" t="n">
        <v>0</v>
      </c>
      <c r="M10024" t="n">
        <v>0</v>
      </c>
      <c r="O10024" t="n">
        <v>0</v>
      </c>
    </row>
    <row r="10025">
      <c r="A10025" s="8" t="n">
        <v>46227</v>
      </c>
      <c r="B10025" t="inlineStr">
        <is>
          <t>DL</t>
        </is>
      </c>
      <c r="C10025" s="9">
        <f>_xlfn.XLOOKUP(B10025,Carriers[Code],Carriers[Airline])</f>
        <v/>
      </c>
      <c r="D10025" t="n">
        <v>303</v>
      </c>
      <c r="E10025" t="inlineStr">
        <is>
          <t>DFW</t>
        </is>
      </c>
      <c r="F10025" s="10" t="n">
        <v>1205</v>
      </c>
      <c r="G10025" t="inlineStr">
        <is>
          <t>1200-1259</t>
        </is>
      </c>
      <c r="H10025" s="9">
        <f>INT(F10025/100)</f>
        <v/>
      </c>
      <c r="M10025" t="n">
        <v>1</v>
      </c>
      <c r="N10025" t="inlineStr">
        <is>
          <t>A</t>
        </is>
      </c>
      <c r="O10025" t="n">
        <v>0</v>
      </c>
    </row>
    <row r="10026">
      <c r="A10026" s="8" t="n">
        <v>46227</v>
      </c>
      <c r="B10026" t="inlineStr">
        <is>
          <t>DL</t>
        </is>
      </c>
      <c r="C10026" s="9">
        <f>_xlfn.XLOOKUP(B10026,Carriers[Code],Carriers[Airline])</f>
        <v/>
      </c>
      <c r="D10026" t="n">
        <v>2785</v>
      </c>
      <c r="E10026" t="inlineStr">
        <is>
          <t>CHS</t>
        </is>
      </c>
      <c r="F10026" s="10" t="n">
        <v>1206</v>
      </c>
      <c r="G10026" t="inlineStr">
        <is>
          <t>1200-1259</t>
        </is>
      </c>
      <c r="H10026" s="9">
        <f>INT(F10026/100)</f>
        <v/>
      </c>
      <c r="I10026" t="n">
        <v>-8</v>
      </c>
      <c r="J10026" t="n">
        <v>0</v>
      </c>
      <c r="K10026" t="n">
        <v>-16</v>
      </c>
      <c r="L10026" t="n">
        <v>0</v>
      </c>
      <c r="M10026" t="n">
        <v>0</v>
      </c>
      <c r="O10026" t="n">
        <v>0</v>
      </c>
    </row>
    <row r="10027">
      <c r="A10027" s="8" t="n">
        <v>46227</v>
      </c>
      <c r="B10027" t="inlineStr">
        <is>
          <t>B6</t>
        </is>
      </c>
      <c r="C10027" s="9">
        <f>_xlfn.XLOOKUP(B10027,Carriers[Code],Carriers[Airline])</f>
        <v/>
      </c>
      <c r="D10027" t="n">
        <v>51</v>
      </c>
      <c r="E10027" t="inlineStr">
        <is>
          <t>MCO</t>
        </is>
      </c>
      <c r="F10027" s="10" t="n">
        <v>1210</v>
      </c>
      <c r="G10027" t="inlineStr">
        <is>
          <t>1200-1259</t>
        </is>
      </c>
      <c r="H10027" s="9">
        <f>INT(F10027/100)</f>
        <v/>
      </c>
      <c r="I10027" t="n">
        <v>-3</v>
      </c>
      <c r="J10027" t="n">
        <v>0</v>
      </c>
      <c r="K10027" t="n">
        <v>-4</v>
      </c>
      <c r="L10027" t="n">
        <v>0</v>
      </c>
      <c r="M10027" t="n">
        <v>0</v>
      </c>
      <c r="O10027" t="n">
        <v>0</v>
      </c>
    </row>
    <row r="10028">
      <c r="A10028" s="8" t="n">
        <v>46227</v>
      </c>
      <c r="B10028" t="inlineStr">
        <is>
          <t>B6</t>
        </is>
      </c>
      <c r="C10028" s="9">
        <f>_xlfn.XLOOKUP(B10028,Carriers[Code],Carriers[Airline])</f>
        <v/>
      </c>
      <c r="D10028" t="n">
        <v>1352</v>
      </c>
      <c r="E10028" t="inlineStr">
        <is>
          <t>ACK</t>
        </is>
      </c>
      <c r="F10028" s="10" t="n">
        <v>1212</v>
      </c>
      <c r="G10028" t="inlineStr">
        <is>
          <t>1200-1259</t>
        </is>
      </c>
      <c r="H10028" s="9">
        <f>INT(F10028/100)</f>
        <v/>
      </c>
      <c r="I10028" t="n">
        <v>-11</v>
      </c>
      <c r="J10028" t="n">
        <v>0</v>
      </c>
      <c r="K10028" t="n">
        <v>-15</v>
      </c>
      <c r="L10028" t="n">
        <v>0</v>
      </c>
      <c r="M10028" t="n">
        <v>0</v>
      </c>
      <c r="O10028" t="n">
        <v>0</v>
      </c>
    </row>
    <row r="10029">
      <c r="A10029" s="8" t="n">
        <v>46227</v>
      </c>
      <c r="B10029" t="inlineStr">
        <is>
          <t>UA</t>
        </is>
      </c>
      <c r="C10029" s="9">
        <f>_xlfn.XLOOKUP(B10029,Carriers[Code],Carriers[Airline])</f>
        <v/>
      </c>
      <c r="D10029" t="n">
        <v>414</v>
      </c>
      <c r="E10029" t="inlineStr">
        <is>
          <t>DEN</t>
        </is>
      </c>
      <c r="F10029" s="10" t="n">
        <v>1222</v>
      </c>
      <c r="G10029" t="inlineStr">
        <is>
          <t>1200-1259</t>
        </is>
      </c>
      <c r="H10029" s="9">
        <f>INT(F10029/100)</f>
        <v/>
      </c>
      <c r="I10029" t="n">
        <v>4</v>
      </c>
      <c r="J10029" t="n">
        <v>0</v>
      </c>
      <c r="K10029" t="n">
        <v>-10</v>
      </c>
      <c r="L10029" t="n">
        <v>0</v>
      </c>
      <c r="M10029" t="n">
        <v>0</v>
      </c>
      <c r="O10029" t="n">
        <v>0</v>
      </c>
    </row>
    <row r="10030">
      <c r="A10030" s="8" t="n">
        <v>46227</v>
      </c>
      <c r="B10030" t="inlineStr">
        <is>
          <t>YX</t>
        </is>
      </c>
      <c r="C10030" s="9">
        <f>_xlfn.XLOOKUP(B10030,Carriers[Code],Carriers[Airline])</f>
        <v/>
      </c>
      <c r="D10030" t="n">
        <v>4367</v>
      </c>
      <c r="E10030" t="inlineStr">
        <is>
          <t>LGA</t>
        </is>
      </c>
      <c r="F10030" s="10" t="n">
        <v>1223</v>
      </c>
      <c r="G10030" t="inlineStr">
        <is>
          <t>1200-1259</t>
        </is>
      </c>
      <c r="H10030" s="9">
        <f>INT(F10030/100)</f>
        <v/>
      </c>
      <c r="I10030" t="n">
        <v>18</v>
      </c>
      <c r="J10030" t="n">
        <v>1</v>
      </c>
      <c r="K10030" t="n">
        <v>14</v>
      </c>
      <c r="L10030" t="n">
        <v>0</v>
      </c>
      <c r="M10030" t="n">
        <v>0</v>
      </c>
      <c r="O10030" t="n">
        <v>0</v>
      </c>
    </row>
    <row r="10031">
      <c r="A10031" s="8" t="n">
        <v>46227</v>
      </c>
      <c r="B10031" t="inlineStr">
        <is>
          <t>DL</t>
        </is>
      </c>
      <c r="C10031" s="9">
        <f>_xlfn.XLOOKUP(B10031,Carriers[Code],Carriers[Airline])</f>
        <v/>
      </c>
      <c r="D10031" t="n">
        <v>2816</v>
      </c>
      <c r="E10031" t="inlineStr">
        <is>
          <t>ORD</t>
        </is>
      </c>
      <c r="F10031" s="10" t="n">
        <v>1225</v>
      </c>
      <c r="G10031" t="inlineStr">
        <is>
          <t>1200-1259</t>
        </is>
      </c>
      <c r="H10031" s="9">
        <f>INT(F10031/100)</f>
        <v/>
      </c>
      <c r="I10031" t="n">
        <v>-10</v>
      </c>
      <c r="J10031" t="n">
        <v>0</v>
      </c>
      <c r="K10031" t="n">
        <v>-28</v>
      </c>
      <c r="L10031" t="n">
        <v>0</v>
      </c>
      <c r="M10031" t="n">
        <v>0</v>
      </c>
      <c r="O10031" t="n">
        <v>0</v>
      </c>
    </row>
    <row r="10032">
      <c r="A10032" s="8" t="n">
        <v>46227</v>
      </c>
      <c r="B10032" t="inlineStr">
        <is>
          <t>YX</t>
        </is>
      </c>
      <c r="C10032" s="9">
        <f>_xlfn.XLOOKUP(B10032,Carriers[Code],Carriers[Airline])</f>
        <v/>
      </c>
      <c r="D10032" t="n">
        <v>4366</v>
      </c>
      <c r="E10032" t="inlineStr">
        <is>
          <t>JFK</t>
        </is>
      </c>
      <c r="F10032" s="10" t="n">
        <v>1225</v>
      </c>
      <c r="G10032" t="inlineStr">
        <is>
          <t>1200-1259</t>
        </is>
      </c>
      <c r="H10032" s="9">
        <f>INT(F10032/100)</f>
        <v/>
      </c>
      <c r="I10032" t="n">
        <v>-6</v>
      </c>
      <c r="J10032" t="n">
        <v>0</v>
      </c>
      <c r="K10032" t="n">
        <v>-27</v>
      </c>
      <c r="L10032" t="n">
        <v>0</v>
      </c>
      <c r="M10032" t="n">
        <v>0</v>
      </c>
      <c r="O10032" t="n">
        <v>0</v>
      </c>
    </row>
    <row r="10033">
      <c r="A10033" s="8" t="n">
        <v>46227</v>
      </c>
      <c r="B10033" t="inlineStr">
        <is>
          <t>YX</t>
        </is>
      </c>
      <c r="C10033" s="9">
        <f>_xlfn.XLOOKUP(B10033,Carriers[Code],Carriers[Airline])</f>
        <v/>
      </c>
      <c r="D10033" t="n">
        <v>4738</v>
      </c>
      <c r="E10033" t="inlineStr">
        <is>
          <t>ILM</t>
        </is>
      </c>
      <c r="F10033" s="10" t="n">
        <v>1225</v>
      </c>
      <c r="G10033" t="inlineStr">
        <is>
          <t>1200-1259</t>
        </is>
      </c>
      <c r="H10033" s="9">
        <f>INT(F10033/100)</f>
        <v/>
      </c>
      <c r="I10033" t="n">
        <v>-2</v>
      </c>
      <c r="J10033" t="n">
        <v>0</v>
      </c>
      <c r="K10033" t="n">
        <v>3</v>
      </c>
      <c r="L10033" t="n">
        <v>0</v>
      </c>
      <c r="M10033" t="n">
        <v>0</v>
      </c>
      <c r="O10033" t="n">
        <v>0</v>
      </c>
    </row>
    <row r="10034">
      <c r="A10034" s="8" t="n">
        <v>46227</v>
      </c>
      <c r="B10034" t="inlineStr">
        <is>
          <t>B6</t>
        </is>
      </c>
      <c r="C10034" s="9">
        <f>_xlfn.XLOOKUP(B10034,Carriers[Code],Carriers[Airline])</f>
        <v/>
      </c>
      <c r="D10034" t="n">
        <v>269</v>
      </c>
      <c r="E10034" t="inlineStr">
        <is>
          <t>FLL</t>
        </is>
      </c>
      <c r="F10034" s="10" t="n">
        <v>1230</v>
      </c>
      <c r="G10034" t="inlineStr">
        <is>
          <t>1200-1259</t>
        </is>
      </c>
      <c r="H10034" s="9">
        <f>INT(F10034/100)</f>
        <v/>
      </c>
      <c r="I10034" t="n">
        <v>12</v>
      </c>
      <c r="J10034" t="n">
        <v>0</v>
      </c>
      <c r="K10034" t="n">
        <v>9</v>
      </c>
      <c r="L10034" t="n">
        <v>0</v>
      </c>
      <c r="M10034" t="n">
        <v>0</v>
      </c>
      <c r="O10034" t="n">
        <v>0</v>
      </c>
    </row>
    <row r="10035">
      <c r="A10035" s="8" t="n">
        <v>46227</v>
      </c>
      <c r="B10035" t="inlineStr">
        <is>
          <t>DL</t>
        </is>
      </c>
      <c r="C10035" s="9">
        <f>_xlfn.XLOOKUP(B10035,Carriers[Code],Carriers[Airline])</f>
        <v/>
      </c>
      <c r="D10035" t="n">
        <v>2779</v>
      </c>
      <c r="E10035" t="inlineStr">
        <is>
          <t>ATL</t>
        </is>
      </c>
      <c r="F10035" s="10" t="n">
        <v>1230</v>
      </c>
      <c r="G10035" t="inlineStr">
        <is>
          <t>1200-1259</t>
        </is>
      </c>
      <c r="H10035" s="9">
        <f>INT(F10035/100)</f>
        <v/>
      </c>
      <c r="I10035" t="n">
        <v>-4</v>
      </c>
      <c r="J10035" t="n">
        <v>0</v>
      </c>
      <c r="K10035" t="n">
        <v>13</v>
      </c>
      <c r="L10035" t="n">
        <v>0</v>
      </c>
      <c r="M10035" t="n">
        <v>0</v>
      </c>
      <c r="O10035" t="n">
        <v>0</v>
      </c>
    </row>
    <row r="10036">
      <c r="A10036" s="8" t="n">
        <v>46227</v>
      </c>
      <c r="B10036" t="inlineStr">
        <is>
          <t>UA</t>
        </is>
      </c>
      <c r="C10036" s="9">
        <f>_xlfn.XLOOKUP(B10036,Carriers[Code],Carriers[Airline])</f>
        <v/>
      </c>
      <c r="D10036" t="n">
        <v>1732</v>
      </c>
      <c r="E10036" t="inlineStr">
        <is>
          <t>ORD</t>
        </is>
      </c>
      <c r="F10036" s="10" t="n">
        <v>1230</v>
      </c>
      <c r="G10036" t="inlineStr">
        <is>
          <t>1200-1259</t>
        </is>
      </c>
      <c r="H10036" s="9">
        <f>INT(F10036/100)</f>
        <v/>
      </c>
      <c r="I10036" t="n">
        <v>-2</v>
      </c>
      <c r="J10036" t="n">
        <v>0</v>
      </c>
      <c r="K10036" t="n">
        <v>-9</v>
      </c>
      <c r="L10036" t="n">
        <v>0</v>
      </c>
      <c r="M10036" t="n">
        <v>0</v>
      </c>
      <c r="O10036" t="n">
        <v>0</v>
      </c>
    </row>
    <row r="10037">
      <c r="A10037" s="8" t="n">
        <v>46227</v>
      </c>
      <c r="B10037" t="inlineStr">
        <is>
          <t>YX</t>
        </is>
      </c>
      <c r="C10037" s="9">
        <f>_xlfn.XLOOKUP(B10037,Carriers[Code],Carriers[Airline])</f>
        <v/>
      </c>
      <c r="D10037" t="n">
        <v>3413</v>
      </c>
      <c r="E10037" t="inlineStr">
        <is>
          <t>IAD</t>
        </is>
      </c>
      <c r="F10037" s="10" t="n">
        <v>1235</v>
      </c>
      <c r="G10037" t="inlineStr">
        <is>
          <t>1200-1259</t>
        </is>
      </c>
      <c r="H10037" s="9">
        <f>INT(F10037/100)</f>
        <v/>
      </c>
      <c r="I10037" t="n">
        <v>-2</v>
      </c>
      <c r="J10037" t="n">
        <v>0</v>
      </c>
      <c r="K10037" t="n">
        <v>-27</v>
      </c>
      <c r="L10037" t="n">
        <v>0</v>
      </c>
      <c r="M10037" t="n">
        <v>0</v>
      </c>
      <c r="O10037" t="n">
        <v>0</v>
      </c>
    </row>
    <row r="10038">
      <c r="A10038" s="8" t="n">
        <v>46227</v>
      </c>
      <c r="B10038" t="inlineStr">
        <is>
          <t>YX</t>
        </is>
      </c>
      <c r="C10038" s="9">
        <f>_xlfn.XLOOKUP(B10038,Carriers[Code],Carriers[Airline])</f>
        <v/>
      </c>
      <c r="D10038" t="n">
        <v>5857</v>
      </c>
      <c r="E10038" t="inlineStr">
        <is>
          <t>DCA</t>
        </is>
      </c>
      <c r="F10038" s="10" t="n">
        <v>1235</v>
      </c>
      <c r="G10038" t="inlineStr">
        <is>
          <t>1200-1259</t>
        </is>
      </c>
      <c r="H10038" s="9">
        <f>INT(F10038/100)</f>
        <v/>
      </c>
      <c r="I10038" t="n">
        <v>-11</v>
      </c>
      <c r="J10038" t="n">
        <v>0</v>
      </c>
      <c r="K10038" t="n">
        <v>-14</v>
      </c>
      <c r="L10038" t="n">
        <v>0</v>
      </c>
      <c r="M10038" t="n">
        <v>0</v>
      </c>
      <c r="O10038" t="n">
        <v>0</v>
      </c>
    </row>
    <row r="10039">
      <c r="A10039" s="8" t="n">
        <v>46227</v>
      </c>
      <c r="B10039" t="inlineStr">
        <is>
          <t>G4</t>
        </is>
      </c>
      <c r="C10039" s="9">
        <f>_xlfn.XLOOKUP(B10039,Carriers[Code],Carriers[Airline])</f>
        <v/>
      </c>
      <c r="D10039" t="n">
        <v>2983</v>
      </c>
      <c r="E10039" t="inlineStr">
        <is>
          <t>SRQ</t>
        </is>
      </c>
      <c r="F10039" s="10" t="n">
        <v>1237</v>
      </c>
      <c r="G10039" t="inlineStr">
        <is>
          <t>1200-1259</t>
        </is>
      </c>
      <c r="H10039" s="9">
        <f>INT(F10039/100)</f>
        <v/>
      </c>
      <c r="I10039" t="n">
        <v>23</v>
      </c>
      <c r="J10039" t="n">
        <v>1</v>
      </c>
      <c r="K10039" t="n">
        <v>14</v>
      </c>
      <c r="L10039" t="n">
        <v>0</v>
      </c>
      <c r="M10039" t="n">
        <v>0</v>
      </c>
      <c r="O10039" t="n">
        <v>0</v>
      </c>
    </row>
    <row r="10040">
      <c r="A10040" s="8" t="n">
        <v>46227</v>
      </c>
      <c r="B10040" t="inlineStr">
        <is>
          <t>AA</t>
        </is>
      </c>
      <c r="C10040" s="9">
        <f>_xlfn.XLOOKUP(B10040,Carriers[Code],Carriers[Airline])</f>
        <v/>
      </c>
      <c r="D10040" t="n">
        <v>3043</v>
      </c>
      <c r="E10040" t="inlineStr">
        <is>
          <t>PHL</t>
        </is>
      </c>
      <c r="F10040" s="10" t="n">
        <v>1238</v>
      </c>
      <c r="G10040" t="inlineStr">
        <is>
          <t>1200-1259</t>
        </is>
      </c>
      <c r="H10040" s="9">
        <f>INT(F10040/100)</f>
        <v/>
      </c>
      <c r="I10040" t="n">
        <v>14</v>
      </c>
      <c r="J10040" t="n">
        <v>0</v>
      </c>
      <c r="K10040" t="n">
        <v>7</v>
      </c>
      <c r="L10040" t="n">
        <v>0</v>
      </c>
      <c r="M10040" t="n">
        <v>0</v>
      </c>
      <c r="O10040" t="n">
        <v>0</v>
      </c>
    </row>
    <row r="10041">
      <c r="A10041" s="8" t="n">
        <v>46227</v>
      </c>
      <c r="B10041" t="inlineStr">
        <is>
          <t>MQ</t>
        </is>
      </c>
      <c r="C10041" s="9">
        <f>_xlfn.XLOOKUP(B10041,Carriers[Code],Carriers[Airline])</f>
        <v/>
      </c>
      <c r="D10041" t="n">
        <v>3470</v>
      </c>
      <c r="E10041" t="inlineStr">
        <is>
          <t>CMH</t>
        </is>
      </c>
      <c r="F10041" s="10" t="n">
        <v>1240</v>
      </c>
      <c r="G10041" t="inlineStr">
        <is>
          <t>1200-1259</t>
        </is>
      </c>
      <c r="H10041" s="9">
        <f>INT(F10041/100)</f>
        <v/>
      </c>
      <c r="I10041" t="n">
        <v>9</v>
      </c>
      <c r="J10041" t="n">
        <v>0</v>
      </c>
      <c r="K10041" t="n">
        <v>5</v>
      </c>
      <c r="L10041" t="n">
        <v>0</v>
      </c>
      <c r="M10041" t="n">
        <v>0</v>
      </c>
      <c r="O10041" t="n">
        <v>0</v>
      </c>
    </row>
    <row r="10042">
      <c r="A10042" s="8" t="n">
        <v>46227</v>
      </c>
      <c r="B10042" t="inlineStr">
        <is>
          <t>B6</t>
        </is>
      </c>
      <c r="C10042" s="9">
        <f>_xlfn.XLOOKUP(B10042,Carriers[Code],Carriers[Airline])</f>
        <v/>
      </c>
      <c r="D10042" t="n">
        <v>1781</v>
      </c>
      <c r="E10042" t="inlineStr">
        <is>
          <t>VPS</t>
        </is>
      </c>
      <c r="F10042" s="10" t="n">
        <v>1244</v>
      </c>
      <c r="G10042" t="inlineStr">
        <is>
          <t>1200-1259</t>
        </is>
      </c>
      <c r="H10042" s="9">
        <f>INT(F10042/100)</f>
        <v/>
      </c>
      <c r="I10042" t="n">
        <v>-6</v>
      </c>
      <c r="J10042" t="n">
        <v>0</v>
      </c>
      <c r="K10042" t="n">
        <v>-19</v>
      </c>
      <c r="L10042" t="n">
        <v>0</v>
      </c>
      <c r="M10042" t="n">
        <v>0</v>
      </c>
      <c r="O10042" t="n">
        <v>0</v>
      </c>
    </row>
    <row r="10043">
      <c r="A10043" s="8" t="n">
        <v>46227</v>
      </c>
      <c r="B10043" t="inlineStr">
        <is>
          <t>B6</t>
        </is>
      </c>
      <c r="C10043" s="9">
        <f>_xlfn.XLOOKUP(B10043,Carriers[Code],Carriers[Airline])</f>
        <v/>
      </c>
      <c r="D10043" t="n">
        <v>717</v>
      </c>
      <c r="E10043" t="inlineStr">
        <is>
          <t>JFK</t>
        </is>
      </c>
      <c r="F10043" s="10" t="n">
        <v>1245</v>
      </c>
      <c r="G10043" t="inlineStr">
        <is>
          <t>1200-1259</t>
        </is>
      </c>
      <c r="H10043" s="9">
        <f>INT(F10043/100)</f>
        <v/>
      </c>
      <c r="I10043" t="n">
        <v>44</v>
      </c>
      <c r="J10043" t="n">
        <v>1</v>
      </c>
      <c r="K10043" t="n">
        <v>41</v>
      </c>
      <c r="L10043" t="n">
        <v>1</v>
      </c>
      <c r="M10043" t="n">
        <v>0</v>
      </c>
      <c r="O10043" t="n">
        <v>0</v>
      </c>
      <c r="P10043" t="n">
        <v>41</v>
      </c>
      <c r="Q10043" t="n">
        <v>0</v>
      </c>
      <c r="R10043" t="n">
        <v>0</v>
      </c>
      <c r="S10043" t="n">
        <v>0</v>
      </c>
      <c r="T10043" t="n">
        <v>0</v>
      </c>
    </row>
    <row r="10044">
      <c r="A10044" s="8" t="n">
        <v>46227</v>
      </c>
      <c r="B10044" t="inlineStr">
        <is>
          <t>B6</t>
        </is>
      </c>
      <c r="C10044" s="9">
        <f>_xlfn.XLOOKUP(B10044,Carriers[Code],Carriers[Airline])</f>
        <v/>
      </c>
      <c r="D10044" t="n">
        <v>855</v>
      </c>
      <c r="E10044" t="inlineStr">
        <is>
          <t>DCA</t>
        </is>
      </c>
      <c r="F10044" s="10" t="n">
        <v>1253</v>
      </c>
      <c r="G10044" t="inlineStr">
        <is>
          <t>1200-1259</t>
        </is>
      </c>
      <c r="H10044" s="9">
        <f>INT(F10044/100)</f>
        <v/>
      </c>
      <c r="I10044" t="n">
        <v>-8</v>
      </c>
      <c r="J10044" t="n">
        <v>0</v>
      </c>
      <c r="K10044" t="n">
        <v>3</v>
      </c>
      <c r="L10044" t="n">
        <v>0</v>
      </c>
      <c r="M10044" t="n">
        <v>0</v>
      </c>
      <c r="O10044" t="n">
        <v>0</v>
      </c>
    </row>
    <row r="10045">
      <c r="A10045" s="8" t="n">
        <v>46227</v>
      </c>
      <c r="B10045" t="inlineStr">
        <is>
          <t>WN</t>
        </is>
      </c>
      <c r="C10045" s="9">
        <f>_xlfn.XLOOKUP(B10045,Carriers[Code],Carriers[Airline])</f>
        <v/>
      </c>
      <c r="D10045" t="n">
        <v>4917</v>
      </c>
      <c r="E10045" t="inlineStr">
        <is>
          <t>STL</t>
        </is>
      </c>
      <c r="F10045" s="10" t="n">
        <v>1255</v>
      </c>
      <c r="G10045" t="inlineStr">
        <is>
          <t>1200-1259</t>
        </is>
      </c>
      <c r="H10045" s="9">
        <f>INT(F10045/100)</f>
        <v/>
      </c>
      <c r="I10045" t="n">
        <v>-6</v>
      </c>
      <c r="J10045" t="n">
        <v>0</v>
      </c>
      <c r="K10045" t="n">
        <v>-8</v>
      </c>
      <c r="L10045" t="n">
        <v>0</v>
      </c>
      <c r="M10045" t="n">
        <v>0</v>
      </c>
      <c r="O10045" t="n">
        <v>0</v>
      </c>
    </row>
    <row r="10046">
      <c r="A10046" s="8" t="n">
        <v>46227</v>
      </c>
      <c r="B10046" t="inlineStr">
        <is>
          <t>YX</t>
        </is>
      </c>
      <c r="C10046" s="9">
        <f>_xlfn.XLOOKUP(B10046,Carriers[Code],Carriers[Airline])</f>
        <v/>
      </c>
      <c r="D10046" t="n">
        <v>5829</v>
      </c>
      <c r="E10046" t="inlineStr">
        <is>
          <t>EWR</t>
        </is>
      </c>
      <c r="F10046" s="10" t="n">
        <v>1255</v>
      </c>
      <c r="G10046" t="inlineStr">
        <is>
          <t>1200-1259</t>
        </is>
      </c>
      <c r="H10046" s="9">
        <f>INT(F10046/100)</f>
        <v/>
      </c>
      <c r="I10046" t="n">
        <v>10</v>
      </c>
      <c r="J10046" t="n">
        <v>0</v>
      </c>
      <c r="K10046" t="n">
        <v>6</v>
      </c>
      <c r="L10046" t="n">
        <v>0</v>
      </c>
      <c r="M10046" t="n">
        <v>0</v>
      </c>
      <c r="O10046" t="n">
        <v>0</v>
      </c>
    </row>
    <row r="10047">
      <c r="A10047" s="8" t="n">
        <v>46227</v>
      </c>
      <c r="B10047" t="inlineStr">
        <is>
          <t>AA</t>
        </is>
      </c>
      <c r="C10047" s="9">
        <f>_xlfn.XLOOKUP(B10047,Carriers[Code],Carriers[Airline])</f>
        <v/>
      </c>
      <c r="D10047" t="n">
        <v>1057</v>
      </c>
      <c r="E10047" t="inlineStr">
        <is>
          <t>PHX</t>
        </is>
      </c>
      <c r="F10047" s="10" t="n">
        <v>1300</v>
      </c>
      <c r="G10047" t="inlineStr">
        <is>
          <t>1300-1359</t>
        </is>
      </c>
      <c r="H10047" s="9">
        <f>INT(F10047/100)</f>
        <v/>
      </c>
      <c r="I10047" t="n">
        <v>81</v>
      </c>
      <c r="J10047" t="n">
        <v>1</v>
      </c>
      <c r="K10047" t="n">
        <v>50</v>
      </c>
      <c r="L10047" t="n">
        <v>1</v>
      </c>
      <c r="M10047" t="n">
        <v>0</v>
      </c>
      <c r="O10047" t="n">
        <v>0</v>
      </c>
      <c r="P10047" t="n">
        <v>44</v>
      </c>
      <c r="Q10047" t="n">
        <v>0</v>
      </c>
      <c r="R10047" t="n">
        <v>0</v>
      </c>
      <c r="S10047" t="n">
        <v>0</v>
      </c>
      <c r="T10047" t="n">
        <v>6</v>
      </c>
    </row>
    <row r="10048">
      <c r="A10048" s="8" t="n">
        <v>46227</v>
      </c>
      <c r="B10048" t="inlineStr">
        <is>
          <t>YX</t>
        </is>
      </c>
      <c r="C10048" s="9">
        <f>_xlfn.XLOOKUP(B10048,Carriers[Code],Carriers[Airline])</f>
        <v/>
      </c>
      <c r="D10048" t="n">
        <v>5748</v>
      </c>
      <c r="E10048" t="inlineStr">
        <is>
          <t>LGA</t>
        </is>
      </c>
      <c r="F10048" s="10" t="n">
        <v>1300</v>
      </c>
      <c r="G10048" t="inlineStr">
        <is>
          <t>1300-1359</t>
        </is>
      </c>
      <c r="H10048" s="9">
        <f>INT(F10048/100)</f>
        <v/>
      </c>
      <c r="I10048" t="n">
        <v>-4</v>
      </c>
      <c r="J10048" t="n">
        <v>0</v>
      </c>
      <c r="K10048" t="n">
        <v>-7</v>
      </c>
      <c r="L10048" t="n">
        <v>0</v>
      </c>
      <c r="M10048" t="n">
        <v>0</v>
      </c>
      <c r="O10048" t="n">
        <v>0</v>
      </c>
    </row>
    <row r="10049">
      <c r="A10049" s="8" t="n">
        <v>46227</v>
      </c>
      <c r="B10049" t="inlineStr">
        <is>
          <t>YX</t>
        </is>
      </c>
      <c r="C10049" s="9">
        <f>_xlfn.XLOOKUP(B10049,Carriers[Code],Carriers[Airline])</f>
        <v/>
      </c>
      <c r="D10049" t="n">
        <v>4386</v>
      </c>
      <c r="E10049" t="inlineStr">
        <is>
          <t>ORD</t>
        </is>
      </c>
      <c r="F10049" s="10" t="n">
        <v>1301</v>
      </c>
      <c r="G10049" t="inlineStr">
        <is>
          <t>1300-1359</t>
        </is>
      </c>
      <c r="H10049" s="9">
        <f>INT(F10049/100)</f>
        <v/>
      </c>
      <c r="I10049" t="n">
        <v>-3</v>
      </c>
      <c r="J10049" t="n">
        <v>0</v>
      </c>
      <c r="K10049" t="n">
        <v>-24</v>
      </c>
      <c r="L10049" t="n">
        <v>0</v>
      </c>
      <c r="M10049" t="n">
        <v>0</v>
      </c>
      <c r="O10049" t="n">
        <v>0</v>
      </c>
    </row>
    <row r="10050">
      <c r="A10050" s="8" t="n">
        <v>46227</v>
      </c>
      <c r="B10050" t="inlineStr">
        <is>
          <t>DL</t>
        </is>
      </c>
      <c r="C10050" s="9">
        <f>_xlfn.XLOOKUP(B10050,Carriers[Code],Carriers[Airline])</f>
        <v/>
      </c>
      <c r="D10050" t="n">
        <v>2283</v>
      </c>
      <c r="E10050" t="inlineStr">
        <is>
          <t>RDU</t>
        </is>
      </c>
      <c r="F10050" s="10" t="n">
        <v>1303</v>
      </c>
      <c r="G10050" t="inlineStr">
        <is>
          <t>1300-1359</t>
        </is>
      </c>
      <c r="H10050" s="9">
        <f>INT(F10050/100)</f>
        <v/>
      </c>
      <c r="I10050" t="n">
        <v>6</v>
      </c>
      <c r="J10050" t="n">
        <v>0</v>
      </c>
      <c r="K10050" t="n">
        <v>-7</v>
      </c>
      <c r="L10050" t="n">
        <v>0</v>
      </c>
      <c r="M10050" t="n">
        <v>0</v>
      </c>
      <c r="O10050" t="n">
        <v>0</v>
      </c>
    </row>
    <row r="10051">
      <c r="A10051" s="8" t="n">
        <v>46227</v>
      </c>
      <c r="B10051" t="inlineStr">
        <is>
          <t>YX</t>
        </is>
      </c>
      <c r="C10051" s="9">
        <f>_xlfn.XLOOKUP(B10051,Carriers[Code],Carriers[Airline])</f>
        <v/>
      </c>
      <c r="D10051" t="n">
        <v>5603</v>
      </c>
      <c r="E10051" t="inlineStr">
        <is>
          <t>MSN</t>
        </is>
      </c>
      <c r="F10051" s="10" t="n">
        <v>1308</v>
      </c>
      <c r="G10051" t="inlineStr">
        <is>
          <t>1300-1359</t>
        </is>
      </c>
      <c r="H10051" s="9">
        <f>INT(F10051/100)</f>
        <v/>
      </c>
      <c r="I10051" t="n">
        <v>-7</v>
      </c>
      <c r="J10051" t="n">
        <v>0</v>
      </c>
      <c r="K10051" t="n">
        <v>-20</v>
      </c>
      <c r="L10051" t="n">
        <v>0</v>
      </c>
      <c r="M10051" t="n">
        <v>0</v>
      </c>
      <c r="O10051" t="n">
        <v>0</v>
      </c>
    </row>
    <row r="10052">
      <c r="A10052" s="8" t="n">
        <v>46227</v>
      </c>
      <c r="B10052" t="inlineStr">
        <is>
          <t>DL</t>
        </is>
      </c>
      <c r="C10052" s="9">
        <f>_xlfn.XLOOKUP(B10052,Carriers[Code],Carriers[Airline])</f>
        <v/>
      </c>
      <c r="D10052" t="n">
        <v>2222</v>
      </c>
      <c r="E10052" t="inlineStr">
        <is>
          <t>DTW</t>
        </is>
      </c>
      <c r="F10052" s="10" t="n">
        <v>1310</v>
      </c>
      <c r="G10052" t="inlineStr">
        <is>
          <t>1300-1359</t>
        </is>
      </c>
      <c r="H10052" s="9">
        <f>INT(F10052/100)</f>
        <v/>
      </c>
      <c r="I10052" t="n">
        <v>-3</v>
      </c>
      <c r="J10052" t="n">
        <v>0</v>
      </c>
      <c r="K10052" t="n">
        <v>-15</v>
      </c>
      <c r="L10052" t="n">
        <v>0</v>
      </c>
      <c r="M10052" t="n">
        <v>0</v>
      </c>
      <c r="O10052" t="n">
        <v>0</v>
      </c>
    </row>
    <row r="10053">
      <c r="A10053" s="8" t="n">
        <v>46227</v>
      </c>
      <c r="B10053" t="inlineStr">
        <is>
          <t>WN</t>
        </is>
      </c>
      <c r="C10053" s="9">
        <f>_xlfn.XLOOKUP(B10053,Carriers[Code],Carriers[Airline])</f>
        <v/>
      </c>
      <c r="D10053" t="n">
        <v>746</v>
      </c>
      <c r="E10053" t="inlineStr">
        <is>
          <t>MDW</t>
        </is>
      </c>
      <c r="F10053" s="10" t="n">
        <v>1310</v>
      </c>
      <c r="G10053" t="inlineStr">
        <is>
          <t>1300-1359</t>
        </is>
      </c>
      <c r="H10053" s="9">
        <f>INT(F10053/100)</f>
        <v/>
      </c>
      <c r="I10053" t="n">
        <v>-3</v>
      </c>
      <c r="J10053" t="n">
        <v>0</v>
      </c>
      <c r="K10053" t="n">
        <v>-6</v>
      </c>
      <c r="L10053" t="n">
        <v>0</v>
      </c>
      <c r="M10053" t="n">
        <v>0</v>
      </c>
      <c r="O10053" t="n">
        <v>0</v>
      </c>
    </row>
    <row r="10054">
      <c r="A10054" s="8" t="n">
        <v>46227</v>
      </c>
      <c r="B10054" t="inlineStr">
        <is>
          <t>DL</t>
        </is>
      </c>
      <c r="C10054" s="9">
        <f>_xlfn.XLOOKUP(B10054,Carriers[Code],Carriers[Airline])</f>
        <v/>
      </c>
      <c r="D10054" t="n">
        <v>1297</v>
      </c>
      <c r="E10054" t="inlineStr">
        <is>
          <t>AUS</t>
        </is>
      </c>
      <c r="F10054" s="10" t="n">
        <v>1325</v>
      </c>
      <c r="G10054" t="inlineStr">
        <is>
          <t>1300-1359</t>
        </is>
      </c>
      <c r="H10054" s="9">
        <f>INT(F10054/100)</f>
        <v/>
      </c>
      <c r="I10054" t="n">
        <v>3</v>
      </c>
      <c r="J10054" t="n">
        <v>0</v>
      </c>
      <c r="K10054" t="n">
        <v>-14</v>
      </c>
      <c r="L10054" t="n">
        <v>0</v>
      </c>
      <c r="M10054" t="n">
        <v>0</v>
      </c>
      <c r="O10054" t="n">
        <v>0</v>
      </c>
    </row>
    <row r="10055">
      <c r="A10055" s="8" t="n">
        <v>46227</v>
      </c>
      <c r="B10055" t="inlineStr">
        <is>
          <t>WN</t>
        </is>
      </c>
      <c r="C10055" s="9">
        <f>_xlfn.XLOOKUP(B10055,Carriers[Code],Carriers[Airline])</f>
        <v/>
      </c>
      <c r="D10055" t="n">
        <v>733</v>
      </c>
      <c r="E10055" t="inlineStr">
        <is>
          <t>BWI</t>
        </is>
      </c>
      <c r="F10055" s="10" t="n">
        <v>1325</v>
      </c>
      <c r="G10055" t="inlineStr">
        <is>
          <t>1300-1359</t>
        </is>
      </c>
      <c r="H10055" s="9">
        <f>INT(F10055/100)</f>
        <v/>
      </c>
      <c r="I10055" t="n">
        <v>17</v>
      </c>
      <c r="J10055" t="n">
        <v>1</v>
      </c>
      <c r="K10055" t="n">
        <v>8</v>
      </c>
      <c r="L10055" t="n">
        <v>0</v>
      </c>
      <c r="M10055" t="n">
        <v>0</v>
      </c>
      <c r="O10055" t="n">
        <v>0</v>
      </c>
    </row>
    <row r="10056">
      <c r="A10056" s="8" t="n">
        <v>46227</v>
      </c>
      <c r="B10056" t="inlineStr">
        <is>
          <t>B6</t>
        </is>
      </c>
      <c r="C10056" s="9">
        <f>_xlfn.XLOOKUP(B10056,Carriers[Code],Carriers[Airline])</f>
        <v/>
      </c>
      <c r="D10056" t="n">
        <v>1293</v>
      </c>
      <c r="E10056" t="inlineStr">
        <is>
          <t>ILM</t>
        </is>
      </c>
      <c r="F10056" s="10" t="n">
        <v>1330</v>
      </c>
      <c r="G10056" t="inlineStr">
        <is>
          <t>1300-1359</t>
        </is>
      </c>
      <c r="H10056" s="9">
        <f>INT(F10056/100)</f>
        <v/>
      </c>
      <c r="I10056" t="n">
        <v>-5</v>
      </c>
      <c r="J10056" t="n">
        <v>0</v>
      </c>
      <c r="K10056" t="n">
        <v>-12</v>
      </c>
      <c r="L10056" t="n">
        <v>0</v>
      </c>
      <c r="M10056" t="n">
        <v>0</v>
      </c>
      <c r="O10056" t="n">
        <v>0</v>
      </c>
    </row>
    <row r="10057">
      <c r="A10057" s="8" t="n">
        <v>46227</v>
      </c>
      <c r="B10057" t="inlineStr">
        <is>
          <t>YX</t>
        </is>
      </c>
      <c r="C10057" s="9">
        <f>_xlfn.XLOOKUP(B10057,Carriers[Code],Carriers[Airline])</f>
        <v/>
      </c>
      <c r="D10057" t="n">
        <v>4507</v>
      </c>
      <c r="E10057" t="inlineStr">
        <is>
          <t>SDF</t>
        </is>
      </c>
      <c r="F10057" s="10" t="n">
        <v>1335</v>
      </c>
      <c r="G10057" t="inlineStr">
        <is>
          <t>1300-1359</t>
        </is>
      </c>
      <c r="H10057" s="9">
        <f>INT(F10057/100)</f>
        <v/>
      </c>
      <c r="I10057" t="n">
        <v>11</v>
      </c>
      <c r="J10057" t="n">
        <v>0</v>
      </c>
      <c r="K10057" t="n">
        <v>7</v>
      </c>
      <c r="L10057" t="n">
        <v>0</v>
      </c>
      <c r="M10057" t="n">
        <v>0</v>
      </c>
      <c r="O10057" t="n">
        <v>0</v>
      </c>
    </row>
    <row r="10058">
      <c r="A10058" s="8" t="n">
        <v>46227</v>
      </c>
      <c r="B10058" t="inlineStr">
        <is>
          <t>YX</t>
        </is>
      </c>
      <c r="C10058" s="9">
        <f>_xlfn.XLOOKUP(B10058,Carriers[Code],Carriers[Airline])</f>
        <v/>
      </c>
      <c r="D10058" t="n">
        <v>5808</v>
      </c>
      <c r="E10058" t="inlineStr">
        <is>
          <t>JFK</t>
        </is>
      </c>
      <c r="F10058" s="10" t="n">
        <v>1335</v>
      </c>
      <c r="G10058" t="inlineStr">
        <is>
          <t>1300-1359</t>
        </is>
      </c>
      <c r="H10058" s="9">
        <f>INT(F10058/100)</f>
        <v/>
      </c>
      <c r="I10058" t="n">
        <v>-5</v>
      </c>
      <c r="J10058" t="n">
        <v>0</v>
      </c>
      <c r="K10058" t="n">
        <v>-18</v>
      </c>
      <c r="L10058" t="n">
        <v>0</v>
      </c>
      <c r="M10058" t="n">
        <v>0</v>
      </c>
      <c r="O10058" t="n">
        <v>0</v>
      </c>
    </row>
    <row r="10059">
      <c r="A10059" s="8" t="n">
        <v>46227</v>
      </c>
      <c r="B10059" t="inlineStr">
        <is>
          <t>UA</t>
        </is>
      </c>
      <c r="C10059" s="9">
        <f>_xlfn.XLOOKUP(B10059,Carriers[Code],Carriers[Airline])</f>
        <v/>
      </c>
      <c r="D10059" t="n">
        <v>1976</v>
      </c>
      <c r="E10059" t="inlineStr">
        <is>
          <t>IAH</t>
        </is>
      </c>
      <c r="F10059" s="10" t="n">
        <v>1337</v>
      </c>
      <c r="G10059" t="inlineStr">
        <is>
          <t>1300-1359</t>
        </is>
      </c>
      <c r="H10059" s="9">
        <f>INT(F10059/100)</f>
        <v/>
      </c>
      <c r="I10059" t="n">
        <v>0</v>
      </c>
      <c r="J10059" t="n">
        <v>0</v>
      </c>
      <c r="K10059" t="n">
        <v>-30</v>
      </c>
      <c r="L10059" t="n">
        <v>0</v>
      </c>
      <c r="M10059" t="n">
        <v>0</v>
      </c>
      <c r="O10059" t="n">
        <v>0</v>
      </c>
    </row>
    <row r="10060">
      <c r="A10060" s="8" t="n">
        <v>46227</v>
      </c>
      <c r="B10060" t="inlineStr">
        <is>
          <t>AA</t>
        </is>
      </c>
      <c r="C10060" s="9">
        <f>_xlfn.XLOOKUP(B10060,Carriers[Code],Carriers[Airline])</f>
        <v/>
      </c>
      <c r="D10060" t="n">
        <v>1589</v>
      </c>
      <c r="E10060" t="inlineStr">
        <is>
          <t>MIA</t>
        </is>
      </c>
      <c r="F10060" s="10" t="n">
        <v>1342</v>
      </c>
      <c r="G10060" t="inlineStr">
        <is>
          <t>1300-1359</t>
        </is>
      </c>
      <c r="H10060" s="9">
        <f>INT(F10060/100)</f>
        <v/>
      </c>
      <c r="I10060" t="n">
        <v>-5</v>
      </c>
      <c r="J10060" t="n">
        <v>0</v>
      </c>
      <c r="K10060" t="n">
        <v>-17</v>
      </c>
      <c r="L10060" t="n">
        <v>0</v>
      </c>
      <c r="M10060" t="n">
        <v>0</v>
      </c>
      <c r="O10060" t="n">
        <v>0</v>
      </c>
    </row>
    <row r="10061">
      <c r="A10061" s="8" t="n">
        <v>46227</v>
      </c>
      <c r="B10061" t="inlineStr">
        <is>
          <t>B6</t>
        </is>
      </c>
      <c r="C10061" s="9">
        <f>_xlfn.XLOOKUP(B10061,Carriers[Code],Carriers[Airline])</f>
        <v/>
      </c>
      <c r="D10061" t="n">
        <v>2251</v>
      </c>
      <c r="E10061" t="inlineStr">
        <is>
          <t>MCO</t>
        </is>
      </c>
      <c r="F10061" s="10" t="n">
        <v>1344</v>
      </c>
      <c r="G10061" t="inlineStr">
        <is>
          <t>1300-1359</t>
        </is>
      </c>
      <c r="H10061" s="9">
        <f>INT(F10061/100)</f>
        <v/>
      </c>
      <c r="I10061" t="n">
        <v>-3</v>
      </c>
      <c r="J10061" t="n">
        <v>0</v>
      </c>
      <c r="K10061" t="n">
        <v>-11</v>
      </c>
      <c r="L10061" t="n">
        <v>0</v>
      </c>
      <c r="M10061" t="n">
        <v>0</v>
      </c>
      <c r="O10061" t="n">
        <v>0</v>
      </c>
    </row>
    <row r="10062">
      <c r="A10062" s="8" t="n">
        <v>46227</v>
      </c>
      <c r="B10062" t="inlineStr">
        <is>
          <t>B6</t>
        </is>
      </c>
      <c r="C10062" s="9">
        <f>_xlfn.XLOOKUP(B10062,Carriers[Code],Carriers[Airline])</f>
        <v/>
      </c>
      <c r="D10062" t="n">
        <v>641</v>
      </c>
      <c r="E10062" t="inlineStr">
        <is>
          <t>CLE</t>
        </is>
      </c>
      <c r="F10062" s="10" t="n">
        <v>1346</v>
      </c>
      <c r="G10062" t="inlineStr">
        <is>
          <t>1300-1359</t>
        </is>
      </c>
      <c r="H10062" s="9">
        <f>INT(F10062/100)</f>
        <v/>
      </c>
      <c r="I10062" t="n">
        <v>-1</v>
      </c>
      <c r="J10062" t="n">
        <v>0</v>
      </c>
      <c r="K10062" t="n">
        <v>-5</v>
      </c>
      <c r="L10062" t="n">
        <v>0</v>
      </c>
      <c r="M10062" t="n">
        <v>0</v>
      </c>
      <c r="O10062" t="n">
        <v>0</v>
      </c>
    </row>
    <row r="10063">
      <c r="A10063" s="8" t="n">
        <v>46227</v>
      </c>
      <c r="B10063" t="inlineStr">
        <is>
          <t>YX</t>
        </is>
      </c>
      <c r="C10063" s="9">
        <f>_xlfn.XLOOKUP(B10063,Carriers[Code],Carriers[Airline])</f>
        <v/>
      </c>
      <c r="D10063" t="n">
        <v>4636</v>
      </c>
      <c r="E10063" t="inlineStr">
        <is>
          <t>IND</t>
        </is>
      </c>
      <c r="F10063" s="10" t="n">
        <v>1346</v>
      </c>
      <c r="G10063" t="inlineStr">
        <is>
          <t>1300-1359</t>
        </is>
      </c>
      <c r="H10063" s="9">
        <f>INT(F10063/100)</f>
        <v/>
      </c>
      <c r="I10063" t="n">
        <v>19</v>
      </c>
      <c r="J10063" t="n">
        <v>1</v>
      </c>
      <c r="K10063" t="n">
        <v>4</v>
      </c>
      <c r="L10063" t="n">
        <v>0</v>
      </c>
      <c r="M10063" t="n">
        <v>0</v>
      </c>
      <c r="O10063" t="n">
        <v>0</v>
      </c>
    </row>
    <row r="10064">
      <c r="A10064" s="8" t="n">
        <v>46227</v>
      </c>
      <c r="B10064" t="inlineStr">
        <is>
          <t>B6</t>
        </is>
      </c>
      <c r="C10064" s="9">
        <f>_xlfn.XLOOKUP(B10064,Carriers[Code],Carriers[Airline])</f>
        <v/>
      </c>
      <c r="D10064" t="n">
        <v>2467</v>
      </c>
      <c r="E10064" t="inlineStr">
        <is>
          <t>CHS</t>
        </is>
      </c>
      <c r="F10064" s="10" t="n">
        <v>1352</v>
      </c>
      <c r="G10064" t="inlineStr">
        <is>
          <t>1300-1359</t>
        </is>
      </c>
      <c r="H10064" s="9">
        <f>INT(F10064/100)</f>
        <v/>
      </c>
      <c r="I10064" t="n">
        <v>6</v>
      </c>
      <c r="J10064" t="n">
        <v>0</v>
      </c>
      <c r="K10064" t="n">
        <v>-2</v>
      </c>
      <c r="L10064" t="n">
        <v>0</v>
      </c>
      <c r="M10064" t="n">
        <v>0</v>
      </c>
      <c r="O10064" t="n">
        <v>0</v>
      </c>
    </row>
    <row r="10065">
      <c r="A10065" s="8" t="n">
        <v>46227</v>
      </c>
      <c r="B10065" t="inlineStr">
        <is>
          <t>MQ</t>
        </is>
      </c>
      <c r="C10065" s="9">
        <f>_xlfn.XLOOKUP(B10065,Carriers[Code],Carriers[Airline])</f>
        <v/>
      </c>
      <c r="D10065" t="n">
        <v>3711</v>
      </c>
      <c r="E10065" t="inlineStr">
        <is>
          <t>ORD</t>
        </is>
      </c>
      <c r="F10065" s="10" t="n">
        <v>1354</v>
      </c>
      <c r="G10065" t="inlineStr">
        <is>
          <t>1300-1359</t>
        </is>
      </c>
      <c r="H10065" s="9">
        <f>INT(F10065/100)</f>
        <v/>
      </c>
      <c r="I10065" t="n">
        <v>-1</v>
      </c>
      <c r="J10065" t="n">
        <v>0</v>
      </c>
      <c r="K10065" t="n">
        <v>-18</v>
      </c>
      <c r="L10065" t="n">
        <v>0</v>
      </c>
      <c r="M10065" t="n">
        <v>0</v>
      </c>
      <c r="O10065" t="n">
        <v>0</v>
      </c>
    </row>
    <row r="10066">
      <c r="A10066" s="8" t="n">
        <v>46227</v>
      </c>
      <c r="B10066" t="inlineStr">
        <is>
          <t>DL</t>
        </is>
      </c>
      <c r="C10066" s="9">
        <f>_xlfn.XLOOKUP(B10066,Carriers[Code],Carriers[Airline])</f>
        <v/>
      </c>
      <c r="D10066" t="n">
        <v>322</v>
      </c>
      <c r="E10066" t="inlineStr">
        <is>
          <t>ATL</t>
        </is>
      </c>
      <c r="F10066" s="10" t="n">
        <v>1355</v>
      </c>
      <c r="G10066" t="inlineStr">
        <is>
          <t>1300-1359</t>
        </is>
      </c>
      <c r="H10066" s="9">
        <f>INT(F10066/100)</f>
        <v/>
      </c>
      <c r="I10066" t="n">
        <v>-4</v>
      </c>
      <c r="J10066" t="n">
        <v>0</v>
      </c>
      <c r="K10066" t="n">
        <v>-28</v>
      </c>
      <c r="L10066" t="n">
        <v>0</v>
      </c>
      <c r="M10066" t="n">
        <v>0</v>
      </c>
      <c r="O10066" t="n">
        <v>0</v>
      </c>
    </row>
    <row r="10067">
      <c r="A10067" s="8" t="n">
        <v>46227</v>
      </c>
      <c r="B10067" t="inlineStr">
        <is>
          <t>MQ</t>
        </is>
      </c>
      <c r="C10067" s="9">
        <f>_xlfn.XLOOKUP(B10067,Carriers[Code],Carriers[Airline])</f>
        <v/>
      </c>
      <c r="D10067" t="n">
        <v>4068</v>
      </c>
      <c r="E10067" t="inlineStr">
        <is>
          <t>BUF</t>
        </is>
      </c>
      <c r="F10067" s="10" t="n">
        <v>1356</v>
      </c>
      <c r="G10067" t="inlineStr">
        <is>
          <t>1300-1359</t>
        </is>
      </c>
      <c r="H10067" s="9">
        <f>INT(F10067/100)</f>
        <v/>
      </c>
      <c r="I10067" t="n">
        <v>-8</v>
      </c>
      <c r="J10067" t="n">
        <v>0</v>
      </c>
      <c r="K10067" t="n">
        <v>-32</v>
      </c>
      <c r="L10067" t="n">
        <v>0</v>
      </c>
      <c r="M10067" t="n">
        <v>0</v>
      </c>
      <c r="O10067" t="n">
        <v>0</v>
      </c>
    </row>
    <row r="10068">
      <c r="A10068" s="8" t="n">
        <v>46227</v>
      </c>
      <c r="B10068" t="inlineStr">
        <is>
          <t>YX</t>
        </is>
      </c>
      <c r="C10068" s="9">
        <f>_xlfn.XLOOKUP(B10068,Carriers[Code],Carriers[Airline])</f>
        <v/>
      </c>
      <c r="D10068" t="n">
        <v>5627</v>
      </c>
      <c r="E10068" t="inlineStr">
        <is>
          <t>IND</t>
        </is>
      </c>
      <c r="F10068" s="10" t="n">
        <v>1359</v>
      </c>
      <c r="G10068" t="inlineStr">
        <is>
          <t>1300-1359</t>
        </is>
      </c>
      <c r="H10068" s="9">
        <f>INT(F10068/100)</f>
        <v/>
      </c>
      <c r="I10068" t="n">
        <v>-6</v>
      </c>
      <c r="J10068" t="n">
        <v>0</v>
      </c>
      <c r="K10068" t="n">
        <v>-9</v>
      </c>
      <c r="L10068" t="n">
        <v>0</v>
      </c>
      <c r="M10068" t="n">
        <v>0</v>
      </c>
      <c r="O10068" t="n">
        <v>0</v>
      </c>
    </row>
    <row r="10069">
      <c r="A10069" s="8" t="n">
        <v>46227</v>
      </c>
      <c r="B10069" t="inlineStr">
        <is>
          <t>YX</t>
        </is>
      </c>
      <c r="C10069" s="9">
        <f>_xlfn.XLOOKUP(B10069,Carriers[Code],Carriers[Airline])</f>
        <v/>
      </c>
      <c r="D10069" t="n">
        <v>5730</v>
      </c>
      <c r="E10069" t="inlineStr">
        <is>
          <t>LGA</t>
        </is>
      </c>
      <c r="F10069" s="10" t="n">
        <v>1400</v>
      </c>
      <c r="G10069" t="inlineStr">
        <is>
          <t>1400-1459</t>
        </is>
      </c>
      <c r="H10069" s="9">
        <f>INT(F10069/100)</f>
        <v/>
      </c>
      <c r="I10069" t="n">
        <v>-6</v>
      </c>
      <c r="J10069" t="n">
        <v>0</v>
      </c>
      <c r="K10069" t="n">
        <v>-6</v>
      </c>
      <c r="L10069" t="n">
        <v>0</v>
      </c>
      <c r="M10069" t="n">
        <v>0</v>
      </c>
      <c r="O10069" t="n">
        <v>0</v>
      </c>
    </row>
    <row r="10070">
      <c r="A10070" s="8" t="n">
        <v>46227</v>
      </c>
      <c r="B10070" t="inlineStr">
        <is>
          <t>YX</t>
        </is>
      </c>
      <c r="C10070" s="9">
        <f>_xlfn.XLOOKUP(B10070,Carriers[Code],Carriers[Airline])</f>
        <v/>
      </c>
      <c r="D10070" t="n">
        <v>4375</v>
      </c>
      <c r="E10070" t="inlineStr">
        <is>
          <t>LGA</t>
        </is>
      </c>
      <c r="F10070" s="10" t="n">
        <v>1404</v>
      </c>
      <c r="G10070" t="inlineStr">
        <is>
          <t>1400-1459</t>
        </is>
      </c>
      <c r="H10070" s="9">
        <f>INT(F10070/100)</f>
        <v/>
      </c>
      <c r="I10070" t="n">
        <v>-7</v>
      </c>
      <c r="J10070" t="n">
        <v>0</v>
      </c>
      <c r="K10070" t="n">
        <v>11</v>
      </c>
      <c r="L10070" t="n">
        <v>0</v>
      </c>
      <c r="M10070" t="n">
        <v>0</v>
      </c>
      <c r="O10070" t="n">
        <v>0</v>
      </c>
    </row>
    <row r="10071">
      <c r="A10071" s="8" t="n">
        <v>46227</v>
      </c>
      <c r="B10071" t="inlineStr">
        <is>
          <t>YX</t>
        </is>
      </c>
      <c r="C10071" s="9">
        <f>_xlfn.XLOOKUP(B10071,Carriers[Code],Carriers[Airline])</f>
        <v/>
      </c>
      <c r="D10071" t="n">
        <v>5821</v>
      </c>
      <c r="E10071" t="inlineStr">
        <is>
          <t>TVC</t>
        </is>
      </c>
      <c r="F10071" s="10" t="n">
        <v>1406</v>
      </c>
      <c r="G10071" t="inlineStr">
        <is>
          <t>1400-1459</t>
        </is>
      </c>
      <c r="H10071" s="9">
        <f>INT(F10071/100)</f>
        <v/>
      </c>
      <c r="I10071" t="n">
        <v>-4</v>
      </c>
      <c r="J10071" t="n">
        <v>0</v>
      </c>
      <c r="K10071" t="n">
        <v>-17</v>
      </c>
      <c r="L10071" t="n">
        <v>0</v>
      </c>
      <c r="M10071" t="n">
        <v>0</v>
      </c>
      <c r="O10071" t="n">
        <v>0</v>
      </c>
    </row>
    <row r="10072">
      <c r="A10072" s="8" t="n">
        <v>46227</v>
      </c>
      <c r="B10072" t="inlineStr">
        <is>
          <t>WN</t>
        </is>
      </c>
      <c r="C10072" s="9">
        <f>_xlfn.XLOOKUP(B10072,Carriers[Code],Carriers[Airline])</f>
        <v/>
      </c>
      <c r="D10072" t="n">
        <v>725</v>
      </c>
      <c r="E10072" t="inlineStr">
        <is>
          <t>BNA</t>
        </is>
      </c>
      <c r="F10072" s="10" t="n">
        <v>1410</v>
      </c>
      <c r="G10072" t="inlineStr">
        <is>
          <t>1400-1459</t>
        </is>
      </c>
      <c r="H10072" s="9">
        <f>INT(F10072/100)</f>
        <v/>
      </c>
      <c r="I10072" t="n">
        <v>24</v>
      </c>
      <c r="J10072" t="n">
        <v>1</v>
      </c>
      <c r="K10072" t="n">
        <v>23</v>
      </c>
      <c r="L10072" t="n">
        <v>1</v>
      </c>
      <c r="M10072" t="n">
        <v>0</v>
      </c>
      <c r="O10072" t="n">
        <v>0</v>
      </c>
      <c r="P10072" t="n">
        <v>12</v>
      </c>
      <c r="Q10072" t="n">
        <v>0</v>
      </c>
      <c r="R10072" t="n">
        <v>0</v>
      </c>
      <c r="S10072" t="n">
        <v>0</v>
      </c>
      <c r="T10072" t="n">
        <v>11</v>
      </c>
    </row>
    <row r="10073">
      <c r="A10073" s="8" t="n">
        <v>46227</v>
      </c>
      <c r="B10073" t="inlineStr">
        <is>
          <t>YX</t>
        </is>
      </c>
      <c r="C10073" s="9">
        <f>_xlfn.XLOOKUP(B10073,Carriers[Code],Carriers[Airline])</f>
        <v/>
      </c>
      <c r="D10073" t="n">
        <v>5789</v>
      </c>
      <c r="E10073" t="inlineStr">
        <is>
          <t>CVG</t>
        </is>
      </c>
      <c r="F10073" s="10" t="n">
        <v>1412</v>
      </c>
      <c r="G10073" t="inlineStr">
        <is>
          <t>1400-1459</t>
        </is>
      </c>
      <c r="H10073" s="9">
        <f>INT(F10073/100)</f>
        <v/>
      </c>
      <c r="I10073" t="n">
        <v>-5</v>
      </c>
      <c r="J10073" t="n">
        <v>0</v>
      </c>
      <c r="K10073" t="n">
        <v>-5</v>
      </c>
      <c r="L10073" t="n">
        <v>0</v>
      </c>
      <c r="M10073" t="n">
        <v>0</v>
      </c>
      <c r="O10073" t="n">
        <v>0</v>
      </c>
    </row>
    <row r="10074">
      <c r="A10074" s="8" t="n">
        <v>46227</v>
      </c>
      <c r="B10074" t="inlineStr">
        <is>
          <t>YX</t>
        </is>
      </c>
      <c r="C10074" s="9">
        <f>_xlfn.XLOOKUP(B10074,Carriers[Code],Carriers[Airline])</f>
        <v/>
      </c>
      <c r="D10074" t="n">
        <v>5837</v>
      </c>
      <c r="E10074" t="inlineStr">
        <is>
          <t>CLT</t>
        </is>
      </c>
      <c r="F10074" s="10" t="n">
        <v>1413</v>
      </c>
      <c r="G10074" t="inlineStr">
        <is>
          <t>1400-1459</t>
        </is>
      </c>
      <c r="H10074" s="9">
        <f>INT(F10074/100)</f>
        <v/>
      </c>
      <c r="I10074" t="n">
        <v>-6</v>
      </c>
      <c r="J10074" t="n">
        <v>0</v>
      </c>
      <c r="K10074" t="n">
        <v>-21</v>
      </c>
      <c r="L10074" t="n">
        <v>0</v>
      </c>
      <c r="M10074" t="n">
        <v>0</v>
      </c>
      <c r="O10074" t="n">
        <v>0</v>
      </c>
    </row>
    <row r="10075">
      <c r="A10075" s="8" t="n">
        <v>46227</v>
      </c>
      <c r="B10075" t="inlineStr">
        <is>
          <t>UA</t>
        </is>
      </c>
      <c r="C10075" s="9">
        <f>_xlfn.XLOOKUP(B10075,Carriers[Code],Carriers[Airline])</f>
        <v/>
      </c>
      <c r="D10075" t="n">
        <v>721</v>
      </c>
      <c r="E10075" t="inlineStr">
        <is>
          <t>IAD</t>
        </is>
      </c>
      <c r="F10075" s="10" t="n">
        <v>1415</v>
      </c>
      <c r="G10075" t="inlineStr">
        <is>
          <t>1400-1459</t>
        </is>
      </c>
      <c r="H10075" s="9">
        <f>INT(F10075/100)</f>
        <v/>
      </c>
      <c r="I10075" t="n">
        <v>0</v>
      </c>
      <c r="J10075" t="n">
        <v>0</v>
      </c>
      <c r="K10075" t="n">
        <v>-13</v>
      </c>
      <c r="L10075" t="n">
        <v>0</v>
      </c>
      <c r="M10075" t="n">
        <v>0</v>
      </c>
      <c r="O10075" t="n">
        <v>0</v>
      </c>
    </row>
    <row r="10076">
      <c r="A10076" s="8" t="n">
        <v>46227</v>
      </c>
      <c r="B10076" t="inlineStr">
        <is>
          <t>WN</t>
        </is>
      </c>
      <c r="C10076" s="9">
        <f>_xlfn.XLOOKUP(B10076,Carriers[Code],Carriers[Airline])</f>
        <v/>
      </c>
      <c r="D10076" t="n">
        <v>743</v>
      </c>
      <c r="E10076" t="inlineStr">
        <is>
          <t>MCI</t>
        </is>
      </c>
      <c r="F10076" s="10" t="n">
        <v>1420</v>
      </c>
      <c r="G10076" t="inlineStr">
        <is>
          <t>1400-1459</t>
        </is>
      </c>
      <c r="H10076" s="9">
        <f>INT(F10076/100)</f>
        <v/>
      </c>
      <c r="I10076" t="n">
        <v>-4</v>
      </c>
      <c r="J10076" t="n">
        <v>0</v>
      </c>
      <c r="K10076" t="n">
        <v>-9</v>
      </c>
      <c r="L10076" t="n">
        <v>0</v>
      </c>
      <c r="M10076" t="n">
        <v>0</v>
      </c>
      <c r="O10076" t="n">
        <v>0</v>
      </c>
    </row>
    <row r="10077">
      <c r="A10077" s="8" t="n">
        <v>46227</v>
      </c>
      <c r="B10077" t="inlineStr">
        <is>
          <t>YX</t>
        </is>
      </c>
      <c r="C10077" s="9">
        <f>_xlfn.XLOOKUP(B10077,Carriers[Code],Carriers[Airline])</f>
        <v/>
      </c>
      <c r="D10077" t="n">
        <v>5682</v>
      </c>
      <c r="E10077" t="inlineStr">
        <is>
          <t>DCA</t>
        </is>
      </c>
      <c r="F10077" s="10" t="n">
        <v>1420</v>
      </c>
      <c r="G10077" t="inlineStr">
        <is>
          <t>1400-1459</t>
        </is>
      </c>
      <c r="H10077" s="9">
        <f>INT(F10077/100)</f>
        <v/>
      </c>
      <c r="I10077" t="n">
        <v>-2</v>
      </c>
      <c r="J10077" t="n">
        <v>0</v>
      </c>
      <c r="K10077" t="n">
        <v>-4</v>
      </c>
      <c r="L10077" t="n">
        <v>0</v>
      </c>
      <c r="M10077" t="n">
        <v>0</v>
      </c>
      <c r="O10077" t="n">
        <v>0</v>
      </c>
    </row>
    <row r="10078">
      <c r="A10078" s="8" t="n">
        <v>46227</v>
      </c>
      <c r="B10078" t="inlineStr">
        <is>
          <t>B6</t>
        </is>
      </c>
      <c r="C10078" s="9">
        <f>_xlfn.XLOOKUP(B10078,Carriers[Code],Carriers[Airline])</f>
        <v/>
      </c>
      <c r="D10078" t="n">
        <v>639</v>
      </c>
      <c r="E10078" t="inlineStr">
        <is>
          <t>AUS</t>
        </is>
      </c>
      <c r="F10078" s="10" t="n">
        <v>1421</v>
      </c>
      <c r="G10078" t="inlineStr">
        <is>
          <t>1400-1459</t>
        </is>
      </c>
      <c r="H10078" s="9">
        <f>INT(F10078/100)</f>
        <v/>
      </c>
      <c r="I10078" t="n">
        <v>0</v>
      </c>
      <c r="J10078" t="n">
        <v>0</v>
      </c>
      <c r="K10078" t="n">
        <v>11</v>
      </c>
      <c r="L10078" t="n">
        <v>0</v>
      </c>
      <c r="M10078" t="n">
        <v>0</v>
      </c>
      <c r="O10078" t="n">
        <v>0</v>
      </c>
    </row>
    <row r="10079">
      <c r="A10079" s="8" t="n">
        <v>46227</v>
      </c>
      <c r="B10079" t="inlineStr">
        <is>
          <t>AA</t>
        </is>
      </c>
      <c r="C10079" s="9">
        <f>_xlfn.XLOOKUP(B10079,Carriers[Code],Carriers[Airline])</f>
        <v/>
      </c>
      <c r="D10079" t="n">
        <v>1611</v>
      </c>
      <c r="E10079" t="inlineStr">
        <is>
          <t>CLT</t>
        </is>
      </c>
      <c r="F10079" s="10" t="n">
        <v>1426</v>
      </c>
      <c r="G10079" t="inlineStr">
        <is>
          <t>1400-1459</t>
        </is>
      </c>
      <c r="H10079" s="9">
        <f>INT(F10079/100)</f>
        <v/>
      </c>
      <c r="I10079" t="n">
        <v>-7</v>
      </c>
      <c r="J10079" t="n">
        <v>0</v>
      </c>
      <c r="K10079" t="n">
        <v>-28</v>
      </c>
      <c r="L10079" t="n">
        <v>0</v>
      </c>
      <c r="M10079" t="n">
        <v>0</v>
      </c>
      <c r="O10079" t="n">
        <v>0</v>
      </c>
    </row>
    <row r="10080">
      <c r="A10080" s="8" t="n">
        <v>46227</v>
      </c>
      <c r="B10080" t="inlineStr">
        <is>
          <t>AA</t>
        </is>
      </c>
      <c r="C10080" s="9">
        <f>_xlfn.XLOOKUP(B10080,Carriers[Code],Carriers[Airline])</f>
        <v/>
      </c>
      <c r="D10080" t="n">
        <v>820</v>
      </c>
      <c r="E10080" t="inlineStr">
        <is>
          <t>DFW</t>
        </is>
      </c>
      <c r="F10080" s="10" t="n">
        <v>1427</v>
      </c>
      <c r="G10080" t="inlineStr">
        <is>
          <t>1400-1459</t>
        </is>
      </c>
      <c r="H10080" s="9">
        <f>INT(F10080/100)</f>
        <v/>
      </c>
      <c r="I10080" t="n">
        <v>72</v>
      </c>
      <c r="J10080" t="n">
        <v>1</v>
      </c>
      <c r="K10080" t="n">
        <v>48</v>
      </c>
      <c r="L10080" t="n">
        <v>1</v>
      </c>
      <c r="M10080" t="n">
        <v>0</v>
      </c>
      <c r="O10080" t="n">
        <v>0</v>
      </c>
      <c r="P10080" t="n">
        <v>12</v>
      </c>
      <c r="Q10080" t="n">
        <v>0</v>
      </c>
      <c r="R10080" t="n">
        <v>0</v>
      </c>
      <c r="S10080" t="n">
        <v>0</v>
      </c>
      <c r="T10080" t="n">
        <v>36</v>
      </c>
    </row>
    <row r="10081">
      <c r="A10081" s="8" t="n">
        <v>46227</v>
      </c>
      <c r="B10081" t="inlineStr">
        <is>
          <t>B6</t>
        </is>
      </c>
      <c r="C10081" s="9">
        <f>_xlfn.XLOOKUP(B10081,Carriers[Code],Carriers[Airline])</f>
        <v/>
      </c>
      <c r="D10081" t="n">
        <v>933</v>
      </c>
      <c r="E10081" t="inlineStr">
        <is>
          <t>IAH</t>
        </is>
      </c>
      <c r="F10081" s="10" t="n">
        <v>1429</v>
      </c>
      <c r="G10081" t="inlineStr">
        <is>
          <t>1400-1459</t>
        </is>
      </c>
      <c r="H10081" s="9">
        <f>INT(F10081/100)</f>
        <v/>
      </c>
      <c r="I10081" t="n">
        <v>3</v>
      </c>
      <c r="J10081" t="n">
        <v>0</v>
      </c>
      <c r="K10081" t="n">
        <v>-16</v>
      </c>
      <c r="L10081" t="n">
        <v>0</v>
      </c>
      <c r="M10081" t="n">
        <v>0</v>
      </c>
      <c r="O10081" t="n">
        <v>0</v>
      </c>
    </row>
    <row r="10082">
      <c r="A10082" s="8" t="n">
        <v>46227</v>
      </c>
      <c r="B10082" t="inlineStr">
        <is>
          <t>UA</t>
        </is>
      </c>
      <c r="C10082" s="9">
        <f>_xlfn.XLOOKUP(B10082,Carriers[Code],Carriers[Airline])</f>
        <v/>
      </c>
      <c r="D10082" t="n">
        <v>1076</v>
      </c>
      <c r="E10082" t="inlineStr">
        <is>
          <t>EWR</t>
        </is>
      </c>
      <c r="F10082" s="10" t="n">
        <v>1430</v>
      </c>
      <c r="G10082" t="inlineStr">
        <is>
          <t>1400-1459</t>
        </is>
      </c>
      <c r="H10082" s="9">
        <f>INT(F10082/100)</f>
        <v/>
      </c>
      <c r="I10082" t="n">
        <v>-6</v>
      </c>
      <c r="J10082" t="n">
        <v>0</v>
      </c>
      <c r="K10082" t="n">
        <v>-20</v>
      </c>
      <c r="L10082" t="n">
        <v>0</v>
      </c>
      <c r="M10082" t="n">
        <v>0</v>
      </c>
      <c r="O10082" t="n">
        <v>0</v>
      </c>
    </row>
    <row r="10083">
      <c r="A10083" s="8" t="n">
        <v>46227</v>
      </c>
      <c r="B10083" t="inlineStr">
        <is>
          <t>YX</t>
        </is>
      </c>
      <c r="C10083" s="9">
        <f>_xlfn.XLOOKUP(B10083,Carriers[Code],Carriers[Airline])</f>
        <v/>
      </c>
      <c r="D10083" t="n">
        <v>5653</v>
      </c>
      <c r="E10083" t="inlineStr">
        <is>
          <t>CMH</t>
        </is>
      </c>
      <c r="F10083" s="10" t="n">
        <v>1438</v>
      </c>
      <c r="G10083" t="inlineStr">
        <is>
          <t>1400-1459</t>
        </is>
      </c>
      <c r="H10083" s="9">
        <f>INT(F10083/100)</f>
        <v/>
      </c>
      <c r="I10083" t="n">
        <v>-11</v>
      </c>
      <c r="J10083" t="n">
        <v>0</v>
      </c>
      <c r="K10083" t="n">
        <v>-30</v>
      </c>
      <c r="L10083" t="n">
        <v>0</v>
      </c>
      <c r="M10083" t="n">
        <v>0</v>
      </c>
      <c r="O10083" t="n">
        <v>0</v>
      </c>
    </row>
    <row r="10084">
      <c r="A10084" s="8" t="n">
        <v>46227</v>
      </c>
      <c r="B10084" t="inlineStr">
        <is>
          <t>DL</t>
        </is>
      </c>
      <c r="C10084" s="9">
        <f>_xlfn.XLOOKUP(B10084,Carriers[Code],Carriers[Airline])</f>
        <v/>
      </c>
      <c r="D10084" t="n">
        <v>2677</v>
      </c>
      <c r="E10084" t="inlineStr">
        <is>
          <t>BNA</t>
        </is>
      </c>
      <c r="F10084" s="10" t="n">
        <v>1440</v>
      </c>
      <c r="G10084" t="inlineStr">
        <is>
          <t>1400-1459</t>
        </is>
      </c>
      <c r="H10084" s="9">
        <f>INT(F10084/100)</f>
        <v/>
      </c>
      <c r="I10084" t="n">
        <v>13</v>
      </c>
      <c r="J10084" t="n">
        <v>0</v>
      </c>
      <c r="K10084" t="n">
        <v>6</v>
      </c>
      <c r="L10084" t="n">
        <v>0</v>
      </c>
      <c r="M10084" t="n">
        <v>0</v>
      </c>
      <c r="O10084" t="n">
        <v>0</v>
      </c>
    </row>
    <row r="10085">
      <c r="A10085" s="8" t="n">
        <v>46227</v>
      </c>
      <c r="B10085" t="inlineStr">
        <is>
          <t>DL</t>
        </is>
      </c>
      <c r="C10085" s="9">
        <f>_xlfn.XLOOKUP(B10085,Carriers[Code],Carriers[Airline])</f>
        <v/>
      </c>
      <c r="D10085" t="n">
        <v>1127</v>
      </c>
      <c r="E10085" t="inlineStr">
        <is>
          <t>MSP</t>
        </is>
      </c>
      <c r="F10085" s="10" t="n">
        <v>1452</v>
      </c>
      <c r="G10085" t="inlineStr">
        <is>
          <t>1400-1459</t>
        </is>
      </c>
      <c r="H10085" s="9">
        <f>INT(F10085/100)</f>
        <v/>
      </c>
      <c r="I10085" t="n">
        <v>3</v>
      </c>
      <c r="J10085" t="n">
        <v>0</v>
      </c>
      <c r="K10085" t="n">
        <v>-5</v>
      </c>
      <c r="L10085" t="n">
        <v>0</v>
      </c>
      <c r="M10085" t="n">
        <v>0</v>
      </c>
      <c r="O10085" t="n">
        <v>0</v>
      </c>
    </row>
    <row r="10086">
      <c r="A10086" s="8" t="n">
        <v>46227</v>
      </c>
      <c r="B10086" t="inlineStr">
        <is>
          <t>YX</t>
        </is>
      </c>
      <c r="C10086" s="9">
        <f>_xlfn.XLOOKUP(B10086,Carriers[Code],Carriers[Airline])</f>
        <v/>
      </c>
      <c r="D10086" t="n">
        <v>5641</v>
      </c>
      <c r="E10086" t="inlineStr">
        <is>
          <t>CLE</t>
        </is>
      </c>
      <c r="F10086" s="10" t="n">
        <v>1454</v>
      </c>
      <c r="G10086" t="inlineStr">
        <is>
          <t>1400-1459</t>
        </is>
      </c>
      <c r="H10086" s="9">
        <f>INT(F10086/100)</f>
        <v/>
      </c>
      <c r="I10086" t="n">
        <v>-6</v>
      </c>
      <c r="J10086" t="n">
        <v>0</v>
      </c>
      <c r="K10086" t="n">
        <v>-23</v>
      </c>
      <c r="L10086" t="n">
        <v>0</v>
      </c>
      <c r="M10086" t="n">
        <v>0</v>
      </c>
      <c r="O10086" t="n">
        <v>0</v>
      </c>
    </row>
    <row r="10087">
      <c r="A10087" s="8" t="n">
        <v>46227</v>
      </c>
      <c r="B10087" t="inlineStr">
        <is>
          <t>YX</t>
        </is>
      </c>
      <c r="C10087" s="9">
        <f>_xlfn.XLOOKUP(B10087,Carriers[Code],Carriers[Airline])</f>
        <v/>
      </c>
      <c r="D10087" t="n">
        <v>5736</v>
      </c>
      <c r="E10087" t="inlineStr">
        <is>
          <t>LGA</t>
        </is>
      </c>
      <c r="F10087" s="10" t="n">
        <v>1500</v>
      </c>
      <c r="G10087" t="inlineStr">
        <is>
          <t>1500-1559</t>
        </is>
      </c>
      <c r="H10087" s="9">
        <f>INT(F10087/100)</f>
        <v/>
      </c>
      <c r="I10087" t="n">
        <v>-3</v>
      </c>
      <c r="J10087" t="n">
        <v>0</v>
      </c>
      <c r="K10087" t="n">
        <v>-11</v>
      </c>
      <c r="L10087" t="n">
        <v>0</v>
      </c>
      <c r="M10087" t="n">
        <v>0</v>
      </c>
      <c r="O10087" t="n">
        <v>0</v>
      </c>
    </row>
    <row r="10088">
      <c r="A10088" s="8" t="n">
        <v>46227</v>
      </c>
      <c r="B10088" t="inlineStr">
        <is>
          <t>AA</t>
        </is>
      </c>
      <c r="C10088" s="9">
        <f>_xlfn.XLOOKUP(B10088,Carriers[Code],Carriers[Airline])</f>
        <v/>
      </c>
      <c r="D10088" t="n">
        <v>2882</v>
      </c>
      <c r="E10088" t="inlineStr">
        <is>
          <t>PHL</t>
        </is>
      </c>
      <c r="F10088" s="10" t="n">
        <v>1503</v>
      </c>
      <c r="G10088" t="inlineStr">
        <is>
          <t>1500-1559</t>
        </is>
      </c>
      <c r="H10088" s="9">
        <f>INT(F10088/100)</f>
        <v/>
      </c>
      <c r="I10088" t="n">
        <v>-6</v>
      </c>
      <c r="J10088" t="n">
        <v>0</v>
      </c>
      <c r="K10088" t="n">
        <v>-11</v>
      </c>
      <c r="L10088" t="n">
        <v>0</v>
      </c>
      <c r="M10088" t="n">
        <v>0</v>
      </c>
      <c r="O10088" t="n">
        <v>0</v>
      </c>
    </row>
    <row r="10089">
      <c r="A10089" s="8" t="n">
        <v>46227</v>
      </c>
      <c r="B10089" t="inlineStr">
        <is>
          <t>DL</t>
        </is>
      </c>
      <c r="C10089" s="9">
        <f>_xlfn.XLOOKUP(B10089,Carriers[Code],Carriers[Airline])</f>
        <v/>
      </c>
      <c r="D10089" t="n">
        <v>638</v>
      </c>
      <c r="E10089" t="inlineStr">
        <is>
          <t>ATL</t>
        </is>
      </c>
      <c r="F10089" s="10" t="n">
        <v>1510</v>
      </c>
      <c r="G10089" t="inlineStr">
        <is>
          <t>1500-1559</t>
        </is>
      </c>
      <c r="H10089" s="9">
        <f>INT(F10089/100)</f>
        <v/>
      </c>
      <c r="I10089" t="n">
        <v>-3</v>
      </c>
      <c r="J10089" t="n">
        <v>0</v>
      </c>
      <c r="K10089" t="n">
        <v>-23</v>
      </c>
      <c r="L10089" t="n">
        <v>0</v>
      </c>
      <c r="M10089" t="n">
        <v>0</v>
      </c>
      <c r="O10089" t="n">
        <v>0</v>
      </c>
    </row>
    <row r="10090">
      <c r="A10090" s="8" t="n">
        <v>46227</v>
      </c>
      <c r="B10090" t="inlineStr">
        <is>
          <t>UA</t>
        </is>
      </c>
      <c r="C10090" s="9">
        <f>_xlfn.XLOOKUP(B10090,Carriers[Code],Carriers[Airline])</f>
        <v/>
      </c>
      <c r="D10090" t="n">
        <v>2297</v>
      </c>
      <c r="E10090" t="inlineStr">
        <is>
          <t>DEN</t>
        </is>
      </c>
      <c r="F10090" s="10" t="n">
        <v>1510</v>
      </c>
      <c r="G10090" t="inlineStr">
        <is>
          <t>1500-1559</t>
        </is>
      </c>
      <c r="H10090" s="9">
        <f>INT(F10090/100)</f>
        <v/>
      </c>
      <c r="I10090" t="n">
        <v>-9</v>
      </c>
      <c r="J10090" t="n">
        <v>0</v>
      </c>
      <c r="K10090" t="n">
        <v>-18</v>
      </c>
      <c r="L10090" t="n">
        <v>0</v>
      </c>
      <c r="M10090" t="n">
        <v>0</v>
      </c>
      <c r="O10090" t="n">
        <v>0</v>
      </c>
    </row>
    <row r="10091">
      <c r="A10091" s="8" t="n">
        <v>46227</v>
      </c>
      <c r="B10091" t="inlineStr">
        <is>
          <t>YX</t>
        </is>
      </c>
      <c r="C10091" s="9">
        <f>_xlfn.XLOOKUP(B10091,Carriers[Code],Carriers[Airline])</f>
        <v/>
      </c>
      <c r="D10091" t="n">
        <v>5706</v>
      </c>
      <c r="E10091" t="inlineStr">
        <is>
          <t>PHL</t>
        </is>
      </c>
      <c r="F10091" s="10" t="n">
        <v>1510</v>
      </c>
      <c r="G10091" t="inlineStr">
        <is>
          <t>1500-1559</t>
        </is>
      </c>
      <c r="H10091" s="9">
        <f>INT(F10091/100)</f>
        <v/>
      </c>
      <c r="I10091" t="n">
        <v>-6</v>
      </c>
      <c r="J10091" t="n">
        <v>0</v>
      </c>
      <c r="K10091" t="n">
        <v>-21</v>
      </c>
      <c r="L10091" t="n">
        <v>0</v>
      </c>
      <c r="M10091" t="n">
        <v>0</v>
      </c>
      <c r="O10091" t="n">
        <v>0</v>
      </c>
    </row>
    <row r="10092">
      <c r="A10092" s="8" t="n">
        <v>46227</v>
      </c>
      <c r="B10092" t="inlineStr">
        <is>
          <t>UA</t>
        </is>
      </c>
      <c r="C10092" s="9">
        <f>_xlfn.XLOOKUP(B10092,Carriers[Code],Carriers[Airline])</f>
        <v/>
      </c>
      <c r="D10092" t="n">
        <v>1475</v>
      </c>
      <c r="E10092" t="inlineStr">
        <is>
          <t>ORD</t>
        </is>
      </c>
      <c r="F10092" s="10" t="n">
        <v>1513</v>
      </c>
      <c r="G10092" t="inlineStr">
        <is>
          <t>1500-1559</t>
        </is>
      </c>
      <c r="H10092" s="9">
        <f>INT(F10092/100)</f>
        <v/>
      </c>
      <c r="I10092" t="n">
        <v>-4</v>
      </c>
      <c r="J10092" t="n">
        <v>0</v>
      </c>
      <c r="K10092" t="n">
        <v>-1</v>
      </c>
      <c r="L10092" t="n">
        <v>0</v>
      </c>
      <c r="M10092" t="n">
        <v>0</v>
      </c>
      <c r="O10092" t="n">
        <v>0</v>
      </c>
    </row>
    <row r="10093">
      <c r="A10093" s="8" t="n">
        <v>46227</v>
      </c>
      <c r="B10093" t="inlineStr">
        <is>
          <t>AA</t>
        </is>
      </c>
      <c r="C10093" s="9">
        <f>_xlfn.XLOOKUP(B10093,Carriers[Code],Carriers[Airline])</f>
        <v/>
      </c>
      <c r="D10093" t="n">
        <v>1565</v>
      </c>
      <c r="E10093" t="inlineStr">
        <is>
          <t>MIA</t>
        </is>
      </c>
      <c r="F10093" s="10" t="n">
        <v>1515</v>
      </c>
      <c r="G10093" t="inlineStr">
        <is>
          <t>1500-1559</t>
        </is>
      </c>
      <c r="H10093" s="9">
        <f>INT(F10093/100)</f>
        <v/>
      </c>
      <c r="I10093" t="n">
        <v>2</v>
      </c>
      <c r="J10093" t="n">
        <v>0</v>
      </c>
      <c r="K10093" t="n">
        <v>-2</v>
      </c>
      <c r="L10093" t="n">
        <v>0</v>
      </c>
      <c r="M10093" t="n">
        <v>0</v>
      </c>
      <c r="O10093" t="n">
        <v>0</v>
      </c>
    </row>
    <row r="10094">
      <c r="A10094" s="8" t="n">
        <v>46227</v>
      </c>
      <c r="B10094" t="inlineStr">
        <is>
          <t>DL</t>
        </is>
      </c>
      <c r="C10094" s="9">
        <f>_xlfn.XLOOKUP(B10094,Carriers[Code],Carriers[Airline])</f>
        <v/>
      </c>
      <c r="D10094" t="n">
        <v>776</v>
      </c>
      <c r="E10094" t="inlineStr">
        <is>
          <t>MIA</t>
        </is>
      </c>
      <c r="F10094" s="10" t="n">
        <v>1515</v>
      </c>
      <c r="G10094" t="inlineStr">
        <is>
          <t>1500-1559</t>
        </is>
      </c>
      <c r="H10094" s="9">
        <f>INT(F10094/100)</f>
        <v/>
      </c>
      <c r="I10094" t="n">
        <v>-3</v>
      </c>
      <c r="J10094" t="n">
        <v>0</v>
      </c>
      <c r="K10094" t="n">
        <v>-14</v>
      </c>
      <c r="L10094" t="n">
        <v>0</v>
      </c>
      <c r="M10094" t="n">
        <v>0</v>
      </c>
      <c r="O10094" t="n">
        <v>0</v>
      </c>
    </row>
    <row r="10095">
      <c r="A10095" s="8" t="n">
        <v>46227</v>
      </c>
      <c r="B10095" t="inlineStr">
        <is>
          <t>YX</t>
        </is>
      </c>
      <c r="C10095" s="9">
        <f>_xlfn.XLOOKUP(B10095,Carriers[Code],Carriers[Airline])</f>
        <v/>
      </c>
      <c r="D10095" t="n">
        <v>4380</v>
      </c>
      <c r="E10095" t="inlineStr">
        <is>
          <t>DCA</t>
        </is>
      </c>
      <c r="F10095" s="10" t="n">
        <v>1519</v>
      </c>
      <c r="G10095" t="inlineStr">
        <is>
          <t>1500-1559</t>
        </is>
      </c>
      <c r="H10095" s="9">
        <f>INT(F10095/100)</f>
        <v/>
      </c>
      <c r="I10095" t="n">
        <v>-4</v>
      </c>
      <c r="J10095" t="n">
        <v>0</v>
      </c>
      <c r="K10095" t="n">
        <v>-11</v>
      </c>
      <c r="L10095" t="n">
        <v>0</v>
      </c>
      <c r="M10095" t="n">
        <v>0</v>
      </c>
      <c r="O10095" t="n">
        <v>0</v>
      </c>
    </row>
    <row r="10096">
      <c r="A10096" s="8" t="n">
        <v>46227</v>
      </c>
      <c r="B10096" t="inlineStr">
        <is>
          <t>AA</t>
        </is>
      </c>
      <c r="C10096" s="9">
        <f>_xlfn.XLOOKUP(B10096,Carriers[Code],Carriers[Airline])</f>
        <v/>
      </c>
      <c r="D10096" t="n">
        <v>1563</v>
      </c>
      <c r="E10096" t="inlineStr">
        <is>
          <t>ORD</t>
        </is>
      </c>
      <c r="F10096" s="10" t="n">
        <v>1520</v>
      </c>
      <c r="G10096" t="inlineStr">
        <is>
          <t>1500-1559</t>
        </is>
      </c>
      <c r="H10096" s="9">
        <f>INT(F10096/100)</f>
        <v/>
      </c>
      <c r="I10096" t="n">
        <v>117</v>
      </c>
      <c r="J10096" t="n">
        <v>1</v>
      </c>
      <c r="K10096" t="n">
        <v>132</v>
      </c>
      <c r="L10096" t="n">
        <v>1</v>
      </c>
      <c r="M10096" t="n">
        <v>0</v>
      </c>
      <c r="O10096" t="n">
        <v>0</v>
      </c>
      <c r="P10096" t="n">
        <v>0</v>
      </c>
      <c r="Q10096" t="n">
        <v>0</v>
      </c>
      <c r="R10096" t="n">
        <v>15</v>
      </c>
      <c r="S10096" t="n">
        <v>0</v>
      </c>
      <c r="T10096" t="n">
        <v>117</v>
      </c>
    </row>
    <row r="10097">
      <c r="A10097" s="8" t="n">
        <v>46227</v>
      </c>
      <c r="B10097" t="inlineStr">
        <is>
          <t>B6</t>
        </is>
      </c>
      <c r="C10097" s="9">
        <f>_xlfn.XLOOKUP(B10097,Carriers[Code],Carriers[Airline])</f>
        <v/>
      </c>
      <c r="D10097" t="n">
        <v>1941</v>
      </c>
      <c r="E10097" t="inlineStr">
        <is>
          <t>SRQ</t>
        </is>
      </c>
      <c r="F10097" s="10" t="n">
        <v>1525</v>
      </c>
      <c r="G10097" t="inlineStr">
        <is>
          <t>1500-1559</t>
        </is>
      </c>
      <c r="H10097" s="9">
        <f>INT(F10097/100)</f>
        <v/>
      </c>
      <c r="M10097" t="n">
        <v>1</v>
      </c>
      <c r="N10097" t="inlineStr">
        <is>
          <t>A</t>
        </is>
      </c>
      <c r="O10097" t="n">
        <v>0</v>
      </c>
    </row>
    <row r="10098">
      <c r="A10098" s="8" t="n">
        <v>46227</v>
      </c>
      <c r="B10098" t="inlineStr">
        <is>
          <t>AS</t>
        </is>
      </c>
      <c r="C10098" s="9">
        <f>_xlfn.XLOOKUP(B10098,Carriers[Code],Carriers[Airline])</f>
        <v/>
      </c>
      <c r="D10098" t="n">
        <v>1506</v>
      </c>
      <c r="E10098" t="inlineStr">
        <is>
          <t>SEA</t>
        </is>
      </c>
      <c r="F10098" s="10" t="n">
        <v>1526</v>
      </c>
      <c r="G10098" t="inlineStr">
        <is>
          <t>1500-1559</t>
        </is>
      </c>
      <c r="H10098" s="9">
        <f>INT(F10098/100)</f>
        <v/>
      </c>
      <c r="I10098" t="n">
        <v>-2</v>
      </c>
      <c r="J10098" t="n">
        <v>0</v>
      </c>
      <c r="K10098" t="n">
        <v>8</v>
      </c>
      <c r="L10098" t="n">
        <v>0</v>
      </c>
      <c r="M10098" t="n">
        <v>0</v>
      </c>
      <c r="O10098" t="n">
        <v>0</v>
      </c>
    </row>
    <row r="10099">
      <c r="A10099" s="8" t="n">
        <v>46227</v>
      </c>
      <c r="B10099" t="inlineStr">
        <is>
          <t>B6</t>
        </is>
      </c>
      <c r="C10099" s="9">
        <f>_xlfn.XLOOKUP(B10099,Carriers[Code],Carriers[Airline])</f>
        <v/>
      </c>
      <c r="D10099" t="n">
        <v>1813</v>
      </c>
      <c r="E10099" t="inlineStr">
        <is>
          <t>ORF</t>
        </is>
      </c>
      <c r="F10099" s="10" t="n">
        <v>1527</v>
      </c>
      <c r="G10099" t="inlineStr">
        <is>
          <t>1500-1559</t>
        </is>
      </c>
      <c r="H10099" s="9">
        <f>INT(F10099/100)</f>
        <v/>
      </c>
      <c r="I10099" t="n">
        <v>-5</v>
      </c>
      <c r="J10099" t="n">
        <v>0</v>
      </c>
      <c r="K10099" t="n">
        <v>-9</v>
      </c>
      <c r="L10099" t="n">
        <v>0</v>
      </c>
      <c r="M10099" t="n">
        <v>0</v>
      </c>
      <c r="O10099" t="n">
        <v>0</v>
      </c>
    </row>
    <row r="10100">
      <c r="A10100" s="8" t="n">
        <v>46227</v>
      </c>
      <c r="B10100" t="inlineStr">
        <is>
          <t>DL</t>
        </is>
      </c>
      <c r="C10100" s="9">
        <f>_xlfn.XLOOKUP(B10100,Carriers[Code],Carriers[Airline])</f>
        <v/>
      </c>
      <c r="D10100" t="n">
        <v>2887</v>
      </c>
      <c r="E10100" t="inlineStr">
        <is>
          <t>MCO</t>
        </is>
      </c>
      <c r="F10100" s="10" t="n">
        <v>1527</v>
      </c>
      <c r="G10100" t="inlineStr">
        <is>
          <t>1500-1559</t>
        </is>
      </c>
      <c r="H10100" s="9">
        <f>INT(F10100/100)</f>
        <v/>
      </c>
      <c r="I10100" t="n">
        <v>-2</v>
      </c>
      <c r="J10100" t="n">
        <v>0</v>
      </c>
      <c r="K10100" t="n">
        <v>-21</v>
      </c>
      <c r="L10100" t="n">
        <v>0</v>
      </c>
      <c r="M10100" t="n">
        <v>0</v>
      </c>
      <c r="O10100" t="n">
        <v>0</v>
      </c>
    </row>
    <row r="10101">
      <c r="A10101" s="8" t="n">
        <v>46227</v>
      </c>
      <c r="B10101" t="inlineStr">
        <is>
          <t>DL</t>
        </is>
      </c>
      <c r="C10101" s="9">
        <f>_xlfn.XLOOKUP(B10101,Carriers[Code],Carriers[Airline])</f>
        <v/>
      </c>
      <c r="D10101" t="n">
        <v>2196</v>
      </c>
      <c r="E10101" t="inlineStr">
        <is>
          <t>FLL</t>
        </is>
      </c>
      <c r="F10101" s="10" t="n">
        <v>1532</v>
      </c>
      <c r="G10101" t="inlineStr">
        <is>
          <t>1500-1559</t>
        </is>
      </c>
      <c r="H10101" s="9">
        <f>INT(F10101/100)</f>
        <v/>
      </c>
      <c r="I10101" t="n">
        <v>13</v>
      </c>
      <c r="J10101" t="n">
        <v>0</v>
      </c>
      <c r="K10101" t="n">
        <v>0</v>
      </c>
      <c r="L10101" t="n">
        <v>0</v>
      </c>
      <c r="M10101" t="n">
        <v>0</v>
      </c>
      <c r="O10101" t="n">
        <v>0</v>
      </c>
    </row>
    <row r="10102">
      <c r="A10102" s="8" t="n">
        <v>46227</v>
      </c>
      <c r="B10102" t="inlineStr">
        <is>
          <t>YX</t>
        </is>
      </c>
      <c r="C10102" s="9">
        <f>_xlfn.XLOOKUP(B10102,Carriers[Code],Carriers[Airline])</f>
        <v/>
      </c>
      <c r="D10102" t="n">
        <v>5657</v>
      </c>
      <c r="E10102" t="inlineStr">
        <is>
          <t>JAX</t>
        </is>
      </c>
      <c r="F10102" s="10" t="n">
        <v>1535</v>
      </c>
      <c r="G10102" t="inlineStr">
        <is>
          <t>1500-1559</t>
        </is>
      </c>
      <c r="H10102" s="9">
        <f>INT(F10102/100)</f>
        <v/>
      </c>
      <c r="I10102" t="n">
        <v>-3</v>
      </c>
      <c r="J10102" t="n">
        <v>0</v>
      </c>
      <c r="K10102" t="n">
        <v>-9</v>
      </c>
      <c r="L10102" t="n">
        <v>0</v>
      </c>
      <c r="M10102" t="n">
        <v>0</v>
      </c>
      <c r="O10102" t="n">
        <v>0</v>
      </c>
    </row>
    <row r="10103">
      <c r="A10103" s="8" t="n">
        <v>46227</v>
      </c>
      <c r="B10103" t="inlineStr">
        <is>
          <t>B6</t>
        </is>
      </c>
      <c r="C10103" s="9">
        <f>_xlfn.XLOOKUP(B10103,Carriers[Code],Carriers[Airline])</f>
        <v/>
      </c>
      <c r="D10103" t="n">
        <v>1237</v>
      </c>
      <c r="E10103" t="inlineStr">
        <is>
          <t>DTW</t>
        </is>
      </c>
      <c r="F10103" s="10" t="n">
        <v>1538</v>
      </c>
      <c r="G10103" t="inlineStr">
        <is>
          <t>1500-1559</t>
        </is>
      </c>
      <c r="H10103" s="9">
        <f>INT(F10103/100)</f>
        <v/>
      </c>
      <c r="I10103" t="n">
        <v>0</v>
      </c>
      <c r="J10103" t="n">
        <v>0</v>
      </c>
      <c r="K10103" t="n">
        <v>-11</v>
      </c>
      <c r="L10103" t="n">
        <v>0</v>
      </c>
      <c r="M10103" t="n">
        <v>0</v>
      </c>
      <c r="O10103" t="n">
        <v>0</v>
      </c>
    </row>
    <row r="10104">
      <c r="A10104" s="8" t="n">
        <v>46227</v>
      </c>
      <c r="B10104" t="inlineStr">
        <is>
          <t>B6</t>
        </is>
      </c>
      <c r="C10104" s="9">
        <f>_xlfn.XLOOKUP(B10104,Carriers[Code],Carriers[Airline])</f>
        <v/>
      </c>
      <c r="D10104" t="n">
        <v>2321</v>
      </c>
      <c r="E10104" t="inlineStr">
        <is>
          <t>PBI</t>
        </is>
      </c>
      <c r="F10104" s="10" t="n">
        <v>1539</v>
      </c>
      <c r="G10104" t="inlineStr">
        <is>
          <t>1500-1559</t>
        </is>
      </c>
      <c r="H10104" s="9">
        <f>INT(F10104/100)</f>
        <v/>
      </c>
      <c r="I10104" t="n">
        <v>4</v>
      </c>
      <c r="J10104" t="n">
        <v>0</v>
      </c>
      <c r="K10104" t="n">
        <v>5</v>
      </c>
      <c r="L10104" t="n">
        <v>0</v>
      </c>
      <c r="M10104" t="n">
        <v>0</v>
      </c>
      <c r="O10104" t="n">
        <v>0</v>
      </c>
    </row>
    <row r="10105">
      <c r="A10105" s="8" t="n">
        <v>46227</v>
      </c>
      <c r="B10105" t="inlineStr">
        <is>
          <t>B6</t>
        </is>
      </c>
      <c r="C10105" s="9">
        <f>_xlfn.XLOOKUP(B10105,Carriers[Code],Carriers[Airline])</f>
        <v/>
      </c>
      <c r="D10105" t="n">
        <v>781</v>
      </c>
      <c r="E10105" t="inlineStr">
        <is>
          <t>RIC</t>
        </is>
      </c>
      <c r="F10105" s="10" t="n">
        <v>1540</v>
      </c>
      <c r="G10105" t="inlineStr">
        <is>
          <t>1500-1559</t>
        </is>
      </c>
      <c r="H10105" s="9">
        <f>INT(F10105/100)</f>
        <v/>
      </c>
      <c r="I10105" t="n">
        <v>44</v>
      </c>
      <c r="J10105" t="n">
        <v>1</v>
      </c>
      <c r="K10105" t="n">
        <v>35</v>
      </c>
      <c r="L10105" t="n">
        <v>1</v>
      </c>
      <c r="M10105" t="n">
        <v>0</v>
      </c>
      <c r="O10105" t="n">
        <v>0</v>
      </c>
      <c r="P10105" t="n">
        <v>0</v>
      </c>
      <c r="Q10105" t="n">
        <v>0</v>
      </c>
      <c r="R10105" t="n">
        <v>0</v>
      </c>
      <c r="S10105" t="n">
        <v>0</v>
      </c>
      <c r="T10105" t="n">
        <v>35</v>
      </c>
    </row>
    <row r="10106">
      <c r="A10106" s="8" t="n">
        <v>46227</v>
      </c>
      <c r="B10106" t="inlineStr">
        <is>
          <t>DL</t>
        </is>
      </c>
      <c r="C10106" s="9">
        <f>_xlfn.XLOOKUP(B10106,Carriers[Code],Carriers[Airline])</f>
        <v/>
      </c>
      <c r="D10106" t="n">
        <v>2889</v>
      </c>
      <c r="E10106" t="inlineStr">
        <is>
          <t>SEA</t>
        </is>
      </c>
      <c r="F10106" s="10" t="n">
        <v>1540</v>
      </c>
      <c r="G10106" t="inlineStr">
        <is>
          <t>1500-1559</t>
        </is>
      </c>
      <c r="H10106" s="9">
        <f>INT(F10106/100)</f>
        <v/>
      </c>
      <c r="I10106" t="n">
        <v>-3</v>
      </c>
      <c r="J10106" t="n">
        <v>0</v>
      </c>
      <c r="K10106" t="n">
        <v>-20</v>
      </c>
      <c r="L10106" t="n">
        <v>0</v>
      </c>
      <c r="M10106" t="n">
        <v>0</v>
      </c>
      <c r="O10106" t="n">
        <v>0</v>
      </c>
    </row>
    <row r="10107">
      <c r="A10107" s="8" t="n">
        <v>46227</v>
      </c>
      <c r="B10107" t="inlineStr">
        <is>
          <t>YX</t>
        </is>
      </c>
      <c r="C10107" s="9">
        <f>_xlfn.XLOOKUP(B10107,Carriers[Code],Carriers[Airline])</f>
        <v/>
      </c>
      <c r="D10107" t="n">
        <v>5689</v>
      </c>
      <c r="E10107" t="inlineStr">
        <is>
          <t>DCA</t>
        </is>
      </c>
      <c r="F10107" s="10" t="n">
        <v>1545</v>
      </c>
      <c r="G10107" t="inlineStr">
        <is>
          <t>1500-1559</t>
        </is>
      </c>
      <c r="H10107" s="9">
        <f>INT(F10107/100)</f>
        <v/>
      </c>
      <c r="I10107" t="n">
        <v>-3</v>
      </c>
      <c r="J10107" t="n">
        <v>0</v>
      </c>
      <c r="K10107" t="n">
        <v>-24</v>
      </c>
      <c r="L10107" t="n">
        <v>0</v>
      </c>
      <c r="M10107" t="n">
        <v>0</v>
      </c>
      <c r="O10107" t="n">
        <v>0</v>
      </c>
    </row>
    <row r="10108">
      <c r="A10108" s="8" t="n">
        <v>46227</v>
      </c>
      <c r="B10108" t="inlineStr">
        <is>
          <t>B6</t>
        </is>
      </c>
      <c r="C10108" s="9">
        <f>_xlfn.XLOOKUP(B10108,Carriers[Code],Carriers[Airline])</f>
        <v/>
      </c>
      <c r="D10108" t="n">
        <v>233</v>
      </c>
      <c r="E10108" t="inlineStr">
        <is>
          <t>SFO</t>
        </is>
      </c>
      <c r="F10108" s="10" t="n">
        <v>1550</v>
      </c>
      <c r="G10108" t="inlineStr">
        <is>
          <t>1500-1559</t>
        </is>
      </c>
      <c r="H10108" s="9">
        <f>INT(F10108/100)</f>
        <v/>
      </c>
      <c r="I10108" t="n">
        <v>3</v>
      </c>
      <c r="J10108" t="n">
        <v>0</v>
      </c>
      <c r="K10108" t="n">
        <v>3</v>
      </c>
      <c r="L10108" t="n">
        <v>0</v>
      </c>
      <c r="M10108" t="n">
        <v>0</v>
      </c>
      <c r="O10108" t="n">
        <v>0</v>
      </c>
    </row>
    <row r="10109">
      <c r="A10109" s="8" t="n">
        <v>46227</v>
      </c>
      <c r="B10109" t="inlineStr">
        <is>
          <t>YX</t>
        </is>
      </c>
      <c r="C10109" s="9">
        <f>_xlfn.XLOOKUP(B10109,Carriers[Code],Carriers[Airline])</f>
        <v/>
      </c>
      <c r="D10109" t="n">
        <v>5644</v>
      </c>
      <c r="E10109" t="inlineStr">
        <is>
          <t>BWI</t>
        </is>
      </c>
      <c r="F10109" s="10" t="n">
        <v>1550</v>
      </c>
      <c r="G10109" t="inlineStr">
        <is>
          <t>1500-1559</t>
        </is>
      </c>
      <c r="H10109" s="9">
        <f>INT(F10109/100)</f>
        <v/>
      </c>
      <c r="I10109" t="n">
        <v>-3</v>
      </c>
      <c r="J10109" t="n">
        <v>0</v>
      </c>
      <c r="K10109" t="n">
        <v>-19</v>
      </c>
      <c r="L10109" t="n">
        <v>0</v>
      </c>
      <c r="M10109" t="n">
        <v>0</v>
      </c>
      <c r="O10109" t="n">
        <v>0</v>
      </c>
    </row>
    <row r="10110">
      <c r="A10110" s="8" t="n">
        <v>46227</v>
      </c>
      <c r="B10110" t="inlineStr">
        <is>
          <t>UA</t>
        </is>
      </c>
      <c r="C10110" s="9">
        <f>_xlfn.XLOOKUP(B10110,Carriers[Code],Carriers[Airline])</f>
        <v/>
      </c>
      <c r="D10110" t="n">
        <v>1183</v>
      </c>
      <c r="E10110" t="inlineStr">
        <is>
          <t>IAH</t>
        </is>
      </c>
      <c r="F10110" s="10" t="n">
        <v>1554</v>
      </c>
      <c r="G10110" t="inlineStr">
        <is>
          <t>1500-1559</t>
        </is>
      </c>
      <c r="H10110" s="9">
        <f>INT(F10110/100)</f>
        <v/>
      </c>
      <c r="I10110" t="n">
        <v>-1</v>
      </c>
      <c r="J10110" t="n">
        <v>0</v>
      </c>
      <c r="K10110" t="n">
        <v>-15</v>
      </c>
      <c r="L10110" t="n">
        <v>0</v>
      </c>
      <c r="M10110" t="n">
        <v>0</v>
      </c>
      <c r="O10110" t="n">
        <v>0</v>
      </c>
    </row>
    <row r="10111">
      <c r="A10111" s="8" t="n">
        <v>46227</v>
      </c>
      <c r="B10111" t="inlineStr">
        <is>
          <t>B6</t>
        </is>
      </c>
      <c r="C10111" s="9">
        <f>_xlfn.XLOOKUP(B10111,Carriers[Code],Carriers[Airline])</f>
        <v/>
      </c>
      <c r="D10111" t="n">
        <v>487</v>
      </c>
      <c r="E10111" t="inlineStr">
        <is>
          <t>LAX</t>
        </is>
      </c>
      <c r="F10111" s="10" t="n">
        <v>1555</v>
      </c>
      <c r="G10111" t="inlineStr">
        <is>
          <t>1500-1559</t>
        </is>
      </c>
      <c r="H10111" s="9">
        <f>INT(F10111/100)</f>
        <v/>
      </c>
      <c r="I10111" t="n">
        <v>27</v>
      </c>
      <c r="J10111" t="n">
        <v>1</v>
      </c>
      <c r="K10111" t="n">
        <v>9</v>
      </c>
      <c r="L10111" t="n">
        <v>0</v>
      </c>
      <c r="M10111" t="n">
        <v>0</v>
      </c>
      <c r="O10111" t="n">
        <v>0</v>
      </c>
    </row>
    <row r="10112">
      <c r="A10112" s="8" t="n">
        <v>46227</v>
      </c>
      <c r="B10112" t="inlineStr">
        <is>
          <t>WN</t>
        </is>
      </c>
      <c r="C10112" s="9">
        <f>_xlfn.XLOOKUP(B10112,Carriers[Code],Carriers[Airline])</f>
        <v/>
      </c>
      <c r="D10112" t="n">
        <v>1053</v>
      </c>
      <c r="E10112" t="inlineStr">
        <is>
          <t>BWI</t>
        </is>
      </c>
      <c r="F10112" s="10" t="n">
        <v>1555</v>
      </c>
      <c r="G10112" t="inlineStr">
        <is>
          <t>1500-1559</t>
        </is>
      </c>
      <c r="H10112" s="9">
        <f>INT(F10112/100)</f>
        <v/>
      </c>
      <c r="I10112" t="n">
        <v>38</v>
      </c>
      <c r="J10112" t="n">
        <v>1</v>
      </c>
      <c r="K10112" t="n">
        <v>19</v>
      </c>
      <c r="L10112" t="n">
        <v>1</v>
      </c>
      <c r="M10112" t="n">
        <v>0</v>
      </c>
      <c r="O10112" t="n">
        <v>0</v>
      </c>
      <c r="P10112" t="n">
        <v>19</v>
      </c>
      <c r="Q10112" t="n">
        <v>0</v>
      </c>
      <c r="R10112" t="n">
        <v>0</v>
      </c>
      <c r="S10112" t="n">
        <v>0</v>
      </c>
      <c r="T10112" t="n">
        <v>0</v>
      </c>
    </row>
    <row r="10113">
      <c r="A10113" s="8" t="n">
        <v>46227</v>
      </c>
      <c r="B10113" t="inlineStr">
        <is>
          <t>YX</t>
        </is>
      </c>
      <c r="C10113" s="9">
        <f>_xlfn.XLOOKUP(B10113,Carriers[Code],Carriers[Airline])</f>
        <v/>
      </c>
      <c r="D10113" t="n">
        <v>5726</v>
      </c>
      <c r="E10113" t="inlineStr">
        <is>
          <t>LGA</t>
        </is>
      </c>
      <c r="F10113" s="10" t="n">
        <v>1600</v>
      </c>
      <c r="G10113" t="inlineStr">
        <is>
          <t>1600-1659</t>
        </is>
      </c>
      <c r="H10113" s="9">
        <f>INT(F10113/100)</f>
        <v/>
      </c>
      <c r="I10113" t="n">
        <v>-2</v>
      </c>
      <c r="J10113" t="n">
        <v>0</v>
      </c>
      <c r="K10113" t="n">
        <v>-21</v>
      </c>
      <c r="L10113" t="n">
        <v>0</v>
      </c>
      <c r="M10113" t="n">
        <v>0</v>
      </c>
      <c r="O10113" t="n">
        <v>0</v>
      </c>
    </row>
    <row r="10114">
      <c r="A10114" s="8" t="n">
        <v>46227</v>
      </c>
      <c r="B10114" t="inlineStr">
        <is>
          <t>DL</t>
        </is>
      </c>
      <c r="C10114" s="9">
        <f>_xlfn.XLOOKUP(B10114,Carriers[Code],Carriers[Airline])</f>
        <v/>
      </c>
      <c r="D10114" t="n">
        <v>1439</v>
      </c>
      <c r="E10114" t="inlineStr">
        <is>
          <t>TPA</t>
        </is>
      </c>
      <c r="F10114" s="10" t="n">
        <v>1605</v>
      </c>
      <c r="G10114" t="inlineStr">
        <is>
          <t>1600-1659</t>
        </is>
      </c>
      <c r="H10114" s="9">
        <f>INT(F10114/100)</f>
        <v/>
      </c>
      <c r="I10114" t="n">
        <v>2</v>
      </c>
      <c r="J10114" t="n">
        <v>0</v>
      </c>
      <c r="K10114" t="n">
        <v>-18</v>
      </c>
      <c r="L10114" t="n">
        <v>0</v>
      </c>
      <c r="M10114" t="n">
        <v>0</v>
      </c>
      <c r="O10114" t="n">
        <v>0</v>
      </c>
    </row>
    <row r="10115">
      <c r="A10115" s="8" t="n">
        <v>46227</v>
      </c>
      <c r="B10115" t="inlineStr">
        <is>
          <t>AA</t>
        </is>
      </c>
      <c r="C10115" s="9">
        <f>_xlfn.XLOOKUP(B10115,Carriers[Code],Carriers[Airline])</f>
        <v/>
      </c>
      <c r="D10115" t="n">
        <v>1595</v>
      </c>
      <c r="E10115" t="inlineStr">
        <is>
          <t>DFW</t>
        </is>
      </c>
      <c r="F10115" s="10" t="n">
        <v>1606</v>
      </c>
      <c r="G10115" t="inlineStr">
        <is>
          <t>1600-1659</t>
        </is>
      </c>
      <c r="H10115" s="9">
        <f>INT(F10115/100)</f>
        <v/>
      </c>
      <c r="I10115" t="n">
        <v>-6</v>
      </c>
      <c r="J10115" t="n">
        <v>0</v>
      </c>
      <c r="K10115" t="n">
        <v>-50</v>
      </c>
      <c r="L10115" t="n">
        <v>0</v>
      </c>
      <c r="M10115" t="n">
        <v>0</v>
      </c>
      <c r="O10115" t="n">
        <v>0</v>
      </c>
    </row>
    <row r="10116">
      <c r="A10116" s="8" t="n">
        <v>46227</v>
      </c>
      <c r="B10116" t="inlineStr">
        <is>
          <t>DL</t>
        </is>
      </c>
      <c r="C10116" s="9">
        <f>_xlfn.XLOOKUP(B10116,Carriers[Code],Carriers[Airline])</f>
        <v/>
      </c>
      <c r="D10116" t="n">
        <v>314</v>
      </c>
      <c r="E10116" t="inlineStr">
        <is>
          <t>MCI</t>
        </is>
      </c>
      <c r="F10116" s="10" t="n">
        <v>1610</v>
      </c>
      <c r="G10116" t="inlineStr">
        <is>
          <t>1600-1659</t>
        </is>
      </c>
      <c r="H10116" s="9">
        <f>INT(F10116/100)</f>
        <v/>
      </c>
      <c r="I10116" t="n">
        <v>-5</v>
      </c>
      <c r="J10116" t="n">
        <v>0</v>
      </c>
      <c r="K10116" t="n">
        <v>-26</v>
      </c>
      <c r="L10116" t="n">
        <v>0</v>
      </c>
      <c r="M10116" t="n">
        <v>0</v>
      </c>
      <c r="O10116" t="n">
        <v>0</v>
      </c>
    </row>
    <row r="10117">
      <c r="A10117" s="8" t="n">
        <v>46227</v>
      </c>
      <c r="B10117" t="inlineStr">
        <is>
          <t>YX</t>
        </is>
      </c>
      <c r="C10117" s="9">
        <f>_xlfn.XLOOKUP(B10117,Carriers[Code],Carriers[Airline])</f>
        <v/>
      </c>
      <c r="D10117" t="n">
        <v>5665</v>
      </c>
      <c r="E10117" t="inlineStr">
        <is>
          <t>RIC</t>
        </is>
      </c>
      <c r="F10117" s="10" t="n">
        <v>1610</v>
      </c>
      <c r="G10117" t="inlineStr">
        <is>
          <t>1600-1659</t>
        </is>
      </c>
      <c r="H10117" s="9">
        <f>INT(F10117/100)</f>
        <v/>
      </c>
      <c r="I10117" t="n">
        <v>40</v>
      </c>
      <c r="J10117" t="n">
        <v>1</v>
      </c>
      <c r="K10117" t="n">
        <v>17</v>
      </c>
      <c r="L10117" t="n">
        <v>1</v>
      </c>
      <c r="M10117" t="n">
        <v>0</v>
      </c>
      <c r="O10117" t="n">
        <v>0</v>
      </c>
      <c r="P10117" t="n">
        <v>17</v>
      </c>
      <c r="Q10117" t="n">
        <v>0</v>
      </c>
      <c r="R10117" t="n">
        <v>0</v>
      </c>
      <c r="S10117" t="n">
        <v>0</v>
      </c>
      <c r="T10117" t="n">
        <v>0</v>
      </c>
    </row>
    <row r="10118">
      <c r="A10118" s="8" t="n">
        <v>46227</v>
      </c>
      <c r="B10118" t="inlineStr">
        <is>
          <t>B6</t>
        </is>
      </c>
      <c r="C10118" s="9">
        <f>_xlfn.XLOOKUP(B10118,Carriers[Code],Carriers[Airline])</f>
        <v/>
      </c>
      <c r="D10118" t="n">
        <v>1355</v>
      </c>
      <c r="E10118" t="inlineStr">
        <is>
          <t>DCA</t>
        </is>
      </c>
      <c r="F10118" s="10" t="n">
        <v>1614</v>
      </c>
      <c r="G10118" t="inlineStr">
        <is>
          <t>1600-1659</t>
        </is>
      </c>
      <c r="H10118" s="9">
        <f>INT(F10118/100)</f>
        <v/>
      </c>
      <c r="I10118" t="n">
        <v>0</v>
      </c>
      <c r="J10118" t="n">
        <v>0</v>
      </c>
      <c r="K10118" t="n">
        <v>-10</v>
      </c>
      <c r="L10118" t="n">
        <v>0</v>
      </c>
      <c r="M10118" t="n">
        <v>0</v>
      </c>
      <c r="O10118" t="n">
        <v>0</v>
      </c>
    </row>
    <row r="10119">
      <c r="A10119" s="8" t="n">
        <v>46227</v>
      </c>
      <c r="B10119" t="inlineStr">
        <is>
          <t>DL</t>
        </is>
      </c>
      <c r="C10119" s="9">
        <f>_xlfn.XLOOKUP(B10119,Carriers[Code],Carriers[Airline])</f>
        <v/>
      </c>
      <c r="D10119" t="n">
        <v>2646</v>
      </c>
      <c r="E10119" t="inlineStr">
        <is>
          <t>ORD</t>
        </is>
      </c>
      <c r="F10119" s="10" t="n">
        <v>1615</v>
      </c>
      <c r="G10119" t="inlineStr">
        <is>
          <t>1600-1659</t>
        </is>
      </c>
      <c r="H10119" s="9">
        <f>INT(F10119/100)</f>
        <v/>
      </c>
      <c r="I10119" t="n">
        <v>-6</v>
      </c>
      <c r="J10119" t="n">
        <v>0</v>
      </c>
      <c r="K10119" t="n">
        <v>-15</v>
      </c>
      <c r="L10119" t="n">
        <v>0</v>
      </c>
      <c r="M10119" t="n">
        <v>0</v>
      </c>
      <c r="O10119" t="n">
        <v>0</v>
      </c>
    </row>
    <row r="10120">
      <c r="A10120" s="8" t="n">
        <v>46227</v>
      </c>
      <c r="B10120" t="inlineStr">
        <is>
          <t>UA</t>
        </is>
      </c>
      <c r="C10120" s="9">
        <f>_xlfn.XLOOKUP(B10120,Carriers[Code],Carriers[Airline])</f>
        <v/>
      </c>
      <c r="D10120" t="n">
        <v>512</v>
      </c>
      <c r="E10120" t="inlineStr">
        <is>
          <t>SFO</t>
        </is>
      </c>
      <c r="F10120" s="10" t="n">
        <v>1615</v>
      </c>
      <c r="G10120" t="inlineStr">
        <is>
          <t>1600-1659</t>
        </is>
      </c>
      <c r="H10120" s="9">
        <f>INT(F10120/100)</f>
        <v/>
      </c>
      <c r="I10120" t="n">
        <v>0</v>
      </c>
      <c r="J10120" t="n">
        <v>0</v>
      </c>
      <c r="K10120" t="n">
        <v>-27</v>
      </c>
      <c r="L10120" t="n">
        <v>0</v>
      </c>
      <c r="M10120" t="n">
        <v>0</v>
      </c>
      <c r="O10120" t="n">
        <v>0</v>
      </c>
    </row>
    <row r="10121">
      <c r="A10121" s="8" t="n">
        <v>46227</v>
      </c>
      <c r="B10121" t="inlineStr">
        <is>
          <t>YX</t>
        </is>
      </c>
      <c r="C10121" s="9">
        <f>_xlfn.XLOOKUP(B10121,Carriers[Code],Carriers[Airline])</f>
        <v/>
      </c>
      <c r="D10121" t="n">
        <v>5680</v>
      </c>
      <c r="E10121" t="inlineStr">
        <is>
          <t>PIT</t>
        </is>
      </c>
      <c r="F10121" s="10" t="n">
        <v>1615</v>
      </c>
      <c r="G10121" t="inlineStr">
        <is>
          <t>1600-1659</t>
        </is>
      </c>
      <c r="H10121" s="9">
        <f>INT(F10121/100)</f>
        <v/>
      </c>
      <c r="I10121" t="n">
        <v>-7</v>
      </c>
      <c r="J10121" t="n">
        <v>0</v>
      </c>
      <c r="K10121" t="n">
        <v>-16</v>
      </c>
      <c r="L10121" t="n">
        <v>0</v>
      </c>
      <c r="M10121" t="n">
        <v>0</v>
      </c>
      <c r="O10121" t="n">
        <v>0</v>
      </c>
    </row>
    <row r="10122">
      <c r="A10122" s="8" t="n">
        <v>46227</v>
      </c>
      <c r="B10122" t="inlineStr">
        <is>
          <t>B6</t>
        </is>
      </c>
      <c r="C10122" s="9">
        <f>_xlfn.XLOOKUP(B10122,Carriers[Code],Carriers[Airline])</f>
        <v/>
      </c>
      <c r="D10122" t="n">
        <v>391</v>
      </c>
      <c r="E10122" t="inlineStr">
        <is>
          <t>TPA</t>
        </is>
      </c>
      <c r="F10122" s="10" t="n">
        <v>1619</v>
      </c>
      <c r="G10122" t="inlineStr">
        <is>
          <t>1600-1659</t>
        </is>
      </c>
      <c r="H10122" s="9">
        <f>INT(F10122/100)</f>
        <v/>
      </c>
      <c r="I10122" t="n">
        <v>39</v>
      </c>
      <c r="J10122" t="n">
        <v>1</v>
      </c>
      <c r="M10122" t="n">
        <v>0</v>
      </c>
      <c r="O10122" t="n">
        <v>1</v>
      </c>
    </row>
    <row r="10123">
      <c r="A10123" s="8" t="n">
        <v>46227</v>
      </c>
      <c r="B10123" t="inlineStr">
        <is>
          <t>YX</t>
        </is>
      </c>
      <c r="C10123" s="9">
        <f>_xlfn.XLOOKUP(B10123,Carriers[Code],Carriers[Airline])</f>
        <v/>
      </c>
      <c r="D10123" t="n">
        <v>4709</v>
      </c>
      <c r="E10123" t="inlineStr">
        <is>
          <t>ROC</t>
        </is>
      </c>
      <c r="F10123" s="10" t="n">
        <v>1619</v>
      </c>
      <c r="G10123" t="inlineStr">
        <is>
          <t>1600-1659</t>
        </is>
      </c>
      <c r="H10123" s="9">
        <f>INT(F10123/100)</f>
        <v/>
      </c>
      <c r="I10123" t="n">
        <v>-8</v>
      </c>
      <c r="J10123" t="n">
        <v>0</v>
      </c>
      <c r="K10123" t="n">
        <v>-30</v>
      </c>
      <c r="L10123" t="n">
        <v>0</v>
      </c>
      <c r="M10123" t="n">
        <v>0</v>
      </c>
      <c r="O10123" t="n">
        <v>0</v>
      </c>
    </row>
    <row r="10124">
      <c r="A10124" s="8" t="n">
        <v>46227</v>
      </c>
      <c r="B10124" t="inlineStr">
        <is>
          <t>B6</t>
        </is>
      </c>
      <c r="C10124" s="9">
        <f>_xlfn.XLOOKUP(B10124,Carriers[Code],Carriers[Airline])</f>
        <v/>
      </c>
      <c r="D10124" t="n">
        <v>319</v>
      </c>
      <c r="E10124" t="inlineStr">
        <is>
          <t>SAN</t>
        </is>
      </c>
      <c r="F10124" s="10" t="n">
        <v>1620</v>
      </c>
      <c r="G10124" t="inlineStr">
        <is>
          <t>1600-1659</t>
        </is>
      </c>
      <c r="H10124" s="9">
        <f>INT(F10124/100)</f>
        <v/>
      </c>
      <c r="I10124" t="n">
        <v>8</v>
      </c>
      <c r="J10124" t="n">
        <v>0</v>
      </c>
      <c r="K10124" t="n">
        <v>-8</v>
      </c>
      <c r="L10124" t="n">
        <v>0</v>
      </c>
      <c r="M10124" t="n">
        <v>0</v>
      </c>
      <c r="O10124" t="n">
        <v>0</v>
      </c>
    </row>
    <row r="10125">
      <c r="A10125" s="8" t="n">
        <v>46227</v>
      </c>
      <c r="B10125" t="inlineStr">
        <is>
          <t>B6</t>
        </is>
      </c>
      <c r="C10125" s="9">
        <f>_xlfn.XLOOKUP(B10125,Carriers[Code],Carriers[Airline])</f>
        <v/>
      </c>
      <c r="D10125" t="n">
        <v>2065</v>
      </c>
      <c r="E10125" t="inlineStr">
        <is>
          <t>RSW</t>
        </is>
      </c>
      <c r="F10125" s="10" t="n">
        <v>1622</v>
      </c>
      <c r="G10125" t="inlineStr">
        <is>
          <t>1600-1659</t>
        </is>
      </c>
      <c r="H10125" s="9">
        <f>INT(F10125/100)</f>
        <v/>
      </c>
      <c r="I10125" t="n">
        <v>-1</v>
      </c>
      <c r="J10125" t="n">
        <v>0</v>
      </c>
      <c r="K10125" t="n">
        <v>-19</v>
      </c>
      <c r="L10125" t="n">
        <v>0</v>
      </c>
      <c r="M10125" t="n">
        <v>0</v>
      </c>
      <c r="O10125" t="n">
        <v>0</v>
      </c>
    </row>
    <row r="10126">
      <c r="A10126" s="8" t="n">
        <v>46227</v>
      </c>
      <c r="B10126" t="inlineStr">
        <is>
          <t>DL</t>
        </is>
      </c>
      <c r="C10126" s="9">
        <f>_xlfn.XLOOKUP(B10126,Carriers[Code],Carriers[Airline])</f>
        <v/>
      </c>
      <c r="D10126" t="n">
        <v>318</v>
      </c>
      <c r="E10126" t="inlineStr">
        <is>
          <t>LAX</t>
        </is>
      </c>
      <c r="F10126" s="10" t="n">
        <v>1625</v>
      </c>
      <c r="G10126" t="inlineStr">
        <is>
          <t>1600-1659</t>
        </is>
      </c>
      <c r="H10126" s="9">
        <f>INT(F10126/100)</f>
        <v/>
      </c>
      <c r="I10126" t="n">
        <v>3</v>
      </c>
      <c r="J10126" t="n">
        <v>0</v>
      </c>
      <c r="K10126" t="n">
        <v>-17</v>
      </c>
      <c r="L10126" t="n">
        <v>0</v>
      </c>
      <c r="M10126" t="n">
        <v>0</v>
      </c>
      <c r="O10126" t="n">
        <v>0</v>
      </c>
    </row>
    <row r="10127">
      <c r="A10127" s="8" t="n">
        <v>46227</v>
      </c>
      <c r="B10127" t="inlineStr">
        <is>
          <t>YX</t>
        </is>
      </c>
      <c r="C10127" s="9">
        <f>_xlfn.XLOOKUP(B10127,Carriers[Code],Carriers[Airline])</f>
        <v/>
      </c>
      <c r="D10127" t="n">
        <v>5619</v>
      </c>
      <c r="E10127" t="inlineStr">
        <is>
          <t>MKE</t>
        </is>
      </c>
      <c r="F10127" s="10" t="n">
        <v>1625</v>
      </c>
      <c r="G10127" t="inlineStr">
        <is>
          <t>1600-1659</t>
        </is>
      </c>
      <c r="H10127" s="9">
        <f>INT(F10127/100)</f>
        <v/>
      </c>
      <c r="I10127" t="n">
        <v>2</v>
      </c>
      <c r="J10127" t="n">
        <v>0</v>
      </c>
      <c r="K10127" t="n">
        <v>-21</v>
      </c>
      <c r="L10127" t="n">
        <v>0</v>
      </c>
      <c r="M10127" t="n">
        <v>0</v>
      </c>
      <c r="O10127" t="n">
        <v>0</v>
      </c>
    </row>
    <row r="10128">
      <c r="A10128" s="8" t="n">
        <v>46227</v>
      </c>
      <c r="B10128" t="inlineStr">
        <is>
          <t>B6</t>
        </is>
      </c>
      <c r="C10128" s="9">
        <f>_xlfn.XLOOKUP(B10128,Carriers[Code],Carriers[Airline])</f>
        <v/>
      </c>
      <c r="D10128" t="n">
        <v>451</v>
      </c>
      <c r="E10128" t="inlineStr">
        <is>
          <t>MCO</t>
        </is>
      </c>
      <c r="F10128" s="10" t="n">
        <v>1630</v>
      </c>
      <c r="G10128" t="inlineStr">
        <is>
          <t>1600-1659</t>
        </is>
      </c>
      <c r="H10128" s="9">
        <f>INT(F10128/100)</f>
        <v/>
      </c>
      <c r="I10128" t="n">
        <v>174</v>
      </c>
      <c r="J10128" t="n">
        <v>1</v>
      </c>
      <c r="K10128" t="n">
        <v>149</v>
      </c>
      <c r="L10128" t="n">
        <v>1</v>
      </c>
      <c r="M10128" t="n">
        <v>0</v>
      </c>
      <c r="O10128" t="n">
        <v>0</v>
      </c>
      <c r="P10128" t="n">
        <v>15</v>
      </c>
      <c r="Q10128" t="n">
        <v>0</v>
      </c>
      <c r="R10128" t="n">
        <v>0</v>
      </c>
      <c r="S10128" t="n">
        <v>0</v>
      </c>
      <c r="T10128" t="n">
        <v>134</v>
      </c>
    </row>
    <row r="10129">
      <c r="A10129" s="8" t="n">
        <v>46227</v>
      </c>
      <c r="B10129" t="inlineStr">
        <is>
          <t>DL</t>
        </is>
      </c>
      <c r="C10129" s="9">
        <f>_xlfn.XLOOKUP(B10129,Carriers[Code],Carriers[Airline])</f>
        <v/>
      </c>
      <c r="D10129" t="n">
        <v>399</v>
      </c>
      <c r="E10129" t="inlineStr">
        <is>
          <t>ATL</t>
        </is>
      </c>
      <c r="F10129" s="10" t="n">
        <v>1630</v>
      </c>
      <c r="G10129" t="inlineStr">
        <is>
          <t>1600-1659</t>
        </is>
      </c>
      <c r="H10129" s="9">
        <f>INT(F10129/100)</f>
        <v/>
      </c>
      <c r="I10129" t="n">
        <v>82</v>
      </c>
      <c r="J10129" t="n">
        <v>1</v>
      </c>
      <c r="K10129" t="n">
        <v>55</v>
      </c>
      <c r="L10129" t="n">
        <v>1</v>
      </c>
      <c r="M10129" t="n">
        <v>0</v>
      </c>
      <c r="O10129" t="n">
        <v>0</v>
      </c>
      <c r="P10129" t="n">
        <v>0</v>
      </c>
      <c r="Q10129" t="n">
        <v>0</v>
      </c>
      <c r="R10129" t="n">
        <v>42</v>
      </c>
      <c r="S10129" t="n">
        <v>0</v>
      </c>
      <c r="T10129" t="n">
        <v>13</v>
      </c>
    </row>
    <row r="10130">
      <c r="A10130" s="8" t="n">
        <v>46227</v>
      </c>
      <c r="B10130" t="inlineStr">
        <is>
          <t>WN</t>
        </is>
      </c>
      <c r="C10130" s="9">
        <f>_xlfn.XLOOKUP(B10130,Carriers[Code],Carriers[Airline])</f>
        <v/>
      </c>
      <c r="D10130" t="n">
        <v>749</v>
      </c>
      <c r="E10130" t="inlineStr">
        <is>
          <t>SAN</t>
        </is>
      </c>
      <c r="F10130" s="10" t="n">
        <v>1630</v>
      </c>
      <c r="G10130" t="inlineStr">
        <is>
          <t>1600-1659</t>
        </is>
      </c>
      <c r="H10130" s="9">
        <f>INT(F10130/100)</f>
        <v/>
      </c>
      <c r="I10130" t="n">
        <v>19</v>
      </c>
      <c r="J10130" t="n">
        <v>1</v>
      </c>
      <c r="K10130" t="n">
        <v>-9</v>
      </c>
      <c r="L10130" t="n">
        <v>0</v>
      </c>
      <c r="M10130" t="n">
        <v>0</v>
      </c>
      <c r="O10130" t="n">
        <v>0</v>
      </c>
    </row>
    <row r="10131">
      <c r="A10131" s="8" t="n">
        <v>46227</v>
      </c>
      <c r="B10131" t="inlineStr">
        <is>
          <t>AS</t>
        </is>
      </c>
      <c r="C10131" s="9">
        <f>_xlfn.XLOOKUP(B10131,Carriers[Code],Carriers[Airline])</f>
        <v/>
      </c>
      <c r="D10131" t="n">
        <v>389</v>
      </c>
      <c r="E10131" t="inlineStr">
        <is>
          <t>SAN</t>
        </is>
      </c>
      <c r="F10131" s="10" t="n">
        <v>1633</v>
      </c>
      <c r="G10131" t="inlineStr">
        <is>
          <t>1600-1659</t>
        </is>
      </c>
      <c r="H10131" s="9">
        <f>INT(F10131/100)</f>
        <v/>
      </c>
      <c r="I10131" t="n">
        <v>5</v>
      </c>
      <c r="J10131" t="n">
        <v>0</v>
      </c>
      <c r="K10131" t="n">
        <v>-37</v>
      </c>
      <c r="L10131" t="n">
        <v>0</v>
      </c>
      <c r="M10131" t="n">
        <v>0</v>
      </c>
      <c r="O10131" t="n">
        <v>0</v>
      </c>
    </row>
    <row r="10132">
      <c r="A10132" s="8" t="n">
        <v>46227</v>
      </c>
      <c r="B10132" t="inlineStr">
        <is>
          <t>WN</t>
        </is>
      </c>
      <c r="C10132" s="9">
        <f>_xlfn.XLOOKUP(B10132,Carriers[Code],Carriers[Airline])</f>
        <v/>
      </c>
      <c r="D10132" t="n">
        <v>4106</v>
      </c>
      <c r="E10132" t="inlineStr">
        <is>
          <t>MDW</t>
        </is>
      </c>
      <c r="F10132" s="10" t="n">
        <v>1645</v>
      </c>
      <c r="G10132" t="inlineStr">
        <is>
          <t>1600-1659</t>
        </is>
      </c>
      <c r="H10132" s="9">
        <f>INT(F10132/100)</f>
        <v/>
      </c>
      <c r="I10132" t="n">
        <v>3</v>
      </c>
      <c r="J10132" t="n">
        <v>0</v>
      </c>
      <c r="K10132" t="n">
        <v>-15</v>
      </c>
      <c r="L10132" t="n">
        <v>0</v>
      </c>
      <c r="M10132" t="n">
        <v>0</v>
      </c>
      <c r="O10132" t="n">
        <v>0</v>
      </c>
    </row>
    <row r="10133">
      <c r="A10133" s="8" t="n">
        <v>46227</v>
      </c>
      <c r="B10133" t="inlineStr">
        <is>
          <t>AA</t>
        </is>
      </c>
      <c r="C10133" s="9">
        <f>_xlfn.XLOOKUP(B10133,Carriers[Code],Carriers[Airline])</f>
        <v/>
      </c>
      <c r="D10133" t="n">
        <v>1573</v>
      </c>
      <c r="E10133" t="inlineStr">
        <is>
          <t>CLT</t>
        </is>
      </c>
      <c r="F10133" s="10" t="n">
        <v>1646</v>
      </c>
      <c r="G10133" t="inlineStr">
        <is>
          <t>1600-1659</t>
        </is>
      </c>
      <c r="H10133" s="9">
        <f>INT(F10133/100)</f>
        <v/>
      </c>
      <c r="I10133" t="n">
        <v>0</v>
      </c>
      <c r="J10133" t="n">
        <v>0</v>
      </c>
      <c r="K10133" t="n">
        <v>-25</v>
      </c>
      <c r="L10133" t="n">
        <v>0</v>
      </c>
      <c r="M10133" t="n">
        <v>0</v>
      </c>
      <c r="O10133" t="n">
        <v>0</v>
      </c>
    </row>
    <row r="10134">
      <c r="A10134" s="8" t="n">
        <v>46227</v>
      </c>
      <c r="B10134" t="inlineStr">
        <is>
          <t>AS</t>
        </is>
      </c>
      <c r="C10134" s="9">
        <f>_xlfn.XLOOKUP(B10134,Carriers[Code],Carriers[Airline])</f>
        <v/>
      </c>
      <c r="D10134" t="n">
        <v>1319</v>
      </c>
      <c r="E10134" t="inlineStr">
        <is>
          <t>PDX</t>
        </is>
      </c>
      <c r="F10134" s="10" t="n">
        <v>1654</v>
      </c>
      <c r="G10134" t="inlineStr">
        <is>
          <t>1600-1659</t>
        </is>
      </c>
      <c r="H10134" s="9">
        <f>INT(F10134/100)</f>
        <v/>
      </c>
      <c r="I10134" t="n">
        <v>2</v>
      </c>
      <c r="J10134" t="n">
        <v>0</v>
      </c>
      <c r="K10134" t="n">
        <v>-14</v>
      </c>
      <c r="L10134" t="n">
        <v>0</v>
      </c>
      <c r="M10134" t="n">
        <v>0</v>
      </c>
      <c r="O10134" t="n">
        <v>0</v>
      </c>
    </row>
    <row r="10135">
      <c r="A10135" s="8" t="n">
        <v>46227</v>
      </c>
      <c r="B10135" t="inlineStr">
        <is>
          <t>B6</t>
        </is>
      </c>
      <c r="C10135" s="9">
        <f>_xlfn.XLOOKUP(B10135,Carriers[Code],Carriers[Airline])</f>
        <v/>
      </c>
      <c r="D10135" t="n">
        <v>507</v>
      </c>
      <c r="E10135" t="inlineStr">
        <is>
          <t>BNA</t>
        </is>
      </c>
      <c r="F10135" s="10" t="n">
        <v>1655</v>
      </c>
      <c r="G10135" t="inlineStr">
        <is>
          <t>1600-1659</t>
        </is>
      </c>
      <c r="H10135" s="9">
        <f>INT(F10135/100)</f>
        <v/>
      </c>
      <c r="I10135" t="n">
        <v>13</v>
      </c>
      <c r="J10135" t="n">
        <v>0</v>
      </c>
      <c r="K10135" t="n">
        <v>1</v>
      </c>
      <c r="L10135" t="n">
        <v>0</v>
      </c>
      <c r="M10135" t="n">
        <v>0</v>
      </c>
      <c r="O10135" t="n">
        <v>0</v>
      </c>
    </row>
    <row r="10136">
      <c r="A10136" s="8" t="n">
        <v>46227</v>
      </c>
      <c r="B10136" t="inlineStr">
        <is>
          <t>UA</t>
        </is>
      </c>
      <c r="C10136" s="9">
        <f>_xlfn.XLOOKUP(B10136,Carriers[Code],Carriers[Airline])</f>
        <v/>
      </c>
      <c r="D10136" t="n">
        <v>800</v>
      </c>
      <c r="E10136" t="inlineStr">
        <is>
          <t>DEN</t>
        </is>
      </c>
      <c r="F10136" s="10" t="n">
        <v>1657</v>
      </c>
      <c r="G10136" t="inlineStr">
        <is>
          <t>1600-1659</t>
        </is>
      </c>
      <c r="H10136" s="9">
        <f>INT(F10136/100)</f>
        <v/>
      </c>
      <c r="I10136" t="n">
        <v>-5</v>
      </c>
      <c r="J10136" t="n">
        <v>0</v>
      </c>
      <c r="K10136" t="n">
        <v>-19</v>
      </c>
      <c r="L10136" t="n">
        <v>0</v>
      </c>
      <c r="M10136" t="n">
        <v>0</v>
      </c>
      <c r="O10136" t="n">
        <v>0</v>
      </c>
    </row>
    <row r="10137">
      <c r="A10137" s="8" t="n">
        <v>46227</v>
      </c>
      <c r="B10137" t="inlineStr">
        <is>
          <t>B6</t>
        </is>
      </c>
      <c r="C10137" s="9">
        <f>_xlfn.XLOOKUP(B10137,Carriers[Code],Carriers[Airline])</f>
        <v/>
      </c>
      <c r="D10137" t="n">
        <v>509</v>
      </c>
      <c r="E10137" t="inlineStr">
        <is>
          <t>JAX</t>
        </is>
      </c>
      <c r="F10137" s="10" t="n">
        <v>1659</v>
      </c>
      <c r="G10137" t="inlineStr">
        <is>
          <t>1600-1659</t>
        </is>
      </c>
      <c r="H10137" s="9">
        <f>INT(F10137/100)</f>
        <v/>
      </c>
      <c r="I10137" t="n">
        <v>0</v>
      </c>
      <c r="J10137" t="n">
        <v>0</v>
      </c>
      <c r="K10137" t="n">
        <v>15</v>
      </c>
      <c r="L10137" t="n">
        <v>1</v>
      </c>
      <c r="M10137" t="n">
        <v>0</v>
      </c>
      <c r="O10137" t="n">
        <v>0</v>
      </c>
      <c r="P10137" t="n">
        <v>0</v>
      </c>
      <c r="Q10137" t="n">
        <v>0</v>
      </c>
      <c r="R10137" t="n">
        <v>15</v>
      </c>
      <c r="S10137" t="n">
        <v>0</v>
      </c>
      <c r="T10137" t="n">
        <v>0</v>
      </c>
    </row>
    <row r="10138">
      <c r="A10138" s="8" t="n">
        <v>46227</v>
      </c>
      <c r="B10138" t="inlineStr">
        <is>
          <t>B6</t>
        </is>
      </c>
      <c r="C10138" s="9">
        <f>_xlfn.XLOOKUP(B10138,Carriers[Code],Carriers[Airline])</f>
        <v/>
      </c>
      <c r="D10138" t="n">
        <v>733</v>
      </c>
      <c r="E10138" t="inlineStr">
        <is>
          <t>SFO</t>
        </is>
      </c>
      <c r="F10138" s="10" t="n">
        <v>1700</v>
      </c>
      <c r="G10138" t="inlineStr">
        <is>
          <t>1700-1759</t>
        </is>
      </c>
      <c r="H10138" s="9">
        <f>INT(F10138/100)</f>
        <v/>
      </c>
      <c r="I10138" t="n">
        <v>50</v>
      </c>
      <c r="J10138" t="n">
        <v>1</v>
      </c>
      <c r="K10138" t="n">
        <v>97</v>
      </c>
      <c r="L10138" t="n">
        <v>1</v>
      </c>
      <c r="M10138" t="n">
        <v>0</v>
      </c>
      <c r="O10138" t="n">
        <v>0</v>
      </c>
      <c r="P10138" t="n">
        <v>0</v>
      </c>
      <c r="Q10138" t="n">
        <v>0</v>
      </c>
      <c r="R10138" t="n">
        <v>68</v>
      </c>
      <c r="S10138" t="n">
        <v>0</v>
      </c>
      <c r="T10138" t="n">
        <v>29</v>
      </c>
    </row>
    <row r="10139">
      <c r="A10139" s="8" t="n">
        <v>46227</v>
      </c>
      <c r="B10139" t="inlineStr">
        <is>
          <t>UA</t>
        </is>
      </c>
      <c r="C10139" s="9">
        <f>_xlfn.XLOOKUP(B10139,Carriers[Code],Carriers[Airline])</f>
        <v/>
      </c>
      <c r="D10139" t="n">
        <v>2040</v>
      </c>
      <c r="E10139" t="inlineStr">
        <is>
          <t>ORD</t>
        </is>
      </c>
      <c r="F10139" s="10" t="n">
        <v>1700</v>
      </c>
      <c r="G10139" t="inlineStr">
        <is>
          <t>1700-1759</t>
        </is>
      </c>
      <c r="H10139" s="9">
        <f>INT(F10139/100)</f>
        <v/>
      </c>
      <c r="I10139" t="n">
        <v>5</v>
      </c>
      <c r="J10139" t="n">
        <v>0</v>
      </c>
      <c r="K10139" t="n">
        <v>2</v>
      </c>
      <c r="L10139" t="n">
        <v>0</v>
      </c>
      <c r="M10139" t="n">
        <v>0</v>
      </c>
      <c r="O10139" t="n">
        <v>0</v>
      </c>
    </row>
    <row r="10140">
      <c r="A10140" s="8" t="n">
        <v>46227</v>
      </c>
      <c r="B10140" t="inlineStr">
        <is>
          <t>YX</t>
        </is>
      </c>
      <c r="C10140" s="9">
        <f>_xlfn.XLOOKUP(B10140,Carriers[Code],Carriers[Airline])</f>
        <v/>
      </c>
      <c r="D10140" t="n">
        <v>5620</v>
      </c>
      <c r="E10140" t="inlineStr">
        <is>
          <t>CVG</t>
        </is>
      </c>
      <c r="F10140" s="10" t="n">
        <v>1700</v>
      </c>
      <c r="G10140" t="inlineStr">
        <is>
          <t>1700-1759</t>
        </is>
      </c>
      <c r="H10140" s="9">
        <f>INT(F10140/100)</f>
        <v/>
      </c>
      <c r="I10140" t="n">
        <v>-10</v>
      </c>
      <c r="J10140" t="n">
        <v>0</v>
      </c>
      <c r="K10140" t="n">
        <v>-28</v>
      </c>
      <c r="L10140" t="n">
        <v>0</v>
      </c>
      <c r="M10140" t="n">
        <v>0</v>
      </c>
      <c r="O10140" t="n">
        <v>0</v>
      </c>
    </row>
    <row r="10141">
      <c r="A10141" s="8" t="n">
        <v>46227</v>
      </c>
      <c r="B10141" t="inlineStr">
        <is>
          <t>YX</t>
        </is>
      </c>
      <c r="C10141" s="9">
        <f>_xlfn.XLOOKUP(B10141,Carriers[Code],Carriers[Airline])</f>
        <v/>
      </c>
      <c r="D10141" t="n">
        <v>5721</v>
      </c>
      <c r="E10141" t="inlineStr">
        <is>
          <t>LGA</t>
        </is>
      </c>
      <c r="F10141" s="10" t="n">
        <v>1700</v>
      </c>
      <c r="G10141" t="inlineStr">
        <is>
          <t>1700-1759</t>
        </is>
      </c>
      <c r="H10141" s="9">
        <f>INT(F10141/100)</f>
        <v/>
      </c>
      <c r="I10141" t="n">
        <v>1</v>
      </c>
      <c r="J10141" t="n">
        <v>0</v>
      </c>
      <c r="K10141" t="n">
        <v>-21</v>
      </c>
      <c r="L10141" t="n">
        <v>0</v>
      </c>
      <c r="M10141" t="n">
        <v>0</v>
      </c>
      <c r="O10141" t="n">
        <v>0</v>
      </c>
    </row>
    <row r="10142">
      <c r="A10142" s="8" t="n">
        <v>46227</v>
      </c>
      <c r="B10142" t="inlineStr">
        <is>
          <t>AA</t>
        </is>
      </c>
      <c r="C10142" s="9">
        <f>_xlfn.XLOOKUP(B10142,Carriers[Code],Carriers[Airline])</f>
        <v/>
      </c>
      <c r="D10142" t="n">
        <v>3309</v>
      </c>
      <c r="E10142" t="inlineStr">
        <is>
          <t>PHL</t>
        </is>
      </c>
      <c r="F10142" s="10" t="n">
        <v>1705</v>
      </c>
      <c r="G10142" t="inlineStr">
        <is>
          <t>1700-1759</t>
        </is>
      </c>
      <c r="H10142" s="9">
        <f>INT(F10142/100)</f>
        <v/>
      </c>
      <c r="I10142" t="n">
        <v>-1</v>
      </c>
      <c r="J10142" t="n">
        <v>0</v>
      </c>
      <c r="K10142" t="n">
        <v>-1</v>
      </c>
      <c r="L10142" t="n">
        <v>0</v>
      </c>
      <c r="M10142" t="n">
        <v>0</v>
      </c>
      <c r="O10142" t="n">
        <v>0</v>
      </c>
    </row>
    <row r="10143">
      <c r="A10143" s="8" t="n">
        <v>46227</v>
      </c>
      <c r="B10143" t="inlineStr">
        <is>
          <t>DL</t>
        </is>
      </c>
      <c r="C10143" s="9">
        <f>_xlfn.XLOOKUP(B10143,Carriers[Code],Carriers[Airline])</f>
        <v/>
      </c>
      <c r="D10143" t="n">
        <v>1655</v>
      </c>
      <c r="E10143" t="inlineStr">
        <is>
          <t>SFO</t>
        </is>
      </c>
      <c r="F10143" s="10" t="n">
        <v>1705</v>
      </c>
      <c r="G10143" t="inlineStr">
        <is>
          <t>1700-1759</t>
        </is>
      </c>
      <c r="H10143" s="9">
        <f>INT(F10143/100)</f>
        <v/>
      </c>
      <c r="I10143" t="n">
        <v>-5</v>
      </c>
      <c r="J10143" t="n">
        <v>0</v>
      </c>
      <c r="K10143" t="n">
        <v>-15</v>
      </c>
      <c r="L10143" t="n">
        <v>0</v>
      </c>
      <c r="M10143" t="n">
        <v>0</v>
      </c>
      <c r="O10143" t="n">
        <v>0</v>
      </c>
    </row>
    <row r="10144">
      <c r="A10144" s="8" t="n">
        <v>46227</v>
      </c>
      <c r="B10144" t="inlineStr">
        <is>
          <t>YX</t>
        </is>
      </c>
      <c r="C10144" s="9">
        <f>_xlfn.XLOOKUP(B10144,Carriers[Code],Carriers[Airline])</f>
        <v/>
      </c>
      <c r="D10144" t="n">
        <v>5814</v>
      </c>
      <c r="E10144" t="inlineStr">
        <is>
          <t>JFK</t>
        </is>
      </c>
      <c r="F10144" s="10" t="n">
        <v>1705</v>
      </c>
      <c r="G10144" t="inlineStr">
        <is>
          <t>1700-1759</t>
        </is>
      </c>
      <c r="H10144" s="9">
        <f>INT(F10144/100)</f>
        <v/>
      </c>
      <c r="I10144" t="n">
        <v>-1</v>
      </c>
      <c r="J10144" t="n">
        <v>0</v>
      </c>
      <c r="K10144" t="n">
        <v>11</v>
      </c>
      <c r="L10144" t="n">
        <v>0</v>
      </c>
      <c r="M10144" t="n">
        <v>0</v>
      </c>
      <c r="O10144" t="n">
        <v>0</v>
      </c>
    </row>
    <row r="10145">
      <c r="A10145" s="8" t="n">
        <v>46227</v>
      </c>
      <c r="B10145" t="inlineStr">
        <is>
          <t>AA</t>
        </is>
      </c>
      <c r="C10145" s="9">
        <f>_xlfn.XLOOKUP(B10145,Carriers[Code],Carriers[Airline])</f>
        <v/>
      </c>
      <c r="D10145" t="n">
        <v>3313</v>
      </c>
      <c r="E10145" t="inlineStr">
        <is>
          <t>PHX</t>
        </is>
      </c>
      <c r="F10145" s="10" t="n">
        <v>1707</v>
      </c>
      <c r="G10145" t="inlineStr">
        <is>
          <t>1700-1759</t>
        </is>
      </c>
      <c r="H10145" s="9">
        <f>INT(F10145/100)</f>
        <v/>
      </c>
      <c r="I10145" t="n">
        <v>13</v>
      </c>
      <c r="J10145" t="n">
        <v>0</v>
      </c>
      <c r="K10145" t="n">
        <v>-19</v>
      </c>
      <c r="L10145" t="n">
        <v>0</v>
      </c>
      <c r="M10145" t="n">
        <v>0</v>
      </c>
      <c r="O10145" t="n">
        <v>0</v>
      </c>
    </row>
    <row r="10146">
      <c r="A10146" s="8" t="n">
        <v>46227</v>
      </c>
      <c r="B10146" t="inlineStr">
        <is>
          <t>B6</t>
        </is>
      </c>
      <c r="C10146" s="9">
        <f>_xlfn.XLOOKUP(B10146,Carriers[Code],Carriers[Airline])</f>
        <v/>
      </c>
      <c r="D10146" t="n">
        <v>317</v>
      </c>
      <c r="E10146" t="inlineStr">
        <is>
          <t>JFK</t>
        </is>
      </c>
      <c r="F10146" s="10" t="n">
        <v>1709</v>
      </c>
      <c r="G10146" t="inlineStr">
        <is>
          <t>1700-1759</t>
        </is>
      </c>
      <c r="H10146" s="9">
        <f>INT(F10146/100)</f>
        <v/>
      </c>
      <c r="I10146" t="n">
        <v>63</v>
      </c>
      <c r="J10146" t="n">
        <v>1</v>
      </c>
      <c r="K10146" t="n">
        <v>58</v>
      </c>
      <c r="L10146" t="n">
        <v>1</v>
      </c>
      <c r="M10146" t="n">
        <v>0</v>
      </c>
      <c r="O10146" t="n">
        <v>0</v>
      </c>
      <c r="P10146" t="n">
        <v>15</v>
      </c>
      <c r="Q10146" t="n">
        <v>0</v>
      </c>
      <c r="R10146" t="n">
        <v>0</v>
      </c>
      <c r="S10146" t="n">
        <v>0</v>
      </c>
      <c r="T10146" t="n">
        <v>43</v>
      </c>
    </row>
    <row r="10147">
      <c r="A10147" s="8" t="n">
        <v>46227</v>
      </c>
      <c r="B10147" t="inlineStr">
        <is>
          <t>B6</t>
        </is>
      </c>
      <c r="C10147" s="9">
        <f>_xlfn.XLOOKUP(B10147,Carriers[Code],Carriers[Airline])</f>
        <v/>
      </c>
      <c r="D10147" t="n">
        <v>811</v>
      </c>
      <c r="E10147" t="inlineStr">
        <is>
          <t>ORD</t>
        </is>
      </c>
      <c r="F10147" s="10" t="n">
        <v>1710</v>
      </c>
      <c r="G10147" t="inlineStr">
        <is>
          <t>1700-1759</t>
        </is>
      </c>
      <c r="H10147" s="9">
        <f>INT(F10147/100)</f>
        <v/>
      </c>
      <c r="I10147" t="n">
        <v>46</v>
      </c>
      <c r="J10147" t="n">
        <v>1</v>
      </c>
      <c r="K10147" t="n">
        <v>32</v>
      </c>
      <c r="L10147" t="n">
        <v>1</v>
      </c>
      <c r="M10147" t="n">
        <v>0</v>
      </c>
      <c r="O10147" t="n">
        <v>0</v>
      </c>
      <c r="P10147" t="n">
        <v>1</v>
      </c>
      <c r="Q10147" t="n">
        <v>0</v>
      </c>
      <c r="R10147" t="n">
        <v>0</v>
      </c>
      <c r="S10147" t="n">
        <v>0</v>
      </c>
      <c r="T10147" t="n">
        <v>31</v>
      </c>
    </row>
    <row r="10148">
      <c r="A10148" s="8" t="n">
        <v>46227</v>
      </c>
      <c r="B10148" t="inlineStr">
        <is>
          <t>DL</t>
        </is>
      </c>
      <c r="C10148" s="9">
        <f>_xlfn.XLOOKUP(B10148,Carriers[Code],Carriers[Airline])</f>
        <v/>
      </c>
      <c r="D10148" t="n">
        <v>571</v>
      </c>
      <c r="E10148" t="inlineStr">
        <is>
          <t>SAN</t>
        </is>
      </c>
      <c r="F10148" s="10" t="n">
        <v>1710</v>
      </c>
      <c r="G10148" t="inlineStr">
        <is>
          <t>1700-1759</t>
        </is>
      </c>
      <c r="H10148" s="9">
        <f>INT(F10148/100)</f>
        <v/>
      </c>
      <c r="I10148" t="n">
        <v>-6</v>
      </c>
      <c r="J10148" t="n">
        <v>0</v>
      </c>
      <c r="K10148" t="n">
        <v>-22</v>
      </c>
      <c r="L10148" t="n">
        <v>0</v>
      </c>
      <c r="M10148" t="n">
        <v>0</v>
      </c>
      <c r="O10148" t="n">
        <v>0</v>
      </c>
    </row>
    <row r="10149">
      <c r="A10149" s="8" t="n">
        <v>46227</v>
      </c>
      <c r="B10149" t="inlineStr">
        <is>
          <t>YX</t>
        </is>
      </c>
      <c r="C10149" s="9">
        <f>_xlfn.XLOOKUP(B10149,Carriers[Code],Carriers[Airline])</f>
        <v/>
      </c>
      <c r="D10149" t="n">
        <v>4678</v>
      </c>
      <c r="E10149" t="inlineStr">
        <is>
          <t>STL</t>
        </is>
      </c>
      <c r="F10149" s="10" t="n">
        <v>1712</v>
      </c>
      <c r="G10149" t="inlineStr">
        <is>
          <t>1700-1759</t>
        </is>
      </c>
      <c r="H10149" s="9">
        <f>INT(F10149/100)</f>
        <v/>
      </c>
      <c r="I10149" t="n">
        <v>3</v>
      </c>
      <c r="J10149" t="n">
        <v>0</v>
      </c>
      <c r="K10149" t="n">
        <v>5</v>
      </c>
      <c r="L10149" t="n">
        <v>0</v>
      </c>
      <c r="M10149" t="n">
        <v>0</v>
      </c>
      <c r="O10149" t="n">
        <v>0</v>
      </c>
    </row>
    <row r="10150">
      <c r="A10150" s="8" t="n">
        <v>46227</v>
      </c>
      <c r="B10150" t="inlineStr">
        <is>
          <t>DL</t>
        </is>
      </c>
      <c r="C10150" s="9">
        <f>_xlfn.XLOOKUP(B10150,Carriers[Code],Carriers[Airline])</f>
        <v/>
      </c>
      <c r="D10150" t="n">
        <v>1432</v>
      </c>
      <c r="E10150" t="inlineStr">
        <is>
          <t>DTW</t>
        </is>
      </c>
      <c r="F10150" s="10" t="n">
        <v>1715</v>
      </c>
      <c r="G10150" t="inlineStr">
        <is>
          <t>1700-1759</t>
        </is>
      </c>
      <c r="H10150" s="9">
        <f>INT(F10150/100)</f>
        <v/>
      </c>
      <c r="I10150" t="n">
        <v>70</v>
      </c>
      <c r="J10150" t="n">
        <v>1</v>
      </c>
      <c r="K10150" t="n">
        <v>44</v>
      </c>
      <c r="L10150" t="n">
        <v>1</v>
      </c>
      <c r="M10150" t="n">
        <v>0</v>
      </c>
      <c r="O10150" t="n">
        <v>0</v>
      </c>
      <c r="P10150" t="n">
        <v>0</v>
      </c>
      <c r="Q10150" t="n">
        <v>0</v>
      </c>
      <c r="R10150" t="n">
        <v>0</v>
      </c>
      <c r="S10150" t="n">
        <v>0</v>
      </c>
      <c r="T10150" t="n">
        <v>44</v>
      </c>
    </row>
    <row r="10151">
      <c r="A10151" s="8" t="n">
        <v>46227</v>
      </c>
      <c r="B10151" t="inlineStr">
        <is>
          <t>DL</t>
        </is>
      </c>
      <c r="C10151" s="9">
        <f>_xlfn.XLOOKUP(B10151,Carriers[Code],Carriers[Airline])</f>
        <v/>
      </c>
      <c r="D10151" t="n">
        <v>2782</v>
      </c>
      <c r="E10151" t="inlineStr">
        <is>
          <t>RDU</t>
        </is>
      </c>
      <c r="F10151" s="10" t="n">
        <v>1715</v>
      </c>
      <c r="G10151" t="inlineStr">
        <is>
          <t>1700-1759</t>
        </is>
      </c>
      <c r="H10151" s="9">
        <f>INT(F10151/100)</f>
        <v/>
      </c>
      <c r="I10151" t="n">
        <v>-1</v>
      </c>
      <c r="J10151" t="n">
        <v>0</v>
      </c>
      <c r="K10151" t="n">
        <v>-20</v>
      </c>
      <c r="L10151" t="n">
        <v>0</v>
      </c>
      <c r="M10151" t="n">
        <v>0</v>
      </c>
      <c r="O10151" t="n">
        <v>0</v>
      </c>
    </row>
    <row r="10152">
      <c r="A10152" s="8" t="n">
        <v>46227</v>
      </c>
      <c r="B10152" t="inlineStr">
        <is>
          <t>WN</t>
        </is>
      </c>
      <c r="C10152" s="9">
        <f>_xlfn.XLOOKUP(B10152,Carriers[Code],Carriers[Airline])</f>
        <v/>
      </c>
      <c r="D10152" t="n">
        <v>1898</v>
      </c>
      <c r="E10152" t="inlineStr">
        <is>
          <t>BWI</t>
        </is>
      </c>
      <c r="F10152" s="10" t="n">
        <v>1720</v>
      </c>
      <c r="G10152" t="inlineStr">
        <is>
          <t>1700-1759</t>
        </is>
      </c>
      <c r="H10152" s="9">
        <f>INT(F10152/100)</f>
        <v/>
      </c>
      <c r="I10152" t="n">
        <v>18</v>
      </c>
      <c r="J10152" t="n">
        <v>1</v>
      </c>
      <c r="K10152" t="n">
        <v>-12</v>
      </c>
      <c r="L10152" t="n">
        <v>0</v>
      </c>
      <c r="M10152" t="n">
        <v>0</v>
      </c>
      <c r="O10152" t="n">
        <v>0</v>
      </c>
    </row>
    <row r="10153">
      <c r="A10153" s="8" t="n">
        <v>46227</v>
      </c>
      <c r="B10153" t="inlineStr">
        <is>
          <t>YX</t>
        </is>
      </c>
      <c r="C10153" s="9">
        <f>_xlfn.XLOOKUP(B10153,Carriers[Code],Carriers[Airline])</f>
        <v/>
      </c>
      <c r="D10153" t="n">
        <v>5714</v>
      </c>
      <c r="E10153" t="inlineStr">
        <is>
          <t>PHL</t>
        </is>
      </c>
      <c r="F10153" s="10" t="n">
        <v>1720</v>
      </c>
      <c r="G10153" t="inlineStr">
        <is>
          <t>1700-1759</t>
        </is>
      </c>
      <c r="H10153" s="9">
        <f>INT(F10153/100)</f>
        <v/>
      </c>
      <c r="I10153" t="n">
        <v>8</v>
      </c>
      <c r="J10153" t="n">
        <v>0</v>
      </c>
      <c r="K10153" t="n">
        <v>-15</v>
      </c>
      <c r="L10153" t="n">
        <v>0</v>
      </c>
      <c r="M10153" t="n">
        <v>0</v>
      </c>
      <c r="O10153" t="n">
        <v>0</v>
      </c>
    </row>
    <row r="10154">
      <c r="A10154" s="8" t="n">
        <v>46227</v>
      </c>
      <c r="B10154" t="inlineStr">
        <is>
          <t>B6</t>
        </is>
      </c>
      <c r="C10154" s="9">
        <f>_xlfn.XLOOKUP(B10154,Carriers[Code],Carriers[Airline])</f>
        <v/>
      </c>
      <c r="D10154" t="n">
        <v>1955</v>
      </c>
      <c r="E10154" t="inlineStr">
        <is>
          <t>DCA</t>
        </is>
      </c>
      <c r="F10154" s="10" t="n">
        <v>1721</v>
      </c>
      <c r="G10154" t="inlineStr">
        <is>
          <t>1700-1759</t>
        </is>
      </c>
      <c r="H10154" s="9">
        <f>INT(F10154/100)</f>
        <v/>
      </c>
      <c r="I10154" t="n">
        <v>-7</v>
      </c>
      <c r="J10154" t="n">
        <v>0</v>
      </c>
      <c r="K10154" t="n">
        <v>-25</v>
      </c>
      <c r="L10154" t="n">
        <v>0</v>
      </c>
      <c r="M10154" t="n">
        <v>0</v>
      </c>
      <c r="O10154" t="n">
        <v>0</v>
      </c>
    </row>
    <row r="10155">
      <c r="A10155" s="8" t="n">
        <v>46227</v>
      </c>
      <c r="B10155" t="inlineStr">
        <is>
          <t>AA</t>
        </is>
      </c>
      <c r="C10155" s="9">
        <f>_xlfn.XLOOKUP(B10155,Carriers[Code],Carriers[Airline])</f>
        <v/>
      </c>
      <c r="D10155" t="n">
        <v>1557</v>
      </c>
      <c r="E10155" t="inlineStr">
        <is>
          <t>DCA</t>
        </is>
      </c>
      <c r="F10155" s="10" t="n">
        <v>1723</v>
      </c>
      <c r="G10155" t="inlineStr">
        <is>
          <t>1700-1759</t>
        </is>
      </c>
      <c r="H10155" s="9">
        <f>INT(F10155/100)</f>
        <v/>
      </c>
      <c r="I10155" t="n">
        <v>37</v>
      </c>
      <c r="J10155" t="n">
        <v>1</v>
      </c>
      <c r="K10155" t="n">
        <v>29</v>
      </c>
      <c r="L10155" t="n">
        <v>1</v>
      </c>
      <c r="M10155" t="n">
        <v>0</v>
      </c>
      <c r="O10155" t="n">
        <v>0</v>
      </c>
      <c r="P10155" t="n">
        <v>29</v>
      </c>
      <c r="Q10155" t="n">
        <v>0</v>
      </c>
      <c r="R10155" t="n">
        <v>0</v>
      </c>
      <c r="S10155" t="n">
        <v>0</v>
      </c>
      <c r="T10155" t="n">
        <v>0</v>
      </c>
    </row>
    <row r="10156">
      <c r="A10156" s="8" t="n">
        <v>46227</v>
      </c>
      <c r="B10156" t="inlineStr">
        <is>
          <t>WN</t>
        </is>
      </c>
      <c r="C10156" s="9">
        <f>_xlfn.XLOOKUP(B10156,Carriers[Code],Carriers[Airline])</f>
        <v/>
      </c>
      <c r="D10156" t="n">
        <v>742</v>
      </c>
      <c r="E10156" t="inlineStr">
        <is>
          <t>DEN</t>
        </is>
      </c>
      <c r="F10156" s="10" t="n">
        <v>1730</v>
      </c>
      <c r="G10156" t="inlineStr">
        <is>
          <t>1700-1759</t>
        </is>
      </c>
      <c r="H10156" s="9">
        <f>INT(F10156/100)</f>
        <v/>
      </c>
      <c r="I10156" t="n">
        <v>21</v>
      </c>
      <c r="J10156" t="n">
        <v>1</v>
      </c>
      <c r="K10156" t="n">
        <v>3</v>
      </c>
      <c r="L10156" t="n">
        <v>0</v>
      </c>
      <c r="M10156" t="n">
        <v>0</v>
      </c>
      <c r="O10156" t="n">
        <v>0</v>
      </c>
    </row>
    <row r="10157">
      <c r="A10157" s="8" t="n">
        <v>46227</v>
      </c>
      <c r="B10157" t="inlineStr">
        <is>
          <t>AA</t>
        </is>
      </c>
      <c r="C10157" s="9">
        <f>_xlfn.XLOOKUP(B10157,Carriers[Code],Carriers[Airline])</f>
        <v/>
      </c>
      <c r="D10157" t="n">
        <v>1578</v>
      </c>
      <c r="E10157" t="inlineStr">
        <is>
          <t>LAX</t>
        </is>
      </c>
      <c r="F10157" s="10" t="n">
        <v>1733</v>
      </c>
      <c r="G10157" t="inlineStr">
        <is>
          <t>1700-1759</t>
        </is>
      </c>
      <c r="H10157" s="9">
        <f>INT(F10157/100)</f>
        <v/>
      </c>
      <c r="I10157" t="n">
        <v>11</v>
      </c>
      <c r="J10157" t="n">
        <v>0</v>
      </c>
      <c r="K10157" t="n">
        <v>-24</v>
      </c>
      <c r="L10157" t="n">
        <v>0</v>
      </c>
      <c r="M10157" t="n">
        <v>0</v>
      </c>
      <c r="O10157" t="n">
        <v>0</v>
      </c>
    </row>
    <row r="10158">
      <c r="A10158" s="8" t="n">
        <v>46227</v>
      </c>
      <c r="B10158" t="inlineStr">
        <is>
          <t>UA</t>
        </is>
      </c>
      <c r="C10158" s="9">
        <f>_xlfn.XLOOKUP(B10158,Carriers[Code],Carriers[Airline])</f>
        <v/>
      </c>
      <c r="D10158" t="n">
        <v>1392</v>
      </c>
      <c r="E10158" t="inlineStr">
        <is>
          <t>IAH</t>
        </is>
      </c>
      <c r="F10158" s="10" t="n">
        <v>1735</v>
      </c>
      <c r="G10158" t="inlineStr">
        <is>
          <t>1700-1759</t>
        </is>
      </c>
      <c r="H10158" s="9">
        <f>INT(F10158/100)</f>
        <v/>
      </c>
      <c r="I10158" t="n">
        <v>-5</v>
      </c>
      <c r="J10158" t="n">
        <v>0</v>
      </c>
      <c r="K10158" t="n">
        <v>-20</v>
      </c>
      <c r="L10158" t="n">
        <v>0</v>
      </c>
      <c r="M10158" t="n">
        <v>0</v>
      </c>
      <c r="O10158" t="n">
        <v>0</v>
      </c>
    </row>
    <row r="10159">
      <c r="A10159" s="8" t="n">
        <v>46227</v>
      </c>
      <c r="B10159" t="inlineStr">
        <is>
          <t>AA</t>
        </is>
      </c>
      <c r="C10159" s="9">
        <f>_xlfn.XLOOKUP(B10159,Carriers[Code],Carriers[Airline])</f>
        <v/>
      </c>
      <c r="D10159" t="n">
        <v>1592</v>
      </c>
      <c r="E10159" t="inlineStr">
        <is>
          <t>ORD</t>
        </is>
      </c>
      <c r="F10159" s="10" t="n">
        <v>1738</v>
      </c>
      <c r="G10159" t="inlineStr">
        <is>
          <t>1700-1759</t>
        </is>
      </c>
      <c r="H10159" s="9">
        <f>INT(F10159/100)</f>
        <v/>
      </c>
      <c r="I10159" t="n">
        <v>49</v>
      </c>
      <c r="J10159" t="n">
        <v>1</v>
      </c>
      <c r="K10159" t="n">
        <v>34</v>
      </c>
      <c r="L10159" t="n">
        <v>1</v>
      </c>
      <c r="M10159" t="n">
        <v>0</v>
      </c>
      <c r="O10159" t="n">
        <v>0</v>
      </c>
      <c r="P10159" t="n">
        <v>0</v>
      </c>
      <c r="Q10159" t="n">
        <v>0</v>
      </c>
      <c r="R10159" t="n">
        <v>0</v>
      </c>
      <c r="S10159" t="n">
        <v>0</v>
      </c>
      <c r="T10159" t="n">
        <v>34</v>
      </c>
    </row>
    <row r="10160">
      <c r="A10160" s="8" t="n">
        <v>46227</v>
      </c>
      <c r="B10160" t="inlineStr">
        <is>
          <t>B6</t>
        </is>
      </c>
      <c r="C10160" s="9">
        <f>_xlfn.XLOOKUP(B10160,Carriers[Code],Carriers[Airline])</f>
        <v/>
      </c>
      <c r="D10160" t="n">
        <v>1115</v>
      </c>
      <c r="E10160" t="inlineStr">
        <is>
          <t>BUF</t>
        </is>
      </c>
      <c r="F10160" s="10" t="n">
        <v>1740</v>
      </c>
      <c r="G10160" t="inlineStr">
        <is>
          <t>1700-1759</t>
        </is>
      </c>
      <c r="H10160" s="9">
        <f>INT(F10160/100)</f>
        <v/>
      </c>
      <c r="I10160" t="n">
        <v>-1</v>
      </c>
      <c r="J10160" t="n">
        <v>0</v>
      </c>
      <c r="K10160" t="n">
        <v>-16</v>
      </c>
      <c r="L10160" t="n">
        <v>0</v>
      </c>
      <c r="M10160" t="n">
        <v>0</v>
      </c>
      <c r="O10160" t="n">
        <v>0</v>
      </c>
    </row>
    <row r="10161">
      <c r="A10161" s="8" t="n">
        <v>46227</v>
      </c>
      <c r="B10161" t="inlineStr">
        <is>
          <t>B6</t>
        </is>
      </c>
      <c r="C10161" s="9">
        <f>_xlfn.XLOOKUP(B10161,Carriers[Code],Carriers[Airline])</f>
        <v/>
      </c>
      <c r="D10161" t="n">
        <v>1387</v>
      </c>
      <c r="E10161" t="inlineStr">
        <is>
          <t>LAX</t>
        </is>
      </c>
      <c r="F10161" s="10" t="n">
        <v>1742</v>
      </c>
      <c r="G10161" t="inlineStr">
        <is>
          <t>1700-1759</t>
        </is>
      </c>
      <c r="H10161" s="9">
        <f>INT(F10161/100)</f>
        <v/>
      </c>
      <c r="I10161" t="n">
        <v>-4</v>
      </c>
      <c r="J10161" t="n">
        <v>0</v>
      </c>
      <c r="K10161" t="n">
        <v>-6</v>
      </c>
      <c r="L10161" t="n">
        <v>0</v>
      </c>
      <c r="M10161" t="n">
        <v>0</v>
      </c>
      <c r="O10161" t="n">
        <v>0</v>
      </c>
    </row>
    <row r="10162">
      <c r="A10162" s="8" t="n">
        <v>46227</v>
      </c>
      <c r="B10162" t="inlineStr">
        <is>
          <t>UA</t>
        </is>
      </c>
      <c r="C10162" s="9">
        <f>_xlfn.XLOOKUP(B10162,Carriers[Code],Carriers[Airline])</f>
        <v/>
      </c>
      <c r="D10162" t="n">
        <v>1647</v>
      </c>
      <c r="E10162" t="inlineStr">
        <is>
          <t>EWR</t>
        </is>
      </c>
      <c r="F10162" s="10" t="n">
        <v>1744</v>
      </c>
      <c r="G10162" t="inlineStr">
        <is>
          <t>1700-1759</t>
        </is>
      </c>
      <c r="H10162" s="9">
        <f>INT(F10162/100)</f>
        <v/>
      </c>
      <c r="I10162" t="n">
        <v>-1</v>
      </c>
      <c r="J10162" t="n">
        <v>0</v>
      </c>
      <c r="K10162" t="n">
        <v>-22</v>
      </c>
      <c r="L10162" t="n">
        <v>0</v>
      </c>
      <c r="M10162" t="n">
        <v>0</v>
      </c>
      <c r="O10162" t="n">
        <v>0</v>
      </c>
    </row>
    <row r="10163">
      <c r="A10163" s="8" t="n">
        <v>46227</v>
      </c>
      <c r="B10163" t="inlineStr">
        <is>
          <t>YX</t>
        </is>
      </c>
      <c r="C10163" s="9">
        <f>_xlfn.XLOOKUP(B10163,Carriers[Code],Carriers[Airline])</f>
        <v/>
      </c>
      <c r="D10163" t="n">
        <v>5616</v>
      </c>
      <c r="E10163" t="inlineStr">
        <is>
          <t>IND</t>
        </is>
      </c>
      <c r="F10163" s="10" t="n">
        <v>1745</v>
      </c>
      <c r="G10163" t="inlineStr">
        <is>
          <t>1700-1759</t>
        </is>
      </c>
      <c r="H10163" s="9">
        <f>INT(F10163/100)</f>
        <v/>
      </c>
      <c r="I10163" t="n">
        <v>-4</v>
      </c>
      <c r="J10163" t="n">
        <v>0</v>
      </c>
      <c r="K10163" t="n">
        <v>-38</v>
      </c>
      <c r="L10163" t="n">
        <v>0</v>
      </c>
      <c r="M10163" t="n">
        <v>0</v>
      </c>
      <c r="O10163" t="n">
        <v>0</v>
      </c>
    </row>
    <row r="10164">
      <c r="A10164" s="8" t="n">
        <v>46227</v>
      </c>
      <c r="B10164" t="inlineStr">
        <is>
          <t>YX</t>
        </is>
      </c>
      <c r="C10164" s="9">
        <f>_xlfn.XLOOKUP(B10164,Carriers[Code],Carriers[Airline])</f>
        <v/>
      </c>
      <c r="D10164" t="n">
        <v>4390</v>
      </c>
      <c r="E10164" t="inlineStr">
        <is>
          <t>JFK</t>
        </is>
      </c>
      <c r="F10164" s="10" t="n">
        <v>1746</v>
      </c>
      <c r="G10164" t="inlineStr">
        <is>
          <t>1700-1759</t>
        </is>
      </c>
      <c r="H10164" s="9">
        <f>INT(F10164/100)</f>
        <v/>
      </c>
      <c r="I10164" t="n">
        <v>-1</v>
      </c>
      <c r="J10164" t="n">
        <v>0</v>
      </c>
      <c r="K10164" t="n">
        <v>-13</v>
      </c>
      <c r="L10164" t="n">
        <v>0</v>
      </c>
      <c r="M10164" t="n">
        <v>0</v>
      </c>
      <c r="O10164" t="n">
        <v>0</v>
      </c>
    </row>
    <row r="10165">
      <c r="A10165" s="8" t="n">
        <v>46227</v>
      </c>
      <c r="B10165" t="inlineStr">
        <is>
          <t>DL</t>
        </is>
      </c>
      <c r="C10165" s="9">
        <f>_xlfn.XLOOKUP(B10165,Carriers[Code],Carriers[Airline])</f>
        <v/>
      </c>
      <c r="D10165" t="n">
        <v>514</v>
      </c>
      <c r="E10165" t="inlineStr">
        <is>
          <t>PHX</t>
        </is>
      </c>
      <c r="F10165" s="10" t="n">
        <v>1750</v>
      </c>
      <c r="G10165" t="inlineStr">
        <is>
          <t>1700-1759</t>
        </is>
      </c>
      <c r="H10165" s="9">
        <f>INT(F10165/100)</f>
        <v/>
      </c>
      <c r="I10165" t="n">
        <v>0</v>
      </c>
      <c r="J10165" t="n">
        <v>0</v>
      </c>
      <c r="K10165" t="n">
        <v>-11</v>
      </c>
      <c r="L10165" t="n">
        <v>0</v>
      </c>
      <c r="M10165" t="n">
        <v>0</v>
      </c>
      <c r="O10165" t="n">
        <v>0</v>
      </c>
    </row>
    <row r="10166">
      <c r="A10166" s="8" t="n">
        <v>46227</v>
      </c>
      <c r="B10166" t="inlineStr">
        <is>
          <t>WN</t>
        </is>
      </c>
      <c r="C10166" s="9">
        <f>_xlfn.XLOOKUP(B10166,Carriers[Code],Carriers[Airline])</f>
        <v/>
      </c>
      <c r="D10166" t="n">
        <v>737</v>
      </c>
      <c r="E10166" t="inlineStr">
        <is>
          <t>DAL</t>
        </is>
      </c>
      <c r="F10166" s="10" t="n">
        <v>1750</v>
      </c>
      <c r="G10166" t="inlineStr">
        <is>
          <t>1700-1759</t>
        </is>
      </c>
      <c r="H10166" s="9">
        <f>INT(F10166/100)</f>
        <v/>
      </c>
      <c r="I10166" t="n">
        <v>-2</v>
      </c>
      <c r="J10166" t="n">
        <v>0</v>
      </c>
      <c r="K10166" t="n">
        <v>-27</v>
      </c>
      <c r="L10166" t="n">
        <v>0</v>
      </c>
      <c r="M10166" t="n">
        <v>0</v>
      </c>
      <c r="O10166" t="n">
        <v>0</v>
      </c>
    </row>
    <row r="10167">
      <c r="A10167" s="8" t="n">
        <v>46227</v>
      </c>
      <c r="B10167" t="inlineStr">
        <is>
          <t>YX</t>
        </is>
      </c>
      <c r="C10167" s="9">
        <f>_xlfn.XLOOKUP(B10167,Carriers[Code],Carriers[Airline])</f>
        <v/>
      </c>
      <c r="D10167" t="n">
        <v>5667</v>
      </c>
      <c r="E10167" t="inlineStr">
        <is>
          <t>DCA</t>
        </is>
      </c>
      <c r="F10167" s="10" t="n">
        <v>1750</v>
      </c>
      <c r="G10167" t="inlineStr">
        <is>
          <t>1700-1759</t>
        </is>
      </c>
      <c r="H10167" s="9">
        <f>INT(F10167/100)</f>
        <v/>
      </c>
      <c r="I10167" t="n">
        <v>-10</v>
      </c>
      <c r="J10167" t="n">
        <v>0</v>
      </c>
      <c r="K10167" t="n">
        <v>-26</v>
      </c>
      <c r="L10167" t="n">
        <v>0</v>
      </c>
      <c r="M10167" t="n">
        <v>0</v>
      </c>
      <c r="O10167" t="n">
        <v>0</v>
      </c>
    </row>
    <row r="10168">
      <c r="A10168" s="8" t="n">
        <v>46227</v>
      </c>
      <c r="B10168" t="inlineStr">
        <is>
          <t>YX</t>
        </is>
      </c>
      <c r="C10168" s="9">
        <f>_xlfn.XLOOKUP(B10168,Carriers[Code],Carriers[Airline])</f>
        <v/>
      </c>
      <c r="D10168" t="n">
        <v>4585</v>
      </c>
      <c r="E10168" t="inlineStr">
        <is>
          <t>IND</t>
        </is>
      </c>
      <c r="F10168" s="10" t="n">
        <v>1751</v>
      </c>
      <c r="G10168" t="inlineStr">
        <is>
          <t>1700-1759</t>
        </is>
      </c>
      <c r="H10168" s="9">
        <f>INT(F10168/100)</f>
        <v/>
      </c>
      <c r="I10168" t="n">
        <v>50</v>
      </c>
      <c r="J10168" t="n">
        <v>1</v>
      </c>
      <c r="K10168" t="n">
        <v>23</v>
      </c>
      <c r="L10168" t="n">
        <v>1</v>
      </c>
      <c r="M10168" t="n">
        <v>0</v>
      </c>
      <c r="O10168" t="n">
        <v>0</v>
      </c>
      <c r="P10168" t="n">
        <v>0</v>
      </c>
      <c r="Q10168" t="n">
        <v>0</v>
      </c>
      <c r="R10168" t="n">
        <v>0</v>
      </c>
      <c r="S10168" t="n">
        <v>0</v>
      </c>
      <c r="T10168" t="n">
        <v>23</v>
      </c>
    </row>
    <row r="10169">
      <c r="A10169" s="8" t="n">
        <v>46227</v>
      </c>
      <c r="B10169" t="inlineStr">
        <is>
          <t>YX</t>
        </is>
      </c>
      <c r="C10169" s="9">
        <f>_xlfn.XLOOKUP(B10169,Carriers[Code],Carriers[Airline])</f>
        <v/>
      </c>
      <c r="D10169" t="n">
        <v>4632</v>
      </c>
      <c r="E10169" t="inlineStr">
        <is>
          <t>LGA</t>
        </is>
      </c>
      <c r="F10169" s="10" t="n">
        <v>1751</v>
      </c>
      <c r="G10169" t="inlineStr">
        <is>
          <t>1700-1759</t>
        </is>
      </c>
      <c r="H10169" s="9">
        <f>INT(F10169/100)</f>
        <v/>
      </c>
      <c r="I10169" t="n">
        <v>13</v>
      </c>
      <c r="J10169" t="n">
        <v>0</v>
      </c>
      <c r="K10169" t="n">
        <v>-4</v>
      </c>
      <c r="L10169" t="n">
        <v>0</v>
      </c>
      <c r="M10169" t="n">
        <v>0</v>
      </c>
      <c r="O10169" t="n">
        <v>0</v>
      </c>
    </row>
    <row r="10170">
      <c r="A10170" s="8" t="n">
        <v>46227</v>
      </c>
      <c r="B10170" t="inlineStr">
        <is>
          <t>AA</t>
        </is>
      </c>
      <c r="C10170" s="9">
        <f>_xlfn.XLOOKUP(B10170,Carriers[Code],Carriers[Airline])</f>
        <v/>
      </c>
      <c r="D10170" t="n">
        <v>1577</v>
      </c>
      <c r="E10170" t="inlineStr">
        <is>
          <t>DFW</t>
        </is>
      </c>
      <c r="F10170" s="10" t="n">
        <v>1752</v>
      </c>
      <c r="G10170" t="inlineStr">
        <is>
          <t>1700-1759</t>
        </is>
      </c>
      <c r="H10170" s="9">
        <f>INT(F10170/100)</f>
        <v/>
      </c>
      <c r="I10170" t="n">
        <v>52</v>
      </c>
      <c r="J10170" t="n">
        <v>1</v>
      </c>
      <c r="K10170" t="n">
        <v>30</v>
      </c>
      <c r="L10170" t="n">
        <v>1</v>
      </c>
      <c r="M10170" t="n">
        <v>0</v>
      </c>
      <c r="O10170" t="n">
        <v>0</v>
      </c>
      <c r="P10170" t="n">
        <v>12</v>
      </c>
      <c r="Q10170" t="n">
        <v>0</v>
      </c>
      <c r="R10170" t="n">
        <v>0</v>
      </c>
      <c r="S10170" t="n">
        <v>0</v>
      </c>
      <c r="T10170" t="n">
        <v>18</v>
      </c>
    </row>
    <row r="10171">
      <c r="A10171" s="8" t="n">
        <v>46227</v>
      </c>
      <c r="B10171" t="inlineStr">
        <is>
          <t>B6</t>
        </is>
      </c>
      <c r="C10171" s="9">
        <f>_xlfn.XLOOKUP(B10171,Carriers[Code],Carriers[Airline])</f>
        <v/>
      </c>
      <c r="D10171" t="n">
        <v>2185</v>
      </c>
      <c r="E10171" t="inlineStr">
        <is>
          <t>PIT</t>
        </is>
      </c>
      <c r="F10171" s="10" t="n">
        <v>1753</v>
      </c>
      <c r="G10171" t="inlineStr">
        <is>
          <t>1700-1759</t>
        </is>
      </c>
      <c r="H10171" s="9">
        <f>INT(F10171/100)</f>
        <v/>
      </c>
      <c r="I10171" t="n">
        <v>-11</v>
      </c>
      <c r="J10171" t="n">
        <v>0</v>
      </c>
      <c r="K10171" t="n">
        <v>-17</v>
      </c>
      <c r="L10171" t="n">
        <v>0</v>
      </c>
      <c r="M10171" t="n">
        <v>0</v>
      </c>
      <c r="O10171" t="n">
        <v>0</v>
      </c>
    </row>
    <row r="10172">
      <c r="A10172" s="8" t="n">
        <v>46227</v>
      </c>
      <c r="B10172" t="inlineStr">
        <is>
          <t>AA</t>
        </is>
      </c>
      <c r="C10172" s="9">
        <f>_xlfn.XLOOKUP(B10172,Carriers[Code],Carriers[Airline])</f>
        <v/>
      </c>
      <c r="D10172" t="n">
        <v>1562</v>
      </c>
      <c r="E10172" t="inlineStr">
        <is>
          <t>MIA</t>
        </is>
      </c>
      <c r="F10172" s="10" t="n">
        <v>1755</v>
      </c>
      <c r="G10172" t="inlineStr">
        <is>
          <t>1700-1759</t>
        </is>
      </c>
      <c r="H10172" s="9">
        <f>INT(F10172/100)</f>
        <v/>
      </c>
      <c r="I10172" t="n">
        <v>-4</v>
      </c>
      <c r="J10172" t="n">
        <v>0</v>
      </c>
      <c r="K10172" t="n">
        <v>-25</v>
      </c>
      <c r="L10172" t="n">
        <v>0</v>
      </c>
      <c r="M10172" t="n">
        <v>0</v>
      </c>
      <c r="O10172" t="n">
        <v>0</v>
      </c>
    </row>
    <row r="10173">
      <c r="A10173" s="8" t="n">
        <v>46227</v>
      </c>
      <c r="B10173" t="inlineStr">
        <is>
          <t>DL</t>
        </is>
      </c>
      <c r="C10173" s="9">
        <f>_xlfn.XLOOKUP(B10173,Carriers[Code],Carriers[Airline])</f>
        <v/>
      </c>
      <c r="D10173" t="n">
        <v>1098</v>
      </c>
      <c r="E10173" t="inlineStr">
        <is>
          <t>MSP</t>
        </is>
      </c>
      <c r="F10173" s="10" t="n">
        <v>1755</v>
      </c>
      <c r="G10173" t="inlineStr">
        <is>
          <t>1700-1759</t>
        </is>
      </c>
      <c r="H10173" s="9">
        <f>INT(F10173/100)</f>
        <v/>
      </c>
      <c r="I10173" t="n">
        <v>-7</v>
      </c>
      <c r="J10173" t="n">
        <v>0</v>
      </c>
      <c r="K10173" t="n">
        <v>-12</v>
      </c>
      <c r="L10173" t="n">
        <v>0</v>
      </c>
      <c r="M10173" t="n">
        <v>0</v>
      </c>
      <c r="O10173" t="n">
        <v>0</v>
      </c>
    </row>
    <row r="10174">
      <c r="A10174" s="8" t="n">
        <v>46227</v>
      </c>
      <c r="B10174" t="inlineStr">
        <is>
          <t>DL</t>
        </is>
      </c>
      <c r="C10174" s="9">
        <f>_xlfn.XLOOKUP(B10174,Carriers[Code],Carriers[Airline])</f>
        <v/>
      </c>
      <c r="D10174" t="n">
        <v>2464</v>
      </c>
      <c r="E10174" t="inlineStr">
        <is>
          <t>ATL</t>
        </is>
      </c>
      <c r="F10174" s="10" t="n">
        <v>1755</v>
      </c>
      <c r="G10174" t="inlineStr">
        <is>
          <t>1700-1759</t>
        </is>
      </c>
      <c r="H10174" s="9">
        <f>INT(F10174/100)</f>
        <v/>
      </c>
      <c r="I10174" t="n">
        <v>65</v>
      </c>
      <c r="J10174" t="n">
        <v>1</v>
      </c>
      <c r="K10174" t="n">
        <v>32</v>
      </c>
      <c r="L10174" t="n">
        <v>1</v>
      </c>
      <c r="M10174" t="n">
        <v>0</v>
      </c>
      <c r="O10174" t="n">
        <v>0</v>
      </c>
      <c r="P10174" t="n">
        <v>0</v>
      </c>
      <c r="Q10174" t="n">
        <v>0</v>
      </c>
      <c r="R10174" t="n">
        <v>30</v>
      </c>
      <c r="S10174" t="n">
        <v>0</v>
      </c>
      <c r="T10174" t="n">
        <v>2</v>
      </c>
    </row>
    <row r="10175">
      <c r="A10175" s="8" t="n">
        <v>46227</v>
      </c>
      <c r="B10175" t="inlineStr">
        <is>
          <t>AS</t>
        </is>
      </c>
      <c r="C10175" s="9">
        <f>_xlfn.XLOOKUP(B10175,Carriers[Code],Carriers[Airline])</f>
        <v/>
      </c>
      <c r="D10175" t="n">
        <v>304</v>
      </c>
      <c r="E10175" t="inlineStr">
        <is>
          <t>SEA</t>
        </is>
      </c>
      <c r="F10175" s="10" t="n">
        <v>1756</v>
      </c>
      <c r="G10175" t="inlineStr">
        <is>
          <t>1700-1759</t>
        </is>
      </c>
      <c r="H10175" s="9">
        <f>INT(F10175/100)</f>
        <v/>
      </c>
      <c r="I10175" t="n">
        <v>0</v>
      </c>
      <c r="J10175" t="n">
        <v>0</v>
      </c>
      <c r="K10175" t="n">
        <v>12</v>
      </c>
      <c r="L10175" t="n">
        <v>0</v>
      </c>
      <c r="M10175" t="n">
        <v>0</v>
      </c>
      <c r="O10175" t="n">
        <v>0</v>
      </c>
    </row>
    <row r="10176">
      <c r="A10176" s="8" t="n">
        <v>46227</v>
      </c>
      <c r="B10176" t="inlineStr">
        <is>
          <t>YX</t>
        </is>
      </c>
      <c r="C10176" s="9">
        <f>_xlfn.XLOOKUP(B10176,Carriers[Code],Carriers[Airline])</f>
        <v/>
      </c>
      <c r="D10176" t="n">
        <v>5831</v>
      </c>
      <c r="E10176" t="inlineStr">
        <is>
          <t>LGA</t>
        </is>
      </c>
      <c r="F10176" s="10" t="n">
        <v>1800</v>
      </c>
      <c r="G10176" t="inlineStr">
        <is>
          <t>1800-1859</t>
        </is>
      </c>
      <c r="H10176" s="9">
        <f>INT(F10176/100)</f>
        <v/>
      </c>
      <c r="I10176" t="n">
        <v>-4</v>
      </c>
      <c r="J10176" t="n">
        <v>0</v>
      </c>
      <c r="K10176" t="n">
        <v>-25</v>
      </c>
      <c r="L10176" t="n">
        <v>0</v>
      </c>
      <c r="M10176" t="n">
        <v>0</v>
      </c>
      <c r="O10176" t="n">
        <v>0</v>
      </c>
    </row>
    <row r="10177">
      <c r="A10177" s="8" t="n">
        <v>46227</v>
      </c>
      <c r="B10177" t="inlineStr">
        <is>
          <t>YX</t>
        </is>
      </c>
      <c r="C10177" s="9">
        <f>_xlfn.XLOOKUP(B10177,Carriers[Code],Carriers[Airline])</f>
        <v/>
      </c>
      <c r="D10177" t="n">
        <v>3543</v>
      </c>
      <c r="E10177" t="inlineStr">
        <is>
          <t>IAD</t>
        </is>
      </c>
      <c r="F10177" s="10" t="n">
        <v>1805</v>
      </c>
      <c r="G10177" t="inlineStr">
        <is>
          <t>1800-1859</t>
        </is>
      </c>
      <c r="H10177" s="9">
        <f>INT(F10177/100)</f>
        <v/>
      </c>
      <c r="I10177" t="n">
        <v>-1</v>
      </c>
      <c r="J10177" t="n">
        <v>0</v>
      </c>
      <c r="K10177" t="n">
        <v>-39</v>
      </c>
      <c r="L10177" t="n">
        <v>0</v>
      </c>
      <c r="M10177" t="n">
        <v>0</v>
      </c>
      <c r="O10177" t="n">
        <v>0</v>
      </c>
    </row>
    <row r="10178">
      <c r="A10178" s="8" t="n">
        <v>46227</v>
      </c>
      <c r="B10178" t="inlineStr">
        <is>
          <t>UA</t>
        </is>
      </c>
      <c r="C10178" s="9">
        <f>_xlfn.XLOOKUP(B10178,Carriers[Code],Carriers[Airline])</f>
        <v/>
      </c>
      <c r="D10178" t="n">
        <v>2400</v>
      </c>
      <c r="E10178" t="inlineStr">
        <is>
          <t>SFO</t>
        </is>
      </c>
      <c r="F10178" s="10" t="n">
        <v>1810</v>
      </c>
      <c r="G10178" t="inlineStr">
        <is>
          <t>1800-1859</t>
        </is>
      </c>
      <c r="H10178" s="9">
        <f>INT(F10178/100)</f>
        <v/>
      </c>
      <c r="I10178" t="n">
        <v>17</v>
      </c>
      <c r="J10178" t="n">
        <v>1</v>
      </c>
      <c r="K10178" t="n">
        <v>26</v>
      </c>
      <c r="L10178" t="n">
        <v>1</v>
      </c>
      <c r="M10178" t="n">
        <v>0</v>
      </c>
      <c r="O10178" t="n">
        <v>0</v>
      </c>
      <c r="P10178" t="n">
        <v>0</v>
      </c>
      <c r="Q10178" t="n">
        <v>0</v>
      </c>
      <c r="R10178" t="n">
        <v>26</v>
      </c>
      <c r="S10178" t="n">
        <v>0</v>
      </c>
      <c r="T10178" t="n">
        <v>0</v>
      </c>
    </row>
    <row r="10179">
      <c r="A10179" s="8" t="n">
        <v>46227</v>
      </c>
      <c r="B10179" t="inlineStr">
        <is>
          <t>YX</t>
        </is>
      </c>
      <c r="C10179" s="9">
        <f>_xlfn.XLOOKUP(B10179,Carriers[Code],Carriers[Airline])</f>
        <v/>
      </c>
      <c r="D10179" t="n">
        <v>5718</v>
      </c>
      <c r="E10179" t="inlineStr">
        <is>
          <t>EWR</t>
        </is>
      </c>
      <c r="F10179" s="10" t="n">
        <v>1815</v>
      </c>
      <c r="G10179" t="inlineStr">
        <is>
          <t>1800-1859</t>
        </is>
      </c>
      <c r="H10179" s="9">
        <f>INT(F10179/100)</f>
        <v/>
      </c>
      <c r="I10179" t="n">
        <v>-4</v>
      </c>
      <c r="J10179" t="n">
        <v>0</v>
      </c>
      <c r="K10179" t="n">
        <v>-27</v>
      </c>
      <c r="L10179" t="n">
        <v>0</v>
      </c>
      <c r="M10179" t="n">
        <v>0</v>
      </c>
      <c r="O10179" t="n">
        <v>0</v>
      </c>
    </row>
    <row r="10180">
      <c r="A10180" s="8" t="n">
        <v>46227</v>
      </c>
      <c r="B10180" t="inlineStr">
        <is>
          <t>MQ</t>
        </is>
      </c>
      <c r="C10180" s="9">
        <f>_xlfn.XLOOKUP(B10180,Carriers[Code],Carriers[Airline])</f>
        <v/>
      </c>
      <c r="D10180" t="n">
        <v>3408</v>
      </c>
      <c r="E10180" t="inlineStr">
        <is>
          <t>CVG</t>
        </is>
      </c>
      <c r="F10180" s="10" t="n">
        <v>1820</v>
      </c>
      <c r="G10180" t="inlineStr">
        <is>
          <t>1800-1859</t>
        </is>
      </c>
      <c r="H10180" s="9">
        <f>INT(F10180/100)</f>
        <v/>
      </c>
      <c r="I10180" t="n">
        <v>-8</v>
      </c>
      <c r="J10180" t="n">
        <v>0</v>
      </c>
      <c r="K10180" t="n">
        <v>-34</v>
      </c>
      <c r="L10180" t="n">
        <v>0</v>
      </c>
      <c r="M10180" t="n">
        <v>0</v>
      </c>
      <c r="O10180" t="n">
        <v>0</v>
      </c>
    </row>
    <row r="10181">
      <c r="A10181" s="8" t="n">
        <v>46227</v>
      </c>
      <c r="B10181" t="inlineStr">
        <is>
          <t>B6</t>
        </is>
      </c>
      <c r="C10181" s="9">
        <f>_xlfn.XLOOKUP(B10181,Carriers[Code],Carriers[Airline])</f>
        <v/>
      </c>
      <c r="D10181" t="n">
        <v>2459</v>
      </c>
      <c r="E10181" t="inlineStr">
        <is>
          <t>PHL</t>
        </is>
      </c>
      <c r="F10181" s="10" t="n">
        <v>1821</v>
      </c>
      <c r="G10181" t="inlineStr">
        <is>
          <t>1800-1859</t>
        </is>
      </c>
      <c r="H10181" s="9">
        <f>INT(F10181/100)</f>
        <v/>
      </c>
      <c r="I10181" t="n">
        <v>-5</v>
      </c>
      <c r="J10181" t="n">
        <v>0</v>
      </c>
      <c r="K10181" t="n">
        <v>-23</v>
      </c>
      <c r="L10181" t="n">
        <v>0</v>
      </c>
      <c r="M10181" t="n">
        <v>0</v>
      </c>
      <c r="O10181" t="n">
        <v>0</v>
      </c>
    </row>
    <row r="10182">
      <c r="A10182" s="8" t="n">
        <v>46227</v>
      </c>
      <c r="B10182" t="inlineStr">
        <is>
          <t>UA</t>
        </is>
      </c>
      <c r="C10182" s="9">
        <f>_xlfn.XLOOKUP(B10182,Carriers[Code],Carriers[Airline])</f>
        <v/>
      </c>
      <c r="D10182" t="n">
        <v>639</v>
      </c>
      <c r="E10182" t="inlineStr">
        <is>
          <t>LAX</t>
        </is>
      </c>
      <c r="F10182" s="10" t="n">
        <v>1826</v>
      </c>
      <c r="G10182" t="inlineStr">
        <is>
          <t>1800-1859</t>
        </is>
      </c>
      <c r="H10182" s="9">
        <f>INT(F10182/100)</f>
        <v/>
      </c>
      <c r="I10182" t="n">
        <v>-6</v>
      </c>
      <c r="J10182" t="n">
        <v>0</v>
      </c>
      <c r="K10182" t="n">
        <v>32</v>
      </c>
      <c r="L10182" t="n">
        <v>1</v>
      </c>
      <c r="M10182" t="n">
        <v>0</v>
      </c>
      <c r="O10182" t="n">
        <v>0</v>
      </c>
      <c r="P10182" t="n">
        <v>0</v>
      </c>
      <c r="Q10182" t="n">
        <v>0</v>
      </c>
      <c r="R10182" t="n">
        <v>32</v>
      </c>
      <c r="S10182" t="n">
        <v>0</v>
      </c>
      <c r="T10182" t="n">
        <v>0</v>
      </c>
    </row>
    <row r="10183">
      <c r="A10183" s="8" t="n">
        <v>46227</v>
      </c>
      <c r="B10183" t="inlineStr">
        <is>
          <t>AA</t>
        </is>
      </c>
      <c r="C10183" s="9">
        <f>_xlfn.XLOOKUP(B10183,Carriers[Code],Carriers[Airline])</f>
        <v/>
      </c>
      <c r="D10183" t="n">
        <v>1554</v>
      </c>
      <c r="E10183" t="inlineStr">
        <is>
          <t>ORD</t>
        </is>
      </c>
      <c r="F10183" s="10" t="n">
        <v>1830</v>
      </c>
      <c r="G10183" t="inlineStr">
        <is>
          <t>1800-1859</t>
        </is>
      </c>
      <c r="H10183" s="9">
        <f>INT(F10183/100)</f>
        <v/>
      </c>
      <c r="I10183" t="n">
        <v>5</v>
      </c>
      <c r="J10183" t="n">
        <v>0</v>
      </c>
      <c r="K10183" t="n">
        <v>-31</v>
      </c>
      <c r="L10183" t="n">
        <v>0</v>
      </c>
      <c r="M10183" t="n">
        <v>0</v>
      </c>
      <c r="O10183" t="n">
        <v>0</v>
      </c>
    </row>
    <row r="10184">
      <c r="A10184" s="8" t="n">
        <v>46227</v>
      </c>
      <c r="B10184" t="inlineStr">
        <is>
          <t>MQ</t>
        </is>
      </c>
      <c r="C10184" s="9">
        <f>_xlfn.XLOOKUP(B10184,Carriers[Code],Carriers[Airline])</f>
        <v/>
      </c>
      <c r="D10184" t="n">
        <v>3341</v>
      </c>
      <c r="E10184" t="inlineStr">
        <is>
          <t>MYR</t>
        </is>
      </c>
      <c r="F10184" s="10" t="n">
        <v>1830</v>
      </c>
      <c r="G10184" t="inlineStr">
        <is>
          <t>1800-1859</t>
        </is>
      </c>
      <c r="H10184" s="9">
        <f>INT(F10184/100)</f>
        <v/>
      </c>
      <c r="I10184" t="n">
        <v>-4</v>
      </c>
      <c r="J10184" t="n">
        <v>0</v>
      </c>
      <c r="K10184" t="n">
        <v>-8</v>
      </c>
      <c r="L10184" t="n">
        <v>0</v>
      </c>
      <c r="M10184" t="n">
        <v>0</v>
      </c>
      <c r="O10184" t="n">
        <v>0</v>
      </c>
    </row>
    <row r="10185">
      <c r="A10185" s="8" t="n">
        <v>46227</v>
      </c>
      <c r="B10185" t="inlineStr">
        <is>
          <t>UA</t>
        </is>
      </c>
      <c r="C10185" s="9">
        <f>_xlfn.XLOOKUP(B10185,Carriers[Code],Carriers[Airline])</f>
        <v/>
      </c>
      <c r="D10185" t="n">
        <v>1015</v>
      </c>
      <c r="E10185" t="inlineStr">
        <is>
          <t>ORD</t>
        </is>
      </c>
      <c r="F10185" s="10" t="n">
        <v>1843</v>
      </c>
      <c r="G10185" t="inlineStr">
        <is>
          <t>1800-1859</t>
        </is>
      </c>
      <c r="H10185" s="9">
        <f>INT(F10185/100)</f>
        <v/>
      </c>
      <c r="I10185" t="n">
        <v>3</v>
      </c>
      <c r="J10185" t="n">
        <v>0</v>
      </c>
      <c r="K10185" t="n">
        <v>-2</v>
      </c>
      <c r="L10185" t="n">
        <v>0</v>
      </c>
      <c r="M10185" t="n">
        <v>0</v>
      </c>
      <c r="O10185" t="n">
        <v>0</v>
      </c>
    </row>
    <row r="10186">
      <c r="A10186" s="8" t="n">
        <v>46227</v>
      </c>
      <c r="B10186" t="inlineStr">
        <is>
          <t>DL</t>
        </is>
      </c>
      <c r="C10186" s="9">
        <f>_xlfn.XLOOKUP(B10186,Carriers[Code],Carriers[Airline])</f>
        <v/>
      </c>
      <c r="D10186" t="n">
        <v>445</v>
      </c>
      <c r="E10186" t="inlineStr">
        <is>
          <t>SLC</t>
        </is>
      </c>
      <c r="F10186" s="10" t="n">
        <v>1845</v>
      </c>
      <c r="G10186" t="inlineStr">
        <is>
          <t>1800-1859</t>
        </is>
      </c>
      <c r="H10186" s="9">
        <f>INT(F10186/100)</f>
        <v/>
      </c>
      <c r="I10186" t="n">
        <v>28</v>
      </c>
      <c r="J10186" t="n">
        <v>1</v>
      </c>
      <c r="K10186" t="n">
        <v>0</v>
      </c>
      <c r="L10186" t="n">
        <v>0</v>
      </c>
      <c r="M10186" t="n">
        <v>0</v>
      </c>
      <c r="O10186" t="n">
        <v>0</v>
      </c>
    </row>
    <row r="10187">
      <c r="A10187" s="8" t="n">
        <v>46227</v>
      </c>
      <c r="B10187" t="inlineStr">
        <is>
          <t>WN</t>
        </is>
      </c>
      <c r="C10187" s="9">
        <f>_xlfn.XLOOKUP(B10187,Carriers[Code],Carriers[Airline])</f>
        <v/>
      </c>
      <c r="D10187" t="n">
        <v>3911</v>
      </c>
      <c r="E10187" t="inlineStr">
        <is>
          <t>MDW</t>
        </is>
      </c>
      <c r="F10187" s="10" t="n">
        <v>1845</v>
      </c>
      <c r="G10187" t="inlineStr">
        <is>
          <t>1800-1859</t>
        </is>
      </c>
      <c r="H10187" s="9">
        <f>INT(F10187/100)</f>
        <v/>
      </c>
      <c r="I10187" t="n">
        <v>38</v>
      </c>
      <c r="J10187" t="n">
        <v>1</v>
      </c>
      <c r="K10187" t="n">
        <v>23</v>
      </c>
      <c r="L10187" t="n">
        <v>1</v>
      </c>
      <c r="M10187" t="n">
        <v>0</v>
      </c>
      <c r="O10187" t="n">
        <v>0</v>
      </c>
      <c r="P10187" t="n">
        <v>10</v>
      </c>
      <c r="Q10187" t="n">
        <v>0</v>
      </c>
      <c r="R10187" t="n">
        <v>0</v>
      </c>
      <c r="S10187" t="n">
        <v>0</v>
      </c>
      <c r="T10187" t="n">
        <v>13</v>
      </c>
    </row>
    <row r="10188">
      <c r="A10188" s="8" t="n">
        <v>46227</v>
      </c>
      <c r="B10188" t="inlineStr">
        <is>
          <t>WN</t>
        </is>
      </c>
      <c r="C10188" s="9">
        <f>_xlfn.XLOOKUP(B10188,Carriers[Code],Carriers[Airline])</f>
        <v/>
      </c>
      <c r="D10188" t="n">
        <v>754</v>
      </c>
      <c r="E10188" t="inlineStr">
        <is>
          <t>STL</t>
        </is>
      </c>
      <c r="F10188" s="10" t="n">
        <v>1850</v>
      </c>
      <c r="G10188" t="inlineStr">
        <is>
          <t>1800-1859</t>
        </is>
      </c>
      <c r="H10188" s="9">
        <f>INT(F10188/100)</f>
        <v/>
      </c>
      <c r="I10188" t="n">
        <v>28</v>
      </c>
      <c r="J10188" t="n">
        <v>1</v>
      </c>
      <c r="K10188" t="n">
        <v>15</v>
      </c>
      <c r="L10188" t="n">
        <v>1</v>
      </c>
      <c r="M10188" t="n">
        <v>0</v>
      </c>
      <c r="O10188" t="n">
        <v>0</v>
      </c>
      <c r="P10188" t="n">
        <v>3</v>
      </c>
      <c r="Q10188" t="n">
        <v>0</v>
      </c>
      <c r="R10188" t="n">
        <v>0</v>
      </c>
      <c r="S10188" t="n">
        <v>0</v>
      </c>
      <c r="T10188" t="n">
        <v>12</v>
      </c>
    </row>
    <row r="10189">
      <c r="A10189" s="8" t="n">
        <v>46227</v>
      </c>
      <c r="B10189" t="inlineStr">
        <is>
          <t>B6</t>
        </is>
      </c>
      <c r="C10189" s="9">
        <f>_xlfn.XLOOKUP(B10189,Carriers[Code],Carriers[Airline])</f>
        <v/>
      </c>
      <c r="D10189" t="n">
        <v>2269</v>
      </c>
      <c r="E10189" t="inlineStr">
        <is>
          <t>FLL</t>
        </is>
      </c>
      <c r="F10189" s="10" t="n">
        <v>1851</v>
      </c>
      <c r="G10189" t="inlineStr">
        <is>
          <t>1800-1859</t>
        </is>
      </c>
      <c r="H10189" s="9">
        <f>INT(F10189/100)</f>
        <v/>
      </c>
      <c r="I10189" t="n">
        <v>28</v>
      </c>
      <c r="J10189" t="n">
        <v>1</v>
      </c>
      <c r="K10189" t="n">
        <v>7</v>
      </c>
      <c r="L10189" t="n">
        <v>0</v>
      </c>
      <c r="M10189" t="n">
        <v>0</v>
      </c>
      <c r="O10189" t="n">
        <v>0</v>
      </c>
    </row>
    <row r="10190">
      <c r="A10190" s="8" t="n">
        <v>46227</v>
      </c>
      <c r="B10190" t="inlineStr">
        <is>
          <t>AA</t>
        </is>
      </c>
      <c r="C10190" s="9">
        <f>_xlfn.XLOOKUP(B10190,Carriers[Code],Carriers[Airline])</f>
        <v/>
      </c>
      <c r="D10190" t="n">
        <v>1552</v>
      </c>
      <c r="E10190" t="inlineStr">
        <is>
          <t>CLT</t>
        </is>
      </c>
      <c r="F10190" s="10" t="n">
        <v>1855</v>
      </c>
      <c r="G10190" t="inlineStr">
        <is>
          <t>1800-1859</t>
        </is>
      </c>
      <c r="H10190" s="9">
        <f>INT(F10190/100)</f>
        <v/>
      </c>
      <c r="I10190" t="n">
        <v>-4</v>
      </c>
      <c r="J10190" t="n">
        <v>0</v>
      </c>
      <c r="K10190" t="n">
        <v>-29</v>
      </c>
      <c r="L10190" t="n">
        <v>0</v>
      </c>
      <c r="M10190" t="n">
        <v>0</v>
      </c>
      <c r="O10190" t="n">
        <v>0</v>
      </c>
    </row>
    <row r="10191">
      <c r="A10191" s="8" t="n">
        <v>46227</v>
      </c>
      <c r="B10191" t="inlineStr">
        <is>
          <t>DL</t>
        </is>
      </c>
      <c r="C10191" s="9">
        <f>_xlfn.XLOOKUP(B10191,Carriers[Code],Carriers[Airline])</f>
        <v/>
      </c>
      <c r="D10191" t="n">
        <v>1677</v>
      </c>
      <c r="E10191" t="inlineStr">
        <is>
          <t>AUS</t>
        </is>
      </c>
      <c r="F10191" s="10" t="n">
        <v>1859</v>
      </c>
      <c r="G10191" t="inlineStr">
        <is>
          <t>1800-1859</t>
        </is>
      </c>
      <c r="H10191" s="9">
        <f>INT(F10191/100)</f>
        <v/>
      </c>
      <c r="I10191" t="n">
        <v>14</v>
      </c>
      <c r="J10191" t="n">
        <v>0</v>
      </c>
      <c r="K10191" t="n">
        <v>14</v>
      </c>
      <c r="L10191" t="n">
        <v>0</v>
      </c>
      <c r="M10191" t="n">
        <v>0</v>
      </c>
      <c r="O10191" t="n">
        <v>0</v>
      </c>
    </row>
    <row r="10192">
      <c r="A10192" s="8" t="n">
        <v>46227</v>
      </c>
      <c r="B10192" t="inlineStr">
        <is>
          <t>YX</t>
        </is>
      </c>
      <c r="C10192" s="9">
        <f>_xlfn.XLOOKUP(B10192,Carriers[Code],Carriers[Airline])</f>
        <v/>
      </c>
      <c r="D10192" t="n">
        <v>5716</v>
      </c>
      <c r="E10192" t="inlineStr">
        <is>
          <t>LGA</t>
        </is>
      </c>
      <c r="F10192" s="10" t="n">
        <v>1859</v>
      </c>
      <c r="G10192" t="inlineStr">
        <is>
          <t>1800-1859</t>
        </is>
      </c>
      <c r="H10192" s="9">
        <f>INT(F10192/100)</f>
        <v/>
      </c>
      <c r="I10192" t="n">
        <v>-6</v>
      </c>
      <c r="J10192" t="n">
        <v>0</v>
      </c>
      <c r="K10192" t="n">
        <v>-29</v>
      </c>
      <c r="L10192" t="n">
        <v>0</v>
      </c>
      <c r="M10192" t="n">
        <v>0</v>
      </c>
      <c r="O10192" t="n">
        <v>0</v>
      </c>
    </row>
    <row r="10193">
      <c r="A10193" s="8" t="n">
        <v>46227</v>
      </c>
      <c r="B10193" t="inlineStr">
        <is>
          <t>B6</t>
        </is>
      </c>
      <c r="C10193" s="9">
        <f>_xlfn.XLOOKUP(B10193,Carriers[Code],Carriers[Airline])</f>
        <v/>
      </c>
      <c r="D10193" t="n">
        <v>1633</v>
      </c>
      <c r="E10193" t="inlineStr">
        <is>
          <t>SFO</t>
        </is>
      </c>
      <c r="F10193" s="10" t="n">
        <v>1905</v>
      </c>
      <c r="G10193" t="inlineStr">
        <is>
          <t>1900-1959</t>
        </is>
      </c>
      <c r="H10193" s="9">
        <f>INT(F10193/100)</f>
        <v/>
      </c>
      <c r="I10193" t="n">
        <v>86</v>
      </c>
      <c r="J10193" t="n">
        <v>1</v>
      </c>
      <c r="K10193" t="n">
        <v>91</v>
      </c>
      <c r="L10193" t="n">
        <v>1</v>
      </c>
      <c r="M10193" t="n">
        <v>0</v>
      </c>
      <c r="O10193" t="n">
        <v>0</v>
      </c>
      <c r="P10193" t="n">
        <v>0</v>
      </c>
      <c r="Q10193" t="n">
        <v>0</v>
      </c>
      <c r="R10193" t="n">
        <v>65</v>
      </c>
      <c r="S10193" t="n">
        <v>0</v>
      </c>
      <c r="T10193" t="n">
        <v>26</v>
      </c>
    </row>
    <row r="10194">
      <c r="A10194" s="8" t="n">
        <v>46227</v>
      </c>
      <c r="B10194" t="inlineStr">
        <is>
          <t>DL</t>
        </is>
      </c>
      <c r="C10194" s="9">
        <f>_xlfn.XLOOKUP(B10194,Carriers[Code],Carriers[Airline])</f>
        <v/>
      </c>
      <c r="D10194" t="n">
        <v>973</v>
      </c>
      <c r="E10194" t="inlineStr">
        <is>
          <t>ATL</t>
        </is>
      </c>
      <c r="F10194" s="10" t="n">
        <v>1910</v>
      </c>
      <c r="G10194" t="inlineStr">
        <is>
          <t>1900-1959</t>
        </is>
      </c>
      <c r="H10194" s="9">
        <f>INT(F10194/100)</f>
        <v/>
      </c>
      <c r="I10194" t="n">
        <v>27</v>
      </c>
      <c r="J10194" t="n">
        <v>1</v>
      </c>
      <c r="K10194" t="n">
        <v>-10</v>
      </c>
      <c r="L10194" t="n">
        <v>0</v>
      </c>
      <c r="M10194" t="n">
        <v>0</v>
      </c>
      <c r="O10194" t="n">
        <v>0</v>
      </c>
    </row>
    <row r="10195">
      <c r="A10195" s="8" t="n">
        <v>46227</v>
      </c>
      <c r="B10195" t="inlineStr">
        <is>
          <t>B6</t>
        </is>
      </c>
      <c r="C10195" s="9">
        <f>_xlfn.XLOOKUP(B10195,Carriers[Code],Carriers[Airline])</f>
        <v/>
      </c>
      <c r="D10195" t="n">
        <v>95</v>
      </c>
      <c r="E10195" t="inlineStr">
        <is>
          <t>PDX</t>
        </is>
      </c>
      <c r="F10195" s="10" t="n">
        <v>1919</v>
      </c>
      <c r="G10195" t="inlineStr">
        <is>
          <t>1900-1959</t>
        </is>
      </c>
      <c r="H10195" s="9">
        <f>INT(F10195/100)</f>
        <v/>
      </c>
      <c r="I10195" t="n">
        <v>-8</v>
      </c>
      <c r="J10195" t="n">
        <v>0</v>
      </c>
      <c r="K10195" t="n">
        <v>-9</v>
      </c>
      <c r="L10195" t="n">
        <v>0</v>
      </c>
      <c r="M10195" t="n">
        <v>0</v>
      </c>
      <c r="O10195" t="n">
        <v>0</v>
      </c>
    </row>
    <row r="10196">
      <c r="A10196" s="8" t="n">
        <v>46227</v>
      </c>
      <c r="B10196" t="inlineStr">
        <is>
          <t>DL</t>
        </is>
      </c>
      <c r="C10196" s="9">
        <f>_xlfn.XLOOKUP(B10196,Carriers[Code],Carriers[Airline])</f>
        <v/>
      </c>
      <c r="D10196" t="n">
        <v>2305</v>
      </c>
      <c r="E10196" t="inlineStr">
        <is>
          <t>DFW</t>
        </is>
      </c>
      <c r="F10196" s="10" t="n">
        <v>1920</v>
      </c>
      <c r="G10196" t="inlineStr">
        <is>
          <t>1900-1959</t>
        </is>
      </c>
      <c r="H10196" s="9">
        <f>INT(F10196/100)</f>
        <v/>
      </c>
      <c r="I10196" t="n">
        <v>-6</v>
      </c>
      <c r="J10196" t="n">
        <v>0</v>
      </c>
      <c r="K10196" t="n">
        <v>-33</v>
      </c>
      <c r="L10196" t="n">
        <v>0</v>
      </c>
      <c r="M10196" t="n">
        <v>0</v>
      </c>
      <c r="O10196" t="n">
        <v>0</v>
      </c>
    </row>
    <row r="10197">
      <c r="A10197" s="8" t="n">
        <v>46227</v>
      </c>
      <c r="B10197" t="inlineStr">
        <is>
          <t>YX</t>
        </is>
      </c>
      <c r="C10197" s="9">
        <f>_xlfn.XLOOKUP(B10197,Carriers[Code],Carriers[Airline])</f>
        <v/>
      </c>
      <c r="D10197" t="n">
        <v>5629</v>
      </c>
      <c r="E10197" t="inlineStr">
        <is>
          <t>CMH</t>
        </is>
      </c>
      <c r="F10197" s="10" t="n">
        <v>1925</v>
      </c>
      <c r="G10197" t="inlineStr">
        <is>
          <t>1900-1959</t>
        </is>
      </c>
      <c r="H10197" s="9">
        <f>INT(F10197/100)</f>
        <v/>
      </c>
      <c r="I10197" t="n">
        <v>-10</v>
      </c>
      <c r="J10197" t="n">
        <v>0</v>
      </c>
      <c r="K10197" t="n">
        <v>-32</v>
      </c>
      <c r="L10197" t="n">
        <v>0</v>
      </c>
      <c r="M10197" t="n">
        <v>0</v>
      </c>
      <c r="O10197" t="n">
        <v>0</v>
      </c>
    </row>
    <row r="10198">
      <c r="A10198" s="8" t="n">
        <v>46227</v>
      </c>
      <c r="B10198" t="inlineStr">
        <is>
          <t>AA</t>
        </is>
      </c>
      <c r="C10198" s="9">
        <f>_xlfn.XLOOKUP(B10198,Carriers[Code],Carriers[Airline])</f>
        <v/>
      </c>
      <c r="D10198" t="n">
        <v>852</v>
      </c>
      <c r="E10198" t="inlineStr">
        <is>
          <t>DCA</t>
        </is>
      </c>
      <c r="F10198" s="10" t="n">
        <v>1927</v>
      </c>
      <c r="G10198" t="inlineStr">
        <is>
          <t>1900-1959</t>
        </is>
      </c>
      <c r="H10198" s="9">
        <f>INT(F10198/100)</f>
        <v/>
      </c>
      <c r="I10198" t="n">
        <v>-6</v>
      </c>
      <c r="J10198" t="n">
        <v>0</v>
      </c>
      <c r="K10198" t="n">
        <v>-12</v>
      </c>
      <c r="L10198" t="n">
        <v>0</v>
      </c>
      <c r="M10198" t="n">
        <v>0</v>
      </c>
      <c r="O10198" t="n">
        <v>0</v>
      </c>
    </row>
    <row r="10199">
      <c r="A10199" s="8" t="n">
        <v>46227</v>
      </c>
      <c r="B10199" t="inlineStr">
        <is>
          <t>UA</t>
        </is>
      </c>
      <c r="C10199" s="9">
        <f>_xlfn.XLOOKUP(B10199,Carriers[Code],Carriers[Airline])</f>
        <v/>
      </c>
      <c r="D10199" t="n">
        <v>2136</v>
      </c>
      <c r="E10199" t="inlineStr">
        <is>
          <t>IAD</t>
        </is>
      </c>
      <c r="F10199" s="10" t="n">
        <v>1927</v>
      </c>
      <c r="G10199" t="inlineStr">
        <is>
          <t>1900-1959</t>
        </is>
      </c>
      <c r="H10199" s="9">
        <f>INT(F10199/100)</f>
        <v/>
      </c>
      <c r="I10199" t="n">
        <v>-8</v>
      </c>
      <c r="J10199" t="n">
        <v>0</v>
      </c>
      <c r="K10199" t="n">
        <v>-8</v>
      </c>
      <c r="L10199" t="n">
        <v>0</v>
      </c>
      <c r="M10199" t="n">
        <v>0</v>
      </c>
      <c r="O10199" t="n">
        <v>0</v>
      </c>
    </row>
    <row r="10200">
      <c r="A10200" s="8" t="n">
        <v>46227</v>
      </c>
      <c r="B10200" t="inlineStr">
        <is>
          <t>B6</t>
        </is>
      </c>
      <c r="C10200" s="9">
        <f>_xlfn.XLOOKUP(B10200,Carriers[Code],Carriers[Airline])</f>
        <v/>
      </c>
      <c r="D10200" t="n">
        <v>197</v>
      </c>
      <c r="E10200" t="inlineStr">
        <is>
          <t>SEA</t>
        </is>
      </c>
      <c r="F10200" s="10" t="n">
        <v>1929</v>
      </c>
      <c r="G10200" t="inlineStr">
        <is>
          <t>1900-1959</t>
        </is>
      </c>
      <c r="H10200" s="9">
        <f>INT(F10200/100)</f>
        <v/>
      </c>
      <c r="I10200" t="n">
        <v>10</v>
      </c>
      <c r="J10200" t="n">
        <v>0</v>
      </c>
      <c r="K10200" t="n">
        <v>2</v>
      </c>
      <c r="L10200" t="n">
        <v>0</v>
      </c>
      <c r="M10200" t="n">
        <v>0</v>
      </c>
      <c r="O10200" t="n">
        <v>0</v>
      </c>
    </row>
    <row r="10201">
      <c r="A10201" s="8" t="n">
        <v>46227</v>
      </c>
      <c r="B10201" t="inlineStr">
        <is>
          <t>DL</t>
        </is>
      </c>
      <c r="C10201" s="9">
        <f>_xlfn.XLOOKUP(B10201,Carriers[Code],Carriers[Airline])</f>
        <v/>
      </c>
      <c r="D10201" t="n">
        <v>324</v>
      </c>
      <c r="E10201" t="inlineStr">
        <is>
          <t>SEA</t>
        </is>
      </c>
      <c r="F10201" s="10" t="n">
        <v>1929</v>
      </c>
      <c r="G10201" t="inlineStr">
        <is>
          <t>1900-1959</t>
        </is>
      </c>
      <c r="H10201" s="9">
        <f>INT(F10201/100)</f>
        <v/>
      </c>
      <c r="I10201" t="n">
        <v>-1</v>
      </c>
      <c r="J10201" t="n">
        <v>0</v>
      </c>
      <c r="K10201" t="n">
        <v>-14</v>
      </c>
      <c r="L10201" t="n">
        <v>0</v>
      </c>
      <c r="M10201" t="n">
        <v>0</v>
      </c>
      <c r="O10201" t="n">
        <v>0</v>
      </c>
    </row>
    <row r="10202">
      <c r="A10202" s="8" t="n">
        <v>46227</v>
      </c>
      <c r="B10202" t="inlineStr">
        <is>
          <t>B6</t>
        </is>
      </c>
      <c r="C10202" s="9">
        <f>_xlfn.XLOOKUP(B10202,Carriers[Code],Carriers[Airline])</f>
        <v/>
      </c>
      <c r="D10202" t="n">
        <v>247</v>
      </c>
      <c r="E10202" t="inlineStr">
        <is>
          <t>SLC</t>
        </is>
      </c>
      <c r="F10202" s="10" t="n">
        <v>1932</v>
      </c>
      <c r="G10202" t="inlineStr">
        <is>
          <t>1900-1959</t>
        </is>
      </c>
      <c r="H10202" s="9">
        <f>INT(F10202/100)</f>
        <v/>
      </c>
      <c r="I10202" t="n">
        <v>75</v>
      </c>
      <c r="J10202" t="n">
        <v>1</v>
      </c>
      <c r="K10202" t="n">
        <v>55</v>
      </c>
      <c r="L10202" t="n">
        <v>1</v>
      </c>
      <c r="M10202" t="n">
        <v>0</v>
      </c>
      <c r="O10202" t="n">
        <v>0</v>
      </c>
      <c r="P10202" t="n">
        <v>9</v>
      </c>
      <c r="Q10202" t="n">
        <v>0</v>
      </c>
      <c r="R10202" t="n">
        <v>0</v>
      </c>
      <c r="S10202" t="n">
        <v>0</v>
      </c>
      <c r="T10202" t="n">
        <v>46</v>
      </c>
    </row>
    <row r="10203">
      <c r="A10203" s="8" t="n">
        <v>46227</v>
      </c>
      <c r="B10203" t="inlineStr">
        <is>
          <t>AA</t>
        </is>
      </c>
      <c r="C10203" s="9">
        <f>_xlfn.XLOOKUP(B10203,Carriers[Code],Carriers[Airline])</f>
        <v/>
      </c>
      <c r="D10203" t="n">
        <v>1691</v>
      </c>
      <c r="E10203" t="inlineStr">
        <is>
          <t>LAX</t>
        </is>
      </c>
      <c r="F10203" s="10" t="n">
        <v>1935</v>
      </c>
      <c r="G10203" t="inlineStr">
        <is>
          <t>1900-1959</t>
        </is>
      </c>
      <c r="H10203" s="9">
        <f>INT(F10203/100)</f>
        <v/>
      </c>
      <c r="I10203" t="n">
        <v>12</v>
      </c>
      <c r="J10203" t="n">
        <v>0</v>
      </c>
      <c r="K10203" t="n">
        <v>-9</v>
      </c>
      <c r="L10203" t="n">
        <v>0</v>
      </c>
      <c r="M10203" t="n">
        <v>0</v>
      </c>
      <c r="O10203" t="n">
        <v>0</v>
      </c>
    </row>
    <row r="10204">
      <c r="A10204" s="8" t="n">
        <v>46227</v>
      </c>
      <c r="B10204" t="inlineStr">
        <is>
          <t>B6</t>
        </is>
      </c>
      <c r="C10204" s="9">
        <f>_xlfn.XLOOKUP(B10204,Carriers[Code],Carriers[Airline])</f>
        <v/>
      </c>
      <c r="D10204" t="n">
        <v>2421</v>
      </c>
      <c r="E10204" t="inlineStr">
        <is>
          <t>PBI</t>
        </is>
      </c>
      <c r="F10204" s="10" t="n">
        <v>1935</v>
      </c>
      <c r="G10204" t="inlineStr">
        <is>
          <t>1900-1959</t>
        </is>
      </c>
      <c r="H10204" s="9">
        <f>INT(F10204/100)</f>
        <v/>
      </c>
      <c r="I10204" t="n">
        <v>76</v>
      </c>
      <c r="J10204" t="n">
        <v>1</v>
      </c>
      <c r="K10204" t="n">
        <v>52</v>
      </c>
      <c r="L10204" t="n">
        <v>1</v>
      </c>
      <c r="M10204" t="n">
        <v>0</v>
      </c>
      <c r="O10204" t="n">
        <v>0</v>
      </c>
      <c r="P10204" t="n">
        <v>14</v>
      </c>
      <c r="Q10204" t="n">
        <v>0</v>
      </c>
      <c r="R10204" t="n">
        <v>0</v>
      </c>
      <c r="S10204" t="n">
        <v>0</v>
      </c>
      <c r="T10204" t="n">
        <v>38</v>
      </c>
    </row>
    <row r="10205">
      <c r="A10205" s="8" t="n">
        <v>46227</v>
      </c>
      <c r="B10205" t="inlineStr">
        <is>
          <t>AA</t>
        </is>
      </c>
      <c r="C10205" s="9">
        <f>_xlfn.XLOOKUP(B10205,Carriers[Code],Carriers[Airline])</f>
        <v/>
      </c>
      <c r="D10205" t="n">
        <v>1147</v>
      </c>
      <c r="E10205" t="inlineStr">
        <is>
          <t>PHL</t>
        </is>
      </c>
      <c r="F10205" s="10" t="n">
        <v>1937</v>
      </c>
      <c r="G10205" t="inlineStr">
        <is>
          <t>1900-1959</t>
        </is>
      </c>
      <c r="H10205" s="9">
        <f>INT(F10205/100)</f>
        <v/>
      </c>
      <c r="I10205" t="n">
        <v>-6</v>
      </c>
      <c r="J10205" t="n">
        <v>0</v>
      </c>
      <c r="K10205" t="n">
        <v>-24</v>
      </c>
      <c r="L10205" t="n">
        <v>0</v>
      </c>
      <c r="M10205" t="n">
        <v>0</v>
      </c>
      <c r="O10205" t="n">
        <v>0</v>
      </c>
    </row>
    <row r="10206">
      <c r="A10206" s="8" t="n">
        <v>46227</v>
      </c>
      <c r="B10206" t="inlineStr">
        <is>
          <t>B6</t>
        </is>
      </c>
      <c r="C10206" s="9">
        <f>_xlfn.XLOOKUP(B10206,Carriers[Code],Carriers[Airline])</f>
        <v/>
      </c>
      <c r="D10206" t="n">
        <v>817</v>
      </c>
      <c r="E10206" t="inlineStr">
        <is>
          <t>JFK</t>
        </is>
      </c>
      <c r="F10206" s="10" t="n">
        <v>1939</v>
      </c>
      <c r="G10206" t="inlineStr">
        <is>
          <t>1900-1959</t>
        </is>
      </c>
      <c r="H10206" s="9">
        <f>INT(F10206/100)</f>
        <v/>
      </c>
      <c r="I10206" t="n">
        <v>21</v>
      </c>
      <c r="J10206" t="n">
        <v>1</v>
      </c>
      <c r="K10206" t="n">
        <v>16</v>
      </c>
      <c r="L10206" t="n">
        <v>1</v>
      </c>
      <c r="M10206" t="n">
        <v>0</v>
      </c>
      <c r="O10206" t="n">
        <v>0</v>
      </c>
      <c r="P10206" t="n">
        <v>16</v>
      </c>
      <c r="Q10206" t="n">
        <v>0</v>
      </c>
      <c r="R10206" t="n">
        <v>0</v>
      </c>
      <c r="S10206" t="n">
        <v>0</v>
      </c>
      <c r="T10206" t="n">
        <v>0</v>
      </c>
    </row>
    <row r="10207">
      <c r="A10207" s="8" t="n">
        <v>46227</v>
      </c>
      <c r="B10207" t="inlineStr">
        <is>
          <t>YX</t>
        </is>
      </c>
      <c r="C10207" s="9">
        <f>_xlfn.XLOOKUP(B10207,Carriers[Code],Carriers[Airline])</f>
        <v/>
      </c>
      <c r="D10207" t="n">
        <v>5807</v>
      </c>
      <c r="E10207" t="inlineStr">
        <is>
          <t>CLT</t>
        </is>
      </c>
      <c r="F10207" s="10" t="n">
        <v>1940</v>
      </c>
      <c r="G10207" t="inlineStr">
        <is>
          <t>1900-1959</t>
        </is>
      </c>
      <c r="H10207" s="9">
        <f>INT(F10207/100)</f>
        <v/>
      </c>
      <c r="I10207" t="n">
        <v>-2</v>
      </c>
      <c r="J10207" t="n">
        <v>0</v>
      </c>
      <c r="K10207" t="n">
        <v>-4</v>
      </c>
      <c r="L10207" t="n">
        <v>0</v>
      </c>
      <c r="M10207" t="n">
        <v>0</v>
      </c>
      <c r="O10207" t="n">
        <v>0</v>
      </c>
    </row>
    <row r="10208">
      <c r="A10208" s="8" t="n">
        <v>46227</v>
      </c>
      <c r="B10208" t="inlineStr">
        <is>
          <t>AS</t>
        </is>
      </c>
      <c r="C10208" s="9">
        <f>_xlfn.XLOOKUP(B10208,Carriers[Code],Carriers[Airline])</f>
        <v/>
      </c>
      <c r="D10208" t="n">
        <v>1337</v>
      </c>
      <c r="E10208" t="inlineStr">
        <is>
          <t>SEA</t>
        </is>
      </c>
      <c r="F10208" s="10" t="n">
        <v>1944</v>
      </c>
      <c r="G10208" t="inlineStr">
        <is>
          <t>1900-1959</t>
        </is>
      </c>
      <c r="H10208" s="9">
        <f>INT(F10208/100)</f>
        <v/>
      </c>
      <c r="I10208" t="n">
        <v>-8</v>
      </c>
      <c r="J10208" t="n">
        <v>0</v>
      </c>
      <c r="K10208" t="n">
        <v>9</v>
      </c>
      <c r="L10208" t="n">
        <v>0</v>
      </c>
      <c r="M10208" t="n">
        <v>0</v>
      </c>
      <c r="O10208" t="n">
        <v>0</v>
      </c>
    </row>
    <row r="10209">
      <c r="A10209" s="8" t="n">
        <v>46227</v>
      </c>
      <c r="B10209" t="inlineStr">
        <is>
          <t>DL</t>
        </is>
      </c>
      <c r="C10209" s="9">
        <f>_xlfn.XLOOKUP(B10209,Carriers[Code],Carriers[Airline])</f>
        <v/>
      </c>
      <c r="D10209" t="n">
        <v>2586</v>
      </c>
      <c r="E10209" t="inlineStr">
        <is>
          <t>BNA</t>
        </is>
      </c>
      <c r="F10209" s="10" t="n">
        <v>1945</v>
      </c>
      <c r="G10209" t="inlineStr">
        <is>
          <t>1900-1959</t>
        </is>
      </c>
      <c r="H10209" s="9">
        <f>INT(F10209/100)</f>
        <v/>
      </c>
      <c r="I10209" t="n">
        <v>84</v>
      </c>
      <c r="J10209" t="n">
        <v>1</v>
      </c>
      <c r="K10209" t="n">
        <v>77</v>
      </c>
      <c r="L10209" t="n">
        <v>1</v>
      </c>
      <c r="M10209" t="n">
        <v>0</v>
      </c>
      <c r="O10209" t="n">
        <v>0</v>
      </c>
      <c r="P10209" t="n">
        <v>30</v>
      </c>
      <c r="Q10209" t="n">
        <v>0</v>
      </c>
      <c r="R10209" t="n">
        <v>0</v>
      </c>
      <c r="S10209" t="n">
        <v>0</v>
      </c>
      <c r="T10209" t="n">
        <v>47</v>
      </c>
    </row>
    <row r="10210">
      <c r="A10210" s="8" t="n">
        <v>46227</v>
      </c>
      <c r="B10210" t="inlineStr">
        <is>
          <t>WN</t>
        </is>
      </c>
      <c r="C10210" s="9">
        <f>_xlfn.XLOOKUP(B10210,Carriers[Code],Carriers[Airline])</f>
        <v/>
      </c>
      <c r="D10210" t="n">
        <v>735</v>
      </c>
      <c r="E10210" t="inlineStr">
        <is>
          <t>BWI</t>
        </is>
      </c>
      <c r="F10210" s="10" t="n">
        <v>1950</v>
      </c>
      <c r="G10210" t="inlineStr">
        <is>
          <t>1900-1959</t>
        </is>
      </c>
      <c r="H10210" s="9">
        <f>INT(F10210/100)</f>
        <v/>
      </c>
      <c r="I10210" t="n">
        <v>-3</v>
      </c>
      <c r="J10210" t="n">
        <v>0</v>
      </c>
      <c r="K10210" t="n">
        <v>-14</v>
      </c>
      <c r="L10210" t="n">
        <v>0</v>
      </c>
      <c r="M10210" t="n">
        <v>0</v>
      </c>
      <c r="O10210" t="n">
        <v>0</v>
      </c>
    </row>
    <row r="10211">
      <c r="A10211" s="8" t="n">
        <v>46227</v>
      </c>
      <c r="B10211" t="inlineStr">
        <is>
          <t>YX</t>
        </is>
      </c>
      <c r="C10211" s="9">
        <f>_xlfn.XLOOKUP(B10211,Carriers[Code],Carriers[Airline])</f>
        <v/>
      </c>
      <c r="D10211" t="n">
        <v>4641</v>
      </c>
      <c r="E10211" t="inlineStr">
        <is>
          <t>CMH</t>
        </is>
      </c>
      <c r="F10211" s="10" t="n">
        <v>1950</v>
      </c>
      <c r="G10211" t="inlineStr">
        <is>
          <t>1900-1959</t>
        </is>
      </c>
      <c r="H10211" s="9">
        <f>INT(F10211/100)</f>
        <v/>
      </c>
      <c r="I10211" t="n">
        <v>-7</v>
      </c>
      <c r="J10211" t="n">
        <v>0</v>
      </c>
      <c r="K10211" t="n">
        <v>-16</v>
      </c>
      <c r="L10211" t="n">
        <v>0</v>
      </c>
      <c r="M10211" t="n">
        <v>0</v>
      </c>
      <c r="O10211" t="n">
        <v>0</v>
      </c>
    </row>
    <row r="10212">
      <c r="A10212" s="8" t="n">
        <v>46227</v>
      </c>
      <c r="B10212" t="inlineStr">
        <is>
          <t>B6</t>
        </is>
      </c>
      <c r="C10212" s="9">
        <f>_xlfn.XLOOKUP(B10212,Carriers[Code],Carriers[Airline])</f>
        <v/>
      </c>
      <c r="D10212" t="n">
        <v>1897</v>
      </c>
      <c r="E10212" t="inlineStr">
        <is>
          <t>ATL</t>
        </is>
      </c>
      <c r="F10212" s="10" t="n">
        <v>1951</v>
      </c>
      <c r="G10212" t="inlineStr">
        <is>
          <t>1900-1959</t>
        </is>
      </c>
      <c r="H10212" s="9">
        <f>INT(F10212/100)</f>
        <v/>
      </c>
      <c r="I10212" t="n">
        <v>58</v>
      </c>
      <c r="J10212" t="n">
        <v>1</v>
      </c>
      <c r="K10212" t="n">
        <v>45</v>
      </c>
      <c r="L10212" t="n">
        <v>1</v>
      </c>
      <c r="M10212" t="n">
        <v>0</v>
      </c>
      <c r="O10212" t="n">
        <v>0</v>
      </c>
      <c r="P10212" t="n">
        <v>45</v>
      </c>
      <c r="Q10212" t="n">
        <v>0</v>
      </c>
      <c r="R10212" t="n">
        <v>0</v>
      </c>
      <c r="S10212" t="n">
        <v>0</v>
      </c>
      <c r="T10212" t="n">
        <v>0</v>
      </c>
    </row>
    <row r="10213">
      <c r="A10213" s="8" t="n">
        <v>46227</v>
      </c>
      <c r="B10213" t="inlineStr">
        <is>
          <t>B6</t>
        </is>
      </c>
      <c r="C10213" s="9">
        <f>_xlfn.XLOOKUP(B10213,Carriers[Code],Carriers[Airline])</f>
        <v/>
      </c>
      <c r="D10213" t="n">
        <v>251</v>
      </c>
      <c r="E10213" t="inlineStr">
        <is>
          <t>MCO</t>
        </is>
      </c>
      <c r="F10213" s="10" t="n">
        <v>1955</v>
      </c>
      <c r="G10213" t="inlineStr">
        <is>
          <t>1900-1959</t>
        </is>
      </c>
      <c r="H10213" s="9">
        <f>INT(F10213/100)</f>
        <v/>
      </c>
      <c r="I10213" t="n">
        <v>74</v>
      </c>
      <c r="J10213" t="n">
        <v>1</v>
      </c>
      <c r="K10213" t="n">
        <v>52</v>
      </c>
      <c r="L10213" t="n">
        <v>1</v>
      </c>
      <c r="M10213" t="n">
        <v>0</v>
      </c>
      <c r="O10213" t="n">
        <v>0</v>
      </c>
      <c r="P10213" t="n">
        <v>5</v>
      </c>
      <c r="Q10213" t="n">
        <v>0</v>
      </c>
      <c r="R10213" t="n">
        <v>0</v>
      </c>
      <c r="S10213" t="n">
        <v>0</v>
      </c>
      <c r="T10213" t="n">
        <v>47</v>
      </c>
    </row>
    <row r="10214">
      <c r="A10214" s="8" t="n">
        <v>46227</v>
      </c>
      <c r="B10214" t="inlineStr">
        <is>
          <t>B6</t>
        </is>
      </c>
      <c r="C10214" s="9">
        <f>_xlfn.XLOOKUP(B10214,Carriers[Code],Carriers[Airline])</f>
        <v/>
      </c>
      <c r="D10214" t="n">
        <v>777</v>
      </c>
      <c r="E10214" t="inlineStr">
        <is>
          <t>LAS</t>
        </is>
      </c>
      <c r="F10214" s="10" t="n">
        <v>1959</v>
      </c>
      <c r="G10214" t="inlineStr">
        <is>
          <t>1900-1959</t>
        </is>
      </c>
      <c r="H10214" s="9">
        <f>INT(F10214/100)</f>
        <v/>
      </c>
      <c r="I10214" t="n">
        <v>-1</v>
      </c>
      <c r="J10214" t="n">
        <v>0</v>
      </c>
      <c r="K10214" t="n">
        <v>5</v>
      </c>
      <c r="L10214" t="n">
        <v>0</v>
      </c>
      <c r="M10214" t="n">
        <v>0</v>
      </c>
      <c r="O10214" t="n">
        <v>0</v>
      </c>
    </row>
    <row r="10215">
      <c r="A10215" s="8" t="n">
        <v>46227</v>
      </c>
      <c r="B10215" t="inlineStr">
        <is>
          <t>B6</t>
        </is>
      </c>
      <c r="C10215" s="9">
        <f>_xlfn.XLOOKUP(B10215,Carriers[Code],Carriers[Airline])</f>
        <v/>
      </c>
      <c r="D10215" t="n">
        <v>993</v>
      </c>
      <c r="E10215" t="inlineStr">
        <is>
          <t>DEN</t>
        </is>
      </c>
      <c r="F10215" s="10" t="n">
        <v>1959</v>
      </c>
      <c r="G10215" t="inlineStr">
        <is>
          <t>1900-1959</t>
        </is>
      </c>
      <c r="H10215" s="9">
        <f>INT(F10215/100)</f>
        <v/>
      </c>
      <c r="I10215" t="n">
        <v>58</v>
      </c>
      <c r="J10215" t="n">
        <v>1</v>
      </c>
      <c r="K10215" t="n">
        <v>35</v>
      </c>
      <c r="L10215" t="n">
        <v>1</v>
      </c>
      <c r="M10215" t="n">
        <v>0</v>
      </c>
      <c r="O10215" t="n">
        <v>0</v>
      </c>
      <c r="P10215" t="n">
        <v>5</v>
      </c>
      <c r="Q10215" t="n">
        <v>0</v>
      </c>
      <c r="R10215" t="n">
        <v>0</v>
      </c>
      <c r="S10215" t="n">
        <v>0</v>
      </c>
      <c r="T10215" t="n">
        <v>30</v>
      </c>
    </row>
    <row r="10216">
      <c r="A10216" s="8" t="n">
        <v>46227</v>
      </c>
      <c r="B10216" t="inlineStr">
        <is>
          <t>WN</t>
        </is>
      </c>
      <c r="C10216" s="9">
        <f>_xlfn.XLOOKUP(B10216,Carriers[Code],Carriers[Airline])</f>
        <v/>
      </c>
      <c r="D10216" t="n">
        <v>2338</v>
      </c>
      <c r="E10216" t="inlineStr">
        <is>
          <t>BNA</t>
        </is>
      </c>
      <c r="F10216" s="10" t="n">
        <v>2000</v>
      </c>
      <c r="G10216" t="inlineStr">
        <is>
          <t>2000-2059</t>
        </is>
      </c>
      <c r="H10216" s="9">
        <f>INT(F10216/100)</f>
        <v/>
      </c>
      <c r="I10216" t="n">
        <v>61</v>
      </c>
      <c r="J10216" t="n">
        <v>1</v>
      </c>
      <c r="K10216" t="n">
        <v>56</v>
      </c>
      <c r="L10216" t="n">
        <v>1</v>
      </c>
      <c r="M10216" t="n">
        <v>0</v>
      </c>
      <c r="O10216" t="n">
        <v>0</v>
      </c>
      <c r="P10216" t="n">
        <v>0</v>
      </c>
      <c r="Q10216" t="n">
        <v>0</v>
      </c>
      <c r="R10216" t="n">
        <v>0</v>
      </c>
      <c r="S10216" t="n">
        <v>0</v>
      </c>
      <c r="T10216" t="n">
        <v>56</v>
      </c>
    </row>
    <row r="10217">
      <c r="A10217" s="8" t="n">
        <v>46227</v>
      </c>
      <c r="B10217" t="inlineStr">
        <is>
          <t>YX</t>
        </is>
      </c>
      <c r="C10217" s="9">
        <f>_xlfn.XLOOKUP(B10217,Carriers[Code],Carriers[Airline])</f>
        <v/>
      </c>
      <c r="D10217" t="n">
        <v>4397</v>
      </c>
      <c r="E10217" t="inlineStr">
        <is>
          <t>LGA</t>
        </is>
      </c>
      <c r="F10217" s="10" t="n">
        <v>2000</v>
      </c>
      <c r="G10217" t="inlineStr">
        <is>
          <t>2000-2059</t>
        </is>
      </c>
      <c r="H10217" s="9">
        <f>INT(F10217/100)</f>
        <v/>
      </c>
      <c r="I10217" t="n">
        <v>-2</v>
      </c>
      <c r="J10217" t="n">
        <v>0</v>
      </c>
      <c r="K10217" t="n">
        <v>-19</v>
      </c>
      <c r="L10217" t="n">
        <v>0</v>
      </c>
      <c r="M10217" t="n">
        <v>0</v>
      </c>
      <c r="O10217" t="n">
        <v>0</v>
      </c>
    </row>
    <row r="10218">
      <c r="A10218" s="8" t="n">
        <v>46227</v>
      </c>
      <c r="B10218" t="inlineStr">
        <is>
          <t>YX</t>
        </is>
      </c>
      <c r="C10218" s="9">
        <f>_xlfn.XLOOKUP(B10218,Carriers[Code],Carriers[Airline])</f>
        <v/>
      </c>
      <c r="D10218" t="n">
        <v>5849</v>
      </c>
      <c r="E10218" t="inlineStr">
        <is>
          <t>LGA</t>
        </is>
      </c>
      <c r="F10218" s="10" t="n">
        <v>2000</v>
      </c>
      <c r="G10218" t="inlineStr">
        <is>
          <t>2000-2059</t>
        </is>
      </c>
      <c r="H10218" s="9">
        <f>INT(F10218/100)</f>
        <v/>
      </c>
      <c r="I10218" t="n">
        <v>-12</v>
      </c>
      <c r="J10218" t="n">
        <v>0</v>
      </c>
      <c r="K10218" t="n">
        <v>-19</v>
      </c>
      <c r="L10218" t="n">
        <v>0</v>
      </c>
      <c r="M10218" t="n">
        <v>0</v>
      </c>
      <c r="O10218" t="n">
        <v>0</v>
      </c>
    </row>
    <row r="10219">
      <c r="A10219" s="8" t="n">
        <v>46227</v>
      </c>
      <c r="B10219" t="inlineStr">
        <is>
          <t>DL</t>
        </is>
      </c>
      <c r="C10219" s="9">
        <f>_xlfn.XLOOKUP(B10219,Carriers[Code],Carriers[Airline])</f>
        <v/>
      </c>
      <c r="D10219" t="n">
        <v>817</v>
      </c>
      <c r="E10219" t="inlineStr">
        <is>
          <t>RDU</t>
        </is>
      </c>
      <c r="F10219" s="10" t="n">
        <v>2005</v>
      </c>
      <c r="G10219" t="inlineStr">
        <is>
          <t>2000-2059</t>
        </is>
      </c>
      <c r="H10219" s="9">
        <f>INT(F10219/100)</f>
        <v/>
      </c>
      <c r="I10219" t="n">
        <v>78</v>
      </c>
      <c r="J10219" t="n">
        <v>1</v>
      </c>
      <c r="K10219" t="n">
        <v>61</v>
      </c>
      <c r="L10219" t="n">
        <v>1</v>
      </c>
      <c r="M10219" t="n">
        <v>0</v>
      </c>
      <c r="O10219" t="n">
        <v>0</v>
      </c>
      <c r="P10219" t="n">
        <v>6</v>
      </c>
      <c r="Q10219" t="n">
        <v>0</v>
      </c>
      <c r="R10219" t="n">
        <v>0</v>
      </c>
      <c r="S10219" t="n">
        <v>0</v>
      </c>
      <c r="T10219" t="n">
        <v>55</v>
      </c>
    </row>
    <row r="10220">
      <c r="A10220" s="8" t="n">
        <v>46227</v>
      </c>
      <c r="B10220" t="inlineStr">
        <is>
          <t>YX</t>
        </is>
      </c>
      <c r="C10220" s="9">
        <f>_xlfn.XLOOKUP(B10220,Carriers[Code],Carriers[Airline])</f>
        <v/>
      </c>
      <c r="D10220" t="n">
        <v>4616</v>
      </c>
      <c r="E10220" t="inlineStr">
        <is>
          <t>BUF</t>
        </is>
      </c>
      <c r="F10220" s="10" t="n">
        <v>2005</v>
      </c>
      <c r="G10220" t="inlineStr">
        <is>
          <t>2000-2059</t>
        </is>
      </c>
      <c r="H10220" s="9">
        <f>INT(F10220/100)</f>
        <v/>
      </c>
      <c r="I10220" t="n">
        <v>-3</v>
      </c>
      <c r="J10220" t="n">
        <v>0</v>
      </c>
      <c r="K10220" t="n">
        <v>-21</v>
      </c>
      <c r="L10220" t="n">
        <v>0</v>
      </c>
      <c r="M10220" t="n">
        <v>0</v>
      </c>
      <c r="O10220" t="n">
        <v>0</v>
      </c>
    </row>
    <row r="10221">
      <c r="A10221" s="8" t="n">
        <v>46227</v>
      </c>
      <c r="B10221" t="inlineStr">
        <is>
          <t>YX</t>
        </is>
      </c>
      <c r="C10221" s="9">
        <f>_xlfn.XLOOKUP(B10221,Carriers[Code],Carriers[Airline])</f>
        <v/>
      </c>
      <c r="D10221" t="n">
        <v>5666</v>
      </c>
      <c r="E10221" t="inlineStr">
        <is>
          <t>DCA</t>
        </is>
      </c>
      <c r="F10221" s="10" t="n">
        <v>2005</v>
      </c>
      <c r="G10221" t="inlineStr">
        <is>
          <t>2000-2059</t>
        </is>
      </c>
      <c r="H10221" s="9">
        <f>INT(F10221/100)</f>
        <v/>
      </c>
      <c r="I10221" t="n">
        <v>-5</v>
      </c>
      <c r="J10221" t="n">
        <v>0</v>
      </c>
      <c r="K10221" t="n">
        <v>7</v>
      </c>
      <c r="L10221" t="n">
        <v>0</v>
      </c>
      <c r="M10221" t="n">
        <v>0</v>
      </c>
      <c r="O10221" t="n">
        <v>0</v>
      </c>
    </row>
    <row r="10222">
      <c r="A10222" s="8" t="n">
        <v>46227</v>
      </c>
      <c r="B10222" t="inlineStr">
        <is>
          <t>B6</t>
        </is>
      </c>
      <c r="C10222" s="9">
        <f>_xlfn.XLOOKUP(B10222,Carriers[Code],Carriers[Airline])</f>
        <v/>
      </c>
      <c r="D10222" t="n">
        <v>455</v>
      </c>
      <c r="E10222" t="inlineStr">
        <is>
          <t>DCA</t>
        </is>
      </c>
      <c r="F10222" s="10" t="n">
        <v>2006</v>
      </c>
      <c r="G10222" t="inlineStr">
        <is>
          <t>2000-2059</t>
        </is>
      </c>
      <c r="H10222" s="9">
        <f>INT(F10222/100)</f>
        <v/>
      </c>
      <c r="I10222" t="n">
        <v>6</v>
      </c>
      <c r="J10222" t="n">
        <v>0</v>
      </c>
      <c r="K10222" t="n">
        <v>19</v>
      </c>
      <c r="L10222" t="n">
        <v>1</v>
      </c>
      <c r="M10222" t="n">
        <v>0</v>
      </c>
      <c r="O10222" t="n">
        <v>0</v>
      </c>
      <c r="P10222" t="n">
        <v>4</v>
      </c>
      <c r="Q10222" t="n">
        <v>0</v>
      </c>
      <c r="R10222" t="n">
        <v>13</v>
      </c>
      <c r="S10222" t="n">
        <v>0</v>
      </c>
      <c r="T10222" t="n">
        <v>2</v>
      </c>
    </row>
    <row r="10223">
      <c r="A10223" s="8" t="n">
        <v>46227</v>
      </c>
      <c r="B10223" t="inlineStr">
        <is>
          <t>YX</t>
        </is>
      </c>
      <c r="C10223" s="9">
        <f>_xlfn.XLOOKUP(B10223,Carriers[Code],Carriers[Airline])</f>
        <v/>
      </c>
      <c r="D10223" t="n">
        <v>5679</v>
      </c>
      <c r="E10223" t="inlineStr">
        <is>
          <t>PIT</t>
        </is>
      </c>
      <c r="F10223" s="10" t="n">
        <v>2010</v>
      </c>
      <c r="G10223" t="inlineStr">
        <is>
          <t>2000-2059</t>
        </is>
      </c>
      <c r="H10223" s="9">
        <f>INT(F10223/100)</f>
        <v/>
      </c>
      <c r="I10223" t="n">
        <v>-9</v>
      </c>
      <c r="J10223" t="n">
        <v>0</v>
      </c>
      <c r="K10223" t="n">
        <v>-6</v>
      </c>
      <c r="L10223" t="n">
        <v>0</v>
      </c>
      <c r="M10223" t="n">
        <v>0</v>
      </c>
      <c r="O10223" t="n">
        <v>0</v>
      </c>
    </row>
    <row r="10224">
      <c r="A10224" s="8" t="n">
        <v>46227</v>
      </c>
      <c r="B10224" t="inlineStr">
        <is>
          <t>DL</t>
        </is>
      </c>
      <c r="C10224" s="9">
        <f>_xlfn.XLOOKUP(B10224,Carriers[Code],Carriers[Airline])</f>
        <v/>
      </c>
      <c r="D10224" t="n">
        <v>2234</v>
      </c>
      <c r="E10224" t="inlineStr">
        <is>
          <t>TPA</t>
        </is>
      </c>
      <c r="F10224" s="10" t="n">
        <v>2015</v>
      </c>
      <c r="G10224" t="inlineStr">
        <is>
          <t>2000-2059</t>
        </is>
      </c>
      <c r="H10224" s="9">
        <f>INT(F10224/100)</f>
        <v/>
      </c>
      <c r="I10224" t="n">
        <v>18</v>
      </c>
      <c r="J10224" t="n">
        <v>1</v>
      </c>
      <c r="K10224" t="n">
        <v>11</v>
      </c>
      <c r="L10224" t="n">
        <v>0</v>
      </c>
      <c r="M10224" t="n">
        <v>0</v>
      </c>
      <c r="O10224" t="n">
        <v>0</v>
      </c>
    </row>
    <row r="10225">
      <c r="A10225" s="8" t="n">
        <v>46227</v>
      </c>
      <c r="B10225" t="inlineStr">
        <is>
          <t>UA</t>
        </is>
      </c>
      <c r="C10225" s="9">
        <f>_xlfn.XLOOKUP(B10225,Carriers[Code],Carriers[Airline])</f>
        <v/>
      </c>
      <c r="D10225" t="n">
        <v>2229</v>
      </c>
      <c r="E10225" t="inlineStr">
        <is>
          <t>ORD</t>
        </is>
      </c>
      <c r="F10225" s="10" t="n">
        <v>2015</v>
      </c>
      <c r="G10225" t="inlineStr">
        <is>
          <t>2000-2059</t>
        </is>
      </c>
      <c r="H10225" s="9">
        <f>INT(F10225/100)</f>
        <v/>
      </c>
      <c r="I10225" t="n">
        <v>-8</v>
      </c>
      <c r="J10225" t="n">
        <v>0</v>
      </c>
      <c r="K10225" t="n">
        <v>-13</v>
      </c>
      <c r="L10225" t="n">
        <v>0</v>
      </c>
      <c r="M10225" t="n">
        <v>0</v>
      </c>
      <c r="O10225" t="n">
        <v>0</v>
      </c>
    </row>
    <row r="10226">
      <c r="A10226" s="8" t="n">
        <v>46227</v>
      </c>
      <c r="B10226" t="inlineStr">
        <is>
          <t>DL</t>
        </is>
      </c>
      <c r="C10226" s="9">
        <f>_xlfn.XLOOKUP(B10226,Carriers[Code],Carriers[Airline])</f>
        <v/>
      </c>
      <c r="D10226" t="n">
        <v>1513</v>
      </c>
      <c r="E10226" t="inlineStr">
        <is>
          <t>MCO</t>
        </is>
      </c>
      <c r="F10226" s="10" t="n">
        <v>2016</v>
      </c>
      <c r="G10226" t="inlineStr">
        <is>
          <t>2000-2059</t>
        </is>
      </c>
      <c r="H10226" s="9">
        <f>INT(F10226/100)</f>
        <v/>
      </c>
      <c r="I10226" t="n">
        <v>-4</v>
      </c>
      <c r="J10226" t="n">
        <v>0</v>
      </c>
      <c r="K10226" t="n">
        <v>3</v>
      </c>
      <c r="L10226" t="n">
        <v>0</v>
      </c>
      <c r="M10226" t="n">
        <v>0</v>
      </c>
      <c r="O10226" t="n">
        <v>0</v>
      </c>
    </row>
    <row r="10227">
      <c r="A10227" s="8" t="n">
        <v>46227</v>
      </c>
      <c r="B10227" t="inlineStr">
        <is>
          <t>UA</t>
        </is>
      </c>
      <c r="C10227" s="9">
        <f>_xlfn.XLOOKUP(B10227,Carriers[Code],Carriers[Airline])</f>
        <v/>
      </c>
      <c r="D10227" t="n">
        <v>2107</v>
      </c>
      <c r="E10227" t="inlineStr">
        <is>
          <t>SFO</t>
        </is>
      </c>
      <c r="F10227" s="10" t="n">
        <v>2020</v>
      </c>
      <c r="G10227" t="inlineStr">
        <is>
          <t>2000-2059</t>
        </is>
      </c>
      <c r="H10227" s="9">
        <f>INT(F10227/100)</f>
        <v/>
      </c>
      <c r="I10227" t="n">
        <v>15</v>
      </c>
      <c r="J10227" t="n">
        <v>1</v>
      </c>
      <c r="K10227" t="n">
        <v>21</v>
      </c>
      <c r="L10227" t="n">
        <v>1</v>
      </c>
      <c r="M10227" t="n">
        <v>0</v>
      </c>
      <c r="O10227" t="n">
        <v>0</v>
      </c>
      <c r="P10227" t="n">
        <v>0</v>
      </c>
      <c r="Q10227" t="n">
        <v>0</v>
      </c>
      <c r="R10227" t="n">
        <v>21</v>
      </c>
      <c r="S10227" t="n">
        <v>0</v>
      </c>
      <c r="T10227" t="n">
        <v>0</v>
      </c>
    </row>
    <row r="10228">
      <c r="A10228" s="8" t="n">
        <v>46227</v>
      </c>
      <c r="B10228" t="inlineStr">
        <is>
          <t>YX</t>
        </is>
      </c>
      <c r="C10228" s="9">
        <f>_xlfn.XLOOKUP(B10228,Carriers[Code],Carriers[Airline])</f>
        <v/>
      </c>
      <c r="D10228" t="n">
        <v>4692</v>
      </c>
      <c r="E10228" t="inlineStr">
        <is>
          <t>MSN</t>
        </is>
      </c>
      <c r="F10228" s="10" t="n">
        <v>2023</v>
      </c>
      <c r="G10228" t="inlineStr">
        <is>
          <t>2000-2059</t>
        </is>
      </c>
      <c r="H10228" s="9">
        <f>INT(F10228/100)</f>
        <v/>
      </c>
      <c r="I10228" t="n">
        <v>-8</v>
      </c>
      <c r="J10228" t="n">
        <v>0</v>
      </c>
      <c r="K10228" t="n">
        <v>-11</v>
      </c>
      <c r="L10228" t="n">
        <v>0</v>
      </c>
      <c r="M10228" t="n">
        <v>0</v>
      </c>
      <c r="O10228" t="n">
        <v>0</v>
      </c>
    </row>
    <row r="10229">
      <c r="A10229" s="8" t="n">
        <v>46227</v>
      </c>
      <c r="B10229" t="inlineStr">
        <is>
          <t>B6</t>
        </is>
      </c>
      <c r="C10229" s="9">
        <f>_xlfn.XLOOKUP(B10229,Carriers[Code],Carriers[Airline])</f>
        <v/>
      </c>
      <c r="D10229" t="n">
        <v>387</v>
      </c>
      <c r="E10229" t="inlineStr">
        <is>
          <t>LAX</t>
        </is>
      </c>
      <c r="F10229" s="10" t="n">
        <v>2025</v>
      </c>
      <c r="G10229" t="inlineStr">
        <is>
          <t>2000-2059</t>
        </is>
      </c>
      <c r="H10229" s="9">
        <f>INT(F10229/100)</f>
        <v/>
      </c>
      <c r="I10229" t="n">
        <v>5</v>
      </c>
      <c r="J10229" t="n">
        <v>0</v>
      </c>
      <c r="K10229" t="n">
        <v>2</v>
      </c>
      <c r="L10229" t="n">
        <v>0</v>
      </c>
      <c r="M10229" t="n">
        <v>0</v>
      </c>
      <c r="O10229" t="n">
        <v>0</v>
      </c>
    </row>
    <row r="10230">
      <c r="A10230" s="8" t="n">
        <v>46227</v>
      </c>
      <c r="B10230" t="inlineStr">
        <is>
          <t>YX</t>
        </is>
      </c>
      <c r="C10230" s="9">
        <f>_xlfn.XLOOKUP(B10230,Carriers[Code],Carriers[Airline])</f>
        <v/>
      </c>
      <c r="D10230" t="n">
        <v>5610</v>
      </c>
      <c r="E10230" t="inlineStr">
        <is>
          <t>PHL</t>
        </is>
      </c>
      <c r="F10230" s="10" t="n">
        <v>2025</v>
      </c>
      <c r="G10230" t="inlineStr">
        <is>
          <t>2000-2059</t>
        </is>
      </c>
      <c r="H10230" s="9">
        <f>INT(F10230/100)</f>
        <v/>
      </c>
      <c r="I10230" t="n">
        <v>-4</v>
      </c>
      <c r="J10230" t="n">
        <v>0</v>
      </c>
      <c r="K10230" t="n">
        <v>-6</v>
      </c>
      <c r="L10230" t="n">
        <v>0</v>
      </c>
      <c r="M10230" t="n">
        <v>0</v>
      </c>
      <c r="O10230" t="n">
        <v>0</v>
      </c>
    </row>
    <row r="10231">
      <c r="A10231" s="8" t="n">
        <v>46227</v>
      </c>
      <c r="B10231" t="inlineStr">
        <is>
          <t>UA</t>
        </is>
      </c>
      <c r="C10231" s="9">
        <f>_xlfn.XLOOKUP(B10231,Carriers[Code],Carriers[Airline])</f>
        <v/>
      </c>
      <c r="D10231" t="n">
        <v>2060</v>
      </c>
      <c r="E10231" t="inlineStr">
        <is>
          <t>EWR</t>
        </is>
      </c>
      <c r="F10231" s="10" t="n">
        <v>2026</v>
      </c>
      <c r="G10231" t="inlineStr">
        <is>
          <t>2000-2059</t>
        </is>
      </c>
      <c r="H10231" s="9">
        <f>INT(F10231/100)</f>
        <v/>
      </c>
      <c r="I10231" t="n">
        <v>3</v>
      </c>
      <c r="J10231" t="n">
        <v>0</v>
      </c>
      <c r="K10231" t="n">
        <v>-12</v>
      </c>
      <c r="L10231" t="n">
        <v>0</v>
      </c>
      <c r="M10231" t="n">
        <v>0</v>
      </c>
      <c r="O10231" t="n">
        <v>0</v>
      </c>
    </row>
    <row r="10232">
      <c r="A10232" s="8" t="n">
        <v>46227</v>
      </c>
      <c r="B10232" t="inlineStr">
        <is>
          <t>DL</t>
        </is>
      </c>
      <c r="C10232" s="9">
        <f>_xlfn.XLOOKUP(B10232,Carriers[Code],Carriers[Airline])</f>
        <v/>
      </c>
      <c r="D10232" t="n">
        <v>321</v>
      </c>
      <c r="E10232" t="inlineStr">
        <is>
          <t>LAX</t>
        </is>
      </c>
      <c r="F10232" s="10" t="n">
        <v>2030</v>
      </c>
      <c r="G10232" t="inlineStr">
        <is>
          <t>2000-2059</t>
        </is>
      </c>
      <c r="H10232" s="9">
        <f>INT(F10232/100)</f>
        <v/>
      </c>
      <c r="I10232" t="n">
        <v>14</v>
      </c>
      <c r="J10232" t="n">
        <v>0</v>
      </c>
      <c r="K10232" t="n">
        <v>-6</v>
      </c>
      <c r="L10232" t="n">
        <v>0</v>
      </c>
      <c r="M10232" t="n">
        <v>0</v>
      </c>
      <c r="O10232" t="n">
        <v>0</v>
      </c>
    </row>
    <row r="10233">
      <c r="A10233" s="8" t="n">
        <v>46227</v>
      </c>
      <c r="B10233" t="inlineStr">
        <is>
          <t>YX</t>
        </is>
      </c>
      <c r="C10233" s="9">
        <f>_xlfn.XLOOKUP(B10233,Carriers[Code],Carriers[Airline])</f>
        <v/>
      </c>
      <c r="D10233" t="n">
        <v>4715</v>
      </c>
      <c r="E10233" t="inlineStr">
        <is>
          <t>MDT</t>
        </is>
      </c>
      <c r="F10233" s="10" t="n">
        <v>2030</v>
      </c>
      <c r="G10233" t="inlineStr">
        <is>
          <t>2000-2059</t>
        </is>
      </c>
      <c r="H10233" s="9">
        <f>INT(F10233/100)</f>
        <v/>
      </c>
      <c r="I10233" t="n">
        <v>11</v>
      </c>
      <c r="J10233" t="n">
        <v>0</v>
      </c>
      <c r="K10233" t="n">
        <v>4</v>
      </c>
      <c r="L10233" t="n">
        <v>0</v>
      </c>
      <c r="M10233" t="n">
        <v>0</v>
      </c>
      <c r="O10233" t="n">
        <v>0</v>
      </c>
    </row>
    <row r="10234">
      <c r="A10234" s="8" t="n">
        <v>46227</v>
      </c>
      <c r="B10234" t="inlineStr">
        <is>
          <t>B6</t>
        </is>
      </c>
      <c r="C10234" s="9">
        <f>_xlfn.XLOOKUP(B10234,Carriers[Code],Carriers[Airline])</f>
        <v/>
      </c>
      <c r="D10234" t="n">
        <v>1337</v>
      </c>
      <c r="E10234" t="inlineStr">
        <is>
          <t>DTW</t>
        </is>
      </c>
      <c r="F10234" s="10" t="n">
        <v>2033</v>
      </c>
      <c r="G10234" t="inlineStr">
        <is>
          <t>2000-2059</t>
        </is>
      </c>
      <c r="H10234" s="9">
        <f>INT(F10234/100)</f>
        <v/>
      </c>
      <c r="I10234" t="n">
        <v>32</v>
      </c>
      <c r="J10234" t="n">
        <v>1</v>
      </c>
      <c r="K10234" t="n">
        <v>24</v>
      </c>
      <c r="L10234" t="n">
        <v>1</v>
      </c>
      <c r="M10234" t="n">
        <v>0</v>
      </c>
      <c r="O10234" t="n">
        <v>0</v>
      </c>
      <c r="P10234" t="n">
        <v>24</v>
      </c>
      <c r="Q10234" t="n">
        <v>0</v>
      </c>
      <c r="R10234" t="n">
        <v>0</v>
      </c>
      <c r="S10234" t="n">
        <v>0</v>
      </c>
      <c r="T10234" t="n">
        <v>0</v>
      </c>
    </row>
    <row r="10235">
      <c r="A10235" s="8" t="n">
        <v>46227</v>
      </c>
      <c r="B10235" t="inlineStr">
        <is>
          <t>YX</t>
        </is>
      </c>
      <c r="C10235" s="9">
        <f>_xlfn.XLOOKUP(B10235,Carriers[Code],Carriers[Airline])</f>
        <v/>
      </c>
      <c r="D10235" t="n">
        <v>5593</v>
      </c>
      <c r="E10235" t="inlineStr">
        <is>
          <t>JAX</t>
        </is>
      </c>
      <c r="F10235" s="10" t="n">
        <v>2035</v>
      </c>
      <c r="G10235" t="inlineStr">
        <is>
          <t>2000-2059</t>
        </is>
      </c>
      <c r="H10235" s="9">
        <f>INT(F10235/100)</f>
        <v/>
      </c>
      <c r="I10235" t="n">
        <v>-8</v>
      </c>
      <c r="J10235" t="n">
        <v>0</v>
      </c>
      <c r="K10235" t="n">
        <v>-21</v>
      </c>
      <c r="L10235" t="n">
        <v>0</v>
      </c>
      <c r="M10235" t="n">
        <v>0</v>
      </c>
      <c r="O10235" t="n">
        <v>0</v>
      </c>
    </row>
    <row r="10236">
      <c r="A10236" s="8" t="n">
        <v>46227</v>
      </c>
      <c r="B10236" t="inlineStr">
        <is>
          <t>YX</t>
        </is>
      </c>
      <c r="C10236" s="9">
        <f>_xlfn.XLOOKUP(B10236,Carriers[Code],Carriers[Airline])</f>
        <v/>
      </c>
      <c r="D10236" t="n">
        <v>5851</v>
      </c>
      <c r="E10236" t="inlineStr">
        <is>
          <t>BWI</t>
        </is>
      </c>
      <c r="F10236" s="10" t="n">
        <v>2035</v>
      </c>
      <c r="G10236" t="inlineStr">
        <is>
          <t>2000-2059</t>
        </is>
      </c>
      <c r="H10236" s="9">
        <f>INT(F10236/100)</f>
        <v/>
      </c>
      <c r="I10236" t="n">
        <v>-9</v>
      </c>
      <c r="J10236" t="n">
        <v>0</v>
      </c>
      <c r="K10236" t="n">
        <v>-30</v>
      </c>
      <c r="L10236" t="n">
        <v>0</v>
      </c>
      <c r="M10236" t="n">
        <v>0</v>
      </c>
      <c r="O10236" t="n">
        <v>0</v>
      </c>
    </row>
    <row r="10237">
      <c r="A10237" s="8" t="n">
        <v>46227</v>
      </c>
      <c r="B10237" t="inlineStr">
        <is>
          <t>B6</t>
        </is>
      </c>
      <c r="C10237" s="9">
        <f>_xlfn.XLOOKUP(B10237,Carriers[Code],Carriers[Airline])</f>
        <v/>
      </c>
      <c r="D10237" t="n">
        <v>1117</v>
      </c>
      <c r="E10237" t="inlineStr">
        <is>
          <t>JFK</t>
        </is>
      </c>
      <c r="F10237" s="10" t="n">
        <v>2038</v>
      </c>
      <c r="G10237" t="inlineStr">
        <is>
          <t>2000-2059</t>
        </is>
      </c>
      <c r="H10237" s="9">
        <f>INT(F10237/100)</f>
        <v/>
      </c>
      <c r="I10237" t="n">
        <v>25</v>
      </c>
      <c r="J10237" t="n">
        <v>1</v>
      </c>
      <c r="K10237" t="n">
        <v>11</v>
      </c>
      <c r="L10237" t="n">
        <v>0</v>
      </c>
      <c r="M10237" t="n">
        <v>0</v>
      </c>
      <c r="O10237" t="n">
        <v>0</v>
      </c>
    </row>
    <row r="10238">
      <c r="A10238" s="8" t="n">
        <v>46227</v>
      </c>
      <c r="B10238" t="inlineStr">
        <is>
          <t>B6</t>
        </is>
      </c>
      <c r="C10238" s="9">
        <f>_xlfn.XLOOKUP(B10238,Carriers[Code],Carriers[Airline])</f>
        <v/>
      </c>
      <c r="D10238" t="n">
        <v>1785</v>
      </c>
      <c r="E10238" t="inlineStr">
        <is>
          <t>PIT</t>
        </is>
      </c>
      <c r="F10238" s="10" t="n">
        <v>2038</v>
      </c>
      <c r="G10238" t="inlineStr">
        <is>
          <t>2000-2059</t>
        </is>
      </c>
      <c r="H10238" s="9">
        <f>INT(F10238/100)</f>
        <v/>
      </c>
      <c r="I10238" t="n">
        <v>-4</v>
      </c>
      <c r="J10238" t="n">
        <v>0</v>
      </c>
      <c r="K10238" t="n">
        <v>-2</v>
      </c>
      <c r="L10238" t="n">
        <v>0</v>
      </c>
      <c r="M10238" t="n">
        <v>0</v>
      </c>
      <c r="O10238" t="n">
        <v>0</v>
      </c>
    </row>
    <row r="10239">
      <c r="A10239" s="8" t="n">
        <v>46227</v>
      </c>
      <c r="B10239" t="inlineStr">
        <is>
          <t>UA</t>
        </is>
      </c>
      <c r="C10239" s="9">
        <f>_xlfn.XLOOKUP(B10239,Carriers[Code],Carriers[Airline])</f>
        <v/>
      </c>
      <c r="D10239" t="n">
        <v>2433</v>
      </c>
      <c r="E10239" t="inlineStr">
        <is>
          <t>DEN</t>
        </is>
      </c>
      <c r="F10239" s="10" t="n">
        <v>2039</v>
      </c>
      <c r="G10239" t="inlineStr">
        <is>
          <t>2000-2059</t>
        </is>
      </c>
      <c r="H10239" s="9">
        <f>INT(F10239/100)</f>
        <v/>
      </c>
      <c r="I10239" t="n">
        <v>-3</v>
      </c>
      <c r="J10239" t="n">
        <v>0</v>
      </c>
      <c r="K10239" t="n">
        <v>-32</v>
      </c>
      <c r="L10239" t="n">
        <v>0</v>
      </c>
      <c r="M10239" t="n">
        <v>0</v>
      </c>
      <c r="O10239" t="n">
        <v>0</v>
      </c>
    </row>
    <row r="10240">
      <c r="A10240" s="8" t="n">
        <v>46227</v>
      </c>
      <c r="B10240" t="inlineStr">
        <is>
          <t>DL</t>
        </is>
      </c>
      <c r="C10240" s="9">
        <f>_xlfn.XLOOKUP(B10240,Carriers[Code],Carriers[Airline])</f>
        <v/>
      </c>
      <c r="D10240" t="n">
        <v>900</v>
      </c>
      <c r="E10240" t="inlineStr">
        <is>
          <t>ATL</t>
        </is>
      </c>
      <c r="F10240" s="10" t="n">
        <v>2040</v>
      </c>
      <c r="G10240" t="inlineStr">
        <is>
          <t>2000-2059</t>
        </is>
      </c>
      <c r="H10240" s="9">
        <f>INT(F10240/100)</f>
        <v/>
      </c>
      <c r="I10240" t="n">
        <v>100</v>
      </c>
      <c r="J10240" t="n">
        <v>1</v>
      </c>
      <c r="K10240" t="n">
        <v>62</v>
      </c>
      <c r="L10240" t="n">
        <v>1</v>
      </c>
      <c r="M10240" t="n">
        <v>0</v>
      </c>
      <c r="O10240" t="n">
        <v>0</v>
      </c>
      <c r="P10240" t="n">
        <v>0</v>
      </c>
      <c r="Q10240" t="n">
        <v>0</v>
      </c>
      <c r="R10240" t="n">
        <v>0</v>
      </c>
      <c r="S10240" t="n">
        <v>0</v>
      </c>
      <c r="T10240" t="n">
        <v>62</v>
      </c>
    </row>
    <row r="10241">
      <c r="A10241" s="8" t="n">
        <v>46227</v>
      </c>
      <c r="B10241" t="inlineStr">
        <is>
          <t>DL</t>
        </is>
      </c>
      <c r="C10241" s="9">
        <f>_xlfn.XLOOKUP(B10241,Carriers[Code],Carriers[Airline])</f>
        <v/>
      </c>
      <c r="D10241" t="n">
        <v>2804</v>
      </c>
      <c r="E10241" t="inlineStr">
        <is>
          <t>ORD</t>
        </is>
      </c>
      <c r="F10241" s="10" t="n">
        <v>2045</v>
      </c>
      <c r="G10241" t="inlineStr">
        <is>
          <t>2000-2059</t>
        </is>
      </c>
      <c r="H10241" s="9">
        <f>INT(F10241/100)</f>
        <v/>
      </c>
      <c r="I10241" t="n">
        <v>38</v>
      </c>
      <c r="J10241" t="n">
        <v>1</v>
      </c>
      <c r="K10241" t="n">
        <v>20</v>
      </c>
      <c r="L10241" t="n">
        <v>1</v>
      </c>
      <c r="M10241" t="n">
        <v>0</v>
      </c>
      <c r="O10241" t="n">
        <v>0</v>
      </c>
      <c r="P10241" t="n">
        <v>1</v>
      </c>
      <c r="Q10241" t="n">
        <v>0</v>
      </c>
      <c r="R10241" t="n">
        <v>0</v>
      </c>
      <c r="S10241" t="n">
        <v>0</v>
      </c>
      <c r="T10241" t="n">
        <v>19</v>
      </c>
    </row>
    <row r="10242">
      <c r="A10242" s="8" t="n">
        <v>46227</v>
      </c>
      <c r="B10242" t="inlineStr">
        <is>
          <t>YX</t>
        </is>
      </c>
      <c r="C10242" s="9">
        <f>_xlfn.XLOOKUP(B10242,Carriers[Code],Carriers[Airline])</f>
        <v/>
      </c>
      <c r="D10242" t="n">
        <v>5801</v>
      </c>
      <c r="E10242" t="inlineStr">
        <is>
          <t>CVG</t>
        </is>
      </c>
      <c r="F10242" s="10" t="n">
        <v>2045</v>
      </c>
      <c r="G10242" t="inlineStr">
        <is>
          <t>2000-2059</t>
        </is>
      </c>
      <c r="H10242" s="9">
        <f>INT(F10242/100)</f>
        <v/>
      </c>
      <c r="I10242" t="n">
        <v>-9</v>
      </c>
      <c r="J10242" t="n">
        <v>0</v>
      </c>
      <c r="K10242" t="n">
        <v>-8</v>
      </c>
      <c r="L10242" t="n">
        <v>0</v>
      </c>
      <c r="M10242" t="n">
        <v>0</v>
      </c>
      <c r="O10242" t="n">
        <v>0</v>
      </c>
    </row>
    <row r="10243">
      <c r="A10243" s="8" t="n">
        <v>46227</v>
      </c>
      <c r="B10243" t="inlineStr">
        <is>
          <t>B6</t>
        </is>
      </c>
      <c r="C10243" s="9">
        <f>_xlfn.XLOOKUP(B10243,Carriers[Code],Carriers[Airline])</f>
        <v/>
      </c>
      <c r="D10243" t="n">
        <v>2783</v>
      </c>
      <c r="E10243" t="inlineStr">
        <is>
          <t>RDU</t>
        </is>
      </c>
      <c r="F10243" s="10" t="n">
        <v>2054</v>
      </c>
      <c r="G10243" t="inlineStr">
        <is>
          <t>2000-2059</t>
        </is>
      </c>
      <c r="H10243" s="9">
        <f>INT(F10243/100)</f>
        <v/>
      </c>
      <c r="I10243" t="n">
        <v>49</v>
      </c>
      <c r="J10243" t="n">
        <v>1</v>
      </c>
      <c r="K10243" t="n">
        <v>37</v>
      </c>
      <c r="L10243" t="n">
        <v>1</v>
      </c>
      <c r="M10243" t="n">
        <v>0</v>
      </c>
      <c r="O10243" t="n">
        <v>0</v>
      </c>
      <c r="P10243" t="n">
        <v>5</v>
      </c>
      <c r="Q10243" t="n">
        <v>0</v>
      </c>
      <c r="R10243" t="n">
        <v>0</v>
      </c>
      <c r="S10243" t="n">
        <v>0</v>
      </c>
      <c r="T10243" t="n">
        <v>32</v>
      </c>
    </row>
    <row r="10244">
      <c r="A10244" s="8" t="n">
        <v>46227</v>
      </c>
      <c r="B10244" t="inlineStr">
        <is>
          <t>B6</t>
        </is>
      </c>
      <c r="C10244" s="9">
        <f>_xlfn.XLOOKUP(B10244,Carriers[Code],Carriers[Airline])</f>
        <v/>
      </c>
      <c r="D10244" t="n">
        <v>206</v>
      </c>
      <c r="E10244" t="inlineStr">
        <is>
          <t>PQI</t>
        </is>
      </c>
      <c r="F10244" s="10" t="n">
        <v>2055</v>
      </c>
      <c r="G10244" t="inlineStr">
        <is>
          <t>2000-2059</t>
        </is>
      </c>
      <c r="H10244" s="9">
        <f>INT(F10244/100)</f>
        <v/>
      </c>
      <c r="I10244" t="n">
        <v>117</v>
      </c>
      <c r="J10244" t="n">
        <v>1</v>
      </c>
      <c r="K10244" t="n">
        <v>105</v>
      </c>
      <c r="L10244" t="n">
        <v>1</v>
      </c>
      <c r="M10244" t="n">
        <v>0</v>
      </c>
      <c r="O10244" t="n">
        <v>0</v>
      </c>
      <c r="P10244" t="n">
        <v>0</v>
      </c>
      <c r="Q10244" t="n">
        <v>0</v>
      </c>
      <c r="R10244" t="n">
        <v>0</v>
      </c>
      <c r="S10244" t="n">
        <v>0</v>
      </c>
      <c r="T10244" t="n">
        <v>105</v>
      </c>
    </row>
    <row r="10245">
      <c r="A10245" s="8" t="n">
        <v>46227</v>
      </c>
      <c r="B10245" t="inlineStr">
        <is>
          <t>B6</t>
        </is>
      </c>
      <c r="C10245" s="9">
        <f>_xlfn.XLOOKUP(B10245,Carriers[Code],Carriers[Airline])</f>
        <v/>
      </c>
      <c r="D10245" t="n">
        <v>413</v>
      </c>
      <c r="E10245" t="inlineStr">
        <is>
          <t>SFO</t>
        </is>
      </c>
      <c r="F10245" s="10" t="n">
        <v>2055</v>
      </c>
      <c r="G10245" t="inlineStr">
        <is>
          <t>2000-2059</t>
        </is>
      </c>
      <c r="H10245" s="9">
        <f>INT(F10245/100)</f>
        <v/>
      </c>
      <c r="I10245" t="n">
        <v>124</v>
      </c>
      <c r="J10245" t="n">
        <v>1</v>
      </c>
      <c r="K10245" t="n">
        <v>105</v>
      </c>
      <c r="L10245" t="n">
        <v>1</v>
      </c>
      <c r="M10245" t="n">
        <v>0</v>
      </c>
      <c r="O10245" t="n">
        <v>0</v>
      </c>
      <c r="P10245" t="n">
        <v>0</v>
      </c>
      <c r="Q10245" t="n">
        <v>0</v>
      </c>
      <c r="R10245" t="n">
        <v>0</v>
      </c>
      <c r="S10245" t="n">
        <v>0</v>
      </c>
      <c r="T10245" t="n">
        <v>105</v>
      </c>
    </row>
    <row r="10246">
      <c r="A10246" s="8" t="n">
        <v>46227</v>
      </c>
      <c r="B10246" t="inlineStr">
        <is>
          <t>DL</t>
        </is>
      </c>
      <c r="C10246" s="9">
        <f>_xlfn.XLOOKUP(B10246,Carriers[Code],Carriers[Airline])</f>
        <v/>
      </c>
      <c r="D10246" t="n">
        <v>2919</v>
      </c>
      <c r="E10246" t="inlineStr">
        <is>
          <t>SFO</t>
        </is>
      </c>
      <c r="F10246" s="10" t="n">
        <v>2055</v>
      </c>
      <c r="G10246" t="inlineStr">
        <is>
          <t>2000-2059</t>
        </is>
      </c>
      <c r="H10246" s="9">
        <f>INT(F10246/100)</f>
        <v/>
      </c>
      <c r="I10246" t="n">
        <v>-4</v>
      </c>
      <c r="J10246" t="n">
        <v>0</v>
      </c>
      <c r="K10246" t="n">
        <v>-14</v>
      </c>
      <c r="L10246" t="n">
        <v>0</v>
      </c>
      <c r="M10246" t="n">
        <v>0</v>
      </c>
      <c r="O10246" t="n">
        <v>0</v>
      </c>
    </row>
    <row r="10247">
      <c r="A10247" s="8" t="n">
        <v>46227</v>
      </c>
      <c r="B10247" t="inlineStr">
        <is>
          <t>YX</t>
        </is>
      </c>
      <c r="C10247" s="9">
        <f>_xlfn.XLOOKUP(B10247,Carriers[Code],Carriers[Airline])</f>
        <v/>
      </c>
      <c r="D10247" t="n">
        <v>5655</v>
      </c>
      <c r="E10247" t="inlineStr">
        <is>
          <t>CLE</t>
        </is>
      </c>
      <c r="F10247" s="10" t="n">
        <v>2055</v>
      </c>
      <c r="G10247" t="inlineStr">
        <is>
          <t>2000-2059</t>
        </is>
      </c>
      <c r="H10247" s="9">
        <f>INT(F10247/100)</f>
        <v/>
      </c>
      <c r="I10247" t="n">
        <v>75</v>
      </c>
      <c r="J10247" t="n">
        <v>1</v>
      </c>
      <c r="K10247" t="n">
        <v>62</v>
      </c>
      <c r="L10247" t="n">
        <v>1</v>
      </c>
      <c r="M10247" t="n">
        <v>0</v>
      </c>
      <c r="O10247" t="n">
        <v>0</v>
      </c>
      <c r="P10247" t="n">
        <v>0</v>
      </c>
      <c r="Q10247" t="n">
        <v>0</v>
      </c>
      <c r="R10247" t="n">
        <v>0</v>
      </c>
      <c r="S10247" t="n">
        <v>0</v>
      </c>
      <c r="T10247" t="n">
        <v>62</v>
      </c>
    </row>
    <row r="10248">
      <c r="A10248" s="8" t="n">
        <v>46227</v>
      </c>
      <c r="B10248" t="inlineStr">
        <is>
          <t>AA</t>
        </is>
      </c>
      <c r="C10248" s="9">
        <f>_xlfn.XLOOKUP(B10248,Carriers[Code],Carriers[Airline])</f>
        <v/>
      </c>
      <c r="D10248" t="n">
        <v>1541</v>
      </c>
      <c r="E10248" t="inlineStr">
        <is>
          <t>DCA</t>
        </is>
      </c>
      <c r="F10248" s="10" t="n">
        <v>2056</v>
      </c>
      <c r="G10248" t="inlineStr">
        <is>
          <t>2000-2059</t>
        </is>
      </c>
      <c r="H10248" s="9">
        <f>INT(F10248/100)</f>
        <v/>
      </c>
      <c r="I10248" t="n">
        <v>-1</v>
      </c>
      <c r="J10248" t="n">
        <v>0</v>
      </c>
      <c r="K10248" t="n">
        <v>-11</v>
      </c>
      <c r="L10248" t="n">
        <v>0</v>
      </c>
      <c r="M10248" t="n">
        <v>0</v>
      </c>
      <c r="O10248" t="n">
        <v>0</v>
      </c>
    </row>
    <row r="10249">
      <c r="A10249" s="8" t="n">
        <v>46227</v>
      </c>
      <c r="B10249" t="inlineStr">
        <is>
          <t>YX</t>
        </is>
      </c>
      <c r="C10249" s="9">
        <f>_xlfn.XLOOKUP(B10249,Carriers[Code],Carriers[Airline])</f>
        <v/>
      </c>
      <c r="D10249" t="n">
        <v>5609</v>
      </c>
      <c r="E10249" t="inlineStr">
        <is>
          <t>LGA</t>
        </is>
      </c>
      <c r="F10249" s="10" t="n">
        <v>2100</v>
      </c>
      <c r="G10249" t="inlineStr">
        <is>
          <t>2100-2159</t>
        </is>
      </c>
      <c r="H10249" s="9">
        <f>INT(F10249/100)</f>
        <v/>
      </c>
      <c r="I10249" t="n">
        <v>-8</v>
      </c>
      <c r="J10249" t="n">
        <v>0</v>
      </c>
      <c r="K10249" t="n">
        <v>-13</v>
      </c>
      <c r="L10249" t="n">
        <v>0</v>
      </c>
      <c r="M10249" t="n">
        <v>0</v>
      </c>
      <c r="O10249" t="n">
        <v>0</v>
      </c>
    </row>
    <row r="10250">
      <c r="A10250" s="8" t="n">
        <v>46227</v>
      </c>
      <c r="B10250" t="inlineStr">
        <is>
          <t>B6</t>
        </is>
      </c>
      <c r="C10250" s="9">
        <f>_xlfn.XLOOKUP(B10250,Carriers[Code],Carriers[Airline])</f>
        <v/>
      </c>
      <c r="D10250" t="n">
        <v>591</v>
      </c>
      <c r="E10250" t="inlineStr">
        <is>
          <t>TPA</t>
        </is>
      </c>
      <c r="F10250" s="10" t="n">
        <v>2103</v>
      </c>
      <c r="G10250" t="inlineStr">
        <is>
          <t>2100-2159</t>
        </is>
      </c>
      <c r="H10250" s="9">
        <f>INT(F10250/100)</f>
        <v/>
      </c>
      <c r="I10250" t="n">
        <v>26</v>
      </c>
      <c r="J10250" t="n">
        <v>1</v>
      </c>
      <c r="K10250" t="n">
        <v>16</v>
      </c>
      <c r="L10250" t="n">
        <v>1</v>
      </c>
      <c r="M10250" t="n">
        <v>0</v>
      </c>
      <c r="O10250" t="n">
        <v>0</v>
      </c>
      <c r="P10250" t="n">
        <v>9</v>
      </c>
      <c r="Q10250" t="n">
        <v>0</v>
      </c>
      <c r="R10250" t="n">
        <v>0</v>
      </c>
      <c r="S10250" t="n">
        <v>0</v>
      </c>
      <c r="T10250" t="n">
        <v>7</v>
      </c>
    </row>
    <row r="10251">
      <c r="A10251" s="8" t="n">
        <v>46227</v>
      </c>
      <c r="B10251" t="inlineStr">
        <is>
          <t>DL</t>
        </is>
      </c>
      <c r="C10251" s="9">
        <f>_xlfn.XLOOKUP(B10251,Carriers[Code],Carriers[Airline])</f>
        <v/>
      </c>
      <c r="D10251" t="n">
        <v>2896</v>
      </c>
      <c r="E10251" t="inlineStr">
        <is>
          <t>DTW</t>
        </is>
      </c>
      <c r="F10251" s="10" t="n">
        <v>2105</v>
      </c>
      <c r="G10251" t="inlineStr">
        <is>
          <t>2100-2159</t>
        </is>
      </c>
      <c r="H10251" s="9">
        <f>INT(F10251/100)</f>
        <v/>
      </c>
      <c r="I10251" t="n">
        <v>-2</v>
      </c>
      <c r="J10251" t="n">
        <v>0</v>
      </c>
      <c r="K10251" t="n">
        <v>-14</v>
      </c>
      <c r="L10251" t="n">
        <v>0</v>
      </c>
      <c r="M10251" t="n">
        <v>0</v>
      </c>
      <c r="O10251" t="n">
        <v>0</v>
      </c>
    </row>
    <row r="10252">
      <c r="A10252" s="8" t="n">
        <v>46227</v>
      </c>
      <c r="B10252" t="inlineStr">
        <is>
          <t>YX</t>
        </is>
      </c>
      <c r="C10252" s="9">
        <f>_xlfn.XLOOKUP(B10252,Carriers[Code],Carriers[Airline])</f>
        <v/>
      </c>
      <c r="D10252" t="n">
        <v>5594</v>
      </c>
      <c r="E10252" t="inlineStr">
        <is>
          <t>MEM</t>
        </is>
      </c>
      <c r="F10252" s="10" t="n">
        <v>2115</v>
      </c>
      <c r="G10252" t="inlineStr">
        <is>
          <t>2100-2159</t>
        </is>
      </c>
      <c r="H10252" s="9">
        <f>INT(F10252/100)</f>
        <v/>
      </c>
      <c r="I10252" t="n">
        <v>-5</v>
      </c>
      <c r="J10252" t="n">
        <v>0</v>
      </c>
      <c r="K10252" t="n">
        <v>-13</v>
      </c>
      <c r="L10252" t="n">
        <v>0</v>
      </c>
      <c r="M10252" t="n">
        <v>0</v>
      </c>
      <c r="O10252" t="n">
        <v>0</v>
      </c>
    </row>
    <row r="10253">
      <c r="A10253" s="8" t="n">
        <v>46227</v>
      </c>
      <c r="B10253" t="inlineStr">
        <is>
          <t>YX</t>
        </is>
      </c>
      <c r="C10253" s="9">
        <f>_xlfn.XLOOKUP(B10253,Carriers[Code],Carriers[Airline])</f>
        <v/>
      </c>
      <c r="D10253" t="n">
        <v>5702</v>
      </c>
      <c r="E10253" t="inlineStr">
        <is>
          <t>JFK</t>
        </is>
      </c>
      <c r="F10253" s="10" t="n">
        <v>2120</v>
      </c>
      <c r="G10253" t="inlineStr">
        <is>
          <t>2100-2159</t>
        </is>
      </c>
      <c r="H10253" s="9">
        <f>INT(F10253/100)</f>
        <v/>
      </c>
      <c r="I10253" t="n">
        <v>-8</v>
      </c>
      <c r="J10253" t="n">
        <v>0</v>
      </c>
      <c r="K10253" t="n">
        <v>-16</v>
      </c>
      <c r="L10253" t="n">
        <v>0</v>
      </c>
      <c r="M10253" t="n">
        <v>0</v>
      </c>
      <c r="O10253" t="n">
        <v>0</v>
      </c>
    </row>
    <row r="10254">
      <c r="A10254" s="8" t="n">
        <v>46227</v>
      </c>
      <c r="B10254" t="inlineStr">
        <is>
          <t>YX</t>
        </is>
      </c>
      <c r="C10254" s="9">
        <f>_xlfn.XLOOKUP(B10254,Carriers[Code],Carriers[Airline])</f>
        <v/>
      </c>
      <c r="D10254" t="n">
        <v>4662</v>
      </c>
      <c r="E10254" t="inlineStr">
        <is>
          <t>ROC</t>
        </is>
      </c>
      <c r="F10254" s="10" t="n">
        <v>2129</v>
      </c>
      <c r="G10254" t="inlineStr">
        <is>
          <t>2100-2159</t>
        </is>
      </c>
      <c r="H10254" s="9">
        <f>INT(F10254/100)</f>
        <v/>
      </c>
      <c r="I10254" t="n">
        <v>148</v>
      </c>
      <c r="J10254" t="n">
        <v>1</v>
      </c>
      <c r="K10254" t="n">
        <v>133</v>
      </c>
      <c r="L10254" t="n">
        <v>1</v>
      </c>
      <c r="M10254" t="n">
        <v>0</v>
      </c>
      <c r="O10254" t="n">
        <v>0</v>
      </c>
      <c r="P10254" t="n">
        <v>0</v>
      </c>
      <c r="Q10254" t="n">
        <v>0</v>
      </c>
      <c r="R10254" t="n">
        <v>0</v>
      </c>
      <c r="S10254" t="n">
        <v>0</v>
      </c>
      <c r="T10254" t="n">
        <v>133</v>
      </c>
    </row>
    <row r="10255">
      <c r="A10255" s="8" t="n">
        <v>46227</v>
      </c>
      <c r="B10255" t="inlineStr">
        <is>
          <t>YX</t>
        </is>
      </c>
      <c r="C10255" s="9">
        <f>_xlfn.XLOOKUP(B10255,Carriers[Code],Carriers[Airline])</f>
        <v/>
      </c>
      <c r="D10255" t="n">
        <v>5676</v>
      </c>
      <c r="E10255" t="inlineStr">
        <is>
          <t>RIC</t>
        </is>
      </c>
      <c r="F10255" s="10" t="n">
        <v>2130</v>
      </c>
      <c r="G10255" t="inlineStr">
        <is>
          <t>2100-2159</t>
        </is>
      </c>
      <c r="H10255" s="9">
        <f>INT(F10255/100)</f>
        <v/>
      </c>
      <c r="I10255" t="n">
        <v>-12</v>
      </c>
      <c r="J10255" t="n">
        <v>0</v>
      </c>
      <c r="K10255" t="n">
        <v>-28</v>
      </c>
      <c r="L10255" t="n">
        <v>0</v>
      </c>
      <c r="M10255" t="n">
        <v>0</v>
      </c>
      <c r="O10255" t="n">
        <v>0</v>
      </c>
    </row>
    <row r="10256">
      <c r="A10256" s="8" t="n">
        <v>46227</v>
      </c>
      <c r="B10256" t="inlineStr">
        <is>
          <t>B6</t>
        </is>
      </c>
      <c r="C10256" s="9">
        <f>_xlfn.XLOOKUP(B10256,Carriers[Code],Carriers[Airline])</f>
        <v/>
      </c>
      <c r="D10256" t="n">
        <v>845</v>
      </c>
      <c r="E10256" t="inlineStr">
        <is>
          <t>SYR</t>
        </is>
      </c>
      <c r="F10256" s="10" t="n">
        <v>2135</v>
      </c>
      <c r="G10256" t="inlineStr">
        <is>
          <t>2100-2159</t>
        </is>
      </c>
      <c r="H10256" s="9">
        <f>INT(F10256/100)</f>
        <v/>
      </c>
      <c r="I10256" t="n">
        <v>60</v>
      </c>
      <c r="J10256" t="n">
        <v>1</v>
      </c>
      <c r="K10256" t="n">
        <v>57</v>
      </c>
      <c r="L10256" t="n">
        <v>1</v>
      </c>
      <c r="M10256" t="n">
        <v>0</v>
      </c>
      <c r="O10256" t="n">
        <v>0</v>
      </c>
      <c r="P10256" t="n">
        <v>37</v>
      </c>
      <c r="Q10256" t="n">
        <v>0</v>
      </c>
      <c r="R10256" t="n">
        <v>0</v>
      </c>
      <c r="S10256" t="n">
        <v>0</v>
      </c>
      <c r="T10256" t="n">
        <v>20</v>
      </c>
    </row>
    <row r="10257">
      <c r="A10257" s="8" t="n">
        <v>46227</v>
      </c>
      <c r="B10257" t="inlineStr">
        <is>
          <t>YX</t>
        </is>
      </c>
      <c r="C10257" s="9">
        <f>_xlfn.XLOOKUP(B10257,Carriers[Code],Carriers[Airline])</f>
        <v/>
      </c>
      <c r="D10257" t="n">
        <v>5704</v>
      </c>
      <c r="E10257" t="inlineStr">
        <is>
          <t>DCA</t>
        </is>
      </c>
      <c r="F10257" s="10" t="n">
        <v>2148</v>
      </c>
      <c r="G10257" t="inlineStr">
        <is>
          <t>2100-2159</t>
        </is>
      </c>
      <c r="H10257" s="9">
        <f>INT(F10257/100)</f>
        <v/>
      </c>
      <c r="I10257" t="n">
        <v>-14</v>
      </c>
      <c r="J10257" t="n">
        <v>0</v>
      </c>
      <c r="K10257" t="n">
        <v>-38</v>
      </c>
      <c r="L10257" t="n">
        <v>0</v>
      </c>
      <c r="M10257" t="n">
        <v>0</v>
      </c>
      <c r="O10257" t="n">
        <v>0</v>
      </c>
    </row>
    <row r="10258">
      <c r="A10258" s="8" t="n">
        <v>46227</v>
      </c>
      <c r="B10258" t="inlineStr">
        <is>
          <t>YX</t>
        </is>
      </c>
      <c r="C10258" s="9">
        <f>_xlfn.XLOOKUP(B10258,Carriers[Code],Carriers[Airline])</f>
        <v/>
      </c>
      <c r="D10258" t="n">
        <v>5840</v>
      </c>
      <c r="E10258" t="inlineStr">
        <is>
          <t>LGA</t>
        </is>
      </c>
      <c r="F10258" s="10" t="n">
        <v>2200</v>
      </c>
      <c r="G10258" t="inlineStr">
        <is>
          <t>2200-2259</t>
        </is>
      </c>
      <c r="H10258" s="9">
        <f>INT(F10258/100)</f>
        <v/>
      </c>
      <c r="I10258" t="n">
        <v>-7</v>
      </c>
      <c r="J10258" t="n">
        <v>0</v>
      </c>
      <c r="K10258" t="n">
        <v>-19</v>
      </c>
      <c r="L10258" t="n">
        <v>0</v>
      </c>
      <c r="M10258" t="n">
        <v>0</v>
      </c>
      <c r="O10258" t="n">
        <v>0</v>
      </c>
    </row>
    <row r="10259">
      <c r="A10259" s="8" t="n">
        <v>46227</v>
      </c>
      <c r="B10259" t="inlineStr">
        <is>
          <t>B6</t>
        </is>
      </c>
      <c r="C10259" s="9">
        <f>_xlfn.XLOOKUP(B10259,Carriers[Code],Carriers[Airline])</f>
        <v/>
      </c>
      <c r="D10259" t="n">
        <v>715</v>
      </c>
      <c r="E10259" t="inlineStr">
        <is>
          <t>BUF</t>
        </is>
      </c>
      <c r="F10259" s="10" t="n">
        <v>2210</v>
      </c>
      <c r="G10259" t="inlineStr">
        <is>
          <t>2200-2259</t>
        </is>
      </c>
      <c r="H10259" s="9">
        <f>INT(F10259/100)</f>
        <v/>
      </c>
      <c r="I10259" t="n">
        <v>19</v>
      </c>
      <c r="J10259" t="n">
        <v>1</v>
      </c>
      <c r="K10259" t="n">
        <v>14</v>
      </c>
      <c r="L10259" t="n">
        <v>0</v>
      </c>
      <c r="M10259" t="n">
        <v>0</v>
      </c>
      <c r="O10259" t="n">
        <v>0</v>
      </c>
    </row>
    <row r="10260">
      <c r="A10260" s="8" t="n">
        <v>46227</v>
      </c>
      <c r="B10260" t="inlineStr">
        <is>
          <t>WN</t>
        </is>
      </c>
      <c r="C10260" s="9">
        <f>_xlfn.XLOOKUP(B10260,Carriers[Code],Carriers[Airline])</f>
        <v/>
      </c>
      <c r="D10260" t="n">
        <v>736</v>
      </c>
      <c r="E10260" t="inlineStr">
        <is>
          <t>BWI</t>
        </is>
      </c>
      <c r="F10260" s="10" t="n">
        <v>2215</v>
      </c>
      <c r="G10260" t="inlineStr">
        <is>
          <t>2200-2259</t>
        </is>
      </c>
      <c r="H10260" s="9">
        <f>INT(F10260/100)</f>
        <v/>
      </c>
      <c r="I10260" t="n">
        <v>-8</v>
      </c>
      <c r="J10260" t="n">
        <v>0</v>
      </c>
      <c r="K10260" t="n">
        <v>-29</v>
      </c>
      <c r="L10260" t="n">
        <v>0</v>
      </c>
      <c r="M10260" t="n">
        <v>0</v>
      </c>
      <c r="O10260" t="n">
        <v>0</v>
      </c>
    </row>
    <row r="10261">
      <c r="A10261" s="8" t="n">
        <v>46227</v>
      </c>
      <c r="B10261" t="inlineStr">
        <is>
          <t>B6</t>
        </is>
      </c>
      <c r="C10261" s="9">
        <f>_xlfn.XLOOKUP(B10261,Carriers[Code],Carriers[Airline])</f>
        <v/>
      </c>
      <c r="D10261" t="n">
        <v>561</v>
      </c>
      <c r="E10261" t="inlineStr">
        <is>
          <t>SJU</t>
        </is>
      </c>
      <c r="F10261" s="10" t="n">
        <v>2216</v>
      </c>
      <c r="G10261" t="inlineStr">
        <is>
          <t>2200-2259</t>
        </is>
      </c>
      <c r="H10261" s="9">
        <f>INT(F10261/100)</f>
        <v/>
      </c>
      <c r="I10261" t="n">
        <v>130</v>
      </c>
      <c r="J10261" t="n">
        <v>1</v>
      </c>
      <c r="K10261" t="n">
        <v>119</v>
      </c>
      <c r="L10261" t="n">
        <v>1</v>
      </c>
      <c r="M10261" t="n">
        <v>0</v>
      </c>
      <c r="O10261" t="n">
        <v>0</v>
      </c>
      <c r="P10261" t="n">
        <v>31</v>
      </c>
      <c r="Q10261" t="n">
        <v>0</v>
      </c>
      <c r="R10261" t="n">
        <v>0</v>
      </c>
      <c r="S10261" t="n">
        <v>0</v>
      </c>
      <c r="T10261" t="n">
        <v>88</v>
      </c>
    </row>
    <row r="10262">
      <c r="A10262" s="8" t="n">
        <v>46228</v>
      </c>
      <c r="B10262" t="inlineStr">
        <is>
          <t>B6</t>
        </is>
      </c>
      <c r="C10262" s="9">
        <f>_xlfn.XLOOKUP(B10262,Carriers[Code],Carriers[Airline])</f>
        <v/>
      </c>
      <c r="D10262" t="n">
        <v>917</v>
      </c>
      <c r="E10262" t="inlineStr">
        <is>
          <t>JFK</t>
        </is>
      </c>
      <c r="F10262" s="10" t="n">
        <v>501</v>
      </c>
      <c r="G10262" t="inlineStr">
        <is>
          <t>0001-0559</t>
        </is>
      </c>
      <c r="H10262" s="9">
        <f>INT(F10262/100)</f>
        <v/>
      </c>
      <c r="I10262" t="n">
        <v>-3</v>
      </c>
      <c r="J10262" t="n">
        <v>0</v>
      </c>
      <c r="K10262" t="n">
        <v>-17</v>
      </c>
      <c r="L10262" t="n">
        <v>0</v>
      </c>
      <c r="M10262" t="n">
        <v>0</v>
      </c>
      <c r="O10262" t="n">
        <v>0</v>
      </c>
    </row>
    <row r="10263">
      <c r="A10263" s="8" t="n">
        <v>46228</v>
      </c>
      <c r="B10263" t="inlineStr">
        <is>
          <t>AA</t>
        </is>
      </c>
      <c r="C10263" s="9">
        <f>_xlfn.XLOOKUP(B10263,Carriers[Code],Carriers[Airline])</f>
        <v/>
      </c>
      <c r="D10263" t="n">
        <v>1418</v>
      </c>
      <c r="E10263" t="inlineStr">
        <is>
          <t>MIA</t>
        </is>
      </c>
      <c r="F10263" s="10" t="n">
        <v>510</v>
      </c>
      <c r="G10263" t="inlineStr">
        <is>
          <t>0001-0559</t>
        </is>
      </c>
      <c r="H10263" s="9">
        <f>INT(F10263/100)</f>
        <v/>
      </c>
      <c r="I10263" t="n">
        <v>-5</v>
      </c>
      <c r="J10263" t="n">
        <v>0</v>
      </c>
      <c r="K10263" t="n">
        <v>-24</v>
      </c>
      <c r="L10263" t="n">
        <v>0</v>
      </c>
      <c r="M10263" t="n">
        <v>0</v>
      </c>
      <c r="O10263" t="n">
        <v>0</v>
      </c>
    </row>
    <row r="10264">
      <c r="A10264" s="8" t="n">
        <v>46228</v>
      </c>
      <c r="B10264" t="inlineStr">
        <is>
          <t>AA</t>
        </is>
      </c>
      <c r="C10264" s="9">
        <f>_xlfn.XLOOKUP(B10264,Carriers[Code],Carriers[Airline])</f>
        <v/>
      </c>
      <c r="D10264" t="n">
        <v>3324</v>
      </c>
      <c r="E10264" t="inlineStr">
        <is>
          <t>ORD</t>
        </is>
      </c>
      <c r="F10264" s="10" t="n">
        <v>510</v>
      </c>
      <c r="G10264" t="inlineStr">
        <is>
          <t>0001-0559</t>
        </is>
      </c>
      <c r="H10264" s="9">
        <f>INT(F10264/100)</f>
        <v/>
      </c>
      <c r="I10264" t="n">
        <v>-7</v>
      </c>
      <c r="J10264" t="n">
        <v>0</v>
      </c>
      <c r="K10264" t="n">
        <v>-27</v>
      </c>
      <c r="L10264" t="n">
        <v>0</v>
      </c>
      <c r="M10264" t="n">
        <v>0</v>
      </c>
      <c r="O10264" t="n">
        <v>0</v>
      </c>
    </row>
    <row r="10265">
      <c r="A10265" s="8" t="n">
        <v>46228</v>
      </c>
      <c r="B10265" t="inlineStr">
        <is>
          <t>B6</t>
        </is>
      </c>
      <c r="C10265" s="9">
        <f>_xlfn.XLOOKUP(B10265,Carriers[Code],Carriers[Airline])</f>
        <v/>
      </c>
      <c r="D10265" t="n">
        <v>569</v>
      </c>
      <c r="E10265" t="inlineStr">
        <is>
          <t>FLL</t>
        </is>
      </c>
      <c r="F10265" s="10" t="n">
        <v>510</v>
      </c>
      <c r="G10265" t="inlineStr">
        <is>
          <t>0001-0559</t>
        </is>
      </c>
      <c r="H10265" s="9">
        <f>INT(F10265/100)</f>
        <v/>
      </c>
      <c r="I10265" t="n">
        <v>0</v>
      </c>
      <c r="J10265" t="n">
        <v>0</v>
      </c>
      <c r="K10265" t="n">
        <v>-1</v>
      </c>
      <c r="L10265" t="n">
        <v>0</v>
      </c>
      <c r="M10265" t="n">
        <v>0</v>
      </c>
      <c r="O10265" t="n">
        <v>0</v>
      </c>
    </row>
    <row r="10266">
      <c r="A10266" s="8" t="n">
        <v>46228</v>
      </c>
      <c r="B10266" t="inlineStr">
        <is>
          <t>WN</t>
        </is>
      </c>
      <c r="C10266" s="9">
        <f>_xlfn.XLOOKUP(B10266,Carriers[Code],Carriers[Airline])</f>
        <v/>
      </c>
      <c r="D10266" t="n">
        <v>727</v>
      </c>
      <c r="E10266" t="inlineStr">
        <is>
          <t>BWI</t>
        </is>
      </c>
      <c r="F10266" s="10" t="n">
        <v>510</v>
      </c>
      <c r="G10266" t="inlineStr">
        <is>
          <t>0001-0559</t>
        </is>
      </c>
      <c r="H10266" s="9">
        <f>INT(F10266/100)</f>
        <v/>
      </c>
      <c r="I10266" t="n">
        <v>1</v>
      </c>
      <c r="J10266" t="n">
        <v>0</v>
      </c>
      <c r="K10266" t="n">
        <v>-14</v>
      </c>
      <c r="L10266" t="n">
        <v>0</v>
      </c>
      <c r="M10266" t="n">
        <v>0</v>
      </c>
      <c r="O10266" t="n">
        <v>0</v>
      </c>
    </row>
    <row r="10267">
      <c r="A10267" s="8" t="n">
        <v>46228</v>
      </c>
      <c r="B10267" t="inlineStr">
        <is>
          <t>WN</t>
        </is>
      </c>
      <c r="C10267" s="9">
        <f>_xlfn.XLOOKUP(B10267,Carriers[Code],Carriers[Airline])</f>
        <v/>
      </c>
      <c r="D10267" t="n">
        <v>3239</v>
      </c>
      <c r="E10267" t="inlineStr">
        <is>
          <t>MDW</t>
        </is>
      </c>
      <c r="F10267" s="10" t="n">
        <v>520</v>
      </c>
      <c r="G10267" t="inlineStr">
        <is>
          <t>0001-0559</t>
        </is>
      </c>
      <c r="H10267" s="9">
        <f>INT(F10267/100)</f>
        <v/>
      </c>
      <c r="I10267" t="n">
        <v>-7</v>
      </c>
      <c r="J10267" t="n">
        <v>0</v>
      </c>
      <c r="K10267" t="n">
        <v>-25</v>
      </c>
      <c r="L10267" t="n">
        <v>0</v>
      </c>
      <c r="M10267" t="n">
        <v>0</v>
      </c>
      <c r="O10267" t="n">
        <v>0</v>
      </c>
    </row>
    <row r="10268">
      <c r="A10268" s="8" t="n">
        <v>46228</v>
      </c>
      <c r="B10268" t="inlineStr">
        <is>
          <t>DL</t>
        </is>
      </c>
      <c r="C10268" s="9">
        <f>_xlfn.XLOOKUP(B10268,Carriers[Code],Carriers[Airline])</f>
        <v/>
      </c>
      <c r="D10268" t="n">
        <v>1019</v>
      </c>
      <c r="E10268" t="inlineStr">
        <is>
          <t>DTW</t>
        </is>
      </c>
      <c r="F10268" s="10" t="n">
        <v>530</v>
      </c>
      <c r="G10268" t="inlineStr">
        <is>
          <t>0001-0559</t>
        </is>
      </c>
      <c r="H10268" s="9">
        <f>INT(F10268/100)</f>
        <v/>
      </c>
      <c r="I10268" t="n">
        <v>8</v>
      </c>
      <c r="J10268" t="n">
        <v>0</v>
      </c>
      <c r="K10268" t="n">
        <v>-4</v>
      </c>
      <c r="L10268" t="n">
        <v>0</v>
      </c>
      <c r="M10268" t="n">
        <v>0</v>
      </c>
      <c r="O10268" t="n">
        <v>0</v>
      </c>
    </row>
    <row r="10269">
      <c r="A10269" s="8" t="n">
        <v>46228</v>
      </c>
      <c r="B10269" t="inlineStr">
        <is>
          <t>DL</t>
        </is>
      </c>
      <c r="C10269" s="9">
        <f>_xlfn.XLOOKUP(B10269,Carriers[Code],Carriers[Airline])</f>
        <v/>
      </c>
      <c r="D10269" t="n">
        <v>2242</v>
      </c>
      <c r="E10269" t="inlineStr">
        <is>
          <t>ATL</t>
        </is>
      </c>
      <c r="F10269" s="10" t="n">
        <v>530</v>
      </c>
      <c r="G10269" t="inlineStr">
        <is>
          <t>0001-0559</t>
        </is>
      </c>
      <c r="H10269" s="9">
        <f>INT(F10269/100)</f>
        <v/>
      </c>
      <c r="I10269" t="n">
        <v>-3</v>
      </c>
      <c r="J10269" t="n">
        <v>0</v>
      </c>
      <c r="K10269" t="n">
        <v>-24</v>
      </c>
      <c r="L10269" t="n">
        <v>0</v>
      </c>
      <c r="M10269" t="n">
        <v>0</v>
      </c>
      <c r="O10269" t="n">
        <v>0</v>
      </c>
    </row>
    <row r="10270">
      <c r="A10270" s="8" t="n">
        <v>46228</v>
      </c>
      <c r="B10270" t="inlineStr">
        <is>
          <t>UA</t>
        </is>
      </c>
      <c r="C10270" s="9">
        <f>_xlfn.XLOOKUP(B10270,Carriers[Code],Carriers[Airline])</f>
        <v/>
      </c>
      <c r="D10270" t="n">
        <v>1734</v>
      </c>
      <c r="E10270" t="inlineStr">
        <is>
          <t>IAD</t>
        </is>
      </c>
      <c r="F10270" s="10" t="n">
        <v>545</v>
      </c>
      <c r="G10270" t="inlineStr">
        <is>
          <t>0001-0559</t>
        </is>
      </c>
      <c r="H10270" s="9">
        <f>INT(F10270/100)</f>
        <v/>
      </c>
      <c r="I10270" t="n">
        <v>-5</v>
      </c>
      <c r="J10270" t="n">
        <v>0</v>
      </c>
      <c r="K10270" t="n">
        <v>-12</v>
      </c>
      <c r="L10270" t="n">
        <v>0</v>
      </c>
      <c r="M10270" t="n">
        <v>0</v>
      </c>
      <c r="O10270" t="n">
        <v>0</v>
      </c>
    </row>
    <row r="10271">
      <c r="A10271" s="8" t="n">
        <v>46228</v>
      </c>
      <c r="B10271" t="inlineStr">
        <is>
          <t>UA</t>
        </is>
      </c>
      <c r="C10271" s="9">
        <f>_xlfn.XLOOKUP(B10271,Carriers[Code],Carriers[Airline])</f>
        <v/>
      </c>
      <c r="D10271" t="n">
        <v>1409</v>
      </c>
      <c r="E10271" t="inlineStr">
        <is>
          <t>IAH</t>
        </is>
      </c>
      <c r="F10271" s="10" t="n">
        <v>547</v>
      </c>
      <c r="G10271" t="inlineStr">
        <is>
          <t>0001-0559</t>
        </is>
      </c>
      <c r="H10271" s="9">
        <f>INT(F10271/100)</f>
        <v/>
      </c>
      <c r="I10271" t="n">
        <v>-7</v>
      </c>
      <c r="J10271" t="n">
        <v>0</v>
      </c>
      <c r="K10271" t="n">
        <v>-24</v>
      </c>
      <c r="L10271" t="n">
        <v>0</v>
      </c>
      <c r="M10271" t="n">
        <v>0</v>
      </c>
      <c r="O10271" t="n">
        <v>0</v>
      </c>
    </row>
    <row r="10272">
      <c r="A10272" s="8" t="n">
        <v>46228</v>
      </c>
      <c r="B10272" t="inlineStr">
        <is>
          <t>WN</t>
        </is>
      </c>
      <c r="C10272" s="9">
        <f>_xlfn.XLOOKUP(B10272,Carriers[Code],Carriers[Airline])</f>
        <v/>
      </c>
      <c r="D10272" t="n">
        <v>752</v>
      </c>
      <c r="E10272" t="inlineStr">
        <is>
          <t>STL</t>
        </is>
      </c>
      <c r="F10272" s="10" t="n">
        <v>550</v>
      </c>
      <c r="G10272" t="inlineStr">
        <is>
          <t>0001-0559</t>
        </is>
      </c>
      <c r="H10272" s="9">
        <f>INT(F10272/100)</f>
        <v/>
      </c>
      <c r="I10272" t="n">
        <v>-1</v>
      </c>
      <c r="J10272" t="n">
        <v>0</v>
      </c>
      <c r="K10272" t="n">
        <v>1</v>
      </c>
      <c r="L10272" t="n">
        <v>0</v>
      </c>
      <c r="M10272" t="n">
        <v>0</v>
      </c>
      <c r="O10272" t="n">
        <v>0</v>
      </c>
    </row>
    <row r="10273">
      <c r="A10273" s="8" t="n">
        <v>46228</v>
      </c>
      <c r="B10273" t="inlineStr">
        <is>
          <t>DL</t>
        </is>
      </c>
      <c r="C10273" s="9">
        <f>_xlfn.XLOOKUP(B10273,Carriers[Code],Carriers[Airline])</f>
        <v/>
      </c>
      <c r="D10273" t="n">
        <v>2303</v>
      </c>
      <c r="E10273" t="inlineStr">
        <is>
          <t>MSP</t>
        </is>
      </c>
      <c r="F10273" s="10" t="n">
        <v>555</v>
      </c>
      <c r="G10273" t="inlineStr">
        <is>
          <t>0001-0559</t>
        </is>
      </c>
      <c r="H10273" s="9">
        <f>INT(F10273/100)</f>
        <v/>
      </c>
      <c r="I10273" t="n">
        <v>-7</v>
      </c>
      <c r="J10273" t="n">
        <v>0</v>
      </c>
      <c r="K10273" t="n">
        <v>-10</v>
      </c>
      <c r="L10273" t="n">
        <v>0</v>
      </c>
      <c r="M10273" t="n">
        <v>0</v>
      </c>
      <c r="O10273" t="n">
        <v>0</v>
      </c>
    </row>
    <row r="10274">
      <c r="A10274" s="8" t="n">
        <v>46228</v>
      </c>
      <c r="B10274" t="inlineStr">
        <is>
          <t>AA</t>
        </is>
      </c>
      <c r="C10274" s="9">
        <f>_xlfn.XLOOKUP(B10274,Carriers[Code],Carriers[Airline])</f>
        <v/>
      </c>
      <c r="D10274" t="n">
        <v>873</v>
      </c>
      <c r="E10274" t="inlineStr">
        <is>
          <t>MIA</t>
        </is>
      </c>
      <c r="F10274" s="10" t="n">
        <v>600</v>
      </c>
      <c r="G10274" t="inlineStr">
        <is>
          <t>0600-0659</t>
        </is>
      </c>
      <c r="H10274" s="9">
        <f>INT(F10274/100)</f>
        <v/>
      </c>
      <c r="I10274" t="n">
        <v>-4</v>
      </c>
      <c r="J10274" t="n">
        <v>0</v>
      </c>
      <c r="K10274" t="n">
        <v>-20</v>
      </c>
      <c r="L10274" t="n">
        <v>0</v>
      </c>
      <c r="M10274" t="n">
        <v>0</v>
      </c>
      <c r="O10274" t="n">
        <v>0</v>
      </c>
    </row>
    <row r="10275">
      <c r="A10275" s="8" t="n">
        <v>46228</v>
      </c>
      <c r="B10275" t="inlineStr">
        <is>
          <t>AA</t>
        </is>
      </c>
      <c r="C10275" s="9">
        <f>_xlfn.XLOOKUP(B10275,Carriers[Code],Carriers[Airline])</f>
        <v/>
      </c>
      <c r="D10275" t="n">
        <v>1146</v>
      </c>
      <c r="E10275" t="inlineStr">
        <is>
          <t>PHL</t>
        </is>
      </c>
      <c r="F10275" s="10" t="n">
        <v>600</v>
      </c>
      <c r="G10275" t="inlineStr">
        <is>
          <t>0600-0659</t>
        </is>
      </c>
      <c r="H10275" s="9">
        <f>INT(F10275/100)</f>
        <v/>
      </c>
      <c r="I10275" t="n">
        <v>16</v>
      </c>
      <c r="J10275" t="n">
        <v>1</v>
      </c>
      <c r="K10275" t="n">
        <v>3</v>
      </c>
      <c r="L10275" t="n">
        <v>0</v>
      </c>
      <c r="M10275" t="n">
        <v>0</v>
      </c>
      <c r="O10275" t="n">
        <v>0</v>
      </c>
    </row>
    <row r="10276">
      <c r="A10276" s="8" t="n">
        <v>46228</v>
      </c>
      <c r="B10276" t="inlineStr">
        <is>
          <t>AA</t>
        </is>
      </c>
      <c r="C10276" s="9">
        <f>_xlfn.XLOOKUP(B10276,Carriers[Code],Carriers[Airline])</f>
        <v/>
      </c>
      <c r="D10276" t="n">
        <v>2159</v>
      </c>
      <c r="E10276" t="inlineStr">
        <is>
          <t>DCA</t>
        </is>
      </c>
      <c r="F10276" s="10" t="n">
        <v>600</v>
      </c>
      <c r="G10276" t="inlineStr">
        <is>
          <t>0600-0659</t>
        </is>
      </c>
      <c r="H10276" s="9">
        <f>INT(F10276/100)</f>
        <v/>
      </c>
      <c r="I10276" t="n">
        <v>-10</v>
      </c>
      <c r="J10276" t="n">
        <v>0</v>
      </c>
      <c r="K10276" t="n">
        <v>-11</v>
      </c>
      <c r="L10276" t="n">
        <v>0</v>
      </c>
      <c r="M10276" t="n">
        <v>0</v>
      </c>
      <c r="O10276" t="n">
        <v>0</v>
      </c>
    </row>
    <row r="10277">
      <c r="A10277" s="8" t="n">
        <v>46228</v>
      </c>
      <c r="B10277" t="inlineStr">
        <is>
          <t>AA</t>
        </is>
      </c>
      <c r="C10277" s="9">
        <f>_xlfn.XLOOKUP(B10277,Carriers[Code],Carriers[Airline])</f>
        <v/>
      </c>
      <c r="D10277" t="n">
        <v>2527</v>
      </c>
      <c r="E10277" t="inlineStr">
        <is>
          <t>DFW</t>
        </is>
      </c>
      <c r="F10277" s="10" t="n">
        <v>600</v>
      </c>
      <c r="G10277" t="inlineStr">
        <is>
          <t>0600-0659</t>
        </is>
      </c>
      <c r="H10277" s="9">
        <f>INT(F10277/100)</f>
        <v/>
      </c>
      <c r="I10277" t="n">
        <v>-6</v>
      </c>
      <c r="J10277" t="n">
        <v>0</v>
      </c>
      <c r="K10277" t="n">
        <v>-20</v>
      </c>
      <c r="L10277" t="n">
        <v>0</v>
      </c>
      <c r="M10277" t="n">
        <v>0</v>
      </c>
      <c r="O10277" t="n">
        <v>0</v>
      </c>
    </row>
    <row r="10278">
      <c r="A10278" s="8" t="n">
        <v>46228</v>
      </c>
      <c r="B10278" t="inlineStr">
        <is>
          <t>B6</t>
        </is>
      </c>
      <c r="C10278" s="9">
        <f>_xlfn.XLOOKUP(B10278,Carriers[Code],Carriers[Airline])</f>
        <v/>
      </c>
      <c r="D10278" t="n">
        <v>287</v>
      </c>
      <c r="E10278" t="inlineStr">
        <is>
          <t>LAX</t>
        </is>
      </c>
      <c r="F10278" s="10" t="n">
        <v>600</v>
      </c>
      <c r="G10278" t="inlineStr">
        <is>
          <t>0600-0659</t>
        </is>
      </c>
      <c r="H10278" s="9">
        <f>INT(F10278/100)</f>
        <v/>
      </c>
      <c r="I10278" t="n">
        <v>8</v>
      </c>
      <c r="J10278" t="n">
        <v>0</v>
      </c>
      <c r="K10278" t="n">
        <v>-9</v>
      </c>
      <c r="L10278" t="n">
        <v>0</v>
      </c>
      <c r="M10278" t="n">
        <v>0</v>
      </c>
      <c r="O10278" t="n">
        <v>0</v>
      </c>
    </row>
    <row r="10279">
      <c r="A10279" s="8" t="n">
        <v>46228</v>
      </c>
      <c r="B10279" t="inlineStr">
        <is>
          <t>B6</t>
        </is>
      </c>
      <c r="C10279" s="9">
        <f>_xlfn.XLOOKUP(B10279,Carriers[Code],Carriers[Airline])</f>
        <v/>
      </c>
      <c r="D10279" t="n">
        <v>761</v>
      </c>
      <c r="E10279" t="inlineStr">
        <is>
          <t>SJU</t>
        </is>
      </c>
      <c r="F10279" s="10" t="n">
        <v>600</v>
      </c>
      <c r="G10279" t="inlineStr">
        <is>
          <t>0600-0659</t>
        </is>
      </c>
      <c r="H10279" s="9">
        <f>INT(F10279/100)</f>
        <v/>
      </c>
      <c r="I10279" t="n">
        <v>2</v>
      </c>
      <c r="J10279" t="n">
        <v>0</v>
      </c>
      <c r="K10279" t="n">
        <v>7</v>
      </c>
      <c r="L10279" t="n">
        <v>0</v>
      </c>
      <c r="M10279" t="n">
        <v>0</v>
      </c>
      <c r="O10279" t="n">
        <v>0</v>
      </c>
    </row>
    <row r="10280">
      <c r="A10280" s="8" t="n">
        <v>46228</v>
      </c>
      <c r="B10280" t="inlineStr">
        <is>
          <t>B6</t>
        </is>
      </c>
      <c r="C10280" s="9">
        <f>_xlfn.XLOOKUP(B10280,Carriers[Code],Carriers[Airline])</f>
        <v/>
      </c>
      <c r="D10280" t="n">
        <v>1439</v>
      </c>
      <c r="E10280" t="inlineStr">
        <is>
          <t>AUS</t>
        </is>
      </c>
      <c r="F10280" s="10" t="n">
        <v>600</v>
      </c>
      <c r="G10280" t="inlineStr">
        <is>
          <t>0600-0659</t>
        </is>
      </c>
      <c r="H10280" s="9">
        <f>INT(F10280/100)</f>
        <v/>
      </c>
      <c r="I10280" t="n">
        <v>-7</v>
      </c>
      <c r="J10280" t="n">
        <v>0</v>
      </c>
      <c r="K10280" t="n">
        <v>-30</v>
      </c>
      <c r="L10280" t="n">
        <v>0</v>
      </c>
      <c r="M10280" t="n">
        <v>0</v>
      </c>
      <c r="O10280" t="n">
        <v>0</v>
      </c>
    </row>
    <row r="10281">
      <c r="A10281" s="8" t="n">
        <v>46228</v>
      </c>
      <c r="B10281" t="inlineStr">
        <is>
          <t>UA</t>
        </is>
      </c>
      <c r="C10281" s="9">
        <f>_xlfn.XLOOKUP(B10281,Carriers[Code],Carriers[Airline])</f>
        <v/>
      </c>
      <c r="D10281" t="n">
        <v>360</v>
      </c>
      <c r="E10281" t="inlineStr">
        <is>
          <t>LAX</t>
        </is>
      </c>
      <c r="F10281" s="10" t="n">
        <v>600</v>
      </c>
      <c r="G10281" t="inlineStr">
        <is>
          <t>0600-0659</t>
        </is>
      </c>
      <c r="H10281" s="9">
        <f>INT(F10281/100)</f>
        <v/>
      </c>
      <c r="I10281" t="n">
        <v>-1</v>
      </c>
      <c r="J10281" t="n">
        <v>0</v>
      </c>
      <c r="K10281" t="n">
        <v>-10</v>
      </c>
      <c r="L10281" t="n">
        <v>0</v>
      </c>
      <c r="M10281" t="n">
        <v>0</v>
      </c>
      <c r="O10281" t="n">
        <v>0</v>
      </c>
    </row>
    <row r="10282">
      <c r="A10282" s="8" t="n">
        <v>46228</v>
      </c>
      <c r="B10282" t="inlineStr">
        <is>
          <t>UA</t>
        </is>
      </c>
      <c r="C10282" s="9">
        <f>_xlfn.XLOOKUP(B10282,Carriers[Code],Carriers[Airline])</f>
        <v/>
      </c>
      <c r="D10282" t="n">
        <v>1414</v>
      </c>
      <c r="E10282" t="inlineStr">
        <is>
          <t>ORD</t>
        </is>
      </c>
      <c r="F10282" s="10" t="n">
        <v>600</v>
      </c>
      <c r="G10282" t="inlineStr">
        <is>
          <t>0600-0659</t>
        </is>
      </c>
      <c r="H10282" s="9">
        <f>INT(F10282/100)</f>
        <v/>
      </c>
      <c r="I10282" t="n">
        <v>-3</v>
      </c>
      <c r="J10282" t="n">
        <v>0</v>
      </c>
      <c r="K10282" t="n">
        <v>-12</v>
      </c>
      <c r="L10282" t="n">
        <v>0</v>
      </c>
      <c r="M10282" t="n">
        <v>0</v>
      </c>
      <c r="O10282" t="n">
        <v>0</v>
      </c>
    </row>
    <row r="10283">
      <c r="A10283" s="8" t="n">
        <v>46228</v>
      </c>
      <c r="B10283" t="inlineStr">
        <is>
          <t>UA</t>
        </is>
      </c>
      <c r="C10283" s="9">
        <f>_xlfn.XLOOKUP(B10283,Carriers[Code],Carriers[Airline])</f>
        <v/>
      </c>
      <c r="D10283" t="n">
        <v>2441</v>
      </c>
      <c r="E10283" t="inlineStr">
        <is>
          <t>SFO</t>
        </is>
      </c>
      <c r="F10283" s="10" t="n">
        <v>600</v>
      </c>
      <c r="G10283" t="inlineStr">
        <is>
          <t>0600-0659</t>
        </is>
      </c>
      <c r="H10283" s="9">
        <f>INT(F10283/100)</f>
        <v/>
      </c>
      <c r="I10283" t="n">
        <v>-2</v>
      </c>
      <c r="J10283" t="n">
        <v>0</v>
      </c>
      <c r="K10283" t="n">
        <v>-22</v>
      </c>
      <c r="L10283" t="n">
        <v>0</v>
      </c>
      <c r="M10283" t="n">
        <v>0</v>
      </c>
      <c r="O10283" t="n">
        <v>0</v>
      </c>
    </row>
    <row r="10284">
      <c r="A10284" s="8" t="n">
        <v>46228</v>
      </c>
      <c r="B10284" t="inlineStr">
        <is>
          <t>AS</t>
        </is>
      </c>
      <c r="C10284" s="9">
        <f>_xlfn.XLOOKUP(B10284,Carriers[Code],Carriers[Airline])</f>
        <v/>
      </c>
      <c r="D10284" t="n">
        <v>311</v>
      </c>
      <c r="E10284" t="inlineStr">
        <is>
          <t>PDX</t>
        </is>
      </c>
      <c r="F10284" s="10" t="n">
        <v>603</v>
      </c>
      <c r="G10284" t="inlineStr">
        <is>
          <t>0600-0659</t>
        </is>
      </c>
      <c r="H10284" s="9">
        <f>INT(F10284/100)</f>
        <v/>
      </c>
      <c r="I10284" t="n">
        <v>-1</v>
      </c>
      <c r="J10284" t="n">
        <v>0</v>
      </c>
      <c r="K10284" t="n">
        <v>-7</v>
      </c>
      <c r="L10284" t="n">
        <v>0</v>
      </c>
      <c r="M10284" t="n">
        <v>0</v>
      </c>
      <c r="O10284" t="n">
        <v>0</v>
      </c>
    </row>
    <row r="10285">
      <c r="A10285" s="8" t="n">
        <v>46228</v>
      </c>
      <c r="B10285" t="inlineStr">
        <is>
          <t>AA</t>
        </is>
      </c>
      <c r="C10285" s="9">
        <f>_xlfn.XLOOKUP(B10285,Carriers[Code],Carriers[Airline])</f>
        <v/>
      </c>
      <c r="D10285" t="n">
        <v>418</v>
      </c>
      <c r="E10285" t="inlineStr">
        <is>
          <t>CLT</t>
        </is>
      </c>
      <c r="F10285" s="10" t="n">
        <v>605</v>
      </c>
      <c r="G10285" t="inlineStr">
        <is>
          <t>0600-0659</t>
        </is>
      </c>
      <c r="H10285" s="9">
        <f>INT(F10285/100)</f>
        <v/>
      </c>
      <c r="I10285" t="n">
        <v>-5</v>
      </c>
      <c r="J10285" t="n">
        <v>0</v>
      </c>
      <c r="K10285" t="n">
        <v>-5</v>
      </c>
      <c r="L10285" t="n">
        <v>0</v>
      </c>
      <c r="M10285" t="n">
        <v>0</v>
      </c>
      <c r="O10285" t="n">
        <v>0</v>
      </c>
    </row>
    <row r="10286">
      <c r="A10286" s="8" t="n">
        <v>46228</v>
      </c>
      <c r="B10286" t="inlineStr">
        <is>
          <t>DL</t>
        </is>
      </c>
      <c r="C10286" s="9">
        <f>_xlfn.XLOOKUP(B10286,Carriers[Code],Carriers[Airline])</f>
        <v/>
      </c>
      <c r="D10286" t="n">
        <v>859</v>
      </c>
      <c r="E10286" t="inlineStr">
        <is>
          <t>SLC</t>
        </is>
      </c>
      <c r="F10286" s="10" t="n">
        <v>605</v>
      </c>
      <c r="G10286" t="inlineStr">
        <is>
          <t>0600-0659</t>
        </is>
      </c>
      <c r="H10286" s="9">
        <f>INT(F10286/100)</f>
        <v/>
      </c>
      <c r="I10286" t="n">
        <v>-2</v>
      </c>
      <c r="J10286" t="n">
        <v>0</v>
      </c>
      <c r="K10286" t="n">
        <v>-2</v>
      </c>
      <c r="L10286" t="n">
        <v>0</v>
      </c>
      <c r="M10286" t="n">
        <v>0</v>
      </c>
      <c r="O10286" t="n">
        <v>0</v>
      </c>
    </row>
    <row r="10287">
      <c r="A10287" s="8" t="n">
        <v>46228</v>
      </c>
      <c r="B10287" t="inlineStr">
        <is>
          <t>DL</t>
        </is>
      </c>
      <c r="C10287" s="9">
        <f>_xlfn.XLOOKUP(B10287,Carriers[Code],Carriers[Airline])</f>
        <v/>
      </c>
      <c r="D10287" t="n">
        <v>2611</v>
      </c>
      <c r="E10287" t="inlineStr">
        <is>
          <t>JFK</t>
        </is>
      </c>
      <c r="F10287" s="10" t="n">
        <v>605</v>
      </c>
      <c r="G10287" t="inlineStr">
        <is>
          <t>0600-0659</t>
        </is>
      </c>
      <c r="H10287" s="9">
        <f>INT(F10287/100)</f>
        <v/>
      </c>
      <c r="I10287" t="n">
        <v>-8</v>
      </c>
      <c r="J10287" t="n">
        <v>0</v>
      </c>
      <c r="K10287" t="n">
        <v>-14</v>
      </c>
      <c r="L10287" t="n">
        <v>0</v>
      </c>
      <c r="M10287" t="n">
        <v>0</v>
      </c>
      <c r="O10287" t="n">
        <v>0</v>
      </c>
    </row>
    <row r="10288">
      <c r="A10288" s="8" t="n">
        <v>46228</v>
      </c>
      <c r="B10288" t="inlineStr">
        <is>
          <t>UA</t>
        </is>
      </c>
      <c r="C10288" s="9">
        <f>_xlfn.XLOOKUP(B10288,Carriers[Code],Carriers[Airline])</f>
        <v/>
      </c>
      <c r="D10288" t="n">
        <v>1833</v>
      </c>
      <c r="E10288" t="inlineStr">
        <is>
          <t>EWR</t>
        </is>
      </c>
      <c r="F10288" s="10" t="n">
        <v>605</v>
      </c>
      <c r="G10288" t="inlineStr">
        <is>
          <t>0600-0659</t>
        </is>
      </c>
      <c r="H10288" s="9">
        <f>INT(F10288/100)</f>
        <v/>
      </c>
      <c r="I10288" t="n">
        <v>2</v>
      </c>
      <c r="J10288" t="n">
        <v>0</v>
      </c>
      <c r="K10288" t="n">
        <v>9</v>
      </c>
      <c r="L10288" t="n">
        <v>0</v>
      </c>
      <c r="M10288" t="n">
        <v>0</v>
      </c>
      <c r="O10288" t="n">
        <v>0</v>
      </c>
    </row>
    <row r="10289">
      <c r="A10289" s="8" t="n">
        <v>46228</v>
      </c>
      <c r="B10289" t="inlineStr">
        <is>
          <t>YX</t>
        </is>
      </c>
      <c r="C10289" s="9">
        <f>_xlfn.XLOOKUP(B10289,Carriers[Code],Carriers[Airline])</f>
        <v/>
      </c>
      <c r="D10289" t="n">
        <v>4401</v>
      </c>
      <c r="E10289" t="inlineStr">
        <is>
          <t>JFK</t>
        </is>
      </c>
      <c r="F10289" s="10" t="n">
        <v>610</v>
      </c>
      <c r="G10289" t="inlineStr">
        <is>
          <t>0600-0659</t>
        </is>
      </c>
      <c r="H10289" s="9">
        <f>INT(F10289/100)</f>
        <v/>
      </c>
      <c r="I10289" t="n">
        <v>-4</v>
      </c>
      <c r="J10289" t="n">
        <v>0</v>
      </c>
      <c r="K10289" t="n">
        <v>-14</v>
      </c>
      <c r="L10289" t="n">
        <v>0</v>
      </c>
      <c r="M10289" t="n">
        <v>0</v>
      </c>
      <c r="O10289" t="n">
        <v>0</v>
      </c>
    </row>
    <row r="10290">
      <c r="A10290" s="8" t="n">
        <v>46228</v>
      </c>
      <c r="B10290" t="inlineStr">
        <is>
          <t>B6</t>
        </is>
      </c>
      <c r="C10290" s="9">
        <f>_xlfn.XLOOKUP(B10290,Carriers[Code],Carriers[Airline])</f>
        <v/>
      </c>
      <c r="D10290" t="n">
        <v>1207</v>
      </c>
      <c r="E10290" t="inlineStr">
        <is>
          <t>BNA</t>
        </is>
      </c>
      <c r="F10290" s="10" t="n">
        <v>619</v>
      </c>
      <c r="G10290" t="inlineStr">
        <is>
          <t>0600-0659</t>
        </is>
      </c>
      <c r="H10290" s="9">
        <f>INT(F10290/100)</f>
        <v/>
      </c>
      <c r="I10290" t="n">
        <v>-9</v>
      </c>
      <c r="J10290" t="n">
        <v>0</v>
      </c>
      <c r="K10290" t="n">
        <v>-15</v>
      </c>
      <c r="L10290" t="n">
        <v>0</v>
      </c>
      <c r="M10290" t="n">
        <v>0</v>
      </c>
      <c r="O10290" t="n">
        <v>0</v>
      </c>
    </row>
    <row r="10291">
      <c r="A10291" s="8" t="n">
        <v>46228</v>
      </c>
      <c r="B10291" t="inlineStr">
        <is>
          <t>B6</t>
        </is>
      </c>
      <c r="C10291" s="9">
        <f>_xlfn.XLOOKUP(B10291,Carriers[Code],Carriers[Airline])</f>
        <v/>
      </c>
      <c r="D10291" t="n">
        <v>891</v>
      </c>
      <c r="E10291" t="inlineStr">
        <is>
          <t>TPA</t>
        </is>
      </c>
      <c r="F10291" s="10" t="n">
        <v>620</v>
      </c>
      <c r="G10291" t="inlineStr">
        <is>
          <t>0600-0659</t>
        </is>
      </c>
      <c r="H10291" s="9">
        <f>INT(F10291/100)</f>
        <v/>
      </c>
      <c r="I10291" t="n">
        <v>-2</v>
      </c>
      <c r="J10291" t="n">
        <v>0</v>
      </c>
      <c r="K10291" t="n">
        <v>-16</v>
      </c>
      <c r="L10291" t="n">
        <v>0</v>
      </c>
      <c r="M10291" t="n">
        <v>0</v>
      </c>
      <c r="O10291" t="n">
        <v>0</v>
      </c>
    </row>
    <row r="10292">
      <c r="A10292" s="8" t="n">
        <v>46228</v>
      </c>
      <c r="B10292" t="inlineStr">
        <is>
          <t>DL</t>
        </is>
      </c>
      <c r="C10292" s="9">
        <f>_xlfn.XLOOKUP(B10292,Carriers[Code],Carriers[Airline])</f>
        <v/>
      </c>
      <c r="D10292" t="n">
        <v>479</v>
      </c>
      <c r="E10292" t="inlineStr">
        <is>
          <t>LAX</t>
        </is>
      </c>
      <c r="F10292" s="10" t="n">
        <v>620</v>
      </c>
      <c r="G10292" t="inlineStr">
        <is>
          <t>0600-0659</t>
        </is>
      </c>
      <c r="H10292" s="9">
        <f>INT(F10292/100)</f>
        <v/>
      </c>
      <c r="I10292" t="n">
        <v>-2</v>
      </c>
      <c r="J10292" t="n">
        <v>0</v>
      </c>
      <c r="K10292" t="n">
        <v>-1</v>
      </c>
      <c r="L10292" t="n">
        <v>0</v>
      </c>
      <c r="M10292" t="n">
        <v>0</v>
      </c>
      <c r="O10292" t="n">
        <v>0</v>
      </c>
    </row>
    <row r="10293">
      <c r="A10293" s="8" t="n">
        <v>46228</v>
      </c>
      <c r="B10293" t="inlineStr">
        <is>
          <t>YX</t>
        </is>
      </c>
      <c r="C10293" s="9">
        <f>_xlfn.XLOOKUP(B10293,Carriers[Code],Carriers[Airline])</f>
        <v/>
      </c>
      <c r="D10293" t="n">
        <v>5764</v>
      </c>
      <c r="E10293" t="inlineStr">
        <is>
          <t>EWR</t>
        </is>
      </c>
      <c r="F10293" s="10" t="n">
        <v>625</v>
      </c>
      <c r="G10293" t="inlineStr">
        <is>
          <t>0600-0659</t>
        </is>
      </c>
      <c r="H10293" s="9">
        <f>INT(F10293/100)</f>
        <v/>
      </c>
      <c r="I10293" t="n">
        <v>-7</v>
      </c>
      <c r="J10293" t="n">
        <v>0</v>
      </c>
      <c r="K10293" t="n">
        <v>-4</v>
      </c>
      <c r="L10293" t="n">
        <v>0</v>
      </c>
      <c r="M10293" t="n">
        <v>0</v>
      </c>
      <c r="O10293" t="n">
        <v>0</v>
      </c>
    </row>
    <row r="10294">
      <c r="A10294" s="8" t="n">
        <v>46228</v>
      </c>
      <c r="B10294" t="inlineStr">
        <is>
          <t>B6</t>
        </is>
      </c>
      <c r="C10294" s="9">
        <f>_xlfn.XLOOKUP(B10294,Carriers[Code],Carriers[Airline])</f>
        <v/>
      </c>
      <c r="D10294" t="n">
        <v>493</v>
      </c>
      <c r="E10294" t="inlineStr">
        <is>
          <t>DEN</t>
        </is>
      </c>
      <c r="F10294" s="10" t="n">
        <v>630</v>
      </c>
      <c r="G10294" t="inlineStr">
        <is>
          <t>0600-0659</t>
        </is>
      </c>
      <c r="H10294" s="9">
        <f>INT(F10294/100)</f>
        <v/>
      </c>
      <c r="I10294" t="n">
        <v>-5</v>
      </c>
      <c r="J10294" t="n">
        <v>0</v>
      </c>
      <c r="K10294" t="n">
        <v>-21</v>
      </c>
      <c r="L10294" t="n">
        <v>0</v>
      </c>
      <c r="M10294" t="n">
        <v>0</v>
      </c>
      <c r="O10294" t="n">
        <v>0</v>
      </c>
    </row>
    <row r="10295">
      <c r="A10295" s="8" t="n">
        <v>46228</v>
      </c>
      <c r="B10295" t="inlineStr">
        <is>
          <t>B6</t>
        </is>
      </c>
      <c r="C10295" s="9">
        <f>_xlfn.XLOOKUP(B10295,Carriers[Code],Carriers[Airline])</f>
        <v/>
      </c>
      <c r="D10295" t="n">
        <v>1285</v>
      </c>
      <c r="E10295" t="inlineStr">
        <is>
          <t>PIT</t>
        </is>
      </c>
      <c r="F10295" s="10" t="n">
        <v>630</v>
      </c>
      <c r="G10295" t="inlineStr">
        <is>
          <t>0600-0659</t>
        </is>
      </c>
      <c r="H10295" s="9">
        <f>INT(F10295/100)</f>
        <v/>
      </c>
      <c r="I10295" t="n">
        <v>-8</v>
      </c>
      <c r="J10295" t="n">
        <v>0</v>
      </c>
      <c r="K10295" t="n">
        <v>-13</v>
      </c>
      <c r="L10295" t="n">
        <v>0</v>
      </c>
      <c r="M10295" t="n">
        <v>0</v>
      </c>
      <c r="O10295" t="n">
        <v>0</v>
      </c>
    </row>
    <row r="10296">
      <c r="A10296" s="8" t="n">
        <v>46228</v>
      </c>
      <c r="B10296" t="inlineStr">
        <is>
          <t>B6</t>
        </is>
      </c>
      <c r="C10296" s="9">
        <f>_xlfn.XLOOKUP(B10296,Carriers[Code],Carriers[Airline])</f>
        <v/>
      </c>
      <c r="D10296" t="n">
        <v>1883</v>
      </c>
      <c r="E10296" t="inlineStr">
        <is>
          <t>RDU</t>
        </is>
      </c>
      <c r="F10296" s="10" t="n">
        <v>630</v>
      </c>
      <c r="G10296" t="inlineStr">
        <is>
          <t>0600-0659</t>
        </is>
      </c>
      <c r="H10296" s="9">
        <f>INT(F10296/100)</f>
        <v/>
      </c>
      <c r="I10296" t="n">
        <v>-8</v>
      </c>
      <c r="J10296" t="n">
        <v>0</v>
      </c>
      <c r="K10296" t="n">
        <v>-9</v>
      </c>
      <c r="L10296" t="n">
        <v>0</v>
      </c>
      <c r="M10296" t="n">
        <v>0</v>
      </c>
      <c r="O10296" t="n">
        <v>0</v>
      </c>
    </row>
    <row r="10297">
      <c r="A10297" s="8" t="n">
        <v>46228</v>
      </c>
      <c r="B10297" t="inlineStr">
        <is>
          <t>DL</t>
        </is>
      </c>
      <c r="C10297" s="9">
        <f>_xlfn.XLOOKUP(B10297,Carriers[Code],Carriers[Airline])</f>
        <v/>
      </c>
      <c r="D10297" t="n">
        <v>1410</v>
      </c>
      <c r="E10297" t="inlineStr">
        <is>
          <t>AUS</t>
        </is>
      </c>
      <c r="F10297" s="10" t="n">
        <v>630</v>
      </c>
      <c r="G10297" t="inlineStr">
        <is>
          <t>0600-0659</t>
        </is>
      </c>
      <c r="H10297" s="9">
        <f>INT(F10297/100)</f>
        <v/>
      </c>
      <c r="I10297" t="n">
        <v>11</v>
      </c>
      <c r="J10297" t="n">
        <v>0</v>
      </c>
      <c r="K10297" t="n">
        <v>-3</v>
      </c>
      <c r="L10297" t="n">
        <v>0</v>
      </c>
      <c r="M10297" t="n">
        <v>0</v>
      </c>
      <c r="O10297" t="n">
        <v>0</v>
      </c>
    </row>
    <row r="10298">
      <c r="A10298" s="8" t="n">
        <v>46228</v>
      </c>
      <c r="B10298" t="inlineStr">
        <is>
          <t>B6</t>
        </is>
      </c>
      <c r="C10298" s="9">
        <f>_xlfn.XLOOKUP(B10298,Carriers[Code],Carriers[Airline])</f>
        <v/>
      </c>
      <c r="D10298" t="n">
        <v>1333</v>
      </c>
      <c r="E10298" t="inlineStr">
        <is>
          <t>SFO</t>
        </is>
      </c>
      <c r="F10298" s="10" t="n">
        <v>635</v>
      </c>
      <c r="G10298" t="inlineStr">
        <is>
          <t>0600-0659</t>
        </is>
      </c>
      <c r="H10298" s="9">
        <f>INT(F10298/100)</f>
        <v/>
      </c>
      <c r="I10298" t="n">
        <v>-6</v>
      </c>
      <c r="J10298" t="n">
        <v>0</v>
      </c>
      <c r="K10298" t="n">
        <v>-4</v>
      </c>
      <c r="L10298" t="n">
        <v>0</v>
      </c>
      <c r="M10298" t="n">
        <v>0</v>
      </c>
      <c r="O10298" t="n">
        <v>0</v>
      </c>
    </row>
    <row r="10299">
      <c r="A10299" s="8" t="n">
        <v>46228</v>
      </c>
      <c r="B10299" t="inlineStr">
        <is>
          <t>WN</t>
        </is>
      </c>
      <c r="C10299" s="9">
        <f>_xlfn.XLOOKUP(B10299,Carriers[Code],Carriers[Airline])</f>
        <v/>
      </c>
      <c r="D10299" t="n">
        <v>4156</v>
      </c>
      <c r="E10299" t="inlineStr">
        <is>
          <t>DEN</t>
        </is>
      </c>
      <c r="F10299" s="10" t="n">
        <v>640</v>
      </c>
      <c r="G10299" t="inlineStr">
        <is>
          <t>0600-0659</t>
        </is>
      </c>
      <c r="H10299" s="9">
        <f>INT(F10299/100)</f>
        <v/>
      </c>
      <c r="I10299" t="n">
        <v>-1</v>
      </c>
      <c r="J10299" t="n">
        <v>0</v>
      </c>
      <c r="K10299" t="n">
        <v>-19</v>
      </c>
      <c r="L10299" t="n">
        <v>0</v>
      </c>
      <c r="M10299" t="n">
        <v>0</v>
      </c>
      <c r="O10299" t="n">
        <v>0</v>
      </c>
    </row>
    <row r="10300">
      <c r="A10300" s="8" t="n">
        <v>46228</v>
      </c>
      <c r="B10300" t="inlineStr">
        <is>
          <t>B6</t>
        </is>
      </c>
      <c r="C10300" s="9">
        <f>_xlfn.XLOOKUP(B10300,Carriers[Code],Carriers[Airline])</f>
        <v/>
      </c>
      <c r="D10300" t="n">
        <v>165</v>
      </c>
      <c r="E10300" t="inlineStr">
        <is>
          <t>RSW</t>
        </is>
      </c>
      <c r="F10300" s="10" t="n">
        <v>645</v>
      </c>
      <c r="G10300" t="inlineStr">
        <is>
          <t>0600-0659</t>
        </is>
      </c>
      <c r="H10300" s="9">
        <f>INT(F10300/100)</f>
        <v/>
      </c>
      <c r="I10300" t="n">
        <v>-6</v>
      </c>
      <c r="J10300" t="n">
        <v>0</v>
      </c>
      <c r="K10300" t="n">
        <v>-12</v>
      </c>
      <c r="L10300" t="n">
        <v>0</v>
      </c>
      <c r="M10300" t="n">
        <v>0</v>
      </c>
      <c r="O10300" t="n">
        <v>0</v>
      </c>
    </row>
    <row r="10301">
      <c r="A10301" s="8" t="n">
        <v>46228</v>
      </c>
      <c r="B10301" t="inlineStr">
        <is>
          <t>DL</t>
        </is>
      </c>
      <c r="C10301" s="9">
        <f>_xlfn.XLOOKUP(B10301,Carriers[Code],Carriers[Airline])</f>
        <v/>
      </c>
      <c r="D10301" t="n">
        <v>695</v>
      </c>
      <c r="E10301" t="inlineStr">
        <is>
          <t>ATL</t>
        </is>
      </c>
      <c r="F10301" s="10" t="n">
        <v>645</v>
      </c>
      <c r="G10301" t="inlineStr">
        <is>
          <t>0600-0659</t>
        </is>
      </c>
      <c r="H10301" s="9">
        <f>INT(F10301/100)</f>
        <v/>
      </c>
      <c r="I10301" t="n">
        <v>-6</v>
      </c>
      <c r="J10301" t="n">
        <v>0</v>
      </c>
      <c r="K10301" t="n">
        <v>-21</v>
      </c>
      <c r="L10301" t="n">
        <v>0</v>
      </c>
      <c r="M10301" t="n">
        <v>0</v>
      </c>
      <c r="O10301" t="n">
        <v>0</v>
      </c>
    </row>
    <row r="10302">
      <c r="A10302" s="8" t="n">
        <v>46228</v>
      </c>
      <c r="B10302" t="inlineStr">
        <is>
          <t>AA</t>
        </is>
      </c>
      <c r="C10302" s="9">
        <f>_xlfn.XLOOKUP(B10302,Carriers[Code],Carriers[Airline])</f>
        <v/>
      </c>
      <c r="D10302" t="n">
        <v>1462</v>
      </c>
      <c r="E10302" t="inlineStr">
        <is>
          <t>CLT</t>
        </is>
      </c>
      <c r="F10302" s="10" t="n">
        <v>700</v>
      </c>
      <c r="G10302" t="inlineStr">
        <is>
          <t>0700-0759</t>
        </is>
      </c>
      <c r="H10302" s="9">
        <f>INT(F10302/100)</f>
        <v/>
      </c>
      <c r="I10302" t="n">
        <v>-6</v>
      </c>
      <c r="J10302" t="n">
        <v>0</v>
      </c>
      <c r="K10302" t="n">
        <v>-28</v>
      </c>
      <c r="L10302" t="n">
        <v>0</v>
      </c>
      <c r="M10302" t="n">
        <v>0</v>
      </c>
      <c r="O10302" t="n">
        <v>0</v>
      </c>
    </row>
    <row r="10303">
      <c r="A10303" s="8" t="n">
        <v>46228</v>
      </c>
      <c r="B10303" t="inlineStr">
        <is>
          <t>AA</t>
        </is>
      </c>
      <c r="C10303" s="9">
        <f>_xlfn.XLOOKUP(B10303,Carriers[Code],Carriers[Airline])</f>
        <v/>
      </c>
      <c r="D10303" t="n">
        <v>1509</v>
      </c>
      <c r="E10303" t="inlineStr">
        <is>
          <t>ORD</t>
        </is>
      </c>
      <c r="F10303" s="10" t="n">
        <v>700</v>
      </c>
      <c r="G10303" t="inlineStr">
        <is>
          <t>0700-0759</t>
        </is>
      </c>
      <c r="H10303" s="9">
        <f>INT(F10303/100)</f>
        <v/>
      </c>
      <c r="I10303" t="n">
        <v>50</v>
      </c>
      <c r="J10303" t="n">
        <v>1</v>
      </c>
      <c r="K10303" t="n">
        <v>48</v>
      </c>
      <c r="L10303" t="n">
        <v>1</v>
      </c>
      <c r="M10303" t="n">
        <v>0</v>
      </c>
      <c r="O10303" t="n">
        <v>0</v>
      </c>
      <c r="P10303" t="n">
        <v>48</v>
      </c>
      <c r="Q10303" t="n">
        <v>0</v>
      </c>
      <c r="R10303" t="n">
        <v>0</v>
      </c>
      <c r="S10303" t="n">
        <v>0</v>
      </c>
      <c r="T10303" t="n">
        <v>0</v>
      </c>
    </row>
    <row r="10304">
      <c r="A10304" s="8" t="n">
        <v>46228</v>
      </c>
      <c r="B10304" t="inlineStr">
        <is>
          <t>AA</t>
        </is>
      </c>
      <c r="C10304" s="9">
        <f>_xlfn.XLOOKUP(B10304,Carriers[Code],Carriers[Airline])</f>
        <v/>
      </c>
      <c r="D10304" t="n">
        <v>2315</v>
      </c>
      <c r="E10304" t="inlineStr">
        <is>
          <t>PHX</t>
        </is>
      </c>
      <c r="F10304" s="10" t="n">
        <v>700</v>
      </c>
      <c r="G10304" t="inlineStr">
        <is>
          <t>0700-0759</t>
        </is>
      </c>
      <c r="H10304" s="9">
        <f>INT(F10304/100)</f>
        <v/>
      </c>
      <c r="I10304" t="n">
        <v>-7</v>
      </c>
      <c r="J10304" t="n">
        <v>0</v>
      </c>
      <c r="K10304" t="n">
        <v>-11</v>
      </c>
      <c r="L10304" t="n">
        <v>0</v>
      </c>
      <c r="M10304" t="n">
        <v>0</v>
      </c>
      <c r="O10304" t="n">
        <v>0</v>
      </c>
    </row>
    <row r="10305">
      <c r="A10305" s="8" t="n">
        <v>46228</v>
      </c>
      <c r="B10305" t="inlineStr">
        <is>
          <t>AA</t>
        </is>
      </c>
      <c r="C10305" s="9">
        <f>_xlfn.XLOOKUP(B10305,Carriers[Code],Carriers[Airline])</f>
        <v/>
      </c>
      <c r="D10305" t="n">
        <v>2455</v>
      </c>
      <c r="E10305" t="inlineStr">
        <is>
          <t>LAX</t>
        </is>
      </c>
      <c r="F10305" s="10" t="n">
        <v>700</v>
      </c>
      <c r="G10305" t="inlineStr">
        <is>
          <t>0700-0759</t>
        </is>
      </c>
      <c r="H10305" s="9">
        <f>INT(F10305/100)</f>
        <v/>
      </c>
      <c r="I10305" t="n">
        <v>-7</v>
      </c>
      <c r="J10305" t="n">
        <v>0</v>
      </c>
      <c r="K10305" t="n">
        <v>-21</v>
      </c>
      <c r="L10305" t="n">
        <v>0</v>
      </c>
      <c r="M10305" t="n">
        <v>0</v>
      </c>
      <c r="O10305" t="n">
        <v>0</v>
      </c>
    </row>
    <row r="10306">
      <c r="A10306" s="8" t="n">
        <v>46228</v>
      </c>
      <c r="B10306" t="inlineStr">
        <is>
          <t>B6</t>
        </is>
      </c>
      <c r="C10306" s="9">
        <f>_xlfn.XLOOKUP(B10306,Carriers[Code],Carriers[Airline])</f>
        <v/>
      </c>
      <c r="D10306" t="n">
        <v>1159</v>
      </c>
      <c r="E10306" t="inlineStr">
        <is>
          <t>PHL</t>
        </is>
      </c>
      <c r="F10306" s="10" t="n">
        <v>700</v>
      </c>
      <c r="G10306" t="inlineStr">
        <is>
          <t>0700-0759</t>
        </is>
      </c>
      <c r="H10306" s="9">
        <f>INT(F10306/100)</f>
        <v/>
      </c>
      <c r="I10306" t="n">
        <v>-8</v>
      </c>
      <c r="J10306" t="n">
        <v>0</v>
      </c>
      <c r="K10306" t="n">
        <v>-2</v>
      </c>
      <c r="L10306" t="n">
        <v>0</v>
      </c>
      <c r="M10306" t="n">
        <v>0</v>
      </c>
      <c r="O10306" t="n">
        <v>0</v>
      </c>
    </row>
    <row r="10307">
      <c r="A10307" s="8" t="n">
        <v>46228</v>
      </c>
      <c r="B10307" t="inlineStr">
        <is>
          <t>B6</t>
        </is>
      </c>
      <c r="C10307" s="9">
        <f>_xlfn.XLOOKUP(B10307,Carriers[Code],Carriers[Airline])</f>
        <v/>
      </c>
      <c r="D10307" t="n">
        <v>1281</v>
      </c>
      <c r="E10307" t="inlineStr">
        <is>
          <t>RIC</t>
        </is>
      </c>
      <c r="F10307" s="10" t="n">
        <v>700</v>
      </c>
      <c r="G10307" t="inlineStr">
        <is>
          <t>0700-0759</t>
        </is>
      </c>
      <c r="H10307" s="9">
        <f>INT(F10307/100)</f>
        <v/>
      </c>
      <c r="I10307" t="n">
        <v>-9</v>
      </c>
      <c r="J10307" t="n">
        <v>0</v>
      </c>
      <c r="K10307" t="n">
        <v>-23</v>
      </c>
      <c r="L10307" t="n">
        <v>0</v>
      </c>
      <c r="M10307" t="n">
        <v>0</v>
      </c>
      <c r="O10307" t="n">
        <v>0</v>
      </c>
    </row>
    <row r="10308">
      <c r="A10308" s="8" t="n">
        <v>46228</v>
      </c>
      <c r="B10308" t="inlineStr">
        <is>
          <t>DL</t>
        </is>
      </c>
      <c r="C10308" s="9">
        <f>_xlfn.XLOOKUP(B10308,Carriers[Code],Carriers[Airline])</f>
        <v/>
      </c>
      <c r="D10308" t="n">
        <v>2706</v>
      </c>
      <c r="E10308" t="inlineStr">
        <is>
          <t>TPA</t>
        </is>
      </c>
      <c r="F10308" s="10" t="n">
        <v>700</v>
      </c>
      <c r="G10308" t="inlineStr">
        <is>
          <t>0700-0759</t>
        </is>
      </c>
      <c r="H10308" s="9">
        <f>INT(F10308/100)</f>
        <v/>
      </c>
      <c r="I10308" t="n">
        <v>-8</v>
      </c>
      <c r="J10308" t="n">
        <v>0</v>
      </c>
      <c r="K10308" t="n">
        <v>-23</v>
      </c>
      <c r="L10308" t="n">
        <v>0</v>
      </c>
      <c r="M10308" t="n">
        <v>0</v>
      </c>
      <c r="O10308" t="n">
        <v>0</v>
      </c>
    </row>
    <row r="10309">
      <c r="A10309" s="8" t="n">
        <v>46228</v>
      </c>
      <c r="B10309" t="inlineStr">
        <is>
          <t>DL</t>
        </is>
      </c>
      <c r="C10309" s="9">
        <f>_xlfn.XLOOKUP(B10309,Carriers[Code],Carriers[Airline])</f>
        <v/>
      </c>
      <c r="D10309" t="n">
        <v>2770</v>
      </c>
      <c r="E10309" t="inlineStr">
        <is>
          <t>LGA</t>
        </is>
      </c>
      <c r="F10309" s="10" t="n">
        <v>700</v>
      </c>
      <c r="G10309" t="inlineStr">
        <is>
          <t>0700-0759</t>
        </is>
      </c>
      <c r="H10309" s="9">
        <f>INT(F10309/100)</f>
        <v/>
      </c>
      <c r="I10309" t="n">
        <v>-6</v>
      </c>
      <c r="J10309" t="n">
        <v>0</v>
      </c>
      <c r="K10309" t="n">
        <v>-21</v>
      </c>
      <c r="L10309" t="n">
        <v>0</v>
      </c>
      <c r="M10309" t="n">
        <v>0</v>
      </c>
      <c r="O10309" t="n">
        <v>0</v>
      </c>
    </row>
    <row r="10310">
      <c r="A10310" s="8" t="n">
        <v>46228</v>
      </c>
      <c r="B10310" t="inlineStr">
        <is>
          <t>YX</t>
        </is>
      </c>
      <c r="C10310" s="9">
        <f>_xlfn.XLOOKUP(B10310,Carriers[Code],Carriers[Airline])</f>
        <v/>
      </c>
      <c r="D10310" t="n">
        <v>4424</v>
      </c>
      <c r="E10310" t="inlineStr">
        <is>
          <t>LGA</t>
        </is>
      </c>
      <c r="F10310" s="10" t="n">
        <v>700</v>
      </c>
      <c r="G10310" t="inlineStr">
        <is>
          <t>0700-0759</t>
        </is>
      </c>
      <c r="H10310" s="9">
        <f>INT(F10310/100)</f>
        <v/>
      </c>
      <c r="I10310" t="n">
        <v>-9</v>
      </c>
      <c r="J10310" t="n">
        <v>0</v>
      </c>
      <c r="K10310" t="n">
        <v>-8</v>
      </c>
      <c r="L10310" t="n">
        <v>0</v>
      </c>
      <c r="M10310" t="n">
        <v>0</v>
      </c>
      <c r="O10310" t="n">
        <v>0</v>
      </c>
    </row>
    <row r="10311">
      <c r="A10311" s="8" t="n">
        <v>46228</v>
      </c>
      <c r="B10311" t="inlineStr">
        <is>
          <t>YX</t>
        </is>
      </c>
      <c r="C10311" s="9">
        <f>_xlfn.XLOOKUP(B10311,Carriers[Code],Carriers[Airline])</f>
        <v/>
      </c>
      <c r="D10311" t="n">
        <v>4435</v>
      </c>
      <c r="E10311" t="inlineStr">
        <is>
          <t>IND</t>
        </is>
      </c>
      <c r="F10311" s="10" t="n">
        <v>700</v>
      </c>
      <c r="G10311" t="inlineStr">
        <is>
          <t>0700-0759</t>
        </is>
      </c>
      <c r="H10311" s="9">
        <f>INT(F10311/100)</f>
        <v/>
      </c>
      <c r="I10311" t="n">
        <v>-10</v>
      </c>
      <c r="J10311" t="n">
        <v>0</v>
      </c>
      <c r="K10311" t="n">
        <v>-13</v>
      </c>
      <c r="L10311" t="n">
        <v>0</v>
      </c>
      <c r="M10311" t="n">
        <v>0</v>
      </c>
      <c r="O10311" t="n">
        <v>0</v>
      </c>
    </row>
    <row r="10312">
      <c r="A10312" s="8" t="n">
        <v>46228</v>
      </c>
      <c r="B10312" t="inlineStr">
        <is>
          <t>AA</t>
        </is>
      </c>
      <c r="C10312" s="9">
        <f>_xlfn.XLOOKUP(B10312,Carriers[Code],Carriers[Airline])</f>
        <v/>
      </c>
      <c r="D10312" t="n">
        <v>2555</v>
      </c>
      <c r="E10312" t="inlineStr">
        <is>
          <t>DFW</t>
        </is>
      </c>
      <c r="F10312" s="10" t="n">
        <v>701</v>
      </c>
      <c r="G10312" t="inlineStr">
        <is>
          <t>0700-0759</t>
        </is>
      </c>
      <c r="H10312" s="9">
        <f>INT(F10312/100)</f>
        <v/>
      </c>
      <c r="I10312" t="n">
        <v>-6</v>
      </c>
      <c r="J10312" t="n">
        <v>0</v>
      </c>
      <c r="K10312" t="n">
        <v>-26</v>
      </c>
      <c r="L10312" t="n">
        <v>0</v>
      </c>
      <c r="M10312" t="n">
        <v>0</v>
      </c>
      <c r="O10312" t="n">
        <v>0</v>
      </c>
    </row>
    <row r="10313">
      <c r="A10313" s="8" t="n">
        <v>46228</v>
      </c>
      <c r="B10313" t="inlineStr">
        <is>
          <t>AS</t>
        </is>
      </c>
      <c r="C10313" s="9">
        <f>_xlfn.XLOOKUP(B10313,Carriers[Code],Carriers[Airline])</f>
        <v/>
      </c>
      <c r="D10313" t="n">
        <v>459</v>
      </c>
      <c r="E10313" t="inlineStr">
        <is>
          <t>SEA</t>
        </is>
      </c>
      <c r="F10313" s="10" t="n">
        <v>703</v>
      </c>
      <c r="G10313" t="inlineStr">
        <is>
          <t>0700-0759</t>
        </is>
      </c>
      <c r="H10313" s="9">
        <f>INT(F10313/100)</f>
        <v/>
      </c>
      <c r="I10313" t="n">
        <v>-3</v>
      </c>
      <c r="J10313" t="n">
        <v>0</v>
      </c>
      <c r="K10313" t="n">
        <v>-8</v>
      </c>
      <c r="L10313" t="n">
        <v>0</v>
      </c>
      <c r="M10313" t="n">
        <v>0</v>
      </c>
      <c r="O10313" t="n">
        <v>0</v>
      </c>
    </row>
    <row r="10314">
      <c r="A10314" s="8" t="n">
        <v>46228</v>
      </c>
      <c r="B10314" t="inlineStr">
        <is>
          <t>B6</t>
        </is>
      </c>
      <c r="C10314" s="9">
        <f>_xlfn.XLOOKUP(B10314,Carriers[Code],Carriers[Airline])</f>
        <v/>
      </c>
      <c r="D10314" t="n">
        <v>109</v>
      </c>
      <c r="E10314" t="inlineStr">
        <is>
          <t>JAX</t>
        </is>
      </c>
      <c r="F10314" s="10" t="n">
        <v>705</v>
      </c>
      <c r="G10314" t="inlineStr">
        <is>
          <t>0700-0759</t>
        </is>
      </c>
      <c r="H10314" s="9">
        <f>INT(F10314/100)</f>
        <v/>
      </c>
      <c r="I10314" t="n">
        <v>-6</v>
      </c>
      <c r="J10314" t="n">
        <v>0</v>
      </c>
      <c r="K10314" t="n">
        <v>-9</v>
      </c>
      <c r="L10314" t="n">
        <v>0</v>
      </c>
      <c r="M10314" t="n">
        <v>0</v>
      </c>
      <c r="O10314" t="n">
        <v>0</v>
      </c>
    </row>
    <row r="10315">
      <c r="A10315" s="8" t="n">
        <v>46228</v>
      </c>
      <c r="B10315" t="inlineStr">
        <is>
          <t>DL</t>
        </is>
      </c>
      <c r="C10315" s="9">
        <f>_xlfn.XLOOKUP(B10315,Carriers[Code],Carriers[Airline])</f>
        <v/>
      </c>
      <c r="D10315" t="n">
        <v>1399</v>
      </c>
      <c r="E10315" t="inlineStr">
        <is>
          <t>MIA</t>
        </is>
      </c>
      <c r="F10315" s="10" t="n">
        <v>705</v>
      </c>
      <c r="G10315" t="inlineStr">
        <is>
          <t>0700-0759</t>
        </is>
      </c>
      <c r="H10315" s="9">
        <f>INT(F10315/100)</f>
        <v/>
      </c>
      <c r="I10315" t="n">
        <v>-3</v>
      </c>
      <c r="J10315" t="n">
        <v>0</v>
      </c>
      <c r="K10315" t="n">
        <v>-6</v>
      </c>
      <c r="L10315" t="n">
        <v>0</v>
      </c>
      <c r="M10315" t="n">
        <v>0</v>
      </c>
      <c r="O10315" t="n">
        <v>0</v>
      </c>
    </row>
    <row r="10316">
      <c r="A10316" s="8" t="n">
        <v>46228</v>
      </c>
      <c r="B10316" t="inlineStr">
        <is>
          <t>DL</t>
        </is>
      </c>
      <c r="C10316" s="9">
        <f>_xlfn.XLOOKUP(B10316,Carriers[Code],Carriers[Airline])</f>
        <v/>
      </c>
      <c r="D10316" t="n">
        <v>1580</v>
      </c>
      <c r="E10316" t="inlineStr">
        <is>
          <t>MCO</t>
        </is>
      </c>
      <c r="F10316" s="10" t="n">
        <v>705</v>
      </c>
      <c r="G10316" t="inlineStr">
        <is>
          <t>0700-0759</t>
        </is>
      </c>
      <c r="H10316" s="9">
        <f>INT(F10316/100)</f>
        <v/>
      </c>
      <c r="I10316" t="n">
        <v>2</v>
      </c>
      <c r="J10316" t="n">
        <v>0</v>
      </c>
      <c r="K10316" t="n">
        <v>-4</v>
      </c>
      <c r="L10316" t="n">
        <v>0</v>
      </c>
      <c r="M10316" t="n">
        <v>0</v>
      </c>
      <c r="O10316" t="n">
        <v>0</v>
      </c>
    </row>
    <row r="10317">
      <c r="A10317" s="8" t="n">
        <v>46228</v>
      </c>
      <c r="B10317" t="inlineStr">
        <is>
          <t>B6</t>
        </is>
      </c>
      <c r="C10317" s="9">
        <f>_xlfn.XLOOKUP(B10317,Carriers[Code],Carriers[Airline])</f>
        <v/>
      </c>
      <c r="D10317" t="n">
        <v>2229</v>
      </c>
      <c r="E10317" t="inlineStr">
        <is>
          <t>MKE</t>
        </is>
      </c>
      <c r="F10317" s="10" t="n">
        <v>710</v>
      </c>
      <c r="G10317" t="inlineStr">
        <is>
          <t>0700-0759</t>
        </is>
      </c>
      <c r="H10317" s="9">
        <f>INT(F10317/100)</f>
        <v/>
      </c>
      <c r="I10317" t="n">
        <v>-4</v>
      </c>
      <c r="J10317" t="n">
        <v>0</v>
      </c>
      <c r="K10317" t="n">
        <v>-10</v>
      </c>
      <c r="L10317" t="n">
        <v>0</v>
      </c>
      <c r="M10317" t="n">
        <v>0</v>
      </c>
      <c r="O10317" t="n">
        <v>0</v>
      </c>
    </row>
    <row r="10318">
      <c r="A10318" s="8" t="n">
        <v>46228</v>
      </c>
      <c r="B10318" t="inlineStr">
        <is>
          <t>YX</t>
        </is>
      </c>
      <c r="C10318" s="9">
        <f>_xlfn.XLOOKUP(B10318,Carriers[Code],Carriers[Airline])</f>
        <v/>
      </c>
      <c r="D10318" t="n">
        <v>5596</v>
      </c>
      <c r="E10318" t="inlineStr">
        <is>
          <t>SAV</t>
        </is>
      </c>
      <c r="F10318" s="10" t="n">
        <v>710</v>
      </c>
      <c r="G10318" t="inlineStr">
        <is>
          <t>0700-0759</t>
        </is>
      </c>
      <c r="H10318" s="9">
        <f>INT(F10318/100)</f>
        <v/>
      </c>
      <c r="I10318" t="n">
        <v>-10</v>
      </c>
      <c r="J10318" t="n">
        <v>0</v>
      </c>
      <c r="K10318" t="n">
        <v>-10</v>
      </c>
      <c r="L10318" t="n">
        <v>0</v>
      </c>
      <c r="M10318" t="n">
        <v>0</v>
      </c>
      <c r="O10318" t="n">
        <v>0</v>
      </c>
    </row>
    <row r="10319">
      <c r="A10319" s="8" t="n">
        <v>46228</v>
      </c>
      <c r="B10319" t="inlineStr">
        <is>
          <t>DL</t>
        </is>
      </c>
      <c r="C10319" s="9">
        <f>_xlfn.XLOOKUP(B10319,Carriers[Code],Carriers[Airline])</f>
        <v/>
      </c>
      <c r="D10319" t="n">
        <v>760</v>
      </c>
      <c r="E10319" t="inlineStr">
        <is>
          <t>DFW</t>
        </is>
      </c>
      <c r="F10319" s="10" t="n">
        <v>715</v>
      </c>
      <c r="G10319" t="inlineStr">
        <is>
          <t>0700-0759</t>
        </is>
      </c>
      <c r="H10319" s="9">
        <f>INT(F10319/100)</f>
        <v/>
      </c>
      <c r="I10319" t="n">
        <v>196</v>
      </c>
      <c r="J10319" t="n">
        <v>1</v>
      </c>
      <c r="K10319" t="n">
        <v>176</v>
      </c>
      <c r="L10319" t="n">
        <v>1</v>
      </c>
      <c r="M10319" t="n">
        <v>0</v>
      </c>
      <c r="O10319" t="n">
        <v>0</v>
      </c>
      <c r="P10319" t="n">
        <v>176</v>
      </c>
      <c r="Q10319" t="n">
        <v>0</v>
      </c>
      <c r="R10319" t="n">
        <v>0</v>
      </c>
      <c r="S10319" t="n">
        <v>0</v>
      </c>
      <c r="T10319" t="n">
        <v>0</v>
      </c>
    </row>
    <row r="10320">
      <c r="A10320" s="8" t="n">
        <v>46228</v>
      </c>
      <c r="B10320" t="inlineStr">
        <is>
          <t>WN</t>
        </is>
      </c>
      <c r="C10320" s="9">
        <f>_xlfn.XLOOKUP(B10320,Carriers[Code],Carriers[Airline])</f>
        <v/>
      </c>
      <c r="D10320" t="n">
        <v>487</v>
      </c>
      <c r="E10320" t="inlineStr">
        <is>
          <t>BWI</t>
        </is>
      </c>
      <c r="F10320" s="10" t="n">
        <v>715</v>
      </c>
      <c r="G10320" t="inlineStr">
        <is>
          <t>0700-0759</t>
        </is>
      </c>
      <c r="H10320" s="9">
        <f>INT(F10320/100)</f>
        <v/>
      </c>
      <c r="I10320" t="n">
        <v>-4</v>
      </c>
      <c r="J10320" t="n">
        <v>0</v>
      </c>
      <c r="K10320" t="n">
        <v>-19</v>
      </c>
      <c r="L10320" t="n">
        <v>0</v>
      </c>
      <c r="M10320" t="n">
        <v>0</v>
      </c>
      <c r="O10320" t="n">
        <v>0</v>
      </c>
    </row>
    <row r="10321">
      <c r="A10321" s="8" t="n">
        <v>46228</v>
      </c>
      <c r="B10321" t="inlineStr">
        <is>
          <t>UA</t>
        </is>
      </c>
      <c r="C10321" s="9">
        <f>_xlfn.XLOOKUP(B10321,Carriers[Code],Carriers[Airline])</f>
        <v/>
      </c>
      <c r="D10321" t="n">
        <v>2631</v>
      </c>
      <c r="E10321" t="inlineStr">
        <is>
          <t>ORD</t>
        </is>
      </c>
      <c r="F10321" s="10" t="n">
        <v>719</v>
      </c>
      <c r="G10321" t="inlineStr">
        <is>
          <t>0700-0759</t>
        </is>
      </c>
      <c r="H10321" s="9">
        <f>INT(F10321/100)</f>
        <v/>
      </c>
      <c r="I10321" t="n">
        <v>-12</v>
      </c>
      <c r="J10321" t="n">
        <v>0</v>
      </c>
      <c r="K10321" t="n">
        <v>-10</v>
      </c>
      <c r="L10321" t="n">
        <v>0</v>
      </c>
      <c r="M10321" t="n">
        <v>0</v>
      </c>
      <c r="O10321" t="n">
        <v>0</v>
      </c>
    </row>
    <row r="10322">
      <c r="A10322" s="8" t="n">
        <v>46228</v>
      </c>
      <c r="B10322" t="inlineStr">
        <is>
          <t>B6</t>
        </is>
      </c>
      <c r="C10322" s="9">
        <f>_xlfn.XLOOKUP(B10322,Carriers[Code],Carriers[Airline])</f>
        <v/>
      </c>
      <c r="D10322" t="n">
        <v>791</v>
      </c>
      <c r="E10322" t="inlineStr">
        <is>
          <t>TPA</t>
        </is>
      </c>
      <c r="F10322" s="10" t="n">
        <v>720</v>
      </c>
      <c r="G10322" t="inlineStr">
        <is>
          <t>0700-0759</t>
        </is>
      </c>
      <c r="H10322" s="9">
        <f>INT(F10322/100)</f>
        <v/>
      </c>
      <c r="I10322" t="n">
        <v>-7</v>
      </c>
      <c r="J10322" t="n">
        <v>0</v>
      </c>
      <c r="K10322" t="n">
        <v>-15</v>
      </c>
      <c r="L10322" t="n">
        <v>0</v>
      </c>
      <c r="M10322" t="n">
        <v>0</v>
      </c>
      <c r="O10322" t="n">
        <v>0</v>
      </c>
    </row>
    <row r="10323">
      <c r="A10323" s="8" t="n">
        <v>46228</v>
      </c>
      <c r="B10323" t="inlineStr">
        <is>
          <t>DL</t>
        </is>
      </c>
      <c r="C10323" s="9">
        <f>_xlfn.XLOOKUP(B10323,Carriers[Code],Carriers[Airline])</f>
        <v/>
      </c>
      <c r="D10323" t="n">
        <v>977</v>
      </c>
      <c r="E10323" t="inlineStr">
        <is>
          <t>SFO</t>
        </is>
      </c>
      <c r="F10323" s="10" t="n">
        <v>720</v>
      </c>
      <c r="G10323" t="inlineStr">
        <is>
          <t>0700-0759</t>
        </is>
      </c>
      <c r="H10323" s="9">
        <f>INT(F10323/100)</f>
        <v/>
      </c>
      <c r="I10323" t="n">
        <v>-4</v>
      </c>
      <c r="J10323" t="n">
        <v>0</v>
      </c>
      <c r="K10323" t="n">
        <v>-15</v>
      </c>
      <c r="L10323" t="n">
        <v>0</v>
      </c>
      <c r="M10323" t="n">
        <v>0</v>
      </c>
      <c r="O10323" t="n">
        <v>0</v>
      </c>
    </row>
    <row r="10324">
      <c r="A10324" s="8" t="n">
        <v>46228</v>
      </c>
      <c r="B10324" t="inlineStr">
        <is>
          <t>YX</t>
        </is>
      </c>
      <c r="C10324" s="9">
        <f>_xlfn.XLOOKUP(B10324,Carriers[Code],Carriers[Airline])</f>
        <v/>
      </c>
      <c r="D10324" t="n">
        <v>5845</v>
      </c>
      <c r="E10324" t="inlineStr">
        <is>
          <t>PHL</t>
        </is>
      </c>
      <c r="F10324" s="10" t="n">
        <v>720</v>
      </c>
      <c r="G10324" t="inlineStr">
        <is>
          <t>0700-0759</t>
        </is>
      </c>
      <c r="H10324" s="9">
        <f>INT(F10324/100)</f>
        <v/>
      </c>
      <c r="I10324" t="n">
        <v>-6</v>
      </c>
      <c r="J10324" t="n">
        <v>0</v>
      </c>
      <c r="K10324" t="n">
        <v>-18</v>
      </c>
      <c r="L10324" t="n">
        <v>0</v>
      </c>
      <c r="M10324" t="n">
        <v>0</v>
      </c>
      <c r="O10324" t="n">
        <v>0</v>
      </c>
    </row>
    <row r="10325">
      <c r="A10325" s="8" t="n">
        <v>46228</v>
      </c>
      <c r="B10325" t="inlineStr">
        <is>
          <t>B6</t>
        </is>
      </c>
      <c r="C10325" s="9">
        <f>_xlfn.XLOOKUP(B10325,Carriers[Code],Carriers[Airline])</f>
        <v/>
      </c>
      <c r="D10325" t="n">
        <v>249</v>
      </c>
      <c r="E10325" t="inlineStr">
        <is>
          <t>SAV</t>
        </is>
      </c>
      <c r="F10325" s="10" t="n">
        <v>725</v>
      </c>
      <c r="G10325" t="inlineStr">
        <is>
          <t>0700-0759</t>
        </is>
      </c>
      <c r="H10325" s="9">
        <f>INT(F10325/100)</f>
        <v/>
      </c>
      <c r="I10325" t="n">
        <v>-11</v>
      </c>
      <c r="J10325" t="n">
        <v>0</v>
      </c>
      <c r="K10325" t="n">
        <v>-20</v>
      </c>
      <c r="L10325" t="n">
        <v>0</v>
      </c>
      <c r="M10325" t="n">
        <v>0</v>
      </c>
      <c r="O10325" t="n">
        <v>0</v>
      </c>
    </row>
    <row r="10326">
      <c r="A10326" s="8" t="n">
        <v>46228</v>
      </c>
      <c r="B10326" t="inlineStr">
        <is>
          <t>UA</t>
        </is>
      </c>
      <c r="C10326" s="9">
        <f>_xlfn.XLOOKUP(B10326,Carriers[Code],Carriers[Airline])</f>
        <v/>
      </c>
      <c r="D10326" t="n">
        <v>226</v>
      </c>
      <c r="E10326" t="inlineStr">
        <is>
          <t>IAH</t>
        </is>
      </c>
      <c r="F10326" s="10" t="n">
        <v>725</v>
      </c>
      <c r="G10326" t="inlineStr">
        <is>
          <t>0700-0759</t>
        </is>
      </c>
      <c r="H10326" s="9">
        <f>INT(F10326/100)</f>
        <v/>
      </c>
      <c r="I10326" t="n">
        <v>-6</v>
      </c>
      <c r="J10326" t="n">
        <v>0</v>
      </c>
      <c r="K10326" t="n">
        <v>-24</v>
      </c>
      <c r="L10326" t="n">
        <v>0</v>
      </c>
      <c r="M10326" t="n">
        <v>0</v>
      </c>
      <c r="O10326" t="n">
        <v>0</v>
      </c>
    </row>
    <row r="10327">
      <c r="A10327" s="8" t="n">
        <v>46228</v>
      </c>
      <c r="B10327" t="inlineStr">
        <is>
          <t>YX</t>
        </is>
      </c>
      <c r="C10327" s="9">
        <f>_xlfn.XLOOKUP(B10327,Carriers[Code],Carriers[Airline])</f>
        <v/>
      </c>
      <c r="D10327" t="n">
        <v>5692</v>
      </c>
      <c r="E10327" t="inlineStr">
        <is>
          <t>DCA</t>
        </is>
      </c>
      <c r="F10327" s="10" t="n">
        <v>725</v>
      </c>
      <c r="G10327" t="inlineStr">
        <is>
          <t>0700-0759</t>
        </is>
      </c>
      <c r="H10327" s="9">
        <f>INT(F10327/100)</f>
        <v/>
      </c>
      <c r="I10327" t="n">
        <v>-1</v>
      </c>
      <c r="J10327" t="n">
        <v>0</v>
      </c>
      <c r="K10327" t="n">
        <v>-14</v>
      </c>
      <c r="L10327" t="n">
        <v>0</v>
      </c>
      <c r="M10327" t="n">
        <v>0</v>
      </c>
      <c r="O10327" t="n">
        <v>0</v>
      </c>
    </row>
    <row r="10328">
      <c r="A10328" s="8" t="n">
        <v>46228</v>
      </c>
      <c r="B10328" t="inlineStr">
        <is>
          <t>UA</t>
        </is>
      </c>
      <c r="C10328" s="9">
        <f>_xlfn.XLOOKUP(B10328,Carriers[Code],Carriers[Airline])</f>
        <v/>
      </c>
      <c r="D10328" t="n">
        <v>323</v>
      </c>
      <c r="E10328" t="inlineStr">
        <is>
          <t>SFO</t>
        </is>
      </c>
      <c r="F10328" s="10" t="n">
        <v>728</v>
      </c>
      <c r="G10328" t="inlineStr">
        <is>
          <t>0700-0759</t>
        </is>
      </c>
      <c r="H10328" s="9">
        <f>INT(F10328/100)</f>
        <v/>
      </c>
      <c r="I10328" t="n">
        <v>-5</v>
      </c>
      <c r="J10328" t="n">
        <v>0</v>
      </c>
      <c r="K10328" t="n">
        <v>-13</v>
      </c>
      <c r="L10328" t="n">
        <v>0</v>
      </c>
      <c r="M10328" t="n">
        <v>0</v>
      </c>
      <c r="O10328" t="n">
        <v>0</v>
      </c>
    </row>
    <row r="10329">
      <c r="A10329" s="8" t="n">
        <v>46228</v>
      </c>
      <c r="B10329" t="inlineStr">
        <is>
          <t>DL</t>
        </is>
      </c>
      <c r="C10329" s="9">
        <f>_xlfn.XLOOKUP(B10329,Carriers[Code],Carriers[Airline])</f>
        <v/>
      </c>
      <c r="D10329" t="n">
        <v>2474</v>
      </c>
      <c r="E10329" t="inlineStr">
        <is>
          <t>RSW</t>
        </is>
      </c>
      <c r="F10329" s="10" t="n">
        <v>730</v>
      </c>
      <c r="G10329" t="inlineStr">
        <is>
          <t>0700-0759</t>
        </is>
      </c>
      <c r="H10329" s="9">
        <f>INT(F10329/100)</f>
        <v/>
      </c>
      <c r="I10329" t="n">
        <v>-4</v>
      </c>
      <c r="J10329" t="n">
        <v>0</v>
      </c>
      <c r="K10329" t="n">
        <v>-9</v>
      </c>
      <c r="L10329" t="n">
        <v>0</v>
      </c>
      <c r="M10329" t="n">
        <v>0</v>
      </c>
      <c r="O10329" t="n">
        <v>0</v>
      </c>
    </row>
    <row r="10330">
      <c r="A10330" s="8" t="n">
        <v>46228</v>
      </c>
      <c r="B10330" t="inlineStr">
        <is>
          <t>DL</t>
        </is>
      </c>
      <c r="C10330" s="9">
        <f>_xlfn.XLOOKUP(B10330,Carriers[Code],Carriers[Airline])</f>
        <v/>
      </c>
      <c r="D10330" t="n">
        <v>2570</v>
      </c>
      <c r="E10330" t="inlineStr">
        <is>
          <t>ORD</t>
        </is>
      </c>
      <c r="F10330" s="10" t="n">
        <v>730</v>
      </c>
      <c r="G10330" t="inlineStr">
        <is>
          <t>0700-0759</t>
        </is>
      </c>
      <c r="H10330" s="9">
        <f>INT(F10330/100)</f>
        <v/>
      </c>
      <c r="I10330" t="n">
        <v>-11</v>
      </c>
      <c r="J10330" t="n">
        <v>0</v>
      </c>
      <c r="K10330" t="n">
        <v>-25</v>
      </c>
      <c r="L10330" t="n">
        <v>0</v>
      </c>
      <c r="M10330" t="n">
        <v>0</v>
      </c>
      <c r="O10330" t="n">
        <v>0</v>
      </c>
    </row>
    <row r="10331">
      <c r="A10331" s="8" t="n">
        <v>46228</v>
      </c>
      <c r="B10331" t="inlineStr">
        <is>
          <t>B6</t>
        </is>
      </c>
      <c r="C10331" s="9">
        <f>_xlfn.XLOOKUP(B10331,Carriers[Code],Carriers[Airline])</f>
        <v/>
      </c>
      <c r="D10331" t="n">
        <v>1833</v>
      </c>
      <c r="E10331" t="inlineStr">
        <is>
          <t>SFO</t>
        </is>
      </c>
      <c r="F10331" s="10" t="n">
        <v>735</v>
      </c>
      <c r="G10331" t="inlineStr">
        <is>
          <t>0700-0759</t>
        </is>
      </c>
      <c r="H10331" s="9">
        <f>INT(F10331/100)</f>
        <v/>
      </c>
      <c r="I10331" t="n">
        <v>4</v>
      </c>
      <c r="J10331" t="n">
        <v>0</v>
      </c>
      <c r="K10331" t="n">
        <v>7</v>
      </c>
      <c r="L10331" t="n">
        <v>0</v>
      </c>
      <c r="M10331" t="n">
        <v>0</v>
      </c>
      <c r="O10331" t="n">
        <v>0</v>
      </c>
    </row>
    <row r="10332">
      <c r="A10332" s="8" t="n">
        <v>46228</v>
      </c>
      <c r="B10332" t="inlineStr">
        <is>
          <t>B6</t>
        </is>
      </c>
      <c r="C10332" s="9">
        <f>_xlfn.XLOOKUP(B10332,Carriers[Code],Carriers[Airline])</f>
        <v/>
      </c>
      <c r="D10332" t="n">
        <v>687</v>
      </c>
      <c r="E10332" t="inlineStr">
        <is>
          <t>LAX</t>
        </is>
      </c>
      <c r="F10332" s="10" t="n">
        <v>740</v>
      </c>
      <c r="G10332" t="inlineStr">
        <is>
          <t>0700-0759</t>
        </is>
      </c>
      <c r="H10332" s="9">
        <f>INT(F10332/100)</f>
        <v/>
      </c>
      <c r="I10332" t="n">
        <v>121</v>
      </c>
      <c r="J10332" t="n">
        <v>1</v>
      </c>
      <c r="K10332" t="n">
        <v>108</v>
      </c>
      <c r="L10332" t="n">
        <v>1</v>
      </c>
      <c r="M10332" t="n">
        <v>0</v>
      </c>
      <c r="O10332" t="n">
        <v>0</v>
      </c>
      <c r="P10332" t="n">
        <v>108</v>
      </c>
      <c r="Q10332" t="n">
        <v>0</v>
      </c>
      <c r="R10332" t="n">
        <v>0</v>
      </c>
      <c r="S10332" t="n">
        <v>0</v>
      </c>
      <c r="T10332" t="n">
        <v>0</v>
      </c>
    </row>
    <row r="10333">
      <c r="A10333" s="8" t="n">
        <v>46228</v>
      </c>
      <c r="B10333" t="inlineStr">
        <is>
          <t>DL</t>
        </is>
      </c>
      <c r="C10333" s="9">
        <f>_xlfn.XLOOKUP(B10333,Carriers[Code],Carriers[Airline])</f>
        <v/>
      </c>
      <c r="D10333" t="n">
        <v>2066</v>
      </c>
      <c r="E10333" t="inlineStr">
        <is>
          <t>RDU</t>
        </is>
      </c>
      <c r="F10333" s="10" t="n">
        <v>740</v>
      </c>
      <c r="G10333" t="inlineStr">
        <is>
          <t>0700-0759</t>
        </is>
      </c>
      <c r="H10333" s="9">
        <f>INT(F10333/100)</f>
        <v/>
      </c>
      <c r="I10333" t="n">
        <v>-7</v>
      </c>
      <c r="J10333" t="n">
        <v>0</v>
      </c>
      <c r="K10333" t="n">
        <v>-17</v>
      </c>
      <c r="L10333" t="n">
        <v>0</v>
      </c>
      <c r="M10333" t="n">
        <v>0</v>
      </c>
      <c r="O10333" t="n">
        <v>0</v>
      </c>
    </row>
    <row r="10334">
      <c r="A10334" s="8" t="n">
        <v>46228</v>
      </c>
      <c r="B10334" t="inlineStr">
        <is>
          <t>DL</t>
        </is>
      </c>
      <c r="C10334" s="9">
        <f>_xlfn.XLOOKUP(B10334,Carriers[Code],Carriers[Airline])</f>
        <v/>
      </c>
      <c r="D10334" t="n">
        <v>499</v>
      </c>
      <c r="E10334" t="inlineStr">
        <is>
          <t>DEN</t>
        </is>
      </c>
      <c r="F10334" s="10" t="n">
        <v>745</v>
      </c>
      <c r="G10334" t="inlineStr">
        <is>
          <t>0700-0759</t>
        </is>
      </c>
      <c r="H10334" s="9">
        <f>INT(F10334/100)</f>
        <v/>
      </c>
      <c r="I10334" t="n">
        <v>-9</v>
      </c>
      <c r="J10334" t="n">
        <v>0</v>
      </c>
      <c r="K10334" t="n">
        <v>-30</v>
      </c>
      <c r="L10334" t="n">
        <v>0</v>
      </c>
      <c r="M10334" t="n">
        <v>0</v>
      </c>
      <c r="O10334" t="n">
        <v>0</v>
      </c>
    </row>
    <row r="10335">
      <c r="A10335" s="8" t="n">
        <v>46228</v>
      </c>
      <c r="B10335" t="inlineStr">
        <is>
          <t>UA</t>
        </is>
      </c>
      <c r="C10335" s="9">
        <f>_xlfn.XLOOKUP(B10335,Carriers[Code],Carriers[Airline])</f>
        <v/>
      </c>
      <c r="D10335" t="n">
        <v>647</v>
      </c>
      <c r="E10335" t="inlineStr">
        <is>
          <t>DEN</t>
        </is>
      </c>
      <c r="F10335" s="10" t="n">
        <v>745</v>
      </c>
      <c r="G10335" t="inlineStr">
        <is>
          <t>0700-0759</t>
        </is>
      </c>
      <c r="H10335" s="9">
        <f>INT(F10335/100)</f>
        <v/>
      </c>
      <c r="I10335" t="n">
        <v>-9</v>
      </c>
      <c r="J10335" t="n">
        <v>0</v>
      </c>
      <c r="K10335" t="n">
        <v>-27</v>
      </c>
      <c r="L10335" t="n">
        <v>0</v>
      </c>
      <c r="M10335" t="n">
        <v>0</v>
      </c>
      <c r="O10335" t="n">
        <v>0</v>
      </c>
    </row>
    <row r="10336">
      <c r="A10336" s="8" t="n">
        <v>46228</v>
      </c>
      <c r="B10336" t="inlineStr">
        <is>
          <t>DL</t>
        </is>
      </c>
      <c r="C10336" s="9">
        <f>_xlfn.XLOOKUP(B10336,Carriers[Code],Carriers[Airline])</f>
        <v/>
      </c>
      <c r="D10336" t="n">
        <v>497</v>
      </c>
      <c r="E10336" t="inlineStr">
        <is>
          <t>LAS</t>
        </is>
      </c>
      <c r="F10336" s="10" t="n">
        <v>750</v>
      </c>
      <c r="G10336" t="inlineStr">
        <is>
          <t>0700-0759</t>
        </is>
      </c>
      <c r="H10336" s="9">
        <f>INT(F10336/100)</f>
        <v/>
      </c>
      <c r="I10336" t="n">
        <v>24</v>
      </c>
      <c r="J10336" t="n">
        <v>1</v>
      </c>
      <c r="K10336" t="n">
        <v>15</v>
      </c>
      <c r="L10336" t="n">
        <v>1</v>
      </c>
      <c r="M10336" t="n">
        <v>0</v>
      </c>
      <c r="O10336" t="n">
        <v>0</v>
      </c>
      <c r="P10336" t="n">
        <v>15</v>
      </c>
      <c r="Q10336" t="n">
        <v>0</v>
      </c>
      <c r="R10336" t="n">
        <v>0</v>
      </c>
      <c r="S10336" t="n">
        <v>0</v>
      </c>
      <c r="T10336" t="n">
        <v>0</v>
      </c>
    </row>
    <row r="10337">
      <c r="A10337" s="8" t="n">
        <v>46228</v>
      </c>
      <c r="B10337" t="inlineStr">
        <is>
          <t>DL</t>
        </is>
      </c>
      <c r="C10337" s="9">
        <f>_xlfn.XLOOKUP(B10337,Carriers[Code],Carriers[Airline])</f>
        <v/>
      </c>
      <c r="D10337" t="n">
        <v>384</v>
      </c>
      <c r="E10337" t="inlineStr">
        <is>
          <t>SEA</t>
        </is>
      </c>
      <c r="F10337" s="10" t="n">
        <v>753</v>
      </c>
      <c r="G10337" t="inlineStr">
        <is>
          <t>0700-0759</t>
        </is>
      </c>
      <c r="H10337" s="9">
        <f>INT(F10337/100)</f>
        <v/>
      </c>
      <c r="I10337" t="n">
        <v>-5</v>
      </c>
      <c r="J10337" t="n">
        <v>0</v>
      </c>
      <c r="K10337" t="n">
        <v>-3</v>
      </c>
      <c r="L10337" t="n">
        <v>0</v>
      </c>
      <c r="M10337" t="n">
        <v>0</v>
      </c>
      <c r="O10337" t="n">
        <v>0</v>
      </c>
    </row>
    <row r="10338">
      <c r="A10338" s="8" t="n">
        <v>46228</v>
      </c>
      <c r="B10338" t="inlineStr">
        <is>
          <t>B6</t>
        </is>
      </c>
      <c r="C10338" s="9">
        <f>_xlfn.XLOOKUP(B10338,Carriers[Code],Carriers[Airline])</f>
        <v/>
      </c>
      <c r="D10338" t="n">
        <v>669</v>
      </c>
      <c r="E10338" t="inlineStr">
        <is>
          <t>FLL</t>
        </is>
      </c>
      <c r="F10338" s="10" t="n">
        <v>754</v>
      </c>
      <c r="G10338" t="inlineStr">
        <is>
          <t>0700-0759</t>
        </is>
      </c>
      <c r="H10338" s="9">
        <f>INT(F10338/100)</f>
        <v/>
      </c>
      <c r="I10338" t="n">
        <v>7</v>
      </c>
      <c r="J10338" t="n">
        <v>0</v>
      </c>
      <c r="K10338" t="n">
        <v>20</v>
      </c>
      <c r="L10338" t="n">
        <v>1</v>
      </c>
      <c r="M10338" t="n">
        <v>0</v>
      </c>
      <c r="O10338" t="n">
        <v>0</v>
      </c>
      <c r="P10338" t="n">
        <v>7</v>
      </c>
      <c r="Q10338" t="n">
        <v>0</v>
      </c>
      <c r="R10338" t="n">
        <v>13</v>
      </c>
      <c r="S10338" t="n">
        <v>0</v>
      </c>
      <c r="T10338" t="n">
        <v>0</v>
      </c>
    </row>
    <row r="10339">
      <c r="A10339" s="8" t="n">
        <v>46228</v>
      </c>
      <c r="B10339" t="inlineStr">
        <is>
          <t>DL</t>
        </is>
      </c>
      <c r="C10339" s="9">
        <f>_xlfn.XLOOKUP(B10339,Carriers[Code],Carriers[Airline])</f>
        <v/>
      </c>
      <c r="D10339" t="n">
        <v>1401</v>
      </c>
      <c r="E10339" t="inlineStr">
        <is>
          <t>FLL</t>
        </is>
      </c>
      <c r="F10339" s="10" t="n">
        <v>755</v>
      </c>
      <c r="G10339" t="inlineStr">
        <is>
          <t>0700-0759</t>
        </is>
      </c>
      <c r="H10339" s="9">
        <f>INT(F10339/100)</f>
        <v/>
      </c>
      <c r="I10339" t="n">
        <v>-5</v>
      </c>
      <c r="J10339" t="n">
        <v>0</v>
      </c>
      <c r="K10339" t="n">
        <v>-10</v>
      </c>
      <c r="L10339" t="n">
        <v>0</v>
      </c>
      <c r="M10339" t="n">
        <v>0</v>
      </c>
      <c r="O10339" t="n">
        <v>0</v>
      </c>
    </row>
    <row r="10340">
      <c r="A10340" s="8" t="n">
        <v>46228</v>
      </c>
      <c r="B10340" t="inlineStr">
        <is>
          <t>WN</t>
        </is>
      </c>
      <c r="C10340" s="9">
        <f>_xlfn.XLOOKUP(B10340,Carriers[Code],Carriers[Airline])</f>
        <v/>
      </c>
      <c r="D10340" t="n">
        <v>745</v>
      </c>
      <c r="E10340" t="inlineStr">
        <is>
          <t>MDW</t>
        </is>
      </c>
      <c r="F10340" s="10" t="n">
        <v>755</v>
      </c>
      <c r="G10340" t="inlineStr">
        <is>
          <t>0700-0759</t>
        </is>
      </c>
      <c r="H10340" s="9">
        <f>INT(F10340/100)</f>
        <v/>
      </c>
      <c r="I10340" t="n">
        <v>-4</v>
      </c>
      <c r="J10340" t="n">
        <v>0</v>
      </c>
      <c r="K10340" t="n">
        <v>-22</v>
      </c>
      <c r="L10340" t="n">
        <v>0</v>
      </c>
      <c r="M10340" t="n">
        <v>0</v>
      </c>
      <c r="O10340" t="n">
        <v>0</v>
      </c>
    </row>
    <row r="10341">
      <c r="A10341" s="8" t="n">
        <v>46228</v>
      </c>
      <c r="B10341" t="inlineStr">
        <is>
          <t>AA</t>
        </is>
      </c>
      <c r="C10341" s="9">
        <f>_xlfn.XLOOKUP(B10341,Carriers[Code],Carriers[Airline])</f>
        <v/>
      </c>
      <c r="D10341" t="n">
        <v>1259</v>
      </c>
      <c r="E10341" t="inlineStr">
        <is>
          <t>MIA</t>
        </is>
      </c>
      <c r="F10341" s="10" t="n">
        <v>800</v>
      </c>
      <c r="G10341" t="inlineStr">
        <is>
          <t>0800-0859</t>
        </is>
      </c>
      <c r="H10341" s="9">
        <f>INT(F10341/100)</f>
        <v/>
      </c>
      <c r="I10341" t="n">
        <v>-7</v>
      </c>
      <c r="J10341" t="n">
        <v>0</v>
      </c>
      <c r="K10341" t="n">
        <v>17</v>
      </c>
      <c r="L10341" t="n">
        <v>1</v>
      </c>
      <c r="M10341" t="n">
        <v>0</v>
      </c>
      <c r="O10341" t="n">
        <v>0</v>
      </c>
      <c r="P10341" t="n">
        <v>0</v>
      </c>
      <c r="Q10341" t="n">
        <v>0</v>
      </c>
      <c r="R10341" t="n">
        <v>17</v>
      </c>
      <c r="S10341" t="n">
        <v>0</v>
      </c>
      <c r="T10341" t="n">
        <v>0</v>
      </c>
    </row>
    <row r="10342">
      <c r="A10342" s="8" t="n">
        <v>46228</v>
      </c>
      <c r="B10342" t="inlineStr">
        <is>
          <t>B6</t>
        </is>
      </c>
      <c r="C10342" s="9">
        <f>_xlfn.XLOOKUP(B10342,Carriers[Code],Carriers[Airline])</f>
        <v/>
      </c>
      <c r="D10342" t="n">
        <v>351</v>
      </c>
      <c r="E10342" t="inlineStr">
        <is>
          <t>MCO</t>
        </is>
      </c>
      <c r="F10342" s="10" t="n">
        <v>800</v>
      </c>
      <c r="G10342" t="inlineStr">
        <is>
          <t>0800-0859</t>
        </is>
      </c>
      <c r="H10342" s="9">
        <f>INT(F10342/100)</f>
        <v/>
      </c>
      <c r="I10342" t="n">
        <v>-1</v>
      </c>
      <c r="J10342" t="n">
        <v>0</v>
      </c>
      <c r="K10342" t="n">
        <v>30</v>
      </c>
      <c r="L10342" t="n">
        <v>1</v>
      </c>
      <c r="M10342" t="n">
        <v>0</v>
      </c>
      <c r="O10342" t="n">
        <v>0</v>
      </c>
      <c r="P10342" t="n">
        <v>0</v>
      </c>
      <c r="Q10342" t="n">
        <v>0</v>
      </c>
      <c r="R10342" t="n">
        <v>30</v>
      </c>
      <c r="S10342" t="n">
        <v>0</v>
      </c>
      <c r="T10342" t="n">
        <v>0</v>
      </c>
    </row>
    <row r="10343">
      <c r="A10343" s="8" t="n">
        <v>46228</v>
      </c>
      <c r="B10343" t="inlineStr">
        <is>
          <t>DL</t>
        </is>
      </c>
      <c r="C10343" s="9">
        <f>_xlfn.XLOOKUP(B10343,Carriers[Code],Carriers[Airline])</f>
        <v/>
      </c>
      <c r="D10343" t="n">
        <v>923</v>
      </c>
      <c r="E10343" t="inlineStr">
        <is>
          <t>ATL</t>
        </is>
      </c>
      <c r="F10343" s="10" t="n">
        <v>800</v>
      </c>
      <c r="G10343" t="inlineStr">
        <is>
          <t>0800-0859</t>
        </is>
      </c>
      <c r="H10343" s="9">
        <f>INT(F10343/100)</f>
        <v/>
      </c>
      <c r="I10343" t="n">
        <v>-5</v>
      </c>
      <c r="J10343" t="n">
        <v>0</v>
      </c>
      <c r="K10343" t="n">
        <v>-16</v>
      </c>
      <c r="L10343" t="n">
        <v>0</v>
      </c>
      <c r="M10343" t="n">
        <v>0</v>
      </c>
      <c r="O10343" t="n">
        <v>0</v>
      </c>
    </row>
    <row r="10344">
      <c r="A10344" s="8" t="n">
        <v>46228</v>
      </c>
      <c r="B10344" t="inlineStr">
        <is>
          <t>UA</t>
        </is>
      </c>
      <c r="C10344" s="9">
        <f>_xlfn.XLOOKUP(B10344,Carriers[Code],Carriers[Airline])</f>
        <v/>
      </c>
      <c r="D10344" t="n">
        <v>570</v>
      </c>
      <c r="E10344" t="inlineStr">
        <is>
          <t>EWR</t>
        </is>
      </c>
      <c r="F10344" s="10" t="n">
        <v>800</v>
      </c>
      <c r="G10344" t="inlineStr">
        <is>
          <t>0800-0859</t>
        </is>
      </c>
      <c r="H10344" s="9">
        <f>INT(F10344/100)</f>
        <v/>
      </c>
      <c r="I10344" t="n">
        <v>-13</v>
      </c>
      <c r="J10344" t="n">
        <v>0</v>
      </c>
      <c r="K10344" t="n">
        <v>-14</v>
      </c>
      <c r="L10344" t="n">
        <v>0</v>
      </c>
      <c r="M10344" t="n">
        <v>0</v>
      </c>
      <c r="O10344" t="n">
        <v>0</v>
      </c>
    </row>
    <row r="10345">
      <c r="A10345" s="8" t="n">
        <v>46228</v>
      </c>
      <c r="B10345" t="inlineStr">
        <is>
          <t>YX</t>
        </is>
      </c>
      <c r="C10345" s="9">
        <f>_xlfn.XLOOKUP(B10345,Carriers[Code],Carriers[Airline])</f>
        <v/>
      </c>
      <c r="D10345" t="n">
        <v>5778</v>
      </c>
      <c r="E10345" t="inlineStr">
        <is>
          <t>AVL</t>
        </is>
      </c>
      <c r="F10345" s="10" t="n">
        <v>800</v>
      </c>
      <c r="G10345" t="inlineStr">
        <is>
          <t>0800-0859</t>
        </is>
      </c>
      <c r="H10345" s="9">
        <f>INT(F10345/100)</f>
        <v/>
      </c>
      <c r="I10345" t="n">
        <v>-4</v>
      </c>
      <c r="J10345" t="n">
        <v>0</v>
      </c>
      <c r="K10345" t="n">
        <v>-21</v>
      </c>
      <c r="L10345" t="n">
        <v>0</v>
      </c>
      <c r="M10345" t="n">
        <v>0</v>
      </c>
      <c r="O10345" t="n">
        <v>0</v>
      </c>
    </row>
    <row r="10346">
      <c r="A10346" s="8" t="n">
        <v>46228</v>
      </c>
      <c r="B10346" t="inlineStr">
        <is>
          <t>AA</t>
        </is>
      </c>
      <c r="C10346" s="9">
        <f>_xlfn.XLOOKUP(B10346,Carriers[Code],Carriers[Airline])</f>
        <v/>
      </c>
      <c r="D10346" t="n">
        <v>701</v>
      </c>
      <c r="E10346" t="inlineStr">
        <is>
          <t>DFW</t>
        </is>
      </c>
      <c r="F10346" s="10" t="n">
        <v>801</v>
      </c>
      <c r="G10346" t="inlineStr">
        <is>
          <t>0800-0859</t>
        </is>
      </c>
      <c r="H10346" s="9">
        <f>INT(F10346/100)</f>
        <v/>
      </c>
      <c r="I10346" t="n">
        <v>0</v>
      </c>
      <c r="J10346" t="n">
        <v>0</v>
      </c>
      <c r="K10346" t="n">
        <v>-22</v>
      </c>
      <c r="L10346" t="n">
        <v>0</v>
      </c>
      <c r="M10346" t="n">
        <v>0</v>
      </c>
      <c r="O10346" t="n">
        <v>0</v>
      </c>
    </row>
    <row r="10347">
      <c r="A10347" s="8" t="n">
        <v>46228</v>
      </c>
      <c r="B10347" t="inlineStr">
        <is>
          <t>B6</t>
        </is>
      </c>
      <c r="C10347" s="9">
        <f>_xlfn.XLOOKUP(B10347,Carriers[Code],Carriers[Airline])</f>
        <v/>
      </c>
      <c r="D10347" t="n">
        <v>2115</v>
      </c>
      <c r="E10347" t="inlineStr">
        <is>
          <t>BUF</t>
        </is>
      </c>
      <c r="F10347" s="10" t="n">
        <v>802</v>
      </c>
      <c r="G10347" t="inlineStr">
        <is>
          <t>0800-0859</t>
        </is>
      </c>
      <c r="H10347" s="9">
        <f>INT(F10347/100)</f>
        <v/>
      </c>
      <c r="I10347" t="n">
        <v>-7</v>
      </c>
      <c r="J10347" t="n">
        <v>0</v>
      </c>
      <c r="K10347" t="n">
        <v>-14</v>
      </c>
      <c r="L10347" t="n">
        <v>0</v>
      </c>
      <c r="M10347" t="n">
        <v>0</v>
      </c>
      <c r="O10347" t="n">
        <v>0</v>
      </c>
    </row>
    <row r="10348">
      <c r="A10348" s="8" t="n">
        <v>46228</v>
      </c>
      <c r="B10348" t="inlineStr">
        <is>
          <t>AA</t>
        </is>
      </c>
      <c r="C10348" s="9">
        <f>_xlfn.XLOOKUP(B10348,Carriers[Code],Carriers[Airline])</f>
        <v/>
      </c>
      <c r="D10348" t="n">
        <v>2764</v>
      </c>
      <c r="E10348" t="inlineStr">
        <is>
          <t>PHL</t>
        </is>
      </c>
      <c r="F10348" s="10" t="n">
        <v>803</v>
      </c>
      <c r="G10348" t="inlineStr">
        <is>
          <t>0800-0859</t>
        </is>
      </c>
      <c r="H10348" s="9">
        <f>INT(F10348/100)</f>
        <v/>
      </c>
      <c r="I10348" t="n">
        <v>-7</v>
      </c>
      <c r="J10348" t="n">
        <v>0</v>
      </c>
      <c r="K10348" t="n">
        <v>0</v>
      </c>
      <c r="L10348" t="n">
        <v>0</v>
      </c>
      <c r="M10348" t="n">
        <v>0</v>
      </c>
      <c r="O10348" t="n">
        <v>0</v>
      </c>
    </row>
    <row r="10349">
      <c r="A10349" s="8" t="n">
        <v>46228</v>
      </c>
      <c r="B10349" t="inlineStr">
        <is>
          <t>AA</t>
        </is>
      </c>
      <c r="C10349" s="9">
        <f>_xlfn.XLOOKUP(B10349,Carriers[Code],Carriers[Airline])</f>
        <v/>
      </c>
      <c r="D10349" t="n">
        <v>2715</v>
      </c>
      <c r="E10349" t="inlineStr">
        <is>
          <t>CLT</t>
        </is>
      </c>
      <c r="F10349" s="10" t="n">
        <v>805</v>
      </c>
      <c r="G10349" t="inlineStr">
        <is>
          <t>0800-0859</t>
        </is>
      </c>
      <c r="H10349" s="9">
        <f>INT(F10349/100)</f>
        <v/>
      </c>
      <c r="I10349" t="n">
        <v>-7</v>
      </c>
      <c r="J10349" t="n">
        <v>0</v>
      </c>
      <c r="K10349" t="n">
        <v>6</v>
      </c>
      <c r="L10349" t="n">
        <v>0</v>
      </c>
      <c r="M10349" t="n">
        <v>0</v>
      </c>
      <c r="O10349" t="n">
        <v>0</v>
      </c>
    </row>
    <row r="10350">
      <c r="A10350" s="8" t="n">
        <v>46228</v>
      </c>
      <c r="B10350" t="inlineStr">
        <is>
          <t>YX</t>
        </is>
      </c>
      <c r="C10350" s="9">
        <f>_xlfn.XLOOKUP(B10350,Carriers[Code],Carriers[Airline])</f>
        <v/>
      </c>
      <c r="D10350" t="n">
        <v>5653</v>
      </c>
      <c r="E10350" t="inlineStr">
        <is>
          <t>CMH</t>
        </is>
      </c>
      <c r="F10350" s="10" t="n">
        <v>811</v>
      </c>
      <c r="G10350" t="inlineStr">
        <is>
          <t>0800-0859</t>
        </is>
      </c>
      <c r="H10350" s="9">
        <f>INT(F10350/100)</f>
        <v/>
      </c>
      <c r="I10350" t="n">
        <v>-3</v>
      </c>
      <c r="J10350" t="n">
        <v>0</v>
      </c>
      <c r="K10350" t="n">
        <v>-17</v>
      </c>
      <c r="L10350" t="n">
        <v>0</v>
      </c>
      <c r="M10350" t="n">
        <v>0</v>
      </c>
      <c r="O10350" t="n">
        <v>0</v>
      </c>
    </row>
    <row r="10351">
      <c r="A10351" s="8" t="n">
        <v>46228</v>
      </c>
      <c r="B10351" t="inlineStr">
        <is>
          <t>YX</t>
        </is>
      </c>
      <c r="C10351" s="9">
        <f>_xlfn.XLOOKUP(B10351,Carriers[Code],Carriers[Airline])</f>
        <v/>
      </c>
      <c r="D10351" t="n">
        <v>4666</v>
      </c>
      <c r="E10351" t="inlineStr">
        <is>
          <t>BUF</t>
        </is>
      </c>
      <c r="F10351" s="10" t="n">
        <v>814</v>
      </c>
      <c r="G10351" t="inlineStr">
        <is>
          <t>0800-0859</t>
        </is>
      </c>
      <c r="H10351" s="9">
        <f>INT(F10351/100)</f>
        <v/>
      </c>
      <c r="I10351" t="n">
        <v>-5</v>
      </c>
      <c r="J10351" t="n">
        <v>0</v>
      </c>
      <c r="K10351" t="n">
        <v>-25</v>
      </c>
      <c r="L10351" t="n">
        <v>0</v>
      </c>
      <c r="M10351" t="n">
        <v>0</v>
      </c>
      <c r="O10351" t="n">
        <v>0</v>
      </c>
    </row>
    <row r="10352">
      <c r="A10352" s="8" t="n">
        <v>46228</v>
      </c>
      <c r="B10352" t="inlineStr">
        <is>
          <t>B6</t>
        </is>
      </c>
      <c r="C10352" s="9">
        <f>_xlfn.XLOOKUP(B10352,Carriers[Code],Carriers[Airline])</f>
        <v/>
      </c>
      <c r="D10352" t="n">
        <v>1177</v>
      </c>
      <c r="E10352" t="inlineStr">
        <is>
          <t>LAS</t>
        </is>
      </c>
      <c r="F10352" s="10" t="n">
        <v>815</v>
      </c>
      <c r="G10352" t="inlineStr">
        <is>
          <t>0800-0859</t>
        </is>
      </c>
      <c r="H10352" s="9">
        <f>INT(F10352/100)</f>
        <v/>
      </c>
      <c r="I10352" t="n">
        <v>-9</v>
      </c>
      <c r="J10352" t="n">
        <v>0</v>
      </c>
      <c r="K10352" t="n">
        <v>-15</v>
      </c>
      <c r="L10352" t="n">
        <v>0</v>
      </c>
      <c r="M10352" t="n">
        <v>0</v>
      </c>
      <c r="O10352" t="n">
        <v>0</v>
      </c>
    </row>
    <row r="10353">
      <c r="A10353" s="8" t="n">
        <v>46228</v>
      </c>
      <c r="B10353" t="inlineStr">
        <is>
          <t>DL</t>
        </is>
      </c>
      <c r="C10353" s="9">
        <f>_xlfn.XLOOKUP(B10353,Carriers[Code],Carriers[Airline])</f>
        <v/>
      </c>
      <c r="D10353" t="n">
        <v>1683</v>
      </c>
      <c r="E10353" t="inlineStr">
        <is>
          <t>BZN</t>
        </is>
      </c>
      <c r="F10353" s="10" t="n">
        <v>815</v>
      </c>
      <c r="G10353" t="inlineStr">
        <is>
          <t>0800-0859</t>
        </is>
      </c>
      <c r="H10353" s="9">
        <f>INT(F10353/100)</f>
        <v/>
      </c>
      <c r="I10353" t="n">
        <v>-9</v>
      </c>
      <c r="J10353" t="n">
        <v>0</v>
      </c>
      <c r="K10353" t="n">
        <v>-10</v>
      </c>
      <c r="L10353" t="n">
        <v>0</v>
      </c>
      <c r="M10353" t="n">
        <v>0</v>
      </c>
      <c r="O10353" t="n">
        <v>0</v>
      </c>
    </row>
    <row r="10354">
      <c r="A10354" s="8" t="n">
        <v>46228</v>
      </c>
      <c r="B10354" t="inlineStr">
        <is>
          <t>UA</t>
        </is>
      </c>
      <c r="C10354" s="9">
        <f>_xlfn.XLOOKUP(B10354,Carriers[Code],Carriers[Airline])</f>
        <v/>
      </c>
      <c r="D10354" t="n">
        <v>1834</v>
      </c>
      <c r="E10354" t="inlineStr">
        <is>
          <t>ORD</t>
        </is>
      </c>
      <c r="F10354" s="10" t="n">
        <v>815</v>
      </c>
      <c r="G10354" t="inlineStr">
        <is>
          <t>0800-0859</t>
        </is>
      </c>
      <c r="H10354" s="9">
        <f>INT(F10354/100)</f>
        <v/>
      </c>
      <c r="I10354" t="n">
        <v>-11</v>
      </c>
      <c r="J10354" t="n">
        <v>0</v>
      </c>
      <c r="K10354" t="n">
        <v>-19</v>
      </c>
      <c r="L10354" t="n">
        <v>0</v>
      </c>
      <c r="M10354" t="n">
        <v>0</v>
      </c>
      <c r="O10354" t="n">
        <v>0</v>
      </c>
    </row>
    <row r="10355">
      <c r="A10355" s="8" t="n">
        <v>46228</v>
      </c>
      <c r="B10355" t="inlineStr">
        <is>
          <t>DL</t>
        </is>
      </c>
      <c r="C10355" s="9">
        <f>_xlfn.XLOOKUP(B10355,Carriers[Code],Carriers[Airline])</f>
        <v/>
      </c>
      <c r="D10355" t="n">
        <v>1308</v>
      </c>
      <c r="E10355" t="inlineStr">
        <is>
          <t>MSP</t>
        </is>
      </c>
      <c r="F10355" s="10" t="n">
        <v>816</v>
      </c>
      <c r="G10355" t="inlineStr">
        <is>
          <t>0800-0859</t>
        </is>
      </c>
      <c r="H10355" s="9">
        <f>INT(F10355/100)</f>
        <v/>
      </c>
      <c r="I10355" t="n">
        <v>-1</v>
      </c>
      <c r="J10355" t="n">
        <v>0</v>
      </c>
      <c r="K10355" t="n">
        <v>-9</v>
      </c>
      <c r="L10355" t="n">
        <v>0</v>
      </c>
      <c r="M10355" t="n">
        <v>0</v>
      </c>
      <c r="O10355" t="n">
        <v>0</v>
      </c>
    </row>
    <row r="10356">
      <c r="A10356" s="8" t="n">
        <v>46228</v>
      </c>
      <c r="B10356" t="inlineStr">
        <is>
          <t>B6</t>
        </is>
      </c>
      <c r="C10356" s="9">
        <f>_xlfn.XLOOKUP(B10356,Carriers[Code],Carriers[Airline])</f>
        <v/>
      </c>
      <c r="D10356" t="n">
        <v>641</v>
      </c>
      <c r="E10356" t="inlineStr">
        <is>
          <t>CLE</t>
        </is>
      </c>
      <c r="F10356" s="10" t="n">
        <v>820</v>
      </c>
      <c r="G10356" t="inlineStr">
        <is>
          <t>0800-0859</t>
        </is>
      </c>
      <c r="H10356" s="9">
        <f>INT(F10356/100)</f>
        <v/>
      </c>
      <c r="I10356" t="n">
        <v>-9</v>
      </c>
      <c r="J10356" t="n">
        <v>0</v>
      </c>
      <c r="K10356" t="n">
        <v>-23</v>
      </c>
      <c r="L10356" t="n">
        <v>0</v>
      </c>
      <c r="M10356" t="n">
        <v>0</v>
      </c>
      <c r="O10356" t="n">
        <v>0</v>
      </c>
    </row>
    <row r="10357">
      <c r="A10357" s="8" t="n">
        <v>46228</v>
      </c>
      <c r="B10357" t="inlineStr">
        <is>
          <t>YX</t>
        </is>
      </c>
      <c r="C10357" s="9">
        <f>_xlfn.XLOOKUP(B10357,Carriers[Code],Carriers[Airline])</f>
        <v/>
      </c>
      <c r="D10357" t="n">
        <v>5809</v>
      </c>
      <c r="E10357" t="inlineStr">
        <is>
          <t>ORF</t>
        </is>
      </c>
      <c r="F10357" s="10" t="n">
        <v>820</v>
      </c>
      <c r="G10357" t="inlineStr">
        <is>
          <t>0800-0859</t>
        </is>
      </c>
      <c r="H10357" s="9">
        <f>INT(F10357/100)</f>
        <v/>
      </c>
      <c r="I10357" t="n">
        <v>-8</v>
      </c>
      <c r="J10357" t="n">
        <v>0</v>
      </c>
      <c r="K10357" t="n">
        <v>-10</v>
      </c>
      <c r="L10357" t="n">
        <v>0</v>
      </c>
      <c r="M10357" t="n">
        <v>0</v>
      </c>
      <c r="O10357" t="n">
        <v>0</v>
      </c>
    </row>
    <row r="10358">
      <c r="A10358" s="8" t="n">
        <v>46228</v>
      </c>
      <c r="B10358" t="inlineStr">
        <is>
          <t>AS</t>
        </is>
      </c>
      <c r="C10358" s="9">
        <f>_xlfn.XLOOKUP(B10358,Carriers[Code],Carriers[Airline])</f>
        <v/>
      </c>
      <c r="D10358" t="n">
        <v>256</v>
      </c>
      <c r="E10358" t="inlineStr">
        <is>
          <t>SAN</t>
        </is>
      </c>
      <c r="F10358" s="10" t="n">
        <v>828</v>
      </c>
      <c r="G10358" t="inlineStr">
        <is>
          <t>0800-0859</t>
        </is>
      </c>
      <c r="H10358" s="9">
        <f>INT(F10358/100)</f>
        <v/>
      </c>
      <c r="I10358" t="n">
        <v>8</v>
      </c>
      <c r="J10358" t="n">
        <v>0</v>
      </c>
      <c r="K10358" t="n">
        <v>-21</v>
      </c>
      <c r="L10358" t="n">
        <v>0</v>
      </c>
      <c r="M10358" t="n">
        <v>0</v>
      </c>
      <c r="O10358" t="n">
        <v>0</v>
      </c>
    </row>
    <row r="10359">
      <c r="A10359" s="8" t="n">
        <v>46228</v>
      </c>
      <c r="B10359" t="inlineStr">
        <is>
          <t>YX</t>
        </is>
      </c>
      <c r="C10359" s="9">
        <f>_xlfn.XLOOKUP(B10359,Carriers[Code],Carriers[Airline])</f>
        <v/>
      </c>
      <c r="D10359" t="n">
        <v>5670</v>
      </c>
      <c r="E10359" t="inlineStr">
        <is>
          <t>CHS</t>
        </is>
      </c>
      <c r="F10359" s="10" t="n">
        <v>835</v>
      </c>
      <c r="G10359" t="inlineStr">
        <is>
          <t>0800-0859</t>
        </is>
      </c>
      <c r="H10359" s="9">
        <f>INT(F10359/100)</f>
        <v/>
      </c>
      <c r="I10359" t="n">
        <v>-4</v>
      </c>
      <c r="J10359" t="n">
        <v>0</v>
      </c>
      <c r="K10359" t="n">
        <v>21</v>
      </c>
      <c r="L10359" t="n">
        <v>1</v>
      </c>
      <c r="M10359" t="n">
        <v>0</v>
      </c>
      <c r="O10359" t="n">
        <v>0</v>
      </c>
      <c r="P10359" t="n">
        <v>0</v>
      </c>
      <c r="Q10359" t="n">
        <v>0</v>
      </c>
      <c r="R10359" t="n">
        <v>21</v>
      </c>
      <c r="S10359" t="n">
        <v>0</v>
      </c>
      <c r="T10359" t="n">
        <v>0</v>
      </c>
    </row>
    <row r="10360">
      <c r="A10360" s="8" t="n">
        <v>46228</v>
      </c>
      <c r="B10360" t="inlineStr">
        <is>
          <t>F9</t>
        </is>
      </c>
      <c r="C10360" s="9">
        <f>_xlfn.XLOOKUP(B10360,Carriers[Code],Carriers[Airline])</f>
        <v/>
      </c>
      <c r="D10360" t="n">
        <v>3057</v>
      </c>
      <c r="E10360" t="inlineStr">
        <is>
          <t>RDU</t>
        </is>
      </c>
      <c r="F10360" s="10" t="n">
        <v>837</v>
      </c>
      <c r="G10360" t="inlineStr">
        <is>
          <t>0800-0859</t>
        </is>
      </c>
      <c r="H10360" s="9">
        <f>INT(F10360/100)</f>
        <v/>
      </c>
      <c r="I10360" t="n">
        <v>-1</v>
      </c>
      <c r="J10360" t="n">
        <v>0</v>
      </c>
      <c r="K10360" t="n">
        <v>-5</v>
      </c>
      <c r="L10360" t="n">
        <v>0</v>
      </c>
      <c r="M10360" t="n">
        <v>0</v>
      </c>
      <c r="O10360" t="n">
        <v>0</v>
      </c>
    </row>
    <row r="10361">
      <c r="A10361" s="8" t="n">
        <v>46228</v>
      </c>
      <c r="B10361" t="inlineStr">
        <is>
          <t>WN</t>
        </is>
      </c>
      <c r="C10361" s="9">
        <f>_xlfn.XLOOKUP(B10361,Carriers[Code],Carriers[Airline])</f>
        <v/>
      </c>
      <c r="D10361" t="n">
        <v>724</v>
      </c>
      <c r="E10361" t="inlineStr">
        <is>
          <t>BNA</t>
        </is>
      </c>
      <c r="F10361" s="10" t="n">
        <v>840</v>
      </c>
      <c r="G10361" t="inlineStr">
        <is>
          <t>0800-0859</t>
        </is>
      </c>
      <c r="H10361" s="9">
        <f>INT(F10361/100)</f>
        <v/>
      </c>
      <c r="I10361" t="n">
        <v>0</v>
      </c>
      <c r="J10361" t="n">
        <v>0</v>
      </c>
      <c r="K10361" t="n">
        <v>20</v>
      </c>
      <c r="L10361" t="n">
        <v>1</v>
      </c>
      <c r="M10361" t="n">
        <v>0</v>
      </c>
      <c r="O10361" t="n">
        <v>0</v>
      </c>
      <c r="P10361" t="n">
        <v>0</v>
      </c>
      <c r="Q10361" t="n">
        <v>0</v>
      </c>
      <c r="R10361" t="n">
        <v>20</v>
      </c>
      <c r="S10361" t="n">
        <v>0</v>
      </c>
      <c r="T10361" t="n">
        <v>0</v>
      </c>
    </row>
    <row r="10362">
      <c r="A10362" s="8" t="n">
        <v>46228</v>
      </c>
      <c r="B10362" t="inlineStr">
        <is>
          <t>B6</t>
        </is>
      </c>
      <c r="C10362" s="9">
        <f>_xlfn.XLOOKUP(B10362,Carriers[Code],Carriers[Airline])</f>
        <v/>
      </c>
      <c r="D10362" t="n">
        <v>1017</v>
      </c>
      <c r="E10362" t="inlineStr">
        <is>
          <t>JFK</t>
        </is>
      </c>
      <c r="F10362" s="10" t="n">
        <v>841</v>
      </c>
      <c r="G10362" t="inlineStr">
        <is>
          <t>0800-0859</t>
        </is>
      </c>
      <c r="H10362" s="9">
        <f>INT(F10362/100)</f>
        <v/>
      </c>
      <c r="I10362" t="n">
        <v>-4</v>
      </c>
      <c r="J10362" t="n">
        <v>0</v>
      </c>
      <c r="K10362" t="n">
        <v>-10</v>
      </c>
      <c r="L10362" t="n">
        <v>0</v>
      </c>
      <c r="M10362" t="n">
        <v>0</v>
      </c>
      <c r="O10362" t="n">
        <v>0</v>
      </c>
    </row>
    <row r="10363">
      <c r="A10363" s="8" t="n">
        <v>46228</v>
      </c>
      <c r="B10363" t="inlineStr">
        <is>
          <t>YX</t>
        </is>
      </c>
      <c r="C10363" s="9">
        <f>_xlfn.XLOOKUP(B10363,Carriers[Code],Carriers[Airline])</f>
        <v/>
      </c>
      <c r="D10363" t="n">
        <v>5601</v>
      </c>
      <c r="E10363" t="inlineStr">
        <is>
          <t>CVG</t>
        </is>
      </c>
      <c r="F10363" s="10" t="n">
        <v>845</v>
      </c>
      <c r="G10363" t="inlineStr">
        <is>
          <t>0800-0859</t>
        </is>
      </c>
      <c r="H10363" s="9">
        <f>INT(F10363/100)</f>
        <v/>
      </c>
      <c r="I10363" t="n">
        <v>-6</v>
      </c>
      <c r="J10363" t="n">
        <v>0</v>
      </c>
      <c r="K10363" t="n">
        <v>-14</v>
      </c>
      <c r="L10363" t="n">
        <v>0</v>
      </c>
      <c r="M10363" t="n">
        <v>0</v>
      </c>
      <c r="O10363" t="n">
        <v>0</v>
      </c>
    </row>
    <row r="10364">
      <c r="A10364" s="8" t="n">
        <v>46228</v>
      </c>
      <c r="B10364" t="inlineStr">
        <is>
          <t>DL</t>
        </is>
      </c>
      <c r="C10364" s="9">
        <f>_xlfn.XLOOKUP(B10364,Carriers[Code],Carriers[Airline])</f>
        <v/>
      </c>
      <c r="D10364" t="n">
        <v>1780</v>
      </c>
      <c r="E10364" t="inlineStr">
        <is>
          <t>SJU</t>
        </is>
      </c>
      <c r="F10364" s="10" t="n">
        <v>851</v>
      </c>
      <c r="G10364" t="inlineStr">
        <is>
          <t>0800-0859</t>
        </is>
      </c>
      <c r="H10364" s="9">
        <f>INT(F10364/100)</f>
        <v/>
      </c>
      <c r="I10364" t="n">
        <v>-5</v>
      </c>
      <c r="J10364" t="n">
        <v>0</v>
      </c>
      <c r="K10364" t="n">
        <v>-27</v>
      </c>
      <c r="L10364" t="n">
        <v>0</v>
      </c>
      <c r="M10364" t="n">
        <v>0</v>
      </c>
      <c r="O10364" t="n">
        <v>0</v>
      </c>
    </row>
    <row r="10365">
      <c r="A10365" s="8" t="n">
        <v>46228</v>
      </c>
      <c r="B10365" t="inlineStr">
        <is>
          <t>YX</t>
        </is>
      </c>
      <c r="C10365" s="9">
        <f>_xlfn.XLOOKUP(B10365,Carriers[Code],Carriers[Airline])</f>
        <v/>
      </c>
      <c r="D10365" t="n">
        <v>5639</v>
      </c>
      <c r="E10365" t="inlineStr">
        <is>
          <t>CLT</t>
        </is>
      </c>
      <c r="F10365" s="10" t="n">
        <v>854</v>
      </c>
      <c r="G10365" t="inlineStr">
        <is>
          <t>0800-0859</t>
        </is>
      </c>
      <c r="H10365" s="9">
        <f>INT(F10365/100)</f>
        <v/>
      </c>
      <c r="I10365" t="n">
        <v>-2</v>
      </c>
      <c r="J10365" t="n">
        <v>0</v>
      </c>
      <c r="K10365" t="n">
        <v>-4</v>
      </c>
      <c r="L10365" t="n">
        <v>0</v>
      </c>
      <c r="M10365" t="n">
        <v>0</v>
      </c>
      <c r="O10365" t="n">
        <v>0</v>
      </c>
    </row>
    <row r="10366">
      <c r="A10366" s="8" t="n">
        <v>46228</v>
      </c>
      <c r="B10366" t="inlineStr">
        <is>
          <t>B6</t>
        </is>
      </c>
      <c r="C10366" s="9">
        <f>_xlfn.XLOOKUP(B10366,Carriers[Code],Carriers[Airline])</f>
        <v/>
      </c>
      <c r="D10366" t="n">
        <v>807</v>
      </c>
      <c r="E10366" t="inlineStr">
        <is>
          <t>STT</t>
        </is>
      </c>
      <c r="F10366" s="10" t="n">
        <v>855</v>
      </c>
      <c r="G10366" t="inlineStr">
        <is>
          <t>0800-0859</t>
        </is>
      </c>
      <c r="H10366" s="9">
        <f>INT(F10366/100)</f>
        <v/>
      </c>
      <c r="I10366" t="n">
        <v>-4</v>
      </c>
      <c r="J10366" t="n">
        <v>0</v>
      </c>
      <c r="K10366" t="n">
        <v>-16</v>
      </c>
      <c r="L10366" t="n">
        <v>0</v>
      </c>
      <c r="M10366" t="n">
        <v>0</v>
      </c>
      <c r="O10366" t="n">
        <v>0</v>
      </c>
    </row>
    <row r="10367">
      <c r="A10367" s="8" t="n">
        <v>46228</v>
      </c>
      <c r="B10367" t="inlineStr">
        <is>
          <t>B6</t>
        </is>
      </c>
      <c r="C10367" s="9">
        <f>_xlfn.XLOOKUP(B10367,Carriers[Code],Carriers[Airline])</f>
        <v/>
      </c>
      <c r="D10367" t="n">
        <v>1231</v>
      </c>
      <c r="E10367" t="inlineStr">
        <is>
          <t>VRB</t>
        </is>
      </c>
      <c r="F10367" s="10" t="n">
        <v>855</v>
      </c>
      <c r="G10367" t="inlineStr">
        <is>
          <t>0800-0859</t>
        </is>
      </c>
      <c r="H10367" s="9">
        <f>INT(F10367/100)</f>
        <v/>
      </c>
      <c r="M10367" t="n">
        <v>1</v>
      </c>
      <c r="N10367" t="inlineStr">
        <is>
          <t>A</t>
        </is>
      </c>
      <c r="O10367" t="n">
        <v>0</v>
      </c>
    </row>
    <row r="10368">
      <c r="A10368" s="8" t="n">
        <v>46228</v>
      </c>
      <c r="B10368" t="inlineStr">
        <is>
          <t>AA</t>
        </is>
      </c>
      <c r="C10368" s="9">
        <f>_xlfn.XLOOKUP(B10368,Carriers[Code],Carriers[Airline])</f>
        <v/>
      </c>
      <c r="D10368" t="n">
        <v>1239</v>
      </c>
      <c r="E10368" t="inlineStr">
        <is>
          <t>ORD</t>
        </is>
      </c>
      <c r="F10368" s="10" t="n">
        <v>858</v>
      </c>
      <c r="G10368" t="inlineStr">
        <is>
          <t>0800-0859</t>
        </is>
      </c>
      <c r="H10368" s="9">
        <f>INT(F10368/100)</f>
        <v/>
      </c>
      <c r="I10368" t="n">
        <v>-11</v>
      </c>
      <c r="J10368" t="n">
        <v>0</v>
      </c>
      <c r="K10368" t="n">
        <v>-32</v>
      </c>
      <c r="L10368" t="n">
        <v>0</v>
      </c>
      <c r="M10368" t="n">
        <v>0</v>
      </c>
      <c r="O10368" t="n">
        <v>0</v>
      </c>
    </row>
    <row r="10369">
      <c r="A10369" s="8" t="n">
        <v>46228</v>
      </c>
      <c r="B10369" t="inlineStr">
        <is>
          <t>AA</t>
        </is>
      </c>
      <c r="C10369" s="9">
        <f>_xlfn.XLOOKUP(B10369,Carriers[Code],Carriers[Airline])</f>
        <v/>
      </c>
      <c r="D10369" t="n">
        <v>2735</v>
      </c>
      <c r="E10369" t="inlineStr">
        <is>
          <t>MCO</t>
        </is>
      </c>
      <c r="F10369" s="10" t="n">
        <v>900</v>
      </c>
      <c r="G10369" t="inlineStr">
        <is>
          <t>0900-0959</t>
        </is>
      </c>
      <c r="H10369" s="9">
        <f>INT(F10369/100)</f>
        <v/>
      </c>
      <c r="I10369" t="n">
        <v>-2</v>
      </c>
      <c r="J10369" t="n">
        <v>0</v>
      </c>
      <c r="K10369" t="n">
        <v>-13</v>
      </c>
      <c r="L10369" t="n">
        <v>0</v>
      </c>
      <c r="M10369" t="n">
        <v>0</v>
      </c>
      <c r="O10369" t="n">
        <v>0</v>
      </c>
    </row>
    <row r="10370">
      <c r="A10370" s="8" t="n">
        <v>46228</v>
      </c>
      <c r="B10370" t="inlineStr">
        <is>
          <t>AS</t>
        </is>
      </c>
      <c r="C10370" s="9">
        <f>_xlfn.XLOOKUP(B10370,Carriers[Code],Carriers[Airline])</f>
        <v/>
      </c>
      <c r="D10370" t="n">
        <v>338</v>
      </c>
      <c r="E10370" t="inlineStr">
        <is>
          <t>SEA</t>
        </is>
      </c>
      <c r="F10370" s="10" t="n">
        <v>900</v>
      </c>
      <c r="G10370" t="inlineStr">
        <is>
          <t>0900-0959</t>
        </is>
      </c>
      <c r="H10370" s="9">
        <f>INT(F10370/100)</f>
        <v/>
      </c>
      <c r="I10370" t="n">
        <v>21</v>
      </c>
      <c r="J10370" t="n">
        <v>1</v>
      </c>
      <c r="K10370" t="n">
        <v>24</v>
      </c>
      <c r="L10370" t="n">
        <v>1</v>
      </c>
      <c r="M10370" t="n">
        <v>0</v>
      </c>
      <c r="O10370" t="n">
        <v>0</v>
      </c>
      <c r="P10370" t="n">
        <v>0</v>
      </c>
      <c r="Q10370" t="n">
        <v>0</v>
      </c>
      <c r="R10370" t="n">
        <v>3</v>
      </c>
      <c r="S10370" t="n">
        <v>0</v>
      </c>
      <c r="T10370" t="n">
        <v>21</v>
      </c>
    </row>
    <row r="10371">
      <c r="A10371" s="8" t="n">
        <v>46228</v>
      </c>
      <c r="B10371" t="inlineStr">
        <is>
          <t>AA</t>
        </is>
      </c>
      <c r="C10371" s="9">
        <f>_xlfn.XLOOKUP(B10371,Carriers[Code],Carriers[Airline])</f>
        <v/>
      </c>
      <c r="D10371" t="n">
        <v>479</v>
      </c>
      <c r="E10371" t="inlineStr">
        <is>
          <t>DFW</t>
        </is>
      </c>
      <c r="F10371" s="10" t="n">
        <v>901</v>
      </c>
      <c r="G10371" t="inlineStr">
        <is>
          <t>0900-0959</t>
        </is>
      </c>
      <c r="H10371" s="9">
        <f>INT(F10371/100)</f>
        <v/>
      </c>
      <c r="I10371" t="n">
        <v>72</v>
      </c>
      <c r="J10371" t="n">
        <v>1</v>
      </c>
      <c r="K10371" t="n">
        <v>34</v>
      </c>
      <c r="L10371" t="n">
        <v>1</v>
      </c>
      <c r="M10371" t="n">
        <v>0</v>
      </c>
      <c r="O10371" t="n">
        <v>0</v>
      </c>
      <c r="P10371" t="n">
        <v>34</v>
      </c>
      <c r="Q10371" t="n">
        <v>0</v>
      </c>
      <c r="R10371" t="n">
        <v>0</v>
      </c>
      <c r="S10371" t="n">
        <v>0</v>
      </c>
      <c r="T10371" t="n">
        <v>0</v>
      </c>
    </row>
    <row r="10372">
      <c r="A10372" s="8" t="n">
        <v>46228</v>
      </c>
      <c r="B10372" t="inlineStr">
        <is>
          <t>B6</t>
        </is>
      </c>
      <c r="C10372" s="9">
        <f>_xlfn.XLOOKUP(B10372,Carriers[Code],Carriers[Airline])</f>
        <v/>
      </c>
      <c r="D10372" t="n">
        <v>267</v>
      </c>
      <c r="E10372" t="inlineStr">
        <is>
          <t>CHS</t>
        </is>
      </c>
      <c r="F10372" s="10" t="n">
        <v>901</v>
      </c>
      <c r="G10372" t="inlineStr">
        <is>
          <t>0900-0959</t>
        </is>
      </c>
      <c r="H10372" s="9">
        <f>INT(F10372/100)</f>
        <v/>
      </c>
      <c r="I10372" t="n">
        <v>0</v>
      </c>
      <c r="J10372" t="n">
        <v>0</v>
      </c>
      <c r="K10372" t="n">
        <v>4</v>
      </c>
      <c r="L10372" t="n">
        <v>0</v>
      </c>
      <c r="M10372" t="n">
        <v>0</v>
      </c>
      <c r="O10372" t="n">
        <v>0</v>
      </c>
    </row>
    <row r="10373">
      <c r="A10373" s="8" t="n">
        <v>46228</v>
      </c>
      <c r="B10373" t="inlineStr">
        <is>
          <t>YX</t>
        </is>
      </c>
      <c r="C10373" s="9">
        <f>_xlfn.XLOOKUP(B10373,Carriers[Code],Carriers[Airline])</f>
        <v/>
      </c>
      <c r="D10373" t="n">
        <v>4377</v>
      </c>
      <c r="E10373" t="inlineStr">
        <is>
          <t>LGA</t>
        </is>
      </c>
      <c r="F10373" s="10" t="n">
        <v>901</v>
      </c>
      <c r="G10373" t="inlineStr">
        <is>
          <t>0900-0959</t>
        </is>
      </c>
      <c r="H10373" s="9">
        <f>INT(F10373/100)</f>
        <v/>
      </c>
      <c r="I10373" t="n">
        <v>-6</v>
      </c>
      <c r="J10373" t="n">
        <v>0</v>
      </c>
      <c r="K10373" t="n">
        <v>-11</v>
      </c>
      <c r="L10373" t="n">
        <v>0</v>
      </c>
      <c r="M10373" t="n">
        <v>0</v>
      </c>
      <c r="O10373" t="n">
        <v>0</v>
      </c>
    </row>
    <row r="10374">
      <c r="A10374" s="8" t="n">
        <v>46228</v>
      </c>
      <c r="B10374" t="inlineStr">
        <is>
          <t>B6</t>
        </is>
      </c>
      <c r="C10374" s="9">
        <f>_xlfn.XLOOKUP(B10374,Carriers[Code],Carriers[Airline])</f>
        <v/>
      </c>
      <c r="D10374" t="n">
        <v>21</v>
      </c>
      <c r="E10374" t="inlineStr">
        <is>
          <t>PBI</t>
        </is>
      </c>
      <c r="F10374" s="10" t="n">
        <v>902</v>
      </c>
      <c r="G10374" t="inlineStr">
        <is>
          <t>0900-0959</t>
        </is>
      </c>
      <c r="H10374" s="9">
        <f>INT(F10374/100)</f>
        <v/>
      </c>
      <c r="I10374" t="n">
        <v>2</v>
      </c>
      <c r="J10374" t="n">
        <v>0</v>
      </c>
      <c r="K10374" t="n">
        <v>4</v>
      </c>
      <c r="L10374" t="n">
        <v>0</v>
      </c>
      <c r="M10374" t="n">
        <v>0</v>
      </c>
      <c r="O10374" t="n">
        <v>0</v>
      </c>
    </row>
    <row r="10375">
      <c r="A10375" s="8" t="n">
        <v>46228</v>
      </c>
      <c r="B10375" t="inlineStr">
        <is>
          <t>B6</t>
        </is>
      </c>
      <c r="C10375" s="9">
        <f>_xlfn.XLOOKUP(B10375,Carriers[Code],Carriers[Airline])</f>
        <v/>
      </c>
      <c r="D10375" t="n">
        <v>397</v>
      </c>
      <c r="E10375" t="inlineStr">
        <is>
          <t>SEA</t>
        </is>
      </c>
      <c r="F10375" s="10" t="n">
        <v>902</v>
      </c>
      <c r="G10375" t="inlineStr">
        <is>
          <t>0900-0959</t>
        </is>
      </c>
      <c r="H10375" s="9">
        <f>INT(F10375/100)</f>
        <v/>
      </c>
      <c r="I10375" t="n">
        <v>-3</v>
      </c>
      <c r="J10375" t="n">
        <v>0</v>
      </c>
      <c r="K10375" t="n">
        <v>8</v>
      </c>
      <c r="L10375" t="n">
        <v>0</v>
      </c>
      <c r="M10375" t="n">
        <v>0</v>
      </c>
      <c r="O10375" t="n">
        <v>0</v>
      </c>
    </row>
    <row r="10376">
      <c r="A10376" s="8" t="n">
        <v>46228</v>
      </c>
      <c r="B10376" t="inlineStr">
        <is>
          <t>AA</t>
        </is>
      </c>
      <c r="C10376" s="9">
        <f>_xlfn.XLOOKUP(B10376,Carriers[Code],Carriers[Airline])</f>
        <v/>
      </c>
      <c r="D10376" t="n">
        <v>377</v>
      </c>
      <c r="E10376" t="inlineStr">
        <is>
          <t>PHX</t>
        </is>
      </c>
      <c r="F10376" s="10" t="n">
        <v>904</v>
      </c>
      <c r="G10376" t="inlineStr">
        <is>
          <t>0900-0959</t>
        </is>
      </c>
      <c r="H10376" s="9">
        <f>INT(F10376/100)</f>
        <v/>
      </c>
      <c r="I10376" t="n">
        <v>-6</v>
      </c>
      <c r="J10376" t="n">
        <v>0</v>
      </c>
      <c r="K10376" t="n">
        <v>-15</v>
      </c>
      <c r="L10376" t="n">
        <v>0</v>
      </c>
      <c r="M10376" t="n">
        <v>0</v>
      </c>
      <c r="O10376" t="n">
        <v>0</v>
      </c>
    </row>
    <row r="10377">
      <c r="A10377" s="8" t="n">
        <v>46228</v>
      </c>
      <c r="B10377" t="inlineStr">
        <is>
          <t>DL</t>
        </is>
      </c>
      <c r="C10377" s="9">
        <f>_xlfn.XLOOKUP(B10377,Carriers[Code],Carriers[Airline])</f>
        <v/>
      </c>
      <c r="D10377" t="n">
        <v>456</v>
      </c>
      <c r="E10377" t="inlineStr">
        <is>
          <t>ATL</t>
        </is>
      </c>
      <c r="F10377" s="10" t="n">
        <v>905</v>
      </c>
      <c r="G10377" t="inlineStr">
        <is>
          <t>0900-0959</t>
        </is>
      </c>
      <c r="H10377" s="9">
        <f>INT(F10377/100)</f>
        <v/>
      </c>
      <c r="I10377" t="n">
        <v>-6</v>
      </c>
      <c r="J10377" t="n">
        <v>0</v>
      </c>
      <c r="K10377" t="n">
        <v>-21</v>
      </c>
      <c r="L10377" t="n">
        <v>0</v>
      </c>
      <c r="M10377" t="n">
        <v>0</v>
      </c>
      <c r="O10377" t="n">
        <v>0</v>
      </c>
    </row>
    <row r="10378">
      <c r="A10378" s="8" t="n">
        <v>46228</v>
      </c>
      <c r="B10378" t="inlineStr">
        <is>
          <t>YX</t>
        </is>
      </c>
      <c r="C10378" s="9">
        <f>_xlfn.XLOOKUP(B10378,Carriers[Code],Carriers[Airline])</f>
        <v/>
      </c>
      <c r="D10378" t="n">
        <v>5720</v>
      </c>
      <c r="E10378" t="inlineStr">
        <is>
          <t>JFK</t>
        </is>
      </c>
      <c r="F10378" s="10" t="n">
        <v>905</v>
      </c>
      <c r="G10378" t="inlineStr">
        <is>
          <t>0900-0959</t>
        </is>
      </c>
      <c r="H10378" s="9">
        <f>INT(F10378/100)</f>
        <v/>
      </c>
      <c r="I10378" t="n">
        <v>-2</v>
      </c>
      <c r="J10378" t="n">
        <v>0</v>
      </c>
      <c r="K10378" t="n">
        <v>10</v>
      </c>
      <c r="L10378" t="n">
        <v>0</v>
      </c>
      <c r="M10378" t="n">
        <v>0</v>
      </c>
      <c r="O10378" t="n">
        <v>0</v>
      </c>
    </row>
    <row r="10379">
      <c r="A10379" s="8" t="n">
        <v>46228</v>
      </c>
      <c r="B10379" t="inlineStr">
        <is>
          <t>UA</t>
        </is>
      </c>
      <c r="C10379" s="9">
        <f>_xlfn.XLOOKUP(B10379,Carriers[Code],Carriers[Airline])</f>
        <v/>
      </c>
      <c r="D10379" t="n">
        <v>2002</v>
      </c>
      <c r="E10379" t="inlineStr">
        <is>
          <t>SFO</t>
        </is>
      </c>
      <c r="F10379" s="10" t="n">
        <v>907</v>
      </c>
      <c r="G10379" t="inlineStr">
        <is>
          <t>0900-0959</t>
        </is>
      </c>
      <c r="H10379" s="9">
        <f>INT(F10379/100)</f>
        <v/>
      </c>
      <c r="I10379" t="n">
        <v>0</v>
      </c>
      <c r="J10379" t="n">
        <v>0</v>
      </c>
      <c r="K10379" t="n">
        <v>0</v>
      </c>
      <c r="L10379" t="n">
        <v>0</v>
      </c>
      <c r="M10379" t="n">
        <v>0</v>
      </c>
      <c r="O10379" t="n">
        <v>0</v>
      </c>
    </row>
    <row r="10380">
      <c r="A10380" s="8" t="n">
        <v>46228</v>
      </c>
      <c r="B10380" t="inlineStr">
        <is>
          <t>B6</t>
        </is>
      </c>
      <c r="C10380" s="9">
        <f>_xlfn.XLOOKUP(B10380,Carriers[Code],Carriers[Airline])</f>
        <v/>
      </c>
      <c r="D10380" t="n">
        <v>861</v>
      </c>
      <c r="E10380" t="inlineStr">
        <is>
          <t>SJU</t>
        </is>
      </c>
      <c r="F10380" s="10" t="n">
        <v>910</v>
      </c>
      <c r="G10380" t="inlineStr">
        <is>
          <t>0900-0959</t>
        </is>
      </c>
      <c r="H10380" s="9">
        <f>INT(F10380/100)</f>
        <v/>
      </c>
      <c r="I10380" t="n">
        <v>11</v>
      </c>
      <c r="J10380" t="n">
        <v>0</v>
      </c>
      <c r="K10380" t="n">
        <v>8</v>
      </c>
      <c r="L10380" t="n">
        <v>0</v>
      </c>
      <c r="M10380" t="n">
        <v>0</v>
      </c>
      <c r="O10380" t="n">
        <v>0</v>
      </c>
    </row>
    <row r="10381">
      <c r="A10381" s="8" t="n">
        <v>46228</v>
      </c>
      <c r="B10381" t="inlineStr">
        <is>
          <t>DL</t>
        </is>
      </c>
      <c r="C10381" s="9">
        <f>_xlfn.XLOOKUP(B10381,Carriers[Code],Carriers[Airline])</f>
        <v/>
      </c>
      <c r="D10381" t="n">
        <v>1748</v>
      </c>
      <c r="E10381" t="inlineStr">
        <is>
          <t>DTW</t>
        </is>
      </c>
      <c r="F10381" s="10" t="n">
        <v>910</v>
      </c>
      <c r="G10381" t="inlineStr">
        <is>
          <t>0900-0959</t>
        </is>
      </c>
      <c r="H10381" s="9">
        <f>INT(F10381/100)</f>
        <v/>
      </c>
      <c r="I10381" t="n">
        <v>-8</v>
      </c>
      <c r="J10381" t="n">
        <v>0</v>
      </c>
      <c r="K10381" t="n">
        <v>-12</v>
      </c>
      <c r="L10381" t="n">
        <v>0</v>
      </c>
      <c r="M10381" t="n">
        <v>0</v>
      </c>
      <c r="O10381" t="n">
        <v>0</v>
      </c>
    </row>
    <row r="10382">
      <c r="A10382" s="8" t="n">
        <v>46228</v>
      </c>
      <c r="B10382" t="inlineStr">
        <is>
          <t>YX</t>
        </is>
      </c>
      <c r="C10382" s="9">
        <f>_xlfn.XLOOKUP(B10382,Carriers[Code],Carriers[Airline])</f>
        <v/>
      </c>
      <c r="D10382" t="n">
        <v>4635</v>
      </c>
      <c r="E10382" t="inlineStr">
        <is>
          <t>SYR</t>
        </is>
      </c>
      <c r="F10382" s="10" t="n">
        <v>910</v>
      </c>
      <c r="G10382" t="inlineStr">
        <is>
          <t>0900-0959</t>
        </is>
      </c>
      <c r="H10382" s="9">
        <f>INT(F10382/100)</f>
        <v/>
      </c>
      <c r="I10382" t="n">
        <v>-10</v>
      </c>
      <c r="J10382" t="n">
        <v>0</v>
      </c>
      <c r="K10382" t="n">
        <v>-10</v>
      </c>
      <c r="L10382" t="n">
        <v>0</v>
      </c>
      <c r="M10382" t="n">
        <v>0</v>
      </c>
      <c r="O10382" t="n">
        <v>0</v>
      </c>
    </row>
    <row r="10383">
      <c r="A10383" s="8" t="n">
        <v>46228</v>
      </c>
      <c r="B10383" t="inlineStr">
        <is>
          <t>YX</t>
        </is>
      </c>
      <c r="C10383" s="9">
        <f>_xlfn.XLOOKUP(B10383,Carriers[Code],Carriers[Airline])</f>
        <v/>
      </c>
      <c r="D10383" t="n">
        <v>5678</v>
      </c>
      <c r="E10383" t="inlineStr">
        <is>
          <t>PIT</t>
        </is>
      </c>
      <c r="F10383" s="10" t="n">
        <v>910</v>
      </c>
      <c r="G10383" t="inlineStr">
        <is>
          <t>0900-0959</t>
        </is>
      </c>
      <c r="H10383" s="9">
        <f>INT(F10383/100)</f>
        <v/>
      </c>
      <c r="I10383" t="n">
        <v>-9</v>
      </c>
      <c r="J10383" t="n">
        <v>0</v>
      </c>
      <c r="K10383" t="n">
        <v>-9</v>
      </c>
      <c r="L10383" t="n">
        <v>0</v>
      </c>
      <c r="M10383" t="n">
        <v>0</v>
      </c>
      <c r="O10383" t="n">
        <v>0</v>
      </c>
    </row>
    <row r="10384">
      <c r="A10384" s="8" t="n">
        <v>46228</v>
      </c>
      <c r="B10384" t="inlineStr">
        <is>
          <t>B6</t>
        </is>
      </c>
      <c r="C10384" s="9">
        <f>_xlfn.XLOOKUP(B10384,Carriers[Code],Carriers[Airline])</f>
        <v/>
      </c>
      <c r="D10384" t="n">
        <v>2033</v>
      </c>
      <c r="E10384" t="inlineStr">
        <is>
          <t>IAH</t>
        </is>
      </c>
      <c r="F10384" s="10" t="n">
        <v>915</v>
      </c>
      <c r="G10384" t="inlineStr">
        <is>
          <t>0900-0959</t>
        </is>
      </c>
      <c r="H10384" s="9">
        <f>INT(F10384/100)</f>
        <v/>
      </c>
      <c r="I10384" t="n">
        <v>-7</v>
      </c>
      <c r="J10384" t="n">
        <v>0</v>
      </c>
      <c r="K10384" t="n">
        <v>-13</v>
      </c>
      <c r="L10384" t="n">
        <v>0</v>
      </c>
      <c r="M10384" t="n">
        <v>0</v>
      </c>
      <c r="O10384" t="n">
        <v>0</v>
      </c>
    </row>
    <row r="10385">
      <c r="A10385" s="8" t="n">
        <v>46228</v>
      </c>
      <c r="B10385" t="inlineStr">
        <is>
          <t>DL</t>
        </is>
      </c>
      <c r="C10385" s="9">
        <f>_xlfn.XLOOKUP(B10385,Carriers[Code],Carriers[Airline])</f>
        <v/>
      </c>
      <c r="D10385" t="n">
        <v>675</v>
      </c>
      <c r="E10385" t="inlineStr">
        <is>
          <t>MCI</t>
        </is>
      </c>
      <c r="F10385" s="10" t="n">
        <v>915</v>
      </c>
      <c r="G10385" t="inlineStr">
        <is>
          <t>0900-0959</t>
        </is>
      </c>
      <c r="H10385" s="9">
        <f>INT(F10385/100)</f>
        <v/>
      </c>
      <c r="I10385" t="n">
        <v>179</v>
      </c>
      <c r="J10385" t="n">
        <v>1</v>
      </c>
      <c r="K10385" t="n">
        <v>154</v>
      </c>
      <c r="L10385" t="n">
        <v>1</v>
      </c>
      <c r="M10385" t="n">
        <v>0</v>
      </c>
      <c r="O10385" t="n">
        <v>0</v>
      </c>
      <c r="P10385" t="n">
        <v>154</v>
      </c>
      <c r="Q10385" t="n">
        <v>0</v>
      </c>
      <c r="R10385" t="n">
        <v>0</v>
      </c>
      <c r="S10385" t="n">
        <v>0</v>
      </c>
      <c r="T10385" t="n">
        <v>0</v>
      </c>
    </row>
    <row r="10386">
      <c r="A10386" s="8" t="n">
        <v>46228</v>
      </c>
      <c r="B10386" t="inlineStr">
        <is>
          <t>YX</t>
        </is>
      </c>
      <c r="C10386" s="9">
        <f>_xlfn.XLOOKUP(B10386,Carriers[Code],Carriers[Airline])</f>
        <v/>
      </c>
      <c r="D10386" t="n">
        <v>5693</v>
      </c>
      <c r="E10386" t="inlineStr">
        <is>
          <t>DCA</t>
        </is>
      </c>
      <c r="F10386" s="10" t="n">
        <v>915</v>
      </c>
      <c r="G10386" t="inlineStr">
        <is>
          <t>0900-0959</t>
        </is>
      </c>
      <c r="H10386" s="9">
        <f>INT(F10386/100)</f>
        <v/>
      </c>
      <c r="I10386" t="n">
        <v>-7</v>
      </c>
      <c r="J10386" t="n">
        <v>0</v>
      </c>
      <c r="K10386" t="n">
        <v>1</v>
      </c>
      <c r="L10386" t="n">
        <v>0</v>
      </c>
      <c r="M10386" t="n">
        <v>0</v>
      </c>
      <c r="O10386" t="n">
        <v>0</v>
      </c>
    </row>
    <row r="10387">
      <c r="A10387" s="8" t="n">
        <v>46228</v>
      </c>
      <c r="B10387" t="inlineStr">
        <is>
          <t>AA</t>
        </is>
      </c>
      <c r="C10387" s="9">
        <f>_xlfn.XLOOKUP(B10387,Carriers[Code],Carriers[Airline])</f>
        <v/>
      </c>
      <c r="D10387" t="n">
        <v>1556</v>
      </c>
      <c r="E10387" t="inlineStr">
        <is>
          <t>DCA</t>
        </is>
      </c>
      <c r="F10387" s="10" t="n">
        <v>919</v>
      </c>
      <c r="G10387" t="inlineStr">
        <is>
          <t>0900-0959</t>
        </is>
      </c>
      <c r="H10387" s="9">
        <f>INT(F10387/100)</f>
        <v/>
      </c>
      <c r="I10387" t="n">
        <v>-10</v>
      </c>
      <c r="J10387" t="n">
        <v>0</v>
      </c>
      <c r="K10387" t="n">
        <v>-20</v>
      </c>
      <c r="L10387" t="n">
        <v>0</v>
      </c>
      <c r="M10387" t="n">
        <v>0</v>
      </c>
      <c r="O10387" t="n">
        <v>0</v>
      </c>
    </row>
    <row r="10388">
      <c r="A10388" s="8" t="n">
        <v>46228</v>
      </c>
      <c r="B10388" t="inlineStr">
        <is>
          <t>DL</t>
        </is>
      </c>
      <c r="C10388" s="9">
        <f>_xlfn.XLOOKUP(B10388,Carriers[Code],Carriers[Airline])</f>
        <v/>
      </c>
      <c r="D10388" t="n">
        <v>816</v>
      </c>
      <c r="E10388" t="inlineStr">
        <is>
          <t>SAT</t>
        </is>
      </c>
      <c r="F10388" s="10" t="n">
        <v>920</v>
      </c>
      <c r="G10388" t="inlineStr">
        <is>
          <t>0900-0959</t>
        </is>
      </c>
      <c r="H10388" s="9">
        <f>INT(F10388/100)</f>
        <v/>
      </c>
      <c r="I10388" t="n">
        <v>-15</v>
      </c>
      <c r="J10388" t="n">
        <v>0</v>
      </c>
      <c r="K10388" t="n">
        <v>-8</v>
      </c>
      <c r="L10388" t="n">
        <v>0</v>
      </c>
      <c r="M10388" t="n">
        <v>0</v>
      </c>
      <c r="O10388" t="n">
        <v>0</v>
      </c>
    </row>
    <row r="10389">
      <c r="A10389" s="8" t="n">
        <v>46228</v>
      </c>
      <c r="B10389" t="inlineStr">
        <is>
          <t>DL</t>
        </is>
      </c>
      <c r="C10389" s="9">
        <f>_xlfn.XLOOKUP(B10389,Carriers[Code],Carriers[Airline])</f>
        <v/>
      </c>
      <c r="D10389" t="n">
        <v>1245</v>
      </c>
      <c r="E10389" t="inlineStr">
        <is>
          <t>PBI</t>
        </is>
      </c>
      <c r="F10389" s="10" t="n">
        <v>920</v>
      </c>
      <c r="G10389" t="inlineStr">
        <is>
          <t>0900-0959</t>
        </is>
      </c>
      <c r="H10389" s="9">
        <f>INT(F10389/100)</f>
        <v/>
      </c>
      <c r="I10389" t="n">
        <v>-5</v>
      </c>
      <c r="J10389" t="n">
        <v>0</v>
      </c>
      <c r="K10389" t="n">
        <v>35</v>
      </c>
      <c r="L10389" t="n">
        <v>1</v>
      </c>
      <c r="M10389" t="n">
        <v>0</v>
      </c>
      <c r="O10389" t="n">
        <v>0</v>
      </c>
      <c r="P10389" t="n">
        <v>0</v>
      </c>
      <c r="Q10389" t="n">
        <v>0</v>
      </c>
      <c r="R10389" t="n">
        <v>35</v>
      </c>
      <c r="S10389" t="n">
        <v>0</v>
      </c>
      <c r="T10389" t="n">
        <v>0</v>
      </c>
    </row>
    <row r="10390">
      <c r="A10390" s="8" t="n">
        <v>46228</v>
      </c>
      <c r="B10390" t="inlineStr">
        <is>
          <t>WN</t>
        </is>
      </c>
      <c r="C10390" s="9">
        <f>_xlfn.XLOOKUP(B10390,Carriers[Code],Carriers[Airline])</f>
        <v/>
      </c>
      <c r="D10390" t="n">
        <v>766</v>
      </c>
      <c r="E10390" t="inlineStr">
        <is>
          <t>STL</t>
        </is>
      </c>
      <c r="F10390" s="10" t="n">
        <v>920</v>
      </c>
      <c r="G10390" t="inlineStr">
        <is>
          <t>0900-0959</t>
        </is>
      </c>
      <c r="H10390" s="9">
        <f>INT(F10390/100)</f>
        <v/>
      </c>
      <c r="I10390" t="n">
        <v>4</v>
      </c>
      <c r="J10390" t="n">
        <v>0</v>
      </c>
      <c r="K10390" t="n">
        <v>5</v>
      </c>
      <c r="L10390" t="n">
        <v>0</v>
      </c>
      <c r="M10390" t="n">
        <v>0</v>
      </c>
      <c r="O10390" t="n">
        <v>0</v>
      </c>
    </row>
    <row r="10391">
      <c r="A10391" s="8" t="n">
        <v>46228</v>
      </c>
      <c r="B10391" t="inlineStr">
        <is>
          <t>B6</t>
        </is>
      </c>
      <c r="C10391" s="9">
        <f>_xlfn.XLOOKUP(B10391,Carriers[Code],Carriers[Airline])</f>
        <v/>
      </c>
      <c r="D10391" t="n">
        <v>1324</v>
      </c>
      <c r="E10391" t="inlineStr">
        <is>
          <t>MVY</t>
        </is>
      </c>
      <c r="F10391" s="10" t="n">
        <v>921</v>
      </c>
      <c r="G10391" t="inlineStr">
        <is>
          <t>0900-0959</t>
        </is>
      </c>
      <c r="H10391" s="9">
        <f>INT(F10391/100)</f>
        <v/>
      </c>
      <c r="I10391" t="n">
        <v>-5</v>
      </c>
      <c r="J10391" t="n">
        <v>0</v>
      </c>
      <c r="K10391" t="n">
        <v>-6</v>
      </c>
      <c r="L10391" t="n">
        <v>0</v>
      </c>
      <c r="M10391" t="n">
        <v>0</v>
      </c>
      <c r="O10391" t="n">
        <v>0</v>
      </c>
    </row>
    <row r="10392">
      <c r="A10392" s="8" t="n">
        <v>46228</v>
      </c>
      <c r="B10392" t="inlineStr">
        <is>
          <t>UA</t>
        </is>
      </c>
      <c r="C10392" s="9">
        <f>_xlfn.XLOOKUP(B10392,Carriers[Code],Carriers[Airline])</f>
        <v/>
      </c>
      <c r="D10392" t="n">
        <v>2098</v>
      </c>
      <c r="E10392" t="inlineStr">
        <is>
          <t>IAD</t>
        </is>
      </c>
      <c r="F10392" s="10" t="n">
        <v>925</v>
      </c>
      <c r="G10392" t="inlineStr">
        <is>
          <t>0900-0959</t>
        </is>
      </c>
      <c r="H10392" s="9">
        <f>INT(F10392/100)</f>
        <v/>
      </c>
      <c r="I10392" t="n">
        <v>-9</v>
      </c>
      <c r="J10392" t="n">
        <v>0</v>
      </c>
      <c r="K10392" t="n">
        <v>-16</v>
      </c>
      <c r="L10392" t="n">
        <v>0</v>
      </c>
      <c r="M10392" t="n">
        <v>0</v>
      </c>
      <c r="O10392" t="n">
        <v>0</v>
      </c>
    </row>
    <row r="10393">
      <c r="A10393" s="8" t="n">
        <v>46228</v>
      </c>
      <c r="B10393" t="inlineStr">
        <is>
          <t>YX</t>
        </is>
      </c>
      <c r="C10393" s="9">
        <f>_xlfn.XLOOKUP(B10393,Carriers[Code],Carriers[Airline])</f>
        <v/>
      </c>
      <c r="D10393" t="n">
        <v>5627</v>
      </c>
      <c r="E10393" t="inlineStr">
        <is>
          <t>IND</t>
        </is>
      </c>
      <c r="F10393" s="10" t="n">
        <v>925</v>
      </c>
      <c r="G10393" t="inlineStr">
        <is>
          <t>0900-0959</t>
        </is>
      </c>
      <c r="H10393" s="9">
        <f>INT(F10393/100)</f>
        <v/>
      </c>
      <c r="I10393" t="n">
        <v>39</v>
      </c>
      <c r="J10393" t="n">
        <v>1</v>
      </c>
      <c r="K10393" t="n">
        <v>31</v>
      </c>
      <c r="L10393" t="n">
        <v>1</v>
      </c>
      <c r="M10393" t="n">
        <v>0</v>
      </c>
      <c r="O10393" t="n">
        <v>0</v>
      </c>
      <c r="P10393" t="n">
        <v>31</v>
      </c>
      <c r="Q10393" t="n">
        <v>0</v>
      </c>
      <c r="R10393" t="n">
        <v>0</v>
      </c>
      <c r="S10393" t="n">
        <v>0</v>
      </c>
      <c r="T10393" t="n">
        <v>0</v>
      </c>
    </row>
    <row r="10394">
      <c r="A10394" s="8" t="n">
        <v>46228</v>
      </c>
      <c r="B10394" t="inlineStr">
        <is>
          <t>YX</t>
        </is>
      </c>
      <c r="C10394" s="9">
        <f>_xlfn.XLOOKUP(B10394,Carriers[Code],Carriers[Airline])</f>
        <v/>
      </c>
      <c r="D10394" t="n">
        <v>5703</v>
      </c>
      <c r="E10394" t="inlineStr">
        <is>
          <t>BWI</t>
        </is>
      </c>
      <c r="F10394" s="10" t="n">
        <v>925</v>
      </c>
      <c r="G10394" t="inlineStr">
        <is>
          <t>0900-0959</t>
        </is>
      </c>
      <c r="H10394" s="9">
        <f>INT(F10394/100)</f>
        <v/>
      </c>
      <c r="I10394" t="n">
        <v>4</v>
      </c>
      <c r="J10394" t="n">
        <v>0</v>
      </c>
      <c r="K10394" t="n">
        <v>0</v>
      </c>
      <c r="L10394" t="n">
        <v>0</v>
      </c>
      <c r="M10394" t="n">
        <v>0</v>
      </c>
      <c r="O10394" t="n">
        <v>0</v>
      </c>
    </row>
    <row r="10395">
      <c r="A10395" s="8" t="n">
        <v>46228</v>
      </c>
      <c r="B10395" t="inlineStr">
        <is>
          <t>B6</t>
        </is>
      </c>
      <c r="C10395" s="9">
        <f>_xlfn.XLOOKUP(B10395,Carriers[Code],Carriers[Airline])</f>
        <v/>
      </c>
      <c r="D10395" t="n">
        <v>219</v>
      </c>
      <c r="E10395" t="inlineStr">
        <is>
          <t>SAN</t>
        </is>
      </c>
      <c r="F10395" s="10" t="n">
        <v>930</v>
      </c>
      <c r="G10395" t="inlineStr">
        <is>
          <t>0900-0959</t>
        </is>
      </c>
      <c r="H10395" s="9">
        <f>INT(F10395/100)</f>
        <v/>
      </c>
      <c r="I10395" t="n">
        <v>-9</v>
      </c>
      <c r="J10395" t="n">
        <v>0</v>
      </c>
      <c r="K10395" t="n">
        <v>-15</v>
      </c>
      <c r="L10395" t="n">
        <v>0</v>
      </c>
      <c r="M10395" t="n">
        <v>0</v>
      </c>
      <c r="O10395" t="n">
        <v>0</v>
      </c>
    </row>
    <row r="10396">
      <c r="A10396" s="8" t="n">
        <v>46228</v>
      </c>
      <c r="B10396" t="inlineStr">
        <is>
          <t>B6</t>
        </is>
      </c>
      <c r="C10396" s="9">
        <f>_xlfn.XLOOKUP(B10396,Carriers[Code],Carriers[Airline])</f>
        <v/>
      </c>
      <c r="D10396" t="n">
        <v>2352</v>
      </c>
      <c r="E10396" t="inlineStr">
        <is>
          <t>ACK</t>
        </is>
      </c>
      <c r="F10396" s="10" t="n">
        <v>930</v>
      </c>
      <c r="G10396" t="inlineStr">
        <is>
          <t>0900-0959</t>
        </is>
      </c>
      <c r="H10396" s="9">
        <f>INT(F10396/100)</f>
        <v/>
      </c>
      <c r="I10396" t="n">
        <v>3</v>
      </c>
      <c r="J10396" t="n">
        <v>0</v>
      </c>
      <c r="K10396" t="n">
        <v>2</v>
      </c>
      <c r="L10396" t="n">
        <v>0</v>
      </c>
      <c r="M10396" t="n">
        <v>0</v>
      </c>
      <c r="O10396" t="n">
        <v>0</v>
      </c>
    </row>
    <row r="10397">
      <c r="A10397" s="8" t="n">
        <v>46228</v>
      </c>
      <c r="B10397" t="inlineStr">
        <is>
          <t>DL</t>
        </is>
      </c>
      <c r="C10397" s="9">
        <f>_xlfn.XLOOKUP(B10397,Carriers[Code],Carriers[Airline])</f>
        <v/>
      </c>
      <c r="D10397" t="n">
        <v>2141</v>
      </c>
      <c r="E10397" t="inlineStr">
        <is>
          <t>BNA</t>
        </is>
      </c>
      <c r="F10397" s="10" t="n">
        <v>930</v>
      </c>
      <c r="G10397" t="inlineStr">
        <is>
          <t>0900-0959</t>
        </is>
      </c>
      <c r="H10397" s="9">
        <f>INT(F10397/100)</f>
        <v/>
      </c>
      <c r="I10397" t="n">
        <v>-14</v>
      </c>
      <c r="J10397" t="n">
        <v>0</v>
      </c>
      <c r="K10397" t="n">
        <v>-14</v>
      </c>
      <c r="L10397" t="n">
        <v>0</v>
      </c>
      <c r="M10397" t="n">
        <v>0</v>
      </c>
      <c r="O10397" t="n">
        <v>0</v>
      </c>
    </row>
    <row r="10398">
      <c r="A10398" s="8" t="n">
        <v>46228</v>
      </c>
      <c r="B10398" t="inlineStr">
        <is>
          <t>YX</t>
        </is>
      </c>
      <c r="C10398" s="9">
        <f>_xlfn.XLOOKUP(B10398,Carriers[Code],Carriers[Airline])</f>
        <v/>
      </c>
      <c r="D10398" t="n">
        <v>4426</v>
      </c>
      <c r="E10398" t="inlineStr">
        <is>
          <t>ACK</t>
        </is>
      </c>
      <c r="F10398" s="10" t="n">
        <v>930</v>
      </c>
      <c r="G10398" t="inlineStr">
        <is>
          <t>0900-0959</t>
        </is>
      </c>
      <c r="H10398" s="9">
        <f>INT(F10398/100)</f>
        <v/>
      </c>
      <c r="I10398" t="n">
        <v>-4</v>
      </c>
      <c r="J10398" t="n">
        <v>0</v>
      </c>
      <c r="K10398" t="n">
        <v>-17</v>
      </c>
      <c r="L10398" t="n">
        <v>0</v>
      </c>
      <c r="M10398" t="n">
        <v>0</v>
      </c>
      <c r="O10398" t="n">
        <v>0</v>
      </c>
    </row>
    <row r="10399">
      <c r="A10399" s="8" t="n">
        <v>46228</v>
      </c>
      <c r="B10399" t="inlineStr">
        <is>
          <t>AA</t>
        </is>
      </c>
      <c r="C10399" s="9">
        <f>_xlfn.XLOOKUP(B10399,Carriers[Code],Carriers[Airline])</f>
        <v/>
      </c>
      <c r="D10399" t="n">
        <v>3225</v>
      </c>
      <c r="E10399" t="inlineStr">
        <is>
          <t>PHL</t>
        </is>
      </c>
      <c r="F10399" s="10" t="n">
        <v>937</v>
      </c>
      <c r="G10399" t="inlineStr">
        <is>
          <t>0900-0959</t>
        </is>
      </c>
      <c r="H10399" s="9">
        <f>INT(F10399/100)</f>
        <v/>
      </c>
      <c r="I10399" t="n">
        <v>-9</v>
      </c>
      <c r="J10399" t="n">
        <v>0</v>
      </c>
      <c r="K10399" t="n">
        <v>-17</v>
      </c>
      <c r="L10399" t="n">
        <v>0</v>
      </c>
      <c r="M10399" t="n">
        <v>0</v>
      </c>
      <c r="O10399" t="n">
        <v>0</v>
      </c>
    </row>
    <row r="10400">
      <c r="A10400" s="8" t="n">
        <v>46228</v>
      </c>
      <c r="B10400" t="inlineStr">
        <is>
          <t>UA</t>
        </is>
      </c>
      <c r="C10400" s="9">
        <f>_xlfn.XLOOKUP(B10400,Carriers[Code],Carriers[Airline])</f>
        <v/>
      </c>
      <c r="D10400" t="n">
        <v>662</v>
      </c>
      <c r="E10400" t="inlineStr">
        <is>
          <t>DEN</t>
        </is>
      </c>
      <c r="F10400" s="10" t="n">
        <v>940</v>
      </c>
      <c r="G10400" t="inlineStr">
        <is>
          <t>0900-0959</t>
        </is>
      </c>
      <c r="H10400" s="9">
        <f>INT(F10400/100)</f>
        <v/>
      </c>
      <c r="I10400" t="n">
        <v>-11</v>
      </c>
      <c r="J10400" t="n">
        <v>0</v>
      </c>
      <c r="K10400" t="n">
        <v>-25</v>
      </c>
      <c r="L10400" t="n">
        <v>0</v>
      </c>
      <c r="M10400" t="n">
        <v>0</v>
      </c>
      <c r="O10400" t="n">
        <v>0</v>
      </c>
    </row>
    <row r="10401">
      <c r="A10401" s="8" t="n">
        <v>46228</v>
      </c>
      <c r="B10401" t="inlineStr">
        <is>
          <t>B6</t>
        </is>
      </c>
      <c r="C10401" s="9">
        <f>_xlfn.XLOOKUP(B10401,Carriers[Code],Carriers[Airline])</f>
        <v/>
      </c>
      <c r="D10401" t="n">
        <v>257</v>
      </c>
      <c r="E10401" t="inlineStr">
        <is>
          <t>BZN</t>
        </is>
      </c>
      <c r="F10401" s="10" t="n">
        <v>945</v>
      </c>
      <c r="G10401" t="inlineStr">
        <is>
          <t>0900-0959</t>
        </is>
      </c>
      <c r="H10401" s="9">
        <f>INT(F10401/100)</f>
        <v/>
      </c>
      <c r="I10401" t="n">
        <v>-5</v>
      </c>
      <c r="J10401" t="n">
        <v>0</v>
      </c>
      <c r="K10401" t="n">
        <v>10</v>
      </c>
      <c r="L10401" t="n">
        <v>0</v>
      </c>
      <c r="M10401" t="n">
        <v>0</v>
      </c>
      <c r="O10401" t="n">
        <v>0</v>
      </c>
    </row>
    <row r="10402">
      <c r="A10402" s="8" t="n">
        <v>46228</v>
      </c>
      <c r="B10402" t="inlineStr">
        <is>
          <t>UA</t>
        </is>
      </c>
      <c r="C10402" s="9">
        <f>_xlfn.XLOOKUP(B10402,Carriers[Code],Carriers[Airline])</f>
        <v/>
      </c>
      <c r="D10402" t="n">
        <v>1349</v>
      </c>
      <c r="E10402" t="inlineStr">
        <is>
          <t>ORD</t>
        </is>
      </c>
      <c r="F10402" s="10" t="n">
        <v>950</v>
      </c>
      <c r="G10402" t="inlineStr">
        <is>
          <t>0900-0959</t>
        </is>
      </c>
      <c r="H10402" s="9">
        <f>INT(F10402/100)</f>
        <v/>
      </c>
      <c r="I10402" t="n">
        <v>-6</v>
      </c>
      <c r="J10402" t="n">
        <v>0</v>
      </c>
      <c r="K10402" t="n">
        <v>-28</v>
      </c>
      <c r="L10402" t="n">
        <v>0</v>
      </c>
      <c r="M10402" t="n">
        <v>0</v>
      </c>
      <c r="O10402" t="n">
        <v>0</v>
      </c>
    </row>
    <row r="10403">
      <c r="A10403" s="8" t="n">
        <v>46228</v>
      </c>
      <c r="B10403" t="inlineStr">
        <is>
          <t>YX</t>
        </is>
      </c>
      <c r="C10403" s="9">
        <f>_xlfn.XLOOKUP(B10403,Carriers[Code],Carriers[Airline])</f>
        <v/>
      </c>
      <c r="D10403" t="n">
        <v>5861</v>
      </c>
      <c r="E10403" t="inlineStr">
        <is>
          <t>TVC</t>
        </is>
      </c>
      <c r="F10403" s="10" t="n">
        <v>950</v>
      </c>
      <c r="G10403" t="inlineStr">
        <is>
          <t>0900-0959</t>
        </is>
      </c>
      <c r="H10403" s="9">
        <f>INT(F10403/100)</f>
        <v/>
      </c>
      <c r="I10403" t="n">
        <v>-5</v>
      </c>
      <c r="J10403" t="n">
        <v>0</v>
      </c>
      <c r="K10403" t="n">
        <v>13</v>
      </c>
      <c r="L10403" t="n">
        <v>0</v>
      </c>
      <c r="M10403" t="n">
        <v>0</v>
      </c>
      <c r="O10403" t="n">
        <v>0</v>
      </c>
    </row>
    <row r="10404">
      <c r="A10404" s="8" t="n">
        <v>46228</v>
      </c>
      <c r="B10404" t="inlineStr">
        <is>
          <t>B6</t>
        </is>
      </c>
      <c r="C10404" s="9">
        <f>_xlfn.XLOOKUP(B10404,Carriers[Code],Carriers[Airline])</f>
        <v/>
      </c>
      <c r="D10404" t="n">
        <v>395</v>
      </c>
      <c r="E10404" t="inlineStr">
        <is>
          <t>PDX</t>
        </is>
      </c>
      <c r="F10404" s="10" t="n">
        <v>955</v>
      </c>
      <c r="G10404" t="inlineStr">
        <is>
          <t>0900-0959</t>
        </is>
      </c>
      <c r="H10404" s="9">
        <f>INT(F10404/100)</f>
        <v/>
      </c>
      <c r="I10404" t="n">
        <v>21</v>
      </c>
      <c r="J10404" t="n">
        <v>1</v>
      </c>
      <c r="K10404" t="n">
        <v>20</v>
      </c>
      <c r="L10404" t="n">
        <v>1</v>
      </c>
      <c r="M10404" t="n">
        <v>0</v>
      </c>
      <c r="O10404" t="n">
        <v>0</v>
      </c>
      <c r="P10404" t="n">
        <v>1</v>
      </c>
      <c r="Q10404" t="n">
        <v>0</v>
      </c>
      <c r="R10404" t="n">
        <v>0</v>
      </c>
      <c r="S10404" t="n">
        <v>0</v>
      </c>
      <c r="T10404" t="n">
        <v>19</v>
      </c>
    </row>
    <row r="10405">
      <c r="A10405" s="8" t="n">
        <v>46228</v>
      </c>
      <c r="B10405" t="inlineStr">
        <is>
          <t>G4</t>
        </is>
      </c>
      <c r="C10405" s="9">
        <f>_xlfn.XLOOKUP(B10405,Carriers[Code],Carriers[Airline])</f>
        <v/>
      </c>
      <c r="D10405" t="n">
        <v>3056</v>
      </c>
      <c r="E10405" t="inlineStr">
        <is>
          <t>TYS</t>
        </is>
      </c>
      <c r="F10405" s="10" t="n">
        <v>955</v>
      </c>
      <c r="G10405" t="inlineStr">
        <is>
          <t>0900-0959</t>
        </is>
      </c>
      <c r="H10405" s="9">
        <f>INT(F10405/100)</f>
        <v/>
      </c>
      <c r="I10405" t="n">
        <v>20</v>
      </c>
      <c r="J10405" t="n">
        <v>1</v>
      </c>
      <c r="K10405" t="n">
        <v>19</v>
      </c>
      <c r="L10405" t="n">
        <v>1</v>
      </c>
      <c r="M10405" t="n">
        <v>0</v>
      </c>
      <c r="O10405" t="n">
        <v>0</v>
      </c>
      <c r="P10405" t="n">
        <v>0</v>
      </c>
      <c r="Q10405" t="n">
        <v>0</v>
      </c>
      <c r="R10405" t="n">
        <v>0</v>
      </c>
      <c r="S10405" t="n">
        <v>0</v>
      </c>
      <c r="T10405" t="n">
        <v>19</v>
      </c>
    </row>
    <row r="10406">
      <c r="A10406" s="8" t="n">
        <v>46228</v>
      </c>
      <c r="B10406" t="inlineStr">
        <is>
          <t>MQ</t>
        </is>
      </c>
      <c r="C10406" s="9">
        <f>_xlfn.XLOOKUP(B10406,Carriers[Code],Carriers[Airline])</f>
        <v/>
      </c>
      <c r="D10406" t="n">
        <v>4171</v>
      </c>
      <c r="E10406" t="inlineStr">
        <is>
          <t>ROC</t>
        </is>
      </c>
      <c r="F10406" s="10" t="n">
        <v>955</v>
      </c>
      <c r="G10406" t="inlineStr">
        <is>
          <t>0900-0959</t>
        </is>
      </c>
      <c r="H10406" s="9">
        <f>INT(F10406/100)</f>
        <v/>
      </c>
      <c r="I10406" t="n">
        <v>-10</v>
      </c>
      <c r="J10406" t="n">
        <v>0</v>
      </c>
      <c r="K10406" t="n">
        <v>-29</v>
      </c>
      <c r="L10406" t="n">
        <v>0</v>
      </c>
      <c r="M10406" t="n">
        <v>0</v>
      </c>
      <c r="O10406" t="n">
        <v>0</v>
      </c>
    </row>
    <row r="10407">
      <c r="A10407" s="8" t="n">
        <v>46228</v>
      </c>
      <c r="B10407" t="inlineStr">
        <is>
          <t>YX</t>
        </is>
      </c>
      <c r="C10407" s="9">
        <f>_xlfn.XLOOKUP(B10407,Carriers[Code],Carriers[Airline])</f>
        <v/>
      </c>
      <c r="D10407" t="n">
        <v>5641</v>
      </c>
      <c r="E10407" t="inlineStr">
        <is>
          <t>CLE</t>
        </is>
      </c>
      <c r="F10407" s="10" t="n">
        <v>955</v>
      </c>
      <c r="G10407" t="inlineStr">
        <is>
          <t>0900-0959</t>
        </is>
      </c>
      <c r="H10407" s="9">
        <f>INT(F10407/100)</f>
        <v/>
      </c>
      <c r="I10407" t="n">
        <v>-2</v>
      </c>
      <c r="J10407" t="n">
        <v>0</v>
      </c>
      <c r="K10407" t="n">
        <v>-19</v>
      </c>
      <c r="L10407" t="n">
        <v>0</v>
      </c>
      <c r="M10407" t="n">
        <v>0</v>
      </c>
      <c r="O10407" t="n">
        <v>0</v>
      </c>
    </row>
    <row r="10408">
      <c r="A10408" s="8" t="n">
        <v>46228</v>
      </c>
      <c r="B10408" t="inlineStr">
        <is>
          <t>DL</t>
        </is>
      </c>
      <c r="C10408" s="9">
        <f>_xlfn.XLOOKUP(B10408,Carriers[Code],Carriers[Airline])</f>
        <v/>
      </c>
      <c r="D10408" t="n">
        <v>2517</v>
      </c>
      <c r="E10408" t="inlineStr">
        <is>
          <t>JAX</t>
        </is>
      </c>
      <c r="F10408" s="10" t="n">
        <v>957</v>
      </c>
      <c r="G10408" t="inlineStr">
        <is>
          <t>0900-0959</t>
        </is>
      </c>
      <c r="H10408" s="9">
        <f>INT(F10408/100)</f>
        <v/>
      </c>
      <c r="I10408" t="n">
        <v>54</v>
      </c>
      <c r="J10408" t="n">
        <v>1</v>
      </c>
      <c r="K10408" t="n">
        <v>46</v>
      </c>
      <c r="L10408" t="n">
        <v>1</v>
      </c>
      <c r="M10408" t="n">
        <v>0</v>
      </c>
      <c r="O10408" t="n">
        <v>0</v>
      </c>
      <c r="P10408" t="n">
        <v>0</v>
      </c>
      <c r="Q10408" t="n">
        <v>0</v>
      </c>
      <c r="R10408" t="n">
        <v>0</v>
      </c>
      <c r="S10408" t="n">
        <v>0</v>
      </c>
      <c r="T10408" t="n">
        <v>46</v>
      </c>
    </row>
    <row r="10409">
      <c r="A10409" s="8" t="n">
        <v>46228</v>
      </c>
      <c r="B10409" t="inlineStr">
        <is>
          <t>F9</t>
        </is>
      </c>
      <c r="C10409" s="9">
        <f>_xlfn.XLOOKUP(B10409,Carriers[Code],Carriers[Airline])</f>
        <v/>
      </c>
      <c r="D10409" t="n">
        <v>1977</v>
      </c>
      <c r="E10409" t="inlineStr">
        <is>
          <t>MCO</t>
        </is>
      </c>
      <c r="F10409" s="10" t="n">
        <v>1004</v>
      </c>
      <c r="G10409" t="inlineStr">
        <is>
          <t>1000-1059</t>
        </is>
      </c>
      <c r="H10409" s="9">
        <f>INT(F10409/100)</f>
        <v/>
      </c>
      <c r="I10409" t="n">
        <v>-1</v>
      </c>
      <c r="J10409" t="n">
        <v>0</v>
      </c>
      <c r="K10409" t="n">
        <v>-24</v>
      </c>
      <c r="L10409" t="n">
        <v>0</v>
      </c>
      <c r="M10409" t="n">
        <v>0</v>
      </c>
      <c r="O10409" t="n">
        <v>0</v>
      </c>
    </row>
    <row r="10410">
      <c r="A10410" s="8" t="n">
        <v>46228</v>
      </c>
      <c r="B10410" t="inlineStr">
        <is>
          <t>B6</t>
        </is>
      </c>
      <c r="C10410" s="9">
        <f>_xlfn.XLOOKUP(B10410,Carriers[Code],Carriers[Airline])</f>
        <v/>
      </c>
      <c r="D10410" t="n">
        <v>1531</v>
      </c>
      <c r="E10410" t="inlineStr">
        <is>
          <t>MCO</t>
        </is>
      </c>
      <c r="F10410" s="10" t="n">
        <v>1012</v>
      </c>
      <c r="G10410" t="inlineStr">
        <is>
          <t>1000-1059</t>
        </is>
      </c>
      <c r="H10410" s="9">
        <f>INT(F10410/100)</f>
        <v/>
      </c>
      <c r="I10410" t="n">
        <v>-2</v>
      </c>
      <c r="J10410" t="n">
        <v>0</v>
      </c>
      <c r="K10410" t="n">
        <v>3</v>
      </c>
      <c r="L10410" t="n">
        <v>0</v>
      </c>
      <c r="M10410" t="n">
        <v>0</v>
      </c>
      <c r="O10410" t="n">
        <v>0</v>
      </c>
    </row>
    <row r="10411">
      <c r="A10411" s="8" t="n">
        <v>46228</v>
      </c>
      <c r="B10411" t="inlineStr">
        <is>
          <t>AA</t>
        </is>
      </c>
      <c r="C10411" s="9">
        <f>_xlfn.XLOOKUP(B10411,Carriers[Code],Carriers[Airline])</f>
        <v/>
      </c>
      <c r="D10411" t="n">
        <v>1548</v>
      </c>
      <c r="E10411" t="inlineStr">
        <is>
          <t>CLT</t>
        </is>
      </c>
      <c r="F10411" s="10" t="n">
        <v>1013</v>
      </c>
      <c r="G10411" t="inlineStr">
        <is>
          <t>1000-1059</t>
        </is>
      </c>
      <c r="H10411" s="9">
        <f>INT(F10411/100)</f>
        <v/>
      </c>
      <c r="I10411" t="n">
        <v>-3</v>
      </c>
      <c r="J10411" t="n">
        <v>0</v>
      </c>
      <c r="K10411" t="n">
        <v>-16</v>
      </c>
      <c r="L10411" t="n">
        <v>0</v>
      </c>
      <c r="M10411" t="n">
        <v>0</v>
      </c>
      <c r="O10411" t="n">
        <v>0</v>
      </c>
    </row>
    <row r="10412">
      <c r="A10412" s="8" t="n">
        <v>46228</v>
      </c>
      <c r="B10412" t="inlineStr">
        <is>
          <t>YX</t>
        </is>
      </c>
      <c r="C10412" s="9">
        <f>_xlfn.XLOOKUP(B10412,Carriers[Code],Carriers[Airline])</f>
        <v/>
      </c>
      <c r="D10412" t="n">
        <v>4349</v>
      </c>
      <c r="E10412" t="inlineStr">
        <is>
          <t>DCA</t>
        </is>
      </c>
      <c r="F10412" s="10" t="n">
        <v>1013</v>
      </c>
      <c r="G10412" t="inlineStr">
        <is>
          <t>1000-1059</t>
        </is>
      </c>
      <c r="H10412" s="9">
        <f>INT(F10412/100)</f>
        <v/>
      </c>
      <c r="I10412" t="n">
        <v>-7</v>
      </c>
      <c r="J10412" t="n">
        <v>0</v>
      </c>
      <c r="K10412" t="n">
        <v>-4</v>
      </c>
      <c r="L10412" t="n">
        <v>0</v>
      </c>
      <c r="M10412" t="n">
        <v>0</v>
      </c>
      <c r="O10412" t="n">
        <v>0</v>
      </c>
    </row>
    <row r="10413">
      <c r="A10413" s="8" t="n">
        <v>46228</v>
      </c>
      <c r="B10413" t="inlineStr">
        <is>
          <t>DL</t>
        </is>
      </c>
      <c r="C10413" s="9">
        <f>_xlfn.XLOOKUP(B10413,Carriers[Code],Carriers[Airline])</f>
        <v/>
      </c>
      <c r="D10413" t="n">
        <v>385</v>
      </c>
      <c r="E10413" t="inlineStr">
        <is>
          <t>ATL</t>
        </is>
      </c>
      <c r="F10413" s="10" t="n">
        <v>1015</v>
      </c>
      <c r="G10413" t="inlineStr">
        <is>
          <t>1000-1059</t>
        </is>
      </c>
      <c r="H10413" s="9">
        <f>INT(F10413/100)</f>
        <v/>
      </c>
      <c r="I10413" t="n">
        <v>-5</v>
      </c>
      <c r="J10413" t="n">
        <v>0</v>
      </c>
      <c r="K10413" t="n">
        <v>-19</v>
      </c>
      <c r="L10413" t="n">
        <v>0</v>
      </c>
      <c r="M10413" t="n">
        <v>0</v>
      </c>
      <c r="O10413" t="n">
        <v>0</v>
      </c>
    </row>
    <row r="10414">
      <c r="A10414" s="8" t="n">
        <v>46228</v>
      </c>
      <c r="B10414" t="inlineStr">
        <is>
          <t>B6</t>
        </is>
      </c>
      <c r="C10414" s="9">
        <f>_xlfn.XLOOKUP(B10414,Carriers[Code],Carriers[Airline])</f>
        <v/>
      </c>
      <c r="D10414" t="n">
        <v>311</v>
      </c>
      <c r="E10414" t="inlineStr">
        <is>
          <t>ORD</t>
        </is>
      </c>
      <c r="F10414" s="10" t="n">
        <v>1020</v>
      </c>
      <c r="G10414" t="inlineStr">
        <is>
          <t>1000-1059</t>
        </is>
      </c>
      <c r="H10414" s="9">
        <f>INT(F10414/100)</f>
        <v/>
      </c>
      <c r="I10414" t="n">
        <v>0</v>
      </c>
      <c r="J10414" t="n">
        <v>0</v>
      </c>
      <c r="K10414" t="n">
        <v>-16</v>
      </c>
      <c r="L10414" t="n">
        <v>0</v>
      </c>
      <c r="M10414" t="n">
        <v>0</v>
      </c>
      <c r="O10414" t="n">
        <v>0</v>
      </c>
    </row>
    <row r="10415">
      <c r="A10415" s="8" t="n">
        <v>46228</v>
      </c>
      <c r="B10415" t="inlineStr">
        <is>
          <t>B6</t>
        </is>
      </c>
      <c r="C10415" s="9">
        <f>_xlfn.XLOOKUP(B10415,Carriers[Code],Carriers[Airline])</f>
        <v/>
      </c>
      <c r="D10415" t="n">
        <v>1055</v>
      </c>
      <c r="E10415" t="inlineStr">
        <is>
          <t>DCA</t>
        </is>
      </c>
      <c r="F10415" s="10" t="n">
        <v>1020</v>
      </c>
      <c r="G10415" t="inlineStr">
        <is>
          <t>1000-1059</t>
        </is>
      </c>
      <c r="H10415" s="9">
        <f>INT(F10415/100)</f>
        <v/>
      </c>
      <c r="I10415" t="n">
        <v>-8</v>
      </c>
      <c r="J10415" t="n">
        <v>0</v>
      </c>
      <c r="K10415" t="n">
        <v>-19</v>
      </c>
      <c r="L10415" t="n">
        <v>0</v>
      </c>
      <c r="M10415" t="n">
        <v>0</v>
      </c>
      <c r="O10415" t="n">
        <v>0</v>
      </c>
    </row>
    <row r="10416">
      <c r="A10416" s="8" t="n">
        <v>46228</v>
      </c>
      <c r="B10416" t="inlineStr">
        <is>
          <t>B6</t>
        </is>
      </c>
      <c r="C10416" s="9">
        <f>_xlfn.XLOOKUP(B10416,Carriers[Code],Carriers[Airline])</f>
        <v/>
      </c>
      <c r="D10416" t="n">
        <v>1807</v>
      </c>
      <c r="E10416" t="inlineStr">
        <is>
          <t>BNA</t>
        </is>
      </c>
      <c r="F10416" s="10" t="n">
        <v>1028</v>
      </c>
      <c r="G10416" t="inlineStr">
        <is>
          <t>1000-1059</t>
        </is>
      </c>
      <c r="H10416" s="9">
        <f>INT(F10416/100)</f>
        <v/>
      </c>
      <c r="I10416" t="n">
        <v>19</v>
      </c>
      <c r="J10416" t="n">
        <v>1</v>
      </c>
      <c r="K10416" t="n">
        <v>-1</v>
      </c>
      <c r="L10416" t="n">
        <v>0</v>
      </c>
      <c r="M10416" t="n">
        <v>0</v>
      </c>
      <c r="O10416" t="n">
        <v>0</v>
      </c>
    </row>
    <row r="10417">
      <c r="A10417" s="8" t="n">
        <v>46228</v>
      </c>
      <c r="B10417" t="inlineStr">
        <is>
          <t>AA</t>
        </is>
      </c>
      <c r="C10417" s="9">
        <f>_xlfn.XLOOKUP(B10417,Carriers[Code],Carriers[Airline])</f>
        <v/>
      </c>
      <c r="D10417" t="n">
        <v>1277</v>
      </c>
      <c r="E10417" t="inlineStr">
        <is>
          <t>LAX</t>
        </is>
      </c>
      <c r="F10417" s="10" t="n">
        <v>1030</v>
      </c>
      <c r="G10417" t="inlineStr">
        <is>
          <t>1000-1059</t>
        </is>
      </c>
      <c r="H10417" s="9">
        <f>INT(F10417/100)</f>
        <v/>
      </c>
      <c r="I10417" t="n">
        <v>4</v>
      </c>
      <c r="J10417" t="n">
        <v>0</v>
      </c>
      <c r="K10417" t="n">
        <v>-15</v>
      </c>
      <c r="L10417" t="n">
        <v>0</v>
      </c>
      <c r="M10417" t="n">
        <v>0</v>
      </c>
      <c r="O10417" t="n">
        <v>0</v>
      </c>
    </row>
    <row r="10418">
      <c r="A10418" s="8" t="n">
        <v>46228</v>
      </c>
      <c r="B10418" t="inlineStr">
        <is>
          <t>AA</t>
        </is>
      </c>
      <c r="C10418" s="9">
        <f>_xlfn.XLOOKUP(B10418,Carriers[Code],Carriers[Airline])</f>
        <v/>
      </c>
      <c r="D10418" t="n">
        <v>3022</v>
      </c>
      <c r="E10418" t="inlineStr">
        <is>
          <t>ORD</t>
        </is>
      </c>
      <c r="F10418" s="10" t="n">
        <v>1030</v>
      </c>
      <c r="G10418" t="inlineStr">
        <is>
          <t>1000-1059</t>
        </is>
      </c>
      <c r="H10418" s="9">
        <f>INT(F10418/100)</f>
        <v/>
      </c>
      <c r="I10418" t="n">
        <v>-9</v>
      </c>
      <c r="J10418" t="n">
        <v>0</v>
      </c>
      <c r="K10418" t="n">
        <v>-30</v>
      </c>
      <c r="L10418" t="n">
        <v>0</v>
      </c>
      <c r="M10418" t="n">
        <v>0</v>
      </c>
      <c r="O10418" t="n">
        <v>0</v>
      </c>
    </row>
    <row r="10419">
      <c r="A10419" s="8" t="n">
        <v>46228</v>
      </c>
      <c r="B10419" t="inlineStr">
        <is>
          <t>B6</t>
        </is>
      </c>
      <c r="C10419" s="9">
        <f>_xlfn.XLOOKUP(B10419,Carriers[Code],Carriers[Airline])</f>
        <v/>
      </c>
      <c r="D10419" t="n">
        <v>733</v>
      </c>
      <c r="E10419" t="inlineStr">
        <is>
          <t>SFO</t>
        </is>
      </c>
      <c r="F10419" s="10" t="n">
        <v>1030</v>
      </c>
      <c r="G10419" t="inlineStr">
        <is>
          <t>1000-1059</t>
        </is>
      </c>
      <c r="H10419" s="9">
        <f>INT(F10419/100)</f>
        <v/>
      </c>
      <c r="I10419" t="n">
        <v>-9</v>
      </c>
      <c r="J10419" t="n">
        <v>0</v>
      </c>
      <c r="K10419" t="n">
        <v>-15</v>
      </c>
      <c r="L10419" t="n">
        <v>0</v>
      </c>
      <c r="M10419" t="n">
        <v>0</v>
      </c>
      <c r="O10419" t="n">
        <v>0</v>
      </c>
    </row>
    <row r="10420">
      <c r="A10420" s="8" t="n">
        <v>46228</v>
      </c>
      <c r="B10420" t="inlineStr">
        <is>
          <t>AA</t>
        </is>
      </c>
      <c r="C10420" s="9">
        <f>_xlfn.XLOOKUP(B10420,Carriers[Code],Carriers[Airline])</f>
        <v/>
      </c>
      <c r="D10420" t="n">
        <v>2783</v>
      </c>
      <c r="E10420" t="inlineStr">
        <is>
          <t>PHL</t>
        </is>
      </c>
      <c r="F10420" s="10" t="n">
        <v>1049</v>
      </c>
      <c r="G10420" t="inlineStr">
        <is>
          <t>1000-1059</t>
        </is>
      </c>
      <c r="H10420" s="9">
        <f>INT(F10420/100)</f>
        <v/>
      </c>
      <c r="I10420" t="n">
        <v>-4</v>
      </c>
      <c r="J10420" t="n">
        <v>0</v>
      </c>
      <c r="K10420" t="n">
        <v>-20</v>
      </c>
      <c r="L10420" t="n">
        <v>0</v>
      </c>
      <c r="M10420" t="n">
        <v>0</v>
      </c>
      <c r="O10420" t="n">
        <v>0</v>
      </c>
    </row>
    <row r="10421">
      <c r="A10421" s="8" t="n">
        <v>46228</v>
      </c>
      <c r="B10421" t="inlineStr">
        <is>
          <t>YX</t>
        </is>
      </c>
      <c r="C10421" s="9">
        <f>_xlfn.XLOOKUP(B10421,Carriers[Code],Carriers[Airline])</f>
        <v/>
      </c>
      <c r="D10421" t="n">
        <v>5622</v>
      </c>
      <c r="E10421" t="inlineStr">
        <is>
          <t>RIC</t>
        </is>
      </c>
      <c r="F10421" s="10" t="n">
        <v>1050</v>
      </c>
      <c r="G10421" t="inlineStr">
        <is>
          <t>1000-1059</t>
        </is>
      </c>
      <c r="H10421" s="9">
        <f>INT(F10421/100)</f>
        <v/>
      </c>
      <c r="I10421" t="n">
        <v>37</v>
      </c>
      <c r="J10421" t="n">
        <v>1</v>
      </c>
      <c r="K10421" t="n">
        <v>34</v>
      </c>
      <c r="L10421" t="n">
        <v>1</v>
      </c>
      <c r="M10421" t="n">
        <v>0</v>
      </c>
      <c r="O10421" t="n">
        <v>0</v>
      </c>
      <c r="P10421" t="n">
        <v>34</v>
      </c>
      <c r="Q10421" t="n">
        <v>0</v>
      </c>
      <c r="R10421" t="n">
        <v>0</v>
      </c>
      <c r="S10421" t="n">
        <v>0</v>
      </c>
      <c r="T10421" t="n">
        <v>0</v>
      </c>
    </row>
    <row r="10422">
      <c r="A10422" s="8" t="n">
        <v>46228</v>
      </c>
      <c r="B10422" t="inlineStr">
        <is>
          <t>DL</t>
        </is>
      </c>
      <c r="C10422" s="9">
        <f>_xlfn.XLOOKUP(B10422,Carriers[Code],Carriers[Airline])</f>
        <v/>
      </c>
      <c r="D10422" t="n">
        <v>2004</v>
      </c>
      <c r="E10422" t="inlineStr">
        <is>
          <t>LAX</t>
        </is>
      </c>
      <c r="F10422" s="10" t="n">
        <v>1055</v>
      </c>
      <c r="G10422" t="inlineStr">
        <is>
          <t>1000-1059</t>
        </is>
      </c>
      <c r="H10422" s="9">
        <f>INT(F10422/100)</f>
        <v/>
      </c>
      <c r="I10422" t="n">
        <v>-4</v>
      </c>
      <c r="J10422" t="n">
        <v>0</v>
      </c>
      <c r="K10422" t="n">
        <v>-14</v>
      </c>
      <c r="L10422" t="n">
        <v>0</v>
      </c>
      <c r="M10422" t="n">
        <v>0</v>
      </c>
      <c r="O10422" t="n">
        <v>0</v>
      </c>
    </row>
    <row r="10423">
      <c r="A10423" s="8" t="n">
        <v>46228</v>
      </c>
      <c r="B10423" t="inlineStr">
        <is>
          <t>AA</t>
        </is>
      </c>
      <c r="C10423" s="9">
        <f>_xlfn.XLOOKUP(B10423,Carriers[Code],Carriers[Airline])</f>
        <v/>
      </c>
      <c r="D10423" t="n">
        <v>815</v>
      </c>
      <c r="E10423" t="inlineStr">
        <is>
          <t>MIA</t>
        </is>
      </c>
      <c r="F10423" s="10" t="n">
        <v>1056</v>
      </c>
      <c r="G10423" t="inlineStr">
        <is>
          <t>1000-1059</t>
        </is>
      </c>
      <c r="H10423" s="9">
        <f>INT(F10423/100)</f>
        <v/>
      </c>
      <c r="I10423" t="n">
        <v>4</v>
      </c>
      <c r="J10423" t="n">
        <v>0</v>
      </c>
      <c r="K10423" t="n">
        <v>-10</v>
      </c>
      <c r="L10423" t="n">
        <v>0</v>
      </c>
      <c r="M10423" t="n">
        <v>0</v>
      </c>
      <c r="O10423" t="n">
        <v>0</v>
      </c>
    </row>
    <row r="10424">
      <c r="A10424" s="8" t="n">
        <v>46228</v>
      </c>
      <c r="B10424" t="inlineStr">
        <is>
          <t>G4</t>
        </is>
      </c>
      <c r="C10424" s="9">
        <f>_xlfn.XLOOKUP(B10424,Carriers[Code],Carriers[Airline])</f>
        <v/>
      </c>
      <c r="D10424" t="n">
        <v>1455</v>
      </c>
      <c r="E10424" t="inlineStr">
        <is>
          <t>VPS</t>
        </is>
      </c>
      <c r="F10424" s="10" t="n">
        <v>1059</v>
      </c>
      <c r="G10424" t="inlineStr">
        <is>
          <t>1000-1059</t>
        </is>
      </c>
      <c r="H10424" s="9">
        <f>INT(F10424/100)</f>
        <v/>
      </c>
      <c r="I10424" t="n">
        <v>13</v>
      </c>
      <c r="J10424" t="n">
        <v>0</v>
      </c>
      <c r="K10424" t="n">
        <v>25</v>
      </c>
      <c r="L10424" t="n">
        <v>1</v>
      </c>
      <c r="M10424" t="n">
        <v>0</v>
      </c>
      <c r="O10424" t="n">
        <v>0</v>
      </c>
      <c r="P10424" t="n">
        <v>13</v>
      </c>
      <c r="Q10424" t="n">
        <v>0</v>
      </c>
      <c r="R10424" t="n">
        <v>12</v>
      </c>
      <c r="S10424" t="n">
        <v>0</v>
      </c>
      <c r="T10424" t="n">
        <v>0</v>
      </c>
    </row>
    <row r="10425">
      <c r="A10425" s="8" t="n">
        <v>46228</v>
      </c>
      <c r="B10425" t="inlineStr">
        <is>
          <t>UA</t>
        </is>
      </c>
      <c r="C10425" s="9">
        <f>_xlfn.XLOOKUP(B10425,Carriers[Code],Carriers[Airline])</f>
        <v/>
      </c>
      <c r="D10425" t="n">
        <v>2394</v>
      </c>
      <c r="E10425" t="inlineStr">
        <is>
          <t>EWR</t>
        </is>
      </c>
      <c r="F10425" s="10" t="n">
        <v>1100</v>
      </c>
      <c r="G10425" t="inlineStr">
        <is>
          <t>1100-1159</t>
        </is>
      </c>
      <c r="H10425" s="9">
        <f>INT(F10425/100)</f>
        <v/>
      </c>
      <c r="I10425" t="n">
        <v>-7</v>
      </c>
      <c r="J10425" t="n">
        <v>0</v>
      </c>
      <c r="K10425" t="n">
        <v>-13</v>
      </c>
      <c r="L10425" t="n">
        <v>0</v>
      </c>
      <c r="M10425" t="n">
        <v>0</v>
      </c>
      <c r="O10425" t="n">
        <v>0</v>
      </c>
    </row>
    <row r="10426">
      <c r="A10426" s="8" t="n">
        <v>46228</v>
      </c>
      <c r="B10426" t="inlineStr">
        <is>
          <t>YX</t>
        </is>
      </c>
      <c r="C10426" s="9">
        <f>_xlfn.XLOOKUP(B10426,Carriers[Code],Carriers[Airline])</f>
        <v/>
      </c>
      <c r="D10426" t="n">
        <v>4373</v>
      </c>
      <c r="E10426" t="inlineStr">
        <is>
          <t>LGA</t>
        </is>
      </c>
      <c r="F10426" s="10" t="n">
        <v>1100</v>
      </c>
      <c r="G10426" t="inlineStr">
        <is>
          <t>1100-1159</t>
        </is>
      </c>
      <c r="H10426" s="9">
        <f>INT(F10426/100)</f>
        <v/>
      </c>
      <c r="I10426" t="n">
        <v>-6</v>
      </c>
      <c r="J10426" t="n">
        <v>0</v>
      </c>
      <c r="K10426" t="n">
        <v>-23</v>
      </c>
      <c r="L10426" t="n">
        <v>0</v>
      </c>
      <c r="M10426" t="n">
        <v>0</v>
      </c>
      <c r="O10426" t="n">
        <v>0</v>
      </c>
    </row>
    <row r="10427">
      <c r="A10427" s="8" t="n">
        <v>46228</v>
      </c>
      <c r="B10427" t="inlineStr">
        <is>
          <t>YX</t>
        </is>
      </c>
      <c r="C10427" s="9">
        <f>_xlfn.XLOOKUP(B10427,Carriers[Code],Carriers[Airline])</f>
        <v/>
      </c>
      <c r="D10427" t="n">
        <v>5755</v>
      </c>
      <c r="E10427" t="inlineStr">
        <is>
          <t>LGA</t>
        </is>
      </c>
      <c r="F10427" s="10" t="n">
        <v>1100</v>
      </c>
      <c r="G10427" t="inlineStr">
        <is>
          <t>1100-1159</t>
        </is>
      </c>
      <c r="H10427" s="9">
        <f>INT(F10427/100)</f>
        <v/>
      </c>
      <c r="I10427" t="n">
        <v>1</v>
      </c>
      <c r="J10427" t="n">
        <v>0</v>
      </c>
      <c r="K10427" t="n">
        <v>-2</v>
      </c>
      <c r="L10427" t="n">
        <v>0</v>
      </c>
      <c r="M10427" t="n">
        <v>0</v>
      </c>
      <c r="O10427" t="n">
        <v>0</v>
      </c>
    </row>
    <row r="10428">
      <c r="A10428" s="8" t="n">
        <v>46228</v>
      </c>
      <c r="B10428" t="inlineStr">
        <is>
          <t>DL</t>
        </is>
      </c>
      <c r="C10428" s="9">
        <f>_xlfn.XLOOKUP(B10428,Carriers[Code],Carriers[Airline])</f>
        <v/>
      </c>
      <c r="D10428" t="n">
        <v>860</v>
      </c>
      <c r="E10428" t="inlineStr">
        <is>
          <t>SFO</t>
        </is>
      </c>
      <c r="F10428" s="10" t="n">
        <v>1105</v>
      </c>
      <c r="G10428" t="inlineStr">
        <is>
          <t>1100-1159</t>
        </is>
      </c>
      <c r="H10428" s="9">
        <f>INT(F10428/100)</f>
        <v/>
      </c>
      <c r="I10428" t="n">
        <v>-4</v>
      </c>
      <c r="J10428" t="n">
        <v>0</v>
      </c>
      <c r="K10428" t="n">
        <v>-26</v>
      </c>
      <c r="L10428" t="n">
        <v>0</v>
      </c>
      <c r="M10428" t="n">
        <v>0</v>
      </c>
      <c r="O10428" t="n">
        <v>0</v>
      </c>
    </row>
    <row r="10429">
      <c r="A10429" s="8" t="n">
        <v>46228</v>
      </c>
      <c r="B10429" t="inlineStr">
        <is>
          <t>DL</t>
        </is>
      </c>
      <c r="C10429" s="9">
        <f>_xlfn.XLOOKUP(B10429,Carriers[Code],Carriers[Airline])</f>
        <v/>
      </c>
      <c r="D10429" t="n">
        <v>464</v>
      </c>
      <c r="E10429" t="inlineStr">
        <is>
          <t>SLC</t>
        </is>
      </c>
      <c r="F10429" s="10" t="n">
        <v>1115</v>
      </c>
      <c r="G10429" t="inlineStr">
        <is>
          <t>1100-1159</t>
        </is>
      </c>
      <c r="H10429" s="9">
        <f>INT(F10429/100)</f>
        <v/>
      </c>
      <c r="I10429" t="n">
        <v>-4</v>
      </c>
      <c r="J10429" t="n">
        <v>0</v>
      </c>
      <c r="K10429" t="n">
        <v>-12</v>
      </c>
      <c r="L10429" t="n">
        <v>0</v>
      </c>
      <c r="M10429" t="n">
        <v>0</v>
      </c>
      <c r="O10429" t="n">
        <v>0</v>
      </c>
    </row>
    <row r="10430">
      <c r="A10430" s="8" t="n">
        <v>46228</v>
      </c>
      <c r="B10430" t="inlineStr">
        <is>
          <t>AA</t>
        </is>
      </c>
      <c r="C10430" s="9">
        <f>_xlfn.XLOOKUP(B10430,Carriers[Code],Carriers[Airline])</f>
        <v/>
      </c>
      <c r="D10430" t="n">
        <v>3161</v>
      </c>
      <c r="E10430" t="inlineStr">
        <is>
          <t>CLT</t>
        </is>
      </c>
      <c r="F10430" s="10" t="n">
        <v>1120</v>
      </c>
      <c r="G10430" t="inlineStr">
        <is>
          <t>1100-1159</t>
        </is>
      </c>
      <c r="H10430" s="9">
        <f>INT(F10430/100)</f>
        <v/>
      </c>
      <c r="I10430" t="n">
        <v>-2</v>
      </c>
      <c r="J10430" t="n">
        <v>0</v>
      </c>
      <c r="K10430" t="n">
        <v>-12</v>
      </c>
      <c r="L10430" t="n">
        <v>0</v>
      </c>
      <c r="M10430" t="n">
        <v>0</v>
      </c>
      <c r="O10430" t="n">
        <v>0</v>
      </c>
    </row>
    <row r="10431">
      <c r="A10431" s="8" t="n">
        <v>46228</v>
      </c>
      <c r="B10431" t="inlineStr">
        <is>
          <t>B6</t>
        </is>
      </c>
      <c r="C10431" s="9">
        <f>_xlfn.XLOOKUP(B10431,Carriers[Code],Carriers[Airline])</f>
        <v/>
      </c>
      <c r="D10431" t="n">
        <v>793</v>
      </c>
      <c r="E10431" t="inlineStr">
        <is>
          <t>DEN</t>
        </is>
      </c>
      <c r="F10431" s="10" t="n">
        <v>1120</v>
      </c>
      <c r="G10431" t="inlineStr">
        <is>
          <t>1100-1159</t>
        </is>
      </c>
      <c r="H10431" s="9">
        <f>INT(F10431/100)</f>
        <v/>
      </c>
      <c r="I10431" t="n">
        <v>-2</v>
      </c>
      <c r="J10431" t="n">
        <v>0</v>
      </c>
      <c r="K10431" t="n">
        <v>-20</v>
      </c>
      <c r="L10431" t="n">
        <v>0</v>
      </c>
      <c r="M10431" t="n">
        <v>0</v>
      </c>
      <c r="O10431" t="n">
        <v>0</v>
      </c>
    </row>
    <row r="10432">
      <c r="A10432" s="8" t="n">
        <v>46228</v>
      </c>
      <c r="B10432" t="inlineStr">
        <is>
          <t>DL</t>
        </is>
      </c>
      <c r="C10432" s="9">
        <f>_xlfn.XLOOKUP(B10432,Carriers[Code],Carriers[Airline])</f>
        <v/>
      </c>
      <c r="D10432" t="n">
        <v>1398</v>
      </c>
      <c r="E10432" t="inlineStr">
        <is>
          <t>MSY</t>
        </is>
      </c>
      <c r="F10432" s="10" t="n">
        <v>1120</v>
      </c>
      <c r="G10432" t="inlineStr">
        <is>
          <t>1100-1159</t>
        </is>
      </c>
      <c r="H10432" s="9">
        <f>INT(F10432/100)</f>
        <v/>
      </c>
      <c r="I10432" t="n">
        <v>-7</v>
      </c>
      <c r="J10432" t="n">
        <v>0</v>
      </c>
      <c r="K10432" t="n">
        <v>-16</v>
      </c>
      <c r="L10432" t="n">
        <v>0</v>
      </c>
      <c r="M10432" t="n">
        <v>0</v>
      </c>
      <c r="O10432" t="n">
        <v>0</v>
      </c>
    </row>
    <row r="10433">
      <c r="A10433" s="8" t="n">
        <v>46228</v>
      </c>
      <c r="B10433" t="inlineStr">
        <is>
          <t>DL</t>
        </is>
      </c>
      <c r="C10433" s="9">
        <f>_xlfn.XLOOKUP(B10433,Carriers[Code],Carriers[Airline])</f>
        <v/>
      </c>
      <c r="D10433" t="n">
        <v>332</v>
      </c>
      <c r="E10433" t="inlineStr">
        <is>
          <t>SEA</t>
        </is>
      </c>
      <c r="F10433" s="10" t="n">
        <v>1129</v>
      </c>
      <c r="G10433" t="inlineStr">
        <is>
          <t>1100-1159</t>
        </is>
      </c>
      <c r="H10433" s="9">
        <f>INT(F10433/100)</f>
        <v/>
      </c>
      <c r="I10433" t="n">
        <v>-1</v>
      </c>
      <c r="J10433" t="n">
        <v>0</v>
      </c>
      <c r="K10433" t="n">
        <v>6</v>
      </c>
      <c r="L10433" t="n">
        <v>0</v>
      </c>
      <c r="M10433" t="n">
        <v>0</v>
      </c>
      <c r="O10433" t="n">
        <v>0</v>
      </c>
    </row>
    <row r="10434">
      <c r="A10434" s="8" t="n">
        <v>46228</v>
      </c>
      <c r="B10434" t="inlineStr">
        <is>
          <t>YX</t>
        </is>
      </c>
      <c r="C10434" s="9">
        <f>_xlfn.XLOOKUP(B10434,Carriers[Code],Carriers[Airline])</f>
        <v/>
      </c>
      <c r="D10434" t="n">
        <v>4755</v>
      </c>
      <c r="E10434" t="inlineStr">
        <is>
          <t>HHH</t>
        </is>
      </c>
      <c r="F10434" s="10" t="n">
        <v>1130</v>
      </c>
      <c r="G10434" t="inlineStr">
        <is>
          <t>1100-1159</t>
        </is>
      </c>
      <c r="H10434" s="9">
        <f>INT(F10434/100)</f>
        <v/>
      </c>
      <c r="I10434" t="n">
        <v>-5</v>
      </c>
      <c r="J10434" t="n">
        <v>0</v>
      </c>
      <c r="K10434" t="n">
        <v>6</v>
      </c>
      <c r="L10434" t="n">
        <v>0</v>
      </c>
      <c r="M10434" t="n">
        <v>0</v>
      </c>
      <c r="O10434" t="n">
        <v>0</v>
      </c>
    </row>
    <row r="10435">
      <c r="A10435" s="8" t="n">
        <v>46228</v>
      </c>
      <c r="B10435" t="inlineStr">
        <is>
          <t>DL</t>
        </is>
      </c>
      <c r="C10435" s="9">
        <f>_xlfn.XLOOKUP(B10435,Carriers[Code],Carriers[Airline])</f>
        <v/>
      </c>
      <c r="D10435" t="n">
        <v>3087</v>
      </c>
      <c r="E10435" t="inlineStr">
        <is>
          <t>MYR</t>
        </is>
      </c>
      <c r="F10435" s="10" t="n">
        <v>1135</v>
      </c>
      <c r="G10435" t="inlineStr">
        <is>
          <t>1100-1159</t>
        </is>
      </c>
      <c r="H10435" s="9">
        <f>INT(F10435/100)</f>
        <v/>
      </c>
      <c r="I10435" t="n">
        <v>-6</v>
      </c>
      <c r="J10435" t="n">
        <v>0</v>
      </c>
      <c r="K10435" t="n">
        <v>-2</v>
      </c>
      <c r="L10435" t="n">
        <v>0</v>
      </c>
      <c r="M10435" t="n">
        <v>0</v>
      </c>
      <c r="O10435" t="n">
        <v>0</v>
      </c>
    </row>
    <row r="10436">
      <c r="A10436" s="8" t="n">
        <v>46228</v>
      </c>
      <c r="B10436" t="inlineStr">
        <is>
          <t>UA</t>
        </is>
      </c>
      <c r="C10436" s="9">
        <f>_xlfn.XLOOKUP(B10436,Carriers[Code],Carriers[Airline])</f>
        <v/>
      </c>
      <c r="D10436" t="n">
        <v>1074</v>
      </c>
      <c r="E10436" t="inlineStr">
        <is>
          <t>SFO</t>
        </is>
      </c>
      <c r="F10436" s="10" t="n">
        <v>1135</v>
      </c>
      <c r="G10436" t="inlineStr">
        <is>
          <t>1100-1159</t>
        </is>
      </c>
      <c r="H10436" s="9">
        <f>INT(F10436/100)</f>
        <v/>
      </c>
      <c r="I10436" t="n">
        <v>-2</v>
      </c>
      <c r="J10436" t="n">
        <v>0</v>
      </c>
      <c r="K10436" t="n">
        <v>-21</v>
      </c>
      <c r="L10436" t="n">
        <v>0</v>
      </c>
      <c r="M10436" t="n">
        <v>0</v>
      </c>
      <c r="O10436" t="n">
        <v>0</v>
      </c>
    </row>
    <row r="10437">
      <c r="A10437" s="8" t="n">
        <v>46228</v>
      </c>
      <c r="B10437" t="inlineStr">
        <is>
          <t>B6</t>
        </is>
      </c>
      <c r="C10437" s="9">
        <f>_xlfn.XLOOKUP(B10437,Carriers[Code],Carriers[Airline])</f>
        <v/>
      </c>
      <c r="D10437" t="n">
        <v>401</v>
      </c>
      <c r="E10437" t="inlineStr">
        <is>
          <t>MSY</t>
        </is>
      </c>
      <c r="F10437" s="10" t="n">
        <v>1138</v>
      </c>
      <c r="G10437" t="inlineStr">
        <is>
          <t>1100-1159</t>
        </is>
      </c>
      <c r="H10437" s="9">
        <f>INT(F10437/100)</f>
        <v/>
      </c>
      <c r="I10437" t="n">
        <v>-10</v>
      </c>
      <c r="J10437" t="n">
        <v>0</v>
      </c>
      <c r="K10437" t="n">
        <v>-22</v>
      </c>
      <c r="L10437" t="n">
        <v>0</v>
      </c>
      <c r="M10437" t="n">
        <v>0</v>
      </c>
      <c r="O10437" t="n">
        <v>0</v>
      </c>
    </row>
    <row r="10438">
      <c r="A10438" s="8" t="n">
        <v>46228</v>
      </c>
      <c r="B10438" t="inlineStr">
        <is>
          <t>DL</t>
        </is>
      </c>
      <c r="C10438" s="9">
        <f>_xlfn.XLOOKUP(B10438,Carriers[Code],Carriers[Airline])</f>
        <v/>
      </c>
      <c r="D10438" t="n">
        <v>1307</v>
      </c>
      <c r="E10438" t="inlineStr">
        <is>
          <t>MKE</t>
        </is>
      </c>
      <c r="F10438" s="10" t="n">
        <v>1140</v>
      </c>
      <c r="G10438" t="inlineStr">
        <is>
          <t>1100-1159</t>
        </is>
      </c>
      <c r="H10438" s="9">
        <f>INT(F10438/100)</f>
        <v/>
      </c>
      <c r="I10438" t="n">
        <v>-7</v>
      </c>
      <c r="J10438" t="n">
        <v>0</v>
      </c>
      <c r="K10438" t="n">
        <v>-24</v>
      </c>
      <c r="L10438" t="n">
        <v>0</v>
      </c>
      <c r="M10438" t="n">
        <v>0</v>
      </c>
      <c r="O10438" t="n">
        <v>0</v>
      </c>
    </row>
    <row r="10439">
      <c r="A10439" s="8" t="n">
        <v>46228</v>
      </c>
      <c r="B10439" t="inlineStr">
        <is>
          <t>B6</t>
        </is>
      </c>
      <c r="C10439" s="9">
        <f>_xlfn.XLOOKUP(B10439,Carriers[Code],Carriers[Airline])</f>
        <v/>
      </c>
      <c r="D10439" t="n">
        <v>1499</v>
      </c>
      <c r="E10439" t="inlineStr">
        <is>
          <t>DAB</t>
        </is>
      </c>
      <c r="F10439" s="10" t="n">
        <v>1141</v>
      </c>
      <c r="G10439" t="inlineStr">
        <is>
          <t>1100-1159</t>
        </is>
      </c>
      <c r="H10439" s="9">
        <f>INT(F10439/100)</f>
        <v/>
      </c>
      <c r="I10439" t="n">
        <v>9</v>
      </c>
      <c r="J10439" t="n">
        <v>0</v>
      </c>
      <c r="K10439" t="n">
        <v>10</v>
      </c>
      <c r="L10439" t="n">
        <v>0</v>
      </c>
      <c r="M10439" t="n">
        <v>0</v>
      </c>
      <c r="O10439" t="n">
        <v>0</v>
      </c>
    </row>
    <row r="10440">
      <c r="A10440" s="8" t="n">
        <v>46228</v>
      </c>
      <c r="B10440" t="inlineStr">
        <is>
          <t>YX</t>
        </is>
      </c>
      <c r="C10440" s="9">
        <f>_xlfn.XLOOKUP(B10440,Carriers[Code],Carriers[Airline])</f>
        <v/>
      </c>
      <c r="D10440" t="n">
        <v>4738</v>
      </c>
      <c r="E10440" t="inlineStr">
        <is>
          <t>ILM</t>
        </is>
      </c>
      <c r="F10440" s="10" t="n">
        <v>1141</v>
      </c>
      <c r="G10440" t="inlineStr">
        <is>
          <t>1100-1159</t>
        </is>
      </c>
      <c r="H10440" s="9">
        <f>INT(F10440/100)</f>
        <v/>
      </c>
      <c r="I10440" t="n">
        <v>-8</v>
      </c>
      <c r="J10440" t="n">
        <v>0</v>
      </c>
      <c r="K10440" t="n">
        <v>-20</v>
      </c>
      <c r="L10440" t="n">
        <v>0</v>
      </c>
      <c r="M10440" t="n">
        <v>0</v>
      </c>
      <c r="O10440" t="n">
        <v>0</v>
      </c>
    </row>
    <row r="10441">
      <c r="A10441" s="8" t="n">
        <v>46228</v>
      </c>
      <c r="B10441" t="inlineStr">
        <is>
          <t>DL</t>
        </is>
      </c>
      <c r="C10441" s="9">
        <f>_xlfn.XLOOKUP(B10441,Carriers[Code],Carriers[Airline])</f>
        <v/>
      </c>
      <c r="D10441" t="n">
        <v>2785</v>
      </c>
      <c r="E10441" t="inlineStr">
        <is>
          <t>CHS</t>
        </is>
      </c>
      <c r="F10441" s="10" t="n">
        <v>1145</v>
      </c>
      <c r="G10441" t="inlineStr">
        <is>
          <t>1100-1159</t>
        </is>
      </c>
      <c r="H10441" s="9">
        <f>INT(F10441/100)</f>
        <v/>
      </c>
      <c r="I10441" t="n">
        <v>-9</v>
      </c>
      <c r="J10441" t="n">
        <v>0</v>
      </c>
      <c r="K10441" t="n">
        <v>6</v>
      </c>
      <c r="L10441" t="n">
        <v>0</v>
      </c>
      <c r="M10441" t="n">
        <v>0</v>
      </c>
      <c r="O10441" t="n">
        <v>0</v>
      </c>
    </row>
    <row r="10442">
      <c r="A10442" s="8" t="n">
        <v>46228</v>
      </c>
      <c r="B10442" t="inlineStr">
        <is>
          <t>WN</t>
        </is>
      </c>
      <c r="C10442" s="9">
        <f>_xlfn.XLOOKUP(B10442,Carriers[Code],Carriers[Airline])</f>
        <v/>
      </c>
      <c r="D10442" t="n">
        <v>4620</v>
      </c>
      <c r="E10442" t="inlineStr">
        <is>
          <t>BNA</t>
        </is>
      </c>
      <c r="F10442" s="10" t="n">
        <v>1145</v>
      </c>
      <c r="G10442" t="inlineStr">
        <is>
          <t>1100-1159</t>
        </is>
      </c>
      <c r="H10442" s="9">
        <f>INT(F10442/100)</f>
        <v/>
      </c>
      <c r="I10442" t="n">
        <v>-3</v>
      </c>
      <c r="J10442" t="n">
        <v>0</v>
      </c>
      <c r="K10442" t="n">
        <v>-16</v>
      </c>
      <c r="L10442" t="n">
        <v>0</v>
      </c>
      <c r="M10442" t="n">
        <v>0</v>
      </c>
      <c r="O10442" t="n">
        <v>0</v>
      </c>
    </row>
    <row r="10443">
      <c r="A10443" s="8" t="n">
        <v>46228</v>
      </c>
      <c r="B10443" t="inlineStr">
        <is>
          <t>YX</t>
        </is>
      </c>
      <c r="C10443" s="9">
        <f>_xlfn.XLOOKUP(B10443,Carriers[Code],Carriers[Airline])</f>
        <v/>
      </c>
      <c r="D10443" t="n">
        <v>5695</v>
      </c>
      <c r="E10443" t="inlineStr">
        <is>
          <t>ILM</t>
        </is>
      </c>
      <c r="F10443" s="10" t="n">
        <v>1145</v>
      </c>
      <c r="G10443" t="inlineStr">
        <is>
          <t>1100-1159</t>
        </is>
      </c>
      <c r="H10443" s="9">
        <f>INT(F10443/100)</f>
        <v/>
      </c>
      <c r="I10443" t="n">
        <v>-8</v>
      </c>
      <c r="J10443" t="n">
        <v>0</v>
      </c>
      <c r="K10443" t="n">
        <v>-18</v>
      </c>
      <c r="L10443" t="n">
        <v>0</v>
      </c>
      <c r="M10443" t="n">
        <v>0</v>
      </c>
      <c r="O10443" t="n">
        <v>0</v>
      </c>
    </row>
    <row r="10444">
      <c r="A10444" s="8" t="n">
        <v>46228</v>
      </c>
      <c r="B10444" t="inlineStr">
        <is>
          <t>B6</t>
        </is>
      </c>
      <c r="C10444" s="9">
        <f>_xlfn.XLOOKUP(B10444,Carriers[Code],Carriers[Airline])</f>
        <v/>
      </c>
      <c r="D10444" t="n">
        <v>781</v>
      </c>
      <c r="E10444" t="inlineStr">
        <is>
          <t>RIC</t>
        </is>
      </c>
      <c r="F10444" s="10" t="n">
        <v>1149</v>
      </c>
      <c r="G10444" t="inlineStr">
        <is>
          <t>1100-1159</t>
        </is>
      </c>
      <c r="H10444" s="9">
        <f>INT(F10444/100)</f>
        <v/>
      </c>
      <c r="I10444" t="n">
        <v>1</v>
      </c>
      <c r="J10444" t="n">
        <v>0</v>
      </c>
      <c r="K10444" t="n">
        <v>-9</v>
      </c>
      <c r="L10444" t="n">
        <v>0</v>
      </c>
      <c r="M10444" t="n">
        <v>0</v>
      </c>
      <c r="O10444" t="n">
        <v>0</v>
      </c>
    </row>
    <row r="10445">
      <c r="A10445" s="8" t="n">
        <v>46228</v>
      </c>
      <c r="B10445" t="inlineStr">
        <is>
          <t>DL</t>
        </is>
      </c>
      <c r="C10445" s="9">
        <f>_xlfn.XLOOKUP(B10445,Carriers[Code],Carriers[Airline])</f>
        <v/>
      </c>
      <c r="D10445" t="n">
        <v>1103</v>
      </c>
      <c r="E10445" t="inlineStr">
        <is>
          <t>MSP</t>
        </is>
      </c>
      <c r="F10445" s="10" t="n">
        <v>1152</v>
      </c>
      <c r="G10445" t="inlineStr">
        <is>
          <t>1100-1159</t>
        </is>
      </c>
      <c r="H10445" s="9">
        <f>INT(F10445/100)</f>
        <v/>
      </c>
      <c r="I10445" t="n">
        <v>-6</v>
      </c>
      <c r="J10445" t="n">
        <v>0</v>
      </c>
      <c r="K10445" t="n">
        <v>-20</v>
      </c>
      <c r="L10445" t="n">
        <v>0</v>
      </c>
      <c r="M10445" t="n">
        <v>0</v>
      </c>
      <c r="O10445" t="n">
        <v>0</v>
      </c>
    </row>
    <row r="10446">
      <c r="A10446" s="8" t="n">
        <v>46228</v>
      </c>
      <c r="B10446" t="inlineStr">
        <is>
          <t>AA</t>
        </is>
      </c>
      <c r="C10446" s="9">
        <f>_xlfn.XLOOKUP(B10446,Carriers[Code],Carriers[Airline])</f>
        <v/>
      </c>
      <c r="D10446" t="n">
        <v>1610</v>
      </c>
      <c r="E10446" t="inlineStr">
        <is>
          <t>ORD</t>
        </is>
      </c>
      <c r="F10446" s="10" t="n">
        <v>1200</v>
      </c>
      <c r="G10446" t="inlineStr">
        <is>
          <t>1200-1259</t>
        </is>
      </c>
      <c r="H10446" s="9">
        <f>INT(F10446/100)</f>
        <v/>
      </c>
      <c r="I10446" t="n">
        <v>-9</v>
      </c>
      <c r="J10446" t="n">
        <v>0</v>
      </c>
      <c r="K10446" t="n">
        <v>-30</v>
      </c>
      <c r="L10446" t="n">
        <v>0</v>
      </c>
      <c r="M10446" t="n">
        <v>0</v>
      </c>
      <c r="O10446" t="n">
        <v>0</v>
      </c>
    </row>
    <row r="10447">
      <c r="A10447" s="8" t="n">
        <v>46228</v>
      </c>
      <c r="B10447" t="inlineStr">
        <is>
          <t>G4</t>
        </is>
      </c>
      <c r="C10447" s="9">
        <f>_xlfn.XLOOKUP(B10447,Carriers[Code],Carriers[Airline])</f>
        <v/>
      </c>
      <c r="D10447" t="n">
        <v>1852</v>
      </c>
      <c r="E10447" t="inlineStr">
        <is>
          <t>AVL</t>
        </is>
      </c>
      <c r="F10447" s="10" t="n">
        <v>1204</v>
      </c>
      <c r="G10447" t="inlineStr">
        <is>
          <t>1200-1259</t>
        </is>
      </c>
      <c r="H10447" s="9">
        <f>INT(F10447/100)</f>
        <v/>
      </c>
      <c r="I10447" t="n">
        <v>1</v>
      </c>
      <c r="J10447" t="n">
        <v>0</v>
      </c>
      <c r="K10447" t="n">
        <v>-10</v>
      </c>
      <c r="L10447" t="n">
        <v>0</v>
      </c>
      <c r="M10447" t="n">
        <v>0</v>
      </c>
      <c r="O10447" t="n">
        <v>0</v>
      </c>
    </row>
    <row r="10448">
      <c r="A10448" s="8" t="n">
        <v>46228</v>
      </c>
      <c r="B10448" t="inlineStr">
        <is>
          <t>YX</t>
        </is>
      </c>
      <c r="C10448" s="9">
        <f>_xlfn.XLOOKUP(B10448,Carriers[Code],Carriers[Airline])</f>
        <v/>
      </c>
      <c r="D10448" t="n">
        <v>5603</v>
      </c>
      <c r="E10448" t="inlineStr">
        <is>
          <t>MSN</t>
        </is>
      </c>
      <c r="F10448" s="10" t="n">
        <v>1205</v>
      </c>
      <c r="G10448" t="inlineStr">
        <is>
          <t>1200-1259</t>
        </is>
      </c>
      <c r="H10448" s="9">
        <f>INT(F10448/100)</f>
        <v/>
      </c>
      <c r="I10448" t="n">
        <v>-5</v>
      </c>
      <c r="J10448" t="n">
        <v>0</v>
      </c>
      <c r="K10448" t="n">
        <v>-28</v>
      </c>
      <c r="L10448" t="n">
        <v>0</v>
      </c>
      <c r="M10448" t="n">
        <v>0</v>
      </c>
      <c r="O10448" t="n">
        <v>0</v>
      </c>
    </row>
    <row r="10449">
      <c r="A10449" s="8" t="n">
        <v>46228</v>
      </c>
      <c r="B10449" t="inlineStr">
        <is>
          <t>AA</t>
        </is>
      </c>
      <c r="C10449" s="9">
        <f>_xlfn.XLOOKUP(B10449,Carriers[Code],Carriers[Airline])</f>
        <v/>
      </c>
      <c r="D10449" t="n">
        <v>1605</v>
      </c>
      <c r="E10449" t="inlineStr">
        <is>
          <t>MCO</t>
        </is>
      </c>
      <c r="F10449" s="10" t="n">
        <v>1206</v>
      </c>
      <c r="G10449" t="inlineStr">
        <is>
          <t>1200-1259</t>
        </is>
      </c>
      <c r="H10449" s="9">
        <f>INT(F10449/100)</f>
        <v/>
      </c>
      <c r="I10449" t="n">
        <v>-1</v>
      </c>
      <c r="J10449" t="n">
        <v>0</v>
      </c>
      <c r="K10449" t="n">
        <v>-15</v>
      </c>
      <c r="L10449" t="n">
        <v>0</v>
      </c>
      <c r="M10449" t="n">
        <v>0</v>
      </c>
      <c r="O10449" t="n">
        <v>0</v>
      </c>
    </row>
    <row r="10450">
      <c r="A10450" s="8" t="n">
        <v>46228</v>
      </c>
      <c r="B10450" t="inlineStr">
        <is>
          <t>B6</t>
        </is>
      </c>
      <c r="C10450" s="9">
        <f>_xlfn.XLOOKUP(B10450,Carriers[Code],Carriers[Airline])</f>
        <v/>
      </c>
      <c r="D10450" t="n">
        <v>51</v>
      </c>
      <c r="E10450" t="inlineStr">
        <is>
          <t>MCO</t>
        </is>
      </c>
      <c r="F10450" s="10" t="n">
        <v>1210</v>
      </c>
      <c r="G10450" t="inlineStr">
        <is>
          <t>1200-1259</t>
        </is>
      </c>
      <c r="H10450" s="9">
        <f>INT(F10450/100)</f>
        <v/>
      </c>
      <c r="I10450" t="n">
        <v>11</v>
      </c>
      <c r="J10450" t="n">
        <v>0</v>
      </c>
      <c r="K10450" t="n">
        <v>-6</v>
      </c>
      <c r="L10450" t="n">
        <v>0</v>
      </c>
      <c r="M10450" t="n">
        <v>0</v>
      </c>
      <c r="O10450" t="n">
        <v>0</v>
      </c>
    </row>
    <row r="10451">
      <c r="A10451" s="8" t="n">
        <v>46228</v>
      </c>
      <c r="B10451" t="inlineStr">
        <is>
          <t>WN</t>
        </is>
      </c>
      <c r="C10451" s="9">
        <f>_xlfn.XLOOKUP(B10451,Carriers[Code],Carriers[Airline])</f>
        <v/>
      </c>
      <c r="D10451" t="n">
        <v>4208</v>
      </c>
      <c r="E10451" t="inlineStr">
        <is>
          <t>DEN</t>
        </is>
      </c>
      <c r="F10451" s="10" t="n">
        <v>1210</v>
      </c>
      <c r="G10451" t="inlineStr">
        <is>
          <t>1200-1259</t>
        </is>
      </c>
      <c r="H10451" s="9">
        <f>INT(F10451/100)</f>
        <v/>
      </c>
      <c r="I10451" t="n">
        <v>15</v>
      </c>
      <c r="J10451" t="n">
        <v>1</v>
      </c>
      <c r="K10451" t="n">
        <v>1</v>
      </c>
      <c r="L10451" t="n">
        <v>0</v>
      </c>
      <c r="M10451" t="n">
        <v>0</v>
      </c>
      <c r="O10451" t="n">
        <v>0</v>
      </c>
    </row>
    <row r="10452">
      <c r="A10452" s="8" t="n">
        <v>46228</v>
      </c>
      <c r="B10452" t="inlineStr">
        <is>
          <t>YX</t>
        </is>
      </c>
      <c r="C10452" s="9">
        <f>_xlfn.XLOOKUP(B10452,Carriers[Code],Carriers[Airline])</f>
        <v/>
      </c>
      <c r="D10452" t="n">
        <v>4516</v>
      </c>
      <c r="E10452" t="inlineStr">
        <is>
          <t>TVC</t>
        </is>
      </c>
      <c r="F10452" s="10" t="n">
        <v>1210</v>
      </c>
      <c r="G10452" t="inlineStr">
        <is>
          <t>1200-1259</t>
        </is>
      </c>
      <c r="H10452" s="9">
        <f>INT(F10452/100)</f>
        <v/>
      </c>
      <c r="I10452" t="n">
        <v>-6</v>
      </c>
      <c r="J10452" t="n">
        <v>0</v>
      </c>
      <c r="K10452" t="n">
        <v>-23</v>
      </c>
      <c r="L10452" t="n">
        <v>0</v>
      </c>
      <c r="M10452" t="n">
        <v>0</v>
      </c>
      <c r="O10452" t="n">
        <v>0</v>
      </c>
    </row>
    <row r="10453">
      <c r="A10453" s="8" t="n">
        <v>46228</v>
      </c>
      <c r="B10453" t="inlineStr">
        <is>
          <t>B6</t>
        </is>
      </c>
      <c r="C10453" s="9">
        <f>_xlfn.XLOOKUP(B10453,Carriers[Code],Carriers[Airline])</f>
        <v/>
      </c>
      <c r="D10453" t="n">
        <v>1352</v>
      </c>
      <c r="E10453" t="inlineStr">
        <is>
          <t>ACK</t>
        </is>
      </c>
      <c r="F10453" s="10" t="n">
        <v>1212</v>
      </c>
      <c r="G10453" t="inlineStr">
        <is>
          <t>1200-1259</t>
        </is>
      </c>
      <c r="H10453" s="9">
        <f>INT(F10453/100)</f>
        <v/>
      </c>
      <c r="I10453" t="n">
        <v>-5</v>
      </c>
      <c r="J10453" t="n">
        <v>0</v>
      </c>
      <c r="K10453" t="n">
        <v>-12</v>
      </c>
      <c r="L10453" t="n">
        <v>0</v>
      </c>
      <c r="M10453" t="n">
        <v>0</v>
      </c>
      <c r="O10453" t="n">
        <v>0</v>
      </c>
    </row>
    <row r="10454">
      <c r="A10454" s="8" t="n">
        <v>46228</v>
      </c>
      <c r="B10454" t="inlineStr">
        <is>
          <t>YX</t>
        </is>
      </c>
      <c r="C10454" s="9">
        <f>_xlfn.XLOOKUP(B10454,Carriers[Code],Carriers[Airline])</f>
        <v/>
      </c>
      <c r="D10454" t="n">
        <v>5615</v>
      </c>
      <c r="E10454" t="inlineStr">
        <is>
          <t>SDF</t>
        </is>
      </c>
      <c r="F10454" s="10" t="n">
        <v>1215</v>
      </c>
      <c r="G10454" t="inlineStr">
        <is>
          <t>1200-1259</t>
        </is>
      </c>
      <c r="H10454" s="9">
        <f>INT(F10454/100)</f>
        <v/>
      </c>
      <c r="I10454" t="n">
        <v>-6</v>
      </c>
      <c r="J10454" t="n">
        <v>0</v>
      </c>
      <c r="K10454" t="n">
        <v>-30</v>
      </c>
      <c r="L10454" t="n">
        <v>0</v>
      </c>
      <c r="M10454" t="n">
        <v>0</v>
      </c>
      <c r="O10454" t="n">
        <v>0</v>
      </c>
    </row>
    <row r="10455">
      <c r="A10455" s="8" t="n">
        <v>46228</v>
      </c>
      <c r="B10455" t="inlineStr">
        <is>
          <t>YX</t>
        </is>
      </c>
      <c r="C10455" s="9">
        <f>_xlfn.XLOOKUP(B10455,Carriers[Code],Carriers[Airline])</f>
        <v/>
      </c>
      <c r="D10455" t="n">
        <v>4366</v>
      </c>
      <c r="E10455" t="inlineStr">
        <is>
          <t>JFK</t>
        </is>
      </c>
      <c r="F10455" s="10" t="n">
        <v>1221</v>
      </c>
      <c r="G10455" t="inlineStr">
        <is>
          <t>1200-1259</t>
        </is>
      </c>
      <c r="H10455" s="9">
        <f>INT(F10455/100)</f>
        <v/>
      </c>
      <c r="I10455" t="n">
        <v>-8</v>
      </c>
      <c r="J10455" t="n">
        <v>0</v>
      </c>
      <c r="K10455" t="n">
        <v>-25</v>
      </c>
      <c r="L10455" t="n">
        <v>0</v>
      </c>
      <c r="M10455" t="n">
        <v>0</v>
      </c>
      <c r="O10455" t="n">
        <v>0</v>
      </c>
    </row>
    <row r="10456">
      <c r="A10456" s="8" t="n">
        <v>46228</v>
      </c>
      <c r="B10456" t="inlineStr">
        <is>
          <t>UA</t>
        </is>
      </c>
      <c r="C10456" s="9">
        <f>_xlfn.XLOOKUP(B10456,Carriers[Code],Carriers[Airline])</f>
        <v/>
      </c>
      <c r="D10456" t="n">
        <v>414</v>
      </c>
      <c r="E10456" t="inlineStr">
        <is>
          <t>DEN</t>
        </is>
      </c>
      <c r="F10456" s="10" t="n">
        <v>1222</v>
      </c>
      <c r="G10456" t="inlineStr">
        <is>
          <t>1200-1259</t>
        </is>
      </c>
      <c r="H10456" s="9">
        <f>INT(F10456/100)</f>
        <v/>
      </c>
      <c r="I10456" t="n">
        <v>-2</v>
      </c>
      <c r="J10456" t="n">
        <v>0</v>
      </c>
      <c r="K10456" t="n">
        <v>-20</v>
      </c>
      <c r="L10456" t="n">
        <v>0</v>
      </c>
      <c r="M10456" t="n">
        <v>0</v>
      </c>
      <c r="O10456" t="n">
        <v>0</v>
      </c>
    </row>
    <row r="10457">
      <c r="A10457" s="8" t="n">
        <v>46228</v>
      </c>
      <c r="B10457" t="inlineStr">
        <is>
          <t>B6</t>
        </is>
      </c>
      <c r="C10457" s="9">
        <f>_xlfn.XLOOKUP(B10457,Carriers[Code],Carriers[Airline])</f>
        <v/>
      </c>
      <c r="D10457" t="n">
        <v>269</v>
      </c>
      <c r="E10457" t="inlineStr">
        <is>
          <t>FLL</t>
        </is>
      </c>
      <c r="F10457" s="10" t="n">
        <v>1230</v>
      </c>
      <c r="G10457" t="inlineStr">
        <is>
          <t>1200-1259</t>
        </is>
      </c>
      <c r="H10457" s="9">
        <f>INT(F10457/100)</f>
        <v/>
      </c>
      <c r="I10457" t="n">
        <v>-4</v>
      </c>
      <c r="J10457" t="n">
        <v>0</v>
      </c>
      <c r="K10457" t="n">
        <v>15</v>
      </c>
      <c r="L10457" t="n">
        <v>1</v>
      </c>
      <c r="M10457" t="n">
        <v>0</v>
      </c>
      <c r="O10457" t="n">
        <v>0</v>
      </c>
      <c r="P10457" t="n">
        <v>0</v>
      </c>
      <c r="Q10457" t="n">
        <v>0</v>
      </c>
      <c r="R10457" t="n">
        <v>15</v>
      </c>
      <c r="S10457" t="n">
        <v>0</v>
      </c>
      <c r="T10457" t="n">
        <v>0</v>
      </c>
    </row>
    <row r="10458">
      <c r="A10458" s="8" t="n">
        <v>46228</v>
      </c>
      <c r="B10458" t="inlineStr">
        <is>
          <t>DL</t>
        </is>
      </c>
      <c r="C10458" s="9">
        <f>_xlfn.XLOOKUP(B10458,Carriers[Code],Carriers[Airline])</f>
        <v/>
      </c>
      <c r="D10458" t="n">
        <v>2779</v>
      </c>
      <c r="E10458" t="inlineStr">
        <is>
          <t>ATL</t>
        </is>
      </c>
      <c r="F10458" s="10" t="n">
        <v>1230</v>
      </c>
      <c r="G10458" t="inlineStr">
        <is>
          <t>1200-1259</t>
        </is>
      </c>
      <c r="H10458" s="9">
        <f>INT(F10458/100)</f>
        <v/>
      </c>
      <c r="I10458" t="n">
        <v>-3</v>
      </c>
      <c r="J10458" t="n">
        <v>0</v>
      </c>
      <c r="K10458" t="n">
        <v>21</v>
      </c>
      <c r="L10458" t="n">
        <v>1</v>
      </c>
      <c r="M10458" t="n">
        <v>0</v>
      </c>
      <c r="O10458" t="n">
        <v>0</v>
      </c>
      <c r="P10458" t="n">
        <v>0</v>
      </c>
      <c r="Q10458" t="n">
        <v>0</v>
      </c>
      <c r="R10458" t="n">
        <v>21</v>
      </c>
      <c r="S10458" t="n">
        <v>0</v>
      </c>
      <c r="T10458" t="n">
        <v>0</v>
      </c>
    </row>
    <row r="10459">
      <c r="A10459" s="8" t="n">
        <v>46228</v>
      </c>
      <c r="B10459" t="inlineStr">
        <is>
          <t>UA</t>
        </is>
      </c>
      <c r="C10459" s="9">
        <f>_xlfn.XLOOKUP(B10459,Carriers[Code],Carriers[Airline])</f>
        <v/>
      </c>
      <c r="D10459" t="n">
        <v>1732</v>
      </c>
      <c r="E10459" t="inlineStr">
        <is>
          <t>ORD</t>
        </is>
      </c>
      <c r="F10459" s="10" t="n">
        <v>1230</v>
      </c>
      <c r="G10459" t="inlineStr">
        <is>
          <t>1200-1259</t>
        </is>
      </c>
      <c r="H10459" s="9">
        <f>INT(F10459/100)</f>
        <v/>
      </c>
      <c r="I10459" t="n">
        <v>-9</v>
      </c>
      <c r="J10459" t="n">
        <v>0</v>
      </c>
      <c r="K10459" t="n">
        <v>-18</v>
      </c>
      <c r="L10459" t="n">
        <v>0</v>
      </c>
      <c r="M10459" t="n">
        <v>0</v>
      </c>
      <c r="O10459" t="n">
        <v>0</v>
      </c>
    </row>
    <row r="10460">
      <c r="A10460" s="8" t="n">
        <v>46228</v>
      </c>
      <c r="B10460" t="inlineStr">
        <is>
          <t>WN</t>
        </is>
      </c>
      <c r="C10460" s="9">
        <f>_xlfn.XLOOKUP(B10460,Carriers[Code],Carriers[Airline])</f>
        <v/>
      </c>
      <c r="D10460" t="n">
        <v>733</v>
      </c>
      <c r="E10460" t="inlineStr">
        <is>
          <t>BWI</t>
        </is>
      </c>
      <c r="F10460" s="10" t="n">
        <v>1235</v>
      </c>
      <c r="G10460" t="inlineStr">
        <is>
          <t>1200-1259</t>
        </is>
      </c>
      <c r="H10460" s="9">
        <f>INT(F10460/100)</f>
        <v/>
      </c>
      <c r="I10460" t="n">
        <v>2</v>
      </c>
      <c r="J10460" t="n">
        <v>0</v>
      </c>
      <c r="K10460" t="n">
        <v>-17</v>
      </c>
      <c r="L10460" t="n">
        <v>0</v>
      </c>
      <c r="M10460" t="n">
        <v>0</v>
      </c>
      <c r="O10460" t="n">
        <v>0</v>
      </c>
    </row>
    <row r="10461">
      <c r="A10461" s="8" t="n">
        <v>46228</v>
      </c>
      <c r="B10461" t="inlineStr">
        <is>
          <t>YX</t>
        </is>
      </c>
      <c r="C10461" s="9">
        <f>_xlfn.XLOOKUP(B10461,Carriers[Code],Carriers[Airline])</f>
        <v/>
      </c>
      <c r="D10461" t="n">
        <v>3413</v>
      </c>
      <c r="E10461" t="inlineStr">
        <is>
          <t>IAD</t>
        </is>
      </c>
      <c r="F10461" s="10" t="n">
        <v>1235</v>
      </c>
      <c r="G10461" t="inlineStr">
        <is>
          <t>1200-1259</t>
        </is>
      </c>
      <c r="H10461" s="9">
        <f>INT(F10461/100)</f>
        <v/>
      </c>
      <c r="I10461" t="n">
        <v>-9</v>
      </c>
      <c r="J10461" t="n">
        <v>0</v>
      </c>
      <c r="K10461" t="n">
        <v>-40</v>
      </c>
      <c r="L10461" t="n">
        <v>0</v>
      </c>
      <c r="M10461" t="n">
        <v>0</v>
      </c>
      <c r="O10461" t="n">
        <v>0</v>
      </c>
    </row>
    <row r="10462">
      <c r="A10462" s="8" t="n">
        <v>46228</v>
      </c>
      <c r="B10462" t="inlineStr">
        <is>
          <t>YX</t>
        </is>
      </c>
      <c r="C10462" s="9">
        <f>_xlfn.XLOOKUP(B10462,Carriers[Code],Carriers[Airline])</f>
        <v/>
      </c>
      <c r="D10462" t="n">
        <v>5672</v>
      </c>
      <c r="E10462" t="inlineStr">
        <is>
          <t>DCA</t>
        </is>
      </c>
      <c r="F10462" s="10" t="n">
        <v>1235</v>
      </c>
      <c r="G10462" t="inlineStr">
        <is>
          <t>1200-1259</t>
        </is>
      </c>
      <c r="H10462" s="9">
        <f>INT(F10462/100)</f>
        <v/>
      </c>
      <c r="I10462" t="n">
        <v>-7</v>
      </c>
      <c r="J10462" t="n">
        <v>0</v>
      </c>
      <c r="K10462" t="n">
        <v>-22</v>
      </c>
      <c r="L10462" t="n">
        <v>0</v>
      </c>
      <c r="M10462" t="n">
        <v>0</v>
      </c>
      <c r="O10462" t="n">
        <v>0</v>
      </c>
    </row>
    <row r="10463">
      <c r="A10463" s="8" t="n">
        <v>46228</v>
      </c>
      <c r="B10463" t="inlineStr">
        <is>
          <t>YX</t>
        </is>
      </c>
      <c r="C10463" s="9">
        <f>_xlfn.XLOOKUP(B10463,Carriers[Code],Carriers[Airline])</f>
        <v/>
      </c>
      <c r="D10463" t="n">
        <v>5803</v>
      </c>
      <c r="E10463" t="inlineStr">
        <is>
          <t>SAV</t>
        </is>
      </c>
      <c r="F10463" s="10" t="n">
        <v>1235</v>
      </c>
      <c r="G10463" t="inlineStr">
        <is>
          <t>1200-1259</t>
        </is>
      </c>
      <c r="H10463" s="9">
        <f>INT(F10463/100)</f>
        <v/>
      </c>
      <c r="I10463" t="n">
        <v>54</v>
      </c>
      <c r="J10463" t="n">
        <v>1</v>
      </c>
      <c r="K10463" t="n">
        <v>60</v>
      </c>
      <c r="L10463" t="n">
        <v>1</v>
      </c>
      <c r="M10463" t="n">
        <v>0</v>
      </c>
      <c r="O10463" t="n">
        <v>0</v>
      </c>
      <c r="P10463" t="n">
        <v>54</v>
      </c>
      <c r="Q10463" t="n">
        <v>0</v>
      </c>
      <c r="R10463" t="n">
        <v>6</v>
      </c>
      <c r="S10463" t="n">
        <v>0</v>
      </c>
      <c r="T10463" t="n">
        <v>0</v>
      </c>
    </row>
    <row r="10464">
      <c r="A10464" s="8" t="n">
        <v>46228</v>
      </c>
      <c r="B10464" t="inlineStr">
        <is>
          <t>MQ</t>
        </is>
      </c>
      <c r="C10464" s="9">
        <f>_xlfn.XLOOKUP(B10464,Carriers[Code],Carriers[Airline])</f>
        <v/>
      </c>
      <c r="D10464" t="n">
        <v>3470</v>
      </c>
      <c r="E10464" t="inlineStr">
        <is>
          <t>CMH</t>
        </is>
      </c>
      <c r="F10464" s="10" t="n">
        <v>1240</v>
      </c>
      <c r="G10464" t="inlineStr">
        <is>
          <t>1200-1259</t>
        </is>
      </c>
      <c r="H10464" s="9">
        <f>INT(F10464/100)</f>
        <v/>
      </c>
      <c r="I10464" t="n">
        <v>-1</v>
      </c>
      <c r="J10464" t="n">
        <v>0</v>
      </c>
      <c r="K10464" t="n">
        <v>-18</v>
      </c>
      <c r="L10464" t="n">
        <v>0</v>
      </c>
      <c r="M10464" t="n">
        <v>0</v>
      </c>
      <c r="O10464" t="n">
        <v>0</v>
      </c>
    </row>
    <row r="10465">
      <c r="A10465" s="8" t="n">
        <v>46228</v>
      </c>
      <c r="B10465" t="inlineStr">
        <is>
          <t>B6</t>
        </is>
      </c>
      <c r="C10465" s="9">
        <f>_xlfn.XLOOKUP(B10465,Carriers[Code],Carriers[Airline])</f>
        <v/>
      </c>
      <c r="D10465" t="n">
        <v>1781</v>
      </c>
      <c r="E10465" t="inlineStr">
        <is>
          <t>VPS</t>
        </is>
      </c>
      <c r="F10465" s="10" t="n">
        <v>1244</v>
      </c>
      <c r="G10465" t="inlineStr">
        <is>
          <t>1200-1259</t>
        </is>
      </c>
      <c r="H10465" s="9">
        <f>INT(F10465/100)</f>
        <v/>
      </c>
      <c r="I10465" t="n">
        <v>14</v>
      </c>
      <c r="J10465" t="n">
        <v>0</v>
      </c>
      <c r="K10465" t="n">
        <v>8</v>
      </c>
      <c r="L10465" t="n">
        <v>0</v>
      </c>
      <c r="M10465" t="n">
        <v>0</v>
      </c>
      <c r="O10465" t="n">
        <v>0</v>
      </c>
    </row>
    <row r="10466">
      <c r="A10466" s="8" t="n">
        <v>46228</v>
      </c>
      <c r="B10466" t="inlineStr">
        <is>
          <t>B6</t>
        </is>
      </c>
      <c r="C10466" s="9">
        <f>_xlfn.XLOOKUP(B10466,Carriers[Code],Carriers[Airline])</f>
        <v/>
      </c>
      <c r="D10466" t="n">
        <v>717</v>
      </c>
      <c r="E10466" t="inlineStr">
        <is>
          <t>JFK</t>
        </is>
      </c>
      <c r="F10466" s="10" t="n">
        <v>1245</v>
      </c>
      <c r="G10466" t="inlineStr">
        <is>
          <t>1200-1259</t>
        </is>
      </c>
      <c r="H10466" s="9">
        <f>INT(F10466/100)</f>
        <v/>
      </c>
      <c r="I10466" t="n">
        <v>-5</v>
      </c>
      <c r="J10466" t="n">
        <v>0</v>
      </c>
      <c r="K10466" t="n">
        <v>-14</v>
      </c>
      <c r="L10466" t="n">
        <v>0</v>
      </c>
      <c r="M10466" t="n">
        <v>0</v>
      </c>
      <c r="O10466" t="n">
        <v>0</v>
      </c>
    </row>
    <row r="10467">
      <c r="A10467" s="8" t="n">
        <v>46228</v>
      </c>
      <c r="B10467" t="inlineStr">
        <is>
          <t>YX</t>
        </is>
      </c>
      <c r="C10467" s="9">
        <f>_xlfn.XLOOKUP(B10467,Carriers[Code],Carriers[Airline])</f>
        <v/>
      </c>
      <c r="D10467" t="n">
        <v>4386</v>
      </c>
      <c r="E10467" t="inlineStr">
        <is>
          <t>ORD</t>
        </is>
      </c>
      <c r="F10467" s="10" t="n">
        <v>1245</v>
      </c>
      <c r="G10467" t="inlineStr">
        <is>
          <t>1200-1259</t>
        </is>
      </c>
      <c r="H10467" s="9">
        <f>INT(F10467/100)</f>
        <v/>
      </c>
      <c r="I10467" t="n">
        <v>-9</v>
      </c>
      <c r="J10467" t="n">
        <v>0</v>
      </c>
      <c r="K10467" t="n">
        <v>-31</v>
      </c>
      <c r="L10467" t="n">
        <v>0</v>
      </c>
      <c r="M10467" t="n">
        <v>0</v>
      </c>
      <c r="O10467" t="n">
        <v>0</v>
      </c>
    </row>
    <row r="10468">
      <c r="A10468" s="8" t="n">
        <v>46228</v>
      </c>
      <c r="B10468" t="inlineStr">
        <is>
          <t>AA</t>
        </is>
      </c>
      <c r="C10468" s="9">
        <f>_xlfn.XLOOKUP(B10468,Carriers[Code],Carriers[Airline])</f>
        <v/>
      </c>
      <c r="D10468" t="n">
        <v>1583</v>
      </c>
      <c r="E10468" t="inlineStr">
        <is>
          <t>DFW</t>
        </is>
      </c>
      <c r="F10468" s="10" t="n">
        <v>1252</v>
      </c>
      <c r="G10468" t="inlineStr">
        <is>
          <t>1200-1259</t>
        </is>
      </c>
      <c r="H10468" s="9">
        <f>INT(F10468/100)</f>
        <v/>
      </c>
      <c r="I10468" t="n">
        <v>134</v>
      </c>
      <c r="J10468" t="n">
        <v>1</v>
      </c>
      <c r="K10468" t="n">
        <v>102</v>
      </c>
      <c r="L10468" t="n">
        <v>1</v>
      </c>
      <c r="M10468" t="n">
        <v>0</v>
      </c>
      <c r="O10468" t="n">
        <v>0</v>
      </c>
      <c r="P10468" t="n">
        <v>92</v>
      </c>
      <c r="Q10468" t="n">
        <v>0</v>
      </c>
      <c r="R10468" t="n">
        <v>0</v>
      </c>
      <c r="S10468" t="n">
        <v>0</v>
      </c>
      <c r="T10468" t="n">
        <v>10</v>
      </c>
    </row>
    <row r="10469">
      <c r="A10469" s="8" t="n">
        <v>46228</v>
      </c>
      <c r="B10469" t="inlineStr">
        <is>
          <t>F9</t>
        </is>
      </c>
      <c r="C10469" s="9">
        <f>_xlfn.XLOOKUP(B10469,Carriers[Code],Carriers[Airline])</f>
        <v/>
      </c>
      <c r="D10469" t="n">
        <v>3511</v>
      </c>
      <c r="E10469" t="inlineStr">
        <is>
          <t>ATL</t>
        </is>
      </c>
      <c r="F10469" s="10" t="n">
        <v>1256</v>
      </c>
      <c r="G10469" t="inlineStr">
        <is>
          <t>1200-1259</t>
        </is>
      </c>
      <c r="H10469" s="9">
        <f>INT(F10469/100)</f>
        <v/>
      </c>
      <c r="I10469" t="n">
        <v>-10</v>
      </c>
      <c r="J10469" t="n">
        <v>0</v>
      </c>
      <c r="K10469" t="n">
        <v>-12</v>
      </c>
      <c r="L10469" t="n">
        <v>0</v>
      </c>
      <c r="M10469" t="n">
        <v>0</v>
      </c>
      <c r="O10469" t="n">
        <v>0</v>
      </c>
    </row>
    <row r="10470">
      <c r="A10470" s="8" t="n">
        <v>46228</v>
      </c>
      <c r="B10470" t="inlineStr">
        <is>
          <t>AA</t>
        </is>
      </c>
      <c r="C10470" s="9">
        <f>_xlfn.XLOOKUP(B10470,Carriers[Code],Carriers[Airline])</f>
        <v/>
      </c>
      <c r="D10470" t="n">
        <v>1057</v>
      </c>
      <c r="E10470" t="inlineStr">
        <is>
          <t>PHX</t>
        </is>
      </c>
      <c r="F10470" s="10" t="n">
        <v>1300</v>
      </c>
      <c r="G10470" t="inlineStr">
        <is>
          <t>1300-1359</t>
        </is>
      </c>
      <c r="H10470" s="9">
        <f>INT(F10470/100)</f>
        <v/>
      </c>
      <c r="I10470" t="n">
        <v>0</v>
      </c>
      <c r="J10470" t="n">
        <v>0</v>
      </c>
      <c r="K10470" t="n">
        <v>-22</v>
      </c>
      <c r="L10470" t="n">
        <v>0</v>
      </c>
      <c r="M10470" t="n">
        <v>0</v>
      </c>
      <c r="O10470" t="n">
        <v>0</v>
      </c>
    </row>
    <row r="10471">
      <c r="A10471" s="8" t="n">
        <v>46228</v>
      </c>
      <c r="B10471" t="inlineStr">
        <is>
          <t>YX</t>
        </is>
      </c>
      <c r="C10471" s="9">
        <f>_xlfn.XLOOKUP(B10471,Carriers[Code],Carriers[Airline])</f>
        <v/>
      </c>
      <c r="D10471" t="n">
        <v>5594</v>
      </c>
      <c r="E10471" t="inlineStr">
        <is>
          <t>MEM</t>
        </is>
      </c>
      <c r="F10471" s="10" t="n">
        <v>1300</v>
      </c>
      <c r="G10471" t="inlineStr">
        <is>
          <t>1300-1359</t>
        </is>
      </c>
      <c r="H10471" s="9">
        <f>INT(F10471/100)</f>
        <v/>
      </c>
      <c r="I10471" t="n">
        <v>-7</v>
      </c>
      <c r="J10471" t="n">
        <v>0</v>
      </c>
      <c r="K10471" t="n">
        <v>-26</v>
      </c>
      <c r="L10471" t="n">
        <v>0</v>
      </c>
      <c r="M10471" t="n">
        <v>0</v>
      </c>
      <c r="O10471" t="n">
        <v>0</v>
      </c>
    </row>
    <row r="10472">
      <c r="A10472" s="8" t="n">
        <v>46228</v>
      </c>
      <c r="B10472" t="inlineStr">
        <is>
          <t>DL</t>
        </is>
      </c>
      <c r="C10472" s="9">
        <f>_xlfn.XLOOKUP(B10472,Carriers[Code],Carriers[Airline])</f>
        <v/>
      </c>
      <c r="D10472" t="n">
        <v>2283</v>
      </c>
      <c r="E10472" t="inlineStr">
        <is>
          <t>RDU</t>
        </is>
      </c>
      <c r="F10472" s="10" t="n">
        <v>1303</v>
      </c>
      <c r="G10472" t="inlineStr">
        <is>
          <t>1300-1359</t>
        </is>
      </c>
      <c r="H10472" s="9">
        <f>INT(F10472/100)</f>
        <v/>
      </c>
      <c r="I10472" t="n">
        <v>-2</v>
      </c>
      <c r="J10472" t="n">
        <v>0</v>
      </c>
      <c r="K10472" t="n">
        <v>-20</v>
      </c>
      <c r="L10472" t="n">
        <v>0</v>
      </c>
      <c r="M10472" t="n">
        <v>0</v>
      </c>
      <c r="O10472" t="n">
        <v>0</v>
      </c>
    </row>
    <row r="10473">
      <c r="A10473" s="8" t="n">
        <v>46228</v>
      </c>
      <c r="B10473" t="inlineStr">
        <is>
          <t>YX</t>
        </is>
      </c>
      <c r="C10473" s="9">
        <f>_xlfn.XLOOKUP(B10473,Carriers[Code],Carriers[Airline])</f>
        <v/>
      </c>
      <c r="D10473" t="n">
        <v>4507</v>
      </c>
      <c r="E10473" t="inlineStr">
        <is>
          <t>SDF</t>
        </is>
      </c>
      <c r="F10473" s="10" t="n">
        <v>1305</v>
      </c>
      <c r="G10473" t="inlineStr">
        <is>
          <t>1300-1359</t>
        </is>
      </c>
      <c r="H10473" s="9">
        <f>INT(F10473/100)</f>
        <v/>
      </c>
      <c r="I10473" t="n">
        <v>-9</v>
      </c>
      <c r="J10473" t="n">
        <v>0</v>
      </c>
      <c r="K10473" t="n">
        <v>-33</v>
      </c>
      <c r="L10473" t="n">
        <v>0</v>
      </c>
      <c r="M10473" t="n">
        <v>0</v>
      </c>
      <c r="O10473" t="n">
        <v>0</v>
      </c>
    </row>
    <row r="10474">
      <c r="A10474" s="8" t="n">
        <v>46228</v>
      </c>
      <c r="B10474" t="inlineStr">
        <is>
          <t>DL</t>
        </is>
      </c>
      <c r="C10474" s="9">
        <f>_xlfn.XLOOKUP(B10474,Carriers[Code],Carriers[Airline])</f>
        <v/>
      </c>
      <c r="D10474" t="n">
        <v>2222</v>
      </c>
      <c r="E10474" t="inlineStr">
        <is>
          <t>DTW</t>
        </is>
      </c>
      <c r="F10474" s="10" t="n">
        <v>1309</v>
      </c>
      <c r="G10474" t="inlineStr">
        <is>
          <t>1300-1359</t>
        </is>
      </c>
      <c r="H10474" s="9">
        <f>INT(F10474/100)</f>
        <v/>
      </c>
      <c r="I10474" t="n">
        <v>-5</v>
      </c>
      <c r="J10474" t="n">
        <v>0</v>
      </c>
      <c r="K10474" t="n">
        <v>-26</v>
      </c>
      <c r="L10474" t="n">
        <v>0</v>
      </c>
      <c r="M10474" t="n">
        <v>0</v>
      </c>
      <c r="O10474" t="n">
        <v>0</v>
      </c>
    </row>
    <row r="10475">
      <c r="A10475" s="8" t="n">
        <v>46228</v>
      </c>
      <c r="B10475" t="inlineStr">
        <is>
          <t>YX</t>
        </is>
      </c>
      <c r="C10475" s="9">
        <f>_xlfn.XLOOKUP(B10475,Carriers[Code],Carriers[Airline])</f>
        <v/>
      </c>
      <c r="D10475" t="n">
        <v>4678</v>
      </c>
      <c r="E10475" t="inlineStr">
        <is>
          <t>STL</t>
        </is>
      </c>
      <c r="F10475" s="10" t="n">
        <v>1310</v>
      </c>
      <c r="G10475" t="inlineStr">
        <is>
          <t>1300-1359</t>
        </is>
      </c>
      <c r="H10475" s="9">
        <f>INT(F10475/100)</f>
        <v/>
      </c>
      <c r="I10475" t="n">
        <v>-4</v>
      </c>
      <c r="J10475" t="n">
        <v>0</v>
      </c>
      <c r="K10475" t="n">
        <v>-23</v>
      </c>
      <c r="L10475" t="n">
        <v>0</v>
      </c>
      <c r="M10475" t="n">
        <v>0</v>
      </c>
      <c r="O10475" t="n">
        <v>0</v>
      </c>
    </row>
    <row r="10476">
      <c r="A10476" s="8" t="n">
        <v>46228</v>
      </c>
      <c r="B10476" t="inlineStr">
        <is>
          <t>WN</t>
        </is>
      </c>
      <c r="C10476" s="9">
        <f>_xlfn.XLOOKUP(B10476,Carriers[Code],Carriers[Airline])</f>
        <v/>
      </c>
      <c r="D10476" t="n">
        <v>4917</v>
      </c>
      <c r="E10476" t="inlineStr">
        <is>
          <t>STL</t>
        </is>
      </c>
      <c r="F10476" s="10" t="n">
        <v>1315</v>
      </c>
      <c r="G10476" t="inlineStr">
        <is>
          <t>1300-1359</t>
        </is>
      </c>
      <c r="H10476" s="9">
        <f>INT(F10476/100)</f>
        <v/>
      </c>
      <c r="I10476" t="n">
        <v>1</v>
      </c>
      <c r="J10476" t="n">
        <v>0</v>
      </c>
      <c r="K10476" t="n">
        <v>-9</v>
      </c>
      <c r="L10476" t="n">
        <v>0</v>
      </c>
      <c r="M10476" t="n">
        <v>0</v>
      </c>
      <c r="O10476" t="n">
        <v>0</v>
      </c>
    </row>
    <row r="10477">
      <c r="A10477" s="8" t="n">
        <v>46228</v>
      </c>
      <c r="B10477" t="inlineStr">
        <is>
          <t>YX</t>
        </is>
      </c>
      <c r="C10477" s="9">
        <f>_xlfn.XLOOKUP(B10477,Carriers[Code],Carriers[Airline])</f>
        <v/>
      </c>
      <c r="D10477" t="n">
        <v>4636</v>
      </c>
      <c r="E10477" t="inlineStr">
        <is>
          <t>IND</t>
        </is>
      </c>
      <c r="F10477" s="10" t="n">
        <v>1315</v>
      </c>
      <c r="G10477" t="inlineStr">
        <is>
          <t>1300-1359</t>
        </is>
      </c>
      <c r="H10477" s="9">
        <f>INT(F10477/100)</f>
        <v/>
      </c>
      <c r="I10477" t="n">
        <v>-10</v>
      </c>
      <c r="J10477" t="n">
        <v>0</v>
      </c>
      <c r="K10477" t="n">
        <v>-35</v>
      </c>
      <c r="L10477" t="n">
        <v>0</v>
      </c>
      <c r="M10477" t="n">
        <v>0</v>
      </c>
      <c r="O10477" t="n">
        <v>0</v>
      </c>
    </row>
    <row r="10478">
      <c r="A10478" s="8" t="n">
        <v>46228</v>
      </c>
      <c r="B10478" t="inlineStr">
        <is>
          <t>DL</t>
        </is>
      </c>
      <c r="C10478" s="9">
        <f>_xlfn.XLOOKUP(B10478,Carriers[Code],Carriers[Airline])</f>
        <v/>
      </c>
      <c r="D10478" t="n">
        <v>2646</v>
      </c>
      <c r="E10478" t="inlineStr">
        <is>
          <t>ORD</t>
        </is>
      </c>
      <c r="F10478" s="10" t="n">
        <v>1330</v>
      </c>
      <c r="G10478" t="inlineStr">
        <is>
          <t>1300-1359</t>
        </is>
      </c>
      <c r="H10478" s="9">
        <f>INT(F10478/100)</f>
        <v/>
      </c>
      <c r="I10478" t="n">
        <v>33</v>
      </c>
      <c r="J10478" t="n">
        <v>1</v>
      </c>
      <c r="K10478" t="n">
        <v>17</v>
      </c>
      <c r="L10478" t="n">
        <v>1</v>
      </c>
      <c r="M10478" t="n">
        <v>0</v>
      </c>
      <c r="O10478" t="n">
        <v>0</v>
      </c>
      <c r="P10478" t="n">
        <v>17</v>
      </c>
      <c r="Q10478" t="n">
        <v>0</v>
      </c>
      <c r="R10478" t="n">
        <v>0</v>
      </c>
      <c r="S10478" t="n">
        <v>0</v>
      </c>
      <c r="T10478" t="n">
        <v>0</v>
      </c>
    </row>
    <row r="10479">
      <c r="A10479" s="8" t="n">
        <v>46228</v>
      </c>
      <c r="B10479" t="inlineStr">
        <is>
          <t>MQ</t>
        </is>
      </c>
      <c r="C10479" s="9">
        <f>_xlfn.XLOOKUP(B10479,Carriers[Code],Carriers[Airline])</f>
        <v/>
      </c>
      <c r="D10479" t="n">
        <v>3711</v>
      </c>
      <c r="E10479" t="inlineStr">
        <is>
          <t>ORD</t>
        </is>
      </c>
      <c r="F10479" s="10" t="n">
        <v>1330</v>
      </c>
      <c r="G10479" t="inlineStr">
        <is>
          <t>1300-1359</t>
        </is>
      </c>
      <c r="H10479" s="9">
        <f>INT(F10479/100)</f>
        <v/>
      </c>
      <c r="I10479" t="n">
        <v>-7</v>
      </c>
      <c r="J10479" t="n">
        <v>0</v>
      </c>
      <c r="K10479" t="n">
        <v>-38</v>
      </c>
      <c r="L10479" t="n">
        <v>0</v>
      </c>
      <c r="M10479" t="n">
        <v>0</v>
      </c>
      <c r="O10479" t="n">
        <v>0</v>
      </c>
    </row>
    <row r="10480">
      <c r="A10480" s="8" t="n">
        <v>46228</v>
      </c>
      <c r="B10480" t="inlineStr">
        <is>
          <t>YX</t>
        </is>
      </c>
      <c r="C10480" s="9">
        <f>_xlfn.XLOOKUP(B10480,Carriers[Code],Carriers[Airline])</f>
        <v/>
      </c>
      <c r="D10480" t="n">
        <v>5808</v>
      </c>
      <c r="E10480" t="inlineStr">
        <is>
          <t>JFK</t>
        </is>
      </c>
      <c r="F10480" s="10" t="n">
        <v>1335</v>
      </c>
      <c r="G10480" t="inlineStr">
        <is>
          <t>1300-1359</t>
        </is>
      </c>
      <c r="H10480" s="9">
        <f>INT(F10480/100)</f>
        <v/>
      </c>
      <c r="I10480" t="n">
        <v>-3</v>
      </c>
      <c r="J10480" t="n">
        <v>0</v>
      </c>
      <c r="K10480" t="n">
        <v>-31</v>
      </c>
      <c r="L10480" t="n">
        <v>0</v>
      </c>
      <c r="M10480" t="n">
        <v>0</v>
      </c>
      <c r="O10480" t="n">
        <v>0</v>
      </c>
    </row>
    <row r="10481">
      <c r="A10481" s="8" t="n">
        <v>46228</v>
      </c>
      <c r="B10481" t="inlineStr">
        <is>
          <t>UA</t>
        </is>
      </c>
      <c r="C10481" s="9">
        <f>_xlfn.XLOOKUP(B10481,Carriers[Code],Carriers[Airline])</f>
        <v/>
      </c>
      <c r="D10481" t="n">
        <v>1976</v>
      </c>
      <c r="E10481" t="inlineStr">
        <is>
          <t>IAH</t>
        </is>
      </c>
      <c r="F10481" s="10" t="n">
        <v>1337</v>
      </c>
      <c r="G10481" t="inlineStr">
        <is>
          <t>1300-1359</t>
        </is>
      </c>
      <c r="H10481" s="9">
        <f>INT(F10481/100)</f>
        <v/>
      </c>
      <c r="I10481" t="n">
        <v>27</v>
      </c>
      <c r="J10481" t="n">
        <v>1</v>
      </c>
      <c r="K10481" t="n">
        <v>4</v>
      </c>
      <c r="L10481" t="n">
        <v>0</v>
      </c>
      <c r="M10481" t="n">
        <v>0</v>
      </c>
      <c r="O10481" t="n">
        <v>0</v>
      </c>
    </row>
    <row r="10482">
      <c r="A10482" s="8" t="n">
        <v>46228</v>
      </c>
      <c r="B10482" t="inlineStr">
        <is>
          <t>B6</t>
        </is>
      </c>
      <c r="C10482" s="9">
        <f>_xlfn.XLOOKUP(B10482,Carriers[Code],Carriers[Airline])</f>
        <v/>
      </c>
      <c r="D10482" t="n">
        <v>2251</v>
      </c>
      <c r="E10482" t="inlineStr">
        <is>
          <t>MCO</t>
        </is>
      </c>
      <c r="F10482" s="10" t="n">
        <v>1344</v>
      </c>
      <c r="G10482" t="inlineStr">
        <is>
          <t>1300-1359</t>
        </is>
      </c>
      <c r="H10482" s="9">
        <f>INT(F10482/100)</f>
        <v/>
      </c>
      <c r="I10482" t="n">
        <v>-1</v>
      </c>
      <c r="J10482" t="n">
        <v>0</v>
      </c>
      <c r="K10482" t="n">
        <v>-15</v>
      </c>
      <c r="L10482" t="n">
        <v>0</v>
      </c>
      <c r="M10482" t="n">
        <v>0</v>
      </c>
      <c r="O10482" t="n">
        <v>0</v>
      </c>
    </row>
    <row r="10483">
      <c r="A10483" s="8" t="n">
        <v>46228</v>
      </c>
      <c r="B10483" t="inlineStr">
        <is>
          <t>B6</t>
        </is>
      </c>
      <c r="C10483" s="9">
        <f>_xlfn.XLOOKUP(B10483,Carriers[Code],Carriers[Airline])</f>
        <v/>
      </c>
      <c r="D10483" t="n">
        <v>1293</v>
      </c>
      <c r="E10483" t="inlineStr">
        <is>
          <t>ILM</t>
        </is>
      </c>
      <c r="F10483" s="10" t="n">
        <v>1347</v>
      </c>
      <c r="G10483" t="inlineStr">
        <is>
          <t>1300-1359</t>
        </is>
      </c>
      <c r="H10483" s="9">
        <f>INT(F10483/100)</f>
        <v/>
      </c>
      <c r="I10483" t="n">
        <v>58</v>
      </c>
      <c r="J10483" t="n">
        <v>1</v>
      </c>
      <c r="K10483" t="n">
        <v>49</v>
      </c>
      <c r="L10483" t="n">
        <v>1</v>
      </c>
      <c r="M10483" t="n">
        <v>0</v>
      </c>
      <c r="O10483" t="n">
        <v>0</v>
      </c>
      <c r="P10483" t="n">
        <v>0</v>
      </c>
      <c r="Q10483" t="n">
        <v>0</v>
      </c>
      <c r="R10483" t="n">
        <v>49</v>
      </c>
      <c r="S10483" t="n">
        <v>0</v>
      </c>
      <c r="T10483" t="n">
        <v>0</v>
      </c>
    </row>
    <row r="10484">
      <c r="A10484" s="8" t="n">
        <v>46228</v>
      </c>
      <c r="B10484" t="inlineStr">
        <is>
          <t>DL</t>
        </is>
      </c>
      <c r="C10484" s="9">
        <f>_xlfn.XLOOKUP(B10484,Carriers[Code],Carriers[Airline])</f>
        <v/>
      </c>
      <c r="D10484" t="n">
        <v>322</v>
      </c>
      <c r="E10484" t="inlineStr">
        <is>
          <t>ATL</t>
        </is>
      </c>
      <c r="F10484" s="10" t="n">
        <v>1355</v>
      </c>
      <c r="G10484" t="inlineStr">
        <is>
          <t>1300-1359</t>
        </is>
      </c>
      <c r="H10484" s="9">
        <f>INT(F10484/100)</f>
        <v/>
      </c>
      <c r="I10484" t="n">
        <v>-5</v>
      </c>
      <c r="J10484" t="n">
        <v>0</v>
      </c>
      <c r="K10484" t="n">
        <v>-32</v>
      </c>
      <c r="L10484" t="n">
        <v>0</v>
      </c>
      <c r="M10484" t="n">
        <v>0</v>
      </c>
      <c r="O10484" t="n">
        <v>0</v>
      </c>
    </row>
    <row r="10485">
      <c r="A10485" s="8" t="n">
        <v>46228</v>
      </c>
      <c r="B10485" t="inlineStr">
        <is>
          <t>YX</t>
        </is>
      </c>
      <c r="C10485" s="9">
        <f>_xlfn.XLOOKUP(B10485,Carriers[Code],Carriers[Airline])</f>
        <v/>
      </c>
      <c r="D10485" t="n">
        <v>5858</v>
      </c>
      <c r="E10485" t="inlineStr">
        <is>
          <t>ORF</t>
        </is>
      </c>
      <c r="F10485" s="10" t="n">
        <v>1405</v>
      </c>
      <c r="G10485" t="inlineStr">
        <is>
          <t>1400-1459</t>
        </is>
      </c>
      <c r="H10485" s="9">
        <f>INT(F10485/100)</f>
        <v/>
      </c>
      <c r="I10485" t="n">
        <v>9</v>
      </c>
      <c r="J10485" t="n">
        <v>0</v>
      </c>
      <c r="K10485" t="n">
        <v>-15</v>
      </c>
      <c r="L10485" t="n">
        <v>0</v>
      </c>
      <c r="M10485" t="n">
        <v>0</v>
      </c>
      <c r="O10485" t="n">
        <v>0</v>
      </c>
    </row>
    <row r="10486">
      <c r="A10486" s="8" t="n">
        <v>46228</v>
      </c>
      <c r="B10486" t="inlineStr">
        <is>
          <t>B6</t>
        </is>
      </c>
      <c r="C10486" s="9">
        <f>_xlfn.XLOOKUP(B10486,Carriers[Code],Carriers[Airline])</f>
        <v/>
      </c>
      <c r="D10486" t="n">
        <v>2467</v>
      </c>
      <c r="E10486" t="inlineStr">
        <is>
          <t>CHS</t>
        </is>
      </c>
      <c r="F10486" s="10" t="n">
        <v>1408</v>
      </c>
      <c r="G10486" t="inlineStr">
        <is>
          <t>1400-1459</t>
        </is>
      </c>
      <c r="H10486" s="9">
        <f>INT(F10486/100)</f>
        <v/>
      </c>
      <c r="I10486" t="n">
        <v>-4</v>
      </c>
      <c r="J10486" t="n">
        <v>0</v>
      </c>
      <c r="K10486" t="n">
        <v>-9</v>
      </c>
      <c r="L10486" t="n">
        <v>0</v>
      </c>
      <c r="M10486" t="n">
        <v>0</v>
      </c>
      <c r="O10486" t="n">
        <v>0</v>
      </c>
    </row>
    <row r="10487">
      <c r="A10487" s="8" t="n">
        <v>46228</v>
      </c>
      <c r="B10487" t="inlineStr">
        <is>
          <t>DL</t>
        </is>
      </c>
      <c r="C10487" s="9">
        <f>_xlfn.XLOOKUP(B10487,Carriers[Code],Carriers[Airline])</f>
        <v/>
      </c>
      <c r="D10487" t="n">
        <v>2689</v>
      </c>
      <c r="E10487" t="inlineStr">
        <is>
          <t>CVG</t>
        </is>
      </c>
      <c r="F10487" s="10" t="n">
        <v>1410</v>
      </c>
      <c r="G10487" t="inlineStr">
        <is>
          <t>1400-1459</t>
        </is>
      </c>
      <c r="H10487" s="9">
        <f>INT(F10487/100)</f>
        <v/>
      </c>
      <c r="I10487" t="n">
        <v>-8</v>
      </c>
      <c r="J10487" t="n">
        <v>0</v>
      </c>
      <c r="K10487" t="n">
        <v>-31</v>
      </c>
      <c r="L10487" t="n">
        <v>0</v>
      </c>
      <c r="M10487" t="n">
        <v>0</v>
      </c>
      <c r="O10487" t="n">
        <v>0</v>
      </c>
    </row>
    <row r="10488">
      <c r="A10488" s="8" t="n">
        <v>46228</v>
      </c>
      <c r="B10488" t="inlineStr">
        <is>
          <t>WN</t>
        </is>
      </c>
      <c r="C10488" s="9">
        <f>_xlfn.XLOOKUP(B10488,Carriers[Code],Carriers[Airline])</f>
        <v/>
      </c>
      <c r="D10488" t="n">
        <v>746</v>
      </c>
      <c r="E10488" t="inlineStr">
        <is>
          <t>MDW</t>
        </is>
      </c>
      <c r="F10488" s="10" t="n">
        <v>1410</v>
      </c>
      <c r="G10488" t="inlineStr">
        <is>
          <t>1400-1459</t>
        </is>
      </c>
      <c r="H10488" s="9">
        <f>INT(F10488/100)</f>
        <v/>
      </c>
      <c r="I10488" t="n">
        <v>18</v>
      </c>
      <c r="J10488" t="n">
        <v>1</v>
      </c>
      <c r="K10488" t="n">
        <v>-3</v>
      </c>
      <c r="L10488" t="n">
        <v>0</v>
      </c>
      <c r="M10488" t="n">
        <v>0</v>
      </c>
      <c r="O10488" t="n">
        <v>0</v>
      </c>
    </row>
    <row r="10489">
      <c r="A10489" s="8" t="n">
        <v>46228</v>
      </c>
      <c r="B10489" t="inlineStr">
        <is>
          <t>WN</t>
        </is>
      </c>
      <c r="C10489" s="9">
        <f>_xlfn.XLOOKUP(B10489,Carriers[Code],Carriers[Airline])</f>
        <v/>
      </c>
      <c r="D10489" t="n">
        <v>2491</v>
      </c>
      <c r="E10489" t="inlineStr">
        <is>
          <t>AUS</t>
        </is>
      </c>
      <c r="F10489" s="10" t="n">
        <v>1410</v>
      </c>
      <c r="G10489" t="inlineStr">
        <is>
          <t>1400-1459</t>
        </is>
      </c>
      <c r="H10489" s="9">
        <f>INT(F10489/100)</f>
        <v/>
      </c>
      <c r="I10489" t="n">
        <v>5</v>
      </c>
      <c r="J10489" t="n">
        <v>0</v>
      </c>
      <c r="K10489" t="n">
        <v>-12</v>
      </c>
      <c r="L10489" t="n">
        <v>0</v>
      </c>
      <c r="M10489" t="n">
        <v>0</v>
      </c>
      <c r="O10489" t="n">
        <v>0</v>
      </c>
    </row>
    <row r="10490">
      <c r="A10490" s="8" t="n">
        <v>46228</v>
      </c>
      <c r="B10490" t="inlineStr">
        <is>
          <t>YX</t>
        </is>
      </c>
      <c r="C10490" s="9">
        <f>_xlfn.XLOOKUP(B10490,Carriers[Code],Carriers[Airline])</f>
        <v/>
      </c>
      <c r="D10490" t="n">
        <v>5626</v>
      </c>
      <c r="E10490" t="inlineStr">
        <is>
          <t>CLT</t>
        </is>
      </c>
      <c r="F10490" s="10" t="n">
        <v>1413</v>
      </c>
      <c r="G10490" t="inlineStr">
        <is>
          <t>1400-1459</t>
        </is>
      </c>
      <c r="H10490" s="9">
        <f>INT(F10490/100)</f>
        <v/>
      </c>
      <c r="I10490" t="n">
        <v>-7</v>
      </c>
      <c r="J10490" t="n">
        <v>0</v>
      </c>
      <c r="K10490" t="n">
        <v>-22</v>
      </c>
      <c r="L10490" t="n">
        <v>0</v>
      </c>
      <c r="M10490" t="n">
        <v>0</v>
      </c>
      <c r="O10490" t="n">
        <v>0</v>
      </c>
    </row>
    <row r="10491">
      <c r="A10491" s="8" t="n">
        <v>46228</v>
      </c>
      <c r="B10491" t="inlineStr">
        <is>
          <t>MQ</t>
        </is>
      </c>
      <c r="C10491" s="9">
        <f>_xlfn.XLOOKUP(B10491,Carriers[Code],Carriers[Airline])</f>
        <v/>
      </c>
      <c r="D10491" t="n">
        <v>3341</v>
      </c>
      <c r="E10491" t="inlineStr">
        <is>
          <t>MYR</t>
        </is>
      </c>
      <c r="F10491" s="10" t="n">
        <v>1415</v>
      </c>
      <c r="G10491" t="inlineStr">
        <is>
          <t>1400-1459</t>
        </is>
      </c>
      <c r="H10491" s="9">
        <f>INT(F10491/100)</f>
        <v/>
      </c>
      <c r="I10491" t="n">
        <v>-11</v>
      </c>
      <c r="J10491" t="n">
        <v>0</v>
      </c>
      <c r="K10491" t="n">
        <v>-8</v>
      </c>
      <c r="L10491" t="n">
        <v>0</v>
      </c>
      <c r="M10491" t="n">
        <v>0</v>
      </c>
      <c r="O10491" t="n">
        <v>0</v>
      </c>
    </row>
    <row r="10492">
      <c r="A10492" s="8" t="n">
        <v>46228</v>
      </c>
      <c r="B10492" t="inlineStr">
        <is>
          <t>UA</t>
        </is>
      </c>
      <c r="C10492" s="9">
        <f>_xlfn.XLOOKUP(B10492,Carriers[Code],Carriers[Airline])</f>
        <v/>
      </c>
      <c r="D10492" t="n">
        <v>721</v>
      </c>
      <c r="E10492" t="inlineStr">
        <is>
          <t>IAD</t>
        </is>
      </c>
      <c r="F10492" s="10" t="n">
        <v>1415</v>
      </c>
      <c r="G10492" t="inlineStr">
        <is>
          <t>1400-1459</t>
        </is>
      </c>
      <c r="H10492" s="9">
        <f>INT(F10492/100)</f>
        <v/>
      </c>
      <c r="I10492" t="n">
        <v>-5</v>
      </c>
      <c r="J10492" t="n">
        <v>0</v>
      </c>
      <c r="K10492" t="n">
        <v>-11</v>
      </c>
      <c r="L10492" t="n">
        <v>0</v>
      </c>
      <c r="M10492" t="n">
        <v>0</v>
      </c>
      <c r="O10492" t="n">
        <v>0</v>
      </c>
    </row>
    <row r="10493">
      <c r="A10493" s="8" t="n">
        <v>46228</v>
      </c>
      <c r="B10493" t="inlineStr">
        <is>
          <t>B6</t>
        </is>
      </c>
      <c r="C10493" s="9">
        <f>_xlfn.XLOOKUP(B10493,Carriers[Code],Carriers[Airline])</f>
        <v/>
      </c>
      <c r="D10493" t="n">
        <v>837</v>
      </c>
      <c r="E10493" t="inlineStr">
        <is>
          <t>DTW</t>
        </is>
      </c>
      <c r="F10493" s="10" t="n">
        <v>1420</v>
      </c>
      <c r="G10493" t="inlineStr">
        <is>
          <t>1400-1459</t>
        </is>
      </c>
      <c r="H10493" s="9">
        <f>INT(F10493/100)</f>
        <v/>
      </c>
      <c r="I10493" t="n">
        <v>-2</v>
      </c>
      <c r="J10493" t="n">
        <v>0</v>
      </c>
      <c r="K10493" t="n">
        <v>-16</v>
      </c>
      <c r="L10493" t="n">
        <v>0</v>
      </c>
      <c r="M10493" t="n">
        <v>0</v>
      </c>
      <c r="O10493" t="n">
        <v>0</v>
      </c>
    </row>
    <row r="10494">
      <c r="A10494" s="8" t="n">
        <v>46228</v>
      </c>
      <c r="B10494" t="inlineStr">
        <is>
          <t>B6</t>
        </is>
      </c>
      <c r="C10494" s="9">
        <f>_xlfn.XLOOKUP(B10494,Carriers[Code],Carriers[Airline])</f>
        <v/>
      </c>
      <c r="D10494" t="n">
        <v>639</v>
      </c>
      <c r="E10494" t="inlineStr">
        <is>
          <t>AUS</t>
        </is>
      </c>
      <c r="F10494" s="10" t="n">
        <v>1421</v>
      </c>
      <c r="G10494" t="inlineStr">
        <is>
          <t>1400-1459</t>
        </is>
      </c>
      <c r="H10494" s="9">
        <f>INT(F10494/100)</f>
        <v/>
      </c>
      <c r="I10494" t="n">
        <v>18</v>
      </c>
      <c r="J10494" t="n">
        <v>1</v>
      </c>
      <c r="K10494" t="n">
        <v>3</v>
      </c>
      <c r="L10494" t="n">
        <v>0</v>
      </c>
      <c r="M10494" t="n">
        <v>0</v>
      </c>
      <c r="O10494" t="n">
        <v>0</v>
      </c>
    </row>
    <row r="10495">
      <c r="A10495" s="8" t="n">
        <v>46228</v>
      </c>
      <c r="B10495" t="inlineStr">
        <is>
          <t>AA</t>
        </is>
      </c>
      <c r="C10495" s="9">
        <f>_xlfn.XLOOKUP(B10495,Carriers[Code],Carriers[Airline])</f>
        <v/>
      </c>
      <c r="D10495" t="n">
        <v>1611</v>
      </c>
      <c r="E10495" t="inlineStr">
        <is>
          <t>CLT</t>
        </is>
      </c>
      <c r="F10495" s="10" t="n">
        <v>1426</v>
      </c>
      <c r="G10495" t="inlineStr">
        <is>
          <t>1400-1459</t>
        </is>
      </c>
      <c r="H10495" s="9">
        <f>INT(F10495/100)</f>
        <v/>
      </c>
      <c r="I10495" t="n">
        <v>0</v>
      </c>
      <c r="J10495" t="n">
        <v>0</v>
      </c>
      <c r="K10495" t="n">
        <v>1</v>
      </c>
      <c r="L10495" t="n">
        <v>0</v>
      </c>
      <c r="M10495" t="n">
        <v>0</v>
      </c>
      <c r="O10495" t="n">
        <v>0</v>
      </c>
    </row>
    <row r="10496">
      <c r="A10496" s="8" t="n">
        <v>46228</v>
      </c>
      <c r="B10496" t="inlineStr">
        <is>
          <t>YX</t>
        </is>
      </c>
      <c r="C10496" s="9">
        <f>_xlfn.XLOOKUP(B10496,Carriers[Code],Carriers[Airline])</f>
        <v/>
      </c>
      <c r="D10496" t="n">
        <v>5706</v>
      </c>
      <c r="E10496" t="inlineStr">
        <is>
          <t>PHL</t>
        </is>
      </c>
      <c r="F10496" s="10" t="n">
        <v>1430</v>
      </c>
      <c r="G10496" t="inlineStr">
        <is>
          <t>1400-1459</t>
        </is>
      </c>
      <c r="H10496" s="9">
        <f>INT(F10496/100)</f>
        <v/>
      </c>
      <c r="I10496" t="n">
        <v>-4</v>
      </c>
      <c r="J10496" t="n">
        <v>0</v>
      </c>
      <c r="K10496" t="n">
        <v>-18</v>
      </c>
      <c r="L10496" t="n">
        <v>0</v>
      </c>
      <c r="M10496" t="n">
        <v>0</v>
      </c>
      <c r="O10496" t="n">
        <v>0</v>
      </c>
    </row>
    <row r="10497">
      <c r="A10497" s="8" t="n">
        <v>46228</v>
      </c>
      <c r="B10497" t="inlineStr">
        <is>
          <t>UA</t>
        </is>
      </c>
      <c r="C10497" s="9">
        <f>_xlfn.XLOOKUP(B10497,Carriers[Code],Carriers[Airline])</f>
        <v/>
      </c>
      <c r="D10497" t="n">
        <v>1076</v>
      </c>
      <c r="E10497" t="inlineStr">
        <is>
          <t>EWR</t>
        </is>
      </c>
      <c r="F10497" s="10" t="n">
        <v>1440</v>
      </c>
      <c r="G10497" t="inlineStr">
        <is>
          <t>1400-1459</t>
        </is>
      </c>
      <c r="H10497" s="9">
        <f>INT(F10497/100)</f>
        <v/>
      </c>
      <c r="I10497" t="n">
        <v>-5</v>
      </c>
      <c r="J10497" t="n">
        <v>0</v>
      </c>
      <c r="K10497" t="n">
        <v>-24</v>
      </c>
      <c r="L10497" t="n">
        <v>0</v>
      </c>
      <c r="M10497" t="n">
        <v>0</v>
      </c>
      <c r="O10497" t="n">
        <v>0</v>
      </c>
    </row>
    <row r="10498">
      <c r="A10498" s="8" t="n">
        <v>46228</v>
      </c>
      <c r="B10498" t="inlineStr">
        <is>
          <t>YX</t>
        </is>
      </c>
      <c r="C10498" s="9">
        <f>_xlfn.XLOOKUP(B10498,Carriers[Code],Carriers[Airline])</f>
        <v/>
      </c>
      <c r="D10498" t="n">
        <v>5737</v>
      </c>
      <c r="E10498" t="inlineStr">
        <is>
          <t>BNA</t>
        </is>
      </c>
      <c r="F10498" s="10" t="n">
        <v>1440</v>
      </c>
      <c r="G10498" t="inlineStr">
        <is>
          <t>1400-1459</t>
        </is>
      </c>
      <c r="H10498" s="9">
        <f>INT(F10498/100)</f>
        <v/>
      </c>
      <c r="I10498" t="n">
        <v>-5</v>
      </c>
      <c r="J10498" t="n">
        <v>0</v>
      </c>
      <c r="K10498" t="n">
        <v>-26</v>
      </c>
      <c r="L10498" t="n">
        <v>0</v>
      </c>
      <c r="M10498" t="n">
        <v>0</v>
      </c>
      <c r="O10498" t="n">
        <v>0</v>
      </c>
    </row>
    <row r="10499">
      <c r="A10499" s="8" t="n">
        <v>46228</v>
      </c>
      <c r="B10499" t="inlineStr">
        <is>
          <t>WN</t>
        </is>
      </c>
      <c r="C10499" s="9">
        <f>_xlfn.XLOOKUP(B10499,Carriers[Code],Carriers[Airline])</f>
        <v/>
      </c>
      <c r="D10499" t="n">
        <v>164</v>
      </c>
      <c r="E10499" t="inlineStr">
        <is>
          <t>MCI</t>
        </is>
      </c>
      <c r="F10499" s="10" t="n">
        <v>1445</v>
      </c>
      <c r="G10499" t="inlineStr">
        <is>
          <t>1400-1459</t>
        </is>
      </c>
      <c r="H10499" s="9">
        <f>INT(F10499/100)</f>
        <v/>
      </c>
      <c r="I10499" t="n">
        <v>-1</v>
      </c>
      <c r="J10499" t="n">
        <v>0</v>
      </c>
      <c r="K10499" t="n">
        <v>-17</v>
      </c>
      <c r="L10499" t="n">
        <v>0</v>
      </c>
      <c r="M10499" t="n">
        <v>0</v>
      </c>
      <c r="O10499" t="n">
        <v>0</v>
      </c>
    </row>
    <row r="10500">
      <c r="A10500" s="8" t="n">
        <v>46228</v>
      </c>
      <c r="B10500" t="inlineStr">
        <is>
          <t>DL</t>
        </is>
      </c>
      <c r="C10500" s="9">
        <f>_xlfn.XLOOKUP(B10500,Carriers[Code],Carriers[Airline])</f>
        <v/>
      </c>
      <c r="D10500" t="n">
        <v>1127</v>
      </c>
      <c r="E10500" t="inlineStr">
        <is>
          <t>MSP</t>
        </is>
      </c>
      <c r="F10500" s="10" t="n">
        <v>1452</v>
      </c>
      <c r="G10500" t="inlineStr">
        <is>
          <t>1400-1459</t>
        </is>
      </c>
      <c r="H10500" s="9">
        <f>INT(F10500/100)</f>
        <v/>
      </c>
      <c r="I10500" t="n">
        <v>2</v>
      </c>
      <c r="J10500" t="n">
        <v>0</v>
      </c>
      <c r="K10500" t="n">
        <v>-15</v>
      </c>
      <c r="L10500" t="n">
        <v>0</v>
      </c>
      <c r="M10500" t="n">
        <v>0</v>
      </c>
      <c r="O10500" t="n">
        <v>0</v>
      </c>
    </row>
    <row r="10501">
      <c r="A10501" s="8" t="n">
        <v>46228</v>
      </c>
      <c r="B10501" t="inlineStr">
        <is>
          <t>B6</t>
        </is>
      </c>
      <c r="C10501" s="9">
        <f>_xlfn.XLOOKUP(B10501,Carriers[Code],Carriers[Airline])</f>
        <v/>
      </c>
      <c r="D10501" t="n">
        <v>833</v>
      </c>
      <c r="E10501" t="inlineStr">
        <is>
          <t>SFO</t>
        </is>
      </c>
      <c r="F10501" s="10" t="n">
        <v>1455</v>
      </c>
      <c r="G10501" t="inlineStr">
        <is>
          <t>1400-1459</t>
        </is>
      </c>
      <c r="H10501" s="9">
        <f>INT(F10501/100)</f>
        <v/>
      </c>
      <c r="I10501" t="n">
        <v>-11</v>
      </c>
      <c r="J10501" t="n">
        <v>0</v>
      </c>
      <c r="K10501" t="n">
        <v>-17</v>
      </c>
      <c r="L10501" t="n">
        <v>0</v>
      </c>
      <c r="M10501" t="n">
        <v>0</v>
      </c>
      <c r="O10501" t="n">
        <v>0</v>
      </c>
    </row>
    <row r="10502">
      <c r="A10502" s="8" t="n">
        <v>46228</v>
      </c>
      <c r="B10502" t="inlineStr">
        <is>
          <t>YX</t>
        </is>
      </c>
      <c r="C10502" s="9">
        <f>_xlfn.XLOOKUP(B10502,Carriers[Code],Carriers[Airline])</f>
        <v/>
      </c>
      <c r="D10502" t="n">
        <v>5726</v>
      </c>
      <c r="E10502" t="inlineStr">
        <is>
          <t>LGA</t>
        </is>
      </c>
      <c r="F10502" s="10" t="n">
        <v>1500</v>
      </c>
      <c r="G10502" t="inlineStr">
        <is>
          <t>1500-1559</t>
        </is>
      </c>
      <c r="H10502" s="9">
        <f>INT(F10502/100)</f>
        <v/>
      </c>
      <c r="I10502" t="n">
        <v>-10</v>
      </c>
      <c r="J10502" t="n">
        <v>0</v>
      </c>
      <c r="K10502" t="n">
        <v>-2</v>
      </c>
      <c r="L10502" t="n">
        <v>0</v>
      </c>
      <c r="M10502" t="n">
        <v>0</v>
      </c>
      <c r="O10502" t="n">
        <v>0</v>
      </c>
    </row>
    <row r="10503">
      <c r="A10503" s="8" t="n">
        <v>46228</v>
      </c>
      <c r="B10503" t="inlineStr">
        <is>
          <t>UA</t>
        </is>
      </c>
      <c r="C10503" s="9">
        <f>_xlfn.XLOOKUP(B10503,Carriers[Code],Carriers[Airline])</f>
        <v/>
      </c>
      <c r="D10503" t="n">
        <v>1475</v>
      </c>
      <c r="E10503" t="inlineStr">
        <is>
          <t>ORD</t>
        </is>
      </c>
      <c r="F10503" s="10" t="n">
        <v>1508</v>
      </c>
      <c r="G10503" t="inlineStr">
        <is>
          <t>1500-1559</t>
        </is>
      </c>
      <c r="H10503" s="9">
        <f>INT(F10503/100)</f>
        <v/>
      </c>
      <c r="I10503" t="n">
        <v>-1</v>
      </c>
      <c r="J10503" t="n">
        <v>0</v>
      </c>
      <c r="K10503" t="n">
        <v>-15</v>
      </c>
      <c r="L10503" t="n">
        <v>0</v>
      </c>
      <c r="M10503" t="n">
        <v>0</v>
      </c>
      <c r="O10503" t="n">
        <v>0</v>
      </c>
    </row>
    <row r="10504">
      <c r="A10504" s="8" t="n">
        <v>46228</v>
      </c>
      <c r="B10504" t="inlineStr">
        <is>
          <t>DL</t>
        </is>
      </c>
      <c r="C10504" s="9">
        <f>_xlfn.XLOOKUP(B10504,Carriers[Code],Carriers[Airline])</f>
        <v/>
      </c>
      <c r="D10504" t="n">
        <v>638</v>
      </c>
      <c r="E10504" t="inlineStr">
        <is>
          <t>ATL</t>
        </is>
      </c>
      <c r="F10504" s="10" t="n">
        <v>1510</v>
      </c>
      <c r="G10504" t="inlineStr">
        <is>
          <t>1500-1559</t>
        </is>
      </c>
      <c r="H10504" s="9">
        <f>INT(F10504/100)</f>
        <v/>
      </c>
      <c r="I10504" t="n">
        <v>17</v>
      </c>
      <c r="J10504" t="n">
        <v>1</v>
      </c>
      <c r="K10504" t="n">
        <v>-13</v>
      </c>
      <c r="L10504" t="n">
        <v>0</v>
      </c>
      <c r="M10504" t="n">
        <v>0</v>
      </c>
      <c r="O10504" t="n">
        <v>0</v>
      </c>
    </row>
    <row r="10505">
      <c r="A10505" s="8" t="n">
        <v>46228</v>
      </c>
      <c r="B10505" t="inlineStr">
        <is>
          <t>UA</t>
        </is>
      </c>
      <c r="C10505" s="9">
        <f>_xlfn.XLOOKUP(B10505,Carriers[Code],Carriers[Airline])</f>
        <v/>
      </c>
      <c r="D10505" t="n">
        <v>2297</v>
      </c>
      <c r="E10505" t="inlineStr">
        <is>
          <t>DEN</t>
        </is>
      </c>
      <c r="F10505" s="10" t="n">
        <v>1510</v>
      </c>
      <c r="G10505" t="inlineStr">
        <is>
          <t>1500-1559</t>
        </is>
      </c>
      <c r="H10505" s="9">
        <f>INT(F10505/100)</f>
        <v/>
      </c>
      <c r="I10505" t="n">
        <v>-1</v>
      </c>
      <c r="J10505" t="n">
        <v>0</v>
      </c>
      <c r="K10505" t="n">
        <v>24</v>
      </c>
      <c r="L10505" t="n">
        <v>1</v>
      </c>
      <c r="M10505" t="n">
        <v>0</v>
      </c>
      <c r="O10505" t="n">
        <v>0</v>
      </c>
      <c r="P10505" t="n">
        <v>0</v>
      </c>
      <c r="Q10505" t="n">
        <v>0</v>
      </c>
      <c r="R10505" t="n">
        <v>24</v>
      </c>
      <c r="S10505" t="n">
        <v>0</v>
      </c>
      <c r="T10505" t="n">
        <v>0</v>
      </c>
    </row>
    <row r="10506">
      <c r="A10506" s="8" t="n">
        <v>46228</v>
      </c>
      <c r="B10506" t="inlineStr">
        <is>
          <t>AA</t>
        </is>
      </c>
      <c r="C10506" s="9">
        <f>_xlfn.XLOOKUP(B10506,Carriers[Code],Carriers[Airline])</f>
        <v/>
      </c>
      <c r="D10506" t="n">
        <v>1565</v>
      </c>
      <c r="E10506" t="inlineStr">
        <is>
          <t>MIA</t>
        </is>
      </c>
      <c r="F10506" s="10" t="n">
        <v>1515</v>
      </c>
      <c r="G10506" t="inlineStr">
        <is>
          <t>1500-1559</t>
        </is>
      </c>
      <c r="H10506" s="9">
        <f>INT(F10506/100)</f>
        <v/>
      </c>
      <c r="I10506" t="n">
        <v>14</v>
      </c>
      <c r="J10506" t="n">
        <v>0</v>
      </c>
      <c r="K10506" t="n">
        <v>-8</v>
      </c>
      <c r="L10506" t="n">
        <v>0</v>
      </c>
      <c r="M10506" t="n">
        <v>0</v>
      </c>
      <c r="O10506" t="n">
        <v>0</v>
      </c>
    </row>
    <row r="10507">
      <c r="A10507" s="8" t="n">
        <v>46228</v>
      </c>
      <c r="B10507" t="inlineStr">
        <is>
          <t>B6</t>
        </is>
      </c>
      <c r="C10507" s="9">
        <f>_xlfn.XLOOKUP(B10507,Carriers[Code],Carriers[Airline])</f>
        <v/>
      </c>
      <c r="D10507" t="n">
        <v>897</v>
      </c>
      <c r="E10507" t="inlineStr">
        <is>
          <t>ATL</t>
        </is>
      </c>
      <c r="F10507" s="10" t="n">
        <v>1515</v>
      </c>
      <c r="G10507" t="inlineStr">
        <is>
          <t>1500-1559</t>
        </is>
      </c>
      <c r="H10507" s="9">
        <f>INT(F10507/100)</f>
        <v/>
      </c>
      <c r="I10507" t="n">
        <v>-6</v>
      </c>
      <c r="J10507" t="n">
        <v>0</v>
      </c>
      <c r="K10507" t="n">
        <v>-22</v>
      </c>
      <c r="L10507" t="n">
        <v>0</v>
      </c>
      <c r="M10507" t="n">
        <v>0</v>
      </c>
      <c r="O10507" t="n">
        <v>0</v>
      </c>
    </row>
    <row r="10508">
      <c r="A10508" s="8" t="n">
        <v>46228</v>
      </c>
      <c r="B10508" t="inlineStr">
        <is>
          <t>DL</t>
        </is>
      </c>
      <c r="C10508" s="9">
        <f>_xlfn.XLOOKUP(B10508,Carriers[Code],Carriers[Airline])</f>
        <v/>
      </c>
      <c r="D10508" t="n">
        <v>776</v>
      </c>
      <c r="E10508" t="inlineStr">
        <is>
          <t>MIA</t>
        </is>
      </c>
      <c r="F10508" s="10" t="n">
        <v>1515</v>
      </c>
      <c r="G10508" t="inlineStr">
        <is>
          <t>1500-1559</t>
        </is>
      </c>
      <c r="H10508" s="9">
        <f>INT(F10508/100)</f>
        <v/>
      </c>
      <c r="I10508" t="n">
        <v>-6</v>
      </c>
      <c r="J10508" t="n">
        <v>0</v>
      </c>
      <c r="K10508" t="n">
        <v>-29</v>
      </c>
      <c r="L10508" t="n">
        <v>0</v>
      </c>
      <c r="M10508" t="n">
        <v>0</v>
      </c>
      <c r="O10508" t="n">
        <v>0</v>
      </c>
    </row>
    <row r="10509">
      <c r="A10509" s="8" t="n">
        <v>46228</v>
      </c>
      <c r="B10509" t="inlineStr">
        <is>
          <t>WN</t>
        </is>
      </c>
      <c r="C10509" s="9">
        <f>_xlfn.XLOOKUP(B10509,Carriers[Code],Carriers[Airline])</f>
        <v/>
      </c>
      <c r="D10509" t="n">
        <v>1101</v>
      </c>
      <c r="E10509" t="inlineStr">
        <is>
          <t>BWI</t>
        </is>
      </c>
      <c r="F10509" s="10" t="n">
        <v>1515</v>
      </c>
      <c r="G10509" t="inlineStr">
        <is>
          <t>1500-1559</t>
        </is>
      </c>
      <c r="H10509" s="9">
        <f>INT(F10509/100)</f>
        <v/>
      </c>
      <c r="I10509" t="n">
        <v>14</v>
      </c>
      <c r="J10509" t="n">
        <v>0</v>
      </c>
      <c r="K10509" t="n">
        <v>-8</v>
      </c>
      <c r="L10509" t="n">
        <v>0</v>
      </c>
      <c r="M10509" t="n">
        <v>0</v>
      </c>
      <c r="O10509" t="n">
        <v>0</v>
      </c>
    </row>
    <row r="10510">
      <c r="A10510" s="8" t="n">
        <v>46228</v>
      </c>
      <c r="B10510" t="inlineStr">
        <is>
          <t>YX</t>
        </is>
      </c>
      <c r="C10510" s="9">
        <f>_xlfn.XLOOKUP(B10510,Carriers[Code],Carriers[Airline])</f>
        <v/>
      </c>
      <c r="D10510" t="n">
        <v>4380</v>
      </c>
      <c r="E10510" t="inlineStr">
        <is>
          <t>DCA</t>
        </is>
      </c>
      <c r="F10510" s="10" t="n">
        <v>1515</v>
      </c>
      <c r="G10510" t="inlineStr">
        <is>
          <t>1500-1559</t>
        </is>
      </c>
      <c r="H10510" s="9">
        <f>INT(F10510/100)</f>
        <v/>
      </c>
      <c r="I10510" t="n">
        <v>-7</v>
      </c>
      <c r="J10510" t="n">
        <v>0</v>
      </c>
      <c r="K10510" t="n">
        <v>-36</v>
      </c>
      <c r="L10510" t="n">
        <v>0</v>
      </c>
      <c r="M10510" t="n">
        <v>0</v>
      </c>
      <c r="O10510" t="n">
        <v>0</v>
      </c>
    </row>
    <row r="10511">
      <c r="A10511" s="8" t="n">
        <v>46228</v>
      </c>
      <c r="B10511" t="inlineStr">
        <is>
          <t>B6</t>
        </is>
      </c>
      <c r="C10511" s="9">
        <f>_xlfn.XLOOKUP(B10511,Carriers[Code],Carriers[Airline])</f>
        <v/>
      </c>
      <c r="D10511" t="n">
        <v>551</v>
      </c>
      <c r="E10511" t="inlineStr">
        <is>
          <t>MCO</t>
        </is>
      </c>
      <c r="F10511" s="10" t="n">
        <v>1519</v>
      </c>
      <c r="G10511" t="inlineStr">
        <is>
          <t>1500-1559</t>
        </is>
      </c>
      <c r="H10511" s="9">
        <f>INT(F10511/100)</f>
        <v/>
      </c>
      <c r="I10511" t="n">
        <v>24</v>
      </c>
      <c r="J10511" t="n">
        <v>1</v>
      </c>
      <c r="K10511" t="n">
        <v>12</v>
      </c>
      <c r="L10511" t="n">
        <v>0</v>
      </c>
      <c r="M10511" t="n">
        <v>0</v>
      </c>
      <c r="O10511" t="n">
        <v>0</v>
      </c>
    </row>
    <row r="10512">
      <c r="A10512" s="8" t="n">
        <v>46228</v>
      </c>
      <c r="B10512" t="inlineStr">
        <is>
          <t>WN</t>
        </is>
      </c>
      <c r="C10512" s="9">
        <f>_xlfn.XLOOKUP(B10512,Carriers[Code],Carriers[Airline])</f>
        <v/>
      </c>
      <c r="D10512" t="n">
        <v>742</v>
      </c>
      <c r="E10512" t="inlineStr">
        <is>
          <t>DEN</t>
        </is>
      </c>
      <c r="F10512" s="10" t="n">
        <v>1520</v>
      </c>
      <c r="G10512" t="inlineStr">
        <is>
          <t>1500-1559</t>
        </is>
      </c>
      <c r="H10512" s="9">
        <f>INT(F10512/100)</f>
        <v/>
      </c>
      <c r="I10512" t="n">
        <v>21</v>
      </c>
      <c r="J10512" t="n">
        <v>1</v>
      </c>
      <c r="K10512" t="n">
        <v>3</v>
      </c>
      <c r="L10512" t="n">
        <v>0</v>
      </c>
      <c r="M10512" t="n">
        <v>0</v>
      </c>
      <c r="O10512" t="n">
        <v>0</v>
      </c>
    </row>
    <row r="10513">
      <c r="A10513" s="8" t="n">
        <v>46228</v>
      </c>
      <c r="B10513" t="inlineStr">
        <is>
          <t>YX</t>
        </is>
      </c>
      <c r="C10513" s="9">
        <f>_xlfn.XLOOKUP(B10513,Carriers[Code],Carriers[Airline])</f>
        <v/>
      </c>
      <c r="D10513" t="n">
        <v>5680</v>
      </c>
      <c r="E10513" t="inlineStr">
        <is>
          <t>PIT</t>
        </is>
      </c>
      <c r="F10513" s="10" t="n">
        <v>1520</v>
      </c>
      <c r="G10513" t="inlineStr">
        <is>
          <t>1500-1559</t>
        </is>
      </c>
      <c r="H10513" s="9">
        <f>INT(F10513/100)</f>
        <v/>
      </c>
      <c r="I10513" t="n">
        <v>-5</v>
      </c>
      <c r="J10513" t="n">
        <v>0</v>
      </c>
      <c r="K10513" t="n">
        <v>26</v>
      </c>
      <c r="L10513" t="n">
        <v>1</v>
      </c>
      <c r="M10513" t="n">
        <v>0</v>
      </c>
      <c r="O10513" t="n">
        <v>0</v>
      </c>
      <c r="P10513" t="n">
        <v>0</v>
      </c>
      <c r="Q10513" t="n">
        <v>0</v>
      </c>
      <c r="R10513" t="n">
        <v>26</v>
      </c>
      <c r="S10513" t="n">
        <v>0</v>
      </c>
      <c r="T10513" t="n">
        <v>0</v>
      </c>
    </row>
    <row r="10514">
      <c r="A10514" s="8" t="n">
        <v>46228</v>
      </c>
      <c r="B10514" t="inlineStr">
        <is>
          <t>AS</t>
        </is>
      </c>
      <c r="C10514" s="9">
        <f>_xlfn.XLOOKUP(B10514,Carriers[Code],Carriers[Airline])</f>
        <v/>
      </c>
      <c r="D10514" t="n">
        <v>1506</v>
      </c>
      <c r="E10514" t="inlineStr">
        <is>
          <t>SEA</t>
        </is>
      </c>
      <c r="F10514" s="10" t="n">
        <v>1526</v>
      </c>
      <c r="G10514" t="inlineStr">
        <is>
          <t>1500-1559</t>
        </is>
      </c>
      <c r="H10514" s="9">
        <f>INT(F10514/100)</f>
        <v/>
      </c>
      <c r="I10514" t="n">
        <v>-3</v>
      </c>
      <c r="J10514" t="n">
        <v>0</v>
      </c>
      <c r="K10514" t="n">
        <v>33</v>
      </c>
      <c r="L10514" t="n">
        <v>1</v>
      </c>
      <c r="M10514" t="n">
        <v>0</v>
      </c>
      <c r="O10514" t="n">
        <v>0</v>
      </c>
      <c r="P10514" t="n">
        <v>0</v>
      </c>
      <c r="Q10514" t="n">
        <v>0</v>
      </c>
      <c r="R10514" t="n">
        <v>33</v>
      </c>
      <c r="S10514" t="n">
        <v>0</v>
      </c>
      <c r="T10514" t="n">
        <v>0</v>
      </c>
    </row>
    <row r="10515">
      <c r="A10515" s="8" t="n">
        <v>46228</v>
      </c>
      <c r="B10515" t="inlineStr">
        <is>
          <t>DL</t>
        </is>
      </c>
      <c r="C10515" s="9">
        <f>_xlfn.XLOOKUP(B10515,Carriers[Code],Carriers[Airline])</f>
        <v/>
      </c>
      <c r="D10515" t="n">
        <v>2887</v>
      </c>
      <c r="E10515" t="inlineStr">
        <is>
          <t>MCO</t>
        </is>
      </c>
      <c r="F10515" s="10" t="n">
        <v>1527</v>
      </c>
      <c r="G10515" t="inlineStr">
        <is>
          <t>1500-1559</t>
        </is>
      </c>
      <c r="H10515" s="9">
        <f>INT(F10515/100)</f>
        <v/>
      </c>
      <c r="I10515" t="n">
        <v>40</v>
      </c>
      <c r="J10515" t="n">
        <v>1</v>
      </c>
      <c r="K10515" t="n">
        <v>33</v>
      </c>
      <c r="L10515" t="n">
        <v>1</v>
      </c>
      <c r="M10515" t="n">
        <v>0</v>
      </c>
      <c r="O10515" t="n">
        <v>0</v>
      </c>
      <c r="P10515" t="n">
        <v>33</v>
      </c>
      <c r="Q10515" t="n">
        <v>0</v>
      </c>
      <c r="R10515" t="n">
        <v>0</v>
      </c>
      <c r="S10515" t="n">
        <v>0</v>
      </c>
      <c r="T10515" t="n">
        <v>0</v>
      </c>
    </row>
    <row r="10516">
      <c r="A10516" s="8" t="n">
        <v>46228</v>
      </c>
      <c r="B10516" t="inlineStr">
        <is>
          <t>AA</t>
        </is>
      </c>
      <c r="C10516" s="9">
        <f>_xlfn.XLOOKUP(B10516,Carriers[Code],Carriers[Airline])</f>
        <v/>
      </c>
      <c r="D10516" t="n">
        <v>1563</v>
      </c>
      <c r="E10516" t="inlineStr">
        <is>
          <t>ORD</t>
        </is>
      </c>
      <c r="F10516" s="10" t="n">
        <v>1528</v>
      </c>
      <c r="G10516" t="inlineStr">
        <is>
          <t>1500-1559</t>
        </is>
      </c>
      <c r="H10516" s="9">
        <f>INT(F10516/100)</f>
        <v/>
      </c>
      <c r="I10516" t="n">
        <v>-11</v>
      </c>
      <c r="J10516" t="n">
        <v>0</v>
      </c>
      <c r="K10516" t="n">
        <v>-38</v>
      </c>
      <c r="L10516" t="n">
        <v>0</v>
      </c>
      <c r="M10516" t="n">
        <v>0</v>
      </c>
      <c r="O10516" t="n">
        <v>0</v>
      </c>
    </row>
    <row r="10517">
      <c r="A10517" s="8" t="n">
        <v>46228</v>
      </c>
      <c r="B10517" t="inlineStr">
        <is>
          <t>B6</t>
        </is>
      </c>
      <c r="C10517" s="9">
        <f>_xlfn.XLOOKUP(B10517,Carriers[Code],Carriers[Airline])</f>
        <v/>
      </c>
      <c r="D10517" t="n">
        <v>933</v>
      </c>
      <c r="E10517" t="inlineStr">
        <is>
          <t>IAH</t>
        </is>
      </c>
      <c r="F10517" s="10" t="n">
        <v>1529</v>
      </c>
      <c r="G10517" t="inlineStr">
        <is>
          <t>1500-1559</t>
        </is>
      </c>
      <c r="H10517" s="9">
        <f>INT(F10517/100)</f>
        <v/>
      </c>
      <c r="I10517" t="n">
        <v>4</v>
      </c>
      <c r="J10517" t="n">
        <v>0</v>
      </c>
      <c r="K10517" t="n">
        <v>-9</v>
      </c>
      <c r="L10517" t="n">
        <v>0</v>
      </c>
      <c r="M10517" t="n">
        <v>0</v>
      </c>
      <c r="O10517" t="n">
        <v>0</v>
      </c>
    </row>
    <row r="10518">
      <c r="A10518" s="8" t="n">
        <v>46228</v>
      </c>
      <c r="B10518" t="inlineStr">
        <is>
          <t>B6</t>
        </is>
      </c>
      <c r="C10518" s="9">
        <f>_xlfn.XLOOKUP(B10518,Carriers[Code],Carriers[Airline])</f>
        <v/>
      </c>
      <c r="D10518" t="n">
        <v>1813</v>
      </c>
      <c r="E10518" t="inlineStr">
        <is>
          <t>ORF</t>
        </is>
      </c>
      <c r="F10518" s="10" t="n">
        <v>1529</v>
      </c>
      <c r="G10518" t="inlineStr">
        <is>
          <t>1500-1559</t>
        </is>
      </c>
      <c r="H10518" s="9">
        <f>INT(F10518/100)</f>
        <v/>
      </c>
      <c r="I10518" t="n">
        <v>11</v>
      </c>
      <c r="J10518" t="n">
        <v>0</v>
      </c>
      <c r="K10518" t="n">
        <v>1</v>
      </c>
      <c r="L10518" t="n">
        <v>0</v>
      </c>
      <c r="M10518" t="n">
        <v>0</v>
      </c>
      <c r="O10518" t="n">
        <v>0</v>
      </c>
    </row>
    <row r="10519">
      <c r="A10519" s="8" t="n">
        <v>46228</v>
      </c>
      <c r="B10519" t="inlineStr">
        <is>
          <t>DL</t>
        </is>
      </c>
      <c r="C10519" s="9">
        <f>_xlfn.XLOOKUP(B10519,Carriers[Code],Carriers[Airline])</f>
        <v/>
      </c>
      <c r="D10519" t="n">
        <v>1439</v>
      </c>
      <c r="E10519" t="inlineStr">
        <is>
          <t>TPA</t>
        </is>
      </c>
      <c r="F10519" s="10" t="n">
        <v>1532</v>
      </c>
      <c r="G10519" t="inlineStr">
        <is>
          <t>1500-1559</t>
        </is>
      </c>
      <c r="H10519" s="9">
        <f>INT(F10519/100)</f>
        <v/>
      </c>
      <c r="I10519" t="n">
        <v>27</v>
      </c>
      <c r="J10519" t="n">
        <v>1</v>
      </c>
      <c r="K10519" t="n">
        <v>-4</v>
      </c>
      <c r="L10519" t="n">
        <v>0</v>
      </c>
      <c r="M10519" t="n">
        <v>0</v>
      </c>
      <c r="O10519" t="n">
        <v>0</v>
      </c>
    </row>
    <row r="10520">
      <c r="A10520" s="8" t="n">
        <v>46228</v>
      </c>
      <c r="B10520" t="inlineStr">
        <is>
          <t>B6</t>
        </is>
      </c>
      <c r="C10520" s="9">
        <f>_xlfn.XLOOKUP(B10520,Carriers[Code],Carriers[Airline])</f>
        <v/>
      </c>
      <c r="D10520" t="n">
        <v>2321</v>
      </c>
      <c r="E10520" t="inlineStr">
        <is>
          <t>PBI</t>
        </is>
      </c>
      <c r="F10520" s="10" t="n">
        <v>1539</v>
      </c>
      <c r="G10520" t="inlineStr">
        <is>
          <t>1500-1559</t>
        </is>
      </c>
      <c r="H10520" s="9">
        <f>INT(F10520/100)</f>
        <v/>
      </c>
      <c r="I10520" t="n">
        <v>22</v>
      </c>
      <c r="J10520" t="n">
        <v>1</v>
      </c>
      <c r="K10520" t="n">
        <v>13</v>
      </c>
      <c r="L10520" t="n">
        <v>0</v>
      </c>
      <c r="M10520" t="n">
        <v>0</v>
      </c>
      <c r="O10520" t="n">
        <v>0</v>
      </c>
    </row>
    <row r="10521">
      <c r="A10521" s="8" t="n">
        <v>46228</v>
      </c>
      <c r="B10521" t="inlineStr">
        <is>
          <t>B6</t>
        </is>
      </c>
      <c r="C10521" s="9">
        <f>_xlfn.XLOOKUP(B10521,Carriers[Code],Carriers[Airline])</f>
        <v/>
      </c>
      <c r="D10521" t="n">
        <v>233</v>
      </c>
      <c r="E10521" t="inlineStr">
        <is>
          <t>SFO</t>
        </is>
      </c>
      <c r="F10521" s="10" t="n">
        <v>1550</v>
      </c>
      <c r="G10521" t="inlineStr">
        <is>
          <t>1500-1559</t>
        </is>
      </c>
      <c r="H10521" s="9">
        <f>INT(F10521/100)</f>
        <v/>
      </c>
      <c r="I10521" t="n">
        <v>-3</v>
      </c>
      <c r="J10521" t="n">
        <v>0</v>
      </c>
      <c r="K10521" t="n">
        <v>-27</v>
      </c>
      <c r="L10521" t="n">
        <v>0</v>
      </c>
      <c r="M10521" t="n">
        <v>0</v>
      </c>
      <c r="O10521" t="n">
        <v>0</v>
      </c>
    </row>
    <row r="10522">
      <c r="A10522" s="8" t="n">
        <v>46228</v>
      </c>
      <c r="B10522" t="inlineStr">
        <is>
          <t>UA</t>
        </is>
      </c>
      <c r="C10522" s="9">
        <f>_xlfn.XLOOKUP(B10522,Carriers[Code],Carriers[Airline])</f>
        <v/>
      </c>
      <c r="D10522" t="n">
        <v>1183</v>
      </c>
      <c r="E10522" t="inlineStr">
        <is>
          <t>IAH</t>
        </is>
      </c>
      <c r="F10522" s="10" t="n">
        <v>1554</v>
      </c>
      <c r="G10522" t="inlineStr">
        <is>
          <t>1500-1559</t>
        </is>
      </c>
      <c r="H10522" s="9">
        <f>INT(F10522/100)</f>
        <v/>
      </c>
      <c r="I10522" t="n">
        <v>-6</v>
      </c>
      <c r="J10522" t="n">
        <v>0</v>
      </c>
      <c r="K10522" t="n">
        <v>-8</v>
      </c>
      <c r="L10522" t="n">
        <v>0</v>
      </c>
      <c r="M10522" t="n">
        <v>0</v>
      </c>
      <c r="O10522" t="n">
        <v>0</v>
      </c>
    </row>
    <row r="10523">
      <c r="A10523" s="8" t="n">
        <v>46228</v>
      </c>
      <c r="B10523" t="inlineStr">
        <is>
          <t>B6</t>
        </is>
      </c>
      <c r="C10523" s="9">
        <f>_xlfn.XLOOKUP(B10523,Carriers[Code],Carriers[Airline])</f>
        <v/>
      </c>
      <c r="D10523" t="n">
        <v>487</v>
      </c>
      <c r="E10523" t="inlineStr">
        <is>
          <t>LAX</t>
        </is>
      </c>
      <c r="F10523" s="10" t="n">
        <v>1555</v>
      </c>
      <c r="G10523" t="inlineStr">
        <is>
          <t>1500-1559</t>
        </is>
      </c>
      <c r="H10523" s="9">
        <f>INT(F10523/100)</f>
        <v/>
      </c>
      <c r="I10523" t="n">
        <v>-4</v>
      </c>
      <c r="J10523" t="n">
        <v>0</v>
      </c>
      <c r="K10523" t="n">
        <v>-21</v>
      </c>
      <c r="L10523" t="n">
        <v>0</v>
      </c>
      <c r="M10523" t="n">
        <v>0</v>
      </c>
      <c r="O10523" t="n">
        <v>0</v>
      </c>
    </row>
    <row r="10524">
      <c r="A10524" s="8" t="n">
        <v>46228</v>
      </c>
      <c r="B10524" t="inlineStr">
        <is>
          <t>YX</t>
        </is>
      </c>
      <c r="C10524" s="9">
        <f>_xlfn.XLOOKUP(B10524,Carriers[Code],Carriers[Airline])</f>
        <v/>
      </c>
      <c r="D10524" t="n">
        <v>5820</v>
      </c>
      <c r="E10524" t="inlineStr">
        <is>
          <t>DCA</t>
        </is>
      </c>
      <c r="F10524" s="10" t="n">
        <v>1556</v>
      </c>
      <c r="G10524" t="inlineStr">
        <is>
          <t>1500-1559</t>
        </is>
      </c>
      <c r="H10524" s="9">
        <f>INT(F10524/100)</f>
        <v/>
      </c>
      <c r="I10524" t="n">
        <v>-4</v>
      </c>
      <c r="J10524" t="n">
        <v>0</v>
      </c>
      <c r="K10524" t="n">
        <v>-9</v>
      </c>
      <c r="L10524" t="n">
        <v>0</v>
      </c>
      <c r="M10524" t="n">
        <v>0</v>
      </c>
      <c r="O10524" t="n">
        <v>0</v>
      </c>
    </row>
    <row r="10525">
      <c r="A10525" s="8" t="n">
        <v>46228</v>
      </c>
      <c r="B10525" t="inlineStr">
        <is>
          <t>WN</t>
        </is>
      </c>
      <c r="C10525" s="9">
        <f>_xlfn.XLOOKUP(B10525,Carriers[Code],Carriers[Airline])</f>
        <v/>
      </c>
      <c r="D10525" t="n">
        <v>3826</v>
      </c>
      <c r="E10525" t="inlineStr">
        <is>
          <t>BNA</t>
        </is>
      </c>
      <c r="F10525" s="10" t="n">
        <v>1600</v>
      </c>
      <c r="G10525" t="inlineStr">
        <is>
          <t>1600-1659</t>
        </is>
      </c>
      <c r="H10525" s="9">
        <f>INT(F10525/100)</f>
        <v/>
      </c>
      <c r="I10525" t="n">
        <v>4</v>
      </c>
      <c r="J10525" t="n">
        <v>0</v>
      </c>
      <c r="K10525" t="n">
        <v>-8</v>
      </c>
      <c r="L10525" t="n">
        <v>0</v>
      </c>
      <c r="M10525" t="n">
        <v>0</v>
      </c>
      <c r="O10525" t="n">
        <v>0</v>
      </c>
    </row>
    <row r="10526">
      <c r="A10526" s="8" t="n">
        <v>46228</v>
      </c>
      <c r="B10526" t="inlineStr">
        <is>
          <t>YX</t>
        </is>
      </c>
      <c r="C10526" s="9">
        <f>_xlfn.XLOOKUP(B10526,Carriers[Code],Carriers[Airline])</f>
        <v/>
      </c>
      <c r="D10526" t="n">
        <v>5657</v>
      </c>
      <c r="E10526" t="inlineStr">
        <is>
          <t>JAX</t>
        </is>
      </c>
      <c r="F10526" s="10" t="n">
        <v>1600</v>
      </c>
      <c r="G10526" t="inlineStr">
        <is>
          <t>1600-1659</t>
        </is>
      </c>
      <c r="H10526" s="9">
        <f>INT(F10526/100)</f>
        <v/>
      </c>
      <c r="I10526" t="n">
        <v>-4</v>
      </c>
      <c r="J10526" t="n">
        <v>0</v>
      </c>
      <c r="K10526" t="n">
        <v>72</v>
      </c>
      <c r="L10526" t="n">
        <v>1</v>
      </c>
      <c r="M10526" t="n">
        <v>0</v>
      </c>
      <c r="O10526" t="n">
        <v>0</v>
      </c>
      <c r="P10526" t="n">
        <v>0</v>
      </c>
      <c r="Q10526" t="n">
        <v>0</v>
      </c>
      <c r="R10526" t="n">
        <v>72</v>
      </c>
      <c r="S10526" t="n">
        <v>0</v>
      </c>
      <c r="T10526" t="n">
        <v>0</v>
      </c>
    </row>
    <row r="10527">
      <c r="A10527" s="8" t="n">
        <v>46228</v>
      </c>
      <c r="B10527" t="inlineStr">
        <is>
          <t>YX</t>
        </is>
      </c>
      <c r="C10527" s="9">
        <f>_xlfn.XLOOKUP(B10527,Carriers[Code],Carriers[Airline])</f>
        <v/>
      </c>
      <c r="D10527" t="n">
        <v>5655</v>
      </c>
      <c r="E10527" t="inlineStr">
        <is>
          <t>CLE</t>
        </is>
      </c>
      <c r="F10527" s="10" t="n">
        <v>1605</v>
      </c>
      <c r="G10527" t="inlineStr">
        <is>
          <t>1600-1659</t>
        </is>
      </c>
      <c r="H10527" s="9">
        <f>INT(F10527/100)</f>
        <v/>
      </c>
      <c r="I10527" t="n">
        <v>-6</v>
      </c>
      <c r="J10527" t="n">
        <v>0</v>
      </c>
      <c r="K10527" t="n">
        <v>-30</v>
      </c>
      <c r="L10527" t="n">
        <v>0</v>
      </c>
      <c r="M10527" t="n">
        <v>0</v>
      </c>
      <c r="O10527" t="n">
        <v>0</v>
      </c>
    </row>
    <row r="10528">
      <c r="A10528" s="8" t="n">
        <v>46228</v>
      </c>
      <c r="B10528" t="inlineStr">
        <is>
          <t>AA</t>
        </is>
      </c>
      <c r="C10528" s="9">
        <f>_xlfn.XLOOKUP(B10528,Carriers[Code],Carriers[Airline])</f>
        <v/>
      </c>
      <c r="D10528" t="n">
        <v>1595</v>
      </c>
      <c r="E10528" t="inlineStr">
        <is>
          <t>DFW</t>
        </is>
      </c>
      <c r="F10528" s="10" t="n">
        <v>1606</v>
      </c>
      <c r="G10528" t="inlineStr">
        <is>
          <t>1600-1659</t>
        </is>
      </c>
      <c r="H10528" s="9">
        <f>INT(F10528/100)</f>
        <v/>
      </c>
      <c r="I10528" t="n">
        <v>129</v>
      </c>
      <c r="J10528" t="n">
        <v>1</v>
      </c>
      <c r="K10528" t="n">
        <v>99</v>
      </c>
      <c r="L10528" t="n">
        <v>1</v>
      </c>
      <c r="M10528" t="n">
        <v>0</v>
      </c>
      <c r="O10528" t="n">
        <v>0</v>
      </c>
      <c r="P10528" t="n">
        <v>17</v>
      </c>
      <c r="Q10528" t="n">
        <v>0</v>
      </c>
      <c r="R10528" t="n">
        <v>0</v>
      </c>
      <c r="S10528" t="n">
        <v>0</v>
      </c>
      <c r="T10528" t="n">
        <v>82</v>
      </c>
    </row>
    <row r="10529">
      <c r="A10529" s="8" t="n">
        <v>46228</v>
      </c>
      <c r="B10529" t="inlineStr">
        <is>
          <t>B6</t>
        </is>
      </c>
      <c r="C10529" s="9">
        <f>_xlfn.XLOOKUP(B10529,Carriers[Code],Carriers[Airline])</f>
        <v/>
      </c>
      <c r="D10529" t="n">
        <v>1263</v>
      </c>
      <c r="E10529" t="inlineStr">
        <is>
          <t>TVC</t>
        </is>
      </c>
      <c r="F10529" s="10" t="n">
        <v>1608</v>
      </c>
      <c r="G10529" t="inlineStr">
        <is>
          <t>1600-1659</t>
        </is>
      </c>
      <c r="H10529" s="9">
        <f>INT(F10529/100)</f>
        <v/>
      </c>
      <c r="I10529" t="n">
        <v>1</v>
      </c>
      <c r="J10529" t="n">
        <v>0</v>
      </c>
      <c r="K10529" t="n">
        <v>-6</v>
      </c>
      <c r="L10529" t="n">
        <v>0</v>
      </c>
      <c r="M10529" t="n">
        <v>0</v>
      </c>
      <c r="O10529" t="n">
        <v>0</v>
      </c>
    </row>
    <row r="10530">
      <c r="A10530" s="8" t="n">
        <v>46228</v>
      </c>
      <c r="B10530" t="inlineStr">
        <is>
          <t>UA</t>
        </is>
      </c>
      <c r="C10530" s="9">
        <f>_xlfn.XLOOKUP(B10530,Carriers[Code],Carriers[Airline])</f>
        <v/>
      </c>
      <c r="D10530" t="n">
        <v>512</v>
      </c>
      <c r="E10530" t="inlineStr">
        <is>
          <t>SFO</t>
        </is>
      </c>
      <c r="F10530" s="10" t="n">
        <v>1615</v>
      </c>
      <c r="G10530" t="inlineStr">
        <is>
          <t>1600-1659</t>
        </is>
      </c>
      <c r="H10530" s="9">
        <f>INT(F10530/100)</f>
        <v/>
      </c>
      <c r="I10530" t="n">
        <v>-2</v>
      </c>
      <c r="J10530" t="n">
        <v>0</v>
      </c>
      <c r="K10530" t="n">
        <v>-12</v>
      </c>
      <c r="L10530" t="n">
        <v>0</v>
      </c>
      <c r="M10530" t="n">
        <v>0</v>
      </c>
      <c r="O10530" t="n">
        <v>0</v>
      </c>
    </row>
    <row r="10531">
      <c r="A10531" s="8" t="n">
        <v>46228</v>
      </c>
      <c r="B10531" t="inlineStr">
        <is>
          <t>B6</t>
        </is>
      </c>
      <c r="C10531" s="9">
        <f>_xlfn.XLOOKUP(B10531,Carriers[Code],Carriers[Airline])</f>
        <v/>
      </c>
      <c r="D10531" t="n">
        <v>319</v>
      </c>
      <c r="E10531" t="inlineStr">
        <is>
          <t>SAN</t>
        </is>
      </c>
      <c r="F10531" s="10" t="n">
        <v>1620</v>
      </c>
      <c r="G10531" t="inlineStr">
        <is>
          <t>1600-1659</t>
        </is>
      </c>
      <c r="H10531" s="9">
        <f>INT(F10531/100)</f>
        <v/>
      </c>
      <c r="I10531" t="n">
        <v>-7</v>
      </c>
      <c r="J10531" t="n">
        <v>0</v>
      </c>
      <c r="K10531" t="n">
        <v>-25</v>
      </c>
      <c r="L10531" t="n">
        <v>0</v>
      </c>
      <c r="M10531" t="n">
        <v>0</v>
      </c>
      <c r="O10531" t="n">
        <v>0</v>
      </c>
    </row>
    <row r="10532">
      <c r="A10532" s="8" t="n">
        <v>46228</v>
      </c>
      <c r="B10532" t="inlineStr">
        <is>
          <t>YX</t>
        </is>
      </c>
      <c r="C10532" s="9">
        <f>_xlfn.XLOOKUP(B10532,Carriers[Code],Carriers[Airline])</f>
        <v/>
      </c>
      <c r="D10532" t="n">
        <v>5629</v>
      </c>
      <c r="E10532" t="inlineStr">
        <is>
          <t>CMH</t>
        </is>
      </c>
      <c r="F10532" s="10" t="n">
        <v>1620</v>
      </c>
      <c r="G10532" t="inlineStr">
        <is>
          <t>1600-1659</t>
        </is>
      </c>
      <c r="H10532" s="9">
        <f>INT(F10532/100)</f>
        <v/>
      </c>
      <c r="I10532" t="n">
        <v>-9</v>
      </c>
      <c r="J10532" t="n">
        <v>0</v>
      </c>
      <c r="K10532" t="n">
        <v>-34</v>
      </c>
      <c r="L10532" t="n">
        <v>0</v>
      </c>
      <c r="M10532" t="n">
        <v>0</v>
      </c>
      <c r="O10532" t="n">
        <v>0</v>
      </c>
    </row>
    <row r="10533">
      <c r="A10533" s="8" t="n">
        <v>46228</v>
      </c>
      <c r="B10533" t="inlineStr">
        <is>
          <t>B6</t>
        </is>
      </c>
      <c r="C10533" s="9">
        <f>_xlfn.XLOOKUP(B10533,Carriers[Code],Carriers[Airline])</f>
        <v/>
      </c>
      <c r="D10533" t="n">
        <v>2065</v>
      </c>
      <c r="E10533" t="inlineStr">
        <is>
          <t>RSW</t>
        </is>
      </c>
      <c r="F10533" s="10" t="n">
        <v>1622</v>
      </c>
      <c r="G10533" t="inlineStr">
        <is>
          <t>1600-1659</t>
        </is>
      </c>
      <c r="H10533" s="9">
        <f>INT(F10533/100)</f>
        <v/>
      </c>
      <c r="I10533" t="n">
        <v>3</v>
      </c>
      <c r="J10533" t="n">
        <v>0</v>
      </c>
      <c r="K10533" t="n">
        <v>7</v>
      </c>
      <c r="L10533" t="n">
        <v>0</v>
      </c>
      <c r="M10533" t="n">
        <v>0</v>
      </c>
      <c r="O10533" t="n">
        <v>0</v>
      </c>
    </row>
    <row r="10534">
      <c r="A10534" s="8" t="n">
        <v>46228</v>
      </c>
      <c r="B10534" t="inlineStr">
        <is>
          <t>DL</t>
        </is>
      </c>
      <c r="C10534" s="9">
        <f>_xlfn.XLOOKUP(B10534,Carriers[Code],Carriers[Airline])</f>
        <v/>
      </c>
      <c r="D10534" t="n">
        <v>318</v>
      </c>
      <c r="E10534" t="inlineStr">
        <is>
          <t>LAX</t>
        </is>
      </c>
      <c r="F10534" s="10" t="n">
        <v>1625</v>
      </c>
      <c r="G10534" t="inlineStr">
        <is>
          <t>1600-1659</t>
        </is>
      </c>
      <c r="H10534" s="9">
        <f>INT(F10534/100)</f>
        <v/>
      </c>
      <c r="I10534" t="n">
        <v>-9</v>
      </c>
      <c r="J10534" t="n">
        <v>0</v>
      </c>
      <c r="K10534" t="n">
        <v>-28</v>
      </c>
      <c r="L10534" t="n">
        <v>0</v>
      </c>
      <c r="M10534" t="n">
        <v>0</v>
      </c>
      <c r="O10534" t="n">
        <v>0</v>
      </c>
    </row>
    <row r="10535">
      <c r="A10535" s="8" t="n">
        <v>46228</v>
      </c>
      <c r="B10535" t="inlineStr">
        <is>
          <t>DL</t>
        </is>
      </c>
      <c r="C10535" s="9">
        <f>_xlfn.XLOOKUP(B10535,Carriers[Code],Carriers[Airline])</f>
        <v/>
      </c>
      <c r="D10535" t="n">
        <v>2196</v>
      </c>
      <c r="E10535" t="inlineStr">
        <is>
          <t>FLL</t>
        </is>
      </c>
      <c r="F10535" s="10" t="n">
        <v>1625</v>
      </c>
      <c r="G10535" t="inlineStr">
        <is>
          <t>1600-1659</t>
        </is>
      </c>
      <c r="H10535" s="9">
        <f>INT(F10535/100)</f>
        <v/>
      </c>
      <c r="I10535" t="n">
        <v>-4</v>
      </c>
      <c r="J10535" t="n">
        <v>0</v>
      </c>
      <c r="K10535" t="n">
        <v>-17</v>
      </c>
      <c r="L10535" t="n">
        <v>0</v>
      </c>
      <c r="M10535" t="n">
        <v>0</v>
      </c>
      <c r="O10535" t="n">
        <v>0</v>
      </c>
    </row>
    <row r="10536">
      <c r="A10536" s="8" t="n">
        <v>46228</v>
      </c>
      <c r="B10536" t="inlineStr">
        <is>
          <t>WN</t>
        </is>
      </c>
      <c r="C10536" s="9">
        <f>_xlfn.XLOOKUP(B10536,Carriers[Code],Carriers[Airline])</f>
        <v/>
      </c>
      <c r="D10536" t="n">
        <v>211</v>
      </c>
      <c r="E10536" t="inlineStr">
        <is>
          <t>SAN</t>
        </is>
      </c>
      <c r="F10536" s="10" t="n">
        <v>1625</v>
      </c>
      <c r="G10536" t="inlineStr">
        <is>
          <t>1600-1659</t>
        </is>
      </c>
      <c r="H10536" s="9">
        <f>INT(F10536/100)</f>
        <v/>
      </c>
      <c r="I10536" t="n">
        <v>3</v>
      </c>
      <c r="J10536" t="n">
        <v>0</v>
      </c>
      <c r="K10536" t="n">
        <v>-23</v>
      </c>
      <c r="L10536" t="n">
        <v>0</v>
      </c>
      <c r="M10536" t="n">
        <v>0</v>
      </c>
      <c r="O10536" t="n">
        <v>0</v>
      </c>
    </row>
    <row r="10537">
      <c r="A10537" s="8" t="n">
        <v>46228</v>
      </c>
      <c r="B10537" t="inlineStr">
        <is>
          <t>YX</t>
        </is>
      </c>
      <c r="C10537" s="9">
        <f>_xlfn.XLOOKUP(B10537,Carriers[Code],Carriers[Airline])</f>
        <v/>
      </c>
      <c r="D10537" t="n">
        <v>4632</v>
      </c>
      <c r="E10537" t="inlineStr">
        <is>
          <t>LGA</t>
        </is>
      </c>
      <c r="F10537" s="10" t="n">
        <v>1626</v>
      </c>
      <c r="G10537" t="inlineStr">
        <is>
          <t>1600-1659</t>
        </is>
      </c>
      <c r="H10537" s="9">
        <f>INT(F10537/100)</f>
        <v/>
      </c>
      <c r="I10537" t="n">
        <v>-8</v>
      </c>
      <c r="J10537" t="n">
        <v>0</v>
      </c>
      <c r="K10537" t="n">
        <v>-11</v>
      </c>
      <c r="L10537" t="n">
        <v>0</v>
      </c>
      <c r="M10537" t="n">
        <v>0</v>
      </c>
      <c r="O10537" t="n">
        <v>0</v>
      </c>
    </row>
    <row r="10538">
      <c r="A10538" s="8" t="n">
        <v>46228</v>
      </c>
      <c r="B10538" t="inlineStr">
        <is>
          <t>DL</t>
        </is>
      </c>
      <c r="C10538" s="9">
        <f>_xlfn.XLOOKUP(B10538,Carriers[Code],Carriers[Airline])</f>
        <v/>
      </c>
      <c r="D10538" t="n">
        <v>445</v>
      </c>
      <c r="E10538" t="inlineStr">
        <is>
          <t>SLC</t>
        </is>
      </c>
      <c r="F10538" s="10" t="n">
        <v>1630</v>
      </c>
      <c r="G10538" t="inlineStr">
        <is>
          <t>1600-1659</t>
        </is>
      </c>
      <c r="H10538" s="9">
        <f>INT(F10538/100)</f>
        <v/>
      </c>
      <c r="I10538" t="n">
        <v>-3</v>
      </c>
      <c r="J10538" t="n">
        <v>0</v>
      </c>
      <c r="K10538" t="n">
        <v>-17</v>
      </c>
      <c r="L10538" t="n">
        <v>0</v>
      </c>
      <c r="M10538" t="n">
        <v>0</v>
      </c>
      <c r="O10538" t="n">
        <v>0</v>
      </c>
    </row>
    <row r="10539">
      <c r="A10539" s="8" t="n">
        <v>46228</v>
      </c>
      <c r="B10539" t="inlineStr">
        <is>
          <t>AS</t>
        </is>
      </c>
      <c r="C10539" s="9">
        <f>_xlfn.XLOOKUP(B10539,Carriers[Code],Carriers[Airline])</f>
        <v/>
      </c>
      <c r="D10539" t="n">
        <v>389</v>
      </c>
      <c r="E10539" t="inlineStr">
        <is>
          <t>SAN</t>
        </is>
      </c>
      <c r="F10539" s="10" t="n">
        <v>1633</v>
      </c>
      <c r="G10539" t="inlineStr">
        <is>
          <t>1600-1659</t>
        </is>
      </c>
      <c r="H10539" s="9">
        <f>INT(F10539/100)</f>
        <v/>
      </c>
      <c r="I10539" t="n">
        <v>-3</v>
      </c>
      <c r="J10539" t="n">
        <v>0</v>
      </c>
      <c r="K10539" t="n">
        <v>-36</v>
      </c>
      <c r="L10539" t="n">
        <v>0</v>
      </c>
      <c r="M10539" t="n">
        <v>0</v>
      </c>
      <c r="O10539" t="n">
        <v>0</v>
      </c>
    </row>
    <row r="10540">
      <c r="A10540" s="8" t="n">
        <v>46228</v>
      </c>
      <c r="B10540" t="inlineStr">
        <is>
          <t>B6</t>
        </is>
      </c>
      <c r="C10540" s="9">
        <f>_xlfn.XLOOKUP(B10540,Carriers[Code],Carriers[Airline])</f>
        <v/>
      </c>
      <c r="D10540" t="n">
        <v>317</v>
      </c>
      <c r="E10540" t="inlineStr">
        <is>
          <t>JFK</t>
        </is>
      </c>
      <c r="F10540" s="10" t="n">
        <v>1643</v>
      </c>
      <c r="G10540" t="inlineStr">
        <is>
          <t>1600-1659</t>
        </is>
      </c>
      <c r="H10540" s="9">
        <f>INT(F10540/100)</f>
        <v/>
      </c>
      <c r="I10540" t="n">
        <v>2</v>
      </c>
      <c r="J10540" t="n">
        <v>0</v>
      </c>
      <c r="K10540" t="n">
        <v>-24</v>
      </c>
      <c r="L10540" t="n">
        <v>0</v>
      </c>
      <c r="M10540" t="n">
        <v>0</v>
      </c>
      <c r="O10540" t="n">
        <v>0</v>
      </c>
    </row>
    <row r="10541">
      <c r="A10541" s="8" t="n">
        <v>46228</v>
      </c>
      <c r="B10541" t="inlineStr">
        <is>
          <t>WN</t>
        </is>
      </c>
      <c r="C10541" s="9">
        <f>_xlfn.XLOOKUP(B10541,Carriers[Code],Carriers[Airline])</f>
        <v/>
      </c>
      <c r="D10541" t="n">
        <v>1898</v>
      </c>
      <c r="E10541" t="inlineStr">
        <is>
          <t>BWI</t>
        </is>
      </c>
      <c r="F10541" s="10" t="n">
        <v>1645</v>
      </c>
      <c r="G10541" t="inlineStr">
        <is>
          <t>1600-1659</t>
        </is>
      </c>
      <c r="H10541" s="9">
        <f>INT(F10541/100)</f>
        <v/>
      </c>
      <c r="I10541" t="n">
        <v>3</v>
      </c>
      <c r="J10541" t="n">
        <v>0</v>
      </c>
      <c r="K10541" t="n">
        <v>-30</v>
      </c>
      <c r="L10541" t="n">
        <v>0</v>
      </c>
      <c r="M10541" t="n">
        <v>0</v>
      </c>
      <c r="O10541" t="n">
        <v>0</v>
      </c>
    </row>
    <row r="10542">
      <c r="A10542" s="8" t="n">
        <v>46228</v>
      </c>
      <c r="B10542" t="inlineStr">
        <is>
          <t>B6</t>
        </is>
      </c>
      <c r="C10542" s="9">
        <f>_xlfn.XLOOKUP(B10542,Carriers[Code],Carriers[Airline])</f>
        <v/>
      </c>
      <c r="D10542" t="n">
        <v>1237</v>
      </c>
      <c r="E10542" t="inlineStr">
        <is>
          <t>DTW</t>
        </is>
      </c>
      <c r="F10542" s="10" t="n">
        <v>1651</v>
      </c>
      <c r="G10542" t="inlineStr">
        <is>
          <t>1600-1659</t>
        </is>
      </c>
      <c r="H10542" s="9">
        <f>INT(F10542/100)</f>
        <v/>
      </c>
      <c r="I10542" t="n">
        <v>90</v>
      </c>
      <c r="J10542" t="n">
        <v>1</v>
      </c>
      <c r="K10542" t="n">
        <v>79</v>
      </c>
      <c r="L10542" t="n">
        <v>1</v>
      </c>
      <c r="M10542" t="n">
        <v>0</v>
      </c>
      <c r="O10542" t="n">
        <v>0</v>
      </c>
      <c r="P10542" t="n">
        <v>6</v>
      </c>
      <c r="Q10542" t="n">
        <v>0</v>
      </c>
      <c r="R10542" t="n">
        <v>0</v>
      </c>
      <c r="S10542" t="n">
        <v>0</v>
      </c>
      <c r="T10542" t="n">
        <v>73</v>
      </c>
    </row>
    <row r="10543">
      <c r="A10543" s="8" t="n">
        <v>46228</v>
      </c>
      <c r="B10543" t="inlineStr">
        <is>
          <t>AS</t>
        </is>
      </c>
      <c r="C10543" s="9">
        <f>_xlfn.XLOOKUP(B10543,Carriers[Code],Carriers[Airline])</f>
        <v/>
      </c>
      <c r="D10543" t="n">
        <v>1319</v>
      </c>
      <c r="E10543" t="inlineStr">
        <is>
          <t>PDX</t>
        </is>
      </c>
      <c r="F10543" s="10" t="n">
        <v>1654</v>
      </c>
      <c r="G10543" t="inlineStr">
        <is>
          <t>1600-1659</t>
        </is>
      </c>
      <c r="H10543" s="9">
        <f>INT(F10543/100)</f>
        <v/>
      </c>
      <c r="I10543" t="n">
        <v>11</v>
      </c>
      <c r="J10543" t="n">
        <v>0</v>
      </c>
      <c r="K10543" t="n">
        <v>25</v>
      </c>
      <c r="L10543" t="n">
        <v>1</v>
      </c>
      <c r="M10543" t="n">
        <v>0</v>
      </c>
      <c r="O10543" t="n">
        <v>0</v>
      </c>
      <c r="P10543" t="n">
        <v>11</v>
      </c>
      <c r="Q10543" t="n">
        <v>0</v>
      </c>
      <c r="R10543" t="n">
        <v>14</v>
      </c>
      <c r="S10543" t="n">
        <v>0</v>
      </c>
      <c r="T10543" t="n">
        <v>0</v>
      </c>
    </row>
    <row r="10544">
      <c r="A10544" s="8" t="n">
        <v>46228</v>
      </c>
      <c r="B10544" t="inlineStr">
        <is>
          <t>B6</t>
        </is>
      </c>
      <c r="C10544" s="9">
        <f>_xlfn.XLOOKUP(B10544,Carriers[Code],Carriers[Airline])</f>
        <v/>
      </c>
      <c r="D10544" t="n">
        <v>507</v>
      </c>
      <c r="E10544" t="inlineStr">
        <is>
          <t>BNA</t>
        </is>
      </c>
      <c r="F10544" s="10" t="n">
        <v>1655</v>
      </c>
      <c r="G10544" t="inlineStr">
        <is>
          <t>1600-1659</t>
        </is>
      </c>
      <c r="H10544" s="9">
        <f>INT(F10544/100)</f>
        <v/>
      </c>
      <c r="I10544" t="n">
        <v>14</v>
      </c>
      <c r="J10544" t="n">
        <v>0</v>
      </c>
      <c r="K10544" t="n">
        <v>0</v>
      </c>
      <c r="L10544" t="n">
        <v>0</v>
      </c>
      <c r="M10544" t="n">
        <v>0</v>
      </c>
      <c r="O10544" t="n">
        <v>0</v>
      </c>
    </row>
    <row r="10545">
      <c r="A10545" s="8" t="n">
        <v>46228</v>
      </c>
      <c r="B10545" t="inlineStr">
        <is>
          <t>YX</t>
        </is>
      </c>
      <c r="C10545" s="9">
        <f>_xlfn.XLOOKUP(B10545,Carriers[Code],Carriers[Airline])</f>
        <v/>
      </c>
      <c r="D10545" t="n">
        <v>5616</v>
      </c>
      <c r="E10545" t="inlineStr">
        <is>
          <t>IND</t>
        </is>
      </c>
      <c r="F10545" s="10" t="n">
        <v>1655</v>
      </c>
      <c r="G10545" t="inlineStr">
        <is>
          <t>1600-1659</t>
        </is>
      </c>
      <c r="H10545" s="9">
        <f>INT(F10545/100)</f>
        <v/>
      </c>
      <c r="I10545" t="n">
        <v>-9</v>
      </c>
      <c r="J10545" t="n">
        <v>0</v>
      </c>
      <c r="K10545" t="n">
        <v>-29</v>
      </c>
      <c r="L10545" t="n">
        <v>0</v>
      </c>
      <c r="M10545" t="n">
        <v>0</v>
      </c>
      <c r="O10545" t="n">
        <v>0</v>
      </c>
    </row>
    <row r="10546">
      <c r="A10546" s="8" t="n">
        <v>46228</v>
      </c>
      <c r="B10546" t="inlineStr">
        <is>
          <t>UA</t>
        </is>
      </c>
      <c r="C10546" s="9">
        <f>_xlfn.XLOOKUP(B10546,Carriers[Code],Carriers[Airline])</f>
        <v/>
      </c>
      <c r="D10546" t="n">
        <v>800</v>
      </c>
      <c r="E10546" t="inlineStr">
        <is>
          <t>DEN</t>
        </is>
      </c>
      <c r="F10546" s="10" t="n">
        <v>1657</v>
      </c>
      <c r="G10546" t="inlineStr">
        <is>
          <t>1600-1659</t>
        </is>
      </c>
      <c r="H10546" s="9">
        <f>INT(F10546/100)</f>
        <v/>
      </c>
      <c r="I10546" t="n">
        <v>-6</v>
      </c>
      <c r="J10546" t="n">
        <v>0</v>
      </c>
      <c r="K10546" t="n">
        <v>-40</v>
      </c>
      <c r="L10546" t="n">
        <v>0</v>
      </c>
      <c r="M10546" t="n">
        <v>0</v>
      </c>
      <c r="O10546" t="n">
        <v>0</v>
      </c>
    </row>
    <row r="10547">
      <c r="A10547" s="8" t="n">
        <v>46228</v>
      </c>
      <c r="B10547" t="inlineStr">
        <is>
          <t>B6</t>
        </is>
      </c>
      <c r="C10547" s="9">
        <f>_xlfn.XLOOKUP(B10547,Carriers[Code],Carriers[Airline])</f>
        <v/>
      </c>
      <c r="D10547" t="n">
        <v>2269</v>
      </c>
      <c r="E10547" t="inlineStr">
        <is>
          <t>FLL</t>
        </is>
      </c>
      <c r="F10547" s="10" t="n">
        <v>1700</v>
      </c>
      <c r="G10547" t="inlineStr">
        <is>
          <t>1700-1759</t>
        </is>
      </c>
      <c r="H10547" s="9">
        <f>INT(F10547/100)</f>
        <v/>
      </c>
      <c r="I10547" t="n">
        <v>252</v>
      </c>
      <c r="J10547" t="n">
        <v>1</v>
      </c>
      <c r="K10547" t="n">
        <v>228</v>
      </c>
      <c r="L10547" t="n">
        <v>1</v>
      </c>
      <c r="M10547" t="n">
        <v>0</v>
      </c>
      <c r="O10547" t="n">
        <v>0</v>
      </c>
      <c r="P10547" t="n">
        <v>10</v>
      </c>
      <c r="Q10547" t="n">
        <v>0</v>
      </c>
      <c r="R10547" t="n">
        <v>0</v>
      </c>
      <c r="S10547" t="n">
        <v>0</v>
      </c>
      <c r="T10547" t="n">
        <v>218</v>
      </c>
    </row>
    <row r="10548">
      <c r="A10548" s="8" t="n">
        <v>46228</v>
      </c>
      <c r="B10548" t="inlineStr">
        <is>
          <t>UA</t>
        </is>
      </c>
      <c r="C10548" s="9">
        <f>_xlfn.XLOOKUP(B10548,Carriers[Code],Carriers[Airline])</f>
        <v/>
      </c>
      <c r="D10548" t="n">
        <v>2040</v>
      </c>
      <c r="E10548" t="inlineStr">
        <is>
          <t>ORD</t>
        </is>
      </c>
      <c r="F10548" s="10" t="n">
        <v>1700</v>
      </c>
      <c r="G10548" t="inlineStr">
        <is>
          <t>1700-1759</t>
        </is>
      </c>
      <c r="H10548" s="9">
        <f>INT(F10548/100)</f>
        <v/>
      </c>
      <c r="I10548" t="n">
        <v>-4</v>
      </c>
      <c r="J10548" t="n">
        <v>0</v>
      </c>
      <c r="K10548" t="n">
        <v>-26</v>
      </c>
      <c r="L10548" t="n">
        <v>0</v>
      </c>
      <c r="M10548" t="n">
        <v>0</v>
      </c>
      <c r="O10548" t="n">
        <v>0</v>
      </c>
    </row>
    <row r="10549">
      <c r="A10549" s="8" t="n">
        <v>46228</v>
      </c>
      <c r="B10549" t="inlineStr">
        <is>
          <t>WN</t>
        </is>
      </c>
      <c r="C10549" s="9">
        <f>_xlfn.XLOOKUP(B10549,Carriers[Code],Carriers[Airline])</f>
        <v/>
      </c>
      <c r="D10549" t="n">
        <v>737</v>
      </c>
      <c r="E10549" t="inlineStr">
        <is>
          <t>DAL</t>
        </is>
      </c>
      <c r="F10549" s="10" t="n">
        <v>1700</v>
      </c>
      <c r="G10549" t="inlineStr">
        <is>
          <t>1700-1759</t>
        </is>
      </c>
      <c r="H10549" s="9">
        <f>INT(F10549/100)</f>
        <v/>
      </c>
      <c r="I10549" t="n">
        <v>12</v>
      </c>
      <c r="J10549" t="n">
        <v>0</v>
      </c>
      <c r="K10549" t="n">
        <v>-8</v>
      </c>
      <c r="L10549" t="n">
        <v>0</v>
      </c>
      <c r="M10549" t="n">
        <v>0</v>
      </c>
      <c r="O10549" t="n">
        <v>0</v>
      </c>
    </row>
    <row r="10550">
      <c r="A10550" s="8" t="n">
        <v>46228</v>
      </c>
      <c r="B10550" t="inlineStr">
        <is>
          <t>YX</t>
        </is>
      </c>
      <c r="C10550" s="9">
        <f>_xlfn.XLOOKUP(B10550,Carriers[Code],Carriers[Airline])</f>
        <v/>
      </c>
      <c r="D10550" t="n">
        <v>5620</v>
      </c>
      <c r="E10550" t="inlineStr">
        <is>
          <t>CVG</t>
        </is>
      </c>
      <c r="F10550" s="10" t="n">
        <v>1700</v>
      </c>
      <c r="G10550" t="inlineStr">
        <is>
          <t>1700-1759</t>
        </is>
      </c>
      <c r="H10550" s="9">
        <f>INT(F10550/100)</f>
        <v/>
      </c>
      <c r="I10550" t="n">
        <v>-3</v>
      </c>
      <c r="J10550" t="n">
        <v>0</v>
      </c>
      <c r="K10550" t="n">
        <v>-24</v>
      </c>
      <c r="L10550" t="n">
        <v>0</v>
      </c>
      <c r="M10550" t="n">
        <v>0</v>
      </c>
      <c r="O10550" t="n">
        <v>0</v>
      </c>
    </row>
    <row r="10551">
      <c r="A10551" s="8" t="n">
        <v>46228</v>
      </c>
      <c r="B10551" t="inlineStr">
        <is>
          <t>AA</t>
        </is>
      </c>
      <c r="C10551" s="9">
        <f>_xlfn.XLOOKUP(B10551,Carriers[Code],Carriers[Airline])</f>
        <v/>
      </c>
      <c r="D10551" t="n">
        <v>3309</v>
      </c>
      <c r="E10551" t="inlineStr">
        <is>
          <t>PHL</t>
        </is>
      </c>
      <c r="F10551" s="10" t="n">
        <v>1705</v>
      </c>
      <c r="G10551" t="inlineStr">
        <is>
          <t>1700-1759</t>
        </is>
      </c>
      <c r="H10551" s="9">
        <f>INT(F10551/100)</f>
        <v/>
      </c>
      <c r="I10551" t="n">
        <v>-9</v>
      </c>
      <c r="J10551" t="n">
        <v>0</v>
      </c>
      <c r="K10551" t="n">
        <v>-26</v>
      </c>
      <c r="L10551" t="n">
        <v>0</v>
      </c>
      <c r="M10551" t="n">
        <v>0</v>
      </c>
      <c r="O10551" t="n">
        <v>0</v>
      </c>
    </row>
    <row r="10552">
      <c r="A10552" s="8" t="n">
        <v>46228</v>
      </c>
      <c r="B10552" t="inlineStr">
        <is>
          <t>DL</t>
        </is>
      </c>
      <c r="C10552" s="9">
        <f>_xlfn.XLOOKUP(B10552,Carriers[Code],Carriers[Airline])</f>
        <v/>
      </c>
      <c r="D10552" t="n">
        <v>1655</v>
      </c>
      <c r="E10552" t="inlineStr">
        <is>
          <t>SFO</t>
        </is>
      </c>
      <c r="F10552" s="10" t="n">
        <v>1705</v>
      </c>
      <c r="G10552" t="inlineStr">
        <is>
          <t>1700-1759</t>
        </is>
      </c>
      <c r="H10552" s="9">
        <f>INT(F10552/100)</f>
        <v/>
      </c>
      <c r="I10552" t="n">
        <v>-4</v>
      </c>
      <c r="J10552" t="n">
        <v>0</v>
      </c>
      <c r="K10552" t="n">
        <v>-33</v>
      </c>
      <c r="L10552" t="n">
        <v>0</v>
      </c>
      <c r="M10552" t="n">
        <v>0</v>
      </c>
      <c r="O10552" t="n">
        <v>0</v>
      </c>
    </row>
    <row r="10553">
      <c r="A10553" s="8" t="n">
        <v>46228</v>
      </c>
      <c r="B10553" t="inlineStr">
        <is>
          <t>YX</t>
        </is>
      </c>
      <c r="C10553" s="9">
        <f>_xlfn.XLOOKUP(B10553,Carriers[Code],Carriers[Airline])</f>
        <v/>
      </c>
      <c r="D10553" t="n">
        <v>5644</v>
      </c>
      <c r="E10553" t="inlineStr">
        <is>
          <t>BWI</t>
        </is>
      </c>
      <c r="F10553" s="10" t="n">
        <v>1705</v>
      </c>
      <c r="G10553" t="inlineStr">
        <is>
          <t>1700-1759</t>
        </is>
      </c>
      <c r="H10553" s="9">
        <f>INT(F10553/100)</f>
        <v/>
      </c>
      <c r="I10553" t="n">
        <v>-11</v>
      </c>
      <c r="J10553" t="n">
        <v>0</v>
      </c>
      <c r="K10553" t="n">
        <v>-22</v>
      </c>
      <c r="L10553" t="n">
        <v>0</v>
      </c>
      <c r="M10553" t="n">
        <v>0</v>
      </c>
      <c r="O10553" t="n">
        <v>0</v>
      </c>
    </row>
    <row r="10554">
      <c r="A10554" s="8" t="n">
        <v>46228</v>
      </c>
      <c r="B10554" t="inlineStr">
        <is>
          <t>YX</t>
        </is>
      </c>
      <c r="C10554" s="9">
        <f>_xlfn.XLOOKUP(B10554,Carriers[Code],Carriers[Airline])</f>
        <v/>
      </c>
      <c r="D10554" t="n">
        <v>5814</v>
      </c>
      <c r="E10554" t="inlineStr">
        <is>
          <t>JFK</t>
        </is>
      </c>
      <c r="F10554" s="10" t="n">
        <v>1705</v>
      </c>
      <c r="G10554" t="inlineStr">
        <is>
          <t>1700-1759</t>
        </is>
      </c>
      <c r="H10554" s="9">
        <f>INT(F10554/100)</f>
        <v/>
      </c>
      <c r="I10554" t="n">
        <v>0</v>
      </c>
      <c r="J10554" t="n">
        <v>0</v>
      </c>
      <c r="K10554" t="n">
        <v>-25</v>
      </c>
      <c r="L10554" t="n">
        <v>0</v>
      </c>
      <c r="M10554" t="n">
        <v>0</v>
      </c>
      <c r="O10554" t="n">
        <v>0</v>
      </c>
    </row>
    <row r="10555">
      <c r="A10555" s="8" t="n">
        <v>46228</v>
      </c>
      <c r="B10555" t="inlineStr">
        <is>
          <t>AA</t>
        </is>
      </c>
      <c r="C10555" s="9">
        <f>_xlfn.XLOOKUP(B10555,Carriers[Code],Carriers[Airline])</f>
        <v/>
      </c>
      <c r="D10555" t="n">
        <v>3313</v>
      </c>
      <c r="E10555" t="inlineStr">
        <is>
          <t>PHX</t>
        </is>
      </c>
      <c r="F10555" s="10" t="n">
        <v>1707</v>
      </c>
      <c r="G10555" t="inlineStr">
        <is>
          <t>1700-1759</t>
        </is>
      </c>
      <c r="H10555" s="9">
        <f>INT(F10555/100)</f>
        <v/>
      </c>
      <c r="I10555" t="n">
        <v>-6</v>
      </c>
      <c r="J10555" t="n">
        <v>0</v>
      </c>
      <c r="K10555" t="n">
        <v>-42</v>
      </c>
      <c r="L10555" t="n">
        <v>0</v>
      </c>
      <c r="M10555" t="n">
        <v>0</v>
      </c>
      <c r="O10555" t="n">
        <v>0</v>
      </c>
    </row>
    <row r="10556">
      <c r="A10556" s="8" t="n">
        <v>46228</v>
      </c>
      <c r="B10556" t="inlineStr">
        <is>
          <t>B6</t>
        </is>
      </c>
      <c r="C10556" s="9">
        <f>_xlfn.XLOOKUP(B10556,Carriers[Code],Carriers[Airline])</f>
        <v/>
      </c>
      <c r="D10556" t="n">
        <v>509</v>
      </c>
      <c r="E10556" t="inlineStr">
        <is>
          <t>JAX</t>
        </is>
      </c>
      <c r="F10556" s="10" t="n">
        <v>1709</v>
      </c>
      <c r="G10556" t="inlineStr">
        <is>
          <t>1700-1759</t>
        </is>
      </c>
      <c r="H10556" s="9">
        <f>INT(F10556/100)</f>
        <v/>
      </c>
      <c r="I10556" t="n">
        <v>-7</v>
      </c>
      <c r="J10556" t="n">
        <v>0</v>
      </c>
      <c r="K10556" t="n">
        <v>7</v>
      </c>
      <c r="L10556" t="n">
        <v>0</v>
      </c>
      <c r="M10556" t="n">
        <v>0</v>
      </c>
      <c r="O10556" t="n">
        <v>0</v>
      </c>
    </row>
    <row r="10557">
      <c r="A10557" s="8" t="n">
        <v>46228</v>
      </c>
      <c r="B10557" t="inlineStr">
        <is>
          <t>DL</t>
        </is>
      </c>
      <c r="C10557" s="9">
        <f>_xlfn.XLOOKUP(B10557,Carriers[Code],Carriers[Airline])</f>
        <v/>
      </c>
      <c r="D10557" t="n">
        <v>571</v>
      </c>
      <c r="E10557" t="inlineStr">
        <is>
          <t>SAN</t>
        </is>
      </c>
      <c r="F10557" s="10" t="n">
        <v>1710</v>
      </c>
      <c r="G10557" t="inlineStr">
        <is>
          <t>1700-1759</t>
        </is>
      </c>
      <c r="H10557" s="9">
        <f>INT(F10557/100)</f>
        <v/>
      </c>
      <c r="I10557" t="n">
        <v>-5</v>
      </c>
      <c r="J10557" t="n">
        <v>0</v>
      </c>
      <c r="K10557" t="n">
        <v>-26</v>
      </c>
      <c r="L10557" t="n">
        <v>0</v>
      </c>
      <c r="M10557" t="n">
        <v>0</v>
      </c>
      <c r="O10557" t="n">
        <v>0</v>
      </c>
    </row>
    <row r="10558">
      <c r="A10558" s="8" t="n">
        <v>46228</v>
      </c>
      <c r="B10558" t="inlineStr">
        <is>
          <t>YX</t>
        </is>
      </c>
      <c r="C10558" s="9">
        <f>_xlfn.XLOOKUP(B10558,Carriers[Code],Carriers[Airline])</f>
        <v/>
      </c>
      <c r="D10558" t="n">
        <v>5665</v>
      </c>
      <c r="E10558" t="inlineStr">
        <is>
          <t>RIC</t>
        </is>
      </c>
      <c r="F10558" s="10" t="n">
        <v>1710</v>
      </c>
      <c r="G10558" t="inlineStr">
        <is>
          <t>1700-1759</t>
        </is>
      </c>
      <c r="H10558" s="9">
        <f>INT(F10558/100)</f>
        <v/>
      </c>
      <c r="I10558" t="n">
        <v>-4</v>
      </c>
      <c r="J10558" t="n">
        <v>0</v>
      </c>
      <c r="K10558" t="n">
        <v>-22</v>
      </c>
      <c r="L10558" t="n">
        <v>0</v>
      </c>
      <c r="M10558" t="n">
        <v>0</v>
      </c>
      <c r="O10558" t="n">
        <v>0</v>
      </c>
    </row>
    <row r="10559">
      <c r="A10559" s="8" t="n">
        <v>46228</v>
      </c>
      <c r="B10559" t="inlineStr">
        <is>
          <t>B6</t>
        </is>
      </c>
      <c r="C10559" s="9">
        <f>_xlfn.XLOOKUP(B10559,Carriers[Code],Carriers[Airline])</f>
        <v/>
      </c>
      <c r="D10559" t="n">
        <v>1955</v>
      </c>
      <c r="E10559" t="inlineStr">
        <is>
          <t>DCA</t>
        </is>
      </c>
      <c r="F10559" s="10" t="n">
        <v>1720</v>
      </c>
      <c r="G10559" t="inlineStr">
        <is>
          <t>1700-1759</t>
        </is>
      </c>
      <c r="H10559" s="9">
        <f>INT(F10559/100)</f>
        <v/>
      </c>
      <c r="I10559" t="n">
        <v>18</v>
      </c>
      <c r="J10559" t="n">
        <v>1</v>
      </c>
      <c r="K10559" t="n">
        <v>5</v>
      </c>
      <c r="L10559" t="n">
        <v>0</v>
      </c>
      <c r="M10559" t="n">
        <v>0</v>
      </c>
      <c r="O10559" t="n">
        <v>0</v>
      </c>
    </row>
    <row r="10560">
      <c r="A10560" s="8" t="n">
        <v>46228</v>
      </c>
      <c r="B10560" t="inlineStr">
        <is>
          <t>YX</t>
        </is>
      </c>
      <c r="C10560" s="9">
        <f>_xlfn.XLOOKUP(B10560,Carriers[Code],Carriers[Airline])</f>
        <v/>
      </c>
      <c r="D10560" t="n">
        <v>5714</v>
      </c>
      <c r="E10560" t="inlineStr">
        <is>
          <t>PHL</t>
        </is>
      </c>
      <c r="F10560" s="10" t="n">
        <v>1720</v>
      </c>
      <c r="G10560" t="inlineStr">
        <is>
          <t>1700-1759</t>
        </is>
      </c>
      <c r="H10560" s="9">
        <f>INT(F10560/100)</f>
        <v/>
      </c>
      <c r="I10560" t="n">
        <v>5</v>
      </c>
      <c r="J10560" t="n">
        <v>0</v>
      </c>
      <c r="K10560" t="n">
        <v>-24</v>
      </c>
      <c r="L10560" t="n">
        <v>0</v>
      </c>
      <c r="M10560" t="n">
        <v>0</v>
      </c>
      <c r="O10560" t="n">
        <v>0</v>
      </c>
    </row>
    <row r="10561">
      <c r="A10561" s="8" t="n">
        <v>46228</v>
      </c>
      <c r="B10561" t="inlineStr">
        <is>
          <t>AA</t>
        </is>
      </c>
      <c r="C10561" s="9">
        <f>_xlfn.XLOOKUP(B10561,Carriers[Code],Carriers[Airline])</f>
        <v/>
      </c>
      <c r="D10561" t="n">
        <v>1573</v>
      </c>
      <c r="E10561" t="inlineStr">
        <is>
          <t>CLT</t>
        </is>
      </c>
      <c r="F10561" s="10" t="n">
        <v>1723</v>
      </c>
      <c r="G10561" t="inlineStr">
        <is>
          <t>1700-1759</t>
        </is>
      </c>
      <c r="H10561" s="9">
        <f>INT(F10561/100)</f>
        <v/>
      </c>
      <c r="I10561" t="n">
        <v>7</v>
      </c>
      <c r="J10561" t="n">
        <v>0</v>
      </c>
      <c r="K10561" t="n">
        <v>-15</v>
      </c>
      <c r="L10561" t="n">
        <v>0</v>
      </c>
      <c r="M10561" t="n">
        <v>0</v>
      </c>
      <c r="O10561" t="n">
        <v>0</v>
      </c>
    </row>
    <row r="10562">
      <c r="A10562" s="8" t="n">
        <v>46228</v>
      </c>
      <c r="B10562" t="inlineStr">
        <is>
          <t>YX</t>
        </is>
      </c>
      <c r="C10562" s="9">
        <f>_xlfn.XLOOKUP(B10562,Carriers[Code],Carriers[Airline])</f>
        <v/>
      </c>
      <c r="D10562" t="n">
        <v>4641</v>
      </c>
      <c r="E10562" t="inlineStr">
        <is>
          <t>CMH</t>
        </is>
      </c>
      <c r="F10562" s="10" t="n">
        <v>1730</v>
      </c>
      <c r="G10562" t="inlineStr">
        <is>
          <t>1700-1759</t>
        </is>
      </c>
      <c r="H10562" s="9">
        <f>INT(F10562/100)</f>
        <v/>
      </c>
      <c r="I10562" t="n">
        <v>0</v>
      </c>
      <c r="J10562" t="n">
        <v>0</v>
      </c>
      <c r="K10562" t="n">
        <v>0</v>
      </c>
      <c r="L10562" t="n">
        <v>0</v>
      </c>
      <c r="M10562" t="n">
        <v>0</v>
      </c>
      <c r="O10562" t="n">
        <v>0</v>
      </c>
    </row>
    <row r="10563">
      <c r="A10563" s="8" t="n">
        <v>46228</v>
      </c>
      <c r="B10563" t="inlineStr">
        <is>
          <t>YX</t>
        </is>
      </c>
      <c r="C10563" s="9">
        <f>_xlfn.XLOOKUP(B10563,Carriers[Code],Carriers[Airline])</f>
        <v/>
      </c>
      <c r="D10563" t="n">
        <v>5837</v>
      </c>
      <c r="E10563" t="inlineStr">
        <is>
          <t>CLT</t>
        </is>
      </c>
      <c r="F10563" s="10" t="n">
        <v>1730</v>
      </c>
      <c r="G10563" t="inlineStr">
        <is>
          <t>1700-1759</t>
        </is>
      </c>
      <c r="H10563" s="9">
        <f>INT(F10563/100)</f>
        <v/>
      </c>
      <c r="I10563" t="n">
        <v>-5</v>
      </c>
      <c r="J10563" t="n">
        <v>0</v>
      </c>
      <c r="K10563" t="n">
        <v>-31</v>
      </c>
      <c r="L10563" t="n">
        <v>0</v>
      </c>
      <c r="M10563" t="n">
        <v>0</v>
      </c>
      <c r="O10563" t="n">
        <v>0</v>
      </c>
    </row>
    <row r="10564">
      <c r="A10564" s="8" t="n">
        <v>46228</v>
      </c>
      <c r="B10564" t="inlineStr">
        <is>
          <t>B6</t>
        </is>
      </c>
      <c r="C10564" s="9">
        <f>_xlfn.XLOOKUP(B10564,Carriers[Code],Carriers[Airline])</f>
        <v/>
      </c>
      <c r="D10564" t="n">
        <v>349</v>
      </c>
      <c r="E10564" t="inlineStr">
        <is>
          <t>SAV</t>
        </is>
      </c>
      <c r="F10564" s="10" t="n">
        <v>1732</v>
      </c>
      <c r="G10564" t="inlineStr">
        <is>
          <t>1700-1759</t>
        </is>
      </c>
      <c r="H10564" s="9">
        <f>INT(F10564/100)</f>
        <v/>
      </c>
      <c r="I10564" t="n">
        <v>-2</v>
      </c>
      <c r="J10564" t="n">
        <v>0</v>
      </c>
      <c r="K10564" t="n">
        <v>14</v>
      </c>
      <c r="L10564" t="n">
        <v>0</v>
      </c>
      <c r="M10564" t="n">
        <v>0</v>
      </c>
      <c r="O10564" t="n">
        <v>0</v>
      </c>
    </row>
    <row r="10565">
      <c r="A10565" s="8" t="n">
        <v>46228</v>
      </c>
      <c r="B10565" t="inlineStr">
        <is>
          <t>B6</t>
        </is>
      </c>
      <c r="C10565" s="9">
        <f>_xlfn.XLOOKUP(B10565,Carriers[Code],Carriers[Airline])</f>
        <v/>
      </c>
      <c r="D10565" t="n">
        <v>391</v>
      </c>
      <c r="E10565" t="inlineStr">
        <is>
          <t>TPA</t>
        </is>
      </c>
      <c r="F10565" s="10" t="n">
        <v>1732</v>
      </c>
      <c r="G10565" t="inlineStr">
        <is>
          <t>1700-1759</t>
        </is>
      </c>
      <c r="H10565" s="9">
        <f>INT(F10565/100)</f>
        <v/>
      </c>
      <c r="I10565" t="n">
        <v>21</v>
      </c>
      <c r="J10565" t="n">
        <v>1</v>
      </c>
      <c r="K10565" t="n">
        <v>9</v>
      </c>
      <c r="L10565" t="n">
        <v>0</v>
      </c>
      <c r="M10565" t="n">
        <v>0</v>
      </c>
      <c r="O10565" t="n">
        <v>0</v>
      </c>
    </row>
    <row r="10566">
      <c r="A10566" s="8" t="n">
        <v>46228</v>
      </c>
      <c r="B10566" t="inlineStr">
        <is>
          <t>AA</t>
        </is>
      </c>
      <c r="C10566" s="9">
        <f>_xlfn.XLOOKUP(B10566,Carriers[Code],Carriers[Airline])</f>
        <v/>
      </c>
      <c r="D10566" t="n">
        <v>1578</v>
      </c>
      <c r="E10566" t="inlineStr">
        <is>
          <t>LAX</t>
        </is>
      </c>
      <c r="F10566" s="10" t="n">
        <v>1733</v>
      </c>
      <c r="G10566" t="inlineStr">
        <is>
          <t>1700-1759</t>
        </is>
      </c>
      <c r="H10566" s="9">
        <f>INT(F10566/100)</f>
        <v/>
      </c>
      <c r="I10566" t="n">
        <v>20</v>
      </c>
      <c r="J10566" t="n">
        <v>1</v>
      </c>
      <c r="K10566" t="n">
        <v>25</v>
      </c>
      <c r="L10566" t="n">
        <v>1</v>
      </c>
      <c r="M10566" t="n">
        <v>0</v>
      </c>
      <c r="O10566" t="n">
        <v>0</v>
      </c>
      <c r="P10566" t="n">
        <v>20</v>
      </c>
      <c r="Q10566" t="n">
        <v>0</v>
      </c>
      <c r="R10566" t="n">
        <v>5</v>
      </c>
      <c r="S10566" t="n">
        <v>0</v>
      </c>
      <c r="T10566" t="n">
        <v>0</v>
      </c>
    </row>
    <row r="10567">
      <c r="A10567" s="8" t="n">
        <v>46228</v>
      </c>
      <c r="B10567" t="inlineStr">
        <is>
          <t>DL</t>
        </is>
      </c>
      <c r="C10567" s="9">
        <f>_xlfn.XLOOKUP(B10567,Carriers[Code],Carriers[Airline])</f>
        <v/>
      </c>
      <c r="D10567" t="n">
        <v>1432</v>
      </c>
      <c r="E10567" t="inlineStr">
        <is>
          <t>DTW</t>
        </is>
      </c>
      <c r="F10567" s="10" t="n">
        <v>1735</v>
      </c>
      <c r="G10567" t="inlineStr">
        <is>
          <t>1700-1759</t>
        </is>
      </c>
      <c r="H10567" s="9">
        <f>INT(F10567/100)</f>
        <v/>
      </c>
      <c r="I10567" t="n">
        <v>-7</v>
      </c>
      <c r="J10567" t="n">
        <v>0</v>
      </c>
      <c r="K10567" t="n">
        <v>-33</v>
      </c>
      <c r="L10567" t="n">
        <v>0</v>
      </c>
      <c r="M10567" t="n">
        <v>0</v>
      </c>
      <c r="O10567" t="n">
        <v>0</v>
      </c>
    </row>
    <row r="10568">
      <c r="A10568" s="8" t="n">
        <v>46228</v>
      </c>
      <c r="B10568" t="inlineStr">
        <is>
          <t>UA</t>
        </is>
      </c>
      <c r="C10568" s="9">
        <f>_xlfn.XLOOKUP(B10568,Carriers[Code],Carriers[Airline])</f>
        <v/>
      </c>
      <c r="D10568" t="n">
        <v>1392</v>
      </c>
      <c r="E10568" t="inlineStr">
        <is>
          <t>IAH</t>
        </is>
      </c>
      <c r="F10568" s="10" t="n">
        <v>1735</v>
      </c>
      <c r="G10568" t="inlineStr">
        <is>
          <t>1700-1759</t>
        </is>
      </c>
      <c r="H10568" s="9">
        <f>INT(F10568/100)</f>
        <v/>
      </c>
      <c r="I10568" t="n">
        <v>-6</v>
      </c>
      <c r="J10568" t="n">
        <v>0</v>
      </c>
      <c r="K10568" t="n">
        <v>-34</v>
      </c>
      <c r="L10568" t="n">
        <v>0</v>
      </c>
      <c r="M10568" t="n">
        <v>0</v>
      </c>
      <c r="O10568" t="n">
        <v>0</v>
      </c>
    </row>
    <row r="10569">
      <c r="A10569" s="8" t="n">
        <v>46228</v>
      </c>
      <c r="B10569" t="inlineStr">
        <is>
          <t>AA</t>
        </is>
      </c>
      <c r="C10569" s="9">
        <f>_xlfn.XLOOKUP(B10569,Carriers[Code],Carriers[Airline])</f>
        <v/>
      </c>
      <c r="D10569" t="n">
        <v>1592</v>
      </c>
      <c r="E10569" t="inlineStr">
        <is>
          <t>ORD</t>
        </is>
      </c>
      <c r="F10569" s="10" t="n">
        <v>1738</v>
      </c>
      <c r="G10569" t="inlineStr">
        <is>
          <t>1700-1759</t>
        </is>
      </c>
      <c r="H10569" s="9">
        <f>INT(F10569/100)</f>
        <v/>
      </c>
      <c r="I10569" t="n">
        <v>-4</v>
      </c>
      <c r="J10569" t="n">
        <v>0</v>
      </c>
      <c r="K10569" t="n">
        <v>-23</v>
      </c>
      <c r="L10569" t="n">
        <v>0</v>
      </c>
      <c r="M10569" t="n">
        <v>0</v>
      </c>
      <c r="O10569" t="n">
        <v>0</v>
      </c>
    </row>
    <row r="10570">
      <c r="A10570" s="8" t="n">
        <v>46228</v>
      </c>
      <c r="B10570" t="inlineStr">
        <is>
          <t>B6</t>
        </is>
      </c>
      <c r="C10570" s="9">
        <f>_xlfn.XLOOKUP(B10570,Carriers[Code],Carriers[Airline])</f>
        <v/>
      </c>
      <c r="D10570" t="n">
        <v>1115</v>
      </c>
      <c r="E10570" t="inlineStr">
        <is>
          <t>BUF</t>
        </is>
      </c>
      <c r="F10570" s="10" t="n">
        <v>1740</v>
      </c>
      <c r="G10570" t="inlineStr">
        <is>
          <t>1700-1759</t>
        </is>
      </c>
      <c r="H10570" s="9">
        <f>INT(F10570/100)</f>
        <v/>
      </c>
      <c r="I10570" t="n">
        <v>-2</v>
      </c>
      <c r="J10570" t="n">
        <v>0</v>
      </c>
      <c r="K10570" t="n">
        <v>-19</v>
      </c>
      <c r="L10570" t="n">
        <v>0</v>
      </c>
      <c r="M10570" t="n">
        <v>0</v>
      </c>
      <c r="O10570" t="n">
        <v>0</v>
      </c>
    </row>
    <row r="10571">
      <c r="A10571" s="8" t="n">
        <v>46228</v>
      </c>
      <c r="B10571" t="inlineStr">
        <is>
          <t>WN</t>
        </is>
      </c>
      <c r="C10571" s="9">
        <f>_xlfn.XLOOKUP(B10571,Carriers[Code],Carriers[Airline])</f>
        <v/>
      </c>
      <c r="D10571" t="n">
        <v>3911</v>
      </c>
      <c r="E10571" t="inlineStr">
        <is>
          <t>MDW</t>
        </is>
      </c>
      <c r="F10571" s="10" t="n">
        <v>1745</v>
      </c>
      <c r="G10571" t="inlineStr">
        <is>
          <t>1700-1759</t>
        </is>
      </c>
      <c r="H10571" s="9">
        <f>INT(F10571/100)</f>
        <v/>
      </c>
      <c r="I10571" t="n">
        <v>-5</v>
      </c>
      <c r="J10571" t="n">
        <v>0</v>
      </c>
      <c r="K10571" t="n">
        <v>-23</v>
      </c>
      <c r="L10571" t="n">
        <v>0</v>
      </c>
      <c r="M10571" t="n">
        <v>0</v>
      </c>
      <c r="O10571" t="n">
        <v>0</v>
      </c>
    </row>
    <row r="10572">
      <c r="A10572" s="8" t="n">
        <v>46228</v>
      </c>
      <c r="B10572" t="inlineStr">
        <is>
          <t>DL</t>
        </is>
      </c>
      <c r="C10572" s="9">
        <f>_xlfn.XLOOKUP(B10572,Carriers[Code],Carriers[Airline])</f>
        <v/>
      </c>
      <c r="D10572" t="n">
        <v>514</v>
      </c>
      <c r="E10572" t="inlineStr">
        <is>
          <t>PHX</t>
        </is>
      </c>
      <c r="F10572" s="10" t="n">
        <v>1750</v>
      </c>
      <c r="G10572" t="inlineStr">
        <is>
          <t>1700-1759</t>
        </is>
      </c>
      <c r="H10572" s="9">
        <f>INT(F10572/100)</f>
        <v/>
      </c>
      <c r="I10572" t="n">
        <v>6</v>
      </c>
      <c r="J10572" t="n">
        <v>0</v>
      </c>
      <c r="K10572" t="n">
        <v>-13</v>
      </c>
      <c r="L10572" t="n">
        <v>0</v>
      </c>
      <c r="M10572" t="n">
        <v>0</v>
      </c>
      <c r="O10572" t="n">
        <v>0</v>
      </c>
    </row>
    <row r="10573">
      <c r="A10573" s="8" t="n">
        <v>46228</v>
      </c>
      <c r="B10573" t="inlineStr">
        <is>
          <t>DL</t>
        </is>
      </c>
      <c r="C10573" s="9">
        <f>_xlfn.XLOOKUP(B10573,Carriers[Code],Carriers[Airline])</f>
        <v/>
      </c>
      <c r="D10573" t="n">
        <v>2687</v>
      </c>
      <c r="E10573" t="inlineStr">
        <is>
          <t>DCA</t>
        </is>
      </c>
      <c r="F10573" s="10" t="n">
        <v>1750</v>
      </c>
      <c r="G10573" t="inlineStr">
        <is>
          <t>1700-1759</t>
        </is>
      </c>
      <c r="H10573" s="9">
        <f>INT(F10573/100)</f>
        <v/>
      </c>
      <c r="I10573" t="n">
        <v>11</v>
      </c>
      <c r="J10573" t="n">
        <v>0</v>
      </c>
      <c r="K10573" t="n">
        <v>-13</v>
      </c>
      <c r="L10573" t="n">
        <v>0</v>
      </c>
      <c r="M10573" t="n">
        <v>0</v>
      </c>
      <c r="O10573" t="n">
        <v>0</v>
      </c>
    </row>
    <row r="10574">
      <c r="A10574" s="8" t="n">
        <v>46228</v>
      </c>
      <c r="B10574" t="inlineStr">
        <is>
          <t>AA</t>
        </is>
      </c>
      <c r="C10574" s="9">
        <f>_xlfn.XLOOKUP(B10574,Carriers[Code],Carriers[Airline])</f>
        <v/>
      </c>
      <c r="D10574" t="n">
        <v>1562</v>
      </c>
      <c r="E10574" t="inlineStr">
        <is>
          <t>MIA</t>
        </is>
      </c>
      <c r="F10574" s="10" t="n">
        <v>1755</v>
      </c>
      <c r="G10574" t="inlineStr">
        <is>
          <t>1700-1759</t>
        </is>
      </c>
      <c r="H10574" s="9">
        <f>INT(F10574/100)</f>
        <v/>
      </c>
      <c r="I10574" t="n">
        <v>-6</v>
      </c>
      <c r="J10574" t="n">
        <v>0</v>
      </c>
      <c r="K10574" t="n">
        <v>-40</v>
      </c>
      <c r="L10574" t="n">
        <v>0</v>
      </c>
      <c r="M10574" t="n">
        <v>0</v>
      </c>
      <c r="O10574" t="n">
        <v>0</v>
      </c>
    </row>
    <row r="10575">
      <c r="A10575" s="8" t="n">
        <v>46228</v>
      </c>
      <c r="B10575" t="inlineStr">
        <is>
          <t>B6</t>
        </is>
      </c>
      <c r="C10575" s="9">
        <f>_xlfn.XLOOKUP(B10575,Carriers[Code],Carriers[Airline])</f>
        <v/>
      </c>
      <c r="D10575" t="n">
        <v>451</v>
      </c>
      <c r="E10575" t="inlineStr">
        <is>
          <t>MCO</t>
        </is>
      </c>
      <c r="F10575" s="10" t="n">
        <v>1755</v>
      </c>
      <c r="G10575" t="inlineStr">
        <is>
          <t>1700-1759</t>
        </is>
      </c>
      <c r="H10575" s="9">
        <f>INT(F10575/100)</f>
        <v/>
      </c>
      <c r="I10575" t="n">
        <v>-1</v>
      </c>
      <c r="J10575" t="n">
        <v>0</v>
      </c>
      <c r="K10575" t="n">
        <v>-14</v>
      </c>
      <c r="L10575" t="n">
        <v>0</v>
      </c>
      <c r="M10575" t="n">
        <v>0</v>
      </c>
      <c r="O10575" t="n">
        <v>0</v>
      </c>
    </row>
    <row r="10576">
      <c r="A10576" s="8" t="n">
        <v>46228</v>
      </c>
      <c r="B10576" t="inlineStr">
        <is>
          <t>DL</t>
        </is>
      </c>
      <c r="C10576" s="9">
        <f>_xlfn.XLOOKUP(B10576,Carriers[Code],Carriers[Airline])</f>
        <v/>
      </c>
      <c r="D10576" t="n">
        <v>1098</v>
      </c>
      <c r="E10576" t="inlineStr">
        <is>
          <t>MSP</t>
        </is>
      </c>
      <c r="F10576" s="10" t="n">
        <v>1755</v>
      </c>
      <c r="G10576" t="inlineStr">
        <is>
          <t>1700-1759</t>
        </is>
      </c>
      <c r="H10576" s="9">
        <f>INT(F10576/100)</f>
        <v/>
      </c>
      <c r="I10576" t="n">
        <v>-7</v>
      </c>
      <c r="J10576" t="n">
        <v>0</v>
      </c>
      <c r="K10576" t="n">
        <v>-8</v>
      </c>
      <c r="L10576" t="n">
        <v>0</v>
      </c>
      <c r="M10576" t="n">
        <v>0</v>
      </c>
      <c r="O10576" t="n">
        <v>0</v>
      </c>
    </row>
    <row r="10577">
      <c r="A10577" s="8" t="n">
        <v>46228</v>
      </c>
      <c r="B10577" t="inlineStr">
        <is>
          <t>DL</t>
        </is>
      </c>
      <c r="C10577" s="9">
        <f>_xlfn.XLOOKUP(B10577,Carriers[Code],Carriers[Airline])</f>
        <v/>
      </c>
      <c r="D10577" t="n">
        <v>2464</v>
      </c>
      <c r="E10577" t="inlineStr">
        <is>
          <t>ATL</t>
        </is>
      </c>
      <c r="F10577" s="10" t="n">
        <v>1755</v>
      </c>
      <c r="G10577" t="inlineStr">
        <is>
          <t>1700-1759</t>
        </is>
      </c>
      <c r="H10577" s="9">
        <f>INT(F10577/100)</f>
        <v/>
      </c>
      <c r="I10577" t="n">
        <v>-4</v>
      </c>
      <c r="J10577" t="n">
        <v>0</v>
      </c>
      <c r="K10577" t="n">
        <v>-37</v>
      </c>
      <c r="L10577" t="n">
        <v>0</v>
      </c>
      <c r="M10577" t="n">
        <v>0</v>
      </c>
      <c r="O10577" t="n">
        <v>0</v>
      </c>
    </row>
    <row r="10578">
      <c r="A10578" s="8" t="n">
        <v>46228</v>
      </c>
      <c r="B10578" t="inlineStr">
        <is>
          <t>AS</t>
        </is>
      </c>
      <c r="C10578" s="9">
        <f>_xlfn.XLOOKUP(B10578,Carriers[Code],Carriers[Airline])</f>
        <v/>
      </c>
      <c r="D10578" t="n">
        <v>304</v>
      </c>
      <c r="E10578" t="inlineStr">
        <is>
          <t>SEA</t>
        </is>
      </c>
      <c r="F10578" s="10" t="n">
        <v>1756</v>
      </c>
      <c r="G10578" t="inlineStr">
        <is>
          <t>1700-1759</t>
        </is>
      </c>
      <c r="H10578" s="9">
        <f>INT(F10578/100)</f>
        <v/>
      </c>
      <c r="I10578" t="n">
        <v>151</v>
      </c>
      <c r="J10578" t="n">
        <v>1</v>
      </c>
      <c r="K10578" t="n">
        <v>137</v>
      </c>
      <c r="L10578" t="n">
        <v>1</v>
      </c>
      <c r="M10578" t="n">
        <v>0</v>
      </c>
      <c r="O10578" t="n">
        <v>0</v>
      </c>
      <c r="P10578" t="n">
        <v>0</v>
      </c>
      <c r="Q10578" t="n">
        <v>0</v>
      </c>
      <c r="R10578" t="n">
        <v>0</v>
      </c>
      <c r="S10578" t="n">
        <v>0</v>
      </c>
      <c r="T10578" t="n">
        <v>137</v>
      </c>
    </row>
    <row r="10579">
      <c r="A10579" s="8" t="n">
        <v>46228</v>
      </c>
      <c r="B10579" t="inlineStr">
        <is>
          <t>YX</t>
        </is>
      </c>
      <c r="C10579" s="9">
        <f>_xlfn.XLOOKUP(B10579,Carriers[Code],Carriers[Airline])</f>
        <v/>
      </c>
      <c r="D10579" t="n">
        <v>3719</v>
      </c>
      <c r="E10579" t="inlineStr">
        <is>
          <t>EWR</t>
        </is>
      </c>
      <c r="F10579" s="10" t="n">
        <v>1758</v>
      </c>
      <c r="G10579" t="inlineStr">
        <is>
          <t>1700-1759</t>
        </is>
      </c>
      <c r="H10579" s="9">
        <f>INT(F10579/100)</f>
        <v/>
      </c>
      <c r="I10579" t="n">
        <v>46</v>
      </c>
      <c r="J10579" t="n">
        <v>1</v>
      </c>
      <c r="K10579" t="n">
        <v>52</v>
      </c>
      <c r="L10579" t="n">
        <v>1</v>
      </c>
      <c r="M10579" t="n">
        <v>0</v>
      </c>
      <c r="O10579" t="n">
        <v>0</v>
      </c>
      <c r="P10579" t="n">
        <v>0</v>
      </c>
      <c r="Q10579" t="n">
        <v>0</v>
      </c>
      <c r="R10579" t="n">
        <v>52</v>
      </c>
      <c r="S10579" t="n">
        <v>0</v>
      </c>
      <c r="T10579" t="n">
        <v>0</v>
      </c>
    </row>
    <row r="10580">
      <c r="A10580" s="8" t="n">
        <v>46228</v>
      </c>
      <c r="B10580" t="inlineStr">
        <is>
          <t>B6</t>
        </is>
      </c>
      <c r="C10580" s="9">
        <f>_xlfn.XLOOKUP(B10580,Carriers[Code],Carriers[Airline])</f>
        <v/>
      </c>
      <c r="D10580" t="n">
        <v>1387</v>
      </c>
      <c r="E10580" t="inlineStr">
        <is>
          <t>LAX</t>
        </is>
      </c>
      <c r="F10580" s="10" t="n">
        <v>1800</v>
      </c>
      <c r="G10580" t="inlineStr">
        <is>
          <t>1800-1859</t>
        </is>
      </c>
      <c r="H10580" s="9">
        <f>INT(F10580/100)</f>
        <v/>
      </c>
      <c r="I10580" t="n">
        <v>4</v>
      </c>
      <c r="J10580" t="n">
        <v>0</v>
      </c>
      <c r="K10580" t="n">
        <v>-19</v>
      </c>
      <c r="L10580" t="n">
        <v>0</v>
      </c>
      <c r="M10580" t="n">
        <v>0</v>
      </c>
      <c r="O10580" t="n">
        <v>0</v>
      </c>
    </row>
    <row r="10581">
      <c r="A10581" s="8" t="n">
        <v>46228</v>
      </c>
      <c r="B10581" t="inlineStr">
        <is>
          <t>DL</t>
        </is>
      </c>
      <c r="C10581" s="9">
        <f>_xlfn.XLOOKUP(B10581,Carriers[Code],Carriers[Airline])</f>
        <v/>
      </c>
      <c r="D10581" t="n">
        <v>2805</v>
      </c>
      <c r="E10581" t="inlineStr">
        <is>
          <t>LGA</t>
        </is>
      </c>
      <c r="F10581" s="10" t="n">
        <v>1800</v>
      </c>
      <c r="G10581" t="inlineStr">
        <is>
          <t>1800-1859</t>
        </is>
      </c>
      <c r="H10581" s="9">
        <f>INT(F10581/100)</f>
        <v/>
      </c>
      <c r="I10581" t="n">
        <v>-9</v>
      </c>
      <c r="J10581" t="n">
        <v>0</v>
      </c>
      <c r="K10581" t="n">
        <v>-40</v>
      </c>
      <c r="L10581" t="n">
        <v>0</v>
      </c>
      <c r="M10581" t="n">
        <v>0</v>
      </c>
      <c r="O10581" t="n">
        <v>0</v>
      </c>
    </row>
    <row r="10582">
      <c r="A10582" s="8" t="n">
        <v>46228</v>
      </c>
      <c r="B10582" t="inlineStr">
        <is>
          <t>YX</t>
        </is>
      </c>
      <c r="C10582" s="9">
        <f>_xlfn.XLOOKUP(B10582,Carriers[Code],Carriers[Airline])</f>
        <v/>
      </c>
      <c r="D10582" t="n">
        <v>4390</v>
      </c>
      <c r="E10582" t="inlineStr">
        <is>
          <t>JFK</t>
        </is>
      </c>
      <c r="F10582" s="10" t="n">
        <v>1800</v>
      </c>
      <c r="G10582" t="inlineStr">
        <is>
          <t>1800-1859</t>
        </is>
      </c>
      <c r="H10582" s="9">
        <f>INT(F10582/100)</f>
        <v/>
      </c>
      <c r="I10582" t="n">
        <v>-3</v>
      </c>
      <c r="J10582" t="n">
        <v>0</v>
      </c>
      <c r="K10582" t="n">
        <v>-9</v>
      </c>
      <c r="L10582" t="n">
        <v>0</v>
      </c>
      <c r="M10582" t="n">
        <v>0</v>
      </c>
      <c r="O10582" t="n">
        <v>0</v>
      </c>
    </row>
    <row r="10583">
      <c r="A10583" s="8" t="n">
        <v>46228</v>
      </c>
      <c r="B10583" t="inlineStr">
        <is>
          <t>DL</t>
        </is>
      </c>
      <c r="C10583" s="9">
        <f>_xlfn.XLOOKUP(B10583,Carriers[Code],Carriers[Airline])</f>
        <v/>
      </c>
      <c r="D10583" t="n">
        <v>1297</v>
      </c>
      <c r="E10583" t="inlineStr">
        <is>
          <t>AUS</t>
        </is>
      </c>
      <c r="F10583" s="10" t="n">
        <v>1805</v>
      </c>
      <c r="G10583" t="inlineStr">
        <is>
          <t>1800-1859</t>
        </is>
      </c>
      <c r="H10583" s="9">
        <f>INT(F10583/100)</f>
        <v/>
      </c>
      <c r="I10583" t="n">
        <v>137</v>
      </c>
      <c r="J10583" t="n">
        <v>1</v>
      </c>
      <c r="K10583" t="n">
        <v>120</v>
      </c>
      <c r="L10583" t="n">
        <v>1</v>
      </c>
      <c r="M10583" t="n">
        <v>0</v>
      </c>
      <c r="O10583" t="n">
        <v>0</v>
      </c>
      <c r="P10583" t="n">
        <v>120</v>
      </c>
      <c r="Q10583" t="n">
        <v>0</v>
      </c>
      <c r="R10583" t="n">
        <v>0</v>
      </c>
      <c r="S10583" t="n">
        <v>0</v>
      </c>
      <c r="T10583" t="n">
        <v>0</v>
      </c>
    </row>
    <row r="10584">
      <c r="A10584" s="8" t="n">
        <v>46228</v>
      </c>
      <c r="B10584" t="inlineStr">
        <is>
          <t>YX</t>
        </is>
      </c>
      <c r="C10584" s="9">
        <f>_xlfn.XLOOKUP(B10584,Carriers[Code],Carriers[Airline])</f>
        <v/>
      </c>
      <c r="D10584" t="n">
        <v>3543</v>
      </c>
      <c r="E10584" t="inlineStr">
        <is>
          <t>IAD</t>
        </is>
      </c>
      <c r="F10584" s="10" t="n">
        <v>1805</v>
      </c>
      <c r="G10584" t="inlineStr">
        <is>
          <t>1800-1859</t>
        </is>
      </c>
      <c r="H10584" s="9">
        <f>INT(F10584/100)</f>
        <v/>
      </c>
      <c r="I10584" t="n">
        <v>-6</v>
      </c>
      <c r="J10584" t="n">
        <v>0</v>
      </c>
      <c r="K10584" t="n">
        <v>-39</v>
      </c>
      <c r="L10584" t="n">
        <v>0</v>
      </c>
      <c r="M10584" t="n">
        <v>0</v>
      </c>
      <c r="O10584" t="n">
        <v>0</v>
      </c>
    </row>
    <row r="10585">
      <c r="A10585" s="8" t="n">
        <v>46228</v>
      </c>
      <c r="B10585" t="inlineStr">
        <is>
          <t>YX</t>
        </is>
      </c>
      <c r="C10585" s="9">
        <f>_xlfn.XLOOKUP(B10585,Carriers[Code],Carriers[Airline])</f>
        <v/>
      </c>
      <c r="D10585" t="n">
        <v>5679</v>
      </c>
      <c r="E10585" t="inlineStr">
        <is>
          <t>PIT</t>
        </is>
      </c>
      <c r="F10585" s="10" t="n">
        <v>1810</v>
      </c>
      <c r="G10585" t="inlineStr">
        <is>
          <t>1800-1859</t>
        </is>
      </c>
      <c r="H10585" s="9">
        <f>INT(F10585/100)</f>
        <v/>
      </c>
      <c r="I10585" t="n">
        <v>-3</v>
      </c>
      <c r="J10585" t="n">
        <v>0</v>
      </c>
      <c r="K10585" t="n">
        <v>-28</v>
      </c>
      <c r="L10585" t="n">
        <v>0</v>
      </c>
      <c r="M10585" t="n">
        <v>0</v>
      </c>
      <c r="O10585" t="n">
        <v>0</v>
      </c>
    </row>
    <row r="10586">
      <c r="A10586" s="8" t="n">
        <v>46228</v>
      </c>
      <c r="B10586" t="inlineStr">
        <is>
          <t>YX</t>
        </is>
      </c>
      <c r="C10586" s="9">
        <f>_xlfn.XLOOKUP(B10586,Carriers[Code],Carriers[Airline])</f>
        <v/>
      </c>
      <c r="D10586" t="n">
        <v>4650</v>
      </c>
      <c r="E10586" t="inlineStr">
        <is>
          <t>DCA</t>
        </is>
      </c>
      <c r="F10586" s="10" t="n">
        <v>1811</v>
      </c>
      <c r="G10586" t="inlineStr">
        <is>
          <t>1800-1859</t>
        </is>
      </c>
      <c r="H10586" s="9">
        <f>INT(F10586/100)</f>
        <v/>
      </c>
      <c r="I10586" t="n">
        <v>-9</v>
      </c>
      <c r="J10586" t="n">
        <v>0</v>
      </c>
      <c r="K10586" t="n">
        <v>0</v>
      </c>
      <c r="L10586" t="n">
        <v>0</v>
      </c>
      <c r="M10586" t="n">
        <v>0</v>
      </c>
      <c r="O10586" t="n">
        <v>0</v>
      </c>
    </row>
    <row r="10587">
      <c r="A10587" s="8" t="n">
        <v>46228</v>
      </c>
      <c r="B10587" t="inlineStr">
        <is>
          <t>AA</t>
        </is>
      </c>
      <c r="C10587" s="9">
        <f>_xlfn.XLOOKUP(B10587,Carriers[Code],Carriers[Airline])</f>
        <v/>
      </c>
      <c r="D10587" t="n">
        <v>1577</v>
      </c>
      <c r="E10587" t="inlineStr">
        <is>
          <t>DFW</t>
        </is>
      </c>
      <c r="F10587" s="10" t="n">
        <v>1812</v>
      </c>
      <c r="G10587" t="inlineStr">
        <is>
          <t>1800-1859</t>
        </is>
      </c>
      <c r="H10587" s="9">
        <f>INT(F10587/100)</f>
        <v/>
      </c>
      <c r="I10587" t="n">
        <v>49</v>
      </c>
      <c r="J10587" t="n">
        <v>1</v>
      </c>
      <c r="K10587" t="n">
        <v>16</v>
      </c>
      <c r="L10587" t="n">
        <v>1</v>
      </c>
      <c r="M10587" t="n">
        <v>0</v>
      </c>
      <c r="O10587" t="n">
        <v>0</v>
      </c>
      <c r="P10587" t="n">
        <v>7</v>
      </c>
      <c r="Q10587" t="n">
        <v>0</v>
      </c>
      <c r="R10587" t="n">
        <v>0</v>
      </c>
      <c r="S10587" t="n">
        <v>0</v>
      </c>
      <c r="T10587" t="n">
        <v>9</v>
      </c>
    </row>
    <row r="10588">
      <c r="A10588" s="8" t="n">
        <v>46228</v>
      </c>
      <c r="B10588" t="inlineStr">
        <is>
          <t>MQ</t>
        </is>
      </c>
      <c r="C10588" s="9">
        <f>_xlfn.XLOOKUP(B10588,Carriers[Code],Carriers[Airline])</f>
        <v/>
      </c>
      <c r="D10588" t="n">
        <v>3408</v>
      </c>
      <c r="E10588" t="inlineStr">
        <is>
          <t>CVG</t>
        </is>
      </c>
      <c r="F10588" s="10" t="n">
        <v>1820</v>
      </c>
      <c r="G10588" t="inlineStr">
        <is>
          <t>1800-1859</t>
        </is>
      </c>
      <c r="H10588" s="9">
        <f>INT(F10588/100)</f>
        <v/>
      </c>
      <c r="I10588" t="n">
        <v>-10</v>
      </c>
      <c r="J10588" t="n">
        <v>0</v>
      </c>
      <c r="K10588" t="n">
        <v>-35</v>
      </c>
      <c r="L10588" t="n">
        <v>0</v>
      </c>
      <c r="M10588" t="n">
        <v>0</v>
      </c>
      <c r="O10588" t="n">
        <v>0</v>
      </c>
    </row>
    <row r="10589">
      <c r="A10589" s="8" t="n">
        <v>46228</v>
      </c>
      <c r="B10589" t="inlineStr">
        <is>
          <t>B6</t>
        </is>
      </c>
      <c r="C10589" s="9">
        <f>_xlfn.XLOOKUP(B10589,Carriers[Code],Carriers[Airline])</f>
        <v/>
      </c>
      <c r="D10589" t="n">
        <v>2459</v>
      </c>
      <c r="E10589" t="inlineStr">
        <is>
          <t>PHL</t>
        </is>
      </c>
      <c r="F10589" s="10" t="n">
        <v>1821</v>
      </c>
      <c r="G10589" t="inlineStr">
        <is>
          <t>1800-1859</t>
        </is>
      </c>
      <c r="H10589" s="9">
        <f>INT(F10589/100)</f>
        <v/>
      </c>
      <c r="I10589" t="n">
        <v>0</v>
      </c>
      <c r="J10589" t="n">
        <v>0</v>
      </c>
      <c r="K10589" t="n">
        <v>-9</v>
      </c>
      <c r="L10589" t="n">
        <v>0</v>
      </c>
      <c r="M10589" t="n">
        <v>0</v>
      </c>
      <c r="O10589" t="n">
        <v>0</v>
      </c>
    </row>
    <row r="10590">
      <c r="A10590" s="8" t="n">
        <v>46228</v>
      </c>
      <c r="B10590" t="inlineStr">
        <is>
          <t>UA</t>
        </is>
      </c>
      <c r="C10590" s="9">
        <f>_xlfn.XLOOKUP(B10590,Carriers[Code],Carriers[Airline])</f>
        <v/>
      </c>
      <c r="D10590" t="n">
        <v>639</v>
      </c>
      <c r="E10590" t="inlineStr">
        <is>
          <t>LAX</t>
        </is>
      </c>
      <c r="F10590" s="10" t="n">
        <v>1826</v>
      </c>
      <c r="G10590" t="inlineStr">
        <is>
          <t>1800-1859</t>
        </is>
      </c>
      <c r="H10590" s="9">
        <f>INT(F10590/100)</f>
        <v/>
      </c>
      <c r="I10590" t="n">
        <v>-1</v>
      </c>
      <c r="J10590" t="n">
        <v>0</v>
      </c>
      <c r="K10590" t="n">
        <v>-25</v>
      </c>
      <c r="L10590" t="n">
        <v>0</v>
      </c>
      <c r="M10590" t="n">
        <v>0</v>
      </c>
      <c r="O10590" t="n">
        <v>0</v>
      </c>
    </row>
    <row r="10591">
      <c r="A10591" s="8" t="n">
        <v>46228</v>
      </c>
      <c r="B10591" t="inlineStr">
        <is>
          <t>YX</t>
        </is>
      </c>
      <c r="C10591" s="9">
        <f>_xlfn.XLOOKUP(B10591,Carriers[Code],Carriers[Airline])</f>
        <v/>
      </c>
      <c r="D10591" t="n">
        <v>4692</v>
      </c>
      <c r="E10591" t="inlineStr">
        <is>
          <t>MSN</t>
        </is>
      </c>
      <c r="F10591" s="10" t="n">
        <v>1830</v>
      </c>
      <c r="G10591" t="inlineStr">
        <is>
          <t>1800-1859</t>
        </is>
      </c>
      <c r="H10591" s="9">
        <f>INT(F10591/100)</f>
        <v/>
      </c>
      <c r="I10591" t="n">
        <v>-8</v>
      </c>
      <c r="J10591" t="n">
        <v>0</v>
      </c>
      <c r="K10591" t="n">
        <v>-19</v>
      </c>
      <c r="L10591" t="n">
        <v>0</v>
      </c>
      <c r="M10591" t="n">
        <v>0</v>
      </c>
      <c r="O10591" t="n">
        <v>0</v>
      </c>
    </row>
    <row r="10592">
      <c r="A10592" s="8" t="n">
        <v>46228</v>
      </c>
      <c r="B10592" t="inlineStr">
        <is>
          <t>AA</t>
        </is>
      </c>
      <c r="C10592" s="9">
        <f>_xlfn.XLOOKUP(B10592,Carriers[Code],Carriers[Airline])</f>
        <v/>
      </c>
      <c r="D10592" t="n">
        <v>1554</v>
      </c>
      <c r="E10592" t="inlineStr">
        <is>
          <t>ORD</t>
        </is>
      </c>
      <c r="F10592" s="10" t="n">
        <v>1831</v>
      </c>
      <c r="G10592" t="inlineStr">
        <is>
          <t>1800-1859</t>
        </is>
      </c>
      <c r="H10592" s="9">
        <f>INT(F10592/100)</f>
        <v/>
      </c>
      <c r="I10592" t="n">
        <v>-7</v>
      </c>
      <c r="J10592" t="n">
        <v>0</v>
      </c>
      <c r="K10592" t="n">
        <v>-7</v>
      </c>
      <c r="L10592" t="n">
        <v>0</v>
      </c>
      <c r="M10592" t="n">
        <v>0</v>
      </c>
      <c r="O10592" t="n">
        <v>0</v>
      </c>
    </row>
    <row r="10593">
      <c r="A10593" s="8" t="n">
        <v>46228</v>
      </c>
      <c r="B10593" t="inlineStr">
        <is>
          <t>UA</t>
        </is>
      </c>
      <c r="C10593" s="9">
        <f>_xlfn.XLOOKUP(B10593,Carriers[Code],Carriers[Airline])</f>
        <v/>
      </c>
      <c r="D10593" t="n">
        <v>1015</v>
      </c>
      <c r="E10593" t="inlineStr">
        <is>
          <t>ORD</t>
        </is>
      </c>
      <c r="F10593" s="10" t="n">
        <v>1843</v>
      </c>
      <c r="G10593" t="inlineStr">
        <is>
          <t>1800-1859</t>
        </is>
      </c>
      <c r="H10593" s="9">
        <f>INT(F10593/100)</f>
        <v/>
      </c>
      <c r="I10593" t="n">
        <v>-9</v>
      </c>
      <c r="J10593" t="n">
        <v>0</v>
      </c>
      <c r="K10593" t="n">
        <v>-11</v>
      </c>
      <c r="L10593" t="n">
        <v>0</v>
      </c>
      <c r="M10593" t="n">
        <v>0</v>
      </c>
      <c r="O10593" t="n">
        <v>0</v>
      </c>
    </row>
    <row r="10594">
      <c r="A10594" s="8" t="n">
        <v>46228</v>
      </c>
      <c r="B10594" t="inlineStr">
        <is>
          <t>WN</t>
        </is>
      </c>
      <c r="C10594" s="9">
        <f>_xlfn.XLOOKUP(B10594,Carriers[Code],Carriers[Airline])</f>
        <v/>
      </c>
      <c r="D10594" t="n">
        <v>4180</v>
      </c>
      <c r="E10594" t="inlineStr">
        <is>
          <t>BWI</t>
        </is>
      </c>
      <c r="F10594" s="10" t="n">
        <v>1845</v>
      </c>
      <c r="G10594" t="inlineStr">
        <is>
          <t>1800-1859</t>
        </is>
      </c>
      <c r="H10594" s="9">
        <f>INT(F10594/100)</f>
        <v/>
      </c>
      <c r="I10594" t="n">
        <v>-3</v>
      </c>
      <c r="J10594" t="n">
        <v>0</v>
      </c>
      <c r="K10594" t="n">
        <v>-25</v>
      </c>
      <c r="L10594" t="n">
        <v>0</v>
      </c>
      <c r="M10594" t="n">
        <v>0</v>
      </c>
      <c r="O10594" t="n">
        <v>0</v>
      </c>
    </row>
    <row r="10595">
      <c r="A10595" s="8" t="n">
        <v>46228</v>
      </c>
      <c r="B10595" t="inlineStr">
        <is>
          <t>DL</t>
        </is>
      </c>
      <c r="C10595" s="9">
        <f>_xlfn.XLOOKUP(B10595,Carriers[Code],Carriers[Airline])</f>
        <v/>
      </c>
      <c r="D10595" t="n">
        <v>324</v>
      </c>
      <c r="E10595" t="inlineStr">
        <is>
          <t>SEA</t>
        </is>
      </c>
      <c r="F10595" s="10" t="n">
        <v>1850</v>
      </c>
      <c r="G10595" t="inlineStr">
        <is>
          <t>1800-1859</t>
        </is>
      </c>
      <c r="H10595" s="9">
        <f>INT(F10595/100)</f>
        <v/>
      </c>
      <c r="I10595" t="n">
        <v>-10</v>
      </c>
      <c r="J10595" t="n">
        <v>0</v>
      </c>
      <c r="K10595" t="n">
        <v>-32</v>
      </c>
      <c r="L10595" t="n">
        <v>0</v>
      </c>
      <c r="M10595" t="n">
        <v>0</v>
      </c>
      <c r="O10595" t="n">
        <v>0</v>
      </c>
    </row>
    <row r="10596">
      <c r="A10596" s="8" t="n">
        <v>46228</v>
      </c>
      <c r="B10596" t="inlineStr">
        <is>
          <t>DL</t>
        </is>
      </c>
      <c r="C10596" s="9">
        <f>_xlfn.XLOOKUP(B10596,Carriers[Code],Carriers[Airline])</f>
        <v/>
      </c>
      <c r="D10596" t="n">
        <v>2782</v>
      </c>
      <c r="E10596" t="inlineStr">
        <is>
          <t>RDU</t>
        </is>
      </c>
      <c r="F10596" s="10" t="n">
        <v>1850</v>
      </c>
      <c r="G10596" t="inlineStr">
        <is>
          <t>1800-1859</t>
        </is>
      </c>
      <c r="H10596" s="9">
        <f>INT(F10596/100)</f>
        <v/>
      </c>
      <c r="I10596" t="n">
        <v>-6</v>
      </c>
      <c r="J10596" t="n">
        <v>0</v>
      </c>
      <c r="K10596" t="n">
        <v>-26</v>
      </c>
      <c r="L10596" t="n">
        <v>0</v>
      </c>
      <c r="M10596" t="n">
        <v>0</v>
      </c>
      <c r="O10596" t="n">
        <v>0</v>
      </c>
    </row>
    <row r="10597">
      <c r="A10597" s="8" t="n">
        <v>46228</v>
      </c>
      <c r="B10597" t="inlineStr">
        <is>
          <t>AS</t>
        </is>
      </c>
      <c r="C10597" s="9">
        <f>_xlfn.XLOOKUP(B10597,Carriers[Code],Carriers[Airline])</f>
        <v/>
      </c>
      <c r="D10597" t="n">
        <v>1502</v>
      </c>
      <c r="E10597" t="inlineStr">
        <is>
          <t>ANC</t>
        </is>
      </c>
      <c r="F10597" s="10" t="n">
        <v>1852</v>
      </c>
      <c r="G10597" t="inlineStr">
        <is>
          <t>1800-1859</t>
        </is>
      </c>
      <c r="H10597" s="9">
        <f>INT(F10597/100)</f>
        <v/>
      </c>
      <c r="I10597" t="n">
        <v>-4</v>
      </c>
      <c r="J10597" t="n">
        <v>0</v>
      </c>
      <c r="K10597" t="n">
        <v>0</v>
      </c>
      <c r="L10597" t="n">
        <v>0</v>
      </c>
      <c r="M10597" t="n">
        <v>0</v>
      </c>
      <c r="O10597" t="n">
        <v>0</v>
      </c>
    </row>
    <row r="10598">
      <c r="A10598" s="8" t="n">
        <v>46228</v>
      </c>
      <c r="B10598" t="inlineStr">
        <is>
          <t>AA</t>
        </is>
      </c>
      <c r="C10598" s="9">
        <f>_xlfn.XLOOKUP(B10598,Carriers[Code],Carriers[Airline])</f>
        <v/>
      </c>
      <c r="D10598" t="n">
        <v>1552</v>
      </c>
      <c r="E10598" t="inlineStr">
        <is>
          <t>CLT</t>
        </is>
      </c>
      <c r="F10598" s="10" t="n">
        <v>1855</v>
      </c>
      <c r="G10598" t="inlineStr">
        <is>
          <t>1800-1859</t>
        </is>
      </c>
      <c r="H10598" s="9">
        <f>INT(F10598/100)</f>
        <v/>
      </c>
      <c r="I10598" t="n">
        <v>-7</v>
      </c>
      <c r="J10598" t="n">
        <v>0</v>
      </c>
      <c r="K10598" t="n">
        <v>-22</v>
      </c>
      <c r="L10598" t="n">
        <v>0</v>
      </c>
      <c r="M10598" t="n">
        <v>0</v>
      </c>
      <c r="O10598" t="n">
        <v>0</v>
      </c>
    </row>
    <row r="10599">
      <c r="A10599" s="8" t="n">
        <v>46228</v>
      </c>
      <c r="B10599" t="inlineStr">
        <is>
          <t>DL</t>
        </is>
      </c>
      <c r="C10599" s="9">
        <f>_xlfn.XLOOKUP(B10599,Carriers[Code],Carriers[Airline])</f>
        <v/>
      </c>
      <c r="D10599" t="n">
        <v>2586</v>
      </c>
      <c r="E10599" t="inlineStr">
        <is>
          <t>BNA</t>
        </is>
      </c>
      <c r="F10599" s="10" t="n">
        <v>1855</v>
      </c>
      <c r="G10599" t="inlineStr">
        <is>
          <t>1800-1859</t>
        </is>
      </c>
      <c r="H10599" s="9">
        <f>INT(F10599/100)</f>
        <v/>
      </c>
      <c r="I10599" t="n">
        <v>-8</v>
      </c>
      <c r="J10599" t="n">
        <v>0</v>
      </c>
      <c r="K10599" t="n">
        <v>-35</v>
      </c>
      <c r="L10599" t="n">
        <v>0</v>
      </c>
      <c r="M10599" t="n">
        <v>0</v>
      </c>
      <c r="O10599" t="n">
        <v>0</v>
      </c>
    </row>
    <row r="10600">
      <c r="A10600" s="8" t="n">
        <v>46228</v>
      </c>
      <c r="B10600" t="inlineStr">
        <is>
          <t>B6</t>
        </is>
      </c>
      <c r="C10600" s="9">
        <f>_xlfn.XLOOKUP(B10600,Carriers[Code],Carriers[Airline])</f>
        <v/>
      </c>
      <c r="D10600" t="n">
        <v>197</v>
      </c>
      <c r="E10600" t="inlineStr">
        <is>
          <t>SEA</t>
        </is>
      </c>
      <c r="F10600" s="10" t="n">
        <v>1901</v>
      </c>
      <c r="G10600" t="inlineStr">
        <is>
          <t>1900-1959</t>
        </is>
      </c>
      <c r="H10600" s="9">
        <f>INT(F10600/100)</f>
        <v/>
      </c>
      <c r="I10600" t="n">
        <v>89</v>
      </c>
      <c r="J10600" t="n">
        <v>1</v>
      </c>
      <c r="K10600" t="n">
        <v>72</v>
      </c>
      <c r="L10600" t="n">
        <v>1</v>
      </c>
      <c r="M10600" t="n">
        <v>0</v>
      </c>
      <c r="O10600" t="n">
        <v>0</v>
      </c>
      <c r="P10600" t="n">
        <v>0</v>
      </c>
      <c r="Q10600" t="n">
        <v>0</v>
      </c>
      <c r="R10600" t="n">
        <v>0</v>
      </c>
      <c r="S10600" t="n">
        <v>0</v>
      </c>
      <c r="T10600" t="n">
        <v>72</v>
      </c>
    </row>
    <row r="10601">
      <c r="A10601" s="8" t="n">
        <v>46228</v>
      </c>
      <c r="B10601" t="inlineStr">
        <is>
          <t>B6</t>
        </is>
      </c>
      <c r="C10601" s="9">
        <f>_xlfn.XLOOKUP(B10601,Carriers[Code],Carriers[Airline])</f>
        <v/>
      </c>
      <c r="D10601" t="n">
        <v>817</v>
      </c>
      <c r="E10601" t="inlineStr">
        <is>
          <t>JFK</t>
        </is>
      </c>
      <c r="F10601" s="10" t="n">
        <v>1905</v>
      </c>
      <c r="G10601" t="inlineStr">
        <is>
          <t>1900-1959</t>
        </is>
      </c>
      <c r="H10601" s="9">
        <f>INT(F10601/100)</f>
        <v/>
      </c>
      <c r="I10601" t="n">
        <v>-7</v>
      </c>
      <c r="J10601" t="n">
        <v>0</v>
      </c>
      <c r="K10601" t="n">
        <v>-16</v>
      </c>
      <c r="L10601" t="n">
        <v>0</v>
      </c>
      <c r="M10601" t="n">
        <v>0</v>
      </c>
      <c r="O10601" t="n">
        <v>0</v>
      </c>
    </row>
    <row r="10602">
      <c r="A10602" s="8" t="n">
        <v>46228</v>
      </c>
      <c r="B10602" t="inlineStr">
        <is>
          <t>DL</t>
        </is>
      </c>
      <c r="C10602" s="9">
        <f>_xlfn.XLOOKUP(B10602,Carriers[Code],Carriers[Airline])</f>
        <v/>
      </c>
      <c r="D10602" t="n">
        <v>973</v>
      </c>
      <c r="E10602" t="inlineStr">
        <is>
          <t>ATL</t>
        </is>
      </c>
      <c r="F10602" s="10" t="n">
        <v>1910</v>
      </c>
      <c r="G10602" t="inlineStr">
        <is>
          <t>1900-1959</t>
        </is>
      </c>
      <c r="H10602" s="9">
        <f>INT(F10602/100)</f>
        <v/>
      </c>
      <c r="I10602" t="n">
        <v>-2</v>
      </c>
      <c r="J10602" t="n">
        <v>0</v>
      </c>
      <c r="K10602" t="n">
        <v>-32</v>
      </c>
      <c r="L10602" t="n">
        <v>0</v>
      </c>
      <c r="M10602" t="n">
        <v>0</v>
      </c>
      <c r="O10602" t="n">
        <v>0</v>
      </c>
    </row>
    <row r="10603">
      <c r="A10603" s="8" t="n">
        <v>46228</v>
      </c>
      <c r="B10603" t="inlineStr">
        <is>
          <t>DL</t>
        </is>
      </c>
      <c r="C10603" s="9">
        <f>_xlfn.XLOOKUP(B10603,Carriers[Code],Carriers[Airline])</f>
        <v/>
      </c>
      <c r="D10603" t="n">
        <v>2234</v>
      </c>
      <c r="E10603" t="inlineStr">
        <is>
          <t>TPA</t>
        </is>
      </c>
      <c r="F10603" s="10" t="n">
        <v>1910</v>
      </c>
      <c r="G10603" t="inlineStr">
        <is>
          <t>1900-1959</t>
        </is>
      </c>
      <c r="H10603" s="9">
        <f>INT(F10603/100)</f>
        <v/>
      </c>
      <c r="I10603" t="n">
        <v>78</v>
      </c>
      <c r="J10603" t="n">
        <v>1</v>
      </c>
      <c r="K10603" t="n">
        <v>55</v>
      </c>
      <c r="L10603" t="n">
        <v>1</v>
      </c>
      <c r="M10603" t="n">
        <v>0</v>
      </c>
      <c r="O10603" t="n">
        <v>0</v>
      </c>
      <c r="P10603" t="n">
        <v>0</v>
      </c>
      <c r="Q10603" t="n">
        <v>0</v>
      </c>
      <c r="R10603" t="n">
        <v>0</v>
      </c>
      <c r="S10603" t="n">
        <v>0</v>
      </c>
      <c r="T10603" t="n">
        <v>55</v>
      </c>
    </row>
    <row r="10604">
      <c r="A10604" s="8" t="n">
        <v>46228</v>
      </c>
      <c r="B10604" t="inlineStr">
        <is>
          <t>WN</t>
        </is>
      </c>
      <c r="C10604" s="9">
        <f>_xlfn.XLOOKUP(B10604,Carriers[Code],Carriers[Airline])</f>
        <v/>
      </c>
      <c r="D10604" t="n">
        <v>2338</v>
      </c>
      <c r="E10604" t="inlineStr">
        <is>
          <t>BNA</t>
        </is>
      </c>
      <c r="F10604" s="10" t="n">
        <v>1910</v>
      </c>
      <c r="G10604" t="inlineStr">
        <is>
          <t>1900-1959</t>
        </is>
      </c>
      <c r="H10604" s="9">
        <f>INT(F10604/100)</f>
        <v/>
      </c>
      <c r="I10604" t="n">
        <v>-9</v>
      </c>
      <c r="J10604" t="n">
        <v>0</v>
      </c>
      <c r="K10604" t="n">
        <v>-22</v>
      </c>
      <c r="L10604" t="n">
        <v>0</v>
      </c>
      <c r="M10604" t="n">
        <v>0</v>
      </c>
      <c r="O10604" t="n">
        <v>0</v>
      </c>
    </row>
    <row r="10605">
      <c r="A10605" s="8" t="n">
        <v>46228</v>
      </c>
      <c r="B10605" t="inlineStr">
        <is>
          <t>YX</t>
        </is>
      </c>
      <c r="C10605" s="9">
        <f>_xlfn.XLOOKUP(B10605,Carriers[Code],Carriers[Airline])</f>
        <v/>
      </c>
      <c r="D10605" t="n">
        <v>4616</v>
      </c>
      <c r="E10605" t="inlineStr">
        <is>
          <t>BUF</t>
        </is>
      </c>
      <c r="F10605" s="10" t="n">
        <v>1914</v>
      </c>
      <c r="G10605" t="inlineStr">
        <is>
          <t>1900-1959</t>
        </is>
      </c>
      <c r="H10605" s="9">
        <f>INT(F10605/100)</f>
        <v/>
      </c>
      <c r="I10605" t="n">
        <v>-7</v>
      </c>
      <c r="J10605" t="n">
        <v>0</v>
      </c>
      <c r="K10605" t="n">
        <v>-26</v>
      </c>
      <c r="L10605" t="n">
        <v>0</v>
      </c>
      <c r="M10605" t="n">
        <v>0</v>
      </c>
      <c r="O10605" t="n">
        <v>0</v>
      </c>
    </row>
    <row r="10606">
      <c r="A10606" s="8" t="n">
        <v>46228</v>
      </c>
      <c r="B10606" t="inlineStr">
        <is>
          <t>B6</t>
        </is>
      </c>
      <c r="C10606" s="9">
        <f>_xlfn.XLOOKUP(B10606,Carriers[Code],Carriers[Airline])</f>
        <v/>
      </c>
      <c r="D10606" t="n">
        <v>95</v>
      </c>
      <c r="E10606" t="inlineStr">
        <is>
          <t>PDX</t>
        </is>
      </c>
      <c r="F10606" s="10" t="n">
        <v>1919</v>
      </c>
      <c r="G10606" t="inlineStr">
        <is>
          <t>1900-1959</t>
        </is>
      </c>
      <c r="H10606" s="9">
        <f>INT(F10606/100)</f>
        <v/>
      </c>
      <c r="I10606" t="n">
        <v>2</v>
      </c>
      <c r="J10606" t="n">
        <v>0</v>
      </c>
      <c r="K10606" t="n">
        <v>11</v>
      </c>
      <c r="L10606" t="n">
        <v>0</v>
      </c>
      <c r="M10606" t="n">
        <v>0</v>
      </c>
      <c r="O10606" t="n">
        <v>0</v>
      </c>
    </row>
    <row r="10607">
      <c r="A10607" s="8" t="n">
        <v>46228</v>
      </c>
      <c r="B10607" t="inlineStr">
        <is>
          <t>DL</t>
        </is>
      </c>
      <c r="C10607" s="9">
        <f>_xlfn.XLOOKUP(B10607,Carriers[Code],Carriers[Airline])</f>
        <v/>
      </c>
      <c r="D10607" t="n">
        <v>2305</v>
      </c>
      <c r="E10607" t="inlineStr">
        <is>
          <t>DFW</t>
        </is>
      </c>
      <c r="F10607" s="10" t="n">
        <v>1920</v>
      </c>
      <c r="G10607" t="inlineStr">
        <is>
          <t>1900-1959</t>
        </is>
      </c>
      <c r="H10607" s="9">
        <f>INT(F10607/100)</f>
        <v/>
      </c>
      <c r="I10607" t="n">
        <v>-6</v>
      </c>
      <c r="J10607" t="n">
        <v>0</v>
      </c>
      <c r="K10607" t="n">
        <v>-23</v>
      </c>
      <c r="L10607" t="n">
        <v>0</v>
      </c>
      <c r="M10607" t="n">
        <v>0</v>
      </c>
      <c r="O10607" t="n">
        <v>0</v>
      </c>
    </row>
    <row r="10608">
      <c r="A10608" s="8" t="n">
        <v>46228</v>
      </c>
      <c r="B10608" t="inlineStr">
        <is>
          <t>YX</t>
        </is>
      </c>
      <c r="C10608" s="9">
        <f>_xlfn.XLOOKUP(B10608,Carriers[Code],Carriers[Airline])</f>
        <v/>
      </c>
      <c r="D10608" t="n">
        <v>4662</v>
      </c>
      <c r="E10608" t="inlineStr">
        <is>
          <t>ROC</t>
        </is>
      </c>
      <c r="F10608" s="10" t="n">
        <v>1920</v>
      </c>
      <c r="G10608" t="inlineStr">
        <is>
          <t>1900-1959</t>
        </is>
      </c>
      <c r="H10608" s="9">
        <f>INT(F10608/100)</f>
        <v/>
      </c>
      <c r="I10608" t="n">
        <v>-9</v>
      </c>
      <c r="J10608" t="n">
        <v>0</v>
      </c>
      <c r="K10608" t="n">
        <v>0</v>
      </c>
      <c r="L10608" t="n">
        <v>0</v>
      </c>
      <c r="M10608" t="n">
        <v>0</v>
      </c>
      <c r="O10608" t="n">
        <v>0</v>
      </c>
    </row>
    <row r="10609">
      <c r="A10609" s="8" t="n">
        <v>46228</v>
      </c>
      <c r="B10609" t="inlineStr">
        <is>
          <t>UA</t>
        </is>
      </c>
      <c r="C10609" s="9">
        <f>_xlfn.XLOOKUP(B10609,Carriers[Code],Carriers[Airline])</f>
        <v/>
      </c>
      <c r="D10609" t="n">
        <v>2136</v>
      </c>
      <c r="E10609" t="inlineStr">
        <is>
          <t>IAD</t>
        </is>
      </c>
      <c r="F10609" s="10" t="n">
        <v>1927</v>
      </c>
      <c r="G10609" t="inlineStr">
        <is>
          <t>1900-1959</t>
        </is>
      </c>
      <c r="H10609" s="9">
        <f>INT(F10609/100)</f>
        <v/>
      </c>
      <c r="I10609" t="n">
        <v>-7</v>
      </c>
      <c r="J10609" t="n">
        <v>0</v>
      </c>
      <c r="K10609" t="n">
        <v>10</v>
      </c>
      <c r="L10609" t="n">
        <v>0</v>
      </c>
      <c r="M10609" t="n">
        <v>0</v>
      </c>
      <c r="O10609" t="n">
        <v>0</v>
      </c>
    </row>
    <row r="10610">
      <c r="A10610" s="8" t="n">
        <v>46228</v>
      </c>
      <c r="B10610" t="inlineStr">
        <is>
          <t>DL</t>
        </is>
      </c>
      <c r="C10610" s="9">
        <f>_xlfn.XLOOKUP(B10610,Carriers[Code],Carriers[Airline])</f>
        <v/>
      </c>
      <c r="D10610" t="n">
        <v>1513</v>
      </c>
      <c r="E10610" t="inlineStr">
        <is>
          <t>MCO</t>
        </is>
      </c>
      <c r="F10610" s="10" t="n">
        <v>1929</v>
      </c>
      <c r="G10610" t="inlineStr">
        <is>
          <t>1900-1959</t>
        </is>
      </c>
      <c r="H10610" s="9">
        <f>INT(F10610/100)</f>
        <v/>
      </c>
      <c r="I10610" t="n">
        <v>2</v>
      </c>
      <c r="J10610" t="n">
        <v>0</v>
      </c>
      <c r="K10610" t="n">
        <v>-18</v>
      </c>
      <c r="L10610" t="n">
        <v>0</v>
      </c>
      <c r="M10610" t="n">
        <v>0</v>
      </c>
      <c r="O10610" t="n">
        <v>0</v>
      </c>
    </row>
    <row r="10611">
      <c r="A10611" s="8" t="n">
        <v>46228</v>
      </c>
      <c r="B10611" t="inlineStr">
        <is>
          <t>YX</t>
        </is>
      </c>
      <c r="C10611" s="9">
        <f>_xlfn.XLOOKUP(B10611,Carriers[Code],Carriers[Airline])</f>
        <v/>
      </c>
      <c r="D10611" t="n">
        <v>5702</v>
      </c>
      <c r="E10611" t="inlineStr">
        <is>
          <t>JFK</t>
        </is>
      </c>
      <c r="F10611" s="10" t="n">
        <v>1930</v>
      </c>
      <c r="G10611" t="inlineStr">
        <is>
          <t>1900-1959</t>
        </is>
      </c>
      <c r="H10611" s="9">
        <f>INT(F10611/100)</f>
        <v/>
      </c>
      <c r="I10611" t="n">
        <v>-11</v>
      </c>
      <c r="J10611" t="n">
        <v>0</v>
      </c>
      <c r="K10611" t="n">
        <v>-36</v>
      </c>
      <c r="L10611" t="n">
        <v>0</v>
      </c>
      <c r="M10611" t="n">
        <v>0</v>
      </c>
      <c r="O10611" t="n">
        <v>0</v>
      </c>
    </row>
    <row r="10612">
      <c r="A10612" s="8" t="n">
        <v>46228</v>
      </c>
      <c r="B10612" t="inlineStr">
        <is>
          <t>B6</t>
        </is>
      </c>
      <c r="C10612" s="9">
        <f>_xlfn.XLOOKUP(B10612,Carriers[Code],Carriers[Airline])</f>
        <v/>
      </c>
      <c r="D10612" t="n">
        <v>247</v>
      </c>
      <c r="E10612" t="inlineStr">
        <is>
          <t>SLC</t>
        </is>
      </c>
      <c r="F10612" s="10" t="n">
        <v>1932</v>
      </c>
      <c r="G10612" t="inlineStr">
        <is>
          <t>1900-1959</t>
        </is>
      </c>
      <c r="H10612" s="9">
        <f>INT(F10612/100)</f>
        <v/>
      </c>
      <c r="I10612" t="n">
        <v>-4</v>
      </c>
      <c r="J10612" t="n">
        <v>0</v>
      </c>
      <c r="K10612" t="n">
        <v>-9</v>
      </c>
      <c r="L10612" t="n">
        <v>0</v>
      </c>
      <c r="M10612" t="n">
        <v>0</v>
      </c>
      <c r="O10612" t="n">
        <v>0</v>
      </c>
    </row>
    <row r="10613">
      <c r="A10613" s="8" t="n">
        <v>46228</v>
      </c>
      <c r="B10613" t="inlineStr">
        <is>
          <t>AA</t>
        </is>
      </c>
      <c r="C10613" s="9">
        <f>_xlfn.XLOOKUP(B10613,Carriers[Code],Carriers[Airline])</f>
        <v/>
      </c>
      <c r="D10613" t="n">
        <v>1691</v>
      </c>
      <c r="E10613" t="inlineStr">
        <is>
          <t>LAX</t>
        </is>
      </c>
      <c r="F10613" s="10" t="n">
        <v>1935</v>
      </c>
      <c r="G10613" t="inlineStr">
        <is>
          <t>1900-1959</t>
        </is>
      </c>
      <c r="H10613" s="9">
        <f>INT(F10613/100)</f>
        <v/>
      </c>
      <c r="I10613" t="n">
        <v>-11</v>
      </c>
      <c r="J10613" t="n">
        <v>0</v>
      </c>
      <c r="K10613" t="n">
        <v>-22</v>
      </c>
      <c r="L10613" t="n">
        <v>0</v>
      </c>
      <c r="M10613" t="n">
        <v>0</v>
      </c>
      <c r="O10613" t="n">
        <v>0</v>
      </c>
    </row>
    <row r="10614">
      <c r="A10614" s="8" t="n">
        <v>46228</v>
      </c>
      <c r="B10614" t="inlineStr">
        <is>
          <t>AA</t>
        </is>
      </c>
      <c r="C10614" s="9">
        <f>_xlfn.XLOOKUP(B10614,Carriers[Code],Carriers[Airline])</f>
        <v/>
      </c>
      <c r="D10614" t="n">
        <v>1147</v>
      </c>
      <c r="E10614" t="inlineStr">
        <is>
          <t>PHL</t>
        </is>
      </c>
      <c r="F10614" s="10" t="n">
        <v>1941</v>
      </c>
      <c r="G10614" t="inlineStr">
        <is>
          <t>1900-1959</t>
        </is>
      </c>
      <c r="H10614" s="9">
        <f>INT(F10614/100)</f>
        <v/>
      </c>
      <c r="I10614" t="n">
        <v>-4</v>
      </c>
      <c r="J10614" t="n">
        <v>0</v>
      </c>
      <c r="K10614" t="n">
        <v>-22</v>
      </c>
      <c r="L10614" t="n">
        <v>0</v>
      </c>
      <c r="M10614" t="n">
        <v>0</v>
      </c>
      <c r="O10614" t="n">
        <v>0</v>
      </c>
    </row>
    <row r="10615">
      <c r="A10615" s="8" t="n">
        <v>46228</v>
      </c>
      <c r="B10615" t="inlineStr">
        <is>
          <t>B6</t>
        </is>
      </c>
      <c r="C10615" s="9">
        <f>_xlfn.XLOOKUP(B10615,Carriers[Code],Carriers[Airline])</f>
        <v/>
      </c>
      <c r="D10615" t="n">
        <v>1897</v>
      </c>
      <c r="E10615" t="inlineStr">
        <is>
          <t>ATL</t>
        </is>
      </c>
      <c r="F10615" s="10" t="n">
        <v>1951</v>
      </c>
      <c r="G10615" t="inlineStr">
        <is>
          <t>1900-1959</t>
        </is>
      </c>
      <c r="H10615" s="9">
        <f>INT(F10615/100)</f>
        <v/>
      </c>
      <c r="I10615" t="n">
        <v>-4</v>
      </c>
      <c r="J10615" t="n">
        <v>0</v>
      </c>
      <c r="K10615" t="n">
        <v>-24</v>
      </c>
      <c r="L10615" t="n">
        <v>0</v>
      </c>
      <c r="M10615" t="n">
        <v>0</v>
      </c>
      <c r="O10615" t="n">
        <v>0</v>
      </c>
    </row>
    <row r="10616">
      <c r="A10616" s="8" t="n">
        <v>46228</v>
      </c>
      <c r="B10616" t="inlineStr">
        <is>
          <t>B6</t>
        </is>
      </c>
      <c r="C10616" s="9">
        <f>_xlfn.XLOOKUP(B10616,Carriers[Code],Carriers[Airline])</f>
        <v/>
      </c>
      <c r="D10616" t="n">
        <v>777</v>
      </c>
      <c r="E10616" t="inlineStr">
        <is>
          <t>LAS</t>
        </is>
      </c>
      <c r="F10616" s="10" t="n">
        <v>1959</v>
      </c>
      <c r="G10616" t="inlineStr">
        <is>
          <t>1900-1959</t>
        </is>
      </c>
      <c r="H10616" s="9">
        <f>INT(F10616/100)</f>
        <v/>
      </c>
      <c r="I10616" t="n">
        <v>-5</v>
      </c>
      <c r="J10616" t="n">
        <v>0</v>
      </c>
      <c r="K10616" t="n">
        <v>-27</v>
      </c>
      <c r="L10616" t="n">
        <v>0</v>
      </c>
      <c r="M10616" t="n">
        <v>0</v>
      </c>
      <c r="O10616" t="n">
        <v>0</v>
      </c>
    </row>
    <row r="10617">
      <c r="A10617" s="8" t="n">
        <v>46228</v>
      </c>
      <c r="B10617" t="inlineStr">
        <is>
          <t>B6</t>
        </is>
      </c>
      <c r="C10617" s="9">
        <f>_xlfn.XLOOKUP(B10617,Carriers[Code],Carriers[Airline])</f>
        <v/>
      </c>
      <c r="D10617" t="n">
        <v>993</v>
      </c>
      <c r="E10617" t="inlineStr">
        <is>
          <t>DEN</t>
        </is>
      </c>
      <c r="F10617" s="10" t="n">
        <v>1959</v>
      </c>
      <c r="G10617" t="inlineStr">
        <is>
          <t>1900-1959</t>
        </is>
      </c>
      <c r="H10617" s="9">
        <f>INT(F10617/100)</f>
        <v/>
      </c>
      <c r="I10617" t="n">
        <v>6</v>
      </c>
      <c r="J10617" t="n">
        <v>0</v>
      </c>
      <c r="K10617" t="n">
        <v>-23</v>
      </c>
      <c r="L10617" t="n">
        <v>0</v>
      </c>
      <c r="M10617" t="n">
        <v>0</v>
      </c>
      <c r="O10617" t="n">
        <v>0</v>
      </c>
    </row>
    <row r="10618">
      <c r="A10618" s="8" t="n">
        <v>46228</v>
      </c>
      <c r="B10618" t="inlineStr">
        <is>
          <t>DL</t>
        </is>
      </c>
      <c r="C10618" s="9">
        <f>_xlfn.XLOOKUP(B10618,Carriers[Code],Carriers[Airline])</f>
        <v/>
      </c>
      <c r="D10618" t="n">
        <v>2804</v>
      </c>
      <c r="E10618" t="inlineStr">
        <is>
          <t>ORD</t>
        </is>
      </c>
      <c r="F10618" s="10" t="n">
        <v>1959</v>
      </c>
      <c r="G10618" t="inlineStr">
        <is>
          <t>1900-1959</t>
        </is>
      </c>
      <c r="H10618" s="9">
        <f>INT(F10618/100)</f>
        <v/>
      </c>
      <c r="I10618" t="n">
        <v>-8</v>
      </c>
      <c r="J10618" t="n">
        <v>0</v>
      </c>
      <c r="K10618" t="n">
        <v>-32</v>
      </c>
      <c r="L10618" t="n">
        <v>0</v>
      </c>
      <c r="M10618" t="n">
        <v>0</v>
      </c>
      <c r="O10618" t="n">
        <v>0</v>
      </c>
    </row>
    <row r="10619">
      <c r="A10619" s="8" t="n">
        <v>46228</v>
      </c>
      <c r="B10619" t="inlineStr">
        <is>
          <t>YX</t>
        </is>
      </c>
      <c r="C10619" s="9">
        <f>_xlfn.XLOOKUP(B10619,Carriers[Code],Carriers[Airline])</f>
        <v/>
      </c>
      <c r="D10619" t="n">
        <v>5666</v>
      </c>
      <c r="E10619" t="inlineStr">
        <is>
          <t>DCA</t>
        </is>
      </c>
      <c r="F10619" s="10" t="n">
        <v>2005</v>
      </c>
      <c r="G10619" t="inlineStr">
        <is>
          <t>2000-2059</t>
        </is>
      </c>
      <c r="H10619" s="9">
        <f>INT(F10619/100)</f>
        <v/>
      </c>
      <c r="I10619" t="n">
        <v>-4</v>
      </c>
      <c r="J10619" t="n">
        <v>0</v>
      </c>
      <c r="K10619" t="n">
        <v>-29</v>
      </c>
      <c r="L10619" t="n">
        <v>0</v>
      </c>
      <c r="M10619" t="n">
        <v>0</v>
      </c>
      <c r="O10619" t="n">
        <v>0</v>
      </c>
    </row>
    <row r="10620">
      <c r="A10620" s="8" t="n">
        <v>46228</v>
      </c>
      <c r="B10620" t="inlineStr">
        <is>
          <t>B6</t>
        </is>
      </c>
      <c r="C10620" s="9">
        <f>_xlfn.XLOOKUP(B10620,Carriers[Code],Carriers[Airline])</f>
        <v/>
      </c>
      <c r="D10620" t="n">
        <v>455</v>
      </c>
      <c r="E10620" t="inlineStr">
        <is>
          <t>DCA</t>
        </is>
      </c>
      <c r="F10620" s="10" t="n">
        <v>2006</v>
      </c>
      <c r="G10620" t="inlineStr">
        <is>
          <t>2000-2059</t>
        </is>
      </c>
      <c r="H10620" s="9">
        <f>INT(F10620/100)</f>
        <v/>
      </c>
      <c r="I10620" t="n">
        <v>4</v>
      </c>
      <c r="J10620" t="n">
        <v>0</v>
      </c>
      <c r="K10620" t="n">
        <v>-17</v>
      </c>
      <c r="L10620" t="n">
        <v>0</v>
      </c>
      <c r="M10620" t="n">
        <v>0</v>
      </c>
      <c r="O10620" t="n">
        <v>0</v>
      </c>
    </row>
    <row r="10621">
      <c r="A10621" s="8" t="n">
        <v>46228</v>
      </c>
      <c r="B10621" t="inlineStr">
        <is>
          <t>B6</t>
        </is>
      </c>
      <c r="C10621" s="9">
        <f>_xlfn.XLOOKUP(B10621,Carriers[Code],Carriers[Airline])</f>
        <v/>
      </c>
      <c r="D10621" t="n">
        <v>1117</v>
      </c>
      <c r="E10621" t="inlineStr">
        <is>
          <t>JFK</t>
        </is>
      </c>
      <c r="F10621" s="10" t="n">
        <v>2009</v>
      </c>
      <c r="G10621" t="inlineStr">
        <is>
          <t>2000-2059</t>
        </is>
      </c>
      <c r="H10621" s="9">
        <f>INT(F10621/100)</f>
        <v/>
      </c>
      <c r="I10621" t="n">
        <v>-4</v>
      </c>
      <c r="J10621" t="n">
        <v>0</v>
      </c>
      <c r="K10621" t="n">
        <v>-12</v>
      </c>
      <c r="L10621" t="n">
        <v>0</v>
      </c>
      <c r="M10621" t="n">
        <v>0</v>
      </c>
      <c r="O10621" t="n">
        <v>0</v>
      </c>
    </row>
    <row r="10622">
      <c r="A10622" s="8" t="n">
        <v>46228</v>
      </c>
      <c r="B10622" t="inlineStr">
        <is>
          <t>B6</t>
        </is>
      </c>
      <c r="C10622" s="9">
        <f>_xlfn.XLOOKUP(B10622,Carriers[Code],Carriers[Airline])</f>
        <v/>
      </c>
      <c r="D10622" t="n">
        <v>251</v>
      </c>
      <c r="E10622" t="inlineStr">
        <is>
          <t>MCO</t>
        </is>
      </c>
      <c r="F10622" s="10" t="n">
        <v>2015</v>
      </c>
      <c r="G10622" t="inlineStr">
        <is>
          <t>2000-2059</t>
        </is>
      </c>
      <c r="H10622" s="9">
        <f>INT(F10622/100)</f>
        <v/>
      </c>
      <c r="I10622" t="n">
        <v>14</v>
      </c>
      <c r="J10622" t="n">
        <v>0</v>
      </c>
      <c r="K10622" t="n">
        <v>6</v>
      </c>
      <c r="L10622" t="n">
        <v>0</v>
      </c>
      <c r="M10622" t="n">
        <v>0</v>
      </c>
      <c r="O10622" t="n">
        <v>0</v>
      </c>
    </row>
    <row r="10623">
      <c r="A10623" s="8" t="n">
        <v>46228</v>
      </c>
      <c r="B10623" t="inlineStr">
        <is>
          <t>UA</t>
        </is>
      </c>
      <c r="C10623" s="9">
        <f>_xlfn.XLOOKUP(B10623,Carriers[Code],Carriers[Airline])</f>
        <v/>
      </c>
      <c r="D10623" t="n">
        <v>2229</v>
      </c>
      <c r="E10623" t="inlineStr">
        <is>
          <t>ORD</t>
        </is>
      </c>
      <c r="F10623" s="10" t="n">
        <v>2020</v>
      </c>
      <c r="G10623" t="inlineStr">
        <is>
          <t>2000-2059</t>
        </is>
      </c>
      <c r="H10623" s="9">
        <f>INT(F10623/100)</f>
        <v/>
      </c>
      <c r="I10623" t="n">
        <v>-10</v>
      </c>
      <c r="J10623" t="n">
        <v>0</v>
      </c>
      <c r="K10623" t="n">
        <v>-27</v>
      </c>
      <c r="L10623" t="n">
        <v>0</v>
      </c>
      <c r="M10623" t="n">
        <v>0</v>
      </c>
      <c r="O10623" t="n">
        <v>0</v>
      </c>
    </row>
    <row r="10624">
      <c r="A10624" s="8" t="n">
        <v>46228</v>
      </c>
      <c r="B10624" t="inlineStr">
        <is>
          <t>B6</t>
        </is>
      </c>
      <c r="C10624" s="9">
        <f>_xlfn.XLOOKUP(B10624,Carriers[Code],Carriers[Airline])</f>
        <v/>
      </c>
      <c r="D10624" t="n">
        <v>387</v>
      </c>
      <c r="E10624" t="inlineStr">
        <is>
          <t>LAX</t>
        </is>
      </c>
      <c r="F10624" s="10" t="n">
        <v>2025</v>
      </c>
      <c r="G10624" t="inlineStr">
        <is>
          <t>2000-2059</t>
        </is>
      </c>
      <c r="H10624" s="9">
        <f>INT(F10624/100)</f>
        <v/>
      </c>
      <c r="I10624" t="n">
        <v>-2</v>
      </c>
      <c r="J10624" t="n">
        <v>0</v>
      </c>
      <c r="K10624" t="n">
        <v>-32</v>
      </c>
      <c r="L10624" t="n">
        <v>0</v>
      </c>
      <c r="M10624" t="n">
        <v>0</v>
      </c>
      <c r="O10624" t="n">
        <v>0</v>
      </c>
    </row>
    <row r="10625">
      <c r="A10625" s="8" t="n">
        <v>46228</v>
      </c>
      <c r="B10625" t="inlineStr">
        <is>
          <t>UA</t>
        </is>
      </c>
      <c r="C10625" s="9">
        <f>_xlfn.XLOOKUP(B10625,Carriers[Code],Carriers[Airline])</f>
        <v/>
      </c>
      <c r="D10625" t="n">
        <v>2060</v>
      </c>
      <c r="E10625" t="inlineStr">
        <is>
          <t>EWR</t>
        </is>
      </c>
      <c r="F10625" s="10" t="n">
        <v>2027</v>
      </c>
      <c r="G10625" t="inlineStr">
        <is>
          <t>2000-2059</t>
        </is>
      </c>
      <c r="H10625" s="9">
        <f>INT(F10625/100)</f>
        <v/>
      </c>
      <c r="I10625" t="n">
        <v>74</v>
      </c>
      <c r="J10625" t="n">
        <v>1</v>
      </c>
      <c r="K10625" t="n">
        <v>53</v>
      </c>
      <c r="L10625" t="n">
        <v>1</v>
      </c>
      <c r="M10625" t="n">
        <v>0</v>
      </c>
      <c r="O10625" t="n">
        <v>0</v>
      </c>
      <c r="P10625" t="n">
        <v>0</v>
      </c>
      <c r="Q10625" t="n">
        <v>0</v>
      </c>
      <c r="R10625" t="n">
        <v>53</v>
      </c>
      <c r="S10625" t="n">
        <v>0</v>
      </c>
      <c r="T10625" t="n">
        <v>0</v>
      </c>
    </row>
    <row r="10626">
      <c r="A10626" s="8" t="n">
        <v>46228</v>
      </c>
      <c r="B10626" t="inlineStr">
        <is>
          <t>UA</t>
        </is>
      </c>
      <c r="C10626" s="9">
        <f>_xlfn.XLOOKUP(B10626,Carriers[Code],Carriers[Airline])</f>
        <v/>
      </c>
      <c r="D10626" t="n">
        <v>2107</v>
      </c>
      <c r="E10626" t="inlineStr">
        <is>
          <t>SFO</t>
        </is>
      </c>
      <c r="F10626" s="10" t="n">
        <v>2027</v>
      </c>
      <c r="G10626" t="inlineStr">
        <is>
          <t>2000-2059</t>
        </is>
      </c>
      <c r="H10626" s="9">
        <f>INT(F10626/100)</f>
        <v/>
      </c>
      <c r="I10626" t="n">
        <v>-8</v>
      </c>
      <c r="J10626" t="n">
        <v>0</v>
      </c>
      <c r="K10626" t="n">
        <v>-29</v>
      </c>
      <c r="L10626" t="n">
        <v>0</v>
      </c>
      <c r="M10626" t="n">
        <v>0</v>
      </c>
      <c r="O10626" t="n">
        <v>0</v>
      </c>
    </row>
    <row r="10627">
      <c r="A10627" s="8" t="n">
        <v>46228</v>
      </c>
      <c r="B10627" t="inlineStr">
        <is>
          <t>B6</t>
        </is>
      </c>
      <c r="C10627" s="9">
        <f>_xlfn.XLOOKUP(B10627,Carriers[Code],Carriers[Airline])</f>
        <v/>
      </c>
      <c r="D10627" t="n">
        <v>2421</v>
      </c>
      <c r="E10627" t="inlineStr">
        <is>
          <t>PBI</t>
        </is>
      </c>
      <c r="F10627" s="10" t="n">
        <v>2030</v>
      </c>
      <c r="G10627" t="inlineStr">
        <is>
          <t>2000-2059</t>
        </is>
      </c>
      <c r="H10627" s="9">
        <f>INT(F10627/100)</f>
        <v/>
      </c>
      <c r="I10627" t="n">
        <v>80</v>
      </c>
      <c r="J10627" t="n">
        <v>1</v>
      </c>
      <c r="K10627" t="n">
        <v>61</v>
      </c>
      <c r="L10627" t="n">
        <v>1</v>
      </c>
      <c r="M10627" t="n">
        <v>0</v>
      </c>
      <c r="O10627" t="n">
        <v>0</v>
      </c>
      <c r="P10627" t="n">
        <v>24</v>
      </c>
      <c r="Q10627" t="n">
        <v>0</v>
      </c>
      <c r="R10627" t="n">
        <v>0</v>
      </c>
      <c r="S10627" t="n">
        <v>0</v>
      </c>
      <c r="T10627" t="n">
        <v>37</v>
      </c>
    </row>
    <row r="10628">
      <c r="A10628" s="8" t="n">
        <v>46228</v>
      </c>
      <c r="B10628" t="inlineStr">
        <is>
          <t>B6</t>
        </is>
      </c>
      <c r="C10628" s="9">
        <f>_xlfn.XLOOKUP(B10628,Carriers[Code],Carriers[Airline])</f>
        <v/>
      </c>
      <c r="D10628" t="n">
        <v>1337</v>
      </c>
      <c r="E10628" t="inlineStr">
        <is>
          <t>DTW</t>
        </is>
      </c>
      <c r="F10628" s="10" t="n">
        <v>2033</v>
      </c>
      <c r="G10628" t="inlineStr">
        <is>
          <t>2000-2059</t>
        </is>
      </c>
      <c r="H10628" s="9">
        <f>INT(F10628/100)</f>
        <v/>
      </c>
      <c r="I10628" t="n">
        <v>-11</v>
      </c>
      <c r="J10628" t="n">
        <v>0</v>
      </c>
      <c r="K10628" t="n">
        <v>-22</v>
      </c>
      <c r="L10628" t="n">
        <v>0</v>
      </c>
      <c r="M10628" t="n">
        <v>0</v>
      </c>
      <c r="O10628" t="n">
        <v>0</v>
      </c>
    </row>
    <row r="10629">
      <c r="A10629" s="8" t="n">
        <v>46228</v>
      </c>
      <c r="B10629" t="inlineStr">
        <is>
          <t>B6</t>
        </is>
      </c>
      <c r="C10629" s="9">
        <f>_xlfn.XLOOKUP(B10629,Carriers[Code],Carriers[Airline])</f>
        <v/>
      </c>
      <c r="D10629" t="n">
        <v>1785</v>
      </c>
      <c r="E10629" t="inlineStr">
        <is>
          <t>PIT</t>
        </is>
      </c>
      <c r="F10629" s="10" t="n">
        <v>2038</v>
      </c>
      <c r="G10629" t="inlineStr">
        <is>
          <t>2000-2059</t>
        </is>
      </c>
      <c r="H10629" s="9">
        <f>INT(F10629/100)</f>
        <v/>
      </c>
      <c r="I10629" t="n">
        <v>-12</v>
      </c>
      <c r="J10629" t="n">
        <v>0</v>
      </c>
      <c r="K10629" t="n">
        <v>-13</v>
      </c>
      <c r="L10629" t="n">
        <v>0</v>
      </c>
      <c r="M10629" t="n">
        <v>0</v>
      </c>
      <c r="O10629" t="n">
        <v>0</v>
      </c>
    </row>
    <row r="10630">
      <c r="A10630" s="8" t="n">
        <v>46228</v>
      </c>
      <c r="B10630" t="inlineStr">
        <is>
          <t>UA</t>
        </is>
      </c>
      <c r="C10630" s="9">
        <f>_xlfn.XLOOKUP(B10630,Carriers[Code],Carriers[Airline])</f>
        <v/>
      </c>
      <c r="D10630" t="n">
        <v>2433</v>
      </c>
      <c r="E10630" t="inlineStr">
        <is>
          <t>DEN</t>
        </is>
      </c>
      <c r="F10630" s="10" t="n">
        <v>2039</v>
      </c>
      <c r="G10630" t="inlineStr">
        <is>
          <t>2000-2059</t>
        </is>
      </c>
      <c r="H10630" s="9">
        <f>INT(F10630/100)</f>
        <v/>
      </c>
      <c r="I10630" t="n">
        <v>10</v>
      </c>
      <c r="J10630" t="n">
        <v>0</v>
      </c>
      <c r="K10630" t="n">
        <v>-26</v>
      </c>
      <c r="L10630" t="n">
        <v>0</v>
      </c>
      <c r="M10630" t="n">
        <v>0</v>
      </c>
      <c r="O10630" t="n">
        <v>0</v>
      </c>
    </row>
    <row r="10631">
      <c r="A10631" s="8" t="n">
        <v>46228</v>
      </c>
      <c r="B10631" t="inlineStr">
        <is>
          <t>B6</t>
        </is>
      </c>
      <c r="C10631" s="9">
        <f>_xlfn.XLOOKUP(B10631,Carriers[Code],Carriers[Airline])</f>
        <v/>
      </c>
      <c r="D10631" t="n">
        <v>206</v>
      </c>
      <c r="E10631" t="inlineStr">
        <is>
          <t>PQI</t>
        </is>
      </c>
      <c r="F10631" s="10" t="n">
        <v>2055</v>
      </c>
      <c r="G10631" t="inlineStr">
        <is>
          <t>2000-2059</t>
        </is>
      </c>
      <c r="H10631" s="9">
        <f>INT(F10631/100)</f>
        <v/>
      </c>
      <c r="I10631" t="n">
        <v>-8</v>
      </c>
      <c r="J10631" t="n">
        <v>0</v>
      </c>
      <c r="K10631" t="n">
        <v>-17</v>
      </c>
      <c r="L10631" t="n">
        <v>0</v>
      </c>
      <c r="M10631" t="n">
        <v>0</v>
      </c>
      <c r="O10631" t="n">
        <v>0</v>
      </c>
    </row>
    <row r="10632">
      <c r="A10632" s="8" t="n">
        <v>46228</v>
      </c>
      <c r="B10632" t="inlineStr">
        <is>
          <t>B6</t>
        </is>
      </c>
      <c r="C10632" s="9">
        <f>_xlfn.XLOOKUP(B10632,Carriers[Code],Carriers[Airline])</f>
        <v/>
      </c>
      <c r="D10632" t="n">
        <v>413</v>
      </c>
      <c r="E10632" t="inlineStr">
        <is>
          <t>SFO</t>
        </is>
      </c>
      <c r="F10632" s="10" t="n">
        <v>2055</v>
      </c>
      <c r="G10632" t="inlineStr">
        <is>
          <t>2000-2059</t>
        </is>
      </c>
      <c r="H10632" s="9">
        <f>INT(F10632/100)</f>
        <v/>
      </c>
      <c r="I10632" t="n">
        <v>-10</v>
      </c>
      <c r="J10632" t="n">
        <v>0</v>
      </c>
      <c r="K10632" t="n">
        <v>-41</v>
      </c>
      <c r="L10632" t="n">
        <v>0</v>
      </c>
      <c r="M10632" t="n">
        <v>0</v>
      </c>
      <c r="O10632" t="n">
        <v>0</v>
      </c>
    </row>
    <row r="10633">
      <c r="A10633" s="8" t="n">
        <v>46228</v>
      </c>
      <c r="B10633" t="inlineStr">
        <is>
          <t>B6</t>
        </is>
      </c>
      <c r="C10633" s="9">
        <f>_xlfn.XLOOKUP(B10633,Carriers[Code],Carriers[Airline])</f>
        <v/>
      </c>
      <c r="D10633" t="n">
        <v>2783</v>
      </c>
      <c r="E10633" t="inlineStr">
        <is>
          <t>RDU</t>
        </is>
      </c>
      <c r="F10633" s="10" t="n">
        <v>2100</v>
      </c>
      <c r="G10633" t="inlineStr">
        <is>
          <t>2100-2159</t>
        </is>
      </c>
      <c r="H10633" s="9">
        <f>INT(F10633/100)</f>
        <v/>
      </c>
      <c r="I10633" t="n">
        <v>-6</v>
      </c>
      <c r="J10633" t="n">
        <v>0</v>
      </c>
      <c r="K10633" t="n">
        <v>-16</v>
      </c>
      <c r="L10633" t="n">
        <v>0</v>
      </c>
      <c r="M10633" t="n">
        <v>0</v>
      </c>
      <c r="O10633" t="n">
        <v>0</v>
      </c>
    </row>
    <row r="10634">
      <c r="A10634" s="8" t="n">
        <v>46228</v>
      </c>
      <c r="B10634" t="inlineStr">
        <is>
          <t>WN</t>
        </is>
      </c>
      <c r="C10634" s="9">
        <f>_xlfn.XLOOKUP(B10634,Carriers[Code],Carriers[Airline])</f>
        <v/>
      </c>
      <c r="D10634" t="n">
        <v>749</v>
      </c>
      <c r="E10634" t="inlineStr">
        <is>
          <t>BWI</t>
        </is>
      </c>
      <c r="F10634" s="10" t="n">
        <v>2100</v>
      </c>
      <c r="G10634" t="inlineStr">
        <is>
          <t>2100-2159</t>
        </is>
      </c>
      <c r="H10634" s="9">
        <f>INT(F10634/100)</f>
        <v/>
      </c>
      <c r="I10634" t="n">
        <v>15</v>
      </c>
      <c r="J10634" t="n">
        <v>1</v>
      </c>
      <c r="K10634" t="n">
        <v>-15</v>
      </c>
      <c r="L10634" t="n">
        <v>0</v>
      </c>
      <c r="M10634" t="n">
        <v>0</v>
      </c>
      <c r="O10634" t="n">
        <v>0</v>
      </c>
    </row>
    <row r="10635">
      <c r="A10635" s="8" t="n">
        <v>46228</v>
      </c>
      <c r="B10635" t="inlineStr">
        <is>
          <t>B6</t>
        </is>
      </c>
      <c r="C10635" s="9">
        <f>_xlfn.XLOOKUP(B10635,Carriers[Code],Carriers[Airline])</f>
        <v/>
      </c>
      <c r="D10635" t="n">
        <v>591</v>
      </c>
      <c r="E10635" t="inlineStr">
        <is>
          <t>TPA</t>
        </is>
      </c>
      <c r="F10635" s="10" t="n">
        <v>2103</v>
      </c>
      <c r="G10635" t="inlineStr">
        <is>
          <t>2100-2159</t>
        </is>
      </c>
      <c r="H10635" s="9">
        <f>INT(F10635/100)</f>
        <v/>
      </c>
      <c r="I10635" t="n">
        <v>0</v>
      </c>
      <c r="J10635" t="n">
        <v>0</v>
      </c>
      <c r="K10635" t="n">
        <v>-11</v>
      </c>
      <c r="L10635" t="n">
        <v>0</v>
      </c>
      <c r="M10635" t="n">
        <v>0</v>
      </c>
      <c r="O10635" t="n">
        <v>0</v>
      </c>
    </row>
    <row r="10636">
      <c r="A10636" s="8" t="n">
        <v>46228</v>
      </c>
      <c r="B10636" t="inlineStr">
        <is>
          <t>YX</t>
        </is>
      </c>
      <c r="C10636" s="9">
        <f>_xlfn.XLOOKUP(B10636,Carriers[Code],Carriers[Airline])</f>
        <v/>
      </c>
      <c r="D10636" t="n">
        <v>4715</v>
      </c>
      <c r="E10636" t="inlineStr">
        <is>
          <t>MDT</t>
        </is>
      </c>
      <c r="F10636" s="10" t="n">
        <v>2115</v>
      </c>
      <c r="G10636" t="inlineStr">
        <is>
          <t>2100-2159</t>
        </is>
      </c>
      <c r="H10636" s="9">
        <f>INT(F10636/100)</f>
        <v/>
      </c>
      <c r="I10636" t="n">
        <v>-1</v>
      </c>
      <c r="J10636" t="n">
        <v>0</v>
      </c>
      <c r="K10636" t="n">
        <v>-9</v>
      </c>
      <c r="L10636" t="n">
        <v>0</v>
      </c>
      <c r="M10636" t="n">
        <v>0</v>
      </c>
      <c r="O10636" t="n">
        <v>0</v>
      </c>
    </row>
    <row r="10637">
      <c r="A10637" s="8" t="n">
        <v>46228</v>
      </c>
      <c r="B10637" t="inlineStr">
        <is>
          <t>B6</t>
        </is>
      </c>
      <c r="C10637" s="9">
        <f>_xlfn.XLOOKUP(B10637,Carriers[Code],Carriers[Airline])</f>
        <v/>
      </c>
      <c r="D10637" t="n">
        <v>845</v>
      </c>
      <c r="E10637" t="inlineStr">
        <is>
          <t>SYR</t>
        </is>
      </c>
      <c r="F10637" s="10" t="n">
        <v>2135</v>
      </c>
      <c r="G10637" t="inlineStr">
        <is>
          <t>2100-2159</t>
        </is>
      </c>
      <c r="H10637" s="9">
        <f>INT(F10637/100)</f>
        <v/>
      </c>
      <c r="I10637" t="n">
        <v>-7</v>
      </c>
      <c r="J10637" t="n">
        <v>0</v>
      </c>
      <c r="K10637" t="n">
        <v>-12</v>
      </c>
      <c r="L10637" t="n">
        <v>0</v>
      </c>
      <c r="M10637" t="n">
        <v>0</v>
      </c>
      <c r="O10637" t="n">
        <v>0</v>
      </c>
    </row>
    <row r="10638">
      <c r="A10638" s="8" t="n">
        <v>46228</v>
      </c>
      <c r="B10638" t="inlineStr">
        <is>
          <t>B6</t>
        </is>
      </c>
      <c r="C10638" s="9">
        <f>_xlfn.XLOOKUP(B10638,Carriers[Code],Carriers[Airline])</f>
        <v/>
      </c>
      <c r="D10638" t="n">
        <v>715</v>
      </c>
      <c r="E10638" t="inlineStr">
        <is>
          <t>BUF</t>
        </is>
      </c>
      <c r="F10638" s="10" t="n">
        <v>2210</v>
      </c>
      <c r="G10638" t="inlineStr">
        <is>
          <t>2200-2259</t>
        </is>
      </c>
      <c r="H10638" s="9">
        <f>INT(F10638/100)</f>
        <v/>
      </c>
      <c r="I10638" t="n">
        <v>-1</v>
      </c>
      <c r="J10638" t="n">
        <v>0</v>
      </c>
      <c r="K10638" t="n">
        <v>-17</v>
      </c>
      <c r="L10638" t="n">
        <v>0</v>
      </c>
      <c r="M10638" t="n">
        <v>0</v>
      </c>
      <c r="O10638" t="n">
        <v>0</v>
      </c>
    </row>
    <row r="10639">
      <c r="A10639" s="8" t="n">
        <v>46228</v>
      </c>
      <c r="B10639" t="inlineStr">
        <is>
          <t>B6</t>
        </is>
      </c>
      <c r="C10639" s="9">
        <f>_xlfn.XLOOKUP(B10639,Carriers[Code],Carriers[Airline])</f>
        <v/>
      </c>
      <c r="D10639" t="n">
        <v>561</v>
      </c>
      <c r="E10639" t="inlineStr">
        <is>
          <t>SJU</t>
        </is>
      </c>
      <c r="F10639" s="10" t="n">
        <v>2232</v>
      </c>
      <c r="G10639" t="inlineStr">
        <is>
          <t>2200-2259</t>
        </is>
      </c>
      <c r="H10639" s="9">
        <f>INT(F10639/100)</f>
        <v/>
      </c>
      <c r="I10639" t="n">
        <v>192</v>
      </c>
      <c r="J10639" t="n">
        <v>1</v>
      </c>
      <c r="K10639" t="n">
        <v>176</v>
      </c>
      <c r="L10639" t="n">
        <v>1</v>
      </c>
      <c r="M10639" t="n">
        <v>0</v>
      </c>
      <c r="O10639" t="n">
        <v>0</v>
      </c>
      <c r="P10639" t="n">
        <v>176</v>
      </c>
      <c r="Q10639" t="n">
        <v>0</v>
      </c>
      <c r="R10639" t="n">
        <v>0</v>
      </c>
      <c r="S10639" t="n">
        <v>0</v>
      </c>
      <c r="T10639" t="n">
        <v>0</v>
      </c>
    </row>
    <row r="10640">
      <c r="A10640" s="8" t="n">
        <v>46229</v>
      </c>
      <c r="B10640" t="inlineStr">
        <is>
          <t>B6</t>
        </is>
      </c>
      <c r="C10640" s="9">
        <f>_xlfn.XLOOKUP(B10640,Carriers[Code],Carriers[Airline])</f>
        <v/>
      </c>
      <c r="D10640" t="n">
        <v>917</v>
      </c>
      <c r="E10640" t="inlineStr">
        <is>
          <t>JFK</t>
        </is>
      </c>
      <c r="F10640" s="10" t="n">
        <v>501</v>
      </c>
      <c r="G10640" t="inlineStr">
        <is>
          <t>0001-0559</t>
        </is>
      </c>
      <c r="H10640" s="9">
        <f>INT(F10640/100)</f>
        <v/>
      </c>
      <c r="I10640" t="n">
        <v>-3</v>
      </c>
      <c r="J10640" t="n">
        <v>0</v>
      </c>
      <c r="K10640" t="n">
        <v>-11</v>
      </c>
      <c r="L10640" t="n">
        <v>0</v>
      </c>
      <c r="M10640" t="n">
        <v>0</v>
      </c>
      <c r="O10640" t="n">
        <v>0</v>
      </c>
    </row>
    <row r="10641">
      <c r="A10641" s="8" t="n">
        <v>46229</v>
      </c>
      <c r="B10641" t="inlineStr">
        <is>
          <t>AA</t>
        </is>
      </c>
      <c r="C10641" s="9">
        <f>_xlfn.XLOOKUP(B10641,Carriers[Code],Carriers[Airline])</f>
        <v/>
      </c>
      <c r="D10641" t="n">
        <v>1418</v>
      </c>
      <c r="E10641" t="inlineStr">
        <is>
          <t>MIA</t>
        </is>
      </c>
      <c r="F10641" s="10" t="n">
        <v>510</v>
      </c>
      <c r="G10641" t="inlineStr">
        <is>
          <t>0001-0559</t>
        </is>
      </c>
      <c r="H10641" s="9">
        <f>INT(F10641/100)</f>
        <v/>
      </c>
      <c r="I10641" t="n">
        <v>49</v>
      </c>
      <c r="J10641" t="n">
        <v>1</v>
      </c>
      <c r="K10641" t="n">
        <v>44</v>
      </c>
      <c r="L10641" t="n">
        <v>1</v>
      </c>
      <c r="M10641" t="n">
        <v>0</v>
      </c>
      <c r="O10641" t="n">
        <v>0</v>
      </c>
      <c r="P10641" t="n">
        <v>44</v>
      </c>
      <c r="Q10641" t="n">
        <v>0</v>
      </c>
      <c r="R10641" t="n">
        <v>0</v>
      </c>
      <c r="S10641" t="n">
        <v>0</v>
      </c>
      <c r="T10641" t="n">
        <v>0</v>
      </c>
    </row>
    <row r="10642">
      <c r="A10642" s="8" t="n">
        <v>46229</v>
      </c>
      <c r="B10642" t="inlineStr">
        <is>
          <t>AA</t>
        </is>
      </c>
      <c r="C10642" s="9">
        <f>_xlfn.XLOOKUP(B10642,Carriers[Code],Carriers[Airline])</f>
        <v/>
      </c>
      <c r="D10642" t="n">
        <v>3324</v>
      </c>
      <c r="E10642" t="inlineStr">
        <is>
          <t>ORD</t>
        </is>
      </c>
      <c r="F10642" s="10" t="n">
        <v>510</v>
      </c>
      <c r="G10642" t="inlineStr">
        <is>
          <t>0001-0559</t>
        </is>
      </c>
      <c r="H10642" s="9">
        <f>INT(F10642/100)</f>
        <v/>
      </c>
      <c r="I10642" t="n">
        <v>-7</v>
      </c>
      <c r="J10642" t="n">
        <v>0</v>
      </c>
      <c r="K10642" t="n">
        <v>-29</v>
      </c>
      <c r="L10642" t="n">
        <v>0</v>
      </c>
      <c r="M10642" t="n">
        <v>0</v>
      </c>
      <c r="O10642" t="n">
        <v>0</v>
      </c>
    </row>
    <row r="10643">
      <c r="A10643" s="8" t="n">
        <v>46229</v>
      </c>
      <c r="B10643" t="inlineStr">
        <is>
          <t>B6</t>
        </is>
      </c>
      <c r="C10643" s="9">
        <f>_xlfn.XLOOKUP(B10643,Carriers[Code],Carriers[Airline])</f>
        <v/>
      </c>
      <c r="D10643" t="n">
        <v>569</v>
      </c>
      <c r="E10643" t="inlineStr">
        <is>
          <t>FLL</t>
        </is>
      </c>
      <c r="F10643" s="10" t="n">
        <v>510</v>
      </c>
      <c r="G10643" t="inlineStr">
        <is>
          <t>0001-0559</t>
        </is>
      </c>
      <c r="H10643" s="9">
        <f>INT(F10643/100)</f>
        <v/>
      </c>
      <c r="I10643" t="n">
        <v>20</v>
      </c>
      <c r="J10643" t="n">
        <v>1</v>
      </c>
      <c r="K10643" t="n">
        <v>11</v>
      </c>
      <c r="L10643" t="n">
        <v>0</v>
      </c>
      <c r="M10643" t="n">
        <v>0</v>
      </c>
      <c r="O10643" t="n">
        <v>0</v>
      </c>
    </row>
    <row r="10644">
      <c r="A10644" s="8" t="n">
        <v>46229</v>
      </c>
      <c r="B10644" t="inlineStr">
        <is>
          <t>WN</t>
        </is>
      </c>
      <c r="C10644" s="9">
        <f>_xlfn.XLOOKUP(B10644,Carriers[Code],Carriers[Airline])</f>
        <v/>
      </c>
      <c r="D10644" t="n">
        <v>4156</v>
      </c>
      <c r="E10644" t="inlineStr">
        <is>
          <t>DEN</t>
        </is>
      </c>
      <c r="F10644" s="10" t="n">
        <v>515</v>
      </c>
      <c r="G10644" t="inlineStr">
        <is>
          <t>0001-0559</t>
        </is>
      </c>
      <c r="H10644" s="9">
        <f>INT(F10644/100)</f>
        <v/>
      </c>
      <c r="I10644" t="n">
        <v>-3</v>
      </c>
      <c r="J10644" t="n">
        <v>0</v>
      </c>
      <c r="K10644" t="n">
        <v>-14</v>
      </c>
      <c r="L10644" t="n">
        <v>0</v>
      </c>
      <c r="M10644" t="n">
        <v>0</v>
      </c>
      <c r="O10644" t="n">
        <v>0</v>
      </c>
    </row>
    <row r="10645">
      <c r="A10645" s="8" t="n">
        <v>46229</v>
      </c>
      <c r="B10645" t="inlineStr">
        <is>
          <t>DL</t>
        </is>
      </c>
      <c r="C10645" s="9">
        <f>_xlfn.XLOOKUP(B10645,Carriers[Code],Carriers[Airline])</f>
        <v/>
      </c>
      <c r="D10645" t="n">
        <v>1019</v>
      </c>
      <c r="E10645" t="inlineStr">
        <is>
          <t>DTW</t>
        </is>
      </c>
      <c r="F10645" s="10" t="n">
        <v>530</v>
      </c>
      <c r="G10645" t="inlineStr">
        <is>
          <t>0001-0559</t>
        </is>
      </c>
      <c r="H10645" s="9">
        <f>INT(F10645/100)</f>
        <v/>
      </c>
      <c r="I10645" t="n">
        <v>-1</v>
      </c>
      <c r="J10645" t="n">
        <v>0</v>
      </c>
      <c r="K10645" t="n">
        <v>-20</v>
      </c>
      <c r="L10645" t="n">
        <v>0</v>
      </c>
      <c r="M10645" t="n">
        <v>0</v>
      </c>
      <c r="O10645" t="n">
        <v>0</v>
      </c>
    </row>
    <row r="10646">
      <c r="A10646" s="8" t="n">
        <v>46229</v>
      </c>
      <c r="B10646" t="inlineStr">
        <is>
          <t>DL</t>
        </is>
      </c>
      <c r="C10646" s="9">
        <f>_xlfn.XLOOKUP(B10646,Carriers[Code],Carriers[Airline])</f>
        <v/>
      </c>
      <c r="D10646" t="n">
        <v>2242</v>
      </c>
      <c r="E10646" t="inlineStr">
        <is>
          <t>ATL</t>
        </is>
      </c>
      <c r="F10646" s="10" t="n">
        <v>530</v>
      </c>
      <c r="G10646" t="inlineStr">
        <is>
          <t>0001-0559</t>
        </is>
      </c>
      <c r="H10646" s="9">
        <f>INT(F10646/100)</f>
        <v/>
      </c>
      <c r="I10646" t="n">
        <v>1</v>
      </c>
      <c r="J10646" t="n">
        <v>0</v>
      </c>
      <c r="K10646" t="n">
        <v>-24</v>
      </c>
      <c r="L10646" t="n">
        <v>0</v>
      </c>
      <c r="M10646" t="n">
        <v>0</v>
      </c>
      <c r="O10646" t="n">
        <v>0</v>
      </c>
    </row>
    <row r="10647">
      <c r="A10647" s="8" t="n">
        <v>46229</v>
      </c>
      <c r="B10647" t="inlineStr">
        <is>
          <t>WN</t>
        </is>
      </c>
      <c r="C10647" s="9">
        <f>_xlfn.XLOOKUP(B10647,Carriers[Code],Carriers[Airline])</f>
        <v/>
      </c>
      <c r="D10647" t="n">
        <v>727</v>
      </c>
      <c r="E10647" t="inlineStr">
        <is>
          <t>BWI</t>
        </is>
      </c>
      <c r="F10647" s="10" t="n">
        <v>530</v>
      </c>
      <c r="G10647" t="inlineStr">
        <is>
          <t>0001-0559</t>
        </is>
      </c>
      <c r="H10647" s="9">
        <f>INT(F10647/100)</f>
        <v/>
      </c>
      <c r="I10647" t="n">
        <v>-5</v>
      </c>
      <c r="J10647" t="n">
        <v>0</v>
      </c>
      <c r="K10647" t="n">
        <v>-17</v>
      </c>
      <c r="L10647" t="n">
        <v>0</v>
      </c>
      <c r="M10647" t="n">
        <v>0</v>
      </c>
      <c r="O10647" t="n">
        <v>0</v>
      </c>
    </row>
    <row r="10648">
      <c r="A10648" s="8" t="n">
        <v>46229</v>
      </c>
      <c r="B10648" t="inlineStr">
        <is>
          <t>UA</t>
        </is>
      </c>
      <c r="C10648" s="9">
        <f>_xlfn.XLOOKUP(B10648,Carriers[Code],Carriers[Airline])</f>
        <v/>
      </c>
      <c r="D10648" t="n">
        <v>1734</v>
      </c>
      <c r="E10648" t="inlineStr">
        <is>
          <t>IAD</t>
        </is>
      </c>
      <c r="F10648" s="10" t="n">
        <v>545</v>
      </c>
      <c r="G10648" t="inlineStr">
        <is>
          <t>0001-0559</t>
        </is>
      </c>
      <c r="H10648" s="9">
        <f>INT(F10648/100)</f>
        <v/>
      </c>
      <c r="I10648" t="n">
        <v>-2</v>
      </c>
      <c r="J10648" t="n">
        <v>0</v>
      </c>
      <c r="K10648" t="n">
        <v>-12</v>
      </c>
      <c r="L10648" t="n">
        <v>0</v>
      </c>
      <c r="M10648" t="n">
        <v>0</v>
      </c>
      <c r="O10648" t="n">
        <v>0</v>
      </c>
    </row>
    <row r="10649">
      <c r="A10649" s="8" t="n">
        <v>46229</v>
      </c>
      <c r="B10649" t="inlineStr">
        <is>
          <t>WN</t>
        </is>
      </c>
      <c r="C10649" s="9">
        <f>_xlfn.XLOOKUP(B10649,Carriers[Code],Carriers[Airline])</f>
        <v/>
      </c>
      <c r="D10649" t="n">
        <v>752</v>
      </c>
      <c r="E10649" t="inlineStr">
        <is>
          <t>STL</t>
        </is>
      </c>
      <c r="F10649" s="10" t="n">
        <v>550</v>
      </c>
      <c r="G10649" t="inlineStr">
        <is>
          <t>0001-0559</t>
        </is>
      </c>
      <c r="H10649" s="9">
        <f>INT(F10649/100)</f>
        <v/>
      </c>
      <c r="I10649" t="n">
        <v>-4</v>
      </c>
      <c r="J10649" t="n">
        <v>0</v>
      </c>
      <c r="K10649" t="n">
        <v>-14</v>
      </c>
      <c r="L10649" t="n">
        <v>0</v>
      </c>
      <c r="M10649" t="n">
        <v>0</v>
      </c>
      <c r="O10649" t="n">
        <v>0</v>
      </c>
    </row>
    <row r="10650">
      <c r="A10650" s="8" t="n">
        <v>46229</v>
      </c>
      <c r="B10650" t="inlineStr">
        <is>
          <t>DL</t>
        </is>
      </c>
      <c r="C10650" s="9">
        <f>_xlfn.XLOOKUP(B10650,Carriers[Code],Carriers[Airline])</f>
        <v/>
      </c>
      <c r="D10650" t="n">
        <v>2303</v>
      </c>
      <c r="E10650" t="inlineStr">
        <is>
          <t>MSP</t>
        </is>
      </c>
      <c r="F10650" s="10" t="n">
        <v>555</v>
      </c>
      <c r="G10650" t="inlineStr">
        <is>
          <t>0001-0559</t>
        </is>
      </c>
      <c r="H10650" s="9">
        <f>INT(F10650/100)</f>
        <v/>
      </c>
      <c r="I10650" t="n">
        <v>-7</v>
      </c>
      <c r="J10650" t="n">
        <v>0</v>
      </c>
      <c r="K10650" t="n">
        <v>-17</v>
      </c>
      <c r="L10650" t="n">
        <v>0</v>
      </c>
      <c r="M10650" t="n">
        <v>0</v>
      </c>
      <c r="O10650" t="n">
        <v>0</v>
      </c>
    </row>
    <row r="10651">
      <c r="A10651" s="8" t="n">
        <v>46229</v>
      </c>
      <c r="B10651" t="inlineStr">
        <is>
          <t>AA</t>
        </is>
      </c>
      <c r="C10651" s="9">
        <f>_xlfn.XLOOKUP(B10651,Carriers[Code],Carriers[Airline])</f>
        <v/>
      </c>
      <c r="D10651" t="n">
        <v>873</v>
      </c>
      <c r="E10651" t="inlineStr">
        <is>
          <t>MIA</t>
        </is>
      </c>
      <c r="F10651" s="10" t="n">
        <v>600</v>
      </c>
      <c r="G10651" t="inlineStr">
        <is>
          <t>0600-0659</t>
        </is>
      </c>
      <c r="H10651" s="9">
        <f>INT(F10651/100)</f>
        <v/>
      </c>
      <c r="I10651" t="n">
        <v>8</v>
      </c>
      <c r="J10651" t="n">
        <v>0</v>
      </c>
      <c r="K10651" t="n">
        <v>-7</v>
      </c>
      <c r="L10651" t="n">
        <v>0</v>
      </c>
      <c r="M10651" t="n">
        <v>0</v>
      </c>
      <c r="O10651" t="n">
        <v>0</v>
      </c>
    </row>
    <row r="10652">
      <c r="A10652" s="8" t="n">
        <v>46229</v>
      </c>
      <c r="B10652" t="inlineStr">
        <is>
          <t>AA</t>
        </is>
      </c>
      <c r="C10652" s="9">
        <f>_xlfn.XLOOKUP(B10652,Carriers[Code],Carriers[Airline])</f>
        <v/>
      </c>
      <c r="D10652" t="n">
        <v>2527</v>
      </c>
      <c r="E10652" t="inlineStr">
        <is>
          <t>DFW</t>
        </is>
      </c>
      <c r="F10652" s="10" t="n">
        <v>600</v>
      </c>
      <c r="G10652" t="inlineStr">
        <is>
          <t>0600-0659</t>
        </is>
      </c>
      <c r="H10652" s="9">
        <f>INT(F10652/100)</f>
        <v/>
      </c>
      <c r="I10652" t="n">
        <v>58</v>
      </c>
      <c r="J10652" t="n">
        <v>1</v>
      </c>
      <c r="K10652" t="n">
        <v>26</v>
      </c>
      <c r="L10652" t="n">
        <v>1</v>
      </c>
      <c r="M10652" t="n">
        <v>0</v>
      </c>
      <c r="O10652" t="n">
        <v>0</v>
      </c>
      <c r="P10652" t="n">
        <v>26</v>
      </c>
      <c r="Q10652" t="n">
        <v>0</v>
      </c>
      <c r="R10652" t="n">
        <v>0</v>
      </c>
      <c r="S10652" t="n">
        <v>0</v>
      </c>
      <c r="T10652" t="n">
        <v>0</v>
      </c>
    </row>
    <row r="10653">
      <c r="A10653" s="8" t="n">
        <v>46229</v>
      </c>
      <c r="B10653" t="inlineStr">
        <is>
          <t>B6</t>
        </is>
      </c>
      <c r="C10653" s="9">
        <f>_xlfn.XLOOKUP(B10653,Carriers[Code],Carriers[Airline])</f>
        <v/>
      </c>
      <c r="D10653" t="n">
        <v>287</v>
      </c>
      <c r="E10653" t="inlineStr">
        <is>
          <t>LAX</t>
        </is>
      </c>
      <c r="F10653" s="10" t="n">
        <v>600</v>
      </c>
      <c r="G10653" t="inlineStr">
        <is>
          <t>0600-0659</t>
        </is>
      </c>
      <c r="H10653" s="9">
        <f>INT(F10653/100)</f>
        <v/>
      </c>
      <c r="I10653" t="n">
        <v>-6</v>
      </c>
      <c r="J10653" t="n">
        <v>0</v>
      </c>
      <c r="K10653" t="n">
        <v>-24</v>
      </c>
      <c r="L10653" t="n">
        <v>0</v>
      </c>
      <c r="M10653" t="n">
        <v>0</v>
      </c>
      <c r="O10653" t="n">
        <v>0</v>
      </c>
    </row>
    <row r="10654">
      <c r="A10654" s="8" t="n">
        <v>46229</v>
      </c>
      <c r="B10654" t="inlineStr">
        <is>
          <t>B6</t>
        </is>
      </c>
      <c r="C10654" s="9">
        <f>_xlfn.XLOOKUP(B10654,Carriers[Code],Carriers[Airline])</f>
        <v/>
      </c>
      <c r="D10654" t="n">
        <v>761</v>
      </c>
      <c r="E10654" t="inlineStr">
        <is>
          <t>SJU</t>
        </is>
      </c>
      <c r="F10654" s="10" t="n">
        <v>600</v>
      </c>
      <c r="G10654" t="inlineStr">
        <is>
          <t>0600-0659</t>
        </is>
      </c>
      <c r="H10654" s="9">
        <f>INT(F10654/100)</f>
        <v/>
      </c>
      <c r="I10654" t="n">
        <v>-7</v>
      </c>
      <c r="J10654" t="n">
        <v>0</v>
      </c>
      <c r="K10654" t="n">
        <v>-20</v>
      </c>
      <c r="L10654" t="n">
        <v>0</v>
      </c>
      <c r="M10654" t="n">
        <v>0</v>
      </c>
      <c r="O10654" t="n">
        <v>0</v>
      </c>
    </row>
    <row r="10655">
      <c r="A10655" s="8" t="n">
        <v>46229</v>
      </c>
      <c r="B10655" t="inlineStr">
        <is>
          <t>B6</t>
        </is>
      </c>
      <c r="C10655" s="9">
        <f>_xlfn.XLOOKUP(B10655,Carriers[Code],Carriers[Airline])</f>
        <v/>
      </c>
      <c r="D10655" t="n">
        <v>1439</v>
      </c>
      <c r="E10655" t="inlineStr">
        <is>
          <t>AUS</t>
        </is>
      </c>
      <c r="F10655" s="10" t="n">
        <v>600</v>
      </c>
      <c r="G10655" t="inlineStr">
        <is>
          <t>0600-0659</t>
        </is>
      </c>
      <c r="H10655" s="9">
        <f>INT(F10655/100)</f>
        <v/>
      </c>
      <c r="M10655" t="n">
        <v>1</v>
      </c>
      <c r="N10655" t="inlineStr">
        <is>
          <t>A</t>
        </is>
      </c>
      <c r="O10655" t="n">
        <v>0</v>
      </c>
    </row>
    <row r="10656">
      <c r="A10656" s="8" t="n">
        <v>46229</v>
      </c>
      <c r="B10656" t="inlineStr">
        <is>
          <t>UA</t>
        </is>
      </c>
      <c r="C10656" s="9">
        <f>_xlfn.XLOOKUP(B10656,Carriers[Code],Carriers[Airline])</f>
        <v/>
      </c>
      <c r="D10656" t="n">
        <v>1414</v>
      </c>
      <c r="E10656" t="inlineStr">
        <is>
          <t>ORD</t>
        </is>
      </c>
      <c r="F10656" s="10" t="n">
        <v>600</v>
      </c>
      <c r="G10656" t="inlineStr">
        <is>
          <t>0600-0659</t>
        </is>
      </c>
      <c r="H10656" s="9">
        <f>INT(F10656/100)</f>
        <v/>
      </c>
      <c r="I10656" t="n">
        <v>-3</v>
      </c>
      <c r="J10656" t="n">
        <v>0</v>
      </c>
      <c r="K10656" t="n">
        <v>-13</v>
      </c>
      <c r="L10656" t="n">
        <v>0</v>
      </c>
      <c r="M10656" t="n">
        <v>0</v>
      </c>
      <c r="O10656" t="n">
        <v>0</v>
      </c>
    </row>
    <row r="10657">
      <c r="A10657" s="8" t="n">
        <v>46229</v>
      </c>
      <c r="B10657" t="inlineStr">
        <is>
          <t>UA</t>
        </is>
      </c>
      <c r="C10657" s="9">
        <f>_xlfn.XLOOKUP(B10657,Carriers[Code],Carriers[Airline])</f>
        <v/>
      </c>
      <c r="D10657" t="n">
        <v>2441</v>
      </c>
      <c r="E10657" t="inlineStr">
        <is>
          <t>SFO</t>
        </is>
      </c>
      <c r="F10657" s="10" t="n">
        <v>600</v>
      </c>
      <c r="G10657" t="inlineStr">
        <is>
          <t>0600-0659</t>
        </is>
      </c>
      <c r="H10657" s="9">
        <f>INT(F10657/100)</f>
        <v/>
      </c>
      <c r="I10657" t="n">
        <v>-7</v>
      </c>
      <c r="J10657" t="n">
        <v>0</v>
      </c>
      <c r="K10657" t="n">
        <v>-12</v>
      </c>
      <c r="L10657" t="n">
        <v>0</v>
      </c>
      <c r="M10657" t="n">
        <v>0</v>
      </c>
      <c r="O10657" t="n">
        <v>0</v>
      </c>
    </row>
    <row r="10658">
      <c r="A10658" s="8" t="n">
        <v>46229</v>
      </c>
      <c r="B10658" t="inlineStr">
        <is>
          <t>YX</t>
        </is>
      </c>
      <c r="C10658" s="9">
        <f>_xlfn.XLOOKUP(B10658,Carriers[Code],Carriers[Airline])</f>
        <v/>
      </c>
      <c r="D10658" t="n">
        <v>5674</v>
      </c>
      <c r="E10658" t="inlineStr">
        <is>
          <t>CLE</t>
        </is>
      </c>
      <c r="F10658" s="10" t="n">
        <v>600</v>
      </c>
      <c r="G10658" t="inlineStr">
        <is>
          <t>0600-0659</t>
        </is>
      </c>
      <c r="H10658" s="9">
        <f>INT(F10658/100)</f>
        <v/>
      </c>
      <c r="I10658" t="n">
        <v>-9</v>
      </c>
      <c r="J10658" t="n">
        <v>0</v>
      </c>
      <c r="K10658" t="n">
        <v>-31</v>
      </c>
      <c r="L10658" t="n">
        <v>0</v>
      </c>
      <c r="M10658" t="n">
        <v>0</v>
      </c>
      <c r="O10658" t="n">
        <v>0</v>
      </c>
    </row>
    <row r="10659">
      <c r="A10659" s="8" t="n">
        <v>46229</v>
      </c>
      <c r="B10659" t="inlineStr">
        <is>
          <t>AA</t>
        </is>
      </c>
      <c r="C10659" s="9">
        <f>_xlfn.XLOOKUP(B10659,Carriers[Code],Carriers[Airline])</f>
        <v/>
      </c>
      <c r="D10659" t="n">
        <v>1146</v>
      </c>
      <c r="E10659" t="inlineStr">
        <is>
          <t>PHL</t>
        </is>
      </c>
      <c r="F10659" s="10" t="n">
        <v>601</v>
      </c>
      <c r="G10659" t="inlineStr">
        <is>
          <t>0600-0659</t>
        </is>
      </c>
      <c r="H10659" s="9">
        <f>INT(F10659/100)</f>
        <v/>
      </c>
      <c r="I10659" t="n">
        <v>-8</v>
      </c>
      <c r="J10659" t="n">
        <v>0</v>
      </c>
      <c r="K10659" t="n">
        <v>-33</v>
      </c>
      <c r="L10659" t="n">
        <v>0</v>
      </c>
      <c r="M10659" t="n">
        <v>0</v>
      </c>
      <c r="O10659" t="n">
        <v>0</v>
      </c>
    </row>
    <row r="10660">
      <c r="A10660" s="8" t="n">
        <v>46229</v>
      </c>
      <c r="B10660" t="inlineStr">
        <is>
          <t>YX</t>
        </is>
      </c>
      <c r="C10660" s="9">
        <f>_xlfn.XLOOKUP(B10660,Carriers[Code],Carriers[Airline])</f>
        <v/>
      </c>
      <c r="D10660" t="n">
        <v>4401</v>
      </c>
      <c r="E10660" t="inlineStr">
        <is>
          <t>JFK</t>
        </is>
      </c>
      <c r="F10660" s="10" t="n">
        <v>601</v>
      </c>
      <c r="G10660" t="inlineStr">
        <is>
          <t>0600-0659</t>
        </is>
      </c>
      <c r="H10660" s="9">
        <f>INT(F10660/100)</f>
        <v/>
      </c>
      <c r="I10660" t="n">
        <v>-3</v>
      </c>
      <c r="J10660" t="n">
        <v>0</v>
      </c>
      <c r="K10660" t="n">
        <v>-12</v>
      </c>
      <c r="L10660" t="n">
        <v>0</v>
      </c>
      <c r="M10660" t="n">
        <v>0</v>
      </c>
      <c r="O10660" t="n">
        <v>0</v>
      </c>
    </row>
    <row r="10661">
      <c r="A10661" s="8" t="n">
        <v>46229</v>
      </c>
      <c r="B10661" t="inlineStr">
        <is>
          <t>AS</t>
        </is>
      </c>
      <c r="C10661" s="9">
        <f>_xlfn.XLOOKUP(B10661,Carriers[Code],Carriers[Airline])</f>
        <v/>
      </c>
      <c r="D10661" t="n">
        <v>311</v>
      </c>
      <c r="E10661" t="inlineStr">
        <is>
          <t>PDX</t>
        </is>
      </c>
      <c r="F10661" s="10" t="n">
        <v>603</v>
      </c>
      <c r="G10661" t="inlineStr">
        <is>
          <t>0600-0659</t>
        </is>
      </c>
      <c r="H10661" s="9">
        <f>INT(F10661/100)</f>
        <v/>
      </c>
      <c r="I10661" t="n">
        <v>-4</v>
      </c>
      <c r="J10661" t="n">
        <v>0</v>
      </c>
      <c r="K10661" t="n">
        <v>-14</v>
      </c>
      <c r="L10661" t="n">
        <v>0</v>
      </c>
      <c r="M10661" t="n">
        <v>0</v>
      </c>
      <c r="O10661" t="n">
        <v>0</v>
      </c>
    </row>
    <row r="10662">
      <c r="A10662" s="8" t="n">
        <v>46229</v>
      </c>
      <c r="B10662" t="inlineStr">
        <is>
          <t>AA</t>
        </is>
      </c>
      <c r="C10662" s="9">
        <f>_xlfn.XLOOKUP(B10662,Carriers[Code],Carriers[Airline])</f>
        <v/>
      </c>
      <c r="D10662" t="n">
        <v>418</v>
      </c>
      <c r="E10662" t="inlineStr">
        <is>
          <t>CLT</t>
        </is>
      </c>
      <c r="F10662" s="10" t="n">
        <v>605</v>
      </c>
      <c r="G10662" t="inlineStr">
        <is>
          <t>0600-0659</t>
        </is>
      </c>
      <c r="H10662" s="9">
        <f>INT(F10662/100)</f>
        <v/>
      </c>
      <c r="I10662" t="n">
        <v>-8</v>
      </c>
      <c r="J10662" t="n">
        <v>0</v>
      </c>
      <c r="K10662" t="n">
        <v>-11</v>
      </c>
      <c r="L10662" t="n">
        <v>0</v>
      </c>
      <c r="M10662" t="n">
        <v>0</v>
      </c>
      <c r="O10662" t="n">
        <v>0</v>
      </c>
    </row>
    <row r="10663">
      <c r="A10663" s="8" t="n">
        <v>46229</v>
      </c>
      <c r="B10663" t="inlineStr">
        <is>
          <t>B6</t>
        </is>
      </c>
      <c r="C10663" s="9">
        <f>_xlfn.XLOOKUP(B10663,Carriers[Code],Carriers[Airline])</f>
        <v/>
      </c>
      <c r="D10663" t="n">
        <v>619</v>
      </c>
      <c r="E10663" t="inlineStr">
        <is>
          <t>SAN</t>
        </is>
      </c>
      <c r="F10663" s="10" t="n">
        <v>605</v>
      </c>
      <c r="G10663" t="inlineStr">
        <is>
          <t>0600-0659</t>
        </is>
      </c>
      <c r="H10663" s="9">
        <f>INT(F10663/100)</f>
        <v/>
      </c>
      <c r="I10663" t="n">
        <v>-7</v>
      </c>
      <c r="J10663" t="n">
        <v>0</v>
      </c>
      <c r="K10663" t="n">
        <v>-30</v>
      </c>
      <c r="L10663" t="n">
        <v>0</v>
      </c>
      <c r="M10663" t="n">
        <v>0</v>
      </c>
      <c r="O10663" t="n">
        <v>0</v>
      </c>
    </row>
    <row r="10664">
      <c r="A10664" s="8" t="n">
        <v>46229</v>
      </c>
      <c r="B10664" t="inlineStr">
        <is>
          <t>B6</t>
        </is>
      </c>
      <c r="C10664" s="9">
        <f>_xlfn.XLOOKUP(B10664,Carriers[Code],Carriers[Airline])</f>
        <v/>
      </c>
      <c r="D10664" t="n">
        <v>2255</v>
      </c>
      <c r="E10664" t="inlineStr">
        <is>
          <t>DCA</t>
        </is>
      </c>
      <c r="F10664" s="10" t="n">
        <v>605</v>
      </c>
      <c r="G10664" t="inlineStr">
        <is>
          <t>0600-0659</t>
        </is>
      </c>
      <c r="H10664" s="9">
        <f>INT(F10664/100)</f>
        <v/>
      </c>
      <c r="M10664" t="n">
        <v>1</v>
      </c>
      <c r="N10664" t="inlineStr">
        <is>
          <t>A</t>
        </is>
      </c>
      <c r="O10664" t="n">
        <v>0</v>
      </c>
    </row>
    <row r="10665">
      <c r="A10665" s="8" t="n">
        <v>46229</v>
      </c>
      <c r="B10665" t="inlineStr">
        <is>
          <t>DL</t>
        </is>
      </c>
      <c r="C10665" s="9">
        <f>_xlfn.XLOOKUP(B10665,Carriers[Code],Carriers[Airline])</f>
        <v/>
      </c>
      <c r="D10665" t="n">
        <v>859</v>
      </c>
      <c r="E10665" t="inlineStr">
        <is>
          <t>SLC</t>
        </is>
      </c>
      <c r="F10665" s="10" t="n">
        <v>605</v>
      </c>
      <c r="G10665" t="inlineStr">
        <is>
          <t>0600-0659</t>
        </is>
      </c>
      <c r="H10665" s="9">
        <f>INT(F10665/100)</f>
        <v/>
      </c>
      <c r="I10665" t="n">
        <v>-5</v>
      </c>
      <c r="J10665" t="n">
        <v>0</v>
      </c>
      <c r="K10665" t="n">
        <v>-15</v>
      </c>
      <c r="L10665" t="n">
        <v>0</v>
      </c>
      <c r="M10665" t="n">
        <v>0</v>
      </c>
      <c r="O10665" t="n">
        <v>0</v>
      </c>
    </row>
    <row r="10666">
      <c r="A10666" s="8" t="n">
        <v>46229</v>
      </c>
      <c r="B10666" t="inlineStr">
        <is>
          <t>DL</t>
        </is>
      </c>
      <c r="C10666" s="9">
        <f>_xlfn.XLOOKUP(B10666,Carriers[Code],Carriers[Airline])</f>
        <v/>
      </c>
      <c r="D10666" t="n">
        <v>2611</v>
      </c>
      <c r="E10666" t="inlineStr">
        <is>
          <t>JFK</t>
        </is>
      </c>
      <c r="F10666" s="10" t="n">
        <v>605</v>
      </c>
      <c r="G10666" t="inlineStr">
        <is>
          <t>0600-0659</t>
        </is>
      </c>
      <c r="H10666" s="9">
        <f>INT(F10666/100)</f>
        <v/>
      </c>
      <c r="I10666" t="n">
        <v>14</v>
      </c>
      <c r="J10666" t="n">
        <v>0</v>
      </c>
      <c r="K10666" t="n">
        <v>-8</v>
      </c>
      <c r="L10666" t="n">
        <v>0</v>
      </c>
      <c r="M10666" t="n">
        <v>0</v>
      </c>
      <c r="O10666" t="n">
        <v>0</v>
      </c>
    </row>
    <row r="10667">
      <c r="A10667" s="8" t="n">
        <v>46229</v>
      </c>
      <c r="B10667" t="inlineStr">
        <is>
          <t>YX</t>
        </is>
      </c>
      <c r="C10667" s="9">
        <f>_xlfn.XLOOKUP(B10667,Carriers[Code],Carriers[Airline])</f>
        <v/>
      </c>
      <c r="D10667" t="n">
        <v>3641</v>
      </c>
      <c r="E10667" t="inlineStr">
        <is>
          <t>EWR</t>
        </is>
      </c>
      <c r="F10667" s="10" t="n">
        <v>605</v>
      </c>
      <c r="G10667" t="inlineStr">
        <is>
          <t>0600-0659</t>
        </is>
      </c>
      <c r="H10667" s="9">
        <f>INT(F10667/100)</f>
        <v/>
      </c>
      <c r="I10667" t="n">
        <v>9</v>
      </c>
      <c r="J10667" t="n">
        <v>0</v>
      </c>
      <c r="K10667" t="n">
        <v>-26</v>
      </c>
      <c r="L10667" t="n">
        <v>0</v>
      </c>
      <c r="M10667" t="n">
        <v>0</v>
      </c>
      <c r="O10667" t="n">
        <v>0</v>
      </c>
    </row>
    <row r="10668">
      <c r="A10668" s="8" t="n">
        <v>46229</v>
      </c>
      <c r="B10668" t="inlineStr">
        <is>
          <t>DL</t>
        </is>
      </c>
      <c r="C10668" s="9">
        <f>_xlfn.XLOOKUP(B10668,Carriers[Code],Carriers[Airline])</f>
        <v/>
      </c>
      <c r="D10668" t="n">
        <v>675</v>
      </c>
      <c r="E10668" t="inlineStr">
        <is>
          <t>MCI</t>
        </is>
      </c>
      <c r="F10668" s="10" t="n">
        <v>610</v>
      </c>
      <c r="G10668" t="inlineStr">
        <is>
          <t>0600-0659</t>
        </is>
      </c>
      <c r="H10668" s="9">
        <f>INT(F10668/100)</f>
        <v/>
      </c>
      <c r="I10668" t="n">
        <v>-14</v>
      </c>
      <c r="J10668" t="n">
        <v>0</v>
      </c>
      <c r="K10668" t="n">
        <v>-32</v>
      </c>
      <c r="L10668" t="n">
        <v>0</v>
      </c>
      <c r="M10668" t="n">
        <v>0</v>
      </c>
      <c r="O10668" t="n">
        <v>0</v>
      </c>
    </row>
    <row r="10669">
      <c r="A10669" s="8" t="n">
        <v>46229</v>
      </c>
      <c r="B10669" t="inlineStr">
        <is>
          <t>B6</t>
        </is>
      </c>
      <c r="C10669" s="9">
        <f>_xlfn.XLOOKUP(B10669,Carriers[Code],Carriers[Airline])</f>
        <v/>
      </c>
      <c r="D10669" t="n">
        <v>1207</v>
      </c>
      <c r="E10669" t="inlineStr">
        <is>
          <t>BNA</t>
        </is>
      </c>
      <c r="F10669" s="10" t="n">
        <v>619</v>
      </c>
      <c r="G10669" t="inlineStr">
        <is>
          <t>0600-0659</t>
        </is>
      </c>
      <c r="H10669" s="9">
        <f>INT(F10669/100)</f>
        <v/>
      </c>
      <c r="M10669" t="n">
        <v>1</v>
      </c>
      <c r="N10669" t="inlineStr">
        <is>
          <t>A</t>
        </is>
      </c>
      <c r="O10669" t="n">
        <v>0</v>
      </c>
    </row>
    <row r="10670">
      <c r="A10670" s="8" t="n">
        <v>46229</v>
      </c>
      <c r="B10670" t="inlineStr">
        <is>
          <t>B6</t>
        </is>
      </c>
      <c r="C10670" s="9">
        <f>_xlfn.XLOOKUP(B10670,Carriers[Code],Carriers[Airline])</f>
        <v/>
      </c>
      <c r="D10670" t="n">
        <v>1285</v>
      </c>
      <c r="E10670" t="inlineStr">
        <is>
          <t>PIT</t>
        </is>
      </c>
      <c r="F10670" s="10" t="n">
        <v>620</v>
      </c>
      <c r="G10670" t="inlineStr">
        <is>
          <t>0600-0659</t>
        </is>
      </c>
      <c r="H10670" s="9">
        <f>INT(F10670/100)</f>
        <v/>
      </c>
      <c r="I10670" t="n">
        <v>-13</v>
      </c>
      <c r="J10670" t="n">
        <v>0</v>
      </c>
      <c r="K10670" t="n">
        <v>-19</v>
      </c>
      <c r="L10670" t="n">
        <v>0</v>
      </c>
      <c r="M10670" t="n">
        <v>0</v>
      </c>
      <c r="O10670" t="n">
        <v>0</v>
      </c>
    </row>
    <row r="10671">
      <c r="A10671" s="8" t="n">
        <v>46229</v>
      </c>
      <c r="B10671" t="inlineStr">
        <is>
          <t>DL</t>
        </is>
      </c>
      <c r="C10671" s="9">
        <f>_xlfn.XLOOKUP(B10671,Carriers[Code],Carriers[Airline])</f>
        <v/>
      </c>
      <c r="D10671" t="n">
        <v>479</v>
      </c>
      <c r="E10671" t="inlineStr">
        <is>
          <t>LAX</t>
        </is>
      </c>
      <c r="F10671" s="10" t="n">
        <v>620</v>
      </c>
      <c r="G10671" t="inlineStr">
        <is>
          <t>0600-0659</t>
        </is>
      </c>
      <c r="H10671" s="9">
        <f>INT(F10671/100)</f>
        <v/>
      </c>
      <c r="I10671" t="n">
        <v>14</v>
      </c>
      <c r="J10671" t="n">
        <v>0</v>
      </c>
      <c r="K10671" t="n">
        <v>-10</v>
      </c>
      <c r="L10671" t="n">
        <v>0</v>
      </c>
      <c r="M10671" t="n">
        <v>0</v>
      </c>
      <c r="O10671" t="n">
        <v>0</v>
      </c>
    </row>
    <row r="10672">
      <c r="A10672" s="8" t="n">
        <v>46229</v>
      </c>
      <c r="B10672" t="inlineStr">
        <is>
          <t>DL</t>
        </is>
      </c>
      <c r="C10672" s="9">
        <f>_xlfn.XLOOKUP(B10672,Carriers[Code],Carriers[Airline])</f>
        <v/>
      </c>
      <c r="D10672" t="n">
        <v>2066</v>
      </c>
      <c r="E10672" t="inlineStr">
        <is>
          <t>RDU</t>
        </is>
      </c>
      <c r="F10672" s="10" t="n">
        <v>620</v>
      </c>
      <c r="G10672" t="inlineStr">
        <is>
          <t>0600-0659</t>
        </is>
      </c>
      <c r="H10672" s="9">
        <f>INT(F10672/100)</f>
        <v/>
      </c>
      <c r="I10672" t="n">
        <v>65</v>
      </c>
      <c r="J10672" t="n">
        <v>1</v>
      </c>
      <c r="K10672" t="n">
        <v>44</v>
      </c>
      <c r="L10672" t="n">
        <v>1</v>
      </c>
      <c r="M10672" t="n">
        <v>0</v>
      </c>
      <c r="O10672" t="n">
        <v>0</v>
      </c>
      <c r="P10672" t="n">
        <v>0</v>
      </c>
      <c r="Q10672" t="n">
        <v>0</v>
      </c>
      <c r="R10672" t="n">
        <v>44</v>
      </c>
      <c r="S10672" t="n">
        <v>0</v>
      </c>
      <c r="T10672" t="n">
        <v>0</v>
      </c>
    </row>
    <row r="10673">
      <c r="A10673" s="8" t="n">
        <v>46229</v>
      </c>
      <c r="B10673" t="inlineStr">
        <is>
          <t>UA</t>
        </is>
      </c>
      <c r="C10673" s="9">
        <f>_xlfn.XLOOKUP(B10673,Carriers[Code],Carriers[Airline])</f>
        <v/>
      </c>
      <c r="D10673" t="n">
        <v>360</v>
      </c>
      <c r="E10673" t="inlineStr">
        <is>
          <t>LAX</t>
        </is>
      </c>
      <c r="F10673" s="10" t="n">
        <v>621</v>
      </c>
      <c r="G10673" t="inlineStr">
        <is>
          <t>0600-0659</t>
        </is>
      </c>
      <c r="H10673" s="9">
        <f>INT(F10673/100)</f>
        <v/>
      </c>
      <c r="I10673" t="n">
        <v>0</v>
      </c>
      <c r="J10673" t="n">
        <v>0</v>
      </c>
      <c r="K10673" t="n">
        <v>-22</v>
      </c>
      <c r="L10673" t="n">
        <v>0</v>
      </c>
      <c r="M10673" t="n">
        <v>0</v>
      </c>
      <c r="O10673" t="n">
        <v>0</v>
      </c>
    </row>
    <row r="10674">
      <c r="A10674" s="8" t="n">
        <v>46229</v>
      </c>
      <c r="B10674" t="inlineStr">
        <is>
          <t>B6</t>
        </is>
      </c>
      <c r="C10674" s="9">
        <f>_xlfn.XLOOKUP(B10674,Carriers[Code],Carriers[Airline])</f>
        <v/>
      </c>
      <c r="D10674" t="n">
        <v>267</v>
      </c>
      <c r="E10674" t="inlineStr">
        <is>
          <t>CHS</t>
        </is>
      </c>
      <c r="F10674" s="10" t="n">
        <v>625</v>
      </c>
      <c r="G10674" t="inlineStr">
        <is>
          <t>0600-0659</t>
        </is>
      </c>
      <c r="H10674" s="9">
        <f>INT(F10674/100)</f>
        <v/>
      </c>
      <c r="I10674" t="n">
        <v>-8</v>
      </c>
      <c r="J10674" t="n">
        <v>0</v>
      </c>
      <c r="K10674" t="n">
        <v>-17</v>
      </c>
      <c r="L10674" t="n">
        <v>0</v>
      </c>
      <c r="M10674" t="n">
        <v>0</v>
      </c>
      <c r="O10674" t="n">
        <v>0</v>
      </c>
    </row>
    <row r="10675">
      <c r="A10675" s="8" t="n">
        <v>46229</v>
      </c>
      <c r="B10675" t="inlineStr">
        <is>
          <t>B6</t>
        </is>
      </c>
      <c r="C10675" s="9">
        <f>_xlfn.XLOOKUP(B10675,Carriers[Code],Carriers[Airline])</f>
        <v/>
      </c>
      <c r="D10675" t="n">
        <v>891</v>
      </c>
      <c r="E10675" t="inlineStr">
        <is>
          <t>TPA</t>
        </is>
      </c>
      <c r="F10675" s="10" t="n">
        <v>625</v>
      </c>
      <c r="G10675" t="inlineStr">
        <is>
          <t>0600-0659</t>
        </is>
      </c>
      <c r="H10675" s="9">
        <f>INT(F10675/100)</f>
        <v/>
      </c>
      <c r="I10675" t="n">
        <v>56</v>
      </c>
      <c r="J10675" t="n">
        <v>1</v>
      </c>
      <c r="K10675" t="n">
        <v>64</v>
      </c>
      <c r="L10675" t="n">
        <v>1</v>
      </c>
      <c r="M10675" t="n">
        <v>0</v>
      </c>
      <c r="O10675" t="n">
        <v>0</v>
      </c>
      <c r="P10675" t="n">
        <v>0</v>
      </c>
      <c r="Q10675" t="n">
        <v>0</v>
      </c>
      <c r="R10675" t="n">
        <v>8</v>
      </c>
      <c r="S10675" t="n">
        <v>0</v>
      </c>
      <c r="T10675" t="n">
        <v>56</v>
      </c>
    </row>
    <row r="10676">
      <c r="A10676" s="8" t="n">
        <v>46229</v>
      </c>
      <c r="B10676" t="inlineStr">
        <is>
          <t>YX</t>
        </is>
      </c>
      <c r="C10676" s="9">
        <f>_xlfn.XLOOKUP(B10676,Carriers[Code],Carriers[Airline])</f>
        <v/>
      </c>
      <c r="D10676" t="n">
        <v>5626</v>
      </c>
      <c r="E10676" t="inlineStr">
        <is>
          <t>CLT</t>
        </is>
      </c>
      <c r="F10676" s="10" t="n">
        <v>625</v>
      </c>
      <c r="G10676" t="inlineStr">
        <is>
          <t>0600-0659</t>
        </is>
      </c>
      <c r="H10676" s="9">
        <f>INT(F10676/100)</f>
        <v/>
      </c>
      <c r="I10676" t="n">
        <v>-7</v>
      </c>
      <c r="J10676" t="n">
        <v>0</v>
      </c>
      <c r="K10676" t="n">
        <v>-21</v>
      </c>
      <c r="L10676" t="n">
        <v>0</v>
      </c>
      <c r="M10676" t="n">
        <v>0</v>
      </c>
      <c r="O10676" t="n">
        <v>0</v>
      </c>
    </row>
    <row r="10677">
      <c r="A10677" s="8" t="n">
        <v>46229</v>
      </c>
      <c r="B10677" t="inlineStr">
        <is>
          <t>B6</t>
        </is>
      </c>
      <c r="C10677" s="9">
        <f>_xlfn.XLOOKUP(B10677,Carriers[Code],Carriers[Airline])</f>
        <v/>
      </c>
      <c r="D10677" t="n">
        <v>493</v>
      </c>
      <c r="E10677" t="inlineStr">
        <is>
          <t>DEN</t>
        </is>
      </c>
      <c r="F10677" s="10" t="n">
        <v>630</v>
      </c>
      <c r="G10677" t="inlineStr">
        <is>
          <t>0600-0659</t>
        </is>
      </c>
      <c r="H10677" s="9">
        <f>INT(F10677/100)</f>
        <v/>
      </c>
      <c r="I10677" t="n">
        <v>-6</v>
      </c>
      <c r="J10677" t="n">
        <v>0</v>
      </c>
      <c r="K10677" t="n">
        <v>-21</v>
      </c>
      <c r="L10677" t="n">
        <v>0</v>
      </c>
      <c r="M10677" t="n">
        <v>0</v>
      </c>
      <c r="O10677" t="n">
        <v>0</v>
      </c>
    </row>
    <row r="10678">
      <c r="A10678" s="8" t="n">
        <v>46229</v>
      </c>
      <c r="B10678" t="inlineStr">
        <is>
          <t>B6</t>
        </is>
      </c>
      <c r="C10678" s="9">
        <f>_xlfn.XLOOKUP(B10678,Carriers[Code],Carriers[Airline])</f>
        <v/>
      </c>
      <c r="D10678" t="n">
        <v>1883</v>
      </c>
      <c r="E10678" t="inlineStr">
        <is>
          <t>RDU</t>
        </is>
      </c>
      <c r="F10678" s="10" t="n">
        <v>630</v>
      </c>
      <c r="G10678" t="inlineStr">
        <is>
          <t>0600-0659</t>
        </is>
      </c>
      <c r="H10678" s="9">
        <f>INT(F10678/100)</f>
        <v/>
      </c>
      <c r="I10678" t="n">
        <v>4</v>
      </c>
      <c r="J10678" t="n">
        <v>0</v>
      </c>
      <c r="K10678" t="n">
        <v>-3</v>
      </c>
      <c r="L10678" t="n">
        <v>0</v>
      </c>
      <c r="M10678" t="n">
        <v>0</v>
      </c>
      <c r="O10678" t="n">
        <v>0</v>
      </c>
    </row>
    <row r="10679">
      <c r="A10679" s="8" t="n">
        <v>46229</v>
      </c>
      <c r="B10679" t="inlineStr">
        <is>
          <t>DL</t>
        </is>
      </c>
      <c r="C10679" s="9">
        <f>_xlfn.XLOOKUP(B10679,Carriers[Code],Carriers[Airline])</f>
        <v/>
      </c>
      <c r="D10679" t="n">
        <v>1410</v>
      </c>
      <c r="E10679" t="inlineStr">
        <is>
          <t>AUS</t>
        </is>
      </c>
      <c r="F10679" s="10" t="n">
        <v>630</v>
      </c>
      <c r="G10679" t="inlineStr">
        <is>
          <t>0600-0659</t>
        </is>
      </c>
      <c r="H10679" s="9">
        <f>INT(F10679/100)</f>
        <v/>
      </c>
      <c r="I10679" t="n">
        <v>1</v>
      </c>
      <c r="J10679" t="n">
        <v>0</v>
      </c>
      <c r="K10679" t="n">
        <v>-12</v>
      </c>
      <c r="L10679" t="n">
        <v>0</v>
      </c>
      <c r="M10679" t="n">
        <v>0</v>
      </c>
      <c r="O10679" t="n">
        <v>0</v>
      </c>
    </row>
    <row r="10680">
      <c r="A10680" s="8" t="n">
        <v>46229</v>
      </c>
      <c r="B10680" t="inlineStr">
        <is>
          <t>B6</t>
        </is>
      </c>
      <c r="C10680" s="9">
        <f>_xlfn.XLOOKUP(B10680,Carriers[Code],Carriers[Airline])</f>
        <v/>
      </c>
      <c r="D10680" t="n">
        <v>1333</v>
      </c>
      <c r="E10680" t="inlineStr">
        <is>
          <t>SFO</t>
        </is>
      </c>
      <c r="F10680" s="10" t="n">
        <v>635</v>
      </c>
      <c r="G10680" t="inlineStr">
        <is>
          <t>0600-0659</t>
        </is>
      </c>
      <c r="H10680" s="9">
        <f>INT(F10680/100)</f>
        <v/>
      </c>
      <c r="I10680" t="n">
        <v>-1</v>
      </c>
      <c r="J10680" t="n">
        <v>0</v>
      </c>
      <c r="K10680" t="n">
        <v>-5</v>
      </c>
      <c r="L10680" t="n">
        <v>0</v>
      </c>
      <c r="M10680" t="n">
        <v>0</v>
      </c>
      <c r="O10680" t="n">
        <v>0</v>
      </c>
    </row>
    <row r="10681">
      <c r="A10681" s="8" t="n">
        <v>46229</v>
      </c>
      <c r="B10681" t="inlineStr">
        <is>
          <t>B6</t>
        </is>
      </c>
      <c r="C10681" s="9">
        <f>_xlfn.XLOOKUP(B10681,Carriers[Code],Carriers[Airline])</f>
        <v/>
      </c>
      <c r="D10681" t="n">
        <v>165</v>
      </c>
      <c r="E10681" t="inlineStr">
        <is>
          <t>RSW</t>
        </is>
      </c>
      <c r="F10681" s="10" t="n">
        <v>645</v>
      </c>
      <c r="G10681" t="inlineStr">
        <is>
          <t>0600-0659</t>
        </is>
      </c>
      <c r="H10681" s="9">
        <f>INT(F10681/100)</f>
        <v/>
      </c>
      <c r="I10681" t="n">
        <v>69</v>
      </c>
      <c r="J10681" t="n">
        <v>1</v>
      </c>
      <c r="K10681" t="n">
        <v>72</v>
      </c>
      <c r="L10681" t="n">
        <v>1</v>
      </c>
      <c r="M10681" t="n">
        <v>0</v>
      </c>
      <c r="O10681" t="n">
        <v>0</v>
      </c>
      <c r="P10681" t="n">
        <v>69</v>
      </c>
      <c r="Q10681" t="n">
        <v>0</v>
      </c>
      <c r="R10681" t="n">
        <v>3</v>
      </c>
      <c r="S10681" t="n">
        <v>0</v>
      </c>
      <c r="T10681" t="n">
        <v>0</v>
      </c>
    </row>
    <row r="10682">
      <c r="A10682" s="8" t="n">
        <v>46229</v>
      </c>
      <c r="B10682" t="inlineStr">
        <is>
          <t>DL</t>
        </is>
      </c>
      <c r="C10682" s="9">
        <f>_xlfn.XLOOKUP(B10682,Carriers[Code],Carriers[Airline])</f>
        <v/>
      </c>
      <c r="D10682" t="n">
        <v>695</v>
      </c>
      <c r="E10682" t="inlineStr">
        <is>
          <t>ATL</t>
        </is>
      </c>
      <c r="F10682" s="10" t="n">
        <v>645</v>
      </c>
      <c r="G10682" t="inlineStr">
        <is>
          <t>0600-0659</t>
        </is>
      </c>
      <c r="H10682" s="9">
        <f>INT(F10682/100)</f>
        <v/>
      </c>
      <c r="I10682" t="n">
        <v>-9</v>
      </c>
      <c r="J10682" t="n">
        <v>0</v>
      </c>
      <c r="K10682" t="n">
        <v>-30</v>
      </c>
      <c r="L10682" t="n">
        <v>0</v>
      </c>
      <c r="M10682" t="n">
        <v>0</v>
      </c>
      <c r="O10682" t="n">
        <v>0</v>
      </c>
    </row>
    <row r="10683">
      <c r="A10683" s="8" t="n">
        <v>46229</v>
      </c>
      <c r="B10683" t="inlineStr">
        <is>
          <t>B6</t>
        </is>
      </c>
      <c r="C10683" s="9">
        <f>_xlfn.XLOOKUP(B10683,Carriers[Code],Carriers[Airline])</f>
        <v/>
      </c>
      <c r="D10683" t="n">
        <v>1159</v>
      </c>
      <c r="E10683" t="inlineStr">
        <is>
          <t>PHL</t>
        </is>
      </c>
      <c r="F10683" s="10" t="n">
        <v>649</v>
      </c>
      <c r="G10683" t="inlineStr">
        <is>
          <t>0600-0659</t>
        </is>
      </c>
      <c r="H10683" s="9">
        <f>INT(F10683/100)</f>
        <v/>
      </c>
      <c r="I10683" t="n">
        <v>-8</v>
      </c>
      <c r="J10683" t="n">
        <v>0</v>
      </c>
      <c r="K10683" t="n">
        <v>-13</v>
      </c>
      <c r="L10683" t="n">
        <v>0</v>
      </c>
      <c r="M10683" t="n">
        <v>0</v>
      </c>
      <c r="O10683" t="n">
        <v>0</v>
      </c>
    </row>
    <row r="10684">
      <c r="A10684" s="8" t="n">
        <v>46229</v>
      </c>
      <c r="B10684" t="inlineStr">
        <is>
          <t>AA</t>
        </is>
      </c>
      <c r="C10684" s="9">
        <f>_xlfn.XLOOKUP(B10684,Carriers[Code],Carriers[Airline])</f>
        <v/>
      </c>
      <c r="D10684" t="n">
        <v>1462</v>
      </c>
      <c r="E10684" t="inlineStr">
        <is>
          <t>CLT</t>
        </is>
      </c>
      <c r="F10684" s="10" t="n">
        <v>700</v>
      </c>
      <c r="G10684" t="inlineStr">
        <is>
          <t>0700-0759</t>
        </is>
      </c>
      <c r="H10684" s="9">
        <f>INT(F10684/100)</f>
        <v/>
      </c>
      <c r="I10684" t="n">
        <v>-7</v>
      </c>
      <c r="J10684" t="n">
        <v>0</v>
      </c>
      <c r="K10684" t="n">
        <v>-28</v>
      </c>
      <c r="L10684" t="n">
        <v>0</v>
      </c>
      <c r="M10684" t="n">
        <v>0</v>
      </c>
      <c r="O10684" t="n">
        <v>0</v>
      </c>
    </row>
    <row r="10685">
      <c r="A10685" s="8" t="n">
        <v>46229</v>
      </c>
      <c r="B10685" t="inlineStr">
        <is>
          <t>AA</t>
        </is>
      </c>
      <c r="C10685" s="9">
        <f>_xlfn.XLOOKUP(B10685,Carriers[Code],Carriers[Airline])</f>
        <v/>
      </c>
      <c r="D10685" t="n">
        <v>1509</v>
      </c>
      <c r="E10685" t="inlineStr">
        <is>
          <t>ORD</t>
        </is>
      </c>
      <c r="F10685" s="10" t="n">
        <v>700</v>
      </c>
      <c r="G10685" t="inlineStr">
        <is>
          <t>0700-0759</t>
        </is>
      </c>
      <c r="H10685" s="9">
        <f>INT(F10685/100)</f>
        <v/>
      </c>
      <c r="I10685" t="n">
        <v>-10</v>
      </c>
      <c r="J10685" t="n">
        <v>0</v>
      </c>
      <c r="K10685" t="n">
        <v>-38</v>
      </c>
      <c r="L10685" t="n">
        <v>0</v>
      </c>
      <c r="M10685" t="n">
        <v>0</v>
      </c>
      <c r="O10685" t="n">
        <v>0</v>
      </c>
    </row>
    <row r="10686">
      <c r="A10686" s="8" t="n">
        <v>46229</v>
      </c>
      <c r="B10686" t="inlineStr">
        <is>
          <t>AA</t>
        </is>
      </c>
      <c r="C10686" s="9">
        <f>_xlfn.XLOOKUP(B10686,Carriers[Code],Carriers[Airline])</f>
        <v/>
      </c>
      <c r="D10686" t="n">
        <v>2315</v>
      </c>
      <c r="E10686" t="inlineStr">
        <is>
          <t>PHX</t>
        </is>
      </c>
      <c r="F10686" s="10" t="n">
        <v>700</v>
      </c>
      <c r="G10686" t="inlineStr">
        <is>
          <t>0700-0759</t>
        </is>
      </c>
      <c r="H10686" s="9">
        <f>INT(F10686/100)</f>
        <v/>
      </c>
      <c r="I10686" t="n">
        <v>28</v>
      </c>
      <c r="J10686" t="n">
        <v>1</v>
      </c>
      <c r="K10686" t="n">
        <v>-9</v>
      </c>
      <c r="L10686" t="n">
        <v>0</v>
      </c>
      <c r="M10686" t="n">
        <v>0</v>
      </c>
      <c r="O10686" t="n">
        <v>0</v>
      </c>
    </row>
    <row r="10687">
      <c r="A10687" s="8" t="n">
        <v>46229</v>
      </c>
      <c r="B10687" t="inlineStr">
        <is>
          <t>AA</t>
        </is>
      </c>
      <c r="C10687" s="9">
        <f>_xlfn.XLOOKUP(B10687,Carriers[Code],Carriers[Airline])</f>
        <v/>
      </c>
      <c r="D10687" t="n">
        <v>2455</v>
      </c>
      <c r="E10687" t="inlineStr">
        <is>
          <t>LAX</t>
        </is>
      </c>
      <c r="F10687" s="10" t="n">
        <v>700</v>
      </c>
      <c r="G10687" t="inlineStr">
        <is>
          <t>0700-0759</t>
        </is>
      </c>
      <c r="H10687" s="9">
        <f>INT(F10687/100)</f>
        <v/>
      </c>
      <c r="I10687" t="n">
        <v>-2</v>
      </c>
      <c r="J10687" t="n">
        <v>0</v>
      </c>
      <c r="K10687" t="n">
        <v>-12</v>
      </c>
      <c r="L10687" t="n">
        <v>0</v>
      </c>
      <c r="M10687" t="n">
        <v>0</v>
      </c>
      <c r="O10687" t="n">
        <v>0</v>
      </c>
    </row>
    <row r="10688">
      <c r="A10688" s="8" t="n">
        <v>46229</v>
      </c>
      <c r="B10688" t="inlineStr">
        <is>
          <t>AA</t>
        </is>
      </c>
      <c r="C10688" s="9">
        <f>_xlfn.XLOOKUP(B10688,Carriers[Code],Carriers[Airline])</f>
        <v/>
      </c>
      <c r="D10688" t="n">
        <v>2555</v>
      </c>
      <c r="E10688" t="inlineStr">
        <is>
          <t>DFW</t>
        </is>
      </c>
      <c r="F10688" s="10" t="n">
        <v>700</v>
      </c>
      <c r="G10688" t="inlineStr">
        <is>
          <t>0700-0759</t>
        </is>
      </c>
      <c r="H10688" s="9">
        <f>INT(F10688/100)</f>
        <v/>
      </c>
      <c r="I10688" t="n">
        <v>-6</v>
      </c>
      <c r="J10688" t="n">
        <v>0</v>
      </c>
      <c r="K10688" t="n">
        <v>-42</v>
      </c>
      <c r="L10688" t="n">
        <v>0</v>
      </c>
      <c r="M10688" t="n">
        <v>0</v>
      </c>
      <c r="O10688" t="n">
        <v>0</v>
      </c>
    </row>
    <row r="10689">
      <c r="A10689" s="8" t="n">
        <v>46229</v>
      </c>
      <c r="B10689" t="inlineStr">
        <is>
          <t>B6</t>
        </is>
      </c>
      <c r="C10689" s="9">
        <f>_xlfn.XLOOKUP(B10689,Carriers[Code],Carriers[Airline])</f>
        <v/>
      </c>
      <c r="D10689" t="n">
        <v>1281</v>
      </c>
      <c r="E10689" t="inlineStr">
        <is>
          <t>RIC</t>
        </is>
      </c>
      <c r="F10689" s="10" t="n">
        <v>700</v>
      </c>
      <c r="G10689" t="inlineStr">
        <is>
          <t>0700-0759</t>
        </is>
      </c>
      <c r="H10689" s="9">
        <f>INT(F10689/100)</f>
        <v/>
      </c>
      <c r="I10689" t="n">
        <v>-8</v>
      </c>
      <c r="J10689" t="n">
        <v>0</v>
      </c>
      <c r="K10689" t="n">
        <v>-16</v>
      </c>
      <c r="L10689" t="n">
        <v>0</v>
      </c>
      <c r="M10689" t="n">
        <v>0</v>
      </c>
      <c r="O10689" t="n">
        <v>0</v>
      </c>
    </row>
    <row r="10690">
      <c r="A10690" s="8" t="n">
        <v>46229</v>
      </c>
      <c r="B10690" t="inlineStr">
        <is>
          <t>DL</t>
        </is>
      </c>
      <c r="C10690" s="9">
        <f>_xlfn.XLOOKUP(B10690,Carriers[Code],Carriers[Airline])</f>
        <v/>
      </c>
      <c r="D10690" t="n">
        <v>2706</v>
      </c>
      <c r="E10690" t="inlineStr">
        <is>
          <t>TPA</t>
        </is>
      </c>
      <c r="F10690" s="10" t="n">
        <v>700</v>
      </c>
      <c r="G10690" t="inlineStr">
        <is>
          <t>0700-0759</t>
        </is>
      </c>
      <c r="H10690" s="9">
        <f>INT(F10690/100)</f>
        <v/>
      </c>
      <c r="I10690" t="n">
        <v>-3</v>
      </c>
      <c r="J10690" t="n">
        <v>0</v>
      </c>
      <c r="K10690" t="n">
        <v>-15</v>
      </c>
      <c r="L10690" t="n">
        <v>0</v>
      </c>
      <c r="M10690" t="n">
        <v>0</v>
      </c>
      <c r="O10690" t="n">
        <v>0</v>
      </c>
    </row>
    <row r="10691">
      <c r="A10691" s="8" t="n">
        <v>46229</v>
      </c>
      <c r="B10691" t="inlineStr">
        <is>
          <t>YX</t>
        </is>
      </c>
      <c r="C10691" s="9">
        <f>_xlfn.XLOOKUP(B10691,Carriers[Code],Carriers[Airline])</f>
        <v/>
      </c>
      <c r="D10691" t="n">
        <v>4435</v>
      </c>
      <c r="E10691" t="inlineStr">
        <is>
          <t>IND</t>
        </is>
      </c>
      <c r="F10691" s="10" t="n">
        <v>700</v>
      </c>
      <c r="G10691" t="inlineStr">
        <is>
          <t>0700-0759</t>
        </is>
      </c>
      <c r="H10691" s="9">
        <f>INT(F10691/100)</f>
        <v/>
      </c>
      <c r="I10691" t="n">
        <v>-8</v>
      </c>
      <c r="J10691" t="n">
        <v>0</v>
      </c>
      <c r="K10691" t="n">
        <v>-37</v>
      </c>
      <c r="L10691" t="n">
        <v>0</v>
      </c>
      <c r="M10691" t="n">
        <v>0</v>
      </c>
      <c r="O10691" t="n">
        <v>0</v>
      </c>
    </row>
    <row r="10692">
      <c r="A10692" s="8" t="n">
        <v>46229</v>
      </c>
      <c r="B10692" t="inlineStr">
        <is>
          <t>YX</t>
        </is>
      </c>
      <c r="C10692" s="9">
        <f>_xlfn.XLOOKUP(B10692,Carriers[Code],Carriers[Airline])</f>
        <v/>
      </c>
      <c r="D10692" t="n">
        <v>4505</v>
      </c>
      <c r="E10692" t="inlineStr">
        <is>
          <t>DCA</t>
        </is>
      </c>
      <c r="F10692" s="10" t="n">
        <v>700</v>
      </c>
      <c r="G10692" t="inlineStr">
        <is>
          <t>0700-0759</t>
        </is>
      </c>
      <c r="H10692" s="9">
        <f>INT(F10692/100)</f>
        <v/>
      </c>
      <c r="I10692" t="n">
        <v>-3</v>
      </c>
      <c r="J10692" t="n">
        <v>0</v>
      </c>
      <c r="K10692" t="n">
        <v>-32</v>
      </c>
      <c r="L10692" t="n">
        <v>0</v>
      </c>
      <c r="M10692" t="n">
        <v>0</v>
      </c>
      <c r="O10692" t="n">
        <v>0</v>
      </c>
    </row>
    <row r="10693">
      <c r="A10693" s="8" t="n">
        <v>46229</v>
      </c>
      <c r="B10693" t="inlineStr">
        <is>
          <t>YX</t>
        </is>
      </c>
      <c r="C10693" s="9">
        <f>_xlfn.XLOOKUP(B10693,Carriers[Code],Carriers[Airline])</f>
        <v/>
      </c>
      <c r="D10693" t="n">
        <v>4582</v>
      </c>
      <c r="E10693" t="inlineStr">
        <is>
          <t>STL</t>
        </is>
      </c>
      <c r="F10693" s="10" t="n">
        <v>700</v>
      </c>
      <c r="G10693" t="inlineStr">
        <is>
          <t>0700-0759</t>
        </is>
      </c>
      <c r="H10693" s="9">
        <f>INT(F10693/100)</f>
        <v/>
      </c>
      <c r="I10693" t="n">
        <v>-6</v>
      </c>
      <c r="J10693" t="n">
        <v>0</v>
      </c>
      <c r="K10693" t="n">
        <v>-23</v>
      </c>
      <c r="L10693" t="n">
        <v>0</v>
      </c>
      <c r="M10693" t="n">
        <v>0</v>
      </c>
      <c r="O10693" t="n">
        <v>0</v>
      </c>
    </row>
    <row r="10694">
      <c r="A10694" s="8" t="n">
        <v>46229</v>
      </c>
      <c r="B10694" t="inlineStr">
        <is>
          <t>AS</t>
        </is>
      </c>
      <c r="C10694" s="9">
        <f>_xlfn.XLOOKUP(B10694,Carriers[Code],Carriers[Airline])</f>
        <v/>
      </c>
      <c r="D10694" t="n">
        <v>459</v>
      </c>
      <c r="E10694" t="inlineStr">
        <is>
          <t>SEA</t>
        </is>
      </c>
      <c r="F10694" s="10" t="n">
        <v>703</v>
      </c>
      <c r="G10694" t="inlineStr">
        <is>
          <t>0700-0759</t>
        </is>
      </c>
      <c r="H10694" s="9">
        <f>INT(F10694/100)</f>
        <v/>
      </c>
      <c r="I10694" t="n">
        <v>27</v>
      </c>
      <c r="J10694" t="n">
        <v>1</v>
      </c>
      <c r="K10694" t="n">
        <v>25</v>
      </c>
      <c r="L10694" t="n">
        <v>1</v>
      </c>
      <c r="M10694" t="n">
        <v>0</v>
      </c>
      <c r="O10694" t="n">
        <v>0</v>
      </c>
      <c r="P10694" t="n">
        <v>0</v>
      </c>
      <c r="Q10694" t="n">
        <v>0</v>
      </c>
      <c r="R10694" t="n">
        <v>0</v>
      </c>
      <c r="S10694" t="n">
        <v>0</v>
      </c>
      <c r="T10694" t="n">
        <v>25</v>
      </c>
    </row>
    <row r="10695">
      <c r="A10695" s="8" t="n">
        <v>46229</v>
      </c>
      <c r="B10695" t="inlineStr">
        <is>
          <t>B6</t>
        </is>
      </c>
      <c r="C10695" s="9">
        <f>_xlfn.XLOOKUP(B10695,Carriers[Code],Carriers[Airline])</f>
        <v/>
      </c>
      <c r="D10695" t="n">
        <v>109</v>
      </c>
      <c r="E10695" t="inlineStr">
        <is>
          <t>JAX</t>
        </is>
      </c>
      <c r="F10695" s="10" t="n">
        <v>705</v>
      </c>
      <c r="G10695" t="inlineStr">
        <is>
          <t>0700-0759</t>
        </is>
      </c>
      <c r="H10695" s="9">
        <f>INT(F10695/100)</f>
        <v/>
      </c>
      <c r="I10695" t="n">
        <v>-10</v>
      </c>
      <c r="J10695" t="n">
        <v>0</v>
      </c>
      <c r="K10695" t="n">
        <v>-20</v>
      </c>
      <c r="L10695" t="n">
        <v>0</v>
      </c>
      <c r="M10695" t="n">
        <v>0</v>
      </c>
      <c r="O10695" t="n">
        <v>0</v>
      </c>
    </row>
    <row r="10696">
      <c r="A10696" s="8" t="n">
        <v>46229</v>
      </c>
      <c r="B10696" t="inlineStr">
        <is>
          <t>DL</t>
        </is>
      </c>
      <c r="C10696" s="9">
        <f>_xlfn.XLOOKUP(B10696,Carriers[Code],Carriers[Airline])</f>
        <v/>
      </c>
      <c r="D10696" t="n">
        <v>1399</v>
      </c>
      <c r="E10696" t="inlineStr">
        <is>
          <t>MIA</t>
        </is>
      </c>
      <c r="F10696" s="10" t="n">
        <v>705</v>
      </c>
      <c r="G10696" t="inlineStr">
        <is>
          <t>0700-0759</t>
        </is>
      </c>
      <c r="H10696" s="9">
        <f>INT(F10696/100)</f>
        <v/>
      </c>
      <c r="I10696" t="n">
        <v>1</v>
      </c>
      <c r="J10696" t="n">
        <v>0</v>
      </c>
      <c r="K10696" t="n">
        <v>0</v>
      </c>
      <c r="L10696" t="n">
        <v>0</v>
      </c>
      <c r="M10696" t="n">
        <v>0</v>
      </c>
      <c r="O10696" t="n">
        <v>0</v>
      </c>
    </row>
    <row r="10697">
      <c r="A10697" s="8" t="n">
        <v>46229</v>
      </c>
      <c r="B10697" t="inlineStr">
        <is>
          <t>DL</t>
        </is>
      </c>
      <c r="C10697" s="9">
        <f>_xlfn.XLOOKUP(B10697,Carriers[Code],Carriers[Airline])</f>
        <v/>
      </c>
      <c r="D10697" t="n">
        <v>1580</v>
      </c>
      <c r="E10697" t="inlineStr">
        <is>
          <t>MCO</t>
        </is>
      </c>
      <c r="F10697" s="10" t="n">
        <v>705</v>
      </c>
      <c r="G10697" t="inlineStr">
        <is>
          <t>0700-0759</t>
        </is>
      </c>
      <c r="H10697" s="9">
        <f>INT(F10697/100)</f>
        <v/>
      </c>
      <c r="I10697" t="n">
        <v>-6</v>
      </c>
      <c r="J10697" t="n">
        <v>0</v>
      </c>
      <c r="K10697" t="n">
        <v>0</v>
      </c>
      <c r="L10697" t="n">
        <v>0</v>
      </c>
      <c r="M10697" t="n">
        <v>0</v>
      </c>
      <c r="O10697" t="n">
        <v>0</v>
      </c>
    </row>
    <row r="10698">
      <c r="A10698" s="8" t="n">
        <v>46229</v>
      </c>
      <c r="B10698" t="inlineStr">
        <is>
          <t>B6</t>
        </is>
      </c>
      <c r="C10698" s="9">
        <f>_xlfn.XLOOKUP(B10698,Carriers[Code],Carriers[Airline])</f>
        <v/>
      </c>
      <c r="D10698" t="n">
        <v>397</v>
      </c>
      <c r="E10698" t="inlineStr">
        <is>
          <t>SEA</t>
        </is>
      </c>
      <c r="F10698" s="10" t="n">
        <v>710</v>
      </c>
      <c r="G10698" t="inlineStr">
        <is>
          <t>0700-0759</t>
        </is>
      </c>
      <c r="H10698" s="9">
        <f>INT(F10698/100)</f>
        <v/>
      </c>
      <c r="I10698" t="n">
        <v>-3</v>
      </c>
      <c r="J10698" t="n">
        <v>0</v>
      </c>
      <c r="K10698" t="n">
        <v>-26</v>
      </c>
      <c r="L10698" t="n">
        <v>0</v>
      </c>
      <c r="M10698" t="n">
        <v>0</v>
      </c>
      <c r="O10698" t="n">
        <v>0</v>
      </c>
    </row>
    <row r="10699">
      <c r="A10699" s="8" t="n">
        <v>46229</v>
      </c>
      <c r="B10699" t="inlineStr">
        <is>
          <t>B6</t>
        </is>
      </c>
      <c r="C10699" s="9">
        <f>_xlfn.XLOOKUP(B10699,Carriers[Code],Carriers[Airline])</f>
        <v/>
      </c>
      <c r="D10699" t="n">
        <v>2229</v>
      </c>
      <c r="E10699" t="inlineStr">
        <is>
          <t>MKE</t>
        </is>
      </c>
      <c r="F10699" s="10" t="n">
        <v>710</v>
      </c>
      <c r="G10699" t="inlineStr">
        <is>
          <t>0700-0759</t>
        </is>
      </c>
      <c r="H10699" s="9">
        <f>INT(F10699/100)</f>
        <v/>
      </c>
      <c r="I10699" t="n">
        <v>-10</v>
      </c>
      <c r="J10699" t="n">
        <v>0</v>
      </c>
      <c r="K10699" t="n">
        <v>-17</v>
      </c>
      <c r="L10699" t="n">
        <v>0</v>
      </c>
      <c r="M10699" t="n">
        <v>0</v>
      </c>
      <c r="O10699" t="n">
        <v>0</v>
      </c>
    </row>
    <row r="10700">
      <c r="A10700" s="8" t="n">
        <v>46229</v>
      </c>
      <c r="B10700" t="inlineStr">
        <is>
          <t>DL</t>
        </is>
      </c>
      <c r="C10700" s="9">
        <f>_xlfn.XLOOKUP(B10700,Carriers[Code],Carriers[Airline])</f>
        <v/>
      </c>
      <c r="D10700" t="n">
        <v>1138</v>
      </c>
      <c r="E10700" t="inlineStr">
        <is>
          <t>MSP</t>
        </is>
      </c>
      <c r="F10700" s="10" t="n">
        <v>710</v>
      </c>
      <c r="G10700" t="inlineStr">
        <is>
          <t>0700-0759</t>
        </is>
      </c>
      <c r="H10700" s="9">
        <f>INT(F10700/100)</f>
        <v/>
      </c>
      <c r="I10700" t="n">
        <v>-4</v>
      </c>
      <c r="J10700" t="n">
        <v>0</v>
      </c>
      <c r="K10700" t="n">
        <v>-4</v>
      </c>
      <c r="L10700" t="n">
        <v>0</v>
      </c>
      <c r="M10700" t="n">
        <v>0</v>
      </c>
      <c r="O10700" t="n">
        <v>0</v>
      </c>
    </row>
    <row r="10701">
      <c r="A10701" s="8" t="n">
        <v>46229</v>
      </c>
      <c r="B10701" t="inlineStr">
        <is>
          <t>YX</t>
        </is>
      </c>
      <c r="C10701" s="9">
        <f>_xlfn.XLOOKUP(B10701,Carriers[Code],Carriers[Airline])</f>
        <v/>
      </c>
      <c r="D10701" t="n">
        <v>5596</v>
      </c>
      <c r="E10701" t="inlineStr">
        <is>
          <t>SAV</t>
        </is>
      </c>
      <c r="F10701" s="10" t="n">
        <v>710</v>
      </c>
      <c r="G10701" t="inlineStr">
        <is>
          <t>0700-0759</t>
        </is>
      </c>
      <c r="H10701" s="9">
        <f>INT(F10701/100)</f>
        <v/>
      </c>
      <c r="I10701" t="n">
        <v>-6</v>
      </c>
      <c r="J10701" t="n">
        <v>0</v>
      </c>
      <c r="K10701" t="n">
        <v>-13</v>
      </c>
      <c r="L10701" t="n">
        <v>0</v>
      </c>
      <c r="M10701" t="n">
        <v>0</v>
      </c>
      <c r="O10701" t="n">
        <v>0</v>
      </c>
    </row>
    <row r="10702">
      <c r="A10702" s="8" t="n">
        <v>46229</v>
      </c>
      <c r="B10702" t="inlineStr">
        <is>
          <t>B6</t>
        </is>
      </c>
      <c r="C10702" s="9">
        <f>_xlfn.XLOOKUP(B10702,Carriers[Code],Carriers[Airline])</f>
        <v/>
      </c>
      <c r="D10702" t="n">
        <v>2041</v>
      </c>
      <c r="E10702" t="inlineStr">
        <is>
          <t>CLE</t>
        </is>
      </c>
      <c r="F10702" s="10" t="n">
        <v>715</v>
      </c>
      <c r="G10702" t="inlineStr">
        <is>
          <t>0700-0759</t>
        </is>
      </c>
      <c r="H10702" s="9">
        <f>INT(F10702/100)</f>
        <v/>
      </c>
      <c r="I10702" t="n">
        <v>2</v>
      </c>
      <c r="J10702" t="n">
        <v>0</v>
      </c>
      <c r="K10702" t="n">
        <v>-18</v>
      </c>
      <c r="L10702" t="n">
        <v>0</v>
      </c>
      <c r="M10702" t="n">
        <v>0</v>
      </c>
      <c r="O10702" t="n">
        <v>0</v>
      </c>
    </row>
    <row r="10703">
      <c r="A10703" s="8" t="n">
        <v>46229</v>
      </c>
      <c r="B10703" t="inlineStr">
        <is>
          <t>DL</t>
        </is>
      </c>
      <c r="C10703" s="9">
        <f>_xlfn.XLOOKUP(B10703,Carriers[Code],Carriers[Airline])</f>
        <v/>
      </c>
      <c r="D10703" t="n">
        <v>760</v>
      </c>
      <c r="E10703" t="inlineStr">
        <is>
          <t>DFW</t>
        </is>
      </c>
      <c r="F10703" s="10" t="n">
        <v>715</v>
      </c>
      <c r="G10703" t="inlineStr">
        <is>
          <t>0700-0759</t>
        </is>
      </c>
      <c r="H10703" s="9">
        <f>INT(F10703/100)</f>
        <v/>
      </c>
      <c r="I10703" t="n">
        <v>-5</v>
      </c>
      <c r="J10703" t="n">
        <v>0</v>
      </c>
      <c r="K10703" t="n">
        <v>-13</v>
      </c>
      <c r="L10703" t="n">
        <v>0</v>
      </c>
      <c r="M10703" t="n">
        <v>0</v>
      </c>
      <c r="O10703" t="n">
        <v>0</v>
      </c>
    </row>
    <row r="10704">
      <c r="A10704" s="8" t="n">
        <v>46229</v>
      </c>
      <c r="B10704" t="inlineStr">
        <is>
          <t>UA</t>
        </is>
      </c>
      <c r="C10704" s="9">
        <f>_xlfn.XLOOKUP(B10704,Carriers[Code],Carriers[Airline])</f>
        <v/>
      </c>
      <c r="D10704" t="n">
        <v>2631</v>
      </c>
      <c r="E10704" t="inlineStr">
        <is>
          <t>ORD</t>
        </is>
      </c>
      <c r="F10704" s="10" t="n">
        <v>719</v>
      </c>
      <c r="G10704" t="inlineStr">
        <is>
          <t>0700-0759</t>
        </is>
      </c>
      <c r="H10704" s="9">
        <f>INT(F10704/100)</f>
        <v/>
      </c>
      <c r="I10704" t="n">
        <v>-9</v>
      </c>
      <c r="J10704" t="n">
        <v>0</v>
      </c>
      <c r="K10704" t="n">
        <v>-12</v>
      </c>
      <c r="L10704" t="n">
        <v>0</v>
      </c>
      <c r="M10704" t="n">
        <v>0</v>
      </c>
      <c r="O10704" t="n">
        <v>0</v>
      </c>
    </row>
    <row r="10705">
      <c r="A10705" s="8" t="n">
        <v>46229</v>
      </c>
      <c r="B10705" t="inlineStr">
        <is>
          <t>DL</t>
        </is>
      </c>
      <c r="C10705" s="9">
        <f>_xlfn.XLOOKUP(B10705,Carriers[Code],Carriers[Airline])</f>
        <v/>
      </c>
      <c r="D10705" t="n">
        <v>977</v>
      </c>
      <c r="E10705" t="inlineStr">
        <is>
          <t>SFO</t>
        </is>
      </c>
      <c r="F10705" s="10" t="n">
        <v>720</v>
      </c>
      <c r="G10705" t="inlineStr">
        <is>
          <t>0700-0759</t>
        </is>
      </c>
      <c r="H10705" s="9">
        <f>INT(F10705/100)</f>
        <v/>
      </c>
      <c r="I10705" t="n">
        <v>-3</v>
      </c>
      <c r="J10705" t="n">
        <v>0</v>
      </c>
      <c r="K10705" t="n">
        <v>-14</v>
      </c>
      <c r="L10705" t="n">
        <v>0</v>
      </c>
      <c r="M10705" t="n">
        <v>0</v>
      </c>
      <c r="O10705" t="n">
        <v>0</v>
      </c>
    </row>
    <row r="10706">
      <c r="A10706" s="8" t="n">
        <v>46229</v>
      </c>
      <c r="B10706" t="inlineStr">
        <is>
          <t>WN</t>
        </is>
      </c>
      <c r="C10706" s="9">
        <f>_xlfn.XLOOKUP(B10706,Carriers[Code],Carriers[Airline])</f>
        <v/>
      </c>
      <c r="D10706" t="n">
        <v>745</v>
      </c>
      <c r="E10706" t="inlineStr">
        <is>
          <t>MDW</t>
        </is>
      </c>
      <c r="F10706" s="10" t="n">
        <v>720</v>
      </c>
      <c r="G10706" t="inlineStr">
        <is>
          <t>0700-0759</t>
        </is>
      </c>
      <c r="H10706" s="9">
        <f>INT(F10706/100)</f>
        <v/>
      </c>
      <c r="I10706" t="n">
        <v>-2</v>
      </c>
      <c r="J10706" t="n">
        <v>0</v>
      </c>
      <c r="K10706" t="n">
        <v>-20</v>
      </c>
      <c r="L10706" t="n">
        <v>0</v>
      </c>
      <c r="M10706" t="n">
        <v>0</v>
      </c>
      <c r="O10706" t="n">
        <v>0</v>
      </c>
    </row>
    <row r="10707">
      <c r="A10707" s="8" t="n">
        <v>46229</v>
      </c>
      <c r="B10707" t="inlineStr">
        <is>
          <t>YX</t>
        </is>
      </c>
      <c r="C10707" s="9">
        <f>_xlfn.XLOOKUP(B10707,Carriers[Code],Carriers[Airline])</f>
        <v/>
      </c>
      <c r="D10707" t="n">
        <v>5845</v>
      </c>
      <c r="E10707" t="inlineStr">
        <is>
          <t>PHL</t>
        </is>
      </c>
      <c r="F10707" s="10" t="n">
        <v>720</v>
      </c>
      <c r="G10707" t="inlineStr">
        <is>
          <t>0700-0759</t>
        </is>
      </c>
      <c r="H10707" s="9">
        <f>INT(F10707/100)</f>
        <v/>
      </c>
      <c r="I10707" t="n">
        <v>-2</v>
      </c>
      <c r="J10707" t="n">
        <v>0</v>
      </c>
      <c r="K10707" t="n">
        <v>-21</v>
      </c>
      <c r="L10707" t="n">
        <v>0</v>
      </c>
      <c r="M10707" t="n">
        <v>0</v>
      </c>
      <c r="O10707" t="n">
        <v>0</v>
      </c>
    </row>
    <row r="10708">
      <c r="A10708" s="8" t="n">
        <v>46229</v>
      </c>
      <c r="B10708" t="inlineStr">
        <is>
          <t>B6</t>
        </is>
      </c>
      <c r="C10708" s="9">
        <f>_xlfn.XLOOKUP(B10708,Carriers[Code],Carriers[Airline])</f>
        <v/>
      </c>
      <c r="D10708" t="n">
        <v>249</v>
      </c>
      <c r="E10708" t="inlineStr">
        <is>
          <t>SAV</t>
        </is>
      </c>
      <c r="F10708" s="10" t="n">
        <v>725</v>
      </c>
      <c r="G10708" t="inlineStr">
        <is>
          <t>0700-0759</t>
        </is>
      </c>
      <c r="H10708" s="9">
        <f>INT(F10708/100)</f>
        <v/>
      </c>
      <c r="I10708" t="n">
        <v>-6</v>
      </c>
      <c r="J10708" t="n">
        <v>0</v>
      </c>
      <c r="K10708" t="n">
        <v>-4</v>
      </c>
      <c r="L10708" t="n">
        <v>0</v>
      </c>
      <c r="M10708" t="n">
        <v>0</v>
      </c>
      <c r="O10708" t="n">
        <v>0</v>
      </c>
    </row>
    <row r="10709">
      <c r="A10709" s="8" t="n">
        <v>46229</v>
      </c>
      <c r="B10709" t="inlineStr">
        <is>
          <t>UA</t>
        </is>
      </c>
      <c r="C10709" s="9">
        <f>_xlfn.XLOOKUP(B10709,Carriers[Code],Carriers[Airline])</f>
        <v/>
      </c>
      <c r="D10709" t="n">
        <v>226</v>
      </c>
      <c r="E10709" t="inlineStr">
        <is>
          <t>IAH</t>
        </is>
      </c>
      <c r="F10709" s="10" t="n">
        <v>725</v>
      </c>
      <c r="G10709" t="inlineStr">
        <is>
          <t>0700-0759</t>
        </is>
      </c>
      <c r="H10709" s="9">
        <f>INT(F10709/100)</f>
        <v/>
      </c>
      <c r="I10709" t="n">
        <v>-10</v>
      </c>
      <c r="J10709" t="n">
        <v>0</v>
      </c>
      <c r="K10709" t="n">
        <v>-34</v>
      </c>
      <c r="L10709" t="n">
        <v>0</v>
      </c>
      <c r="M10709" t="n">
        <v>0</v>
      </c>
      <c r="O10709" t="n">
        <v>0</v>
      </c>
    </row>
    <row r="10710">
      <c r="A10710" s="8" t="n">
        <v>46229</v>
      </c>
      <c r="B10710" t="inlineStr">
        <is>
          <t>YX</t>
        </is>
      </c>
      <c r="C10710" s="9">
        <f>_xlfn.XLOOKUP(B10710,Carriers[Code],Carriers[Airline])</f>
        <v/>
      </c>
      <c r="D10710" t="n">
        <v>5692</v>
      </c>
      <c r="E10710" t="inlineStr">
        <is>
          <t>DCA</t>
        </is>
      </c>
      <c r="F10710" s="10" t="n">
        <v>725</v>
      </c>
      <c r="G10710" t="inlineStr">
        <is>
          <t>0700-0759</t>
        </is>
      </c>
      <c r="H10710" s="9">
        <f>INT(F10710/100)</f>
        <v/>
      </c>
      <c r="I10710" t="n">
        <v>-1</v>
      </c>
      <c r="J10710" t="n">
        <v>0</v>
      </c>
      <c r="K10710" t="n">
        <v>2</v>
      </c>
      <c r="L10710" t="n">
        <v>0</v>
      </c>
      <c r="M10710" t="n">
        <v>0</v>
      </c>
      <c r="O10710" t="n">
        <v>0</v>
      </c>
    </row>
    <row r="10711">
      <c r="A10711" s="8" t="n">
        <v>46229</v>
      </c>
      <c r="B10711" t="inlineStr">
        <is>
          <t>UA</t>
        </is>
      </c>
      <c r="C10711" s="9">
        <f>_xlfn.XLOOKUP(B10711,Carriers[Code],Carriers[Airline])</f>
        <v/>
      </c>
      <c r="D10711" t="n">
        <v>323</v>
      </c>
      <c r="E10711" t="inlineStr">
        <is>
          <t>SFO</t>
        </is>
      </c>
      <c r="F10711" s="10" t="n">
        <v>728</v>
      </c>
      <c r="G10711" t="inlineStr">
        <is>
          <t>0700-0759</t>
        </is>
      </c>
      <c r="H10711" s="9">
        <f>INT(F10711/100)</f>
        <v/>
      </c>
      <c r="I10711" t="n">
        <v>-2</v>
      </c>
      <c r="J10711" t="n">
        <v>0</v>
      </c>
      <c r="K10711" t="n">
        <v>-18</v>
      </c>
      <c r="L10711" t="n">
        <v>0</v>
      </c>
      <c r="M10711" t="n">
        <v>0</v>
      </c>
      <c r="O10711" t="n">
        <v>0</v>
      </c>
    </row>
    <row r="10712">
      <c r="A10712" s="8" t="n">
        <v>46229</v>
      </c>
      <c r="B10712" t="inlineStr">
        <is>
          <t>DL</t>
        </is>
      </c>
      <c r="C10712" s="9">
        <f>_xlfn.XLOOKUP(B10712,Carriers[Code],Carriers[Airline])</f>
        <v/>
      </c>
      <c r="D10712" t="n">
        <v>2474</v>
      </c>
      <c r="E10712" t="inlineStr">
        <is>
          <t>RSW</t>
        </is>
      </c>
      <c r="F10712" s="10" t="n">
        <v>730</v>
      </c>
      <c r="G10712" t="inlineStr">
        <is>
          <t>0700-0759</t>
        </is>
      </c>
      <c r="H10712" s="9">
        <f>INT(F10712/100)</f>
        <v/>
      </c>
      <c r="I10712" t="n">
        <v>0</v>
      </c>
      <c r="J10712" t="n">
        <v>0</v>
      </c>
      <c r="K10712" t="n">
        <v>-6</v>
      </c>
      <c r="L10712" t="n">
        <v>0</v>
      </c>
      <c r="M10712" t="n">
        <v>0</v>
      </c>
      <c r="O10712" t="n">
        <v>0</v>
      </c>
    </row>
    <row r="10713">
      <c r="A10713" s="8" t="n">
        <v>46229</v>
      </c>
      <c r="B10713" t="inlineStr">
        <is>
          <t>DL</t>
        </is>
      </c>
      <c r="C10713" s="9">
        <f>_xlfn.XLOOKUP(B10713,Carriers[Code],Carriers[Airline])</f>
        <v/>
      </c>
      <c r="D10713" t="n">
        <v>2570</v>
      </c>
      <c r="E10713" t="inlineStr">
        <is>
          <t>ORD</t>
        </is>
      </c>
      <c r="F10713" s="10" t="n">
        <v>730</v>
      </c>
      <c r="G10713" t="inlineStr">
        <is>
          <t>0700-0759</t>
        </is>
      </c>
      <c r="H10713" s="9">
        <f>INT(F10713/100)</f>
        <v/>
      </c>
      <c r="I10713" t="n">
        <v>-8</v>
      </c>
      <c r="J10713" t="n">
        <v>0</v>
      </c>
      <c r="K10713" t="n">
        <v>-24</v>
      </c>
      <c r="L10713" t="n">
        <v>0</v>
      </c>
      <c r="M10713" t="n">
        <v>0</v>
      </c>
      <c r="O10713" t="n">
        <v>0</v>
      </c>
    </row>
    <row r="10714">
      <c r="A10714" s="8" t="n">
        <v>46229</v>
      </c>
      <c r="B10714" t="inlineStr">
        <is>
          <t>B6</t>
        </is>
      </c>
      <c r="C10714" s="9">
        <f>_xlfn.XLOOKUP(B10714,Carriers[Code],Carriers[Airline])</f>
        <v/>
      </c>
      <c r="D10714" t="n">
        <v>687</v>
      </c>
      <c r="E10714" t="inlineStr">
        <is>
          <t>LAX</t>
        </is>
      </c>
      <c r="F10714" s="10" t="n">
        <v>740</v>
      </c>
      <c r="G10714" t="inlineStr">
        <is>
          <t>0700-0759</t>
        </is>
      </c>
      <c r="H10714" s="9">
        <f>INT(F10714/100)</f>
        <v/>
      </c>
      <c r="I10714" t="n">
        <v>-3</v>
      </c>
      <c r="J10714" t="n">
        <v>0</v>
      </c>
      <c r="K10714" t="n">
        <v>-17</v>
      </c>
      <c r="L10714" t="n">
        <v>0</v>
      </c>
      <c r="M10714" t="n">
        <v>0</v>
      </c>
      <c r="O10714" t="n">
        <v>0</v>
      </c>
    </row>
    <row r="10715">
      <c r="A10715" s="8" t="n">
        <v>46229</v>
      </c>
      <c r="B10715" t="inlineStr">
        <is>
          <t>YX</t>
        </is>
      </c>
      <c r="C10715" s="9">
        <f>_xlfn.XLOOKUP(B10715,Carriers[Code],Carriers[Airline])</f>
        <v/>
      </c>
      <c r="D10715" t="n">
        <v>5654</v>
      </c>
      <c r="E10715" t="inlineStr">
        <is>
          <t>CMH</t>
        </is>
      </c>
      <c r="F10715" s="10" t="n">
        <v>740</v>
      </c>
      <c r="G10715" t="inlineStr">
        <is>
          <t>0700-0759</t>
        </is>
      </c>
      <c r="H10715" s="9">
        <f>INT(F10715/100)</f>
        <v/>
      </c>
      <c r="I10715" t="n">
        <v>-7</v>
      </c>
      <c r="J10715" t="n">
        <v>0</v>
      </c>
      <c r="K10715" t="n">
        <v>-27</v>
      </c>
      <c r="L10715" t="n">
        <v>0</v>
      </c>
      <c r="M10715" t="n">
        <v>0</v>
      </c>
      <c r="O10715" t="n">
        <v>0</v>
      </c>
    </row>
    <row r="10716">
      <c r="A10716" s="8" t="n">
        <v>46229</v>
      </c>
      <c r="B10716" t="inlineStr">
        <is>
          <t>DL</t>
        </is>
      </c>
      <c r="C10716" s="9">
        <f>_xlfn.XLOOKUP(B10716,Carriers[Code],Carriers[Airline])</f>
        <v/>
      </c>
      <c r="D10716" t="n">
        <v>499</v>
      </c>
      <c r="E10716" t="inlineStr">
        <is>
          <t>DEN</t>
        </is>
      </c>
      <c r="F10716" s="10" t="n">
        <v>745</v>
      </c>
      <c r="G10716" t="inlineStr">
        <is>
          <t>0700-0759</t>
        </is>
      </c>
      <c r="H10716" s="9">
        <f>INT(F10716/100)</f>
        <v/>
      </c>
      <c r="I10716" t="n">
        <v>-4</v>
      </c>
      <c r="J10716" t="n">
        <v>0</v>
      </c>
      <c r="K10716" t="n">
        <v>-25</v>
      </c>
      <c r="L10716" t="n">
        <v>0</v>
      </c>
      <c r="M10716" t="n">
        <v>0</v>
      </c>
      <c r="O10716" t="n">
        <v>0</v>
      </c>
    </row>
    <row r="10717">
      <c r="A10717" s="8" t="n">
        <v>46229</v>
      </c>
      <c r="B10717" t="inlineStr">
        <is>
          <t>UA</t>
        </is>
      </c>
      <c r="C10717" s="9">
        <f>_xlfn.XLOOKUP(B10717,Carriers[Code],Carriers[Airline])</f>
        <v/>
      </c>
      <c r="D10717" t="n">
        <v>647</v>
      </c>
      <c r="E10717" t="inlineStr">
        <is>
          <t>DEN</t>
        </is>
      </c>
      <c r="F10717" s="10" t="n">
        <v>745</v>
      </c>
      <c r="G10717" t="inlineStr">
        <is>
          <t>0700-0759</t>
        </is>
      </c>
      <c r="H10717" s="9">
        <f>INT(F10717/100)</f>
        <v/>
      </c>
      <c r="I10717" t="n">
        <v>-10</v>
      </c>
      <c r="J10717" t="n">
        <v>0</v>
      </c>
      <c r="K10717" t="n">
        <v>-4</v>
      </c>
      <c r="L10717" t="n">
        <v>0</v>
      </c>
      <c r="M10717" t="n">
        <v>0</v>
      </c>
      <c r="O10717" t="n">
        <v>0</v>
      </c>
    </row>
    <row r="10718">
      <c r="A10718" s="8" t="n">
        <v>46229</v>
      </c>
      <c r="B10718" t="inlineStr">
        <is>
          <t>WN</t>
        </is>
      </c>
      <c r="C10718" s="9">
        <f>_xlfn.XLOOKUP(B10718,Carriers[Code],Carriers[Airline])</f>
        <v/>
      </c>
      <c r="D10718" t="n">
        <v>732</v>
      </c>
      <c r="E10718" t="inlineStr">
        <is>
          <t>BWI</t>
        </is>
      </c>
      <c r="F10718" s="10" t="n">
        <v>745</v>
      </c>
      <c r="G10718" t="inlineStr">
        <is>
          <t>0700-0759</t>
        </is>
      </c>
      <c r="H10718" s="9">
        <f>INT(F10718/100)</f>
        <v/>
      </c>
      <c r="I10718" t="n">
        <v>-3</v>
      </c>
      <c r="J10718" t="n">
        <v>0</v>
      </c>
      <c r="K10718" t="n">
        <v>-19</v>
      </c>
      <c r="L10718" t="n">
        <v>0</v>
      </c>
      <c r="M10718" t="n">
        <v>0</v>
      </c>
      <c r="O10718" t="n">
        <v>0</v>
      </c>
    </row>
    <row r="10719">
      <c r="A10719" s="8" t="n">
        <v>46229</v>
      </c>
      <c r="B10719" t="inlineStr">
        <is>
          <t>DL</t>
        </is>
      </c>
      <c r="C10719" s="9">
        <f>_xlfn.XLOOKUP(B10719,Carriers[Code],Carriers[Airline])</f>
        <v/>
      </c>
      <c r="D10719" t="n">
        <v>497</v>
      </c>
      <c r="E10719" t="inlineStr">
        <is>
          <t>LAS</t>
        </is>
      </c>
      <c r="F10719" s="10" t="n">
        <v>750</v>
      </c>
      <c r="G10719" t="inlineStr">
        <is>
          <t>0700-0759</t>
        </is>
      </c>
      <c r="H10719" s="9">
        <f>INT(F10719/100)</f>
        <v/>
      </c>
      <c r="I10719" t="n">
        <v>49</v>
      </c>
      <c r="J10719" t="n">
        <v>1</v>
      </c>
      <c r="K10719" t="n">
        <v>28</v>
      </c>
      <c r="L10719" t="n">
        <v>1</v>
      </c>
      <c r="M10719" t="n">
        <v>0</v>
      </c>
      <c r="O10719" t="n">
        <v>0</v>
      </c>
      <c r="P10719" t="n">
        <v>28</v>
      </c>
      <c r="Q10719" t="n">
        <v>0</v>
      </c>
      <c r="R10719" t="n">
        <v>0</v>
      </c>
      <c r="S10719" t="n">
        <v>0</v>
      </c>
      <c r="T10719" t="n">
        <v>0</v>
      </c>
    </row>
    <row r="10720">
      <c r="A10720" s="8" t="n">
        <v>46229</v>
      </c>
      <c r="B10720" t="inlineStr">
        <is>
          <t>DL</t>
        </is>
      </c>
      <c r="C10720" s="9">
        <f>_xlfn.XLOOKUP(B10720,Carriers[Code],Carriers[Airline])</f>
        <v/>
      </c>
      <c r="D10720" t="n">
        <v>384</v>
      </c>
      <c r="E10720" t="inlineStr">
        <is>
          <t>SEA</t>
        </is>
      </c>
      <c r="F10720" s="10" t="n">
        <v>753</v>
      </c>
      <c r="G10720" t="inlineStr">
        <is>
          <t>0700-0759</t>
        </is>
      </c>
      <c r="H10720" s="9">
        <f>INT(F10720/100)</f>
        <v/>
      </c>
      <c r="I10720" t="n">
        <v>5</v>
      </c>
      <c r="J10720" t="n">
        <v>0</v>
      </c>
      <c r="K10720" t="n">
        <v>1</v>
      </c>
      <c r="L10720" t="n">
        <v>0</v>
      </c>
      <c r="M10720" t="n">
        <v>0</v>
      </c>
      <c r="O10720" t="n">
        <v>0</v>
      </c>
    </row>
    <row r="10721">
      <c r="A10721" s="8" t="n">
        <v>46229</v>
      </c>
      <c r="B10721" t="inlineStr">
        <is>
          <t>B6</t>
        </is>
      </c>
      <c r="C10721" s="9">
        <f>_xlfn.XLOOKUP(B10721,Carriers[Code],Carriers[Airline])</f>
        <v/>
      </c>
      <c r="D10721" t="n">
        <v>669</v>
      </c>
      <c r="E10721" t="inlineStr">
        <is>
          <t>FLL</t>
        </is>
      </c>
      <c r="F10721" s="10" t="n">
        <v>754</v>
      </c>
      <c r="G10721" t="inlineStr">
        <is>
          <t>0700-0759</t>
        </is>
      </c>
      <c r="H10721" s="9">
        <f>INT(F10721/100)</f>
        <v/>
      </c>
      <c r="I10721" t="n">
        <v>-3</v>
      </c>
      <c r="J10721" t="n">
        <v>0</v>
      </c>
      <c r="K10721" t="n">
        <v>0</v>
      </c>
      <c r="L10721" t="n">
        <v>0</v>
      </c>
      <c r="M10721" t="n">
        <v>0</v>
      </c>
      <c r="O10721" t="n">
        <v>0</v>
      </c>
    </row>
    <row r="10722">
      <c r="A10722" s="8" t="n">
        <v>46229</v>
      </c>
      <c r="B10722" t="inlineStr">
        <is>
          <t>DL</t>
        </is>
      </c>
      <c r="C10722" s="9">
        <f>_xlfn.XLOOKUP(B10722,Carriers[Code],Carriers[Airline])</f>
        <v/>
      </c>
      <c r="D10722" t="n">
        <v>1401</v>
      </c>
      <c r="E10722" t="inlineStr">
        <is>
          <t>FLL</t>
        </is>
      </c>
      <c r="F10722" s="10" t="n">
        <v>755</v>
      </c>
      <c r="G10722" t="inlineStr">
        <is>
          <t>0700-0759</t>
        </is>
      </c>
      <c r="H10722" s="9">
        <f>INT(F10722/100)</f>
        <v/>
      </c>
      <c r="I10722" t="n">
        <v>17</v>
      </c>
      <c r="J10722" t="n">
        <v>1</v>
      </c>
      <c r="K10722" t="n">
        <v>18</v>
      </c>
      <c r="L10722" t="n">
        <v>1</v>
      </c>
      <c r="M10722" t="n">
        <v>0</v>
      </c>
      <c r="O10722" t="n">
        <v>0</v>
      </c>
      <c r="P10722" t="n">
        <v>17</v>
      </c>
      <c r="Q10722" t="n">
        <v>0</v>
      </c>
      <c r="R10722" t="n">
        <v>1</v>
      </c>
      <c r="S10722" t="n">
        <v>0</v>
      </c>
      <c r="T10722" t="n">
        <v>0</v>
      </c>
    </row>
    <row r="10723">
      <c r="A10723" s="8" t="n">
        <v>46229</v>
      </c>
      <c r="B10723" t="inlineStr">
        <is>
          <t>AA</t>
        </is>
      </c>
      <c r="C10723" s="9">
        <f>_xlfn.XLOOKUP(B10723,Carriers[Code],Carriers[Airline])</f>
        <v/>
      </c>
      <c r="D10723" t="n">
        <v>1259</v>
      </c>
      <c r="E10723" t="inlineStr">
        <is>
          <t>MIA</t>
        </is>
      </c>
      <c r="F10723" s="10" t="n">
        <v>800</v>
      </c>
      <c r="G10723" t="inlineStr">
        <is>
          <t>0800-0859</t>
        </is>
      </c>
      <c r="H10723" s="9">
        <f>INT(F10723/100)</f>
        <v/>
      </c>
      <c r="I10723" t="n">
        <v>-5</v>
      </c>
      <c r="J10723" t="n">
        <v>0</v>
      </c>
      <c r="K10723" t="n">
        <v>2</v>
      </c>
      <c r="L10723" t="n">
        <v>0</v>
      </c>
      <c r="M10723" t="n">
        <v>0</v>
      </c>
      <c r="O10723" t="n">
        <v>0</v>
      </c>
    </row>
    <row r="10724">
      <c r="A10724" s="8" t="n">
        <v>46229</v>
      </c>
      <c r="B10724" t="inlineStr">
        <is>
          <t>DL</t>
        </is>
      </c>
      <c r="C10724" s="9">
        <f>_xlfn.XLOOKUP(B10724,Carriers[Code],Carriers[Airline])</f>
        <v/>
      </c>
      <c r="D10724" t="n">
        <v>923</v>
      </c>
      <c r="E10724" t="inlineStr">
        <is>
          <t>ATL</t>
        </is>
      </c>
      <c r="F10724" s="10" t="n">
        <v>800</v>
      </c>
      <c r="G10724" t="inlineStr">
        <is>
          <t>0800-0859</t>
        </is>
      </c>
      <c r="H10724" s="9">
        <f>INT(F10724/100)</f>
        <v/>
      </c>
      <c r="I10724" t="n">
        <v>-6</v>
      </c>
      <c r="J10724" t="n">
        <v>0</v>
      </c>
      <c r="K10724" t="n">
        <v>-25</v>
      </c>
      <c r="L10724" t="n">
        <v>0</v>
      </c>
      <c r="M10724" t="n">
        <v>0</v>
      </c>
      <c r="O10724" t="n">
        <v>0</v>
      </c>
    </row>
    <row r="10725">
      <c r="A10725" s="8" t="n">
        <v>46229</v>
      </c>
      <c r="B10725" t="inlineStr">
        <is>
          <t>DL</t>
        </is>
      </c>
      <c r="C10725" s="9">
        <f>_xlfn.XLOOKUP(B10725,Carriers[Code],Carriers[Airline])</f>
        <v/>
      </c>
      <c r="D10725" t="n">
        <v>2770</v>
      </c>
      <c r="E10725" t="inlineStr">
        <is>
          <t>LGA</t>
        </is>
      </c>
      <c r="F10725" s="10" t="n">
        <v>800</v>
      </c>
      <c r="G10725" t="inlineStr">
        <is>
          <t>0800-0859</t>
        </is>
      </c>
      <c r="H10725" s="9">
        <f>INT(F10725/100)</f>
        <v/>
      </c>
      <c r="I10725" t="n">
        <v>-3</v>
      </c>
      <c r="J10725" t="n">
        <v>0</v>
      </c>
      <c r="K10725" t="n">
        <v>-17</v>
      </c>
      <c r="L10725" t="n">
        <v>0</v>
      </c>
      <c r="M10725" t="n">
        <v>0</v>
      </c>
      <c r="O10725" t="n">
        <v>0</v>
      </c>
    </row>
    <row r="10726">
      <c r="A10726" s="8" t="n">
        <v>46229</v>
      </c>
      <c r="B10726" t="inlineStr">
        <is>
          <t>UA</t>
        </is>
      </c>
      <c r="C10726" s="9">
        <f>_xlfn.XLOOKUP(B10726,Carriers[Code],Carriers[Airline])</f>
        <v/>
      </c>
      <c r="D10726" t="n">
        <v>570</v>
      </c>
      <c r="E10726" t="inlineStr">
        <is>
          <t>EWR</t>
        </is>
      </c>
      <c r="F10726" s="10" t="n">
        <v>800</v>
      </c>
      <c r="G10726" t="inlineStr">
        <is>
          <t>0800-0859</t>
        </is>
      </c>
      <c r="H10726" s="9">
        <f>INT(F10726/100)</f>
        <v/>
      </c>
      <c r="I10726" t="n">
        <v>-3</v>
      </c>
      <c r="J10726" t="n">
        <v>0</v>
      </c>
      <c r="K10726" t="n">
        <v>-12</v>
      </c>
      <c r="L10726" t="n">
        <v>0</v>
      </c>
      <c r="M10726" t="n">
        <v>0</v>
      </c>
      <c r="O10726" t="n">
        <v>0</v>
      </c>
    </row>
    <row r="10727">
      <c r="A10727" s="8" t="n">
        <v>46229</v>
      </c>
      <c r="B10727" t="inlineStr">
        <is>
          <t>WN</t>
        </is>
      </c>
      <c r="C10727" s="9">
        <f>_xlfn.XLOOKUP(B10727,Carriers[Code],Carriers[Airline])</f>
        <v/>
      </c>
      <c r="D10727" t="n">
        <v>4892</v>
      </c>
      <c r="E10727" t="inlineStr">
        <is>
          <t>MCI</t>
        </is>
      </c>
      <c r="F10727" s="10" t="n">
        <v>800</v>
      </c>
      <c r="G10727" t="inlineStr">
        <is>
          <t>0800-0859</t>
        </is>
      </c>
      <c r="H10727" s="9">
        <f>INT(F10727/100)</f>
        <v/>
      </c>
      <c r="I10727" t="n">
        <v>0</v>
      </c>
      <c r="J10727" t="n">
        <v>0</v>
      </c>
      <c r="K10727" t="n">
        <v>-17</v>
      </c>
      <c r="L10727" t="n">
        <v>0</v>
      </c>
      <c r="M10727" t="n">
        <v>0</v>
      </c>
      <c r="O10727" t="n">
        <v>0</v>
      </c>
    </row>
    <row r="10728">
      <c r="A10728" s="8" t="n">
        <v>46229</v>
      </c>
      <c r="B10728" t="inlineStr">
        <is>
          <t>YX</t>
        </is>
      </c>
      <c r="C10728" s="9">
        <f>_xlfn.XLOOKUP(B10728,Carriers[Code],Carriers[Airline])</f>
        <v/>
      </c>
      <c r="D10728" t="n">
        <v>5778</v>
      </c>
      <c r="E10728" t="inlineStr">
        <is>
          <t>AVL</t>
        </is>
      </c>
      <c r="F10728" s="10" t="n">
        <v>800</v>
      </c>
      <c r="G10728" t="inlineStr">
        <is>
          <t>0800-0859</t>
        </is>
      </c>
      <c r="H10728" s="9">
        <f>INT(F10728/100)</f>
        <v/>
      </c>
      <c r="I10728" t="n">
        <v>-3</v>
      </c>
      <c r="J10728" t="n">
        <v>0</v>
      </c>
      <c r="K10728" t="n">
        <v>-13</v>
      </c>
      <c r="L10728" t="n">
        <v>0</v>
      </c>
      <c r="M10728" t="n">
        <v>0</v>
      </c>
      <c r="O10728" t="n">
        <v>0</v>
      </c>
    </row>
    <row r="10729">
      <c r="A10729" s="8" t="n">
        <v>46229</v>
      </c>
      <c r="B10729" t="inlineStr">
        <is>
          <t>AA</t>
        </is>
      </c>
      <c r="C10729" s="9">
        <f>_xlfn.XLOOKUP(B10729,Carriers[Code],Carriers[Airline])</f>
        <v/>
      </c>
      <c r="D10729" t="n">
        <v>701</v>
      </c>
      <c r="E10729" t="inlineStr">
        <is>
          <t>DFW</t>
        </is>
      </c>
      <c r="F10729" s="10" t="n">
        <v>801</v>
      </c>
      <c r="G10729" t="inlineStr">
        <is>
          <t>0800-0859</t>
        </is>
      </c>
      <c r="H10729" s="9">
        <f>INT(F10729/100)</f>
        <v/>
      </c>
      <c r="I10729" t="n">
        <v>-8</v>
      </c>
      <c r="J10729" t="n">
        <v>0</v>
      </c>
      <c r="K10729" t="n">
        <v>-23</v>
      </c>
      <c r="L10729" t="n">
        <v>0</v>
      </c>
      <c r="M10729" t="n">
        <v>0</v>
      </c>
      <c r="O10729" t="n">
        <v>0</v>
      </c>
    </row>
    <row r="10730">
      <c r="A10730" s="8" t="n">
        <v>46229</v>
      </c>
      <c r="B10730" t="inlineStr">
        <is>
          <t>B6</t>
        </is>
      </c>
      <c r="C10730" s="9">
        <f>_xlfn.XLOOKUP(B10730,Carriers[Code],Carriers[Airline])</f>
        <v/>
      </c>
      <c r="D10730" t="n">
        <v>2115</v>
      </c>
      <c r="E10730" t="inlineStr">
        <is>
          <t>BUF</t>
        </is>
      </c>
      <c r="F10730" s="10" t="n">
        <v>802</v>
      </c>
      <c r="G10730" t="inlineStr">
        <is>
          <t>0800-0859</t>
        </is>
      </c>
      <c r="H10730" s="9">
        <f>INT(F10730/100)</f>
        <v/>
      </c>
      <c r="I10730" t="n">
        <v>-10</v>
      </c>
      <c r="J10730" t="n">
        <v>0</v>
      </c>
      <c r="K10730" t="n">
        <v>-11</v>
      </c>
      <c r="L10730" t="n">
        <v>0</v>
      </c>
      <c r="M10730" t="n">
        <v>0</v>
      </c>
      <c r="O10730" t="n">
        <v>0</v>
      </c>
    </row>
    <row r="10731">
      <c r="A10731" s="8" t="n">
        <v>46229</v>
      </c>
      <c r="B10731" t="inlineStr">
        <is>
          <t>AA</t>
        </is>
      </c>
      <c r="C10731" s="9">
        <f>_xlfn.XLOOKUP(B10731,Carriers[Code],Carriers[Airline])</f>
        <v/>
      </c>
      <c r="D10731" t="n">
        <v>2764</v>
      </c>
      <c r="E10731" t="inlineStr">
        <is>
          <t>PHL</t>
        </is>
      </c>
      <c r="F10731" s="10" t="n">
        <v>803</v>
      </c>
      <c r="G10731" t="inlineStr">
        <is>
          <t>0800-0859</t>
        </is>
      </c>
      <c r="H10731" s="9">
        <f>INT(F10731/100)</f>
        <v/>
      </c>
      <c r="I10731" t="n">
        <v>-2</v>
      </c>
      <c r="J10731" t="n">
        <v>0</v>
      </c>
      <c r="K10731" t="n">
        <v>-8</v>
      </c>
      <c r="L10731" t="n">
        <v>0</v>
      </c>
      <c r="M10731" t="n">
        <v>0</v>
      </c>
      <c r="O10731" t="n">
        <v>0</v>
      </c>
    </row>
    <row r="10732">
      <c r="A10732" s="8" t="n">
        <v>46229</v>
      </c>
      <c r="B10732" t="inlineStr">
        <is>
          <t>AA</t>
        </is>
      </c>
      <c r="C10732" s="9">
        <f>_xlfn.XLOOKUP(B10732,Carriers[Code],Carriers[Airline])</f>
        <v/>
      </c>
      <c r="D10732" t="n">
        <v>2715</v>
      </c>
      <c r="E10732" t="inlineStr">
        <is>
          <t>CLT</t>
        </is>
      </c>
      <c r="F10732" s="10" t="n">
        <v>805</v>
      </c>
      <c r="G10732" t="inlineStr">
        <is>
          <t>0800-0859</t>
        </is>
      </c>
      <c r="H10732" s="9">
        <f>INT(F10732/100)</f>
        <v/>
      </c>
      <c r="I10732" t="n">
        <v>168</v>
      </c>
      <c r="J10732" t="n">
        <v>1</v>
      </c>
      <c r="K10732" t="n">
        <v>172</v>
      </c>
      <c r="L10732" t="n">
        <v>1</v>
      </c>
      <c r="M10732" t="n">
        <v>0</v>
      </c>
      <c r="O10732" t="n">
        <v>0</v>
      </c>
      <c r="P10732" t="n">
        <v>168</v>
      </c>
      <c r="Q10732" t="n">
        <v>0</v>
      </c>
      <c r="R10732" t="n">
        <v>4</v>
      </c>
      <c r="S10732" t="n">
        <v>0</v>
      </c>
      <c r="T10732" t="n">
        <v>0</v>
      </c>
    </row>
    <row r="10733">
      <c r="A10733" s="8" t="n">
        <v>46229</v>
      </c>
      <c r="B10733" t="inlineStr">
        <is>
          <t>YX</t>
        </is>
      </c>
      <c r="C10733" s="9">
        <f>_xlfn.XLOOKUP(B10733,Carriers[Code],Carriers[Airline])</f>
        <v/>
      </c>
      <c r="D10733" t="n">
        <v>4377</v>
      </c>
      <c r="E10733" t="inlineStr">
        <is>
          <t>LGA</t>
        </is>
      </c>
      <c r="F10733" s="10" t="n">
        <v>805</v>
      </c>
      <c r="G10733" t="inlineStr">
        <is>
          <t>0800-0859</t>
        </is>
      </c>
      <c r="H10733" s="9">
        <f>INT(F10733/100)</f>
        <v/>
      </c>
      <c r="I10733" t="n">
        <v>-6</v>
      </c>
      <c r="J10733" t="n">
        <v>0</v>
      </c>
      <c r="K10733" t="n">
        <v>-1</v>
      </c>
      <c r="L10733" t="n">
        <v>0</v>
      </c>
      <c r="M10733" t="n">
        <v>0</v>
      </c>
      <c r="O10733" t="n">
        <v>0</v>
      </c>
    </row>
    <row r="10734">
      <c r="A10734" s="8" t="n">
        <v>46229</v>
      </c>
      <c r="B10734" t="inlineStr">
        <is>
          <t>B6</t>
        </is>
      </c>
      <c r="C10734" s="9">
        <f>_xlfn.XLOOKUP(B10734,Carriers[Code],Carriers[Airline])</f>
        <v/>
      </c>
      <c r="D10734" t="n">
        <v>311</v>
      </c>
      <c r="E10734" t="inlineStr">
        <is>
          <t>ORD</t>
        </is>
      </c>
      <c r="F10734" s="10" t="n">
        <v>807</v>
      </c>
      <c r="G10734" t="inlineStr">
        <is>
          <t>0800-0859</t>
        </is>
      </c>
      <c r="H10734" s="9">
        <f>INT(F10734/100)</f>
        <v/>
      </c>
      <c r="I10734" t="n">
        <v>-1</v>
      </c>
      <c r="J10734" t="n">
        <v>0</v>
      </c>
      <c r="K10734" t="n">
        <v>-18</v>
      </c>
      <c r="L10734" t="n">
        <v>0</v>
      </c>
      <c r="M10734" t="n">
        <v>0</v>
      </c>
      <c r="O10734" t="n">
        <v>0</v>
      </c>
    </row>
    <row r="10735">
      <c r="A10735" s="8" t="n">
        <v>46229</v>
      </c>
      <c r="B10735" t="inlineStr">
        <is>
          <t>YX</t>
        </is>
      </c>
      <c r="C10735" s="9">
        <f>_xlfn.XLOOKUP(B10735,Carriers[Code],Carriers[Airline])</f>
        <v/>
      </c>
      <c r="D10735" t="n">
        <v>4399</v>
      </c>
      <c r="E10735" t="inlineStr">
        <is>
          <t>CMH</t>
        </is>
      </c>
      <c r="F10735" s="10" t="n">
        <v>809</v>
      </c>
      <c r="G10735" t="inlineStr">
        <is>
          <t>0800-0859</t>
        </is>
      </c>
      <c r="H10735" s="9">
        <f>INT(F10735/100)</f>
        <v/>
      </c>
      <c r="I10735" t="n">
        <v>-6</v>
      </c>
      <c r="J10735" t="n">
        <v>0</v>
      </c>
      <c r="K10735" t="n">
        <v>-28</v>
      </c>
      <c r="L10735" t="n">
        <v>0</v>
      </c>
      <c r="M10735" t="n">
        <v>0</v>
      </c>
      <c r="O10735" t="n">
        <v>0</v>
      </c>
    </row>
    <row r="10736">
      <c r="A10736" s="8" t="n">
        <v>46229</v>
      </c>
      <c r="B10736" t="inlineStr">
        <is>
          <t>YX</t>
        </is>
      </c>
      <c r="C10736" s="9">
        <f>_xlfn.XLOOKUP(B10736,Carriers[Code],Carriers[Airline])</f>
        <v/>
      </c>
      <c r="D10736" t="n">
        <v>5703</v>
      </c>
      <c r="E10736" t="inlineStr">
        <is>
          <t>BWI</t>
        </is>
      </c>
      <c r="F10736" s="10" t="n">
        <v>811</v>
      </c>
      <c r="G10736" t="inlineStr">
        <is>
          <t>0800-0859</t>
        </is>
      </c>
      <c r="H10736" s="9">
        <f>INT(F10736/100)</f>
        <v/>
      </c>
      <c r="I10736" t="n">
        <v>-11</v>
      </c>
      <c r="J10736" t="n">
        <v>0</v>
      </c>
      <c r="K10736" t="n">
        <v>-4</v>
      </c>
      <c r="L10736" t="n">
        <v>0</v>
      </c>
      <c r="M10736" t="n">
        <v>0</v>
      </c>
      <c r="O10736" t="n">
        <v>0</v>
      </c>
    </row>
    <row r="10737">
      <c r="A10737" s="8" t="n">
        <v>46229</v>
      </c>
      <c r="B10737" t="inlineStr">
        <is>
          <t>B6</t>
        </is>
      </c>
      <c r="C10737" s="9">
        <f>_xlfn.XLOOKUP(B10737,Carriers[Code],Carriers[Airline])</f>
        <v/>
      </c>
      <c r="D10737" t="n">
        <v>791</v>
      </c>
      <c r="E10737" t="inlineStr">
        <is>
          <t>TPA</t>
        </is>
      </c>
      <c r="F10737" s="10" t="n">
        <v>815</v>
      </c>
      <c r="G10737" t="inlineStr">
        <is>
          <t>0800-0859</t>
        </is>
      </c>
      <c r="H10737" s="9">
        <f>INT(F10737/100)</f>
        <v/>
      </c>
      <c r="I10737" t="n">
        <v>76</v>
      </c>
      <c r="J10737" t="n">
        <v>1</v>
      </c>
      <c r="K10737" t="n">
        <v>83</v>
      </c>
      <c r="L10737" t="n">
        <v>1</v>
      </c>
      <c r="M10737" t="n">
        <v>0</v>
      </c>
      <c r="O10737" t="n">
        <v>0</v>
      </c>
      <c r="P10737" t="n">
        <v>76</v>
      </c>
      <c r="Q10737" t="n">
        <v>0</v>
      </c>
      <c r="R10737" t="n">
        <v>7</v>
      </c>
      <c r="S10737" t="n">
        <v>0</v>
      </c>
      <c r="T10737" t="n">
        <v>0</v>
      </c>
    </row>
    <row r="10738">
      <c r="A10738" s="8" t="n">
        <v>46229</v>
      </c>
      <c r="B10738" t="inlineStr">
        <is>
          <t>B6</t>
        </is>
      </c>
      <c r="C10738" s="9">
        <f>_xlfn.XLOOKUP(B10738,Carriers[Code],Carriers[Airline])</f>
        <v/>
      </c>
      <c r="D10738" t="n">
        <v>1177</v>
      </c>
      <c r="E10738" t="inlineStr">
        <is>
          <t>LAS</t>
        </is>
      </c>
      <c r="F10738" s="10" t="n">
        <v>815</v>
      </c>
      <c r="G10738" t="inlineStr">
        <is>
          <t>0800-0859</t>
        </is>
      </c>
      <c r="H10738" s="9">
        <f>INT(F10738/100)</f>
        <v/>
      </c>
      <c r="I10738" t="n">
        <v>13</v>
      </c>
      <c r="J10738" t="n">
        <v>0</v>
      </c>
      <c r="K10738" t="n">
        <v>15</v>
      </c>
      <c r="L10738" t="n">
        <v>1</v>
      </c>
      <c r="M10738" t="n">
        <v>0</v>
      </c>
      <c r="O10738" t="n">
        <v>0</v>
      </c>
      <c r="P10738" t="n">
        <v>13</v>
      </c>
      <c r="Q10738" t="n">
        <v>0</v>
      </c>
      <c r="R10738" t="n">
        <v>2</v>
      </c>
      <c r="S10738" t="n">
        <v>0</v>
      </c>
      <c r="T10738" t="n">
        <v>0</v>
      </c>
    </row>
    <row r="10739">
      <c r="A10739" s="8" t="n">
        <v>46229</v>
      </c>
      <c r="B10739" t="inlineStr">
        <is>
          <t>UA</t>
        </is>
      </c>
      <c r="C10739" s="9">
        <f>_xlfn.XLOOKUP(B10739,Carriers[Code],Carriers[Airline])</f>
        <v/>
      </c>
      <c r="D10739" t="n">
        <v>1834</v>
      </c>
      <c r="E10739" t="inlineStr">
        <is>
          <t>ORD</t>
        </is>
      </c>
      <c r="F10739" s="10" t="n">
        <v>815</v>
      </c>
      <c r="G10739" t="inlineStr">
        <is>
          <t>0800-0859</t>
        </is>
      </c>
      <c r="H10739" s="9">
        <f>INT(F10739/100)</f>
        <v/>
      </c>
      <c r="I10739" t="n">
        <v>-5</v>
      </c>
      <c r="J10739" t="n">
        <v>0</v>
      </c>
      <c r="K10739" t="n">
        <v>-25</v>
      </c>
      <c r="L10739" t="n">
        <v>0</v>
      </c>
      <c r="M10739" t="n">
        <v>0</v>
      </c>
      <c r="O10739" t="n">
        <v>0</v>
      </c>
    </row>
    <row r="10740">
      <c r="A10740" s="8" t="n">
        <v>46229</v>
      </c>
      <c r="B10740" t="inlineStr">
        <is>
          <t>DL</t>
        </is>
      </c>
      <c r="C10740" s="9">
        <f>_xlfn.XLOOKUP(B10740,Carriers[Code],Carriers[Airline])</f>
        <v/>
      </c>
      <c r="D10740" t="n">
        <v>1308</v>
      </c>
      <c r="E10740" t="inlineStr">
        <is>
          <t>MSP</t>
        </is>
      </c>
      <c r="F10740" s="10" t="n">
        <v>816</v>
      </c>
      <c r="G10740" t="inlineStr">
        <is>
          <t>0800-0859</t>
        </is>
      </c>
      <c r="H10740" s="9">
        <f>INT(F10740/100)</f>
        <v/>
      </c>
      <c r="I10740" t="n">
        <v>-11</v>
      </c>
      <c r="J10740" t="n">
        <v>0</v>
      </c>
      <c r="K10740" t="n">
        <v>-15</v>
      </c>
      <c r="L10740" t="n">
        <v>0</v>
      </c>
      <c r="M10740" t="n">
        <v>0</v>
      </c>
      <c r="O10740" t="n">
        <v>0</v>
      </c>
    </row>
    <row r="10741">
      <c r="A10741" s="8" t="n">
        <v>46229</v>
      </c>
      <c r="B10741" t="inlineStr">
        <is>
          <t>AA</t>
        </is>
      </c>
      <c r="C10741" s="9">
        <f>_xlfn.XLOOKUP(B10741,Carriers[Code],Carriers[Airline])</f>
        <v/>
      </c>
      <c r="D10741" t="n">
        <v>1550</v>
      </c>
      <c r="E10741" t="inlineStr">
        <is>
          <t>DCA</t>
        </is>
      </c>
      <c r="F10741" s="10" t="n">
        <v>819</v>
      </c>
      <c r="G10741" t="inlineStr">
        <is>
          <t>0800-0859</t>
        </is>
      </c>
      <c r="H10741" s="9">
        <f>INT(F10741/100)</f>
        <v/>
      </c>
      <c r="I10741" t="n">
        <v>0</v>
      </c>
      <c r="J10741" t="n">
        <v>0</v>
      </c>
      <c r="K10741" t="n">
        <v>-15</v>
      </c>
      <c r="L10741" t="n">
        <v>0</v>
      </c>
      <c r="M10741" t="n">
        <v>0</v>
      </c>
      <c r="O10741" t="n">
        <v>0</v>
      </c>
    </row>
    <row r="10742">
      <c r="A10742" s="8" t="n">
        <v>46229</v>
      </c>
      <c r="B10742" t="inlineStr">
        <is>
          <t>B6</t>
        </is>
      </c>
      <c r="C10742" s="9">
        <f>_xlfn.XLOOKUP(B10742,Carriers[Code],Carriers[Airline])</f>
        <v/>
      </c>
      <c r="D10742" t="n">
        <v>833</v>
      </c>
      <c r="E10742" t="inlineStr">
        <is>
          <t>SFO</t>
        </is>
      </c>
      <c r="F10742" s="10" t="n">
        <v>820</v>
      </c>
      <c r="G10742" t="inlineStr">
        <is>
          <t>0800-0859</t>
        </is>
      </c>
      <c r="H10742" s="9">
        <f>INT(F10742/100)</f>
        <v/>
      </c>
      <c r="I10742" t="n">
        <v>-7</v>
      </c>
      <c r="J10742" t="n">
        <v>0</v>
      </c>
      <c r="K10742" t="n">
        <v>-38</v>
      </c>
      <c r="L10742" t="n">
        <v>0</v>
      </c>
      <c r="M10742" t="n">
        <v>0</v>
      </c>
      <c r="O10742" t="n">
        <v>0</v>
      </c>
    </row>
    <row r="10743">
      <c r="A10743" s="8" t="n">
        <v>46229</v>
      </c>
      <c r="B10743" t="inlineStr">
        <is>
          <t>AS</t>
        </is>
      </c>
      <c r="C10743" s="9">
        <f>_xlfn.XLOOKUP(B10743,Carriers[Code],Carriers[Airline])</f>
        <v/>
      </c>
      <c r="D10743" t="n">
        <v>256</v>
      </c>
      <c r="E10743" t="inlineStr">
        <is>
          <t>SAN</t>
        </is>
      </c>
      <c r="F10743" s="10" t="n">
        <v>828</v>
      </c>
      <c r="G10743" t="inlineStr">
        <is>
          <t>0800-0859</t>
        </is>
      </c>
      <c r="H10743" s="9">
        <f>INT(F10743/100)</f>
        <v/>
      </c>
      <c r="I10743" t="n">
        <v>0</v>
      </c>
      <c r="J10743" t="n">
        <v>0</v>
      </c>
      <c r="K10743" t="n">
        <v>-34</v>
      </c>
      <c r="L10743" t="n">
        <v>0</v>
      </c>
      <c r="M10743" t="n">
        <v>0</v>
      </c>
      <c r="O10743" t="n">
        <v>0</v>
      </c>
    </row>
    <row r="10744">
      <c r="A10744" s="8" t="n">
        <v>46229</v>
      </c>
      <c r="B10744" t="inlineStr">
        <is>
          <t>B6</t>
        </is>
      </c>
      <c r="C10744" s="9">
        <f>_xlfn.XLOOKUP(B10744,Carriers[Code],Carriers[Airline])</f>
        <v/>
      </c>
      <c r="D10744" t="n">
        <v>1017</v>
      </c>
      <c r="E10744" t="inlineStr">
        <is>
          <t>JFK</t>
        </is>
      </c>
      <c r="F10744" s="10" t="n">
        <v>830</v>
      </c>
      <c r="G10744" t="inlineStr">
        <is>
          <t>0800-0859</t>
        </is>
      </c>
      <c r="H10744" s="9">
        <f>INT(F10744/100)</f>
        <v/>
      </c>
      <c r="I10744" t="n">
        <v>-2</v>
      </c>
      <c r="J10744" t="n">
        <v>0</v>
      </c>
      <c r="K10744" t="n">
        <v>-11</v>
      </c>
      <c r="L10744" t="n">
        <v>0</v>
      </c>
      <c r="M10744" t="n">
        <v>0</v>
      </c>
      <c r="O10744" t="n">
        <v>0</v>
      </c>
    </row>
    <row r="10745">
      <c r="A10745" s="8" t="n">
        <v>46229</v>
      </c>
      <c r="B10745" t="inlineStr">
        <is>
          <t>B6</t>
        </is>
      </c>
      <c r="C10745" s="9">
        <f>_xlfn.XLOOKUP(B10745,Carriers[Code],Carriers[Airline])</f>
        <v/>
      </c>
      <c r="D10745" t="n">
        <v>1097</v>
      </c>
      <c r="E10745" t="inlineStr">
        <is>
          <t>ATL</t>
        </is>
      </c>
      <c r="F10745" s="10" t="n">
        <v>830</v>
      </c>
      <c r="G10745" t="inlineStr">
        <is>
          <t>0800-0859</t>
        </is>
      </c>
      <c r="H10745" s="9">
        <f>INT(F10745/100)</f>
        <v/>
      </c>
      <c r="I10745" t="n">
        <v>-7</v>
      </c>
      <c r="J10745" t="n">
        <v>0</v>
      </c>
      <c r="K10745" t="n">
        <v>-23</v>
      </c>
      <c r="L10745" t="n">
        <v>0</v>
      </c>
      <c r="M10745" t="n">
        <v>0</v>
      </c>
      <c r="O10745" t="n">
        <v>0</v>
      </c>
    </row>
    <row r="10746">
      <c r="A10746" s="8" t="n">
        <v>46229</v>
      </c>
      <c r="B10746" t="inlineStr">
        <is>
          <t>YX</t>
        </is>
      </c>
      <c r="C10746" s="9">
        <f>_xlfn.XLOOKUP(B10746,Carriers[Code],Carriers[Airline])</f>
        <v/>
      </c>
      <c r="D10746" t="n">
        <v>5842</v>
      </c>
      <c r="E10746" t="inlineStr">
        <is>
          <t>BNA</t>
        </is>
      </c>
      <c r="F10746" s="10" t="n">
        <v>830</v>
      </c>
      <c r="G10746" t="inlineStr">
        <is>
          <t>0800-0859</t>
        </is>
      </c>
      <c r="H10746" s="9">
        <f>INT(F10746/100)</f>
        <v/>
      </c>
      <c r="I10746" t="n">
        <v>-6</v>
      </c>
      <c r="J10746" t="n">
        <v>0</v>
      </c>
      <c r="K10746" t="n">
        <v>-26</v>
      </c>
      <c r="L10746" t="n">
        <v>0</v>
      </c>
      <c r="M10746" t="n">
        <v>0</v>
      </c>
      <c r="O10746" t="n">
        <v>0</v>
      </c>
    </row>
    <row r="10747">
      <c r="A10747" s="8" t="n">
        <v>46229</v>
      </c>
      <c r="B10747" t="inlineStr">
        <is>
          <t>YX</t>
        </is>
      </c>
      <c r="C10747" s="9">
        <f>_xlfn.XLOOKUP(B10747,Carriers[Code],Carriers[Airline])</f>
        <v/>
      </c>
      <c r="D10747" t="n">
        <v>5670</v>
      </c>
      <c r="E10747" t="inlineStr">
        <is>
          <t>CHS</t>
        </is>
      </c>
      <c r="F10747" s="10" t="n">
        <v>835</v>
      </c>
      <c r="G10747" t="inlineStr">
        <is>
          <t>0800-0859</t>
        </is>
      </c>
      <c r="H10747" s="9">
        <f>INT(F10747/100)</f>
        <v/>
      </c>
      <c r="I10747" t="n">
        <v>-7</v>
      </c>
      <c r="J10747" t="n">
        <v>0</v>
      </c>
      <c r="K10747" t="n">
        <v>-19</v>
      </c>
      <c r="L10747" t="n">
        <v>0</v>
      </c>
      <c r="M10747" t="n">
        <v>0</v>
      </c>
      <c r="O10747" t="n">
        <v>0</v>
      </c>
    </row>
    <row r="10748">
      <c r="A10748" s="8" t="n">
        <v>46229</v>
      </c>
      <c r="B10748" t="inlineStr">
        <is>
          <t>YX</t>
        </is>
      </c>
      <c r="C10748" s="9">
        <f>_xlfn.XLOOKUP(B10748,Carriers[Code],Carriers[Airline])</f>
        <v/>
      </c>
      <c r="D10748" t="n">
        <v>4666</v>
      </c>
      <c r="E10748" t="inlineStr">
        <is>
          <t>BUF</t>
        </is>
      </c>
      <c r="F10748" s="10" t="n">
        <v>838</v>
      </c>
      <c r="G10748" t="inlineStr">
        <is>
          <t>0800-0859</t>
        </is>
      </c>
      <c r="H10748" s="9">
        <f>INT(F10748/100)</f>
        <v/>
      </c>
      <c r="I10748" t="n">
        <v>-5</v>
      </c>
      <c r="J10748" t="n">
        <v>0</v>
      </c>
      <c r="K10748" t="n">
        <v>-29</v>
      </c>
      <c r="L10748" t="n">
        <v>0</v>
      </c>
      <c r="M10748" t="n">
        <v>0</v>
      </c>
      <c r="O10748" t="n">
        <v>0</v>
      </c>
    </row>
    <row r="10749">
      <c r="A10749" s="8" t="n">
        <v>46229</v>
      </c>
      <c r="B10749" t="inlineStr">
        <is>
          <t>B6</t>
        </is>
      </c>
      <c r="C10749" s="9">
        <f>_xlfn.XLOOKUP(B10749,Carriers[Code],Carriers[Airline])</f>
        <v/>
      </c>
      <c r="D10749" t="n">
        <v>351</v>
      </c>
      <c r="E10749" t="inlineStr">
        <is>
          <t>MCO</t>
        </is>
      </c>
      <c r="F10749" s="10" t="n">
        <v>843</v>
      </c>
      <c r="G10749" t="inlineStr">
        <is>
          <t>0800-0859</t>
        </is>
      </c>
      <c r="H10749" s="9">
        <f>INT(F10749/100)</f>
        <v/>
      </c>
      <c r="I10749" t="n">
        <v>32</v>
      </c>
      <c r="J10749" t="n">
        <v>1</v>
      </c>
      <c r="K10749" t="n">
        <v>42</v>
      </c>
      <c r="L10749" t="n">
        <v>1</v>
      </c>
      <c r="M10749" t="n">
        <v>0</v>
      </c>
      <c r="O10749" t="n">
        <v>0</v>
      </c>
      <c r="P10749" t="n">
        <v>0</v>
      </c>
      <c r="Q10749" t="n">
        <v>0</v>
      </c>
      <c r="R10749" t="n">
        <v>42</v>
      </c>
      <c r="S10749" t="n">
        <v>0</v>
      </c>
      <c r="T10749" t="n">
        <v>0</v>
      </c>
    </row>
    <row r="10750">
      <c r="A10750" s="8" t="n">
        <v>46229</v>
      </c>
      <c r="B10750" t="inlineStr">
        <is>
          <t>B6</t>
        </is>
      </c>
      <c r="C10750" s="9">
        <f>_xlfn.XLOOKUP(B10750,Carriers[Code],Carriers[Airline])</f>
        <v/>
      </c>
      <c r="D10750" t="n">
        <v>1231</v>
      </c>
      <c r="E10750" t="inlineStr">
        <is>
          <t>VRB</t>
        </is>
      </c>
      <c r="F10750" s="10" t="n">
        <v>844</v>
      </c>
      <c r="G10750" t="inlineStr">
        <is>
          <t>0800-0859</t>
        </is>
      </c>
      <c r="H10750" s="9">
        <f>INT(F10750/100)</f>
        <v/>
      </c>
      <c r="I10750" t="n">
        <v>-7</v>
      </c>
      <c r="J10750" t="n">
        <v>0</v>
      </c>
      <c r="K10750" t="n">
        <v>-30</v>
      </c>
      <c r="L10750" t="n">
        <v>0</v>
      </c>
      <c r="M10750" t="n">
        <v>0</v>
      </c>
      <c r="O10750" t="n">
        <v>0</v>
      </c>
    </row>
    <row r="10751">
      <c r="A10751" s="8" t="n">
        <v>46229</v>
      </c>
      <c r="B10751" t="inlineStr">
        <is>
          <t>YX</t>
        </is>
      </c>
      <c r="C10751" s="9">
        <f>_xlfn.XLOOKUP(B10751,Carriers[Code],Carriers[Airline])</f>
        <v/>
      </c>
      <c r="D10751" t="n">
        <v>5601</v>
      </c>
      <c r="E10751" t="inlineStr">
        <is>
          <t>CVG</t>
        </is>
      </c>
      <c r="F10751" s="10" t="n">
        <v>845</v>
      </c>
      <c r="G10751" t="inlineStr">
        <is>
          <t>0800-0859</t>
        </is>
      </c>
      <c r="H10751" s="9">
        <f>INT(F10751/100)</f>
        <v/>
      </c>
      <c r="I10751" t="n">
        <v>-6</v>
      </c>
      <c r="J10751" t="n">
        <v>0</v>
      </c>
      <c r="K10751" t="n">
        <v>-21</v>
      </c>
      <c r="L10751" t="n">
        <v>0</v>
      </c>
      <c r="M10751" t="n">
        <v>0</v>
      </c>
      <c r="O10751" t="n">
        <v>0</v>
      </c>
    </row>
    <row r="10752">
      <c r="A10752" s="8" t="n">
        <v>46229</v>
      </c>
      <c r="B10752" t="inlineStr">
        <is>
          <t>B6</t>
        </is>
      </c>
      <c r="C10752" s="9">
        <f>_xlfn.XLOOKUP(B10752,Carriers[Code],Carriers[Airline])</f>
        <v/>
      </c>
      <c r="D10752" t="n">
        <v>219</v>
      </c>
      <c r="E10752" t="inlineStr">
        <is>
          <t>SAN</t>
        </is>
      </c>
      <c r="F10752" s="10" t="n">
        <v>850</v>
      </c>
      <c r="G10752" t="inlineStr">
        <is>
          <t>0800-0859</t>
        </is>
      </c>
      <c r="H10752" s="9">
        <f>INT(F10752/100)</f>
        <v/>
      </c>
      <c r="M10752" t="n">
        <v>1</v>
      </c>
      <c r="N10752" t="inlineStr">
        <is>
          <t>A</t>
        </is>
      </c>
      <c r="O10752" t="n">
        <v>0</v>
      </c>
    </row>
    <row r="10753">
      <c r="A10753" s="8" t="n">
        <v>46229</v>
      </c>
      <c r="B10753" t="inlineStr">
        <is>
          <t>YX</t>
        </is>
      </c>
      <c r="C10753" s="9">
        <f>_xlfn.XLOOKUP(B10753,Carriers[Code],Carriers[Airline])</f>
        <v/>
      </c>
      <c r="D10753" t="n">
        <v>5597</v>
      </c>
      <c r="E10753" t="inlineStr">
        <is>
          <t>JAX</t>
        </is>
      </c>
      <c r="F10753" s="10" t="n">
        <v>850</v>
      </c>
      <c r="G10753" t="inlineStr">
        <is>
          <t>0800-0859</t>
        </is>
      </c>
      <c r="H10753" s="9">
        <f>INT(F10753/100)</f>
        <v/>
      </c>
      <c r="I10753" t="n">
        <v>-9</v>
      </c>
      <c r="J10753" t="n">
        <v>0</v>
      </c>
      <c r="K10753" t="n">
        <v>-17</v>
      </c>
      <c r="L10753" t="n">
        <v>0</v>
      </c>
      <c r="M10753" t="n">
        <v>0</v>
      </c>
      <c r="O10753" t="n">
        <v>0</v>
      </c>
    </row>
    <row r="10754">
      <c r="A10754" s="8" t="n">
        <v>46229</v>
      </c>
      <c r="B10754" t="inlineStr">
        <is>
          <t>DL</t>
        </is>
      </c>
      <c r="C10754" s="9">
        <f>_xlfn.XLOOKUP(B10754,Carriers[Code],Carriers[Airline])</f>
        <v/>
      </c>
      <c r="D10754" t="n">
        <v>1780</v>
      </c>
      <c r="E10754" t="inlineStr">
        <is>
          <t>SJU</t>
        </is>
      </c>
      <c r="F10754" s="10" t="n">
        <v>851</v>
      </c>
      <c r="G10754" t="inlineStr">
        <is>
          <t>0800-0859</t>
        </is>
      </c>
      <c r="H10754" s="9">
        <f>INT(F10754/100)</f>
        <v/>
      </c>
      <c r="I10754" t="n">
        <v>-1</v>
      </c>
      <c r="J10754" t="n">
        <v>0</v>
      </c>
      <c r="K10754" t="n">
        <v>-12</v>
      </c>
      <c r="L10754" t="n">
        <v>0</v>
      </c>
      <c r="M10754" t="n">
        <v>0</v>
      </c>
      <c r="O10754" t="n">
        <v>0</v>
      </c>
    </row>
    <row r="10755">
      <c r="A10755" s="8" t="n">
        <v>46229</v>
      </c>
      <c r="B10755" t="inlineStr">
        <is>
          <t>YX</t>
        </is>
      </c>
      <c r="C10755" s="9">
        <f>_xlfn.XLOOKUP(B10755,Carriers[Code],Carriers[Airline])</f>
        <v/>
      </c>
      <c r="D10755" t="n">
        <v>5622</v>
      </c>
      <c r="E10755" t="inlineStr">
        <is>
          <t>RIC</t>
        </is>
      </c>
      <c r="F10755" s="10" t="n">
        <v>855</v>
      </c>
      <c r="G10755" t="inlineStr">
        <is>
          <t>0800-0859</t>
        </is>
      </c>
      <c r="H10755" s="9">
        <f>INT(F10755/100)</f>
        <v/>
      </c>
      <c r="I10755" t="n">
        <v>-3</v>
      </c>
      <c r="J10755" t="n">
        <v>0</v>
      </c>
      <c r="K10755" t="n">
        <v>-13</v>
      </c>
      <c r="L10755" t="n">
        <v>0</v>
      </c>
      <c r="M10755" t="n">
        <v>0</v>
      </c>
      <c r="O10755" t="n">
        <v>0</v>
      </c>
    </row>
    <row r="10756">
      <c r="A10756" s="8" t="n">
        <v>46229</v>
      </c>
      <c r="B10756" t="inlineStr">
        <is>
          <t>AA</t>
        </is>
      </c>
      <c r="C10756" s="9">
        <f>_xlfn.XLOOKUP(B10756,Carriers[Code],Carriers[Airline])</f>
        <v/>
      </c>
      <c r="D10756" t="n">
        <v>1239</v>
      </c>
      <c r="E10756" t="inlineStr">
        <is>
          <t>ORD</t>
        </is>
      </c>
      <c r="F10756" s="10" t="n">
        <v>858</v>
      </c>
      <c r="G10756" t="inlineStr">
        <is>
          <t>0800-0859</t>
        </is>
      </c>
      <c r="H10756" s="9">
        <f>INT(F10756/100)</f>
        <v/>
      </c>
      <c r="I10756" t="n">
        <v>-7</v>
      </c>
      <c r="J10756" t="n">
        <v>0</v>
      </c>
      <c r="K10756" t="n">
        <v>-39</v>
      </c>
      <c r="L10756" t="n">
        <v>0</v>
      </c>
      <c r="M10756" t="n">
        <v>0</v>
      </c>
      <c r="O10756" t="n">
        <v>0</v>
      </c>
    </row>
    <row r="10757">
      <c r="A10757" s="8" t="n">
        <v>46229</v>
      </c>
      <c r="B10757" t="inlineStr">
        <is>
          <t>AA</t>
        </is>
      </c>
      <c r="C10757" s="9">
        <f>_xlfn.XLOOKUP(B10757,Carriers[Code],Carriers[Airline])</f>
        <v/>
      </c>
      <c r="D10757" t="n">
        <v>2735</v>
      </c>
      <c r="E10757" t="inlineStr">
        <is>
          <t>MCO</t>
        </is>
      </c>
      <c r="F10757" s="10" t="n">
        <v>900</v>
      </c>
      <c r="G10757" t="inlineStr">
        <is>
          <t>0900-0959</t>
        </is>
      </c>
      <c r="H10757" s="9">
        <f>INT(F10757/100)</f>
        <v/>
      </c>
      <c r="I10757" t="n">
        <v>324</v>
      </c>
      <c r="J10757" t="n">
        <v>1</v>
      </c>
      <c r="K10757" t="n">
        <v>313</v>
      </c>
      <c r="L10757" t="n">
        <v>1</v>
      </c>
      <c r="M10757" t="n">
        <v>0</v>
      </c>
      <c r="O10757" t="n">
        <v>0</v>
      </c>
      <c r="P10757" t="n">
        <v>0</v>
      </c>
      <c r="Q10757" t="n">
        <v>313</v>
      </c>
      <c r="R10757" t="n">
        <v>0</v>
      </c>
      <c r="S10757" t="n">
        <v>0</v>
      </c>
      <c r="T10757" t="n">
        <v>0</v>
      </c>
    </row>
    <row r="10758">
      <c r="A10758" s="8" t="n">
        <v>46229</v>
      </c>
      <c r="B10758" t="inlineStr">
        <is>
          <t>AS</t>
        </is>
      </c>
      <c r="C10758" s="9">
        <f>_xlfn.XLOOKUP(B10758,Carriers[Code],Carriers[Airline])</f>
        <v/>
      </c>
      <c r="D10758" t="n">
        <v>338</v>
      </c>
      <c r="E10758" t="inlineStr">
        <is>
          <t>SEA</t>
        </is>
      </c>
      <c r="F10758" s="10" t="n">
        <v>900</v>
      </c>
      <c r="G10758" t="inlineStr">
        <is>
          <t>0900-0959</t>
        </is>
      </c>
      <c r="H10758" s="9">
        <f>INT(F10758/100)</f>
        <v/>
      </c>
      <c r="I10758" t="n">
        <v>-3</v>
      </c>
      <c r="J10758" t="n">
        <v>0</v>
      </c>
      <c r="K10758" t="n">
        <v>-7</v>
      </c>
      <c r="L10758" t="n">
        <v>0</v>
      </c>
      <c r="M10758" t="n">
        <v>0</v>
      </c>
      <c r="O10758" t="n">
        <v>0</v>
      </c>
    </row>
    <row r="10759">
      <c r="A10759" s="8" t="n">
        <v>46229</v>
      </c>
      <c r="B10759" t="inlineStr">
        <is>
          <t>DL</t>
        </is>
      </c>
      <c r="C10759" s="9">
        <f>_xlfn.XLOOKUP(B10759,Carriers[Code],Carriers[Airline])</f>
        <v/>
      </c>
      <c r="D10759" t="n">
        <v>816</v>
      </c>
      <c r="E10759" t="inlineStr">
        <is>
          <t>SAT</t>
        </is>
      </c>
      <c r="F10759" s="10" t="n">
        <v>900</v>
      </c>
      <c r="G10759" t="inlineStr">
        <is>
          <t>0900-0959</t>
        </is>
      </c>
      <c r="H10759" s="9">
        <f>INT(F10759/100)</f>
        <v/>
      </c>
      <c r="I10759" t="n">
        <v>-5</v>
      </c>
      <c r="J10759" t="n">
        <v>0</v>
      </c>
      <c r="K10759" t="n">
        <v>23</v>
      </c>
      <c r="L10759" t="n">
        <v>1</v>
      </c>
      <c r="M10759" t="n">
        <v>0</v>
      </c>
      <c r="O10759" t="n">
        <v>0</v>
      </c>
      <c r="P10759" t="n">
        <v>0</v>
      </c>
      <c r="Q10759" t="n">
        <v>0</v>
      </c>
      <c r="R10759" t="n">
        <v>23</v>
      </c>
      <c r="S10759" t="n">
        <v>0</v>
      </c>
      <c r="T10759" t="n">
        <v>0</v>
      </c>
    </row>
    <row r="10760">
      <c r="A10760" s="8" t="n">
        <v>46229</v>
      </c>
      <c r="B10760" t="inlineStr">
        <is>
          <t>YX</t>
        </is>
      </c>
      <c r="C10760" s="9">
        <f>_xlfn.XLOOKUP(B10760,Carriers[Code],Carriers[Airline])</f>
        <v/>
      </c>
      <c r="D10760" t="n">
        <v>4708</v>
      </c>
      <c r="E10760" t="inlineStr">
        <is>
          <t>ACK</t>
        </is>
      </c>
      <c r="F10760" s="10" t="n">
        <v>900</v>
      </c>
      <c r="G10760" t="inlineStr">
        <is>
          <t>0900-0959</t>
        </is>
      </c>
      <c r="H10760" s="9">
        <f>INT(F10760/100)</f>
        <v/>
      </c>
      <c r="I10760" t="n">
        <v>-13</v>
      </c>
      <c r="J10760" t="n">
        <v>0</v>
      </c>
      <c r="K10760" t="n">
        <v>-37</v>
      </c>
      <c r="L10760" t="n">
        <v>0</v>
      </c>
      <c r="M10760" t="n">
        <v>0</v>
      </c>
      <c r="O10760" t="n">
        <v>0</v>
      </c>
    </row>
    <row r="10761">
      <c r="A10761" s="8" t="n">
        <v>46229</v>
      </c>
      <c r="B10761" t="inlineStr">
        <is>
          <t>YX</t>
        </is>
      </c>
      <c r="C10761" s="9">
        <f>_xlfn.XLOOKUP(B10761,Carriers[Code],Carriers[Airline])</f>
        <v/>
      </c>
      <c r="D10761" t="n">
        <v>5732</v>
      </c>
      <c r="E10761" t="inlineStr">
        <is>
          <t>LGA</t>
        </is>
      </c>
      <c r="F10761" s="10" t="n">
        <v>900</v>
      </c>
      <c r="G10761" t="inlineStr">
        <is>
          <t>0900-0959</t>
        </is>
      </c>
      <c r="H10761" s="9">
        <f>INT(F10761/100)</f>
        <v/>
      </c>
      <c r="I10761" t="n">
        <v>-10</v>
      </c>
      <c r="J10761" t="n">
        <v>0</v>
      </c>
      <c r="K10761" t="n">
        <v>5</v>
      </c>
      <c r="L10761" t="n">
        <v>0</v>
      </c>
      <c r="M10761" t="n">
        <v>0</v>
      </c>
      <c r="O10761" t="n">
        <v>0</v>
      </c>
    </row>
    <row r="10762">
      <c r="A10762" s="8" t="n">
        <v>46229</v>
      </c>
      <c r="B10762" t="inlineStr">
        <is>
          <t>AA</t>
        </is>
      </c>
      <c r="C10762" s="9">
        <f>_xlfn.XLOOKUP(B10762,Carriers[Code],Carriers[Airline])</f>
        <v/>
      </c>
      <c r="D10762" t="n">
        <v>479</v>
      </c>
      <c r="E10762" t="inlineStr">
        <is>
          <t>DFW</t>
        </is>
      </c>
      <c r="F10762" s="10" t="n">
        <v>901</v>
      </c>
      <c r="G10762" t="inlineStr">
        <is>
          <t>0900-0959</t>
        </is>
      </c>
      <c r="H10762" s="9">
        <f>INT(F10762/100)</f>
        <v/>
      </c>
      <c r="I10762" t="n">
        <v>-6</v>
      </c>
      <c r="J10762" t="n">
        <v>0</v>
      </c>
      <c r="K10762" t="n">
        <v>-40</v>
      </c>
      <c r="L10762" t="n">
        <v>0</v>
      </c>
      <c r="M10762" t="n">
        <v>0</v>
      </c>
      <c r="O10762" t="n">
        <v>0</v>
      </c>
    </row>
    <row r="10763">
      <c r="A10763" s="8" t="n">
        <v>46229</v>
      </c>
      <c r="B10763" t="inlineStr">
        <is>
          <t>B6</t>
        </is>
      </c>
      <c r="C10763" s="9">
        <f>_xlfn.XLOOKUP(B10763,Carriers[Code],Carriers[Airline])</f>
        <v/>
      </c>
      <c r="D10763" t="n">
        <v>21</v>
      </c>
      <c r="E10763" t="inlineStr">
        <is>
          <t>PBI</t>
        </is>
      </c>
      <c r="F10763" s="10" t="n">
        <v>902</v>
      </c>
      <c r="G10763" t="inlineStr">
        <is>
          <t>0900-0959</t>
        </is>
      </c>
      <c r="H10763" s="9">
        <f>INT(F10763/100)</f>
        <v/>
      </c>
      <c r="I10763" t="n">
        <v>-5</v>
      </c>
      <c r="J10763" t="n">
        <v>0</v>
      </c>
      <c r="K10763" t="n">
        <v>-15</v>
      </c>
      <c r="L10763" t="n">
        <v>0</v>
      </c>
      <c r="M10763" t="n">
        <v>0</v>
      </c>
      <c r="O10763" t="n">
        <v>0</v>
      </c>
    </row>
    <row r="10764">
      <c r="A10764" s="8" t="n">
        <v>46229</v>
      </c>
      <c r="B10764" t="inlineStr">
        <is>
          <t>DL</t>
        </is>
      </c>
      <c r="C10764" s="9">
        <f>_xlfn.XLOOKUP(B10764,Carriers[Code],Carriers[Airline])</f>
        <v/>
      </c>
      <c r="D10764" t="n">
        <v>456</v>
      </c>
      <c r="E10764" t="inlineStr">
        <is>
          <t>ATL</t>
        </is>
      </c>
      <c r="F10764" s="10" t="n">
        <v>905</v>
      </c>
      <c r="G10764" t="inlineStr">
        <is>
          <t>0900-0959</t>
        </is>
      </c>
      <c r="H10764" s="9">
        <f>INT(F10764/100)</f>
        <v/>
      </c>
      <c r="I10764" t="n">
        <v>-4</v>
      </c>
      <c r="J10764" t="n">
        <v>0</v>
      </c>
      <c r="K10764" t="n">
        <v>-18</v>
      </c>
      <c r="L10764" t="n">
        <v>0</v>
      </c>
      <c r="M10764" t="n">
        <v>0</v>
      </c>
      <c r="O10764" t="n">
        <v>0</v>
      </c>
    </row>
    <row r="10765">
      <c r="A10765" s="8" t="n">
        <v>46229</v>
      </c>
      <c r="B10765" t="inlineStr">
        <is>
          <t>WN</t>
        </is>
      </c>
      <c r="C10765" s="9">
        <f>_xlfn.XLOOKUP(B10765,Carriers[Code],Carriers[Airline])</f>
        <v/>
      </c>
      <c r="D10765" t="n">
        <v>724</v>
      </c>
      <c r="E10765" t="inlineStr">
        <is>
          <t>BNA</t>
        </is>
      </c>
      <c r="F10765" s="10" t="n">
        <v>905</v>
      </c>
      <c r="G10765" t="inlineStr">
        <is>
          <t>0900-0959</t>
        </is>
      </c>
      <c r="H10765" s="9">
        <f>INT(F10765/100)</f>
        <v/>
      </c>
      <c r="I10765" t="n">
        <v>-4</v>
      </c>
      <c r="J10765" t="n">
        <v>0</v>
      </c>
      <c r="K10765" t="n">
        <v>-19</v>
      </c>
      <c r="L10765" t="n">
        <v>0</v>
      </c>
      <c r="M10765" t="n">
        <v>0</v>
      </c>
      <c r="O10765" t="n">
        <v>0</v>
      </c>
    </row>
    <row r="10766">
      <c r="A10766" s="8" t="n">
        <v>46229</v>
      </c>
      <c r="B10766" t="inlineStr">
        <is>
          <t>YX</t>
        </is>
      </c>
      <c r="C10766" s="9">
        <f>_xlfn.XLOOKUP(B10766,Carriers[Code],Carriers[Airline])</f>
        <v/>
      </c>
      <c r="D10766" t="n">
        <v>5720</v>
      </c>
      <c r="E10766" t="inlineStr">
        <is>
          <t>JFK</t>
        </is>
      </c>
      <c r="F10766" s="10" t="n">
        <v>905</v>
      </c>
      <c r="G10766" t="inlineStr">
        <is>
          <t>0900-0959</t>
        </is>
      </c>
      <c r="H10766" s="9">
        <f>INT(F10766/100)</f>
        <v/>
      </c>
      <c r="I10766" t="n">
        <v>-6</v>
      </c>
      <c r="J10766" t="n">
        <v>0</v>
      </c>
      <c r="K10766" t="n">
        <v>-20</v>
      </c>
      <c r="L10766" t="n">
        <v>0</v>
      </c>
      <c r="M10766" t="n">
        <v>0</v>
      </c>
      <c r="O10766" t="n">
        <v>0</v>
      </c>
    </row>
    <row r="10767">
      <c r="A10767" s="8" t="n">
        <v>46229</v>
      </c>
      <c r="B10767" t="inlineStr">
        <is>
          <t>UA</t>
        </is>
      </c>
      <c r="C10767" s="9">
        <f>_xlfn.XLOOKUP(B10767,Carriers[Code],Carriers[Airline])</f>
        <v/>
      </c>
      <c r="D10767" t="n">
        <v>2002</v>
      </c>
      <c r="E10767" t="inlineStr">
        <is>
          <t>SFO</t>
        </is>
      </c>
      <c r="F10767" s="10" t="n">
        <v>907</v>
      </c>
      <c r="G10767" t="inlineStr">
        <is>
          <t>0900-0959</t>
        </is>
      </c>
      <c r="H10767" s="9">
        <f>INT(F10767/100)</f>
        <v/>
      </c>
      <c r="I10767" t="n">
        <v>16</v>
      </c>
      <c r="J10767" t="n">
        <v>1</v>
      </c>
      <c r="K10767" t="n">
        <v>4</v>
      </c>
      <c r="L10767" t="n">
        <v>0</v>
      </c>
      <c r="M10767" t="n">
        <v>0</v>
      </c>
      <c r="O10767" t="n">
        <v>0</v>
      </c>
    </row>
    <row r="10768">
      <c r="A10768" s="8" t="n">
        <v>46229</v>
      </c>
      <c r="B10768" t="inlineStr">
        <is>
          <t>YX</t>
        </is>
      </c>
      <c r="C10768" s="9">
        <f>_xlfn.XLOOKUP(B10768,Carriers[Code],Carriers[Airline])</f>
        <v/>
      </c>
      <c r="D10768" t="n">
        <v>5809</v>
      </c>
      <c r="E10768" t="inlineStr">
        <is>
          <t>ORF</t>
        </is>
      </c>
      <c r="F10768" s="10" t="n">
        <v>910</v>
      </c>
      <c r="G10768" t="inlineStr">
        <is>
          <t>0900-0959</t>
        </is>
      </c>
      <c r="H10768" s="9">
        <f>INT(F10768/100)</f>
        <v/>
      </c>
      <c r="I10768" t="n">
        <v>-6</v>
      </c>
      <c r="J10768" t="n">
        <v>0</v>
      </c>
      <c r="K10768" t="n">
        <v>-11</v>
      </c>
      <c r="L10768" t="n">
        <v>0</v>
      </c>
      <c r="M10768" t="n">
        <v>0</v>
      </c>
      <c r="O10768" t="n">
        <v>0</v>
      </c>
    </row>
    <row r="10769">
      <c r="A10769" s="8" t="n">
        <v>46229</v>
      </c>
      <c r="B10769" t="inlineStr">
        <is>
          <t>DL</t>
        </is>
      </c>
      <c r="C10769" s="9">
        <f>_xlfn.XLOOKUP(B10769,Carriers[Code],Carriers[Airline])</f>
        <v/>
      </c>
      <c r="D10769" t="n">
        <v>1748</v>
      </c>
      <c r="E10769" t="inlineStr">
        <is>
          <t>DTW</t>
        </is>
      </c>
      <c r="F10769" s="10" t="n">
        <v>915</v>
      </c>
      <c r="G10769" t="inlineStr">
        <is>
          <t>0900-0959</t>
        </is>
      </c>
      <c r="H10769" s="9">
        <f>INT(F10769/100)</f>
        <v/>
      </c>
      <c r="I10769" t="n">
        <v>-4</v>
      </c>
      <c r="J10769" t="n">
        <v>0</v>
      </c>
      <c r="K10769" t="n">
        <v>-17</v>
      </c>
      <c r="L10769" t="n">
        <v>0</v>
      </c>
      <c r="M10769" t="n">
        <v>0</v>
      </c>
      <c r="O10769" t="n">
        <v>0</v>
      </c>
    </row>
    <row r="10770">
      <c r="A10770" s="8" t="n">
        <v>46229</v>
      </c>
      <c r="B10770" t="inlineStr">
        <is>
          <t>YX</t>
        </is>
      </c>
      <c r="C10770" s="9">
        <f>_xlfn.XLOOKUP(B10770,Carriers[Code],Carriers[Airline])</f>
        <v/>
      </c>
      <c r="D10770" t="n">
        <v>5693</v>
      </c>
      <c r="E10770" t="inlineStr">
        <is>
          <t>DCA</t>
        </is>
      </c>
      <c r="F10770" s="10" t="n">
        <v>915</v>
      </c>
      <c r="G10770" t="inlineStr">
        <is>
          <t>0900-0959</t>
        </is>
      </c>
      <c r="H10770" s="9">
        <f>INT(F10770/100)</f>
        <v/>
      </c>
      <c r="I10770" t="n">
        <v>-5</v>
      </c>
      <c r="J10770" t="n">
        <v>0</v>
      </c>
      <c r="K10770" t="n">
        <v>-18</v>
      </c>
      <c r="L10770" t="n">
        <v>0</v>
      </c>
      <c r="M10770" t="n">
        <v>0</v>
      </c>
      <c r="O10770" t="n">
        <v>0</v>
      </c>
    </row>
    <row r="10771">
      <c r="A10771" s="8" t="n">
        <v>46229</v>
      </c>
      <c r="B10771" t="inlineStr">
        <is>
          <t>B6</t>
        </is>
      </c>
      <c r="C10771" s="9">
        <f>_xlfn.XLOOKUP(B10771,Carriers[Code],Carriers[Airline])</f>
        <v/>
      </c>
      <c r="D10771" t="n">
        <v>385</v>
      </c>
      <c r="E10771" t="inlineStr">
        <is>
          <t>PIT</t>
        </is>
      </c>
      <c r="F10771" s="10" t="n">
        <v>916</v>
      </c>
      <c r="G10771" t="inlineStr">
        <is>
          <t>0900-0959</t>
        </is>
      </c>
      <c r="H10771" s="9">
        <f>INT(F10771/100)</f>
        <v/>
      </c>
      <c r="I10771" t="n">
        <v>-2</v>
      </c>
      <c r="J10771" t="n">
        <v>0</v>
      </c>
      <c r="K10771" t="n">
        <v>-9</v>
      </c>
      <c r="L10771" t="n">
        <v>0</v>
      </c>
      <c r="M10771" t="n">
        <v>0</v>
      </c>
      <c r="O10771" t="n">
        <v>0</v>
      </c>
    </row>
    <row r="10772">
      <c r="A10772" s="8" t="n">
        <v>46229</v>
      </c>
      <c r="B10772" t="inlineStr">
        <is>
          <t>B6</t>
        </is>
      </c>
      <c r="C10772" s="9">
        <f>_xlfn.XLOOKUP(B10772,Carriers[Code],Carriers[Airline])</f>
        <v/>
      </c>
      <c r="D10772" t="n">
        <v>2033</v>
      </c>
      <c r="E10772" t="inlineStr">
        <is>
          <t>IAH</t>
        </is>
      </c>
      <c r="F10772" s="10" t="n">
        <v>918</v>
      </c>
      <c r="G10772" t="inlineStr">
        <is>
          <t>0900-0959</t>
        </is>
      </c>
      <c r="H10772" s="9">
        <f>INT(F10772/100)</f>
        <v/>
      </c>
      <c r="I10772" t="n">
        <v>-7</v>
      </c>
      <c r="J10772" t="n">
        <v>0</v>
      </c>
      <c r="K10772" t="n">
        <v>-36</v>
      </c>
      <c r="L10772" t="n">
        <v>0</v>
      </c>
      <c r="M10772" t="n">
        <v>0</v>
      </c>
      <c r="O10772" t="n">
        <v>0</v>
      </c>
    </row>
    <row r="10773">
      <c r="A10773" s="8" t="n">
        <v>46229</v>
      </c>
      <c r="B10773" t="inlineStr">
        <is>
          <t>G4</t>
        </is>
      </c>
      <c r="C10773" s="9">
        <f>_xlfn.XLOOKUP(B10773,Carriers[Code],Carriers[Airline])</f>
        <v/>
      </c>
      <c r="D10773" t="n">
        <v>571</v>
      </c>
      <c r="E10773" t="inlineStr">
        <is>
          <t>GRR</t>
        </is>
      </c>
      <c r="F10773" s="10" t="n">
        <v>918</v>
      </c>
      <c r="G10773" t="inlineStr">
        <is>
          <t>0900-0959</t>
        </is>
      </c>
      <c r="H10773" s="9">
        <f>INT(F10773/100)</f>
        <v/>
      </c>
      <c r="I10773" t="n">
        <v>-3</v>
      </c>
      <c r="J10773" t="n">
        <v>0</v>
      </c>
      <c r="K10773" t="n">
        <v>-1</v>
      </c>
      <c r="L10773" t="n">
        <v>0</v>
      </c>
      <c r="M10773" t="n">
        <v>0</v>
      </c>
      <c r="O10773" t="n">
        <v>0</v>
      </c>
    </row>
    <row r="10774">
      <c r="A10774" s="8" t="n">
        <v>46229</v>
      </c>
      <c r="B10774" t="inlineStr">
        <is>
          <t>AA</t>
        </is>
      </c>
      <c r="C10774" s="9">
        <f>_xlfn.XLOOKUP(B10774,Carriers[Code],Carriers[Airline])</f>
        <v/>
      </c>
      <c r="D10774" t="n">
        <v>1605</v>
      </c>
      <c r="E10774" t="inlineStr">
        <is>
          <t>DCA</t>
        </is>
      </c>
      <c r="F10774" s="10" t="n">
        <v>919</v>
      </c>
      <c r="G10774" t="inlineStr">
        <is>
          <t>0900-0959</t>
        </is>
      </c>
      <c r="H10774" s="9">
        <f>INT(F10774/100)</f>
        <v/>
      </c>
      <c r="I10774" t="n">
        <v>-8</v>
      </c>
      <c r="J10774" t="n">
        <v>0</v>
      </c>
      <c r="K10774" t="n">
        <v>-21</v>
      </c>
      <c r="L10774" t="n">
        <v>0</v>
      </c>
      <c r="M10774" t="n">
        <v>0</v>
      </c>
      <c r="O10774" t="n">
        <v>0</v>
      </c>
    </row>
    <row r="10775">
      <c r="A10775" s="8" t="n">
        <v>46229</v>
      </c>
      <c r="B10775" t="inlineStr">
        <is>
          <t>B6</t>
        </is>
      </c>
      <c r="C10775" s="9">
        <f>_xlfn.XLOOKUP(B10775,Carriers[Code],Carriers[Airline])</f>
        <v/>
      </c>
      <c r="D10775" t="n">
        <v>257</v>
      </c>
      <c r="E10775" t="inlineStr">
        <is>
          <t>BZN</t>
        </is>
      </c>
      <c r="F10775" s="10" t="n">
        <v>919</v>
      </c>
      <c r="G10775" t="inlineStr">
        <is>
          <t>0900-0959</t>
        </is>
      </c>
      <c r="H10775" s="9">
        <f>INT(F10775/100)</f>
        <v/>
      </c>
      <c r="I10775" t="n">
        <v>12</v>
      </c>
      <c r="J10775" t="n">
        <v>0</v>
      </c>
      <c r="K10775" t="n">
        <v>11</v>
      </c>
      <c r="L10775" t="n">
        <v>0</v>
      </c>
      <c r="M10775" t="n">
        <v>0</v>
      </c>
      <c r="O10775" t="n">
        <v>0</v>
      </c>
    </row>
    <row r="10776">
      <c r="A10776" s="8" t="n">
        <v>46229</v>
      </c>
      <c r="B10776" t="inlineStr">
        <is>
          <t>DL</t>
        </is>
      </c>
      <c r="C10776" s="9">
        <f>_xlfn.XLOOKUP(B10776,Carriers[Code],Carriers[Airline])</f>
        <v/>
      </c>
      <c r="D10776" t="n">
        <v>1245</v>
      </c>
      <c r="E10776" t="inlineStr">
        <is>
          <t>PBI</t>
        </is>
      </c>
      <c r="F10776" s="10" t="n">
        <v>920</v>
      </c>
      <c r="G10776" t="inlineStr">
        <is>
          <t>0900-0959</t>
        </is>
      </c>
      <c r="H10776" s="9">
        <f>INT(F10776/100)</f>
        <v/>
      </c>
      <c r="I10776" t="n">
        <v>1</v>
      </c>
      <c r="J10776" t="n">
        <v>0</v>
      </c>
      <c r="K10776" t="n">
        <v>8</v>
      </c>
      <c r="L10776" t="n">
        <v>0</v>
      </c>
      <c r="M10776" t="n">
        <v>0</v>
      </c>
      <c r="O10776" t="n">
        <v>0</v>
      </c>
    </row>
    <row r="10777">
      <c r="A10777" s="8" t="n">
        <v>46229</v>
      </c>
      <c r="B10777" t="inlineStr">
        <is>
          <t>YX</t>
        </is>
      </c>
      <c r="C10777" s="9">
        <f>_xlfn.XLOOKUP(B10777,Carriers[Code],Carriers[Airline])</f>
        <v/>
      </c>
      <c r="D10777" t="n">
        <v>5628</v>
      </c>
      <c r="E10777" t="inlineStr">
        <is>
          <t>IND</t>
        </is>
      </c>
      <c r="F10777" s="10" t="n">
        <v>920</v>
      </c>
      <c r="G10777" t="inlineStr">
        <is>
          <t>0900-0959</t>
        </is>
      </c>
      <c r="H10777" s="9">
        <f>INT(F10777/100)</f>
        <v/>
      </c>
      <c r="I10777" t="n">
        <v>-10</v>
      </c>
      <c r="J10777" t="n">
        <v>0</v>
      </c>
      <c r="K10777" t="n">
        <v>-20</v>
      </c>
      <c r="L10777" t="n">
        <v>0</v>
      </c>
      <c r="M10777" t="n">
        <v>0</v>
      </c>
      <c r="O10777" t="n">
        <v>0</v>
      </c>
    </row>
    <row r="10778">
      <c r="A10778" s="8" t="n">
        <v>46229</v>
      </c>
      <c r="B10778" t="inlineStr">
        <is>
          <t>B6</t>
        </is>
      </c>
      <c r="C10778" s="9">
        <f>_xlfn.XLOOKUP(B10778,Carriers[Code],Carriers[Airline])</f>
        <v/>
      </c>
      <c r="D10778" t="n">
        <v>1324</v>
      </c>
      <c r="E10778" t="inlineStr">
        <is>
          <t>MVY</t>
        </is>
      </c>
      <c r="F10778" s="10" t="n">
        <v>921</v>
      </c>
      <c r="G10778" t="inlineStr">
        <is>
          <t>0900-0959</t>
        </is>
      </c>
      <c r="H10778" s="9">
        <f>INT(F10778/100)</f>
        <v/>
      </c>
      <c r="I10778" t="n">
        <v>-11</v>
      </c>
      <c r="J10778" t="n">
        <v>0</v>
      </c>
      <c r="K10778" t="n">
        <v>-15</v>
      </c>
      <c r="L10778" t="n">
        <v>0</v>
      </c>
      <c r="M10778" t="n">
        <v>0</v>
      </c>
      <c r="O10778" t="n">
        <v>0</v>
      </c>
    </row>
    <row r="10779">
      <c r="A10779" s="8" t="n">
        <v>46229</v>
      </c>
      <c r="B10779" t="inlineStr">
        <is>
          <t>DL</t>
        </is>
      </c>
      <c r="C10779" s="9">
        <f>_xlfn.XLOOKUP(B10779,Carriers[Code],Carriers[Airline])</f>
        <v/>
      </c>
      <c r="D10779" t="n">
        <v>3087</v>
      </c>
      <c r="E10779" t="inlineStr">
        <is>
          <t>MYR</t>
        </is>
      </c>
      <c r="F10779" s="10" t="n">
        <v>925</v>
      </c>
      <c r="G10779" t="inlineStr">
        <is>
          <t>0900-0959</t>
        </is>
      </c>
      <c r="H10779" s="9">
        <f>INT(F10779/100)</f>
        <v/>
      </c>
      <c r="I10779" t="n">
        <v>106</v>
      </c>
      <c r="J10779" t="n">
        <v>1</v>
      </c>
      <c r="K10779" t="n">
        <v>100</v>
      </c>
      <c r="L10779" t="n">
        <v>1</v>
      </c>
      <c r="M10779" t="n">
        <v>0</v>
      </c>
      <c r="O10779" t="n">
        <v>0</v>
      </c>
      <c r="P10779" t="n">
        <v>0</v>
      </c>
      <c r="Q10779" t="n">
        <v>0</v>
      </c>
      <c r="R10779" t="n">
        <v>0</v>
      </c>
      <c r="S10779" t="n">
        <v>0</v>
      </c>
      <c r="T10779" t="n">
        <v>100</v>
      </c>
    </row>
    <row r="10780">
      <c r="A10780" s="8" t="n">
        <v>46229</v>
      </c>
      <c r="B10780" t="inlineStr">
        <is>
          <t>UA</t>
        </is>
      </c>
      <c r="C10780" s="9">
        <f>_xlfn.XLOOKUP(B10780,Carriers[Code],Carriers[Airline])</f>
        <v/>
      </c>
      <c r="D10780" t="n">
        <v>2098</v>
      </c>
      <c r="E10780" t="inlineStr">
        <is>
          <t>IAD</t>
        </is>
      </c>
      <c r="F10780" s="10" t="n">
        <v>925</v>
      </c>
      <c r="G10780" t="inlineStr">
        <is>
          <t>0900-0959</t>
        </is>
      </c>
      <c r="H10780" s="9">
        <f>INT(F10780/100)</f>
        <v/>
      </c>
      <c r="I10780" t="n">
        <v>-7</v>
      </c>
      <c r="J10780" t="n">
        <v>0</v>
      </c>
      <c r="K10780" t="n">
        <v>-11</v>
      </c>
      <c r="L10780" t="n">
        <v>0</v>
      </c>
      <c r="M10780" t="n">
        <v>0</v>
      </c>
      <c r="O10780" t="n">
        <v>0</v>
      </c>
    </row>
    <row r="10781">
      <c r="A10781" s="8" t="n">
        <v>46229</v>
      </c>
      <c r="B10781" t="inlineStr">
        <is>
          <t>YX</t>
        </is>
      </c>
      <c r="C10781" s="9">
        <f>_xlfn.XLOOKUP(B10781,Carriers[Code],Carriers[Airline])</f>
        <v/>
      </c>
      <c r="D10781" t="n">
        <v>4635</v>
      </c>
      <c r="E10781" t="inlineStr">
        <is>
          <t>SYR</t>
        </is>
      </c>
      <c r="F10781" s="10" t="n">
        <v>925</v>
      </c>
      <c r="G10781" t="inlineStr">
        <is>
          <t>0900-0959</t>
        </is>
      </c>
      <c r="H10781" s="9">
        <f>INT(F10781/100)</f>
        <v/>
      </c>
      <c r="I10781" t="n">
        <v>-4</v>
      </c>
      <c r="J10781" t="n">
        <v>0</v>
      </c>
      <c r="K10781" t="n">
        <v>-22</v>
      </c>
      <c r="L10781" t="n">
        <v>0</v>
      </c>
      <c r="M10781" t="n">
        <v>0</v>
      </c>
      <c r="O10781" t="n">
        <v>0</v>
      </c>
    </row>
    <row r="10782">
      <c r="A10782" s="8" t="n">
        <v>46229</v>
      </c>
      <c r="B10782" t="inlineStr">
        <is>
          <t>YX</t>
        </is>
      </c>
      <c r="C10782" s="9">
        <f>_xlfn.XLOOKUP(B10782,Carriers[Code],Carriers[Airline])</f>
        <v/>
      </c>
      <c r="D10782" t="n">
        <v>5615</v>
      </c>
      <c r="E10782" t="inlineStr">
        <is>
          <t>SDF</t>
        </is>
      </c>
      <c r="F10782" s="10" t="n">
        <v>926</v>
      </c>
      <c r="G10782" t="inlineStr">
        <is>
          <t>0900-0959</t>
        </is>
      </c>
      <c r="H10782" s="9">
        <f>INT(F10782/100)</f>
        <v/>
      </c>
      <c r="I10782" t="n">
        <v>-8</v>
      </c>
      <c r="J10782" t="n">
        <v>0</v>
      </c>
      <c r="K10782" t="n">
        <v>-14</v>
      </c>
      <c r="L10782" t="n">
        <v>0</v>
      </c>
      <c r="M10782" t="n">
        <v>0</v>
      </c>
      <c r="O10782" t="n">
        <v>0</v>
      </c>
    </row>
    <row r="10783">
      <c r="A10783" s="8" t="n">
        <v>46229</v>
      </c>
      <c r="B10783" t="inlineStr">
        <is>
          <t>B6</t>
        </is>
      </c>
      <c r="C10783" s="9">
        <f>_xlfn.XLOOKUP(B10783,Carriers[Code],Carriers[Airline])</f>
        <v/>
      </c>
      <c r="D10783" t="n">
        <v>2352</v>
      </c>
      <c r="E10783" t="inlineStr">
        <is>
          <t>ACK</t>
        </is>
      </c>
      <c r="F10783" s="10" t="n">
        <v>930</v>
      </c>
      <c r="G10783" t="inlineStr">
        <is>
          <t>0900-0959</t>
        </is>
      </c>
      <c r="H10783" s="9">
        <f>INT(F10783/100)</f>
        <v/>
      </c>
      <c r="I10783" t="n">
        <v>-11</v>
      </c>
      <c r="J10783" t="n">
        <v>0</v>
      </c>
      <c r="K10783" t="n">
        <v>7</v>
      </c>
      <c r="L10783" t="n">
        <v>0</v>
      </c>
      <c r="M10783" t="n">
        <v>0</v>
      </c>
      <c r="O10783" t="n">
        <v>0</v>
      </c>
    </row>
    <row r="10784">
      <c r="A10784" s="8" t="n">
        <v>46229</v>
      </c>
      <c r="B10784" t="inlineStr">
        <is>
          <t>AA</t>
        </is>
      </c>
      <c r="C10784" s="9">
        <f>_xlfn.XLOOKUP(B10784,Carriers[Code],Carriers[Airline])</f>
        <v/>
      </c>
      <c r="D10784" t="n">
        <v>3225</v>
      </c>
      <c r="E10784" t="inlineStr">
        <is>
          <t>PHL</t>
        </is>
      </c>
      <c r="F10784" s="10" t="n">
        <v>937</v>
      </c>
      <c r="G10784" t="inlineStr">
        <is>
          <t>0900-0959</t>
        </is>
      </c>
      <c r="H10784" s="9">
        <f>INT(F10784/100)</f>
        <v/>
      </c>
      <c r="I10784" t="n">
        <v>-8</v>
      </c>
      <c r="J10784" t="n">
        <v>0</v>
      </c>
      <c r="K10784" t="n">
        <v>-18</v>
      </c>
      <c r="L10784" t="n">
        <v>0</v>
      </c>
      <c r="M10784" t="n">
        <v>0</v>
      </c>
      <c r="O10784" t="n">
        <v>0</v>
      </c>
    </row>
    <row r="10785">
      <c r="A10785" s="8" t="n">
        <v>46229</v>
      </c>
      <c r="B10785" t="inlineStr">
        <is>
          <t>UA</t>
        </is>
      </c>
      <c r="C10785" s="9">
        <f>_xlfn.XLOOKUP(B10785,Carriers[Code],Carriers[Airline])</f>
        <v/>
      </c>
      <c r="D10785" t="n">
        <v>662</v>
      </c>
      <c r="E10785" t="inlineStr">
        <is>
          <t>DEN</t>
        </is>
      </c>
      <c r="F10785" s="10" t="n">
        <v>940</v>
      </c>
      <c r="G10785" t="inlineStr">
        <is>
          <t>0900-0959</t>
        </is>
      </c>
      <c r="H10785" s="9">
        <f>INT(F10785/100)</f>
        <v/>
      </c>
      <c r="I10785" t="n">
        <v>-2</v>
      </c>
      <c r="J10785" t="n">
        <v>0</v>
      </c>
      <c r="K10785" t="n">
        <v>-15</v>
      </c>
      <c r="L10785" t="n">
        <v>0</v>
      </c>
      <c r="M10785" t="n">
        <v>0</v>
      </c>
      <c r="O10785" t="n">
        <v>0</v>
      </c>
    </row>
    <row r="10786">
      <c r="A10786" s="8" t="n">
        <v>46229</v>
      </c>
      <c r="B10786" t="inlineStr">
        <is>
          <t>B6</t>
        </is>
      </c>
      <c r="C10786" s="9">
        <f>_xlfn.XLOOKUP(B10786,Carriers[Code],Carriers[Airline])</f>
        <v/>
      </c>
      <c r="D10786" t="n">
        <v>1833</v>
      </c>
      <c r="E10786" t="inlineStr">
        <is>
          <t>SFO</t>
        </is>
      </c>
      <c r="F10786" s="10" t="n">
        <v>950</v>
      </c>
      <c r="G10786" t="inlineStr">
        <is>
          <t>0900-0959</t>
        </is>
      </c>
      <c r="H10786" s="9">
        <f>INT(F10786/100)</f>
        <v/>
      </c>
      <c r="I10786" t="n">
        <v>53</v>
      </c>
      <c r="J10786" t="n">
        <v>1</v>
      </c>
      <c r="K10786" t="n">
        <v>35</v>
      </c>
      <c r="L10786" t="n">
        <v>1</v>
      </c>
      <c r="M10786" t="n">
        <v>0</v>
      </c>
      <c r="O10786" t="n">
        <v>0</v>
      </c>
      <c r="P10786" t="n">
        <v>0</v>
      </c>
      <c r="Q10786" t="n">
        <v>0</v>
      </c>
      <c r="R10786" t="n">
        <v>35</v>
      </c>
      <c r="S10786" t="n">
        <v>0</v>
      </c>
      <c r="T10786" t="n">
        <v>0</v>
      </c>
    </row>
    <row r="10787">
      <c r="A10787" s="8" t="n">
        <v>46229</v>
      </c>
      <c r="B10787" t="inlineStr">
        <is>
          <t>UA</t>
        </is>
      </c>
      <c r="C10787" s="9">
        <f>_xlfn.XLOOKUP(B10787,Carriers[Code],Carriers[Airline])</f>
        <v/>
      </c>
      <c r="D10787" t="n">
        <v>1349</v>
      </c>
      <c r="E10787" t="inlineStr">
        <is>
          <t>ORD</t>
        </is>
      </c>
      <c r="F10787" s="10" t="n">
        <v>950</v>
      </c>
      <c r="G10787" t="inlineStr">
        <is>
          <t>0900-0959</t>
        </is>
      </c>
      <c r="H10787" s="9">
        <f>INT(F10787/100)</f>
        <v/>
      </c>
      <c r="I10787" t="n">
        <v>-1</v>
      </c>
      <c r="J10787" t="n">
        <v>0</v>
      </c>
      <c r="K10787" t="n">
        <v>-21</v>
      </c>
      <c r="L10787" t="n">
        <v>0</v>
      </c>
      <c r="M10787" t="n">
        <v>0</v>
      </c>
      <c r="O10787" t="n">
        <v>0</v>
      </c>
    </row>
    <row r="10788">
      <c r="A10788" s="8" t="n">
        <v>46229</v>
      </c>
      <c r="B10788" t="inlineStr">
        <is>
          <t>B6</t>
        </is>
      </c>
      <c r="C10788" s="9">
        <f>_xlfn.XLOOKUP(B10788,Carriers[Code],Carriers[Airline])</f>
        <v/>
      </c>
      <c r="D10788" t="n">
        <v>395</v>
      </c>
      <c r="E10788" t="inlineStr">
        <is>
          <t>PDX</t>
        </is>
      </c>
      <c r="F10788" s="10" t="n">
        <v>955</v>
      </c>
      <c r="G10788" t="inlineStr">
        <is>
          <t>0900-0959</t>
        </is>
      </c>
      <c r="H10788" s="9">
        <f>INT(F10788/100)</f>
        <v/>
      </c>
      <c r="I10788" t="n">
        <v>-7</v>
      </c>
      <c r="J10788" t="n">
        <v>0</v>
      </c>
      <c r="K10788" t="n">
        <v>-12</v>
      </c>
      <c r="L10788" t="n">
        <v>0</v>
      </c>
      <c r="M10788" t="n">
        <v>0</v>
      </c>
      <c r="O10788" t="n">
        <v>0</v>
      </c>
    </row>
    <row r="10789">
      <c r="A10789" s="8" t="n">
        <v>46229</v>
      </c>
      <c r="B10789" t="inlineStr">
        <is>
          <t>MQ</t>
        </is>
      </c>
      <c r="C10789" s="9">
        <f>_xlfn.XLOOKUP(B10789,Carriers[Code],Carriers[Airline])</f>
        <v/>
      </c>
      <c r="D10789" t="n">
        <v>4171</v>
      </c>
      <c r="E10789" t="inlineStr">
        <is>
          <t>ROC</t>
        </is>
      </c>
      <c r="F10789" s="10" t="n">
        <v>955</v>
      </c>
      <c r="G10789" t="inlineStr">
        <is>
          <t>0900-0959</t>
        </is>
      </c>
      <c r="H10789" s="9">
        <f>INT(F10789/100)</f>
        <v/>
      </c>
      <c r="I10789" t="n">
        <v>-6</v>
      </c>
      <c r="J10789" t="n">
        <v>0</v>
      </c>
      <c r="K10789" t="n">
        <v>-22</v>
      </c>
      <c r="L10789" t="n">
        <v>0</v>
      </c>
      <c r="M10789" t="n">
        <v>0</v>
      </c>
      <c r="O10789" t="n">
        <v>0</v>
      </c>
    </row>
    <row r="10790">
      <c r="A10790" s="8" t="n">
        <v>46229</v>
      </c>
      <c r="B10790" t="inlineStr">
        <is>
          <t>YX</t>
        </is>
      </c>
      <c r="C10790" s="9">
        <f>_xlfn.XLOOKUP(B10790,Carriers[Code],Carriers[Airline])</f>
        <v/>
      </c>
      <c r="D10790" t="n">
        <v>5744</v>
      </c>
      <c r="E10790" t="inlineStr">
        <is>
          <t>LGA</t>
        </is>
      </c>
      <c r="F10790" s="10" t="n">
        <v>1000</v>
      </c>
      <c r="G10790" t="inlineStr">
        <is>
          <t>1000-1059</t>
        </is>
      </c>
      <c r="H10790" s="9">
        <f>INT(F10790/100)</f>
        <v/>
      </c>
      <c r="I10790" t="n">
        <v>27</v>
      </c>
      <c r="J10790" t="n">
        <v>1</v>
      </c>
      <c r="K10790" t="n">
        <v>62</v>
      </c>
      <c r="L10790" t="n">
        <v>1</v>
      </c>
      <c r="M10790" t="n">
        <v>0</v>
      </c>
      <c r="O10790" t="n">
        <v>0</v>
      </c>
      <c r="P10790" t="n">
        <v>27</v>
      </c>
      <c r="Q10790" t="n">
        <v>0</v>
      </c>
      <c r="R10790" t="n">
        <v>35</v>
      </c>
      <c r="S10790" t="n">
        <v>0</v>
      </c>
      <c r="T10790" t="n">
        <v>0</v>
      </c>
    </row>
    <row r="10791">
      <c r="A10791" s="8" t="n">
        <v>46229</v>
      </c>
      <c r="B10791" t="inlineStr">
        <is>
          <t>AA</t>
        </is>
      </c>
      <c r="C10791" s="9">
        <f>_xlfn.XLOOKUP(B10791,Carriers[Code],Carriers[Airline])</f>
        <v/>
      </c>
      <c r="D10791" t="n">
        <v>377</v>
      </c>
      <c r="E10791" t="inlineStr">
        <is>
          <t>PHX</t>
        </is>
      </c>
      <c r="F10791" s="10" t="n">
        <v>1004</v>
      </c>
      <c r="G10791" t="inlineStr">
        <is>
          <t>1000-1059</t>
        </is>
      </c>
      <c r="H10791" s="9">
        <f>INT(F10791/100)</f>
        <v/>
      </c>
      <c r="I10791" t="n">
        <v>-9</v>
      </c>
      <c r="J10791" t="n">
        <v>0</v>
      </c>
      <c r="K10791" t="n">
        <v>-45</v>
      </c>
      <c r="L10791" t="n">
        <v>0</v>
      </c>
      <c r="M10791" t="n">
        <v>0</v>
      </c>
      <c r="O10791" t="n">
        <v>0</v>
      </c>
    </row>
    <row r="10792">
      <c r="A10792" s="8" t="n">
        <v>46229</v>
      </c>
      <c r="B10792" t="inlineStr">
        <is>
          <t>F9</t>
        </is>
      </c>
      <c r="C10792" s="9">
        <f>_xlfn.XLOOKUP(B10792,Carriers[Code],Carriers[Airline])</f>
        <v/>
      </c>
      <c r="D10792" t="n">
        <v>1977</v>
      </c>
      <c r="E10792" t="inlineStr">
        <is>
          <t>MCO</t>
        </is>
      </c>
      <c r="F10792" s="10" t="n">
        <v>1004</v>
      </c>
      <c r="G10792" t="inlineStr">
        <is>
          <t>1000-1059</t>
        </is>
      </c>
      <c r="H10792" s="9">
        <f>INT(F10792/100)</f>
        <v/>
      </c>
      <c r="I10792" t="n">
        <v>0</v>
      </c>
      <c r="J10792" t="n">
        <v>0</v>
      </c>
      <c r="K10792" t="n">
        <v>-33</v>
      </c>
      <c r="L10792" t="n">
        <v>0</v>
      </c>
      <c r="M10792" t="n">
        <v>0</v>
      </c>
      <c r="O10792" t="n">
        <v>0</v>
      </c>
    </row>
    <row r="10793">
      <c r="A10793" s="8" t="n">
        <v>46229</v>
      </c>
      <c r="B10793" t="inlineStr">
        <is>
          <t>YX</t>
        </is>
      </c>
      <c r="C10793" s="9">
        <f>_xlfn.XLOOKUP(B10793,Carriers[Code],Carriers[Airline])</f>
        <v/>
      </c>
      <c r="D10793" t="n">
        <v>5630</v>
      </c>
      <c r="E10793" t="inlineStr">
        <is>
          <t>CLT</t>
        </is>
      </c>
      <c r="F10793" s="10" t="n">
        <v>1005</v>
      </c>
      <c r="G10793" t="inlineStr">
        <is>
          <t>1000-1059</t>
        </is>
      </c>
      <c r="H10793" s="9">
        <f>INT(F10793/100)</f>
        <v/>
      </c>
      <c r="I10793" t="n">
        <v>-7</v>
      </c>
      <c r="J10793" t="n">
        <v>0</v>
      </c>
      <c r="K10793" t="n">
        <v>4</v>
      </c>
      <c r="L10793" t="n">
        <v>0</v>
      </c>
      <c r="M10793" t="n">
        <v>0</v>
      </c>
      <c r="O10793" t="n">
        <v>0</v>
      </c>
    </row>
    <row r="10794">
      <c r="A10794" s="8" t="n">
        <v>46229</v>
      </c>
      <c r="B10794" t="inlineStr">
        <is>
          <t>B6</t>
        </is>
      </c>
      <c r="C10794" s="9">
        <f>_xlfn.XLOOKUP(B10794,Carriers[Code],Carriers[Airline])</f>
        <v/>
      </c>
      <c r="D10794" t="n">
        <v>861</v>
      </c>
      <c r="E10794" t="inlineStr">
        <is>
          <t>SJU</t>
        </is>
      </c>
      <c r="F10794" s="10" t="n">
        <v>1010</v>
      </c>
      <c r="G10794" t="inlineStr">
        <is>
          <t>1000-1059</t>
        </is>
      </c>
      <c r="H10794" s="9">
        <f>INT(F10794/100)</f>
        <v/>
      </c>
      <c r="I10794" t="n">
        <v>74</v>
      </c>
      <c r="J10794" t="n">
        <v>1</v>
      </c>
      <c r="K10794" t="n">
        <v>70</v>
      </c>
      <c r="L10794" t="n">
        <v>1</v>
      </c>
      <c r="M10794" t="n">
        <v>0</v>
      </c>
      <c r="O10794" t="n">
        <v>0</v>
      </c>
      <c r="P10794" t="n">
        <v>9</v>
      </c>
      <c r="Q10794" t="n">
        <v>0</v>
      </c>
      <c r="R10794" t="n">
        <v>0</v>
      </c>
      <c r="S10794" t="n">
        <v>0</v>
      </c>
      <c r="T10794" t="n">
        <v>61</v>
      </c>
    </row>
    <row r="10795">
      <c r="A10795" s="8" t="n">
        <v>46229</v>
      </c>
      <c r="B10795" t="inlineStr">
        <is>
          <t>AA</t>
        </is>
      </c>
      <c r="C10795" s="9">
        <f>_xlfn.XLOOKUP(B10795,Carriers[Code],Carriers[Airline])</f>
        <v/>
      </c>
      <c r="D10795" t="n">
        <v>1548</v>
      </c>
      <c r="E10795" t="inlineStr">
        <is>
          <t>CLT</t>
        </is>
      </c>
      <c r="F10795" s="10" t="n">
        <v>1013</v>
      </c>
      <c r="G10795" t="inlineStr">
        <is>
          <t>1000-1059</t>
        </is>
      </c>
      <c r="H10795" s="9">
        <f>INT(F10795/100)</f>
        <v/>
      </c>
      <c r="I10795" t="n">
        <v>-5</v>
      </c>
      <c r="J10795" t="n">
        <v>0</v>
      </c>
      <c r="K10795" t="n">
        <v>3</v>
      </c>
      <c r="L10795" t="n">
        <v>0</v>
      </c>
      <c r="M10795" t="n">
        <v>0</v>
      </c>
      <c r="O10795" t="n">
        <v>0</v>
      </c>
    </row>
    <row r="10796">
      <c r="A10796" s="8" t="n">
        <v>46229</v>
      </c>
      <c r="B10796" t="inlineStr">
        <is>
          <t>DL</t>
        </is>
      </c>
      <c r="C10796" s="9">
        <f>_xlfn.XLOOKUP(B10796,Carriers[Code],Carriers[Airline])</f>
        <v/>
      </c>
      <c r="D10796" t="n">
        <v>385</v>
      </c>
      <c r="E10796" t="inlineStr">
        <is>
          <t>ATL</t>
        </is>
      </c>
      <c r="F10796" s="10" t="n">
        <v>1015</v>
      </c>
      <c r="G10796" t="inlineStr">
        <is>
          <t>1000-1059</t>
        </is>
      </c>
      <c r="H10796" s="9">
        <f>INT(F10796/100)</f>
        <v/>
      </c>
      <c r="I10796" t="n">
        <v>0</v>
      </c>
      <c r="J10796" t="n">
        <v>0</v>
      </c>
      <c r="K10796" t="n">
        <v>-19</v>
      </c>
      <c r="L10796" t="n">
        <v>0</v>
      </c>
      <c r="M10796" t="n">
        <v>0</v>
      </c>
      <c r="O10796" t="n">
        <v>0</v>
      </c>
    </row>
    <row r="10797">
      <c r="A10797" s="8" t="n">
        <v>46229</v>
      </c>
      <c r="B10797" t="inlineStr">
        <is>
          <t>B6</t>
        </is>
      </c>
      <c r="C10797" s="9">
        <f>_xlfn.XLOOKUP(B10797,Carriers[Code],Carriers[Airline])</f>
        <v/>
      </c>
      <c r="D10797" t="n">
        <v>1055</v>
      </c>
      <c r="E10797" t="inlineStr">
        <is>
          <t>DCA</t>
        </is>
      </c>
      <c r="F10797" s="10" t="n">
        <v>1020</v>
      </c>
      <c r="G10797" t="inlineStr">
        <is>
          <t>1000-1059</t>
        </is>
      </c>
      <c r="H10797" s="9">
        <f>INT(F10797/100)</f>
        <v/>
      </c>
      <c r="I10797" t="n">
        <v>-1</v>
      </c>
      <c r="J10797" t="n">
        <v>0</v>
      </c>
      <c r="K10797" t="n">
        <v>-17</v>
      </c>
      <c r="L10797" t="n">
        <v>0</v>
      </c>
      <c r="M10797" t="n">
        <v>0</v>
      </c>
      <c r="O10797" t="n">
        <v>0</v>
      </c>
    </row>
    <row r="10798">
      <c r="A10798" s="8" t="n">
        <v>46229</v>
      </c>
      <c r="B10798" t="inlineStr">
        <is>
          <t>YX</t>
        </is>
      </c>
      <c r="C10798" s="9">
        <f>_xlfn.XLOOKUP(B10798,Carriers[Code],Carriers[Airline])</f>
        <v/>
      </c>
      <c r="D10798" t="n">
        <v>5592</v>
      </c>
      <c r="E10798" t="inlineStr">
        <is>
          <t>DCA</t>
        </is>
      </c>
      <c r="F10798" s="10" t="n">
        <v>1020</v>
      </c>
      <c r="G10798" t="inlineStr">
        <is>
          <t>1000-1059</t>
        </is>
      </c>
      <c r="H10798" s="9">
        <f>INT(F10798/100)</f>
        <v/>
      </c>
      <c r="I10798" t="n">
        <v>-5</v>
      </c>
      <c r="J10798" t="n">
        <v>0</v>
      </c>
      <c r="K10798" t="n">
        <v>-35</v>
      </c>
      <c r="L10798" t="n">
        <v>0</v>
      </c>
      <c r="M10798" t="n">
        <v>0</v>
      </c>
      <c r="O10798" t="n">
        <v>0</v>
      </c>
    </row>
    <row r="10799">
      <c r="A10799" s="8" t="n">
        <v>46229</v>
      </c>
      <c r="B10799" t="inlineStr">
        <is>
          <t>B6</t>
        </is>
      </c>
      <c r="C10799" s="9">
        <f>_xlfn.XLOOKUP(B10799,Carriers[Code],Carriers[Airline])</f>
        <v/>
      </c>
      <c r="D10799" t="n">
        <v>1531</v>
      </c>
      <c r="E10799" t="inlineStr">
        <is>
          <t>MCO</t>
        </is>
      </c>
      <c r="F10799" s="10" t="n">
        <v>1021</v>
      </c>
      <c r="G10799" t="inlineStr">
        <is>
          <t>1000-1059</t>
        </is>
      </c>
      <c r="H10799" s="9">
        <f>INT(F10799/100)</f>
        <v/>
      </c>
      <c r="I10799" t="n">
        <v>2</v>
      </c>
      <c r="J10799" t="n">
        <v>0</v>
      </c>
      <c r="K10799" t="n">
        <v>36</v>
      </c>
      <c r="L10799" t="n">
        <v>1</v>
      </c>
      <c r="M10799" t="n">
        <v>0</v>
      </c>
      <c r="O10799" t="n">
        <v>0</v>
      </c>
      <c r="P10799" t="n">
        <v>2</v>
      </c>
      <c r="Q10799" t="n">
        <v>0</v>
      </c>
      <c r="R10799" t="n">
        <v>34</v>
      </c>
      <c r="S10799" t="n">
        <v>0</v>
      </c>
      <c r="T10799" t="n">
        <v>0</v>
      </c>
    </row>
    <row r="10800">
      <c r="A10800" s="8" t="n">
        <v>46229</v>
      </c>
      <c r="B10800" t="inlineStr">
        <is>
          <t>DL</t>
        </is>
      </c>
      <c r="C10800" s="9">
        <f>_xlfn.XLOOKUP(B10800,Carriers[Code],Carriers[Airline])</f>
        <v/>
      </c>
      <c r="D10800" t="n">
        <v>1683</v>
      </c>
      <c r="E10800" t="inlineStr">
        <is>
          <t>BZN</t>
        </is>
      </c>
      <c r="F10800" s="10" t="n">
        <v>1025</v>
      </c>
      <c r="G10800" t="inlineStr">
        <is>
          <t>1000-1059</t>
        </is>
      </c>
      <c r="H10800" s="9">
        <f>INT(F10800/100)</f>
        <v/>
      </c>
      <c r="I10800" t="n">
        <v>147</v>
      </c>
      <c r="J10800" t="n">
        <v>1</v>
      </c>
      <c r="K10800" t="n">
        <v>145</v>
      </c>
      <c r="L10800" t="n">
        <v>1</v>
      </c>
      <c r="M10800" t="n">
        <v>0</v>
      </c>
      <c r="O10800" t="n">
        <v>0</v>
      </c>
      <c r="P10800" t="n">
        <v>145</v>
      </c>
      <c r="Q10800" t="n">
        <v>0</v>
      </c>
      <c r="R10800" t="n">
        <v>0</v>
      </c>
      <c r="S10800" t="n">
        <v>0</v>
      </c>
      <c r="T10800" t="n">
        <v>0</v>
      </c>
    </row>
    <row r="10801">
      <c r="A10801" s="8" t="n">
        <v>46229</v>
      </c>
      <c r="B10801" t="inlineStr">
        <is>
          <t>YX</t>
        </is>
      </c>
      <c r="C10801" s="9">
        <f>_xlfn.XLOOKUP(B10801,Carriers[Code],Carriers[Airline])</f>
        <v/>
      </c>
      <c r="D10801" t="n">
        <v>4355</v>
      </c>
      <c r="E10801" t="inlineStr">
        <is>
          <t>DCA</t>
        </is>
      </c>
      <c r="F10801" s="10" t="n">
        <v>1025</v>
      </c>
      <c r="G10801" t="inlineStr">
        <is>
          <t>1000-1059</t>
        </is>
      </c>
      <c r="H10801" s="9">
        <f>INT(F10801/100)</f>
        <v/>
      </c>
      <c r="I10801" t="n">
        <v>-6</v>
      </c>
      <c r="J10801" t="n">
        <v>0</v>
      </c>
      <c r="K10801" t="n">
        <v>-17</v>
      </c>
      <c r="L10801" t="n">
        <v>0</v>
      </c>
      <c r="M10801" t="n">
        <v>0</v>
      </c>
      <c r="O10801" t="n">
        <v>0</v>
      </c>
    </row>
    <row r="10802">
      <c r="A10802" s="8" t="n">
        <v>46229</v>
      </c>
      <c r="B10802" t="inlineStr">
        <is>
          <t>B6</t>
        </is>
      </c>
      <c r="C10802" s="9">
        <f>_xlfn.XLOOKUP(B10802,Carriers[Code],Carriers[Airline])</f>
        <v/>
      </c>
      <c r="D10802" t="n">
        <v>1807</v>
      </c>
      <c r="E10802" t="inlineStr">
        <is>
          <t>BNA</t>
        </is>
      </c>
      <c r="F10802" s="10" t="n">
        <v>1028</v>
      </c>
      <c r="G10802" t="inlineStr">
        <is>
          <t>1000-1059</t>
        </is>
      </c>
      <c r="H10802" s="9">
        <f>INT(F10802/100)</f>
        <v/>
      </c>
      <c r="I10802" t="n">
        <v>0</v>
      </c>
      <c r="J10802" t="n">
        <v>0</v>
      </c>
      <c r="K10802" t="n">
        <v>-11</v>
      </c>
      <c r="L10802" t="n">
        <v>0</v>
      </c>
      <c r="M10802" t="n">
        <v>0</v>
      </c>
      <c r="O10802" t="n">
        <v>0</v>
      </c>
    </row>
    <row r="10803">
      <c r="A10803" s="8" t="n">
        <v>46229</v>
      </c>
      <c r="B10803" t="inlineStr">
        <is>
          <t>AA</t>
        </is>
      </c>
      <c r="C10803" s="9">
        <f>_xlfn.XLOOKUP(B10803,Carriers[Code],Carriers[Airline])</f>
        <v/>
      </c>
      <c r="D10803" t="n">
        <v>3022</v>
      </c>
      <c r="E10803" t="inlineStr">
        <is>
          <t>ORD</t>
        </is>
      </c>
      <c r="F10803" s="10" t="n">
        <v>1029</v>
      </c>
      <c r="G10803" t="inlineStr">
        <is>
          <t>1000-1059</t>
        </is>
      </c>
      <c r="H10803" s="9">
        <f>INT(F10803/100)</f>
        <v/>
      </c>
      <c r="I10803" t="n">
        <v>-9</v>
      </c>
      <c r="J10803" t="n">
        <v>0</v>
      </c>
      <c r="K10803" t="n">
        <v>-40</v>
      </c>
      <c r="L10803" t="n">
        <v>0</v>
      </c>
      <c r="M10803" t="n">
        <v>0</v>
      </c>
      <c r="O10803" t="n">
        <v>0</v>
      </c>
    </row>
    <row r="10804">
      <c r="A10804" s="8" t="n">
        <v>46229</v>
      </c>
      <c r="B10804" t="inlineStr">
        <is>
          <t>AA</t>
        </is>
      </c>
      <c r="C10804" s="9">
        <f>_xlfn.XLOOKUP(B10804,Carriers[Code],Carriers[Airline])</f>
        <v/>
      </c>
      <c r="D10804" t="n">
        <v>1277</v>
      </c>
      <c r="E10804" t="inlineStr">
        <is>
          <t>LAX</t>
        </is>
      </c>
      <c r="F10804" s="10" t="n">
        <v>1030</v>
      </c>
      <c r="G10804" t="inlineStr">
        <is>
          <t>1000-1059</t>
        </is>
      </c>
      <c r="H10804" s="9">
        <f>INT(F10804/100)</f>
        <v/>
      </c>
      <c r="I10804" t="n">
        <v>-3</v>
      </c>
      <c r="J10804" t="n">
        <v>0</v>
      </c>
      <c r="K10804" t="n">
        <v>-44</v>
      </c>
      <c r="L10804" t="n">
        <v>0</v>
      </c>
      <c r="M10804" t="n">
        <v>0</v>
      </c>
      <c r="O10804" t="n">
        <v>0</v>
      </c>
    </row>
    <row r="10805">
      <c r="A10805" s="8" t="n">
        <v>46229</v>
      </c>
      <c r="B10805" t="inlineStr">
        <is>
          <t>WN</t>
        </is>
      </c>
      <c r="C10805" s="9">
        <f>_xlfn.XLOOKUP(B10805,Carriers[Code],Carriers[Airline])</f>
        <v/>
      </c>
      <c r="D10805" t="n">
        <v>884</v>
      </c>
      <c r="E10805" t="inlineStr">
        <is>
          <t>AUS</t>
        </is>
      </c>
      <c r="F10805" s="10" t="n">
        <v>1030</v>
      </c>
      <c r="G10805" t="inlineStr">
        <is>
          <t>1000-1059</t>
        </is>
      </c>
      <c r="H10805" s="9">
        <f>INT(F10805/100)</f>
        <v/>
      </c>
      <c r="I10805" t="n">
        <v>56</v>
      </c>
      <c r="J10805" t="n">
        <v>1</v>
      </c>
      <c r="K10805" t="n">
        <v>49</v>
      </c>
      <c r="L10805" t="n">
        <v>1</v>
      </c>
      <c r="M10805" t="n">
        <v>0</v>
      </c>
      <c r="O10805" t="n">
        <v>0</v>
      </c>
      <c r="P10805" t="n">
        <v>4</v>
      </c>
      <c r="Q10805" t="n">
        <v>0</v>
      </c>
      <c r="R10805" t="n">
        <v>0</v>
      </c>
      <c r="S10805" t="n">
        <v>0</v>
      </c>
      <c r="T10805" t="n">
        <v>45</v>
      </c>
    </row>
    <row r="10806">
      <c r="A10806" s="8" t="n">
        <v>46229</v>
      </c>
      <c r="B10806" t="inlineStr">
        <is>
          <t>B6</t>
        </is>
      </c>
      <c r="C10806" s="9">
        <f>_xlfn.XLOOKUP(B10806,Carriers[Code],Carriers[Airline])</f>
        <v/>
      </c>
      <c r="D10806" t="n">
        <v>1499</v>
      </c>
      <c r="E10806" t="inlineStr">
        <is>
          <t>DAB</t>
        </is>
      </c>
      <c r="F10806" s="10" t="n">
        <v>1035</v>
      </c>
      <c r="G10806" t="inlineStr">
        <is>
          <t>1000-1059</t>
        </is>
      </c>
      <c r="H10806" s="9">
        <f>INT(F10806/100)</f>
        <v/>
      </c>
      <c r="I10806" t="n">
        <v>-3</v>
      </c>
      <c r="J10806" t="n">
        <v>0</v>
      </c>
      <c r="K10806" t="n">
        <v>7</v>
      </c>
      <c r="L10806" t="n">
        <v>0</v>
      </c>
      <c r="M10806" t="n">
        <v>0</v>
      </c>
      <c r="O10806" t="n">
        <v>0</v>
      </c>
    </row>
    <row r="10807">
      <c r="A10807" s="8" t="n">
        <v>46229</v>
      </c>
      <c r="B10807" t="inlineStr">
        <is>
          <t>UA</t>
        </is>
      </c>
      <c r="C10807" s="9">
        <f>_xlfn.XLOOKUP(B10807,Carriers[Code],Carriers[Airline])</f>
        <v/>
      </c>
      <c r="D10807" t="n">
        <v>503</v>
      </c>
      <c r="E10807" t="inlineStr">
        <is>
          <t>ORD</t>
        </is>
      </c>
      <c r="F10807" s="10" t="n">
        <v>1035</v>
      </c>
      <c r="G10807" t="inlineStr">
        <is>
          <t>1000-1059</t>
        </is>
      </c>
      <c r="H10807" s="9">
        <f>INT(F10807/100)</f>
        <v/>
      </c>
      <c r="I10807" t="n">
        <v>0</v>
      </c>
      <c r="J10807" t="n">
        <v>0</v>
      </c>
      <c r="K10807" t="n">
        <v>-32</v>
      </c>
      <c r="L10807" t="n">
        <v>0</v>
      </c>
      <c r="M10807" t="n">
        <v>0</v>
      </c>
      <c r="O10807" t="n">
        <v>0</v>
      </c>
    </row>
    <row r="10808">
      <c r="A10808" s="8" t="n">
        <v>46229</v>
      </c>
      <c r="B10808" t="inlineStr">
        <is>
          <t>G4</t>
        </is>
      </c>
      <c r="C10808" s="9">
        <f>_xlfn.XLOOKUP(B10808,Carriers[Code],Carriers[Airline])</f>
        <v/>
      </c>
      <c r="D10808" t="n">
        <v>1407</v>
      </c>
      <c r="E10808" t="inlineStr">
        <is>
          <t>TYS</t>
        </is>
      </c>
      <c r="F10808" s="10" t="n">
        <v>1040</v>
      </c>
      <c r="G10808" t="inlineStr">
        <is>
          <t>1000-1059</t>
        </is>
      </c>
      <c r="H10808" s="9">
        <f>INT(F10808/100)</f>
        <v/>
      </c>
      <c r="I10808" t="n">
        <v>25</v>
      </c>
      <c r="J10808" t="n">
        <v>1</v>
      </c>
      <c r="K10808" t="n">
        <v>18</v>
      </c>
      <c r="L10808" t="n">
        <v>1</v>
      </c>
      <c r="M10808" t="n">
        <v>0</v>
      </c>
      <c r="O10808" t="n">
        <v>0</v>
      </c>
      <c r="P10808" t="n">
        <v>0</v>
      </c>
      <c r="Q10808" t="n">
        <v>0</v>
      </c>
      <c r="R10808" t="n">
        <v>6</v>
      </c>
      <c r="S10808" t="n">
        <v>0</v>
      </c>
      <c r="T10808" t="n">
        <v>12</v>
      </c>
    </row>
    <row r="10809">
      <c r="A10809" s="8" t="n">
        <v>46229</v>
      </c>
      <c r="B10809" t="inlineStr">
        <is>
          <t>AA</t>
        </is>
      </c>
      <c r="C10809" s="9">
        <f>_xlfn.XLOOKUP(B10809,Carriers[Code],Carriers[Airline])</f>
        <v/>
      </c>
      <c r="D10809" t="n">
        <v>2783</v>
      </c>
      <c r="E10809" t="inlineStr">
        <is>
          <t>PHL</t>
        </is>
      </c>
      <c r="F10809" s="10" t="n">
        <v>1049</v>
      </c>
      <c r="G10809" t="inlineStr">
        <is>
          <t>1000-1059</t>
        </is>
      </c>
      <c r="H10809" s="9">
        <f>INT(F10809/100)</f>
        <v/>
      </c>
      <c r="I10809" t="n">
        <v>-8</v>
      </c>
      <c r="J10809" t="n">
        <v>0</v>
      </c>
      <c r="K10809" t="n">
        <v>-23</v>
      </c>
      <c r="L10809" t="n">
        <v>0</v>
      </c>
      <c r="M10809" t="n">
        <v>0</v>
      </c>
      <c r="O10809" t="n">
        <v>0</v>
      </c>
    </row>
    <row r="10810">
      <c r="A10810" s="8" t="n">
        <v>46229</v>
      </c>
      <c r="B10810" t="inlineStr">
        <is>
          <t>YX</t>
        </is>
      </c>
      <c r="C10810" s="9">
        <f>_xlfn.XLOOKUP(B10810,Carriers[Code],Carriers[Airline])</f>
        <v/>
      </c>
      <c r="D10810" t="n">
        <v>4373</v>
      </c>
      <c r="E10810" t="inlineStr">
        <is>
          <t>LGA</t>
        </is>
      </c>
      <c r="F10810" s="10" t="n">
        <v>1054</v>
      </c>
      <c r="G10810" t="inlineStr">
        <is>
          <t>1000-1059</t>
        </is>
      </c>
      <c r="H10810" s="9">
        <f>INT(F10810/100)</f>
        <v/>
      </c>
      <c r="I10810" t="n">
        <v>-7</v>
      </c>
      <c r="J10810" t="n">
        <v>0</v>
      </c>
      <c r="K10810" t="n">
        <v>28</v>
      </c>
      <c r="L10810" t="n">
        <v>1</v>
      </c>
      <c r="M10810" t="n">
        <v>0</v>
      </c>
      <c r="O10810" t="n">
        <v>0</v>
      </c>
      <c r="P10810" t="n">
        <v>0</v>
      </c>
      <c r="Q10810" t="n">
        <v>0</v>
      </c>
      <c r="R10810" t="n">
        <v>28</v>
      </c>
      <c r="S10810" t="n">
        <v>0</v>
      </c>
      <c r="T10810" t="n">
        <v>0</v>
      </c>
    </row>
    <row r="10811">
      <c r="A10811" s="8" t="n">
        <v>46229</v>
      </c>
      <c r="B10811" t="inlineStr">
        <is>
          <t>YX</t>
        </is>
      </c>
      <c r="C10811" s="9">
        <f>_xlfn.XLOOKUP(B10811,Carriers[Code],Carriers[Airline])</f>
        <v/>
      </c>
      <c r="D10811" t="n">
        <v>4516</v>
      </c>
      <c r="E10811" t="inlineStr">
        <is>
          <t>TVC</t>
        </is>
      </c>
      <c r="F10811" s="10" t="n">
        <v>1054</v>
      </c>
      <c r="G10811" t="inlineStr">
        <is>
          <t>1000-1059</t>
        </is>
      </c>
      <c r="H10811" s="9">
        <f>INT(F10811/100)</f>
        <v/>
      </c>
      <c r="I10811" t="n">
        <v>-4</v>
      </c>
      <c r="J10811" t="n">
        <v>0</v>
      </c>
      <c r="K10811" t="n">
        <v>-22</v>
      </c>
      <c r="L10811" t="n">
        <v>0</v>
      </c>
      <c r="M10811" t="n">
        <v>0</v>
      </c>
      <c r="O10811" t="n">
        <v>0</v>
      </c>
    </row>
    <row r="10812">
      <c r="A10812" s="8" t="n">
        <v>46229</v>
      </c>
      <c r="B10812" t="inlineStr">
        <is>
          <t>DL</t>
        </is>
      </c>
      <c r="C10812" s="9">
        <f>_xlfn.XLOOKUP(B10812,Carriers[Code],Carriers[Airline])</f>
        <v/>
      </c>
      <c r="D10812" t="n">
        <v>2004</v>
      </c>
      <c r="E10812" t="inlineStr">
        <is>
          <t>LAX</t>
        </is>
      </c>
      <c r="F10812" s="10" t="n">
        <v>1055</v>
      </c>
      <c r="G10812" t="inlineStr">
        <is>
          <t>1000-1059</t>
        </is>
      </c>
      <c r="H10812" s="9">
        <f>INT(F10812/100)</f>
        <v/>
      </c>
      <c r="I10812" t="n">
        <v>41</v>
      </c>
      <c r="J10812" t="n">
        <v>1</v>
      </c>
      <c r="K10812" t="n">
        <v>10</v>
      </c>
      <c r="L10812" t="n">
        <v>0</v>
      </c>
      <c r="M10812" t="n">
        <v>0</v>
      </c>
      <c r="O10812" t="n">
        <v>0</v>
      </c>
    </row>
    <row r="10813">
      <c r="A10813" s="8" t="n">
        <v>46229</v>
      </c>
      <c r="B10813" t="inlineStr">
        <is>
          <t>AA</t>
        </is>
      </c>
      <c r="C10813" s="9">
        <f>_xlfn.XLOOKUP(B10813,Carriers[Code],Carriers[Airline])</f>
        <v/>
      </c>
      <c r="D10813" t="n">
        <v>815</v>
      </c>
      <c r="E10813" t="inlineStr">
        <is>
          <t>MIA</t>
        </is>
      </c>
      <c r="F10813" s="10" t="n">
        <v>1056</v>
      </c>
      <c r="G10813" t="inlineStr">
        <is>
          <t>1000-1059</t>
        </is>
      </c>
      <c r="H10813" s="9">
        <f>INT(F10813/100)</f>
        <v/>
      </c>
      <c r="I10813" t="n">
        <v>-5</v>
      </c>
      <c r="J10813" t="n">
        <v>0</v>
      </c>
      <c r="K10813" t="n">
        <v>2</v>
      </c>
      <c r="L10813" t="n">
        <v>0</v>
      </c>
      <c r="M10813" t="n">
        <v>0</v>
      </c>
      <c r="O10813" t="n">
        <v>0</v>
      </c>
    </row>
    <row r="10814">
      <c r="A10814" s="8" t="n">
        <v>46229</v>
      </c>
      <c r="B10814" t="inlineStr">
        <is>
          <t>UA</t>
        </is>
      </c>
      <c r="C10814" s="9">
        <f>_xlfn.XLOOKUP(B10814,Carriers[Code],Carriers[Airline])</f>
        <v/>
      </c>
      <c r="D10814" t="n">
        <v>2394</v>
      </c>
      <c r="E10814" t="inlineStr">
        <is>
          <t>EWR</t>
        </is>
      </c>
      <c r="F10814" s="10" t="n">
        <v>1058</v>
      </c>
      <c r="G10814" t="inlineStr">
        <is>
          <t>1000-1059</t>
        </is>
      </c>
      <c r="H10814" s="9">
        <f>INT(F10814/100)</f>
        <v/>
      </c>
      <c r="I10814" t="n">
        <v>-4</v>
      </c>
      <c r="J10814" t="n">
        <v>0</v>
      </c>
      <c r="K10814" t="n">
        <v>-6</v>
      </c>
      <c r="L10814" t="n">
        <v>0</v>
      </c>
      <c r="M10814" t="n">
        <v>0</v>
      </c>
      <c r="O10814" t="n">
        <v>0</v>
      </c>
    </row>
    <row r="10815">
      <c r="A10815" s="8" t="n">
        <v>46229</v>
      </c>
      <c r="B10815" t="inlineStr">
        <is>
          <t>B6</t>
        </is>
      </c>
      <c r="C10815" s="9">
        <f>_xlfn.XLOOKUP(B10815,Carriers[Code],Carriers[Airline])</f>
        <v/>
      </c>
      <c r="D10815" t="n">
        <v>1487</v>
      </c>
      <c r="E10815" t="inlineStr">
        <is>
          <t>LAX</t>
        </is>
      </c>
      <c r="F10815" s="10" t="n">
        <v>1100</v>
      </c>
      <c r="G10815" t="inlineStr">
        <is>
          <t>1100-1159</t>
        </is>
      </c>
      <c r="H10815" s="9">
        <f>INT(F10815/100)</f>
        <v/>
      </c>
      <c r="I10815" t="n">
        <v>8</v>
      </c>
      <c r="J10815" t="n">
        <v>0</v>
      </c>
      <c r="K10815" t="n">
        <v>-5</v>
      </c>
      <c r="L10815" t="n">
        <v>0</v>
      </c>
      <c r="M10815" t="n">
        <v>0</v>
      </c>
      <c r="O10815" t="n">
        <v>0</v>
      </c>
    </row>
    <row r="10816">
      <c r="A10816" s="8" t="n">
        <v>46229</v>
      </c>
      <c r="B10816" t="inlineStr">
        <is>
          <t>YX</t>
        </is>
      </c>
      <c r="C10816" s="9">
        <f>_xlfn.XLOOKUP(B10816,Carriers[Code],Carriers[Airline])</f>
        <v/>
      </c>
      <c r="D10816" t="n">
        <v>5755</v>
      </c>
      <c r="E10816" t="inlineStr">
        <is>
          <t>LGA</t>
        </is>
      </c>
      <c r="F10816" s="10" t="n">
        <v>1100</v>
      </c>
      <c r="G10816" t="inlineStr">
        <is>
          <t>1100-1159</t>
        </is>
      </c>
      <c r="H10816" s="9">
        <f>INT(F10816/100)</f>
        <v/>
      </c>
      <c r="I10816" t="n">
        <v>1</v>
      </c>
      <c r="J10816" t="n">
        <v>0</v>
      </c>
      <c r="K10816" t="n">
        <v>18</v>
      </c>
      <c r="L10816" t="n">
        <v>1</v>
      </c>
      <c r="M10816" t="n">
        <v>0</v>
      </c>
      <c r="O10816" t="n">
        <v>0</v>
      </c>
      <c r="P10816" t="n">
        <v>1</v>
      </c>
      <c r="Q10816" t="n">
        <v>0</v>
      </c>
      <c r="R10816" t="n">
        <v>17</v>
      </c>
      <c r="S10816" t="n">
        <v>0</v>
      </c>
      <c r="T10816" t="n">
        <v>0</v>
      </c>
    </row>
    <row r="10817">
      <c r="A10817" s="8" t="n">
        <v>46229</v>
      </c>
      <c r="B10817" t="inlineStr">
        <is>
          <t>B6</t>
        </is>
      </c>
      <c r="C10817" s="9">
        <f>_xlfn.XLOOKUP(B10817,Carriers[Code],Carriers[Airline])</f>
        <v/>
      </c>
      <c r="D10817" t="n">
        <v>837</v>
      </c>
      <c r="E10817" t="inlineStr">
        <is>
          <t>DTW</t>
        </is>
      </c>
      <c r="F10817" s="10" t="n">
        <v>1104</v>
      </c>
      <c r="G10817" t="inlineStr">
        <is>
          <t>1100-1159</t>
        </is>
      </c>
      <c r="H10817" s="9">
        <f>INT(F10817/100)</f>
        <v/>
      </c>
      <c r="I10817" t="n">
        <v>133</v>
      </c>
      <c r="J10817" t="n">
        <v>1</v>
      </c>
      <c r="K10817" t="n">
        <v>125</v>
      </c>
      <c r="L10817" t="n">
        <v>1</v>
      </c>
      <c r="M10817" t="n">
        <v>0</v>
      </c>
      <c r="O10817" t="n">
        <v>0</v>
      </c>
      <c r="P10817" t="n">
        <v>22</v>
      </c>
      <c r="Q10817" t="n">
        <v>0</v>
      </c>
      <c r="R10817" t="n">
        <v>0</v>
      </c>
      <c r="S10817" t="n">
        <v>0</v>
      </c>
      <c r="T10817" t="n">
        <v>103</v>
      </c>
    </row>
    <row r="10818">
      <c r="A10818" s="8" t="n">
        <v>46229</v>
      </c>
      <c r="B10818" t="inlineStr">
        <is>
          <t>DL</t>
        </is>
      </c>
      <c r="C10818" s="9">
        <f>_xlfn.XLOOKUP(B10818,Carriers[Code],Carriers[Airline])</f>
        <v/>
      </c>
      <c r="D10818" t="n">
        <v>860</v>
      </c>
      <c r="E10818" t="inlineStr">
        <is>
          <t>SFO</t>
        </is>
      </c>
      <c r="F10818" s="10" t="n">
        <v>1105</v>
      </c>
      <c r="G10818" t="inlineStr">
        <is>
          <t>1100-1159</t>
        </is>
      </c>
      <c r="H10818" s="9">
        <f>INT(F10818/100)</f>
        <v/>
      </c>
      <c r="I10818" t="n">
        <v>-1</v>
      </c>
      <c r="J10818" t="n">
        <v>0</v>
      </c>
      <c r="K10818" t="n">
        <v>11</v>
      </c>
      <c r="L10818" t="n">
        <v>0</v>
      </c>
      <c r="M10818" t="n">
        <v>0</v>
      </c>
      <c r="O10818" t="n">
        <v>0</v>
      </c>
    </row>
    <row r="10819">
      <c r="A10819" s="8" t="n">
        <v>46229</v>
      </c>
      <c r="B10819" t="inlineStr">
        <is>
          <t>B6</t>
        </is>
      </c>
      <c r="C10819" s="9">
        <f>_xlfn.XLOOKUP(B10819,Carriers[Code],Carriers[Airline])</f>
        <v/>
      </c>
      <c r="D10819" t="n">
        <v>401</v>
      </c>
      <c r="E10819" t="inlineStr">
        <is>
          <t>MSY</t>
        </is>
      </c>
      <c r="F10819" s="10" t="n">
        <v>1114</v>
      </c>
      <c r="G10819" t="inlineStr">
        <is>
          <t>1100-1159</t>
        </is>
      </c>
      <c r="H10819" s="9">
        <f>INT(F10819/100)</f>
        <v/>
      </c>
      <c r="I10819" t="n">
        <v>-3</v>
      </c>
      <c r="J10819" t="n">
        <v>0</v>
      </c>
      <c r="K10819" t="n">
        <v>-11</v>
      </c>
      <c r="L10819" t="n">
        <v>0</v>
      </c>
      <c r="M10819" t="n">
        <v>0</v>
      </c>
      <c r="O10819" t="n">
        <v>0</v>
      </c>
    </row>
    <row r="10820">
      <c r="A10820" s="8" t="n">
        <v>46229</v>
      </c>
      <c r="B10820" t="inlineStr">
        <is>
          <t>DL</t>
        </is>
      </c>
      <c r="C10820" s="9">
        <f>_xlfn.XLOOKUP(B10820,Carriers[Code],Carriers[Airline])</f>
        <v/>
      </c>
      <c r="D10820" t="n">
        <v>464</v>
      </c>
      <c r="E10820" t="inlineStr">
        <is>
          <t>SLC</t>
        </is>
      </c>
      <c r="F10820" s="10" t="n">
        <v>1115</v>
      </c>
      <c r="G10820" t="inlineStr">
        <is>
          <t>1100-1159</t>
        </is>
      </c>
      <c r="H10820" s="9">
        <f>INT(F10820/100)</f>
        <v/>
      </c>
      <c r="I10820" t="n">
        <v>-8</v>
      </c>
      <c r="J10820" t="n">
        <v>0</v>
      </c>
      <c r="K10820" t="n">
        <v>-10</v>
      </c>
      <c r="L10820" t="n">
        <v>0</v>
      </c>
      <c r="M10820" t="n">
        <v>0</v>
      </c>
      <c r="O10820" t="n">
        <v>0</v>
      </c>
    </row>
    <row r="10821">
      <c r="A10821" s="8" t="n">
        <v>46229</v>
      </c>
      <c r="B10821" t="inlineStr">
        <is>
          <t>B6</t>
        </is>
      </c>
      <c r="C10821" s="9">
        <f>_xlfn.XLOOKUP(B10821,Carriers[Code],Carriers[Airline])</f>
        <v/>
      </c>
      <c r="D10821" t="n">
        <v>2283</v>
      </c>
      <c r="E10821" t="inlineStr">
        <is>
          <t>RDU</t>
        </is>
      </c>
      <c r="F10821" s="10" t="n">
        <v>1119</v>
      </c>
      <c r="G10821" t="inlineStr">
        <is>
          <t>1100-1159</t>
        </is>
      </c>
      <c r="H10821" s="9">
        <f>INT(F10821/100)</f>
        <v/>
      </c>
      <c r="I10821" t="n">
        <v>-1</v>
      </c>
      <c r="J10821" t="n">
        <v>0</v>
      </c>
      <c r="K10821" t="n">
        <v>-14</v>
      </c>
      <c r="L10821" t="n">
        <v>0</v>
      </c>
      <c r="M10821" t="n">
        <v>0</v>
      </c>
      <c r="O10821" t="n">
        <v>0</v>
      </c>
    </row>
    <row r="10822">
      <c r="A10822" s="8" t="n">
        <v>46229</v>
      </c>
      <c r="B10822" t="inlineStr">
        <is>
          <t>AA</t>
        </is>
      </c>
      <c r="C10822" s="9">
        <f>_xlfn.XLOOKUP(B10822,Carriers[Code],Carriers[Airline])</f>
        <v/>
      </c>
      <c r="D10822" t="n">
        <v>3161</v>
      </c>
      <c r="E10822" t="inlineStr">
        <is>
          <t>CLT</t>
        </is>
      </c>
      <c r="F10822" s="10" t="n">
        <v>1120</v>
      </c>
      <c r="G10822" t="inlineStr">
        <is>
          <t>1100-1159</t>
        </is>
      </c>
      <c r="H10822" s="9">
        <f>INT(F10822/100)</f>
        <v/>
      </c>
      <c r="I10822" t="n">
        <v>-6</v>
      </c>
      <c r="J10822" t="n">
        <v>0</v>
      </c>
      <c r="K10822" t="n">
        <v>-14</v>
      </c>
      <c r="L10822" t="n">
        <v>0</v>
      </c>
      <c r="M10822" t="n">
        <v>0</v>
      </c>
      <c r="O10822" t="n">
        <v>0</v>
      </c>
    </row>
    <row r="10823">
      <c r="A10823" s="8" t="n">
        <v>46229</v>
      </c>
      <c r="B10823" t="inlineStr">
        <is>
          <t>DL</t>
        </is>
      </c>
      <c r="C10823" s="9">
        <f>_xlfn.XLOOKUP(B10823,Carriers[Code],Carriers[Airline])</f>
        <v/>
      </c>
      <c r="D10823" t="n">
        <v>1398</v>
      </c>
      <c r="E10823" t="inlineStr">
        <is>
          <t>MSY</t>
        </is>
      </c>
      <c r="F10823" s="10" t="n">
        <v>1120</v>
      </c>
      <c r="G10823" t="inlineStr">
        <is>
          <t>1100-1159</t>
        </is>
      </c>
      <c r="H10823" s="9">
        <f>INT(F10823/100)</f>
        <v/>
      </c>
      <c r="I10823" t="n">
        <v>-13</v>
      </c>
      <c r="J10823" t="n">
        <v>0</v>
      </c>
      <c r="K10823" t="n">
        <v>-23</v>
      </c>
      <c r="L10823" t="n">
        <v>0</v>
      </c>
      <c r="M10823" t="n">
        <v>0</v>
      </c>
      <c r="O10823" t="n">
        <v>0</v>
      </c>
    </row>
    <row r="10824">
      <c r="A10824" s="8" t="n">
        <v>46229</v>
      </c>
      <c r="B10824" t="inlineStr">
        <is>
          <t>YX</t>
        </is>
      </c>
      <c r="C10824" s="9">
        <f>_xlfn.XLOOKUP(B10824,Carriers[Code],Carriers[Airline])</f>
        <v/>
      </c>
      <c r="D10824" t="n">
        <v>5803</v>
      </c>
      <c r="E10824" t="inlineStr">
        <is>
          <t>SAV</t>
        </is>
      </c>
      <c r="F10824" s="10" t="n">
        <v>1125</v>
      </c>
      <c r="G10824" t="inlineStr">
        <is>
          <t>1100-1159</t>
        </is>
      </c>
      <c r="H10824" s="9">
        <f>INT(F10824/100)</f>
        <v/>
      </c>
      <c r="I10824" t="n">
        <v>-9</v>
      </c>
      <c r="J10824" t="n">
        <v>0</v>
      </c>
      <c r="K10824" t="n">
        <v>-20</v>
      </c>
      <c r="L10824" t="n">
        <v>0</v>
      </c>
      <c r="M10824" t="n">
        <v>0</v>
      </c>
      <c r="O10824" t="n">
        <v>0</v>
      </c>
    </row>
    <row r="10825">
      <c r="A10825" s="8" t="n">
        <v>46229</v>
      </c>
      <c r="B10825" t="inlineStr">
        <is>
          <t>DL</t>
        </is>
      </c>
      <c r="C10825" s="9">
        <f>_xlfn.XLOOKUP(B10825,Carriers[Code],Carriers[Airline])</f>
        <v/>
      </c>
      <c r="D10825" t="n">
        <v>332</v>
      </c>
      <c r="E10825" t="inlineStr">
        <is>
          <t>SEA</t>
        </is>
      </c>
      <c r="F10825" s="10" t="n">
        <v>1129</v>
      </c>
      <c r="G10825" t="inlineStr">
        <is>
          <t>1100-1159</t>
        </is>
      </c>
      <c r="H10825" s="9">
        <f>INT(F10825/100)</f>
        <v/>
      </c>
      <c r="I10825" t="n">
        <v>-7</v>
      </c>
      <c r="J10825" t="n">
        <v>0</v>
      </c>
      <c r="K10825" t="n">
        <v>-10</v>
      </c>
      <c r="L10825" t="n">
        <v>0</v>
      </c>
      <c r="M10825" t="n">
        <v>0</v>
      </c>
      <c r="O10825" t="n">
        <v>0</v>
      </c>
    </row>
    <row r="10826">
      <c r="A10826" s="8" t="n">
        <v>46229</v>
      </c>
      <c r="B10826" t="inlineStr">
        <is>
          <t>YX</t>
        </is>
      </c>
      <c r="C10826" s="9">
        <f>_xlfn.XLOOKUP(B10826,Carriers[Code],Carriers[Airline])</f>
        <v/>
      </c>
      <c r="D10826" t="n">
        <v>4738</v>
      </c>
      <c r="E10826" t="inlineStr">
        <is>
          <t>ILM</t>
        </is>
      </c>
      <c r="F10826" s="10" t="n">
        <v>1130</v>
      </c>
      <c r="G10826" t="inlineStr">
        <is>
          <t>1100-1159</t>
        </is>
      </c>
      <c r="H10826" s="9">
        <f>INT(F10826/100)</f>
        <v/>
      </c>
      <c r="I10826" t="n">
        <v>-7</v>
      </c>
      <c r="J10826" t="n">
        <v>0</v>
      </c>
      <c r="K10826" t="n">
        <v>-8</v>
      </c>
      <c r="L10826" t="n">
        <v>0</v>
      </c>
      <c r="M10826" t="n">
        <v>0</v>
      </c>
      <c r="O10826" t="n">
        <v>0</v>
      </c>
    </row>
    <row r="10827">
      <c r="A10827" s="8" t="n">
        <v>46229</v>
      </c>
      <c r="B10827" t="inlineStr">
        <is>
          <t>B6</t>
        </is>
      </c>
      <c r="C10827" s="9">
        <f>_xlfn.XLOOKUP(B10827,Carriers[Code],Carriers[Airline])</f>
        <v/>
      </c>
      <c r="D10827" t="n">
        <v>793</v>
      </c>
      <c r="E10827" t="inlineStr">
        <is>
          <t>DEN</t>
        </is>
      </c>
      <c r="F10827" s="10" t="n">
        <v>1134</v>
      </c>
      <c r="G10827" t="inlineStr">
        <is>
          <t>1100-1159</t>
        </is>
      </c>
      <c r="H10827" s="9">
        <f>INT(F10827/100)</f>
        <v/>
      </c>
      <c r="I10827" t="n">
        <v>-3</v>
      </c>
      <c r="J10827" t="n">
        <v>0</v>
      </c>
      <c r="K10827" t="n">
        <v>-15</v>
      </c>
      <c r="L10827" t="n">
        <v>0</v>
      </c>
      <c r="M10827" t="n">
        <v>0</v>
      </c>
      <c r="O10827" t="n">
        <v>0</v>
      </c>
    </row>
    <row r="10828">
      <c r="A10828" s="8" t="n">
        <v>46229</v>
      </c>
      <c r="B10828" t="inlineStr">
        <is>
          <t>UA</t>
        </is>
      </c>
      <c r="C10828" s="9">
        <f>_xlfn.XLOOKUP(B10828,Carriers[Code],Carriers[Airline])</f>
        <v/>
      </c>
      <c r="D10828" t="n">
        <v>1074</v>
      </c>
      <c r="E10828" t="inlineStr">
        <is>
          <t>SFO</t>
        </is>
      </c>
      <c r="F10828" s="10" t="n">
        <v>1135</v>
      </c>
      <c r="G10828" t="inlineStr">
        <is>
          <t>1100-1159</t>
        </is>
      </c>
      <c r="H10828" s="9">
        <f>INT(F10828/100)</f>
        <v/>
      </c>
      <c r="I10828" t="n">
        <v>51</v>
      </c>
      <c r="J10828" t="n">
        <v>1</v>
      </c>
      <c r="K10828" t="n">
        <v>32</v>
      </c>
      <c r="L10828" t="n">
        <v>1</v>
      </c>
      <c r="M10828" t="n">
        <v>0</v>
      </c>
      <c r="O10828" t="n">
        <v>0</v>
      </c>
      <c r="P10828" t="n">
        <v>0</v>
      </c>
      <c r="Q10828" t="n">
        <v>0</v>
      </c>
      <c r="R10828" t="n">
        <v>32</v>
      </c>
      <c r="S10828" t="n">
        <v>0</v>
      </c>
      <c r="T10828" t="n">
        <v>0</v>
      </c>
    </row>
    <row r="10829">
      <c r="A10829" s="8" t="n">
        <v>46229</v>
      </c>
      <c r="B10829" t="inlineStr">
        <is>
          <t>WN</t>
        </is>
      </c>
      <c r="C10829" s="9">
        <f>_xlfn.XLOOKUP(B10829,Carriers[Code],Carriers[Airline])</f>
        <v/>
      </c>
      <c r="D10829" t="n">
        <v>2640</v>
      </c>
      <c r="E10829" t="inlineStr">
        <is>
          <t>BWI</t>
        </is>
      </c>
      <c r="F10829" s="10" t="n">
        <v>1135</v>
      </c>
      <c r="G10829" t="inlineStr">
        <is>
          <t>1100-1159</t>
        </is>
      </c>
      <c r="H10829" s="9">
        <f>INT(F10829/100)</f>
        <v/>
      </c>
      <c r="I10829" t="n">
        <v>34</v>
      </c>
      <c r="J10829" t="n">
        <v>1</v>
      </c>
      <c r="K10829" t="n">
        <v>23</v>
      </c>
      <c r="L10829" t="n">
        <v>1</v>
      </c>
      <c r="M10829" t="n">
        <v>0</v>
      </c>
      <c r="O10829" t="n">
        <v>0</v>
      </c>
      <c r="P10829" t="n">
        <v>6</v>
      </c>
      <c r="Q10829" t="n">
        <v>0</v>
      </c>
      <c r="R10829" t="n">
        <v>0</v>
      </c>
      <c r="S10829" t="n">
        <v>0</v>
      </c>
      <c r="T10829" t="n">
        <v>17</v>
      </c>
    </row>
    <row r="10830">
      <c r="A10830" s="8" t="n">
        <v>46229</v>
      </c>
      <c r="B10830" t="inlineStr">
        <is>
          <t>DL</t>
        </is>
      </c>
      <c r="C10830" s="9">
        <f>_xlfn.XLOOKUP(B10830,Carriers[Code],Carriers[Airline])</f>
        <v/>
      </c>
      <c r="D10830" t="n">
        <v>1103</v>
      </c>
      <c r="E10830" t="inlineStr">
        <is>
          <t>MSP</t>
        </is>
      </c>
      <c r="F10830" s="10" t="n">
        <v>1150</v>
      </c>
      <c r="G10830" t="inlineStr">
        <is>
          <t>1100-1159</t>
        </is>
      </c>
      <c r="H10830" s="9">
        <f>INT(F10830/100)</f>
        <v/>
      </c>
      <c r="I10830" t="n">
        <v>0</v>
      </c>
      <c r="J10830" t="n">
        <v>0</v>
      </c>
      <c r="K10830" t="n">
        <v>-11</v>
      </c>
      <c r="L10830" t="n">
        <v>0</v>
      </c>
      <c r="M10830" t="n">
        <v>0</v>
      </c>
      <c r="O10830" t="n">
        <v>0</v>
      </c>
    </row>
    <row r="10831">
      <c r="A10831" s="8" t="n">
        <v>46229</v>
      </c>
      <c r="B10831" t="inlineStr">
        <is>
          <t>YX</t>
        </is>
      </c>
      <c r="C10831" s="9">
        <f>_xlfn.XLOOKUP(B10831,Carriers[Code],Carriers[Airline])</f>
        <v/>
      </c>
      <c r="D10831" t="n">
        <v>5731</v>
      </c>
      <c r="E10831" t="inlineStr">
        <is>
          <t>PIT</t>
        </is>
      </c>
      <c r="F10831" s="10" t="n">
        <v>1150</v>
      </c>
      <c r="G10831" t="inlineStr">
        <is>
          <t>1100-1159</t>
        </is>
      </c>
      <c r="H10831" s="9">
        <f>INT(F10831/100)</f>
        <v/>
      </c>
      <c r="I10831" t="n">
        <v>-8</v>
      </c>
      <c r="J10831" t="n">
        <v>0</v>
      </c>
      <c r="K10831" t="n">
        <v>-28</v>
      </c>
      <c r="L10831" t="n">
        <v>0</v>
      </c>
      <c r="M10831" t="n">
        <v>0</v>
      </c>
      <c r="O10831" t="n">
        <v>0</v>
      </c>
    </row>
    <row r="10832">
      <c r="A10832" s="8" t="n">
        <v>46229</v>
      </c>
      <c r="B10832" t="inlineStr">
        <is>
          <t>F9</t>
        </is>
      </c>
      <c r="C10832" s="9">
        <f>_xlfn.XLOOKUP(B10832,Carriers[Code],Carriers[Airline])</f>
        <v/>
      </c>
      <c r="D10832" t="n">
        <v>3511</v>
      </c>
      <c r="E10832" t="inlineStr">
        <is>
          <t>ATL</t>
        </is>
      </c>
      <c r="F10832" s="10" t="n">
        <v>1152</v>
      </c>
      <c r="G10832" t="inlineStr">
        <is>
          <t>1100-1159</t>
        </is>
      </c>
      <c r="H10832" s="9">
        <f>INT(F10832/100)</f>
        <v/>
      </c>
      <c r="I10832" t="n">
        <v>43</v>
      </c>
      <c r="J10832" t="n">
        <v>1</v>
      </c>
      <c r="K10832" t="n">
        <v>50</v>
      </c>
      <c r="L10832" t="n">
        <v>1</v>
      </c>
      <c r="M10832" t="n">
        <v>0</v>
      </c>
      <c r="O10832" t="n">
        <v>0</v>
      </c>
      <c r="P10832" t="n">
        <v>0</v>
      </c>
      <c r="Q10832" t="n">
        <v>0</v>
      </c>
      <c r="R10832" t="n">
        <v>7</v>
      </c>
      <c r="S10832" t="n">
        <v>0</v>
      </c>
      <c r="T10832" t="n">
        <v>43</v>
      </c>
    </row>
    <row r="10833">
      <c r="A10833" s="8" t="n">
        <v>46229</v>
      </c>
      <c r="B10833" t="inlineStr">
        <is>
          <t>YX</t>
        </is>
      </c>
      <c r="C10833" s="9">
        <f>_xlfn.XLOOKUP(B10833,Carriers[Code],Carriers[Airline])</f>
        <v/>
      </c>
      <c r="D10833" t="n">
        <v>4349</v>
      </c>
      <c r="E10833" t="inlineStr">
        <is>
          <t>DCA</t>
        </is>
      </c>
      <c r="F10833" s="10" t="n">
        <v>1152</v>
      </c>
      <c r="G10833" t="inlineStr">
        <is>
          <t>1100-1159</t>
        </is>
      </c>
      <c r="H10833" s="9">
        <f>INT(F10833/100)</f>
        <v/>
      </c>
      <c r="I10833" t="n">
        <v>0</v>
      </c>
      <c r="J10833" t="n">
        <v>0</v>
      </c>
      <c r="K10833" t="n">
        <v>-9</v>
      </c>
      <c r="L10833" t="n">
        <v>0</v>
      </c>
      <c r="M10833" t="n">
        <v>0</v>
      </c>
      <c r="O10833" t="n">
        <v>0</v>
      </c>
    </row>
    <row r="10834">
      <c r="A10834" s="8" t="n">
        <v>46229</v>
      </c>
      <c r="B10834" t="inlineStr">
        <is>
          <t>YX</t>
        </is>
      </c>
      <c r="C10834" s="9">
        <f>_xlfn.XLOOKUP(B10834,Carriers[Code],Carriers[Airline])</f>
        <v/>
      </c>
      <c r="D10834" t="n">
        <v>4760</v>
      </c>
      <c r="E10834" t="inlineStr">
        <is>
          <t>CVG</t>
        </is>
      </c>
      <c r="F10834" s="10" t="n">
        <v>1155</v>
      </c>
      <c r="G10834" t="inlineStr">
        <is>
          <t>1100-1159</t>
        </is>
      </c>
      <c r="H10834" s="9">
        <f>INT(F10834/100)</f>
        <v/>
      </c>
      <c r="I10834" t="n">
        <v>4</v>
      </c>
      <c r="J10834" t="n">
        <v>0</v>
      </c>
      <c r="K10834" t="n">
        <v>1</v>
      </c>
      <c r="L10834" t="n">
        <v>0</v>
      </c>
      <c r="M10834" t="n">
        <v>0</v>
      </c>
      <c r="O10834" t="n">
        <v>0</v>
      </c>
    </row>
    <row r="10835">
      <c r="A10835" s="8" t="n">
        <v>46229</v>
      </c>
      <c r="B10835" t="inlineStr">
        <is>
          <t>YX</t>
        </is>
      </c>
      <c r="C10835" s="9">
        <f>_xlfn.XLOOKUP(B10835,Carriers[Code],Carriers[Airline])</f>
        <v/>
      </c>
      <c r="D10835" t="n">
        <v>5854</v>
      </c>
      <c r="E10835" t="inlineStr">
        <is>
          <t>LGA</t>
        </is>
      </c>
      <c r="F10835" s="10" t="n">
        <v>1159</v>
      </c>
      <c r="G10835" t="inlineStr">
        <is>
          <t>1100-1159</t>
        </is>
      </c>
      <c r="H10835" s="9">
        <f>INT(F10835/100)</f>
        <v/>
      </c>
      <c r="I10835" t="n">
        <v>-8</v>
      </c>
      <c r="J10835" t="n">
        <v>0</v>
      </c>
      <c r="K10835" t="n">
        <v>56</v>
      </c>
      <c r="L10835" t="n">
        <v>1</v>
      </c>
      <c r="M10835" t="n">
        <v>0</v>
      </c>
      <c r="O10835" t="n">
        <v>0</v>
      </c>
      <c r="P10835" t="n">
        <v>0</v>
      </c>
      <c r="Q10835" t="n">
        <v>0</v>
      </c>
      <c r="R10835" t="n">
        <v>56</v>
      </c>
      <c r="S10835" t="n">
        <v>0</v>
      </c>
      <c r="T10835" t="n">
        <v>0</v>
      </c>
    </row>
    <row r="10836">
      <c r="A10836" s="8" t="n">
        <v>46229</v>
      </c>
      <c r="B10836" t="inlineStr">
        <is>
          <t>AA</t>
        </is>
      </c>
      <c r="C10836" s="9">
        <f>_xlfn.XLOOKUP(B10836,Carriers[Code],Carriers[Airline])</f>
        <v/>
      </c>
      <c r="D10836" t="n">
        <v>1610</v>
      </c>
      <c r="E10836" t="inlineStr">
        <is>
          <t>ORD</t>
        </is>
      </c>
      <c r="F10836" s="10" t="n">
        <v>1200</v>
      </c>
      <c r="G10836" t="inlineStr">
        <is>
          <t>1200-1259</t>
        </is>
      </c>
      <c r="H10836" s="9">
        <f>INT(F10836/100)</f>
        <v/>
      </c>
      <c r="I10836" t="n">
        <v>-2</v>
      </c>
      <c r="J10836" t="n">
        <v>0</v>
      </c>
      <c r="K10836" t="n">
        <v>-19</v>
      </c>
      <c r="L10836" t="n">
        <v>0</v>
      </c>
      <c r="M10836" t="n">
        <v>0</v>
      </c>
      <c r="O10836" t="n">
        <v>0</v>
      </c>
    </row>
    <row r="10837">
      <c r="A10837" s="8" t="n">
        <v>46229</v>
      </c>
      <c r="B10837" t="inlineStr">
        <is>
          <t>DL</t>
        </is>
      </c>
      <c r="C10837" s="9">
        <f>_xlfn.XLOOKUP(B10837,Carriers[Code],Carriers[Airline])</f>
        <v/>
      </c>
      <c r="D10837" t="n">
        <v>303</v>
      </c>
      <c r="E10837" t="inlineStr">
        <is>
          <t>DFW</t>
        </is>
      </c>
      <c r="F10837" s="10" t="n">
        <v>1205</v>
      </c>
      <c r="G10837" t="inlineStr">
        <is>
          <t>1200-1259</t>
        </is>
      </c>
      <c r="H10837" s="9">
        <f>INT(F10837/100)</f>
        <v/>
      </c>
      <c r="I10837" t="n">
        <v>29</v>
      </c>
      <c r="J10837" t="n">
        <v>1</v>
      </c>
      <c r="K10837" t="n">
        <v>0</v>
      </c>
      <c r="L10837" t="n">
        <v>0</v>
      </c>
      <c r="M10837" t="n">
        <v>0</v>
      </c>
      <c r="O10837" t="n">
        <v>0</v>
      </c>
    </row>
    <row r="10838">
      <c r="A10838" s="8" t="n">
        <v>46229</v>
      </c>
      <c r="B10838" t="inlineStr">
        <is>
          <t>DL</t>
        </is>
      </c>
      <c r="C10838" s="9">
        <f>_xlfn.XLOOKUP(B10838,Carriers[Code],Carriers[Airline])</f>
        <v/>
      </c>
      <c r="D10838" t="n">
        <v>2785</v>
      </c>
      <c r="E10838" t="inlineStr">
        <is>
          <t>CHS</t>
        </is>
      </c>
      <c r="F10838" s="10" t="n">
        <v>1206</v>
      </c>
      <c r="G10838" t="inlineStr">
        <is>
          <t>1200-1259</t>
        </is>
      </c>
      <c r="H10838" s="9">
        <f>INT(F10838/100)</f>
        <v/>
      </c>
      <c r="I10838" t="n">
        <v>5</v>
      </c>
      <c r="J10838" t="n">
        <v>0</v>
      </c>
      <c r="K10838" t="n">
        <v>-8</v>
      </c>
      <c r="L10838" t="n">
        <v>0</v>
      </c>
      <c r="M10838" t="n">
        <v>0</v>
      </c>
      <c r="O10838" t="n">
        <v>0</v>
      </c>
    </row>
    <row r="10839">
      <c r="A10839" s="8" t="n">
        <v>46229</v>
      </c>
      <c r="B10839" t="inlineStr">
        <is>
          <t>G4</t>
        </is>
      </c>
      <c r="C10839" s="9">
        <f>_xlfn.XLOOKUP(B10839,Carriers[Code],Carriers[Airline])</f>
        <v/>
      </c>
      <c r="D10839" t="n">
        <v>456</v>
      </c>
      <c r="E10839" t="inlineStr">
        <is>
          <t>DSM</t>
        </is>
      </c>
      <c r="F10839" s="10" t="n">
        <v>1206</v>
      </c>
      <c r="G10839" t="inlineStr">
        <is>
          <t>1200-1259</t>
        </is>
      </c>
      <c r="H10839" s="9">
        <f>INT(F10839/100)</f>
        <v/>
      </c>
      <c r="I10839" t="n">
        <v>-13</v>
      </c>
      <c r="J10839" t="n">
        <v>0</v>
      </c>
      <c r="K10839" t="n">
        <v>-15</v>
      </c>
      <c r="L10839" t="n">
        <v>0</v>
      </c>
      <c r="M10839" t="n">
        <v>0</v>
      </c>
      <c r="O10839" t="n">
        <v>0</v>
      </c>
    </row>
    <row r="10840">
      <c r="A10840" s="8" t="n">
        <v>46229</v>
      </c>
      <c r="B10840" t="inlineStr">
        <is>
          <t>B6</t>
        </is>
      </c>
      <c r="C10840" s="9">
        <f>_xlfn.XLOOKUP(B10840,Carriers[Code],Carriers[Airline])</f>
        <v/>
      </c>
      <c r="D10840" t="n">
        <v>51</v>
      </c>
      <c r="E10840" t="inlineStr">
        <is>
          <t>MCO</t>
        </is>
      </c>
      <c r="F10840" s="10" t="n">
        <v>1210</v>
      </c>
      <c r="G10840" t="inlineStr">
        <is>
          <t>1200-1259</t>
        </is>
      </c>
      <c r="H10840" s="9">
        <f>INT(F10840/100)</f>
        <v/>
      </c>
      <c r="I10840" t="n">
        <v>15</v>
      </c>
      <c r="J10840" t="n">
        <v>1</v>
      </c>
      <c r="K10840" t="n">
        <v>21</v>
      </c>
      <c r="L10840" t="n">
        <v>1</v>
      </c>
      <c r="M10840" t="n">
        <v>0</v>
      </c>
      <c r="O10840" t="n">
        <v>0</v>
      </c>
      <c r="P10840" t="n">
        <v>2</v>
      </c>
      <c r="Q10840" t="n">
        <v>0</v>
      </c>
      <c r="R10840" t="n">
        <v>6</v>
      </c>
      <c r="S10840" t="n">
        <v>0</v>
      </c>
      <c r="T10840" t="n">
        <v>13</v>
      </c>
    </row>
    <row r="10841">
      <c r="A10841" s="8" t="n">
        <v>46229</v>
      </c>
      <c r="B10841" t="inlineStr">
        <is>
          <t>B6</t>
        </is>
      </c>
      <c r="C10841" s="9">
        <f>_xlfn.XLOOKUP(B10841,Carriers[Code],Carriers[Airline])</f>
        <v/>
      </c>
      <c r="D10841" t="n">
        <v>1352</v>
      </c>
      <c r="E10841" t="inlineStr">
        <is>
          <t>ACK</t>
        </is>
      </c>
      <c r="F10841" s="10" t="n">
        <v>1212</v>
      </c>
      <c r="G10841" t="inlineStr">
        <is>
          <t>1200-1259</t>
        </is>
      </c>
      <c r="H10841" s="9">
        <f>INT(F10841/100)</f>
        <v/>
      </c>
      <c r="I10841" t="n">
        <v>5</v>
      </c>
      <c r="J10841" t="n">
        <v>0</v>
      </c>
      <c r="K10841" t="n">
        <v>8</v>
      </c>
      <c r="L10841" t="n">
        <v>0</v>
      </c>
      <c r="M10841" t="n">
        <v>0</v>
      </c>
      <c r="O10841" t="n">
        <v>0</v>
      </c>
    </row>
    <row r="10842">
      <c r="A10842" s="8" t="n">
        <v>46229</v>
      </c>
      <c r="B10842" t="inlineStr">
        <is>
          <t>UA</t>
        </is>
      </c>
      <c r="C10842" s="9">
        <f>_xlfn.XLOOKUP(B10842,Carriers[Code],Carriers[Airline])</f>
        <v/>
      </c>
      <c r="D10842" t="n">
        <v>414</v>
      </c>
      <c r="E10842" t="inlineStr">
        <is>
          <t>DEN</t>
        </is>
      </c>
      <c r="F10842" s="10" t="n">
        <v>1222</v>
      </c>
      <c r="G10842" t="inlineStr">
        <is>
          <t>1200-1259</t>
        </is>
      </c>
      <c r="H10842" s="9">
        <f>INT(F10842/100)</f>
        <v/>
      </c>
      <c r="I10842" t="n">
        <v>-2</v>
      </c>
      <c r="J10842" t="n">
        <v>0</v>
      </c>
      <c r="K10842" t="n">
        <v>-23</v>
      </c>
      <c r="L10842" t="n">
        <v>0</v>
      </c>
      <c r="M10842" t="n">
        <v>0</v>
      </c>
      <c r="O10842" t="n">
        <v>0</v>
      </c>
    </row>
    <row r="10843">
      <c r="A10843" s="8" t="n">
        <v>46229</v>
      </c>
      <c r="B10843" t="inlineStr">
        <is>
          <t>DL</t>
        </is>
      </c>
      <c r="C10843" s="9">
        <f>_xlfn.XLOOKUP(B10843,Carriers[Code],Carriers[Airline])</f>
        <v/>
      </c>
      <c r="D10843" t="n">
        <v>2816</v>
      </c>
      <c r="E10843" t="inlineStr">
        <is>
          <t>ORD</t>
        </is>
      </c>
      <c r="F10843" s="10" t="n">
        <v>1225</v>
      </c>
      <c r="G10843" t="inlineStr">
        <is>
          <t>1200-1259</t>
        </is>
      </c>
      <c r="H10843" s="9">
        <f>INT(F10843/100)</f>
        <v/>
      </c>
      <c r="I10843" t="n">
        <v>96</v>
      </c>
      <c r="J10843" t="n">
        <v>1</v>
      </c>
      <c r="K10843" t="n">
        <v>78</v>
      </c>
      <c r="L10843" t="n">
        <v>1</v>
      </c>
      <c r="M10843" t="n">
        <v>0</v>
      </c>
      <c r="O10843" t="n">
        <v>0</v>
      </c>
      <c r="P10843" t="n">
        <v>0</v>
      </c>
      <c r="Q10843" t="n">
        <v>0</v>
      </c>
      <c r="R10843" t="n">
        <v>0</v>
      </c>
      <c r="S10843" t="n">
        <v>0</v>
      </c>
      <c r="T10843" t="n">
        <v>78</v>
      </c>
    </row>
    <row r="10844">
      <c r="A10844" s="8" t="n">
        <v>46229</v>
      </c>
      <c r="B10844" t="inlineStr">
        <is>
          <t>YX</t>
        </is>
      </c>
      <c r="C10844" s="9">
        <f>_xlfn.XLOOKUP(B10844,Carriers[Code],Carriers[Airline])</f>
        <v/>
      </c>
      <c r="D10844" t="n">
        <v>4366</v>
      </c>
      <c r="E10844" t="inlineStr">
        <is>
          <t>JFK</t>
        </is>
      </c>
      <c r="F10844" s="10" t="n">
        <v>1226</v>
      </c>
      <c r="G10844" t="inlineStr">
        <is>
          <t>1200-1259</t>
        </is>
      </c>
      <c r="H10844" s="9">
        <f>INT(F10844/100)</f>
        <v/>
      </c>
      <c r="I10844" t="n">
        <v>-8</v>
      </c>
      <c r="J10844" t="n">
        <v>0</v>
      </c>
      <c r="K10844" t="n">
        <v>-30</v>
      </c>
      <c r="L10844" t="n">
        <v>0</v>
      </c>
      <c r="M10844" t="n">
        <v>0</v>
      </c>
      <c r="O10844" t="n">
        <v>0</v>
      </c>
    </row>
    <row r="10845">
      <c r="A10845" s="8" t="n">
        <v>46229</v>
      </c>
      <c r="B10845" t="inlineStr">
        <is>
          <t>B6</t>
        </is>
      </c>
      <c r="C10845" s="9">
        <f>_xlfn.XLOOKUP(B10845,Carriers[Code],Carriers[Airline])</f>
        <v/>
      </c>
      <c r="D10845" t="n">
        <v>269</v>
      </c>
      <c r="E10845" t="inlineStr">
        <is>
          <t>FLL</t>
        </is>
      </c>
      <c r="F10845" s="10" t="n">
        <v>1230</v>
      </c>
      <c r="G10845" t="inlineStr">
        <is>
          <t>1200-1259</t>
        </is>
      </c>
      <c r="H10845" s="9">
        <f>INT(F10845/100)</f>
        <v/>
      </c>
      <c r="I10845" t="n">
        <v>63</v>
      </c>
      <c r="J10845" t="n">
        <v>1</v>
      </c>
      <c r="K10845" t="n">
        <v>49</v>
      </c>
      <c r="L10845" t="n">
        <v>1</v>
      </c>
      <c r="M10845" t="n">
        <v>0</v>
      </c>
      <c r="O10845" t="n">
        <v>0</v>
      </c>
      <c r="P10845" t="n">
        <v>49</v>
      </c>
      <c r="Q10845" t="n">
        <v>0</v>
      </c>
      <c r="R10845" t="n">
        <v>0</v>
      </c>
      <c r="S10845" t="n">
        <v>0</v>
      </c>
      <c r="T10845" t="n">
        <v>0</v>
      </c>
    </row>
    <row r="10846">
      <c r="A10846" s="8" t="n">
        <v>46229</v>
      </c>
      <c r="B10846" t="inlineStr">
        <is>
          <t>DL</t>
        </is>
      </c>
      <c r="C10846" s="9">
        <f>_xlfn.XLOOKUP(B10846,Carriers[Code],Carriers[Airline])</f>
        <v/>
      </c>
      <c r="D10846" t="n">
        <v>2779</v>
      </c>
      <c r="E10846" t="inlineStr">
        <is>
          <t>ATL</t>
        </is>
      </c>
      <c r="F10846" s="10" t="n">
        <v>1230</v>
      </c>
      <c r="G10846" t="inlineStr">
        <is>
          <t>1200-1259</t>
        </is>
      </c>
      <c r="H10846" s="9">
        <f>INT(F10846/100)</f>
        <v/>
      </c>
      <c r="I10846" t="n">
        <v>-4</v>
      </c>
      <c r="J10846" t="n">
        <v>0</v>
      </c>
      <c r="K10846" t="n">
        <v>-9</v>
      </c>
      <c r="L10846" t="n">
        <v>0</v>
      </c>
      <c r="M10846" t="n">
        <v>0</v>
      </c>
      <c r="O10846" t="n">
        <v>0</v>
      </c>
    </row>
    <row r="10847">
      <c r="A10847" s="8" t="n">
        <v>46229</v>
      </c>
      <c r="B10847" t="inlineStr">
        <is>
          <t>UA</t>
        </is>
      </c>
      <c r="C10847" s="9">
        <f>_xlfn.XLOOKUP(B10847,Carriers[Code],Carriers[Airline])</f>
        <v/>
      </c>
      <c r="D10847" t="n">
        <v>1732</v>
      </c>
      <c r="E10847" t="inlineStr">
        <is>
          <t>ORD</t>
        </is>
      </c>
      <c r="F10847" s="10" t="n">
        <v>1230</v>
      </c>
      <c r="G10847" t="inlineStr">
        <is>
          <t>1200-1259</t>
        </is>
      </c>
      <c r="H10847" s="9">
        <f>INT(F10847/100)</f>
        <v/>
      </c>
      <c r="I10847" t="n">
        <v>-2</v>
      </c>
      <c r="J10847" t="n">
        <v>0</v>
      </c>
      <c r="K10847" t="n">
        <v>-16</v>
      </c>
      <c r="L10847" t="n">
        <v>0</v>
      </c>
      <c r="M10847" t="n">
        <v>0</v>
      </c>
      <c r="O10847" t="n">
        <v>0</v>
      </c>
    </row>
    <row r="10848">
      <c r="A10848" s="8" t="n">
        <v>46229</v>
      </c>
      <c r="B10848" t="inlineStr">
        <is>
          <t>WN</t>
        </is>
      </c>
      <c r="C10848" s="9">
        <f>_xlfn.XLOOKUP(B10848,Carriers[Code],Carriers[Airline])</f>
        <v/>
      </c>
      <c r="D10848" t="n">
        <v>1221</v>
      </c>
      <c r="E10848" t="inlineStr">
        <is>
          <t>DEN</t>
        </is>
      </c>
      <c r="F10848" s="10" t="n">
        <v>1235</v>
      </c>
      <c r="G10848" t="inlineStr">
        <is>
          <t>1200-1259</t>
        </is>
      </c>
      <c r="H10848" s="9">
        <f>INT(F10848/100)</f>
        <v/>
      </c>
      <c r="I10848" t="n">
        <v>14</v>
      </c>
      <c r="J10848" t="n">
        <v>0</v>
      </c>
      <c r="K10848" t="n">
        <v>-10</v>
      </c>
      <c r="L10848" t="n">
        <v>0</v>
      </c>
      <c r="M10848" t="n">
        <v>0</v>
      </c>
      <c r="O10848" t="n">
        <v>0</v>
      </c>
    </row>
    <row r="10849">
      <c r="A10849" s="8" t="n">
        <v>46229</v>
      </c>
      <c r="B10849" t="inlineStr">
        <is>
          <t>YX</t>
        </is>
      </c>
      <c r="C10849" s="9">
        <f>_xlfn.XLOOKUP(B10849,Carriers[Code],Carriers[Airline])</f>
        <v/>
      </c>
      <c r="D10849" t="n">
        <v>3413</v>
      </c>
      <c r="E10849" t="inlineStr">
        <is>
          <t>IAD</t>
        </is>
      </c>
      <c r="F10849" s="10" t="n">
        <v>1235</v>
      </c>
      <c r="G10849" t="inlineStr">
        <is>
          <t>1200-1259</t>
        </is>
      </c>
      <c r="H10849" s="9">
        <f>INT(F10849/100)</f>
        <v/>
      </c>
      <c r="I10849" t="n">
        <v>-4</v>
      </c>
      <c r="J10849" t="n">
        <v>0</v>
      </c>
      <c r="K10849" t="n">
        <v>-17</v>
      </c>
      <c r="L10849" t="n">
        <v>0</v>
      </c>
      <c r="M10849" t="n">
        <v>0</v>
      </c>
      <c r="O10849" t="n">
        <v>0</v>
      </c>
    </row>
    <row r="10850">
      <c r="A10850" s="8" t="n">
        <v>46229</v>
      </c>
      <c r="B10850" t="inlineStr">
        <is>
          <t>YX</t>
        </is>
      </c>
      <c r="C10850" s="9">
        <f>_xlfn.XLOOKUP(B10850,Carriers[Code],Carriers[Airline])</f>
        <v/>
      </c>
      <c r="D10850" t="n">
        <v>5706</v>
      </c>
      <c r="E10850" t="inlineStr">
        <is>
          <t>PHL</t>
        </is>
      </c>
      <c r="F10850" s="10" t="n">
        <v>1235</v>
      </c>
      <c r="G10850" t="inlineStr">
        <is>
          <t>1200-1259</t>
        </is>
      </c>
      <c r="H10850" s="9">
        <f>INT(F10850/100)</f>
        <v/>
      </c>
      <c r="I10850" t="n">
        <v>-6</v>
      </c>
      <c r="J10850" t="n">
        <v>0</v>
      </c>
      <c r="K10850" t="n">
        <v>-15</v>
      </c>
      <c r="L10850" t="n">
        <v>0</v>
      </c>
      <c r="M10850" t="n">
        <v>0</v>
      </c>
      <c r="O10850" t="n">
        <v>0</v>
      </c>
    </row>
    <row r="10851">
      <c r="A10851" s="8" t="n">
        <v>46229</v>
      </c>
      <c r="B10851" t="inlineStr">
        <is>
          <t>YX</t>
        </is>
      </c>
      <c r="C10851" s="9">
        <f>_xlfn.XLOOKUP(B10851,Carriers[Code],Carriers[Airline])</f>
        <v/>
      </c>
      <c r="D10851" t="n">
        <v>5857</v>
      </c>
      <c r="E10851" t="inlineStr">
        <is>
          <t>DCA</t>
        </is>
      </c>
      <c r="F10851" s="10" t="n">
        <v>1235</v>
      </c>
      <c r="G10851" t="inlineStr">
        <is>
          <t>1200-1259</t>
        </is>
      </c>
      <c r="H10851" s="9">
        <f>INT(F10851/100)</f>
        <v/>
      </c>
      <c r="I10851" t="n">
        <v>-7</v>
      </c>
      <c r="J10851" t="n">
        <v>0</v>
      </c>
      <c r="K10851" t="n">
        <v>-22</v>
      </c>
      <c r="L10851" t="n">
        <v>0</v>
      </c>
      <c r="M10851" t="n">
        <v>0</v>
      </c>
      <c r="O10851" t="n">
        <v>0</v>
      </c>
    </row>
    <row r="10852">
      <c r="A10852" s="8" t="n">
        <v>46229</v>
      </c>
      <c r="B10852" t="inlineStr">
        <is>
          <t>AA</t>
        </is>
      </c>
      <c r="C10852" s="9">
        <f>_xlfn.XLOOKUP(B10852,Carriers[Code],Carriers[Airline])</f>
        <v/>
      </c>
      <c r="D10852" t="n">
        <v>1583</v>
      </c>
      <c r="E10852" t="inlineStr">
        <is>
          <t>DFW</t>
        </is>
      </c>
      <c r="F10852" s="10" t="n">
        <v>1238</v>
      </c>
      <c r="G10852" t="inlineStr">
        <is>
          <t>1200-1259</t>
        </is>
      </c>
      <c r="H10852" s="9">
        <f>INT(F10852/100)</f>
        <v/>
      </c>
      <c r="I10852" t="n">
        <v>13</v>
      </c>
      <c r="J10852" t="n">
        <v>0</v>
      </c>
      <c r="K10852" t="n">
        <v>-22</v>
      </c>
      <c r="L10852" t="n">
        <v>0</v>
      </c>
      <c r="M10852" t="n">
        <v>0</v>
      </c>
      <c r="O10852" t="n">
        <v>0</v>
      </c>
    </row>
    <row r="10853">
      <c r="A10853" s="8" t="n">
        <v>46229</v>
      </c>
      <c r="B10853" t="inlineStr">
        <is>
          <t>AA</t>
        </is>
      </c>
      <c r="C10853" s="9">
        <f>_xlfn.XLOOKUP(B10853,Carriers[Code],Carriers[Airline])</f>
        <v/>
      </c>
      <c r="D10853" t="n">
        <v>3043</v>
      </c>
      <c r="E10853" t="inlineStr">
        <is>
          <t>PHL</t>
        </is>
      </c>
      <c r="F10853" s="10" t="n">
        <v>1238</v>
      </c>
      <c r="G10853" t="inlineStr">
        <is>
          <t>1200-1259</t>
        </is>
      </c>
      <c r="H10853" s="9">
        <f>INT(F10853/100)</f>
        <v/>
      </c>
      <c r="I10853" t="n">
        <v>3</v>
      </c>
      <c r="J10853" t="n">
        <v>0</v>
      </c>
      <c r="K10853" t="n">
        <v>-11</v>
      </c>
      <c r="L10853" t="n">
        <v>0</v>
      </c>
      <c r="M10853" t="n">
        <v>0</v>
      </c>
      <c r="O10853" t="n">
        <v>0</v>
      </c>
    </row>
    <row r="10854">
      <c r="A10854" s="8" t="n">
        <v>46229</v>
      </c>
      <c r="B10854" t="inlineStr">
        <is>
          <t>MQ</t>
        </is>
      </c>
      <c r="C10854" s="9">
        <f>_xlfn.XLOOKUP(B10854,Carriers[Code],Carriers[Airline])</f>
        <v/>
      </c>
      <c r="D10854" t="n">
        <v>3470</v>
      </c>
      <c r="E10854" t="inlineStr">
        <is>
          <t>CMH</t>
        </is>
      </c>
      <c r="F10854" s="10" t="n">
        <v>1240</v>
      </c>
      <c r="G10854" t="inlineStr">
        <is>
          <t>1200-1259</t>
        </is>
      </c>
      <c r="H10854" s="9">
        <f>INT(F10854/100)</f>
        <v/>
      </c>
      <c r="I10854" t="n">
        <v>-6</v>
      </c>
      <c r="J10854" t="n">
        <v>0</v>
      </c>
      <c r="K10854" t="n">
        <v>-25</v>
      </c>
      <c r="L10854" t="n">
        <v>0</v>
      </c>
      <c r="M10854" t="n">
        <v>0</v>
      </c>
      <c r="O10854" t="n">
        <v>0</v>
      </c>
    </row>
    <row r="10855">
      <c r="A10855" s="8" t="n">
        <v>46229</v>
      </c>
      <c r="B10855" t="inlineStr">
        <is>
          <t>B6</t>
        </is>
      </c>
      <c r="C10855" s="9">
        <f>_xlfn.XLOOKUP(B10855,Carriers[Code],Carriers[Airline])</f>
        <v/>
      </c>
      <c r="D10855" t="n">
        <v>1781</v>
      </c>
      <c r="E10855" t="inlineStr">
        <is>
          <t>VPS</t>
        </is>
      </c>
      <c r="F10855" s="10" t="n">
        <v>1244</v>
      </c>
      <c r="G10855" t="inlineStr">
        <is>
          <t>1200-1259</t>
        </is>
      </c>
      <c r="H10855" s="9">
        <f>INT(F10855/100)</f>
        <v/>
      </c>
      <c r="I10855" t="n">
        <v>-2</v>
      </c>
      <c r="J10855" t="n">
        <v>0</v>
      </c>
      <c r="K10855" t="n">
        <v>16</v>
      </c>
      <c r="L10855" t="n">
        <v>1</v>
      </c>
      <c r="M10855" t="n">
        <v>0</v>
      </c>
      <c r="O10855" t="n">
        <v>0</v>
      </c>
      <c r="P10855" t="n">
        <v>0</v>
      </c>
      <c r="Q10855" t="n">
        <v>0</v>
      </c>
      <c r="R10855" t="n">
        <v>16</v>
      </c>
      <c r="S10855" t="n">
        <v>0</v>
      </c>
      <c r="T10855" t="n">
        <v>0</v>
      </c>
    </row>
    <row r="10856">
      <c r="A10856" s="8" t="n">
        <v>46229</v>
      </c>
      <c r="B10856" t="inlineStr">
        <is>
          <t>B6</t>
        </is>
      </c>
      <c r="C10856" s="9">
        <f>_xlfn.XLOOKUP(B10856,Carriers[Code],Carriers[Airline])</f>
        <v/>
      </c>
      <c r="D10856" t="n">
        <v>717</v>
      </c>
      <c r="E10856" t="inlineStr">
        <is>
          <t>JFK</t>
        </is>
      </c>
      <c r="F10856" s="10" t="n">
        <v>1245</v>
      </c>
      <c r="G10856" t="inlineStr">
        <is>
          <t>1200-1259</t>
        </is>
      </c>
      <c r="H10856" s="9">
        <f>INT(F10856/100)</f>
        <v/>
      </c>
      <c r="I10856" t="n">
        <v>33</v>
      </c>
      <c r="J10856" t="n">
        <v>1</v>
      </c>
      <c r="K10856" t="n">
        <v>45</v>
      </c>
      <c r="L10856" t="n">
        <v>1</v>
      </c>
      <c r="M10856" t="n">
        <v>0</v>
      </c>
      <c r="O10856" t="n">
        <v>0</v>
      </c>
      <c r="P10856" t="n">
        <v>0</v>
      </c>
      <c r="Q10856" t="n">
        <v>0</v>
      </c>
      <c r="R10856" t="n">
        <v>35</v>
      </c>
      <c r="S10856" t="n">
        <v>0</v>
      </c>
      <c r="T10856" t="n">
        <v>10</v>
      </c>
    </row>
    <row r="10857">
      <c r="A10857" s="8" t="n">
        <v>46229</v>
      </c>
      <c r="B10857" t="inlineStr">
        <is>
          <t>B6</t>
        </is>
      </c>
      <c r="C10857" s="9">
        <f>_xlfn.XLOOKUP(B10857,Carriers[Code],Carriers[Airline])</f>
        <v/>
      </c>
      <c r="D10857" t="n">
        <v>855</v>
      </c>
      <c r="E10857" t="inlineStr">
        <is>
          <t>DCA</t>
        </is>
      </c>
      <c r="F10857" s="10" t="n">
        <v>1253</v>
      </c>
      <c r="G10857" t="inlineStr">
        <is>
          <t>1200-1259</t>
        </is>
      </c>
      <c r="H10857" s="9">
        <f>INT(F10857/100)</f>
        <v/>
      </c>
      <c r="I10857" t="n">
        <v>-1</v>
      </c>
      <c r="J10857" t="n">
        <v>0</v>
      </c>
      <c r="K10857" t="n">
        <v>-3</v>
      </c>
      <c r="L10857" t="n">
        <v>0</v>
      </c>
      <c r="M10857" t="n">
        <v>0</v>
      </c>
      <c r="O10857" t="n">
        <v>0</v>
      </c>
    </row>
    <row r="10858">
      <c r="A10858" s="8" t="n">
        <v>46229</v>
      </c>
      <c r="B10858" t="inlineStr">
        <is>
          <t>WN</t>
        </is>
      </c>
      <c r="C10858" s="9">
        <f>_xlfn.XLOOKUP(B10858,Carriers[Code],Carriers[Airline])</f>
        <v/>
      </c>
      <c r="D10858" t="n">
        <v>746</v>
      </c>
      <c r="E10858" t="inlineStr">
        <is>
          <t>MDW</t>
        </is>
      </c>
      <c r="F10858" s="10" t="n">
        <v>1255</v>
      </c>
      <c r="G10858" t="inlineStr">
        <is>
          <t>1200-1259</t>
        </is>
      </c>
      <c r="H10858" s="9">
        <f>INT(F10858/100)</f>
        <v/>
      </c>
      <c r="I10858" t="n">
        <v>18</v>
      </c>
      <c r="J10858" t="n">
        <v>1</v>
      </c>
      <c r="K10858" t="n">
        <v>6</v>
      </c>
      <c r="L10858" t="n">
        <v>0</v>
      </c>
      <c r="M10858" t="n">
        <v>0</v>
      </c>
      <c r="O10858" t="n">
        <v>0</v>
      </c>
    </row>
    <row r="10859">
      <c r="A10859" s="8" t="n">
        <v>46229</v>
      </c>
      <c r="B10859" t="inlineStr">
        <is>
          <t>YX</t>
        </is>
      </c>
      <c r="C10859" s="9">
        <f>_xlfn.XLOOKUP(B10859,Carriers[Code],Carriers[Airline])</f>
        <v/>
      </c>
      <c r="D10859" t="n">
        <v>5829</v>
      </c>
      <c r="E10859" t="inlineStr">
        <is>
          <t>EWR</t>
        </is>
      </c>
      <c r="F10859" s="10" t="n">
        <v>1255</v>
      </c>
      <c r="G10859" t="inlineStr">
        <is>
          <t>1200-1259</t>
        </is>
      </c>
      <c r="H10859" s="9">
        <f>INT(F10859/100)</f>
        <v/>
      </c>
      <c r="I10859" t="n">
        <v>53</v>
      </c>
      <c r="J10859" t="n">
        <v>1</v>
      </c>
      <c r="K10859" t="n">
        <v>67</v>
      </c>
      <c r="L10859" t="n">
        <v>1</v>
      </c>
      <c r="M10859" t="n">
        <v>0</v>
      </c>
      <c r="O10859" t="n">
        <v>0</v>
      </c>
      <c r="P10859" t="n">
        <v>39</v>
      </c>
      <c r="Q10859" t="n">
        <v>0</v>
      </c>
      <c r="R10859" t="n">
        <v>14</v>
      </c>
      <c r="S10859" t="n">
        <v>0</v>
      </c>
      <c r="T10859" t="n">
        <v>14</v>
      </c>
    </row>
    <row r="10860">
      <c r="A10860" s="8" t="n">
        <v>46229</v>
      </c>
      <c r="B10860" t="inlineStr">
        <is>
          <t>AA</t>
        </is>
      </c>
      <c r="C10860" s="9">
        <f>_xlfn.XLOOKUP(B10860,Carriers[Code],Carriers[Airline])</f>
        <v/>
      </c>
      <c r="D10860" t="n">
        <v>1057</v>
      </c>
      <c r="E10860" t="inlineStr">
        <is>
          <t>PHX</t>
        </is>
      </c>
      <c r="F10860" s="10" t="n">
        <v>1300</v>
      </c>
      <c r="G10860" t="inlineStr">
        <is>
          <t>1300-1359</t>
        </is>
      </c>
      <c r="H10860" s="9">
        <f>INT(F10860/100)</f>
        <v/>
      </c>
      <c r="I10860" t="n">
        <v>30</v>
      </c>
      <c r="J10860" t="n">
        <v>1</v>
      </c>
      <c r="K10860" t="n">
        <v>-9</v>
      </c>
      <c r="L10860" t="n">
        <v>0</v>
      </c>
      <c r="M10860" t="n">
        <v>0</v>
      </c>
      <c r="O10860" t="n">
        <v>0</v>
      </c>
    </row>
    <row r="10861">
      <c r="A10861" s="8" t="n">
        <v>46229</v>
      </c>
      <c r="B10861" t="inlineStr">
        <is>
          <t>YX</t>
        </is>
      </c>
      <c r="C10861" s="9">
        <f>_xlfn.XLOOKUP(B10861,Carriers[Code],Carriers[Airline])</f>
        <v/>
      </c>
      <c r="D10861" t="n">
        <v>5748</v>
      </c>
      <c r="E10861" t="inlineStr">
        <is>
          <t>LGA</t>
        </is>
      </c>
      <c r="F10861" s="10" t="n">
        <v>1300</v>
      </c>
      <c r="G10861" t="inlineStr">
        <is>
          <t>1300-1359</t>
        </is>
      </c>
      <c r="H10861" s="9">
        <f>INT(F10861/100)</f>
        <v/>
      </c>
      <c r="I10861" t="n">
        <v>40</v>
      </c>
      <c r="J10861" t="n">
        <v>1</v>
      </c>
      <c r="K10861" t="n">
        <v>39</v>
      </c>
      <c r="L10861" t="n">
        <v>1</v>
      </c>
      <c r="M10861" t="n">
        <v>0</v>
      </c>
      <c r="O10861" t="n">
        <v>0</v>
      </c>
      <c r="P10861" t="n">
        <v>39</v>
      </c>
      <c r="Q10861" t="n">
        <v>0</v>
      </c>
      <c r="R10861" t="n">
        <v>0</v>
      </c>
      <c r="S10861" t="n">
        <v>0</v>
      </c>
      <c r="T10861" t="n">
        <v>0</v>
      </c>
    </row>
    <row r="10862">
      <c r="A10862" s="8" t="n">
        <v>46229</v>
      </c>
      <c r="B10862" t="inlineStr">
        <is>
          <t>DL</t>
        </is>
      </c>
      <c r="C10862" s="9">
        <f>_xlfn.XLOOKUP(B10862,Carriers[Code],Carriers[Airline])</f>
        <v/>
      </c>
      <c r="D10862" t="n">
        <v>2283</v>
      </c>
      <c r="E10862" t="inlineStr">
        <is>
          <t>RDU</t>
        </is>
      </c>
      <c r="F10862" s="10" t="n">
        <v>1303</v>
      </c>
      <c r="G10862" t="inlineStr">
        <is>
          <t>1300-1359</t>
        </is>
      </c>
      <c r="H10862" s="9">
        <f>INT(F10862/100)</f>
        <v/>
      </c>
      <c r="I10862" t="n">
        <v>-7</v>
      </c>
      <c r="J10862" t="n">
        <v>0</v>
      </c>
      <c r="K10862" t="n">
        <v>-2</v>
      </c>
      <c r="L10862" t="n">
        <v>0</v>
      </c>
      <c r="M10862" t="n">
        <v>0</v>
      </c>
      <c r="O10862" t="n">
        <v>0</v>
      </c>
    </row>
    <row r="10863">
      <c r="A10863" s="8" t="n">
        <v>46229</v>
      </c>
      <c r="B10863" t="inlineStr">
        <is>
          <t>YX</t>
        </is>
      </c>
      <c r="C10863" s="9">
        <f>_xlfn.XLOOKUP(B10863,Carriers[Code],Carriers[Airline])</f>
        <v/>
      </c>
      <c r="D10863" t="n">
        <v>4367</v>
      </c>
      <c r="E10863" t="inlineStr">
        <is>
          <t>LGA</t>
        </is>
      </c>
      <c r="F10863" s="10" t="n">
        <v>1303</v>
      </c>
      <c r="G10863" t="inlineStr">
        <is>
          <t>1300-1359</t>
        </is>
      </c>
      <c r="H10863" s="9">
        <f>INT(F10863/100)</f>
        <v/>
      </c>
      <c r="I10863" t="n">
        <v>-6</v>
      </c>
      <c r="J10863" t="n">
        <v>0</v>
      </c>
      <c r="K10863" t="n">
        <v>43</v>
      </c>
      <c r="L10863" t="n">
        <v>1</v>
      </c>
      <c r="M10863" t="n">
        <v>0</v>
      </c>
      <c r="O10863" t="n">
        <v>0</v>
      </c>
      <c r="P10863" t="n">
        <v>0</v>
      </c>
      <c r="Q10863" t="n">
        <v>0</v>
      </c>
      <c r="R10863" t="n">
        <v>43</v>
      </c>
      <c r="S10863" t="n">
        <v>0</v>
      </c>
      <c r="T10863" t="n">
        <v>0</v>
      </c>
    </row>
    <row r="10864">
      <c r="A10864" s="8" t="n">
        <v>46229</v>
      </c>
      <c r="B10864" t="inlineStr">
        <is>
          <t>YX</t>
        </is>
      </c>
      <c r="C10864" s="9">
        <f>_xlfn.XLOOKUP(B10864,Carriers[Code],Carriers[Airline])</f>
        <v/>
      </c>
      <c r="D10864" t="n">
        <v>5603</v>
      </c>
      <c r="E10864" t="inlineStr">
        <is>
          <t>MSN</t>
        </is>
      </c>
      <c r="F10864" s="10" t="n">
        <v>1308</v>
      </c>
      <c r="G10864" t="inlineStr">
        <is>
          <t>1300-1359</t>
        </is>
      </c>
      <c r="H10864" s="9">
        <f>INT(F10864/100)</f>
        <v/>
      </c>
      <c r="I10864" t="n">
        <v>-5</v>
      </c>
      <c r="J10864" t="n">
        <v>0</v>
      </c>
      <c r="K10864" t="n">
        <v>-28</v>
      </c>
      <c r="L10864" t="n">
        <v>0</v>
      </c>
      <c r="M10864" t="n">
        <v>0</v>
      </c>
      <c r="O10864" t="n">
        <v>0</v>
      </c>
    </row>
    <row r="10865">
      <c r="A10865" s="8" t="n">
        <v>46229</v>
      </c>
      <c r="B10865" t="inlineStr">
        <is>
          <t>DL</t>
        </is>
      </c>
      <c r="C10865" s="9">
        <f>_xlfn.XLOOKUP(B10865,Carriers[Code],Carriers[Airline])</f>
        <v/>
      </c>
      <c r="D10865" t="n">
        <v>2222</v>
      </c>
      <c r="E10865" t="inlineStr">
        <is>
          <t>DTW</t>
        </is>
      </c>
      <c r="F10865" s="10" t="n">
        <v>1310</v>
      </c>
      <c r="G10865" t="inlineStr">
        <is>
          <t>1300-1359</t>
        </is>
      </c>
      <c r="H10865" s="9">
        <f>INT(F10865/100)</f>
        <v/>
      </c>
      <c r="I10865" t="n">
        <v>-3</v>
      </c>
      <c r="J10865" t="n">
        <v>0</v>
      </c>
      <c r="K10865" t="n">
        <v>-16</v>
      </c>
      <c r="L10865" t="n">
        <v>0</v>
      </c>
      <c r="M10865" t="n">
        <v>0</v>
      </c>
      <c r="O10865" t="n">
        <v>0</v>
      </c>
    </row>
    <row r="10866">
      <c r="A10866" s="8" t="n">
        <v>46229</v>
      </c>
      <c r="B10866" t="inlineStr">
        <is>
          <t>YX</t>
        </is>
      </c>
      <c r="C10866" s="9">
        <f>_xlfn.XLOOKUP(B10866,Carriers[Code],Carriers[Airline])</f>
        <v/>
      </c>
      <c r="D10866" t="n">
        <v>4386</v>
      </c>
      <c r="E10866" t="inlineStr">
        <is>
          <t>ORD</t>
        </is>
      </c>
      <c r="F10866" s="10" t="n">
        <v>1315</v>
      </c>
      <c r="G10866" t="inlineStr">
        <is>
          <t>1300-1359</t>
        </is>
      </c>
      <c r="H10866" s="9">
        <f>INT(F10866/100)</f>
        <v/>
      </c>
      <c r="I10866" t="n">
        <v>-3</v>
      </c>
      <c r="J10866" t="n">
        <v>0</v>
      </c>
      <c r="K10866" t="n">
        <v>-43</v>
      </c>
      <c r="L10866" t="n">
        <v>0</v>
      </c>
      <c r="M10866" t="n">
        <v>0</v>
      </c>
      <c r="O10866" t="n">
        <v>0</v>
      </c>
    </row>
    <row r="10867">
      <c r="A10867" s="8" t="n">
        <v>46229</v>
      </c>
      <c r="B10867" t="inlineStr">
        <is>
          <t>DL</t>
        </is>
      </c>
      <c r="C10867" s="9">
        <f>_xlfn.XLOOKUP(B10867,Carriers[Code],Carriers[Airline])</f>
        <v/>
      </c>
      <c r="D10867" t="n">
        <v>1297</v>
      </c>
      <c r="E10867" t="inlineStr">
        <is>
          <t>AUS</t>
        </is>
      </c>
      <c r="F10867" s="10" t="n">
        <v>1320</v>
      </c>
      <c r="G10867" t="inlineStr">
        <is>
          <t>1300-1359</t>
        </is>
      </c>
      <c r="H10867" s="9">
        <f>INT(F10867/100)</f>
        <v/>
      </c>
      <c r="I10867" t="n">
        <v>-7</v>
      </c>
      <c r="J10867" t="n">
        <v>0</v>
      </c>
      <c r="K10867" t="n">
        <v>-5</v>
      </c>
      <c r="L10867" t="n">
        <v>0</v>
      </c>
      <c r="M10867" t="n">
        <v>0</v>
      </c>
      <c r="O10867" t="n">
        <v>0</v>
      </c>
    </row>
    <row r="10868">
      <c r="A10868" s="8" t="n">
        <v>46229</v>
      </c>
      <c r="B10868" t="inlineStr">
        <is>
          <t>B6</t>
        </is>
      </c>
      <c r="C10868" s="9">
        <f>_xlfn.XLOOKUP(B10868,Carriers[Code],Carriers[Airline])</f>
        <v/>
      </c>
      <c r="D10868" t="n">
        <v>1293</v>
      </c>
      <c r="E10868" t="inlineStr">
        <is>
          <t>ILM</t>
        </is>
      </c>
      <c r="F10868" s="10" t="n">
        <v>1330</v>
      </c>
      <c r="G10868" t="inlineStr">
        <is>
          <t>1300-1359</t>
        </is>
      </c>
      <c r="H10868" s="9">
        <f>INT(F10868/100)</f>
        <v/>
      </c>
      <c r="I10868" t="n">
        <v>-2</v>
      </c>
      <c r="J10868" t="n">
        <v>0</v>
      </c>
      <c r="K10868" t="n">
        <v>-6</v>
      </c>
      <c r="L10868" t="n">
        <v>0</v>
      </c>
      <c r="M10868" t="n">
        <v>0</v>
      </c>
      <c r="O10868" t="n">
        <v>0</v>
      </c>
    </row>
    <row r="10869">
      <c r="A10869" s="8" t="n">
        <v>46229</v>
      </c>
      <c r="B10869" t="inlineStr">
        <is>
          <t>YX</t>
        </is>
      </c>
      <c r="C10869" s="9">
        <f>_xlfn.XLOOKUP(B10869,Carriers[Code],Carriers[Airline])</f>
        <v/>
      </c>
      <c r="D10869" t="n">
        <v>4440</v>
      </c>
      <c r="E10869" t="inlineStr">
        <is>
          <t>BUF</t>
        </is>
      </c>
      <c r="F10869" s="10" t="n">
        <v>1335</v>
      </c>
      <c r="G10869" t="inlineStr">
        <is>
          <t>1300-1359</t>
        </is>
      </c>
      <c r="H10869" s="9">
        <f>INT(F10869/100)</f>
        <v/>
      </c>
      <c r="I10869" t="n">
        <v>-5</v>
      </c>
      <c r="J10869" t="n">
        <v>0</v>
      </c>
      <c r="K10869" t="n">
        <v>-30</v>
      </c>
      <c r="L10869" t="n">
        <v>0</v>
      </c>
      <c r="M10869" t="n">
        <v>0</v>
      </c>
      <c r="O10869" t="n">
        <v>0</v>
      </c>
    </row>
    <row r="10870">
      <c r="A10870" s="8" t="n">
        <v>46229</v>
      </c>
      <c r="B10870" t="inlineStr">
        <is>
          <t>YX</t>
        </is>
      </c>
      <c r="C10870" s="9">
        <f>_xlfn.XLOOKUP(B10870,Carriers[Code],Carriers[Airline])</f>
        <v/>
      </c>
      <c r="D10870" t="n">
        <v>5808</v>
      </c>
      <c r="E10870" t="inlineStr">
        <is>
          <t>JFK</t>
        </is>
      </c>
      <c r="F10870" s="10" t="n">
        <v>1335</v>
      </c>
      <c r="G10870" t="inlineStr">
        <is>
          <t>1300-1359</t>
        </is>
      </c>
      <c r="H10870" s="9">
        <f>INT(F10870/100)</f>
        <v/>
      </c>
      <c r="I10870" t="n">
        <v>-3</v>
      </c>
      <c r="J10870" t="n">
        <v>0</v>
      </c>
      <c r="K10870" t="n">
        <v>33</v>
      </c>
      <c r="L10870" t="n">
        <v>1</v>
      </c>
      <c r="M10870" t="n">
        <v>0</v>
      </c>
      <c r="O10870" t="n">
        <v>0</v>
      </c>
      <c r="P10870" t="n">
        <v>0</v>
      </c>
      <c r="Q10870" t="n">
        <v>0</v>
      </c>
      <c r="R10870" t="n">
        <v>33</v>
      </c>
      <c r="S10870" t="n">
        <v>0</v>
      </c>
      <c r="T10870" t="n">
        <v>0</v>
      </c>
    </row>
    <row r="10871">
      <c r="A10871" s="8" t="n">
        <v>46229</v>
      </c>
      <c r="B10871" t="inlineStr">
        <is>
          <t>UA</t>
        </is>
      </c>
      <c r="C10871" s="9">
        <f>_xlfn.XLOOKUP(B10871,Carriers[Code],Carriers[Airline])</f>
        <v/>
      </c>
      <c r="D10871" t="n">
        <v>1976</v>
      </c>
      <c r="E10871" t="inlineStr">
        <is>
          <t>IAH</t>
        </is>
      </c>
      <c r="F10871" s="10" t="n">
        <v>1337</v>
      </c>
      <c r="G10871" t="inlineStr">
        <is>
          <t>1300-1359</t>
        </is>
      </c>
      <c r="H10871" s="9">
        <f>INT(F10871/100)</f>
        <v/>
      </c>
      <c r="I10871" t="n">
        <v>-4</v>
      </c>
      <c r="J10871" t="n">
        <v>0</v>
      </c>
      <c r="K10871" t="n">
        <v>-10</v>
      </c>
      <c r="L10871" t="n">
        <v>0</v>
      </c>
      <c r="M10871" t="n">
        <v>0</v>
      </c>
      <c r="O10871" t="n">
        <v>0</v>
      </c>
    </row>
    <row r="10872">
      <c r="A10872" s="8" t="n">
        <v>46229</v>
      </c>
      <c r="B10872" t="inlineStr">
        <is>
          <t>AA</t>
        </is>
      </c>
      <c r="C10872" s="9">
        <f>_xlfn.XLOOKUP(B10872,Carriers[Code],Carriers[Airline])</f>
        <v/>
      </c>
      <c r="D10872" t="n">
        <v>1589</v>
      </c>
      <c r="E10872" t="inlineStr">
        <is>
          <t>MIA</t>
        </is>
      </c>
      <c r="F10872" s="10" t="n">
        <v>1342</v>
      </c>
      <c r="G10872" t="inlineStr">
        <is>
          <t>1300-1359</t>
        </is>
      </c>
      <c r="H10872" s="9">
        <f>INT(F10872/100)</f>
        <v/>
      </c>
      <c r="I10872" t="n">
        <v>-3</v>
      </c>
      <c r="J10872" t="n">
        <v>0</v>
      </c>
      <c r="K10872" t="n">
        <v>-31</v>
      </c>
      <c r="L10872" t="n">
        <v>0</v>
      </c>
      <c r="M10872" t="n">
        <v>0</v>
      </c>
      <c r="O10872" t="n">
        <v>0</v>
      </c>
    </row>
    <row r="10873">
      <c r="A10873" s="8" t="n">
        <v>46229</v>
      </c>
      <c r="B10873" t="inlineStr">
        <is>
          <t>B6</t>
        </is>
      </c>
      <c r="C10873" s="9">
        <f>_xlfn.XLOOKUP(B10873,Carriers[Code],Carriers[Airline])</f>
        <v/>
      </c>
      <c r="D10873" t="n">
        <v>2251</v>
      </c>
      <c r="E10873" t="inlineStr">
        <is>
          <t>MCO</t>
        </is>
      </c>
      <c r="F10873" s="10" t="n">
        <v>1344</v>
      </c>
      <c r="G10873" t="inlineStr">
        <is>
          <t>1300-1359</t>
        </is>
      </c>
      <c r="H10873" s="9">
        <f>INT(F10873/100)</f>
        <v/>
      </c>
      <c r="I10873" t="n">
        <v>-2</v>
      </c>
      <c r="J10873" t="n">
        <v>0</v>
      </c>
      <c r="K10873" t="n">
        <v>23</v>
      </c>
      <c r="L10873" t="n">
        <v>1</v>
      </c>
      <c r="M10873" t="n">
        <v>0</v>
      </c>
      <c r="O10873" t="n">
        <v>0</v>
      </c>
      <c r="P10873" t="n">
        <v>0</v>
      </c>
      <c r="Q10873" t="n">
        <v>0</v>
      </c>
      <c r="R10873" t="n">
        <v>23</v>
      </c>
      <c r="S10873" t="n">
        <v>0</v>
      </c>
      <c r="T10873" t="n">
        <v>0</v>
      </c>
    </row>
    <row r="10874">
      <c r="A10874" s="8" t="n">
        <v>46229</v>
      </c>
      <c r="B10874" t="inlineStr">
        <is>
          <t>B6</t>
        </is>
      </c>
      <c r="C10874" s="9">
        <f>_xlfn.XLOOKUP(B10874,Carriers[Code],Carriers[Airline])</f>
        <v/>
      </c>
      <c r="D10874" t="n">
        <v>2467</v>
      </c>
      <c r="E10874" t="inlineStr">
        <is>
          <t>CHS</t>
        </is>
      </c>
      <c r="F10874" s="10" t="n">
        <v>1352</v>
      </c>
      <c r="G10874" t="inlineStr">
        <is>
          <t>1300-1359</t>
        </is>
      </c>
      <c r="H10874" s="9">
        <f>INT(F10874/100)</f>
        <v/>
      </c>
      <c r="I10874" t="n">
        <v>20</v>
      </c>
      <c r="J10874" t="n">
        <v>1</v>
      </c>
      <c r="K10874" t="n">
        <v>5</v>
      </c>
      <c r="L10874" t="n">
        <v>0</v>
      </c>
      <c r="M10874" t="n">
        <v>0</v>
      </c>
      <c r="O10874" t="n">
        <v>0</v>
      </c>
    </row>
    <row r="10875">
      <c r="A10875" s="8" t="n">
        <v>46229</v>
      </c>
      <c r="B10875" t="inlineStr">
        <is>
          <t>MQ</t>
        </is>
      </c>
      <c r="C10875" s="9">
        <f>_xlfn.XLOOKUP(B10875,Carriers[Code],Carriers[Airline])</f>
        <v/>
      </c>
      <c r="D10875" t="n">
        <v>3711</v>
      </c>
      <c r="E10875" t="inlineStr">
        <is>
          <t>ORD</t>
        </is>
      </c>
      <c r="F10875" s="10" t="n">
        <v>1354</v>
      </c>
      <c r="G10875" t="inlineStr">
        <is>
          <t>1300-1359</t>
        </is>
      </c>
      <c r="H10875" s="9">
        <f>INT(F10875/100)</f>
        <v/>
      </c>
      <c r="I10875" t="n">
        <v>1</v>
      </c>
      <c r="J10875" t="n">
        <v>0</v>
      </c>
      <c r="K10875" t="n">
        <v>-20</v>
      </c>
      <c r="L10875" t="n">
        <v>0</v>
      </c>
      <c r="M10875" t="n">
        <v>0</v>
      </c>
      <c r="O10875" t="n">
        <v>0</v>
      </c>
    </row>
    <row r="10876">
      <c r="A10876" s="8" t="n">
        <v>46229</v>
      </c>
      <c r="B10876" t="inlineStr">
        <is>
          <t>DL</t>
        </is>
      </c>
      <c r="C10876" s="9">
        <f>_xlfn.XLOOKUP(B10876,Carriers[Code],Carriers[Airline])</f>
        <v/>
      </c>
      <c r="D10876" t="n">
        <v>322</v>
      </c>
      <c r="E10876" t="inlineStr">
        <is>
          <t>ATL</t>
        </is>
      </c>
      <c r="F10876" s="10" t="n">
        <v>1355</v>
      </c>
      <c r="G10876" t="inlineStr">
        <is>
          <t>1300-1359</t>
        </is>
      </c>
      <c r="H10876" s="9">
        <f>INT(F10876/100)</f>
        <v/>
      </c>
      <c r="I10876" t="n">
        <v>51</v>
      </c>
      <c r="J10876" t="n">
        <v>1</v>
      </c>
      <c r="K10876" t="n">
        <v>18</v>
      </c>
      <c r="L10876" t="n">
        <v>1</v>
      </c>
      <c r="M10876" t="n">
        <v>0</v>
      </c>
      <c r="O10876" t="n">
        <v>0</v>
      </c>
      <c r="P10876" t="n">
        <v>18</v>
      </c>
      <c r="Q10876" t="n">
        <v>0</v>
      </c>
      <c r="R10876" t="n">
        <v>0</v>
      </c>
      <c r="S10876" t="n">
        <v>0</v>
      </c>
      <c r="T10876" t="n">
        <v>0</v>
      </c>
    </row>
    <row r="10877">
      <c r="A10877" s="8" t="n">
        <v>46229</v>
      </c>
      <c r="B10877" t="inlineStr">
        <is>
          <t>YX</t>
        </is>
      </c>
      <c r="C10877" s="9">
        <f>_xlfn.XLOOKUP(B10877,Carriers[Code],Carriers[Airline])</f>
        <v/>
      </c>
      <c r="D10877" t="n">
        <v>4636</v>
      </c>
      <c r="E10877" t="inlineStr">
        <is>
          <t>IND</t>
        </is>
      </c>
      <c r="F10877" s="10" t="n">
        <v>1358</v>
      </c>
      <c r="G10877" t="inlineStr">
        <is>
          <t>1300-1359</t>
        </is>
      </c>
      <c r="H10877" s="9">
        <f>INT(F10877/100)</f>
        <v/>
      </c>
      <c r="I10877" t="n">
        <v>1</v>
      </c>
      <c r="J10877" t="n">
        <v>0</v>
      </c>
      <c r="K10877" t="n">
        <v>-24</v>
      </c>
      <c r="L10877" t="n">
        <v>0</v>
      </c>
      <c r="M10877" t="n">
        <v>0</v>
      </c>
      <c r="O10877" t="n">
        <v>0</v>
      </c>
    </row>
    <row r="10878">
      <c r="A10878" s="8" t="n">
        <v>46229</v>
      </c>
      <c r="B10878" t="inlineStr">
        <is>
          <t>MQ</t>
        </is>
      </c>
      <c r="C10878" s="9">
        <f>_xlfn.XLOOKUP(B10878,Carriers[Code],Carriers[Airline])</f>
        <v/>
      </c>
      <c r="D10878" t="n">
        <v>3438</v>
      </c>
      <c r="E10878" t="inlineStr">
        <is>
          <t>SDF</t>
        </is>
      </c>
      <c r="F10878" s="10" t="n">
        <v>1359</v>
      </c>
      <c r="G10878" t="inlineStr">
        <is>
          <t>1300-1359</t>
        </is>
      </c>
      <c r="H10878" s="9">
        <f>INT(F10878/100)</f>
        <v/>
      </c>
      <c r="I10878" t="n">
        <v>-7</v>
      </c>
      <c r="J10878" t="n">
        <v>0</v>
      </c>
      <c r="K10878" t="n">
        <v>-14</v>
      </c>
      <c r="L10878" t="n">
        <v>0</v>
      </c>
      <c r="M10878" t="n">
        <v>0</v>
      </c>
      <c r="O10878" t="n">
        <v>0</v>
      </c>
    </row>
    <row r="10879">
      <c r="A10879" s="8" t="n">
        <v>46229</v>
      </c>
      <c r="B10879" t="inlineStr">
        <is>
          <t>YX</t>
        </is>
      </c>
      <c r="C10879" s="9">
        <f>_xlfn.XLOOKUP(B10879,Carriers[Code],Carriers[Airline])</f>
        <v/>
      </c>
      <c r="D10879" t="n">
        <v>5627</v>
      </c>
      <c r="E10879" t="inlineStr">
        <is>
          <t>IND</t>
        </is>
      </c>
      <c r="F10879" s="10" t="n">
        <v>1359</v>
      </c>
      <c r="G10879" t="inlineStr">
        <is>
          <t>1300-1359</t>
        </is>
      </c>
      <c r="H10879" s="9">
        <f>INT(F10879/100)</f>
        <v/>
      </c>
      <c r="I10879" t="n">
        <v>-12</v>
      </c>
      <c r="J10879" t="n">
        <v>0</v>
      </c>
      <c r="K10879" t="n">
        <v>-19</v>
      </c>
      <c r="L10879" t="n">
        <v>0</v>
      </c>
      <c r="M10879" t="n">
        <v>0</v>
      </c>
      <c r="O10879" t="n">
        <v>0</v>
      </c>
    </row>
    <row r="10880">
      <c r="A10880" s="8" t="n">
        <v>46229</v>
      </c>
      <c r="B10880" t="inlineStr">
        <is>
          <t>DL</t>
        </is>
      </c>
      <c r="C10880" s="9">
        <f>_xlfn.XLOOKUP(B10880,Carriers[Code],Carriers[Airline])</f>
        <v/>
      </c>
      <c r="D10880" t="n">
        <v>314</v>
      </c>
      <c r="E10880" t="inlineStr">
        <is>
          <t>MCI</t>
        </is>
      </c>
      <c r="F10880" s="10" t="n">
        <v>1405</v>
      </c>
      <c r="G10880" t="inlineStr">
        <is>
          <t>1400-1459</t>
        </is>
      </c>
      <c r="H10880" s="9">
        <f>INT(F10880/100)</f>
        <v/>
      </c>
      <c r="I10880" t="n">
        <v>-7</v>
      </c>
      <c r="J10880" t="n">
        <v>0</v>
      </c>
      <c r="K10880" t="n">
        <v>-21</v>
      </c>
      <c r="L10880" t="n">
        <v>0</v>
      </c>
      <c r="M10880" t="n">
        <v>0</v>
      </c>
      <c r="O10880" t="n">
        <v>0</v>
      </c>
    </row>
    <row r="10881">
      <c r="A10881" s="8" t="n">
        <v>46229</v>
      </c>
      <c r="B10881" t="inlineStr">
        <is>
          <t>YX</t>
        </is>
      </c>
      <c r="C10881" s="9">
        <f>_xlfn.XLOOKUP(B10881,Carriers[Code],Carriers[Airline])</f>
        <v/>
      </c>
      <c r="D10881" t="n">
        <v>5821</v>
      </c>
      <c r="E10881" t="inlineStr">
        <is>
          <t>TVC</t>
        </is>
      </c>
      <c r="F10881" s="10" t="n">
        <v>1406</v>
      </c>
      <c r="G10881" t="inlineStr">
        <is>
          <t>1400-1459</t>
        </is>
      </c>
      <c r="H10881" s="9">
        <f>INT(F10881/100)</f>
        <v/>
      </c>
      <c r="I10881" t="n">
        <v>31</v>
      </c>
      <c r="J10881" t="n">
        <v>1</v>
      </c>
      <c r="K10881" t="n">
        <v>9</v>
      </c>
      <c r="L10881" t="n">
        <v>0</v>
      </c>
      <c r="M10881" t="n">
        <v>0</v>
      </c>
      <c r="O10881" t="n">
        <v>0</v>
      </c>
    </row>
    <row r="10882">
      <c r="A10882" s="8" t="n">
        <v>46229</v>
      </c>
      <c r="B10882" t="inlineStr">
        <is>
          <t>YX</t>
        </is>
      </c>
      <c r="C10882" s="9">
        <f>_xlfn.XLOOKUP(B10882,Carriers[Code],Carriers[Airline])</f>
        <v/>
      </c>
      <c r="D10882" t="n">
        <v>5789</v>
      </c>
      <c r="E10882" t="inlineStr">
        <is>
          <t>CVG</t>
        </is>
      </c>
      <c r="F10882" s="10" t="n">
        <v>1412</v>
      </c>
      <c r="G10882" t="inlineStr">
        <is>
          <t>1400-1459</t>
        </is>
      </c>
      <c r="H10882" s="9">
        <f>INT(F10882/100)</f>
        <v/>
      </c>
      <c r="I10882" t="n">
        <v>-9</v>
      </c>
      <c r="J10882" t="n">
        <v>0</v>
      </c>
      <c r="K10882" t="n">
        <v>-26</v>
      </c>
      <c r="L10882" t="n">
        <v>0</v>
      </c>
      <c r="M10882" t="n">
        <v>0</v>
      </c>
      <c r="O10882" t="n">
        <v>0</v>
      </c>
    </row>
    <row r="10883">
      <c r="A10883" s="8" t="n">
        <v>46229</v>
      </c>
      <c r="B10883" t="inlineStr">
        <is>
          <t>YX</t>
        </is>
      </c>
      <c r="C10883" s="9">
        <f>_xlfn.XLOOKUP(B10883,Carriers[Code],Carriers[Airline])</f>
        <v/>
      </c>
      <c r="D10883" t="n">
        <v>5837</v>
      </c>
      <c r="E10883" t="inlineStr">
        <is>
          <t>CLT</t>
        </is>
      </c>
      <c r="F10883" s="10" t="n">
        <v>1413</v>
      </c>
      <c r="G10883" t="inlineStr">
        <is>
          <t>1400-1459</t>
        </is>
      </c>
      <c r="H10883" s="9">
        <f>INT(F10883/100)</f>
        <v/>
      </c>
      <c r="I10883" t="n">
        <v>-7</v>
      </c>
      <c r="J10883" t="n">
        <v>0</v>
      </c>
      <c r="K10883" t="n">
        <v>-26</v>
      </c>
      <c r="L10883" t="n">
        <v>0</v>
      </c>
      <c r="M10883" t="n">
        <v>0</v>
      </c>
      <c r="O10883" t="n">
        <v>0</v>
      </c>
    </row>
    <row r="10884">
      <c r="A10884" s="8" t="n">
        <v>46229</v>
      </c>
      <c r="B10884" t="inlineStr">
        <is>
          <t>UA</t>
        </is>
      </c>
      <c r="C10884" s="9">
        <f>_xlfn.XLOOKUP(B10884,Carriers[Code],Carriers[Airline])</f>
        <v/>
      </c>
      <c r="D10884" t="n">
        <v>721</v>
      </c>
      <c r="E10884" t="inlineStr">
        <is>
          <t>IAD</t>
        </is>
      </c>
      <c r="F10884" s="10" t="n">
        <v>1415</v>
      </c>
      <c r="G10884" t="inlineStr">
        <is>
          <t>1400-1459</t>
        </is>
      </c>
      <c r="H10884" s="9">
        <f>INT(F10884/100)</f>
        <v/>
      </c>
      <c r="I10884" t="n">
        <v>-3</v>
      </c>
      <c r="J10884" t="n">
        <v>0</v>
      </c>
      <c r="K10884" t="n">
        <v>-11</v>
      </c>
      <c r="L10884" t="n">
        <v>0</v>
      </c>
      <c r="M10884" t="n">
        <v>0</v>
      </c>
      <c r="O10884" t="n">
        <v>0</v>
      </c>
    </row>
    <row r="10885">
      <c r="A10885" s="8" t="n">
        <v>46229</v>
      </c>
      <c r="B10885" t="inlineStr">
        <is>
          <t>WN</t>
        </is>
      </c>
      <c r="C10885" s="9">
        <f>_xlfn.XLOOKUP(B10885,Carriers[Code],Carriers[Airline])</f>
        <v/>
      </c>
      <c r="D10885" t="n">
        <v>4917</v>
      </c>
      <c r="E10885" t="inlineStr">
        <is>
          <t>STL</t>
        </is>
      </c>
      <c r="F10885" s="10" t="n">
        <v>1415</v>
      </c>
      <c r="G10885" t="inlineStr">
        <is>
          <t>1400-1459</t>
        </is>
      </c>
      <c r="H10885" s="9">
        <f>INT(F10885/100)</f>
        <v/>
      </c>
      <c r="I10885" t="n">
        <v>26</v>
      </c>
      <c r="J10885" t="n">
        <v>1</v>
      </c>
      <c r="K10885" t="n">
        <v>21</v>
      </c>
      <c r="L10885" t="n">
        <v>1</v>
      </c>
      <c r="M10885" t="n">
        <v>0</v>
      </c>
      <c r="O10885" t="n">
        <v>0</v>
      </c>
      <c r="P10885" t="n">
        <v>15</v>
      </c>
      <c r="Q10885" t="n">
        <v>0</v>
      </c>
      <c r="R10885" t="n">
        <v>0</v>
      </c>
      <c r="S10885" t="n">
        <v>0</v>
      </c>
      <c r="T10885" t="n">
        <v>6</v>
      </c>
    </row>
    <row r="10886">
      <c r="A10886" s="8" t="n">
        <v>46229</v>
      </c>
      <c r="B10886" t="inlineStr">
        <is>
          <t>YX</t>
        </is>
      </c>
      <c r="C10886" s="9">
        <f>_xlfn.XLOOKUP(B10886,Carriers[Code],Carriers[Airline])</f>
        <v/>
      </c>
      <c r="D10886" t="n">
        <v>5682</v>
      </c>
      <c r="E10886" t="inlineStr">
        <is>
          <t>DCA</t>
        </is>
      </c>
      <c r="F10886" s="10" t="n">
        <v>1420</v>
      </c>
      <c r="G10886" t="inlineStr">
        <is>
          <t>1400-1459</t>
        </is>
      </c>
      <c r="H10886" s="9">
        <f>INT(F10886/100)</f>
        <v/>
      </c>
      <c r="I10886" t="n">
        <v>4</v>
      </c>
      <c r="J10886" t="n">
        <v>0</v>
      </c>
      <c r="K10886" t="n">
        <v>2</v>
      </c>
      <c r="L10886" t="n">
        <v>0</v>
      </c>
      <c r="M10886" t="n">
        <v>0</v>
      </c>
      <c r="O10886" t="n">
        <v>0</v>
      </c>
    </row>
    <row r="10887">
      <c r="A10887" s="8" t="n">
        <v>46229</v>
      </c>
      <c r="B10887" t="inlineStr">
        <is>
          <t>B6</t>
        </is>
      </c>
      <c r="C10887" s="9">
        <f>_xlfn.XLOOKUP(B10887,Carriers[Code],Carriers[Airline])</f>
        <v/>
      </c>
      <c r="D10887" t="n">
        <v>639</v>
      </c>
      <c r="E10887" t="inlineStr">
        <is>
          <t>AUS</t>
        </is>
      </c>
      <c r="F10887" s="10" t="n">
        <v>1421</v>
      </c>
      <c r="G10887" t="inlineStr">
        <is>
          <t>1400-1459</t>
        </is>
      </c>
      <c r="H10887" s="9">
        <f>INT(F10887/100)</f>
        <v/>
      </c>
      <c r="I10887" t="n">
        <v>1</v>
      </c>
      <c r="J10887" t="n">
        <v>0</v>
      </c>
      <c r="K10887" t="n">
        <v>-9</v>
      </c>
      <c r="L10887" t="n">
        <v>0</v>
      </c>
      <c r="M10887" t="n">
        <v>0</v>
      </c>
      <c r="O10887" t="n">
        <v>0</v>
      </c>
    </row>
    <row r="10888">
      <c r="A10888" s="8" t="n">
        <v>46229</v>
      </c>
      <c r="B10888" t="inlineStr">
        <is>
          <t>B6</t>
        </is>
      </c>
      <c r="C10888" s="9">
        <f>_xlfn.XLOOKUP(B10888,Carriers[Code],Carriers[Airline])</f>
        <v/>
      </c>
      <c r="D10888" t="n">
        <v>2617</v>
      </c>
      <c r="E10888" t="inlineStr">
        <is>
          <t>JFK</t>
        </is>
      </c>
      <c r="F10888" s="10" t="n">
        <v>1423</v>
      </c>
      <c r="G10888" t="inlineStr">
        <is>
          <t>1400-1459</t>
        </is>
      </c>
      <c r="H10888" s="9">
        <f>INT(F10888/100)</f>
        <v/>
      </c>
      <c r="I10888" t="n">
        <v>3</v>
      </c>
      <c r="J10888" t="n">
        <v>0</v>
      </c>
      <c r="K10888" t="n">
        <v>3</v>
      </c>
      <c r="L10888" t="n">
        <v>0</v>
      </c>
      <c r="M10888" t="n">
        <v>0</v>
      </c>
      <c r="O10888" t="n">
        <v>0</v>
      </c>
    </row>
    <row r="10889">
      <c r="A10889" s="8" t="n">
        <v>46229</v>
      </c>
      <c r="B10889" t="inlineStr">
        <is>
          <t>AA</t>
        </is>
      </c>
      <c r="C10889" s="9">
        <f>_xlfn.XLOOKUP(B10889,Carriers[Code],Carriers[Airline])</f>
        <v/>
      </c>
      <c r="D10889" t="n">
        <v>1611</v>
      </c>
      <c r="E10889" t="inlineStr">
        <is>
          <t>CLT</t>
        </is>
      </c>
      <c r="F10889" s="10" t="n">
        <v>1426</v>
      </c>
      <c r="G10889" t="inlineStr">
        <is>
          <t>1400-1459</t>
        </is>
      </c>
      <c r="H10889" s="9">
        <f>INT(F10889/100)</f>
        <v/>
      </c>
      <c r="I10889" t="n">
        <v>-2</v>
      </c>
      <c r="J10889" t="n">
        <v>0</v>
      </c>
      <c r="K10889" t="n">
        <v>-18</v>
      </c>
      <c r="L10889" t="n">
        <v>0</v>
      </c>
      <c r="M10889" t="n">
        <v>0</v>
      </c>
      <c r="O10889" t="n">
        <v>0</v>
      </c>
    </row>
    <row r="10890">
      <c r="A10890" s="8" t="n">
        <v>46229</v>
      </c>
      <c r="B10890" t="inlineStr">
        <is>
          <t>AA</t>
        </is>
      </c>
      <c r="C10890" s="9">
        <f>_xlfn.XLOOKUP(B10890,Carriers[Code],Carriers[Airline])</f>
        <v/>
      </c>
      <c r="D10890" t="n">
        <v>820</v>
      </c>
      <c r="E10890" t="inlineStr">
        <is>
          <t>DFW</t>
        </is>
      </c>
      <c r="F10890" s="10" t="n">
        <v>1427</v>
      </c>
      <c r="G10890" t="inlineStr">
        <is>
          <t>1400-1459</t>
        </is>
      </c>
      <c r="H10890" s="9">
        <f>INT(F10890/100)</f>
        <v/>
      </c>
      <c r="I10890" t="n">
        <v>-5</v>
      </c>
      <c r="J10890" t="n">
        <v>0</v>
      </c>
      <c r="K10890" t="n">
        <v>-29</v>
      </c>
      <c r="L10890" t="n">
        <v>0</v>
      </c>
      <c r="M10890" t="n">
        <v>0</v>
      </c>
      <c r="O10890" t="n">
        <v>0</v>
      </c>
    </row>
    <row r="10891">
      <c r="A10891" s="8" t="n">
        <v>46229</v>
      </c>
      <c r="B10891" t="inlineStr">
        <is>
          <t>B6</t>
        </is>
      </c>
      <c r="C10891" s="9">
        <f>_xlfn.XLOOKUP(B10891,Carriers[Code],Carriers[Airline])</f>
        <v/>
      </c>
      <c r="D10891" t="n">
        <v>933</v>
      </c>
      <c r="E10891" t="inlineStr">
        <is>
          <t>IAH</t>
        </is>
      </c>
      <c r="F10891" s="10" t="n">
        <v>1429</v>
      </c>
      <c r="G10891" t="inlineStr">
        <is>
          <t>1400-1459</t>
        </is>
      </c>
      <c r="H10891" s="9">
        <f>INT(F10891/100)</f>
        <v/>
      </c>
      <c r="I10891" t="n">
        <v>-7</v>
      </c>
      <c r="J10891" t="n">
        <v>0</v>
      </c>
      <c r="K10891" t="n">
        <v>-11</v>
      </c>
      <c r="L10891" t="n">
        <v>0</v>
      </c>
      <c r="M10891" t="n">
        <v>0</v>
      </c>
      <c r="O10891" t="n">
        <v>0</v>
      </c>
    </row>
    <row r="10892">
      <c r="A10892" s="8" t="n">
        <v>46229</v>
      </c>
      <c r="B10892" t="inlineStr">
        <is>
          <t>WN</t>
        </is>
      </c>
      <c r="C10892" s="9">
        <f>_xlfn.XLOOKUP(B10892,Carriers[Code],Carriers[Airline])</f>
        <v/>
      </c>
      <c r="D10892" t="n">
        <v>2342</v>
      </c>
      <c r="E10892" t="inlineStr">
        <is>
          <t>BWI</t>
        </is>
      </c>
      <c r="F10892" s="10" t="n">
        <v>1430</v>
      </c>
      <c r="G10892" t="inlineStr">
        <is>
          <t>1400-1459</t>
        </is>
      </c>
      <c r="H10892" s="9">
        <f>INT(F10892/100)</f>
        <v/>
      </c>
      <c r="I10892" t="n">
        <v>17</v>
      </c>
      <c r="J10892" t="n">
        <v>1</v>
      </c>
      <c r="K10892" t="n">
        <v>6</v>
      </c>
      <c r="L10892" t="n">
        <v>0</v>
      </c>
      <c r="M10892" t="n">
        <v>0</v>
      </c>
      <c r="O10892" t="n">
        <v>0</v>
      </c>
    </row>
    <row r="10893">
      <c r="A10893" s="8" t="n">
        <v>46229</v>
      </c>
      <c r="B10893" t="inlineStr">
        <is>
          <t>YX</t>
        </is>
      </c>
      <c r="C10893" s="9">
        <f>_xlfn.XLOOKUP(B10893,Carriers[Code],Carriers[Airline])</f>
        <v/>
      </c>
      <c r="D10893" t="n">
        <v>4375</v>
      </c>
      <c r="E10893" t="inlineStr">
        <is>
          <t>LGA</t>
        </is>
      </c>
      <c r="F10893" s="10" t="n">
        <v>1430</v>
      </c>
      <c r="G10893" t="inlineStr">
        <is>
          <t>1400-1459</t>
        </is>
      </c>
      <c r="H10893" s="9">
        <f>INT(F10893/100)</f>
        <v/>
      </c>
      <c r="I10893" t="n">
        <v>-7</v>
      </c>
      <c r="J10893" t="n">
        <v>0</v>
      </c>
      <c r="K10893" t="n">
        <v>-16</v>
      </c>
      <c r="L10893" t="n">
        <v>0</v>
      </c>
      <c r="M10893" t="n">
        <v>0</v>
      </c>
      <c r="O10893" t="n">
        <v>0</v>
      </c>
    </row>
    <row r="10894">
      <c r="A10894" s="8" t="n">
        <v>46229</v>
      </c>
      <c r="B10894" t="inlineStr">
        <is>
          <t>B6</t>
        </is>
      </c>
      <c r="C10894" s="9">
        <f>_xlfn.XLOOKUP(B10894,Carriers[Code],Carriers[Airline])</f>
        <v/>
      </c>
      <c r="D10894" t="n">
        <v>641</v>
      </c>
      <c r="E10894" t="inlineStr">
        <is>
          <t>CLE</t>
        </is>
      </c>
      <c r="F10894" s="10" t="n">
        <v>1437</v>
      </c>
      <c r="G10894" t="inlineStr">
        <is>
          <t>1400-1459</t>
        </is>
      </c>
      <c r="H10894" s="9">
        <f>INT(F10894/100)</f>
        <v/>
      </c>
      <c r="I10894" t="n">
        <v>4</v>
      </c>
      <c r="J10894" t="n">
        <v>0</v>
      </c>
      <c r="K10894" t="n">
        <v>-2</v>
      </c>
      <c r="L10894" t="n">
        <v>0</v>
      </c>
      <c r="M10894" t="n">
        <v>0</v>
      </c>
      <c r="O10894" t="n">
        <v>0</v>
      </c>
    </row>
    <row r="10895">
      <c r="A10895" s="8" t="n">
        <v>46229</v>
      </c>
      <c r="B10895" t="inlineStr">
        <is>
          <t>YX</t>
        </is>
      </c>
      <c r="C10895" s="9">
        <f>_xlfn.XLOOKUP(B10895,Carriers[Code],Carriers[Airline])</f>
        <v/>
      </c>
      <c r="D10895" t="n">
        <v>5653</v>
      </c>
      <c r="E10895" t="inlineStr">
        <is>
          <t>CMH</t>
        </is>
      </c>
      <c r="F10895" s="10" t="n">
        <v>1438</v>
      </c>
      <c r="G10895" t="inlineStr">
        <is>
          <t>1400-1459</t>
        </is>
      </c>
      <c r="H10895" s="9">
        <f>INT(F10895/100)</f>
        <v/>
      </c>
      <c r="I10895" t="n">
        <v>-10</v>
      </c>
      <c r="J10895" t="n">
        <v>0</v>
      </c>
      <c r="K10895" t="n">
        <v>-19</v>
      </c>
      <c r="L10895" t="n">
        <v>0</v>
      </c>
      <c r="M10895" t="n">
        <v>0</v>
      </c>
      <c r="O10895" t="n">
        <v>0</v>
      </c>
    </row>
    <row r="10896">
      <c r="A10896" s="8" t="n">
        <v>46229</v>
      </c>
      <c r="B10896" t="inlineStr">
        <is>
          <t>DL</t>
        </is>
      </c>
      <c r="C10896" s="9">
        <f>_xlfn.XLOOKUP(B10896,Carriers[Code],Carriers[Airline])</f>
        <v/>
      </c>
      <c r="D10896" t="n">
        <v>2677</v>
      </c>
      <c r="E10896" t="inlineStr">
        <is>
          <t>BNA</t>
        </is>
      </c>
      <c r="F10896" s="10" t="n">
        <v>1440</v>
      </c>
      <c r="G10896" t="inlineStr">
        <is>
          <t>1400-1459</t>
        </is>
      </c>
      <c r="H10896" s="9">
        <f>INT(F10896/100)</f>
        <v/>
      </c>
      <c r="I10896" t="n">
        <v>-5</v>
      </c>
      <c r="J10896" t="n">
        <v>0</v>
      </c>
      <c r="K10896" t="n">
        <v>-24</v>
      </c>
      <c r="L10896" t="n">
        <v>0</v>
      </c>
      <c r="M10896" t="n">
        <v>0</v>
      </c>
      <c r="O10896" t="n">
        <v>0</v>
      </c>
    </row>
    <row r="10897">
      <c r="A10897" s="8" t="n">
        <v>46229</v>
      </c>
      <c r="B10897" t="inlineStr">
        <is>
          <t>DL</t>
        </is>
      </c>
      <c r="C10897" s="9">
        <f>_xlfn.XLOOKUP(B10897,Carriers[Code],Carriers[Airline])</f>
        <v/>
      </c>
      <c r="D10897" t="n">
        <v>1127</v>
      </c>
      <c r="E10897" t="inlineStr">
        <is>
          <t>MSP</t>
        </is>
      </c>
      <c r="F10897" s="10" t="n">
        <v>1452</v>
      </c>
      <c r="G10897" t="inlineStr">
        <is>
          <t>1400-1459</t>
        </is>
      </c>
      <c r="H10897" s="9">
        <f>INT(F10897/100)</f>
        <v/>
      </c>
      <c r="I10897" t="n">
        <v>-8</v>
      </c>
      <c r="J10897" t="n">
        <v>0</v>
      </c>
      <c r="K10897" t="n">
        <v>-16</v>
      </c>
      <c r="L10897" t="n">
        <v>0</v>
      </c>
      <c r="M10897" t="n">
        <v>0</v>
      </c>
      <c r="O10897" t="n">
        <v>0</v>
      </c>
    </row>
    <row r="10898">
      <c r="A10898" s="8" t="n">
        <v>46229</v>
      </c>
      <c r="B10898" t="inlineStr">
        <is>
          <t>YX</t>
        </is>
      </c>
      <c r="C10898" s="9">
        <f>_xlfn.XLOOKUP(B10898,Carriers[Code],Carriers[Airline])</f>
        <v/>
      </c>
      <c r="D10898" t="n">
        <v>5641</v>
      </c>
      <c r="E10898" t="inlineStr">
        <is>
          <t>CLE</t>
        </is>
      </c>
      <c r="F10898" s="10" t="n">
        <v>1454</v>
      </c>
      <c r="G10898" t="inlineStr">
        <is>
          <t>1400-1459</t>
        </is>
      </c>
      <c r="H10898" s="9">
        <f>INT(F10898/100)</f>
        <v/>
      </c>
      <c r="I10898" t="n">
        <v>45</v>
      </c>
      <c r="J10898" t="n">
        <v>1</v>
      </c>
      <c r="K10898" t="n">
        <v>21</v>
      </c>
      <c r="L10898" t="n">
        <v>1</v>
      </c>
      <c r="M10898" t="n">
        <v>0</v>
      </c>
      <c r="O10898" t="n">
        <v>0</v>
      </c>
      <c r="P10898" t="n">
        <v>21</v>
      </c>
      <c r="Q10898" t="n">
        <v>0</v>
      </c>
      <c r="R10898" t="n">
        <v>0</v>
      </c>
      <c r="S10898" t="n">
        <v>0</v>
      </c>
      <c r="T10898" t="n">
        <v>0</v>
      </c>
    </row>
    <row r="10899">
      <c r="A10899" s="8" t="n">
        <v>46229</v>
      </c>
      <c r="B10899" t="inlineStr">
        <is>
          <t>YX</t>
        </is>
      </c>
      <c r="C10899" s="9">
        <f>_xlfn.XLOOKUP(B10899,Carriers[Code],Carriers[Airline])</f>
        <v/>
      </c>
      <c r="D10899" t="n">
        <v>5736</v>
      </c>
      <c r="E10899" t="inlineStr">
        <is>
          <t>LGA</t>
        </is>
      </c>
      <c r="F10899" s="10" t="n">
        <v>1500</v>
      </c>
      <c r="G10899" t="inlineStr">
        <is>
          <t>1500-1559</t>
        </is>
      </c>
      <c r="H10899" s="9">
        <f>INT(F10899/100)</f>
        <v/>
      </c>
      <c r="I10899" t="n">
        <v>-1</v>
      </c>
      <c r="J10899" t="n">
        <v>0</v>
      </c>
      <c r="K10899" t="n">
        <v>-13</v>
      </c>
      <c r="L10899" t="n">
        <v>0</v>
      </c>
      <c r="M10899" t="n">
        <v>0</v>
      </c>
      <c r="O10899" t="n">
        <v>0</v>
      </c>
    </row>
    <row r="10900">
      <c r="A10900" s="8" t="n">
        <v>46229</v>
      </c>
      <c r="B10900" t="inlineStr">
        <is>
          <t>AA</t>
        </is>
      </c>
      <c r="C10900" s="9">
        <f>_xlfn.XLOOKUP(B10900,Carriers[Code],Carriers[Airline])</f>
        <v/>
      </c>
      <c r="D10900" t="n">
        <v>2882</v>
      </c>
      <c r="E10900" t="inlineStr">
        <is>
          <t>PHL</t>
        </is>
      </c>
      <c r="F10900" s="10" t="n">
        <v>1503</v>
      </c>
      <c r="G10900" t="inlineStr">
        <is>
          <t>1500-1559</t>
        </is>
      </c>
      <c r="H10900" s="9">
        <f>INT(F10900/100)</f>
        <v/>
      </c>
      <c r="I10900" t="n">
        <v>-9</v>
      </c>
      <c r="J10900" t="n">
        <v>0</v>
      </c>
      <c r="K10900" t="n">
        <v>-27</v>
      </c>
      <c r="L10900" t="n">
        <v>0</v>
      </c>
      <c r="M10900" t="n">
        <v>0</v>
      </c>
      <c r="O10900" t="n">
        <v>0</v>
      </c>
    </row>
    <row r="10901">
      <c r="A10901" s="8" t="n">
        <v>46229</v>
      </c>
      <c r="B10901" t="inlineStr">
        <is>
          <t>YX</t>
        </is>
      </c>
      <c r="C10901" s="9">
        <f>_xlfn.XLOOKUP(B10901,Carriers[Code],Carriers[Airline])</f>
        <v/>
      </c>
      <c r="D10901" t="n">
        <v>3456</v>
      </c>
      <c r="E10901" t="inlineStr">
        <is>
          <t>EWR</t>
        </is>
      </c>
      <c r="F10901" s="10" t="n">
        <v>1505</v>
      </c>
      <c r="G10901" t="inlineStr">
        <is>
          <t>1500-1559</t>
        </is>
      </c>
      <c r="H10901" s="9">
        <f>INT(F10901/100)</f>
        <v/>
      </c>
      <c r="I10901" t="n">
        <v>-9</v>
      </c>
      <c r="J10901" t="n">
        <v>0</v>
      </c>
      <c r="K10901" t="n">
        <v>-38</v>
      </c>
      <c r="L10901" t="n">
        <v>0</v>
      </c>
      <c r="M10901" t="n">
        <v>0</v>
      </c>
      <c r="O10901" t="n">
        <v>0</v>
      </c>
    </row>
    <row r="10902">
      <c r="A10902" s="8" t="n">
        <v>46229</v>
      </c>
      <c r="B10902" t="inlineStr">
        <is>
          <t>DL</t>
        </is>
      </c>
      <c r="C10902" s="9">
        <f>_xlfn.XLOOKUP(B10902,Carriers[Code],Carriers[Airline])</f>
        <v/>
      </c>
      <c r="D10902" t="n">
        <v>638</v>
      </c>
      <c r="E10902" t="inlineStr">
        <is>
          <t>ATL</t>
        </is>
      </c>
      <c r="F10902" s="10" t="n">
        <v>1510</v>
      </c>
      <c r="G10902" t="inlineStr">
        <is>
          <t>1500-1559</t>
        </is>
      </c>
      <c r="H10902" s="9">
        <f>INT(F10902/100)</f>
        <v/>
      </c>
      <c r="I10902" t="n">
        <v>-5</v>
      </c>
      <c r="J10902" t="n">
        <v>0</v>
      </c>
      <c r="K10902" t="n">
        <v>-43</v>
      </c>
      <c r="L10902" t="n">
        <v>0</v>
      </c>
      <c r="M10902" t="n">
        <v>0</v>
      </c>
      <c r="O10902" t="n">
        <v>0</v>
      </c>
    </row>
    <row r="10903">
      <c r="A10903" s="8" t="n">
        <v>46229</v>
      </c>
      <c r="B10903" t="inlineStr">
        <is>
          <t>UA</t>
        </is>
      </c>
      <c r="C10903" s="9">
        <f>_xlfn.XLOOKUP(B10903,Carriers[Code],Carriers[Airline])</f>
        <v/>
      </c>
      <c r="D10903" t="n">
        <v>2297</v>
      </c>
      <c r="E10903" t="inlineStr">
        <is>
          <t>DEN</t>
        </is>
      </c>
      <c r="F10903" s="10" t="n">
        <v>1510</v>
      </c>
      <c r="G10903" t="inlineStr">
        <is>
          <t>1500-1559</t>
        </is>
      </c>
      <c r="H10903" s="9">
        <f>INT(F10903/100)</f>
        <v/>
      </c>
      <c r="I10903" t="n">
        <v>-6</v>
      </c>
      <c r="J10903" t="n">
        <v>0</v>
      </c>
      <c r="K10903" t="n">
        <v>-3</v>
      </c>
      <c r="L10903" t="n">
        <v>0</v>
      </c>
      <c r="M10903" t="n">
        <v>0</v>
      </c>
      <c r="O10903" t="n">
        <v>0</v>
      </c>
    </row>
    <row r="10904">
      <c r="A10904" s="8" t="n">
        <v>46229</v>
      </c>
      <c r="B10904" t="inlineStr">
        <is>
          <t>WN</t>
        </is>
      </c>
      <c r="C10904" s="9">
        <f>_xlfn.XLOOKUP(B10904,Carriers[Code],Carriers[Airline])</f>
        <v/>
      </c>
      <c r="D10904" t="n">
        <v>725</v>
      </c>
      <c r="E10904" t="inlineStr">
        <is>
          <t>BNA</t>
        </is>
      </c>
      <c r="F10904" s="10" t="n">
        <v>1510</v>
      </c>
      <c r="G10904" t="inlineStr">
        <is>
          <t>1500-1559</t>
        </is>
      </c>
      <c r="H10904" s="9">
        <f>INT(F10904/100)</f>
        <v/>
      </c>
      <c r="I10904" t="n">
        <v>19</v>
      </c>
      <c r="J10904" t="n">
        <v>1</v>
      </c>
      <c r="K10904" t="n">
        <v>1</v>
      </c>
      <c r="L10904" t="n">
        <v>0</v>
      </c>
      <c r="M10904" t="n">
        <v>0</v>
      </c>
      <c r="O10904" t="n">
        <v>0</v>
      </c>
    </row>
    <row r="10905">
      <c r="A10905" s="8" t="n">
        <v>46229</v>
      </c>
      <c r="B10905" t="inlineStr">
        <is>
          <t>YX</t>
        </is>
      </c>
      <c r="C10905" s="9">
        <f>_xlfn.XLOOKUP(B10905,Carriers[Code],Carriers[Airline])</f>
        <v/>
      </c>
      <c r="D10905" t="n">
        <v>5858</v>
      </c>
      <c r="E10905" t="inlineStr">
        <is>
          <t>ORF</t>
        </is>
      </c>
      <c r="F10905" s="10" t="n">
        <v>1510</v>
      </c>
      <c r="G10905" t="inlineStr">
        <is>
          <t>1500-1559</t>
        </is>
      </c>
      <c r="H10905" s="9">
        <f>INT(F10905/100)</f>
        <v/>
      </c>
      <c r="I10905" t="n">
        <v>-3</v>
      </c>
      <c r="J10905" t="n">
        <v>0</v>
      </c>
      <c r="K10905" t="n">
        <v>-9</v>
      </c>
      <c r="L10905" t="n">
        <v>0</v>
      </c>
      <c r="M10905" t="n">
        <v>0</v>
      </c>
      <c r="O10905" t="n">
        <v>0</v>
      </c>
    </row>
    <row r="10906">
      <c r="A10906" s="8" t="n">
        <v>46229</v>
      </c>
      <c r="B10906" t="inlineStr">
        <is>
          <t>UA</t>
        </is>
      </c>
      <c r="C10906" s="9">
        <f>_xlfn.XLOOKUP(B10906,Carriers[Code],Carriers[Airline])</f>
        <v/>
      </c>
      <c r="D10906" t="n">
        <v>1475</v>
      </c>
      <c r="E10906" t="inlineStr">
        <is>
          <t>ORD</t>
        </is>
      </c>
      <c r="F10906" s="10" t="n">
        <v>1513</v>
      </c>
      <c r="G10906" t="inlineStr">
        <is>
          <t>1500-1559</t>
        </is>
      </c>
      <c r="H10906" s="9">
        <f>INT(F10906/100)</f>
        <v/>
      </c>
      <c r="I10906" t="n">
        <v>5</v>
      </c>
      <c r="J10906" t="n">
        <v>0</v>
      </c>
      <c r="K10906" t="n">
        <v>-18</v>
      </c>
      <c r="L10906" t="n">
        <v>0</v>
      </c>
      <c r="M10906" t="n">
        <v>0</v>
      </c>
      <c r="O10906" t="n">
        <v>0</v>
      </c>
    </row>
    <row r="10907">
      <c r="A10907" s="8" t="n">
        <v>46229</v>
      </c>
      <c r="B10907" t="inlineStr">
        <is>
          <t>AA</t>
        </is>
      </c>
      <c r="C10907" s="9">
        <f>_xlfn.XLOOKUP(B10907,Carriers[Code],Carriers[Airline])</f>
        <v/>
      </c>
      <c r="D10907" t="n">
        <v>1565</v>
      </c>
      <c r="E10907" t="inlineStr">
        <is>
          <t>MIA</t>
        </is>
      </c>
      <c r="F10907" s="10" t="n">
        <v>1515</v>
      </c>
      <c r="G10907" t="inlineStr">
        <is>
          <t>1500-1559</t>
        </is>
      </c>
      <c r="H10907" s="9">
        <f>INT(F10907/100)</f>
        <v/>
      </c>
      <c r="I10907" t="n">
        <v>2</v>
      </c>
      <c r="J10907" t="n">
        <v>0</v>
      </c>
      <c r="K10907" t="n">
        <v>-31</v>
      </c>
      <c r="L10907" t="n">
        <v>0</v>
      </c>
      <c r="M10907" t="n">
        <v>0</v>
      </c>
      <c r="O10907" t="n">
        <v>0</v>
      </c>
    </row>
    <row r="10908">
      <c r="A10908" s="8" t="n">
        <v>46229</v>
      </c>
      <c r="B10908" t="inlineStr">
        <is>
          <t>DL</t>
        </is>
      </c>
      <c r="C10908" s="9">
        <f>_xlfn.XLOOKUP(B10908,Carriers[Code],Carriers[Airline])</f>
        <v/>
      </c>
      <c r="D10908" t="n">
        <v>776</v>
      </c>
      <c r="E10908" t="inlineStr">
        <is>
          <t>MIA</t>
        </is>
      </c>
      <c r="F10908" s="10" t="n">
        <v>1515</v>
      </c>
      <c r="G10908" t="inlineStr">
        <is>
          <t>1500-1559</t>
        </is>
      </c>
      <c r="H10908" s="9">
        <f>INT(F10908/100)</f>
        <v/>
      </c>
      <c r="I10908" t="n">
        <v>1</v>
      </c>
      <c r="J10908" t="n">
        <v>0</v>
      </c>
      <c r="K10908" t="n">
        <v>-23</v>
      </c>
      <c r="L10908" t="n">
        <v>0</v>
      </c>
      <c r="M10908" t="n">
        <v>0</v>
      </c>
      <c r="O10908" t="n">
        <v>0</v>
      </c>
    </row>
    <row r="10909">
      <c r="A10909" s="8" t="n">
        <v>46229</v>
      </c>
      <c r="B10909" t="inlineStr">
        <is>
          <t>YX</t>
        </is>
      </c>
      <c r="C10909" s="9">
        <f>_xlfn.XLOOKUP(B10909,Carriers[Code],Carriers[Airline])</f>
        <v/>
      </c>
      <c r="D10909" t="n">
        <v>4380</v>
      </c>
      <c r="E10909" t="inlineStr">
        <is>
          <t>DCA</t>
        </is>
      </c>
      <c r="F10909" s="10" t="n">
        <v>1519</v>
      </c>
      <c r="G10909" t="inlineStr">
        <is>
          <t>1500-1559</t>
        </is>
      </c>
      <c r="H10909" s="9">
        <f>INT(F10909/100)</f>
        <v/>
      </c>
      <c r="I10909" t="n">
        <v>-10</v>
      </c>
      <c r="J10909" t="n">
        <v>0</v>
      </c>
      <c r="K10909" t="n">
        <v>-5</v>
      </c>
      <c r="L10909" t="n">
        <v>0</v>
      </c>
      <c r="M10909" t="n">
        <v>0</v>
      </c>
      <c r="O10909" t="n">
        <v>0</v>
      </c>
    </row>
    <row r="10910">
      <c r="A10910" s="8" t="n">
        <v>46229</v>
      </c>
      <c r="B10910" t="inlineStr">
        <is>
          <t>B6</t>
        </is>
      </c>
      <c r="C10910" s="9">
        <f>_xlfn.XLOOKUP(B10910,Carriers[Code],Carriers[Airline])</f>
        <v/>
      </c>
      <c r="D10910" t="n">
        <v>551</v>
      </c>
      <c r="E10910" t="inlineStr">
        <is>
          <t>MCO</t>
        </is>
      </c>
      <c r="F10910" s="10" t="n">
        <v>1520</v>
      </c>
      <c r="G10910" t="inlineStr">
        <is>
          <t>1500-1559</t>
        </is>
      </c>
      <c r="H10910" s="9">
        <f>INT(F10910/100)</f>
        <v/>
      </c>
      <c r="I10910" t="n">
        <v>3</v>
      </c>
      <c r="J10910" t="n">
        <v>0</v>
      </c>
      <c r="K10910" t="n">
        <v>-16</v>
      </c>
      <c r="L10910" t="n">
        <v>0</v>
      </c>
      <c r="M10910" t="n">
        <v>0</v>
      </c>
      <c r="O10910" t="n">
        <v>0</v>
      </c>
    </row>
    <row r="10911">
      <c r="A10911" s="8" t="n">
        <v>46229</v>
      </c>
      <c r="B10911" t="inlineStr">
        <is>
          <t>AS</t>
        </is>
      </c>
      <c r="C10911" s="9">
        <f>_xlfn.XLOOKUP(B10911,Carriers[Code],Carriers[Airline])</f>
        <v/>
      </c>
      <c r="D10911" t="n">
        <v>1506</v>
      </c>
      <c r="E10911" t="inlineStr">
        <is>
          <t>SEA</t>
        </is>
      </c>
      <c r="F10911" s="10" t="n">
        <v>1526</v>
      </c>
      <c r="G10911" t="inlineStr">
        <is>
          <t>1500-1559</t>
        </is>
      </c>
      <c r="H10911" s="9">
        <f>INT(F10911/100)</f>
        <v/>
      </c>
      <c r="I10911" t="n">
        <v>-10</v>
      </c>
      <c r="J10911" t="n">
        <v>0</v>
      </c>
      <c r="K10911" t="n">
        <v>-18</v>
      </c>
      <c r="L10911" t="n">
        <v>0</v>
      </c>
      <c r="M10911" t="n">
        <v>0</v>
      </c>
      <c r="O10911" t="n">
        <v>0</v>
      </c>
    </row>
    <row r="10912">
      <c r="A10912" s="8" t="n">
        <v>46229</v>
      </c>
      <c r="B10912" t="inlineStr">
        <is>
          <t>B6</t>
        </is>
      </c>
      <c r="C10912" s="9">
        <f>_xlfn.XLOOKUP(B10912,Carriers[Code],Carriers[Airline])</f>
        <v/>
      </c>
      <c r="D10912" t="n">
        <v>1813</v>
      </c>
      <c r="E10912" t="inlineStr">
        <is>
          <t>ORF</t>
        </is>
      </c>
      <c r="F10912" s="10" t="n">
        <v>1527</v>
      </c>
      <c r="G10912" t="inlineStr">
        <is>
          <t>1500-1559</t>
        </is>
      </c>
      <c r="H10912" s="9">
        <f>INT(F10912/100)</f>
        <v/>
      </c>
      <c r="I10912" t="n">
        <v>52</v>
      </c>
      <c r="J10912" t="n">
        <v>1</v>
      </c>
      <c r="K10912" t="n">
        <v>51</v>
      </c>
      <c r="L10912" t="n">
        <v>1</v>
      </c>
      <c r="M10912" t="n">
        <v>0</v>
      </c>
      <c r="O10912" t="n">
        <v>0</v>
      </c>
      <c r="P10912" t="n">
        <v>7</v>
      </c>
      <c r="Q10912" t="n">
        <v>0</v>
      </c>
      <c r="R10912" t="n">
        <v>0</v>
      </c>
      <c r="S10912" t="n">
        <v>0</v>
      </c>
      <c r="T10912" t="n">
        <v>44</v>
      </c>
    </row>
    <row r="10913">
      <c r="A10913" s="8" t="n">
        <v>46229</v>
      </c>
      <c r="B10913" t="inlineStr">
        <is>
          <t>DL</t>
        </is>
      </c>
      <c r="C10913" s="9">
        <f>_xlfn.XLOOKUP(B10913,Carriers[Code],Carriers[Airline])</f>
        <v/>
      </c>
      <c r="D10913" t="n">
        <v>2887</v>
      </c>
      <c r="E10913" t="inlineStr">
        <is>
          <t>MCO</t>
        </is>
      </c>
      <c r="F10913" s="10" t="n">
        <v>1527</v>
      </c>
      <c r="G10913" t="inlineStr">
        <is>
          <t>1500-1559</t>
        </is>
      </c>
      <c r="H10913" s="9">
        <f>INT(F10913/100)</f>
        <v/>
      </c>
      <c r="I10913" t="n">
        <v>-4</v>
      </c>
      <c r="J10913" t="n">
        <v>0</v>
      </c>
      <c r="K10913" t="n">
        <v>-20</v>
      </c>
      <c r="L10913" t="n">
        <v>0</v>
      </c>
      <c r="M10913" t="n">
        <v>0</v>
      </c>
      <c r="O10913" t="n">
        <v>0</v>
      </c>
    </row>
    <row r="10914">
      <c r="A10914" s="8" t="n">
        <v>46229</v>
      </c>
      <c r="B10914" t="inlineStr">
        <is>
          <t>DL</t>
        </is>
      </c>
      <c r="C10914" s="9">
        <f>_xlfn.XLOOKUP(B10914,Carriers[Code],Carriers[Airline])</f>
        <v/>
      </c>
      <c r="D10914" t="n">
        <v>2196</v>
      </c>
      <c r="E10914" t="inlineStr">
        <is>
          <t>FLL</t>
        </is>
      </c>
      <c r="F10914" s="10" t="n">
        <v>1532</v>
      </c>
      <c r="G10914" t="inlineStr">
        <is>
          <t>1500-1559</t>
        </is>
      </c>
      <c r="H10914" s="9">
        <f>INT(F10914/100)</f>
        <v/>
      </c>
      <c r="I10914" t="n">
        <v>-5</v>
      </c>
      <c r="J10914" t="n">
        <v>0</v>
      </c>
      <c r="K10914" t="n">
        <v>-36</v>
      </c>
      <c r="L10914" t="n">
        <v>0</v>
      </c>
      <c r="M10914" t="n">
        <v>0</v>
      </c>
      <c r="O10914" t="n">
        <v>0</v>
      </c>
    </row>
    <row r="10915">
      <c r="A10915" s="8" t="n">
        <v>46229</v>
      </c>
      <c r="B10915" t="inlineStr">
        <is>
          <t>YX</t>
        </is>
      </c>
      <c r="C10915" s="9">
        <f>_xlfn.XLOOKUP(B10915,Carriers[Code],Carriers[Airline])</f>
        <v/>
      </c>
      <c r="D10915" t="n">
        <v>5657</v>
      </c>
      <c r="E10915" t="inlineStr">
        <is>
          <t>JAX</t>
        </is>
      </c>
      <c r="F10915" s="10" t="n">
        <v>1535</v>
      </c>
      <c r="G10915" t="inlineStr">
        <is>
          <t>1500-1559</t>
        </is>
      </c>
      <c r="H10915" s="9">
        <f>INT(F10915/100)</f>
        <v/>
      </c>
      <c r="I10915" t="n">
        <v>36</v>
      </c>
      <c r="J10915" t="n">
        <v>1</v>
      </c>
      <c r="K10915" t="n">
        <v>18</v>
      </c>
      <c r="L10915" t="n">
        <v>1</v>
      </c>
      <c r="M10915" t="n">
        <v>0</v>
      </c>
      <c r="O10915" t="n">
        <v>0</v>
      </c>
      <c r="P10915" t="n">
        <v>18</v>
      </c>
      <c r="Q10915" t="n">
        <v>0</v>
      </c>
      <c r="R10915" t="n">
        <v>0</v>
      </c>
      <c r="S10915" t="n">
        <v>0</v>
      </c>
      <c r="T10915" t="n">
        <v>0</v>
      </c>
    </row>
    <row r="10916">
      <c r="A10916" s="8" t="n">
        <v>46229</v>
      </c>
      <c r="B10916" t="inlineStr">
        <is>
          <t>B6</t>
        </is>
      </c>
      <c r="C10916" s="9">
        <f>_xlfn.XLOOKUP(B10916,Carriers[Code],Carriers[Airline])</f>
        <v/>
      </c>
      <c r="D10916" t="n">
        <v>1237</v>
      </c>
      <c r="E10916" t="inlineStr">
        <is>
          <t>DTW</t>
        </is>
      </c>
      <c r="F10916" s="10" t="n">
        <v>1538</v>
      </c>
      <c r="G10916" t="inlineStr">
        <is>
          <t>1500-1559</t>
        </is>
      </c>
      <c r="H10916" s="9">
        <f>INT(F10916/100)</f>
        <v/>
      </c>
      <c r="I10916" t="n">
        <v>-2</v>
      </c>
      <c r="J10916" t="n">
        <v>0</v>
      </c>
      <c r="K10916" t="n">
        <v>-5</v>
      </c>
      <c r="L10916" t="n">
        <v>0</v>
      </c>
      <c r="M10916" t="n">
        <v>0</v>
      </c>
      <c r="O10916" t="n">
        <v>0</v>
      </c>
    </row>
    <row r="10917">
      <c r="A10917" s="8" t="n">
        <v>46229</v>
      </c>
      <c r="B10917" t="inlineStr">
        <is>
          <t>B6</t>
        </is>
      </c>
      <c r="C10917" s="9">
        <f>_xlfn.XLOOKUP(B10917,Carriers[Code],Carriers[Airline])</f>
        <v/>
      </c>
      <c r="D10917" t="n">
        <v>2321</v>
      </c>
      <c r="E10917" t="inlineStr">
        <is>
          <t>PBI</t>
        </is>
      </c>
      <c r="F10917" s="10" t="n">
        <v>1539</v>
      </c>
      <c r="G10917" t="inlineStr">
        <is>
          <t>1500-1559</t>
        </is>
      </c>
      <c r="H10917" s="9">
        <f>INT(F10917/100)</f>
        <v/>
      </c>
      <c r="I10917" t="n">
        <v>-2</v>
      </c>
      <c r="J10917" t="n">
        <v>0</v>
      </c>
      <c r="K10917" t="n">
        <v>-23</v>
      </c>
      <c r="L10917" t="n">
        <v>0</v>
      </c>
      <c r="M10917" t="n">
        <v>0</v>
      </c>
      <c r="O10917" t="n">
        <v>0</v>
      </c>
    </row>
    <row r="10918">
      <c r="A10918" s="8" t="n">
        <v>46229</v>
      </c>
      <c r="B10918" t="inlineStr">
        <is>
          <t>B6</t>
        </is>
      </c>
      <c r="C10918" s="9">
        <f>_xlfn.XLOOKUP(B10918,Carriers[Code],Carriers[Airline])</f>
        <v/>
      </c>
      <c r="D10918" t="n">
        <v>781</v>
      </c>
      <c r="E10918" t="inlineStr">
        <is>
          <t>RIC</t>
        </is>
      </c>
      <c r="F10918" s="10" t="n">
        <v>1540</v>
      </c>
      <c r="G10918" t="inlineStr">
        <is>
          <t>1500-1559</t>
        </is>
      </c>
      <c r="H10918" s="9">
        <f>INT(F10918/100)</f>
        <v/>
      </c>
      <c r="I10918" t="n">
        <v>56</v>
      </c>
      <c r="J10918" t="n">
        <v>1</v>
      </c>
      <c r="K10918" t="n">
        <v>48</v>
      </c>
      <c r="L10918" t="n">
        <v>1</v>
      </c>
      <c r="M10918" t="n">
        <v>0</v>
      </c>
      <c r="O10918" t="n">
        <v>0</v>
      </c>
      <c r="P10918" t="n">
        <v>7</v>
      </c>
      <c r="Q10918" t="n">
        <v>0</v>
      </c>
      <c r="R10918" t="n">
        <v>0</v>
      </c>
      <c r="S10918" t="n">
        <v>0</v>
      </c>
      <c r="T10918" t="n">
        <v>41</v>
      </c>
    </row>
    <row r="10919">
      <c r="A10919" s="8" t="n">
        <v>46229</v>
      </c>
      <c r="B10919" t="inlineStr">
        <is>
          <t>DL</t>
        </is>
      </c>
      <c r="C10919" s="9">
        <f>_xlfn.XLOOKUP(B10919,Carriers[Code],Carriers[Airline])</f>
        <v/>
      </c>
      <c r="D10919" t="n">
        <v>2889</v>
      </c>
      <c r="E10919" t="inlineStr">
        <is>
          <t>SEA</t>
        </is>
      </c>
      <c r="F10919" s="10" t="n">
        <v>1540</v>
      </c>
      <c r="G10919" t="inlineStr">
        <is>
          <t>1500-1559</t>
        </is>
      </c>
      <c r="H10919" s="9">
        <f>INT(F10919/100)</f>
        <v/>
      </c>
      <c r="I10919" t="n">
        <v>-4</v>
      </c>
      <c r="J10919" t="n">
        <v>0</v>
      </c>
      <c r="K10919" t="n">
        <v>-29</v>
      </c>
      <c r="L10919" t="n">
        <v>0</v>
      </c>
      <c r="M10919" t="n">
        <v>0</v>
      </c>
      <c r="O10919" t="n">
        <v>0</v>
      </c>
    </row>
    <row r="10920">
      <c r="A10920" s="8" t="n">
        <v>46229</v>
      </c>
      <c r="B10920" t="inlineStr">
        <is>
          <t>YX</t>
        </is>
      </c>
      <c r="C10920" s="9">
        <f>_xlfn.XLOOKUP(B10920,Carriers[Code],Carriers[Airline])</f>
        <v/>
      </c>
      <c r="D10920" t="n">
        <v>5689</v>
      </c>
      <c r="E10920" t="inlineStr">
        <is>
          <t>DCA</t>
        </is>
      </c>
      <c r="F10920" s="10" t="n">
        <v>1545</v>
      </c>
      <c r="G10920" t="inlineStr">
        <is>
          <t>1500-1559</t>
        </is>
      </c>
      <c r="H10920" s="9">
        <f>INT(F10920/100)</f>
        <v/>
      </c>
      <c r="I10920" t="n">
        <v>-5</v>
      </c>
      <c r="J10920" t="n">
        <v>0</v>
      </c>
      <c r="K10920" t="n">
        <v>-12</v>
      </c>
      <c r="L10920" t="n">
        <v>0</v>
      </c>
      <c r="M10920" t="n">
        <v>0</v>
      </c>
      <c r="O10920" t="n">
        <v>0</v>
      </c>
    </row>
    <row r="10921">
      <c r="A10921" s="8" t="n">
        <v>46229</v>
      </c>
      <c r="B10921" t="inlineStr">
        <is>
          <t>AA</t>
        </is>
      </c>
      <c r="C10921" s="9">
        <f>_xlfn.XLOOKUP(B10921,Carriers[Code],Carriers[Airline])</f>
        <v/>
      </c>
      <c r="D10921" t="n">
        <v>1563</v>
      </c>
      <c r="E10921" t="inlineStr">
        <is>
          <t>ORD</t>
        </is>
      </c>
      <c r="F10921" s="10" t="n">
        <v>1549</v>
      </c>
      <c r="G10921" t="inlineStr">
        <is>
          <t>1500-1559</t>
        </is>
      </c>
      <c r="H10921" s="9">
        <f>INT(F10921/100)</f>
        <v/>
      </c>
      <c r="I10921" t="n">
        <v>104</v>
      </c>
      <c r="J10921" t="n">
        <v>1</v>
      </c>
      <c r="K10921" t="n">
        <v>81</v>
      </c>
      <c r="L10921" t="n">
        <v>1</v>
      </c>
      <c r="M10921" t="n">
        <v>0</v>
      </c>
      <c r="O10921" t="n">
        <v>0</v>
      </c>
      <c r="P10921" t="n">
        <v>17</v>
      </c>
      <c r="Q10921" t="n">
        <v>0</v>
      </c>
      <c r="R10921" t="n">
        <v>0</v>
      </c>
      <c r="S10921" t="n">
        <v>0</v>
      </c>
      <c r="T10921" t="n">
        <v>64</v>
      </c>
    </row>
    <row r="10922">
      <c r="A10922" s="8" t="n">
        <v>46229</v>
      </c>
      <c r="B10922" t="inlineStr">
        <is>
          <t>B6</t>
        </is>
      </c>
      <c r="C10922" s="9">
        <f>_xlfn.XLOOKUP(B10922,Carriers[Code],Carriers[Airline])</f>
        <v/>
      </c>
      <c r="D10922" t="n">
        <v>233</v>
      </c>
      <c r="E10922" t="inlineStr">
        <is>
          <t>SFO</t>
        </is>
      </c>
      <c r="F10922" s="10" t="n">
        <v>1550</v>
      </c>
      <c r="G10922" t="inlineStr">
        <is>
          <t>1500-1559</t>
        </is>
      </c>
      <c r="H10922" s="9">
        <f>INT(F10922/100)</f>
        <v/>
      </c>
      <c r="I10922" t="n">
        <v>35</v>
      </c>
      <c r="J10922" t="n">
        <v>1</v>
      </c>
      <c r="K10922" t="n">
        <v>27</v>
      </c>
      <c r="L10922" t="n">
        <v>1</v>
      </c>
      <c r="M10922" t="n">
        <v>0</v>
      </c>
      <c r="O10922" t="n">
        <v>0</v>
      </c>
      <c r="P10922" t="n">
        <v>27</v>
      </c>
      <c r="Q10922" t="n">
        <v>0</v>
      </c>
      <c r="R10922" t="n">
        <v>0</v>
      </c>
      <c r="S10922" t="n">
        <v>0</v>
      </c>
      <c r="T10922" t="n">
        <v>0</v>
      </c>
    </row>
    <row r="10923">
      <c r="A10923" s="8" t="n">
        <v>46229</v>
      </c>
      <c r="B10923" t="inlineStr">
        <is>
          <t>YX</t>
        </is>
      </c>
      <c r="C10923" s="9">
        <f>_xlfn.XLOOKUP(B10923,Carriers[Code],Carriers[Airline])</f>
        <v/>
      </c>
      <c r="D10923" t="n">
        <v>5644</v>
      </c>
      <c r="E10923" t="inlineStr">
        <is>
          <t>BWI</t>
        </is>
      </c>
      <c r="F10923" s="10" t="n">
        <v>1550</v>
      </c>
      <c r="G10923" t="inlineStr">
        <is>
          <t>1500-1559</t>
        </is>
      </c>
      <c r="H10923" s="9">
        <f>INT(F10923/100)</f>
        <v/>
      </c>
      <c r="I10923" t="n">
        <v>-6</v>
      </c>
      <c r="J10923" t="n">
        <v>0</v>
      </c>
      <c r="K10923" t="n">
        <v>-19</v>
      </c>
      <c r="L10923" t="n">
        <v>0</v>
      </c>
      <c r="M10923" t="n">
        <v>0</v>
      </c>
      <c r="O10923" t="n">
        <v>0</v>
      </c>
    </row>
    <row r="10924">
      <c r="A10924" s="8" t="n">
        <v>46229</v>
      </c>
      <c r="B10924" t="inlineStr">
        <is>
          <t>UA</t>
        </is>
      </c>
      <c r="C10924" s="9">
        <f>_xlfn.XLOOKUP(B10924,Carriers[Code],Carriers[Airline])</f>
        <v/>
      </c>
      <c r="D10924" t="n">
        <v>1183</v>
      </c>
      <c r="E10924" t="inlineStr">
        <is>
          <t>IAH</t>
        </is>
      </c>
      <c r="F10924" s="10" t="n">
        <v>1554</v>
      </c>
      <c r="G10924" t="inlineStr">
        <is>
          <t>1500-1559</t>
        </is>
      </c>
      <c r="H10924" s="9">
        <f>INT(F10924/100)</f>
        <v/>
      </c>
      <c r="I10924" t="n">
        <v>-3</v>
      </c>
      <c r="J10924" t="n">
        <v>0</v>
      </c>
      <c r="K10924" t="n">
        <v>-27</v>
      </c>
      <c r="L10924" t="n">
        <v>0</v>
      </c>
      <c r="M10924" t="n">
        <v>0</v>
      </c>
      <c r="O10924" t="n">
        <v>0</v>
      </c>
    </row>
    <row r="10925">
      <c r="A10925" s="8" t="n">
        <v>46229</v>
      </c>
      <c r="B10925" t="inlineStr">
        <is>
          <t>B6</t>
        </is>
      </c>
      <c r="C10925" s="9">
        <f>_xlfn.XLOOKUP(B10925,Carriers[Code],Carriers[Airline])</f>
        <v/>
      </c>
      <c r="D10925" t="n">
        <v>487</v>
      </c>
      <c r="E10925" t="inlineStr">
        <is>
          <t>LAX</t>
        </is>
      </c>
      <c r="F10925" s="10" t="n">
        <v>1555</v>
      </c>
      <c r="G10925" t="inlineStr">
        <is>
          <t>1500-1559</t>
        </is>
      </c>
      <c r="H10925" s="9">
        <f>INT(F10925/100)</f>
        <v/>
      </c>
      <c r="I10925" t="n">
        <v>3</v>
      </c>
      <c r="J10925" t="n">
        <v>0</v>
      </c>
      <c r="K10925" t="n">
        <v>-4</v>
      </c>
      <c r="L10925" t="n">
        <v>0</v>
      </c>
      <c r="M10925" t="n">
        <v>0</v>
      </c>
      <c r="O10925" t="n">
        <v>0</v>
      </c>
    </row>
    <row r="10926">
      <c r="A10926" s="8" t="n">
        <v>46229</v>
      </c>
      <c r="B10926" t="inlineStr">
        <is>
          <t>YX</t>
        </is>
      </c>
      <c r="C10926" s="9">
        <f>_xlfn.XLOOKUP(B10926,Carriers[Code],Carriers[Airline])</f>
        <v/>
      </c>
      <c r="D10926" t="n">
        <v>5726</v>
      </c>
      <c r="E10926" t="inlineStr">
        <is>
          <t>LGA</t>
        </is>
      </c>
      <c r="F10926" s="10" t="n">
        <v>1600</v>
      </c>
      <c r="G10926" t="inlineStr">
        <is>
          <t>1600-1659</t>
        </is>
      </c>
      <c r="H10926" s="9">
        <f>INT(F10926/100)</f>
        <v/>
      </c>
      <c r="I10926" t="n">
        <v>-10</v>
      </c>
      <c r="J10926" t="n">
        <v>0</v>
      </c>
      <c r="K10926" t="n">
        <v>-29</v>
      </c>
      <c r="L10926" t="n">
        <v>0</v>
      </c>
      <c r="M10926" t="n">
        <v>0</v>
      </c>
      <c r="O10926" t="n">
        <v>0</v>
      </c>
    </row>
    <row r="10927">
      <c r="A10927" s="8" t="n">
        <v>46229</v>
      </c>
      <c r="B10927" t="inlineStr">
        <is>
          <t>DL</t>
        </is>
      </c>
      <c r="C10927" s="9">
        <f>_xlfn.XLOOKUP(B10927,Carriers[Code],Carriers[Airline])</f>
        <v/>
      </c>
      <c r="D10927" t="n">
        <v>1439</v>
      </c>
      <c r="E10927" t="inlineStr">
        <is>
          <t>TPA</t>
        </is>
      </c>
      <c r="F10927" s="10" t="n">
        <v>1605</v>
      </c>
      <c r="G10927" t="inlineStr">
        <is>
          <t>1600-1659</t>
        </is>
      </c>
      <c r="H10927" s="9">
        <f>INT(F10927/100)</f>
        <v/>
      </c>
      <c r="I10927" t="n">
        <v>-6</v>
      </c>
      <c r="J10927" t="n">
        <v>0</v>
      </c>
      <c r="K10927" t="n">
        <v>-42</v>
      </c>
      <c r="L10927" t="n">
        <v>0</v>
      </c>
      <c r="M10927" t="n">
        <v>0</v>
      </c>
      <c r="O10927" t="n">
        <v>0</v>
      </c>
    </row>
    <row r="10928">
      <c r="A10928" s="8" t="n">
        <v>46229</v>
      </c>
      <c r="B10928" t="inlineStr">
        <is>
          <t>AA</t>
        </is>
      </c>
      <c r="C10928" s="9">
        <f>_xlfn.XLOOKUP(B10928,Carriers[Code],Carriers[Airline])</f>
        <v/>
      </c>
      <c r="D10928" t="n">
        <v>1595</v>
      </c>
      <c r="E10928" t="inlineStr">
        <is>
          <t>DFW</t>
        </is>
      </c>
      <c r="F10928" s="10" t="n">
        <v>1606</v>
      </c>
      <c r="G10928" t="inlineStr">
        <is>
          <t>1600-1659</t>
        </is>
      </c>
      <c r="H10928" s="9">
        <f>INT(F10928/100)</f>
        <v/>
      </c>
      <c r="I10928" t="n">
        <v>-4</v>
      </c>
      <c r="J10928" t="n">
        <v>0</v>
      </c>
      <c r="K10928" t="n">
        <v>-50</v>
      </c>
      <c r="L10928" t="n">
        <v>0</v>
      </c>
      <c r="M10928" t="n">
        <v>0</v>
      </c>
      <c r="O10928" t="n">
        <v>0</v>
      </c>
    </row>
    <row r="10929">
      <c r="A10929" s="8" t="n">
        <v>46229</v>
      </c>
      <c r="B10929" t="inlineStr">
        <is>
          <t>YX</t>
        </is>
      </c>
      <c r="C10929" s="9">
        <f>_xlfn.XLOOKUP(B10929,Carriers[Code],Carriers[Airline])</f>
        <v/>
      </c>
      <c r="D10929" t="n">
        <v>5665</v>
      </c>
      <c r="E10929" t="inlineStr">
        <is>
          <t>RIC</t>
        </is>
      </c>
      <c r="F10929" s="10" t="n">
        <v>1610</v>
      </c>
      <c r="G10929" t="inlineStr">
        <is>
          <t>1600-1659</t>
        </is>
      </c>
      <c r="H10929" s="9">
        <f>INT(F10929/100)</f>
        <v/>
      </c>
      <c r="I10929" t="n">
        <v>-4</v>
      </c>
      <c r="J10929" t="n">
        <v>0</v>
      </c>
      <c r="K10929" t="n">
        <v>-32</v>
      </c>
      <c r="L10929" t="n">
        <v>0</v>
      </c>
      <c r="M10929" t="n">
        <v>0</v>
      </c>
      <c r="O10929" t="n">
        <v>0</v>
      </c>
    </row>
    <row r="10930">
      <c r="A10930" s="8" t="n">
        <v>46229</v>
      </c>
      <c r="B10930" t="inlineStr">
        <is>
          <t>B6</t>
        </is>
      </c>
      <c r="C10930" s="9">
        <f>_xlfn.XLOOKUP(B10930,Carriers[Code],Carriers[Airline])</f>
        <v/>
      </c>
      <c r="D10930" t="n">
        <v>1355</v>
      </c>
      <c r="E10930" t="inlineStr">
        <is>
          <t>DCA</t>
        </is>
      </c>
      <c r="F10930" s="10" t="n">
        <v>1614</v>
      </c>
      <c r="G10930" t="inlineStr">
        <is>
          <t>1600-1659</t>
        </is>
      </c>
      <c r="H10930" s="9">
        <f>INT(F10930/100)</f>
        <v/>
      </c>
      <c r="I10930" t="n">
        <v>-2</v>
      </c>
      <c r="J10930" t="n">
        <v>0</v>
      </c>
      <c r="K10930" t="n">
        <v>-12</v>
      </c>
      <c r="L10930" t="n">
        <v>0</v>
      </c>
      <c r="M10930" t="n">
        <v>0</v>
      </c>
      <c r="O10930" t="n">
        <v>0</v>
      </c>
    </row>
    <row r="10931">
      <c r="A10931" s="8" t="n">
        <v>46229</v>
      </c>
      <c r="B10931" t="inlineStr">
        <is>
          <t>DL</t>
        </is>
      </c>
      <c r="C10931" s="9">
        <f>_xlfn.XLOOKUP(B10931,Carriers[Code],Carriers[Airline])</f>
        <v/>
      </c>
      <c r="D10931" t="n">
        <v>2646</v>
      </c>
      <c r="E10931" t="inlineStr">
        <is>
          <t>ORD</t>
        </is>
      </c>
      <c r="F10931" s="10" t="n">
        <v>1615</v>
      </c>
      <c r="G10931" t="inlineStr">
        <is>
          <t>1600-1659</t>
        </is>
      </c>
      <c r="H10931" s="9">
        <f>INT(F10931/100)</f>
        <v/>
      </c>
      <c r="I10931" t="n">
        <v>56</v>
      </c>
      <c r="J10931" t="n">
        <v>1</v>
      </c>
      <c r="K10931" t="n">
        <v>37</v>
      </c>
      <c r="L10931" t="n">
        <v>1</v>
      </c>
      <c r="M10931" t="n">
        <v>0</v>
      </c>
      <c r="O10931" t="n">
        <v>0</v>
      </c>
      <c r="P10931" t="n">
        <v>0</v>
      </c>
      <c r="Q10931" t="n">
        <v>0</v>
      </c>
      <c r="R10931" t="n">
        <v>0</v>
      </c>
      <c r="S10931" t="n">
        <v>0</v>
      </c>
      <c r="T10931" t="n">
        <v>37</v>
      </c>
    </row>
    <row r="10932">
      <c r="A10932" s="8" t="n">
        <v>46229</v>
      </c>
      <c r="B10932" t="inlineStr">
        <is>
          <t>UA</t>
        </is>
      </c>
      <c r="C10932" s="9">
        <f>_xlfn.XLOOKUP(B10932,Carriers[Code],Carriers[Airline])</f>
        <v/>
      </c>
      <c r="D10932" t="n">
        <v>512</v>
      </c>
      <c r="E10932" t="inlineStr">
        <is>
          <t>SFO</t>
        </is>
      </c>
      <c r="F10932" s="10" t="n">
        <v>1615</v>
      </c>
      <c r="G10932" t="inlineStr">
        <is>
          <t>1600-1659</t>
        </is>
      </c>
      <c r="H10932" s="9">
        <f>INT(F10932/100)</f>
        <v/>
      </c>
      <c r="I10932" t="n">
        <v>4</v>
      </c>
      <c r="J10932" t="n">
        <v>0</v>
      </c>
      <c r="K10932" t="n">
        <v>-15</v>
      </c>
      <c r="L10932" t="n">
        <v>0</v>
      </c>
      <c r="M10932" t="n">
        <v>0</v>
      </c>
      <c r="O10932" t="n">
        <v>0</v>
      </c>
    </row>
    <row r="10933">
      <c r="A10933" s="8" t="n">
        <v>46229</v>
      </c>
      <c r="B10933" t="inlineStr">
        <is>
          <t>YX</t>
        </is>
      </c>
      <c r="C10933" s="9">
        <f>_xlfn.XLOOKUP(B10933,Carriers[Code],Carriers[Airline])</f>
        <v/>
      </c>
      <c r="D10933" t="n">
        <v>5680</v>
      </c>
      <c r="E10933" t="inlineStr">
        <is>
          <t>PIT</t>
        </is>
      </c>
      <c r="F10933" s="10" t="n">
        <v>1615</v>
      </c>
      <c r="G10933" t="inlineStr">
        <is>
          <t>1600-1659</t>
        </is>
      </c>
      <c r="H10933" s="9">
        <f>INT(F10933/100)</f>
        <v/>
      </c>
      <c r="I10933" t="n">
        <v>-10</v>
      </c>
      <c r="J10933" t="n">
        <v>0</v>
      </c>
      <c r="K10933" t="n">
        <v>-33</v>
      </c>
      <c r="L10933" t="n">
        <v>0</v>
      </c>
      <c r="M10933" t="n">
        <v>0</v>
      </c>
      <c r="O10933" t="n">
        <v>0</v>
      </c>
    </row>
    <row r="10934">
      <c r="A10934" s="8" t="n">
        <v>46229</v>
      </c>
      <c r="B10934" t="inlineStr">
        <is>
          <t>B6</t>
        </is>
      </c>
      <c r="C10934" s="9">
        <f>_xlfn.XLOOKUP(B10934,Carriers[Code],Carriers[Airline])</f>
        <v/>
      </c>
      <c r="D10934" t="n">
        <v>391</v>
      </c>
      <c r="E10934" t="inlineStr">
        <is>
          <t>TPA</t>
        </is>
      </c>
      <c r="F10934" s="10" t="n">
        <v>1619</v>
      </c>
      <c r="G10934" t="inlineStr">
        <is>
          <t>1600-1659</t>
        </is>
      </c>
      <c r="H10934" s="9">
        <f>INT(F10934/100)</f>
        <v/>
      </c>
      <c r="I10934" t="n">
        <v>-4</v>
      </c>
      <c r="J10934" t="n">
        <v>0</v>
      </c>
      <c r="K10934" t="n">
        <v>-21</v>
      </c>
      <c r="L10934" t="n">
        <v>0</v>
      </c>
      <c r="M10934" t="n">
        <v>0</v>
      </c>
      <c r="O10934" t="n">
        <v>0</v>
      </c>
    </row>
    <row r="10935">
      <c r="A10935" s="8" t="n">
        <v>46229</v>
      </c>
      <c r="B10935" t="inlineStr">
        <is>
          <t>B6</t>
        </is>
      </c>
      <c r="C10935" s="9">
        <f>_xlfn.XLOOKUP(B10935,Carriers[Code],Carriers[Airline])</f>
        <v/>
      </c>
      <c r="D10935" t="n">
        <v>319</v>
      </c>
      <c r="E10935" t="inlineStr">
        <is>
          <t>SAN</t>
        </is>
      </c>
      <c r="F10935" s="10" t="n">
        <v>1620</v>
      </c>
      <c r="G10935" t="inlineStr">
        <is>
          <t>1600-1659</t>
        </is>
      </c>
      <c r="H10935" s="9">
        <f>INT(F10935/100)</f>
        <v/>
      </c>
      <c r="I10935" t="n">
        <v>-5</v>
      </c>
      <c r="J10935" t="n">
        <v>0</v>
      </c>
      <c r="K10935" t="n">
        <v>-35</v>
      </c>
      <c r="L10935" t="n">
        <v>0</v>
      </c>
      <c r="M10935" t="n">
        <v>0</v>
      </c>
      <c r="O10935" t="n">
        <v>0</v>
      </c>
    </row>
    <row r="10936">
      <c r="A10936" s="8" t="n">
        <v>46229</v>
      </c>
      <c r="B10936" t="inlineStr">
        <is>
          <t>B6</t>
        </is>
      </c>
      <c r="C10936" s="9">
        <f>_xlfn.XLOOKUP(B10936,Carriers[Code],Carriers[Airline])</f>
        <v/>
      </c>
      <c r="D10936" t="n">
        <v>2065</v>
      </c>
      <c r="E10936" t="inlineStr">
        <is>
          <t>RSW</t>
        </is>
      </c>
      <c r="F10936" s="10" t="n">
        <v>1622</v>
      </c>
      <c r="G10936" t="inlineStr">
        <is>
          <t>1600-1659</t>
        </is>
      </c>
      <c r="H10936" s="9">
        <f>INT(F10936/100)</f>
        <v/>
      </c>
      <c r="I10936" t="n">
        <v>99</v>
      </c>
      <c r="J10936" t="n">
        <v>1</v>
      </c>
      <c r="K10936" t="n">
        <v>83</v>
      </c>
      <c r="L10936" t="n">
        <v>1</v>
      </c>
      <c r="M10936" t="n">
        <v>0</v>
      </c>
      <c r="O10936" t="n">
        <v>0</v>
      </c>
      <c r="P10936" t="n">
        <v>26</v>
      </c>
      <c r="Q10936" t="n">
        <v>0</v>
      </c>
      <c r="R10936" t="n">
        <v>0</v>
      </c>
      <c r="S10936" t="n">
        <v>0</v>
      </c>
      <c r="T10936" t="n">
        <v>57</v>
      </c>
    </row>
    <row r="10937">
      <c r="A10937" s="8" t="n">
        <v>46229</v>
      </c>
      <c r="B10937" t="inlineStr">
        <is>
          <t>DL</t>
        </is>
      </c>
      <c r="C10937" s="9">
        <f>_xlfn.XLOOKUP(B10937,Carriers[Code],Carriers[Airline])</f>
        <v/>
      </c>
      <c r="D10937" t="n">
        <v>318</v>
      </c>
      <c r="E10937" t="inlineStr">
        <is>
          <t>LAX</t>
        </is>
      </c>
      <c r="F10937" s="10" t="n">
        <v>1625</v>
      </c>
      <c r="G10937" t="inlineStr">
        <is>
          <t>1600-1659</t>
        </is>
      </c>
      <c r="H10937" s="9">
        <f>INT(F10937/100)</f>
        <v/>
      </c>
      <c r="I10937" t="n">
        <v>-7</v>
      </c>
      <c r="J10937" t="n">
        <v>0</v>
      </c>
      <c r="K10937" t="n">
        <v>-29</v>
      </c>
      <c r="L10937" t="n">
        <v>0</v>
      </c>
      <c r="M10937" t="n">
        <v>0</v>
      </c>
      <c r="O10937" t="n">
        <v>0</v>
      </c>
    </row>
    <row r="10938">
      <c r="A10938" s="8" t="n">
        <v>46229</v>
      </c>
      <c r="B10938" t="inlineStr">
        <is>
          <t>WN</t>
        </is>
      </c>
      <c r="C10938" s="9">
        <f>_xlfn.XLOOKUP(B10938,Carriers[Code],Carriers[Airline])</f>
        <v/>
      </c>
      <c r="D10938" t="n">
        <v>749</v>
      </c>
      <c r="E10938" t="inlineStr">
        <is>
          <t>SAN</t>
        </is>
      </c>
      <c r="F10938" s="10" t="n">
        <v>1625</v>
      </c>
      <c r="G10938" t="inlineStr">
        <is>
          <t>1600-1659</t>
        </is>
      </c>
      <c r="H10938" s="9">
        <f>INT(F10938/100)</f>
        <v/>
      </c>
      <c r="I10938" t="n">
        <v>1</v>
      </c>
      <c r="J10938" t="n">
        <v>0</v>
      </c>
      <c r="K10938" t="n">
        <v>-16</v>
      </c>
      <c r="L10938" t="n">
        <v>0</v>
      </c>
      <c r="M10938" t="n">
        <v>0</v>
      </c>
      <c r="O10938" t="n">
        <v>0</v>
      </c>
    </row>
    <row r="10939">
      <c r="A10939" s="8" t="n">
        <v>46229</v>
      </c>
      <c r="B10939" t="inlineStr">
        <is>
          <t>YX</t>
        </is>
      </c>
      <c r="C10939" s="9">
        <f>_xlfn.XLOOKUP(B10939,Carriers[Code],Carriers[Airline])</f>
        <v/>
      </c>
      <c r="D10939" t="n">
        <v>5619</v>
      </c>
      <c r="E10939" t="inlineStr">
        <is>
          <t>MKE</t>
        </is>
      </c>
      <c r="F10939" s="10" t="n">
        <v>1625</v>
      </c>
      <c r="G10939" t="inlineStr">
        <is>
          <t>1600-1659</t>
        </is>
      </c>
      <c r="H10939" s="9">
        <f>INT(F10939/100)</f>
        <v/>
      </c>
      <c r="I10939" t="n">
        <v>-3</v>
      </c>
      <c r="J10939" t="n">
        <v>0</v>
      </c>
      <c r="K10939" t="n">
        <v>-28</v>
      </c>
      <c r="L10939" t="n">
        <v>0</v>
      </c>
      <c r="M10939" t="n">
        <v>0</v>
      </c>
      <c r="O10939" t="n">
        <v>0</v>
      </c>
    </row>
    <row r="10940">
      <c r="A10940" s="8" t="n">
        <v>46229</v>
      </c>
      <c r="B10940" t="inlineStr">
        <is>
          <t>DL</t>
        </is>
      </c>
      <c r="C10940" s="9">
        <f>_xlfn.XLOOKUP(B10940,Carriers[Code],Carriers[Airline])</f>
        <v/>
      </c>
      <c r="D10940" t="n">
        <v>399</v>
      </c>
      <c r="E10940" t="inlineStr">
        <is>
          <t>ATL</t>
        </is>
      </c>
      <c r="F10940" s="10" t="n">
        <v>1630</v>
      </c>
      <c r="G10940" t="inlineStr">
        <is>
          <t>1600-1659</t>
        </is>
      </c>
      <c r="H10940" s="9">
        <f>INT(F10940/100)</f>
        <v/>
      </c>
      <c r="I10940" t="n">
        <v>-6</v>
      </c>
      <c r="J10940" t="n">
        <v>0</v>
      </c>
      <c r="K10940" t="n">
        <v>-49</v>
      </c>
      <c r="L10940" t="n">
        <v>0</v>
      </c>
      <c r="M10940" t="n">
        <v>0</v>
      </c>
      <c r="O10940" t="n">
        <v>0</v>
      </c>
    </row>
    <row r="10941">
      <c r="A10941" s="8" t="n">
        <v>46229</v>
      </c>
      <c r="B10941" t="inlineStr">
        <is>
          <t>AS</t>
        </is>
      </c>
      <c r="C10941" s="9">
        <f>_xlfn.XLOOKUP(B10941,Carriers[Code],Carriers[Airline])</f>
        <v/>
      </c>
      <c r="D10941" t="n">
        <v>389</v>
      </c>
      <c r="E10941" t="inlineStr">
        <is>
          <t>SAN</t>
        </is>
      </c>
      <c r="F10941" s="10" t="n">
        <v>1633</v>
      </c>
      <c r="G10941" t="inlineStr">
        <is>
          <t>1600-1659</t>
        </is>
      </c>
      <c r="H10941" s="9">
        <f>INT(F10941/100)</f>
        <v/>
      </c>
      <c r="I10941" t="n">
        <v>48</v>
      </c>
      <c r="J10941" t="n">
        <v>1</v>
      </c>
      <c r="K10941" t="n">
        <v>6</v>
      </c>
      <c r="L10941" t="n">
        <v>0</v>
      </c>
      <c r="M10941" t="n">
        <v>0</v>
      </c>
      <c r="O10941" t="n">
        <v>0</v>
      </c>
    </row>
    <row r="10942">
      <c r="A10942" s="8" t="n">
        <v>46229</v>
      </c>
      <c r="B10942" t="inlineStr">
        <is>
          <t>YX</t>
        </is>
      </c>
      <c r="C10942" s="9">
        <f>_xlfn.XLOOKUP(B10942,Carriers[Code],Carriers[Airline])</f>
        <v/>
      </c>
      <c r="D10942" t="n">
        <v>4709</v>
      </c>
      <c r="E10942" t="inlineStr">
        <is>
          <t>ROC</t>
        </is>
      </c>
      <c r="F10942" s="10" t="n">
        <v>1640</v>
      </c>
      <c r="G10942" t="inlineStr">
        <is>
          <t>1600-1659</t>
        </is>
      </c>
      <c r="H10942" s="9">
        <f>INT(F10942/100)</f>
        <v/>
      </c>
      <c r="I10942" t="n">
        <v>-3</v>
      </c>
      <c r="J10942" t="n">
        <v>0</v>
      </c>
      <c r="K10942" t="n">
        <v>-29</v>
      </c>
      <c r="L10942" t="n">
        <v>0</v>
      </c>
      <c r="M10942" t="n">
        <v>0</v>
      </c>
      <c r="O10942" t="n">
        <v>0</v>
      </c>
    </row>
    <row r="10943">
      <c r="A10943" s="8" t="n">
        <v>46229</v>
      </c>
      <c r="B10943" t="inlineStr">
        <is>
          <t>WN</t>
        </is>
      </c>
      <c r="C10943" s="9">
        <f>_xlfn.XLOOKUP(B10943,Carriers[Code],Carriers[Airline])</f>
        <v/>
      </c>
      <c r="D10943" t="n">
        <v>2777</v>
      </c>
      <c r="E10943" t="inlineStr">
        <is>
          <t>MDW</t>
        </is>
      </c>
      <c r="F10943" s="10" t="n">
        <v>1645</v>
      </c>
      <c r="G10943" t="inlineStr">
        <is>
          <t>1600-1659</t>
        </is>
      </c>
      <c r="H10943" s="9">
        <f>INT(F10943/100)</f>
        <v/>
      </c>
      <c r="I10943" t="n">
        <v>20</v>
      </c>
      <c r="J10943" t="n">
        <v>1</v>
      </c>
      <c r="K10943" t="n">
        <v>-4</v>
      </c>
      <c r="L10943" t="n">
        <v>0</v>
      </c>
      <c r="M10943" t="n">
        <v>0</v>
      </c>
      <c r="O10943" t="n">
        <v>0</v>
      </c>
    </row>
    <row r="10944">
      <c r="A10944" s="8" t="n">
        <v>46229</v>
      </c>
      <c r="B10944" t="inlineStr">
        <is>
          <t>AA</t>
        </is>
      </c>
      <c r="C10944" s="9">
        <f>_xlfn.XLOOKUP(B10944,Carriers[Code],Carriers[Airline])</f>
        <v/>
      </c>
      <c r="D10944" t="n">
        <v>1573</v>
      </c>
      <c r="E10944" t="inlineStr">
        <is>
          <t>CLT</t>
        </is>
      </c>
      <c r="F10944" s="10" t="n">
        <v>1646</v>
      </c>
      <c r="G10944" t="inlineStr">
        <is>
          <t>1600-1659</t>
        </is>
      </c>
      <c r="H10944" s="9">
        <f>INT(F10944/100)</f>
        <v/>
      </c>
      <c r="I10944" t="n">
        <v>10</v>
      </c>
      <c r="J10944" t="n">
        <v>0</v>
      </c>
      <c r="K10944" t="n">
        <v>-21</v>
      </c>
      <c r="L10944" t="n">
        <v>0</v>
      </c>
      <c r="M10944" t="n">
        <v>0</v>
      </c>
      <c r="O10944" t="n">
        <v>0</v>
      </c>
    </row>
    <row r="10945">
      <c r="A10945" s="8" t="n">
        <v>46229</v>
      </c>
      <c r="B10945" t="inlineStr">
        <is>
          <t>B6</t>
        </is>
      </c>
      <c r="C10945" s="9">
        <f>_xlfn.XLOOKUP(B10945,Carriers[Code],Carriers[Airline])</f>
        <v/>
      </c>
      <c r="D10945" t="n">
        <v>509</v>
      </c>
      <c r="E10945" t="inlineStr">
        <is>
          <t>JAX</t>
        </is>
      </c>
      <c r="F10945" s="10" t="n">
        <v>1650</v>
      </c>
      <c r="G10945" t="inlineStr">
        <is>
          <t>1600-1659</t>
        </is>
      </c>
      <c r="H10945" s="9">
        <f>INT(F10945/100)</f>
        <v/>
      </c>
      <c r="I10945" t="n">
        <v>69</v>
      </c>
      <c r="J10945" t="n">
        <v>1</v>
      </c>
      <c r="K10945" t="n">
        <v>60</v>
      </c>
      <c r="L10945" t="n">
        <v>1</v>
      </c>
      <c r="M10945" t="n">
        <v>0</v>
      </c>
      <c r="O10945" t="n">
        <v>0</v>
      </c>
      <c r="P10945" t="n">
        <v>0</v>
      </c>
      <c r="Q10945" t="n">
        <v>0</v>
      </c>
      <c r="R10945" t="n">
        <v>0</v>
      </c>
      <c r="S10945" t="n">
        <v>0</v>
      </c>
      <c r="T10945" t="n">
        <v>60</v>
      </c>
    </row>
    <row r="10946">
      <c r="A10946" s="8" t="n">
        <v>46229</v>
      </c>
      <c r="B10946" t="inlineStr">
        <is>
          <t>B6</t>
        </is>
      </c>
      <c r="C10946" s="9">
        <f>_xlfn.XLOOKUP(B10946,Carriers[Code],Carriers[Airline])</f>
        <v/>
      </c>
      <c r="D10946" t="n">
        <v>1263</v>
      </c>
      <c r="E10946" t="inlineStr">
        <is>
          <t>TVC</t>
        </is>
      </c>
      <c r="F10946" s="10" t="n">
        <v>1653</v>
      </c>
      <c r="G10946" t="inlineStr">
        <is>
          <t>1600-1659</t>
        </is>
      </c>
      <c r="H10946" s="9">
        <f>INT(F10946/100)</f>
        <v/>
      </c>
      <c r="I10946" t="n">
        <v>-1</v>
      </c>
      <c r="J10946" t="n">
        <v>0</v>
      </c>
      <c r="K10946" t="n">
        <v>-20</v>
      </c>
      <c r="L10946" t="n">
        <v>0</v>
      </c>
      <c r="M10946" t="n">
        <v>0</v>
      </c>
      <c r="O10946" t="n">
        <v>0</v>
      </c>
    </row>
    <row r="10947">
      <c r="A10947" s="8" t="n">
        <v>46229</v>
      </c>
      <c r="B10947" t="inlineStr">
        <is>
          <t>AS</t>
        </is>
      </c>
      <c r="C10947" s="9">
        <f>_xlfn.XLOOKUP(B10947,Carriers[Code],Carriers[Airline])</f>
        <v/>
      </c>
      <c r="D10947" t="n">
        <v>1319</v>
      </c>
      <c r="E10947" t="inlineStr">
        <is>
          <t>PDX</t>
        </is>
      </c>
      <c r="F10947" s="10" t="n">
        <v>1654</v>
      </c>
      <c r="G10947" t="inlineStr">
        <is>
          <t>1600-1659</t>
        </is>
      </c>
      <c r="H10947" s="9">
        <f>INT(F10947/100)</f>
        <v/>
      </c>
      <c r="I10947" t="n">
        <v>8</v>
      </c>
      <c r="J10947" t="n">
        <v>0</v>
      </c>
      <c r="K10947" t="n">
        <v>-7</v>
      </c>
      <c r="L10947" t="n">
        <v>0</v>
      </c>
      <c r="M10947" t="n">
        <v>0</v>
      </c>
      <c r="O10947" t="n">
        <v>0</v>
      </c>
    </row>
    <row r="10948">
      <c r="A10948" s="8" t="n">
        <v>46229</v>
      </c>
      <c r="B10948" t="inlineStr">
        <is>
          <t>B6</t>
        </is>
      </c>
      <c r="C10948" s="9">
        <f>_xlfn.XLOOKUP(B10948,Carriers[Code],Carriers[Airline])</f>
        <v/>
      </c>
      <c r="D10948" t="n">
        <v>317</v>
      </c>
      <c r="E10948" t="inlineStr">
        <is>
          <t>JFK</t>
        </is>
      </c>
      <c r="F10948" s="10" t="n">
        <v>1655</v>
      </c>
      <c r="G10948" t="inlineStr">
        <is>
          <t>1600-1659</t>
        </is>
      </c>
      <c r="H10948" s="9">
        <f>INT(F10948/100)</f>
        <v/>
      </c>
      <c r="I10948" t="n">
        <v>5</v>
      </c>
      <c r="J10948" t="n">
        <v>0</v>
      </c>
      <c r="K10948" t="n">
        <v>-6</v>
      </c>
      <c r="L10948" t="n">
        <v>0</v>
      </c>
      <c r="M10948" t="n">
        <v>0</v>
      </c>
      <c r="O10948" t="n">
        <v>0</v>
      </c>
    </row>
    <row r="10949">
      <c r="A10949" s="8" t="n">
        <v>46229</v>
      </c>
      <c r="B10949" t="inlineStr">
        <is>
          <t>B6</t>
        </is>
      </c>
      <c r="C10949" s="9">
        <f>_xlfn.XLOOKUP(B10949,Carriers[Code],Carriers[Airline])</f>
        <v/>
      </c>
      <c r="D10949" t="n">
        <v>507</v>
      </c>
      <c r="E10949" t="inlineStr">
        <is>
          <t>BNA</t>
        </is>
      </c>
      <c r="F10949" s="10" t="n">
        <v>1655</v>
      </c>
      <c r="G10949" t="inlineStr">
        <is>
          <t>1600-1659</t>
        </is>
      </c>
      <c r="H10949" s="9">
        <f>INT(F10949/100)</f>
        <v/>
      </c>
      <c r="I10949" t="n">
        <v>65</v>
      </c>
      <c r="J10949" t="n">
        <v>1</v>
      </c>
      <c r="K10949" t="n">
        <v>69</v>
      </c>
      <c r="L10949" t="n">
        <v>1</v>
      </c>
      <c r="M10949" t="n">
        <v>0</v>
      </c>
      <c r="O10949" t="n">
        <v>0</v>
      </c>
      <c r="P10949" t="n">
        <v>0</v>
      </c>
      <c r="Q10949" t="n">
        <v>0</v>
      </c>
      <c r="R10949" t="n">
        <v>38</v>
      </c>
      <c r="S10949" t="n">
        <v>0</v>
      </c>
      <c r="T10949" t="n">
        <v>31</v>
      </c>
    </row>
    <row r="10950">
      <c r="A10950" s="8" t="n">
        <v>46229</v>
      </c>
      <c r="B10950" t="inlineStr">
        <is>
          <t>UA</t>
        </is>
      </c>
      <c r="C10950" s="9">
        <f>_xlfn.XLOOKUP(B10950,Carriers[Code],Carriers[Airline])</f>
        <v/>
      </c>
      <c r="D10950" t="n">
        <v>800</v>
      </c>
      <c r="E10950" t="inlineStr">
        <is>
          <t>DEN</t>
        </is>
      </c>
      <c r="F10950" s="10" t="n">
        <v>1657</v>
      </c>
      <c r="G10950" t="inlineStr">
        <is>
          <t>1600-1659</t>
        </is>
      </c>
      <c r="H10950" s="9">
        <f>INT(F10950/100)</f>
        <v/>
      </c>
      <c r="I10950" t="n">
        <v>0</v>
      </c>
      <c r="J10950" t="n">
        <v>0</v>
      </c>
      <c r="K10950" t="n">
        <v>-1</v>
      </c>
      <c r="L10950" t="n">
        <v>0</v>
      </c>
      <c r="M10950" t="n">
        <v>0</v>
      </c>
      <c r="O10950" t="n">
        <v>0</v>
      </c>
    </row>
    <row r="10951">
      <c r="A10951" s="8" t="n">
        <v>46229</v>
      </c>
      <c r="B10951" t="inlineStr">
        <is>
          <t>B6</t>
        </is>
      </c>
      <c r="C10951" s="9">
        <f>_xlfn.XLOOKUP(B10951,Carriers[Code],Carriers[Airline])</f>
        <v/>
      </c>
      <c r="D10951" t="n">
        <v>733</v>
      </c>
      <c r="E10951" t="inlineStr">
        <is>
          <t>SFO</t>
        </is>
      </c>
      <c r="F10951" s="10" t="n">
        <v>1700</v>
      </c>
      <c r="G10951" t="inlineStr">
        <is>
          <t>1700-1759</t>
        </is>
      </c>
      <c r="H10951" s="9">
        <f>INT(F10951/100)</f>
        <v/>
      </c>
      <c r="I10951" t="n">
        <v>37</v>
      </c>
      <c r="J10951" t="n">
        <v>1</v>
      </c>
      <c r="K10951" t="n">
        <v>31</v>
      </c>
      <c r="L10951" t="n">
        <v>1</v>
      </c>
      <c r="M10951" t="n">
        <v>0</v>
      </c>
      <c r="O10951" t="n">
        <v>0</v>
      </c>
      <c r="P10951" t="n">
        <v>8</v>
      </c>
      <c r="Q10951" t="n">
        <v>0</v>
      </c>
      <c r="R10951" t="n">
        <v>0</v>
      </c>
      <c r="S10951" t="n">
        <v>0</v>
      </c>
      <c r="T10951" t="n">
        <v>23</v>
      </c>
    </row>
    <row r="10952">
      <c r="A10952" s="8" t="n">
        <v>46229</v>
      </c>
      <c r="B10952" t="inlineStr">
        <is>
          <t>UA</t>
        </is>
      </c>
      <c r="C10952" s="9">
        <f>_xlfn.XLOOKUP(B10952,Carriers[Code],Carriers[Airline])</f>
        <v/>
      </c>
      <c r="D10952" t="n">
        <v>2040</v>
      </c>
      <c r="E10952" t="inlineStr">
        <is>
          <t>ORD</t>
        </is>
      </c>
      <c r="F10952" s="10" t="n">
        <v>1700</v>
      </c>
      <c r="G10952" t="inlineStr">
        <is>
          <t>1700-1759</t>
        </is>
      </c>
      <c r="H10952" s="9">
        <f>INT(F10952/100)</f>
        <v/>
      </c>
      <c r="I10952" t="n">
        <v>-1</v>
      </c>
      <c r="J10952" t="n">
        <v>0</v>
      </c>
      <c r="K10952" t="n">
        <v>-11</v>
      </c>
      <c r="L10952" t="n">
        <v>0</v>
      </c>
      <c r="M10952" t="n">
        <v>0</v>
      </c>
      <c r="O10952" t="n">
        <v>0</v>
      </c>
    </row>
    <row r="10953">
      <c r="A10953" s="8" t="n">
        <v>46229</v>
      </c>
      <c r="B10953" t="inlineStr">
        <is>
          <t>YX</t>
        </is>
      </c>
      <c r="C10953" s="9">
        <f>_xlfn.XLOOKUP(B10953,Carriers[Code],Carriers[Airline])</f>
        <v/>
      </c>
      <c r="D10953" t="n">
        <v>4585</v>
      </c>
      <c r="E10953" t="inlineStr">
        <is>
          <t>IND</t>
        </is>
      </c>
      <c r="F10953" s="10" t="n">
        <v>1700</v>
      </c>
      <c r="G10953" t="inlineStr">
        <is>
          <t>1700-1759</t>
        </is>
      </c>
      <c r="H10953" s="9">
        <f>INT(F10953/100)</f>
        <v/>
      </c>
      <c r="I10953" t="n">
        <v>-7</v>
      </c>
      <c r="J10953" t="n">
        <v>0</v>
      </c>
      <c r="K10953" t="n">
        <v>-38</v>
      </c>
      <c r="L10953" t="n">
        <v>0</v>
      </c>
      <c r="M10953" t="n">
        <v>0</v>
      </c>
      <c r="O10953" t="n">
        <v>0</v>
      </c>
    </row>
    <row r="10954">
      <c r="A10954" s="8" t="n">
        <v>46229</v>
      </c>
      <c r="B10954" t="inlineStr">
        <is>
          <t>YX</t>
        </is>
      </c>
      <c r="C10954" s="9">
        <f>_xlfn.XLOOKUP(B10954,Carriers[Code],Carriers[Airline])</f>
        <v/>
      </c>
      <c r="D10954" t="n">
        <v>5620</v>
      </c>
      <c r="E10954" t="inlineStr">
        <is>
          <t>CVG</t>
        </is>
      </c>
      <c r="F10954" s="10" t="n">
        <v>1700</v>
      </c>
      <c r="G10954" t="inlineStr">
        <is>
          <t>1700-1759</t>
        </is>
      </c>
      <c r="H10954" s="9">
        <f>INT(F10954/100)</f>
        <v/>
      </c>
      <c r="I10954" t="n">
        <v>-3</v>
      </c>
      <c r="J10954" t="n">
        <v>0</v>
      </c>
      <c r="K10954" t="n">
        <v>-26</v>
      </c>
      <c r="L10954" t="n">
        <v>0</v>
      </c>
      <c r="M10954" t="n">
        <v>0</v>
      </c>
      <c r="O10954" t="n">
        <v>0</v>
      </c>
    </row>
    <row r="10955">
      <c r="A10955" s="8" t="n">
        <v>46229</v>
      </c>
      <c r="B10955" t="inlineStr">
        <is>
          <t>YX</t>
        </is>
      </c>
      <c r="C10955" s="9">
        <f>_xlfn.XLOOKUP(B10955,Carriers[Code],Carriers[Airline])</f>
        <v/>
      </c>
      <c r="D10955" t="n">
        <v>5721</v>
      </c>
      <c r="E10955" t="inlineStr">
        <is>
          <t>LGA</t>
        </is>
      </c>
      <c r="F10955" s="10" t="n">
        <v>1700</v>
      </c>
      <c r="G10955" t="inlineStr">
        <is>
          <t>1700-1759</t>
        </is>
      </c>
      <c r="H10955" s="9">
        <f>INT(F10955/100)</f>
        <v/>
      </c>
      <c r="I10955" t="n">
        <v>-5</v>
      </c>
      <c r="J10955" t="n">
        <v>0</v>
      </c>
      <c r="K10955" t="n">
        <v>-29</v>
      </c>
      <c r="L10955" t="n">
        <v>0</v>
      </c>
      <c r="M10955" t="n">
        <v>0</v>
      </c>
      <c r="O10955" t="n">
        <v>0</v>
      </c>
    </row>
    <row r="10956">
      <c r="A10956" s="8" t="n">
        <v>46229</v>
      </c>
      <c r="B10956" t="inlineStr">
        <is>
          <t>AA</t>
        </is>
      </c>
      <c r="C10956" s="9">
        <f>_xlfn.XLOOKUP(B10956,Carriers[Code],Carriers[Airline])</f>
        <v/>
      </c>
      <c r="D10956" t="n">
        <v>3309</v>
      </c>
      <c r="E10956" t="inlineStr">
        <is>
          <t>PHL</t>
        </is>
      </c>
      <c r="F10956" s="10" t="n">
        <v>1705</v>
      </c>
      <c r="G10956" t="inlineStr">
        <is>
          <t>1700-1759</t>
        </is>
      </c>
      <c r="H10956" s="9">
        <f>INT(F10956/100)</f>
        <v/>
      </c>
      <c r="I10956" t="n">
        <v>272</v>
      </c>
      <c r="J10956" t="n">
        <v>1</v>
      </c>
      <c r="K10956" t="n">
        <v>240</v>
      </c>
      <c r="L10956" t="n">
        <v>1</v>
      </c>
      <c r="M10956" t="n">
        <v>0</v>
      </c>
      <c r="O10956" t="n">
        <v>0</v>
      </c>
      <c r="P10956" t="n">
        <v>0</v>
      </c>
      <c r="Q10956" t="n">
        <v>0</v>
      </c>
      <c r="R10956" t="n">
        <v>0</v>
      </c>
      <c r="S10956" t="n">
        <v>0</v>
      </c>
      <c r="T10956" t="n">
        <v>240</v>
      </c>
    </row>
    <row r="10957">
      <c r="A10957" s="8" t="n">
        <v>46229</v>
      </c>
      <c r="B10957" t="inlineStr">
        <is>
          <t>DL</t>
        </is>
      </c>
      <c r="C10957" s="9">
        <f>_xlfn.XLOOKUP(B10957,Carriers[Code],Carriers[Airline])</f>
        <v/>
      </c>
      <c r="D10957" t="n">
        <v>1655</v>
      </c>
      <c r="E10957" t="inlineStr">
        <is>
          <t>SFO</t>
        </is>
      </c>
      <c r="F10957" s="10" t="n">
        <v>1705</v>
      </c>
      <c r="G10957" t="inlineStr">
        <is>
          <t>1700-1759</t>
        </is>
      </c>
      <c r="H10957" s="9">
        <f>INT(F10957/100)</f>
        <v/>
      </c>
      <c r="I10957" t="n">
        <v>-5</v>
      </c>
      <c r="J10957" t="n">
        <v>0</v>
      </c>
      <c r="K10957" t="n">
        <v>-40</v>
      </c>
      <c r="L10957" t="n">
        <v>0</v>
      </c>
      <c r="M10957" t="n">
        <v>0</v>
      </c>
      <c r="O10957" t="n">
        <v>0</v>
      </c>
    </row>
    <row r="10958">
      <c r="A10958" s="8" t="n">
        <v>46229</v>
      </c>
      <c r="B10958" t="inlineStr">
        <is>
          <t>YX</t>
        </is>
      </c>
      <c r="C10958" s="9">
        <f>_xlfn.XLOOKUP(B10958,Carriers[Code],Carriers[Airline])</f>
        <v/>
      </c>
      <c r="D10958" t="n">
        <v>5814</v>
      </c>
      <c r="E10958" t="inlineStr">
        <is>
          <t>JFK</t>
        </is>
      </c>
      <c r="F10958" s="10" t="n">
        <v>1705</v>
      </c>
      <c r="G10958" t="inlineStr">
        <is>
          <t>1700-1759</t>
        </is>
      </c>
      <c r="H10958" s="9">
        <f>INT(F10958/100)</f>
        <v/>
      </c>
      <c r="I10958" t="n">
        <v>-3</v>
      </c>
      <c r="J10958" t="n">
        <v>0</v>
      </c>
      <c r="K10958" t="n">
        <v>-6</v>
      </c>
      <c r="L10958" t="n">
        <v>0</v>
      </c>
      <c r="M10958" t="n">
        <v>0</v>
      </c>
      <c r="O10958" t="n">
        <v>0</v>
      </c>
    </row>
    <row r="10959">
      <c r="A10959" s="8" t="n">
        <v>46229</v>
      </c>
      <c r="B10959" t="inlineStr">
        <is>
          <t>AA</t>
        </is>
      </c>
      <c r="C10959" s="9">
        <f>_xlfn.XLOOKUP(B10959,Carriers[Code],Carriers[Airline])</f>
        <v/>
      </c>
      <c r="D10959" t="n">
        <v>3313</v>
      </c>
      <c r="E10959" t="inlineStr">
        <is>
          <t>PHX</t>
        </is>
      </c>
      <c r="F10959" s="10" t="n">
        <v>1707</v>
      </c>
      <c r="G10959" t="inlineStr">
        <is>
          <t>1700-1759</t>
        </is>
      </c>
      <c r="H10959" s="9">
        <f>INT(F10959/100)</f>
        <v/>
      </c>
      <c r="I10959" t="n">
        <v>1</v>
      </c>
      <c r="J10959" t="n">
        <v>0</v>
      </c>
      <c r="K10959" t="n">
        <v>-26</v>
      </c>
      <c r="L10959" t="n">
        <v>0</v>
      </c>
      <c r="M10959" t="n">
        <v>0</v>
      </c>
      <c r="O10959" t="n">
        <v>0</v>
      </c>
    </row>
    <row r="10960">
      <c r="A10960" s="8" t="n">
        <v>46229</v>
      </c>
      <c r="B10960" t="inlineStr">
        <is>
          <t>B6</t>
        </is>
      </c>
      <c r="C10960" s="9">
        <f>_xlfn.XLOOKUP(B10960,Carriers[Code],Carriers[Airline])</f>
        <v/>
      </c>
      <c r="D10960" t="n">
        <v>811</v>
      </c>
      <c r="E10960" t="inlineStr">
        <is>
          <t>ORD</t>
        </is>
      </c>
      <c r="F10960" s="10" t="n">
        <v>1710</v>
      </c>
      <c r="G10960" t="inlineStr">
        <is>
          <t>1700-1759</t>
        </is>
      </c>
      <c r="H10960" s="9">
        <f>INT(F10960/100)</f>
        <v/>
      </c>
      <c r="I10960" t="n">
        <v>-3</v>
      </c>
      <c r="J10960" t="n">
        <v>0</v>
      </c>
      <c r="K10960" t="n">
        <v>38</v>
      </c>
      <c r="L10960" t="n">
        <v>1</v>
      </c>
      <c r="M10960" t="n">
        <v>0</v>
      </c>
      <c r="O10960" t="n">
        <v>0</v>
      </c>
      <c r="P10960" t="n">
        <v>0</v>
      </c>
      <c r="Q10960" t="n">
        <v>0</v>
      </c>
      <c r="R10960" t="n">
        <v>38</v>
      </c>
      <c r="S10960" t="n">
        <v>0</v>
      </c>
      <c r="T10960" t="n">
        <v>0</v>
      </c>
    </row>
    <row r="10961">
      <c r="A10961" s="8" t="n">
        <v>46229</v>
      </c>
      <c r="B10961" t="inlineStr">
        <is>
          <t>DL</t>
        </is>
      </c>
      <c r="C10961" s="9">
        <f>_xlfn.XLOOKUP(B10961,Carriers[Code],Carriers[Airline])</f>
        <v/>
      </c>
      <c r="D10961" t="n">
        <v>571</v>
      </c>
      <c r="E10961" t="inlineStr">
        <is>
          <t>SAN</t>
        </is>
      </c>
      <c r="F10961" s="10" t="n">
        <v>1710</v>
      </c>
      <c r="G10961" t="inlineStr">
        <is>
          <t>1700-1759</t>
        </is>
      </c>
      <c r="H10961" s="9">
        <f>INT(F10961/100)</f>
        <v/>
      </c>
      <c r="I10961" t="n">
        <v>-7</v>
      </c>
      <c r="J10961" t="n">
        <v>0</v>
      </c>
      <c r="K10961" t="n">
        <v>-39</v>
      </c>
      <c r="L10961" t="n">
        <v>0</v>
      </c>
      <c r="M10961" t="n">
        <v>0</v>
      </c>
      <c r="O10961" t="n">
        <v>0</v>
      </c>
    </row>
    <row r="10962">
      <c r="A10962" s="8" t="n">
        <v>46229</v>
      </c>
      <c r="B10962" t="inlineStr">
        <is>
          <t>YX</t>
        </is>
      </c>
      <c r="C10962" s="9">
        <f>_xlfn.XLOOKUP(B10962,Carriers[Code],Carriers[Airline])</f>
        <v/>
      </c>
      <c r="D10962" t="n">
        <v>4678</v>
      </c>
      <c r="E10962" t="inlineStr">
        <is>
          <t>STL</t>
        </is>
      </c>
      <c r="F10962" s="10" t="n">
        <v>1710</v>
      </c>
      <c r="G10962" t="inlineStr">
        <is>
          <t>1700-1759</t>
        </is>
      </c>
      <c r="H10962" s="9">
        <f>INT(F10962/100)</f>
        <v/>
      </c>
      <c r="I10962" t="n">
        <v>75</v>
      </c>
      <c r="J10962" t="n">
        <v>1</v>
      </c>
      <c r="K10962" t="n">
        <v>65</v>
      </c>
      <c r="L10962" t="n">
        <v>1</v>
      </c>
      <c r="M10962" t="n">
        <v>0</v>
      </c>
      <c r="O10962" t="n">
        <v>0</v>
      </c>
      <c r="P10962" t="n">
        <v>48</v>
      </c>
      <c r="Q10962" t="n">
        <v>0</v>
      </c>
      <c r="R10962" t="n">
        <v>0</v>
      </c>
      <c r="S10962" t="n">
        <v>0</v>
      </c>
      <c r="T10962" t="n">
        <v>17</v>
      </c>
    </row>
    <row r="10963">
      <c r="A10963" s="8" t="n">
        <v>46229</v>
      </c>
      <c r="B10963" t="inlineStr">
        <is>
          <t>DL</t>
        </is>
      </c>
      <c r="C10963" s="9">
        <f>_xlfn.XLOOKUP(B10963,Carriers[Code],Carriers[Airline])</f>
        <v/>
      </c>
      <c r="D10963" t="n">
        <v>1432</v>
      </c>
      <c r="E10963" t="inlineStr">
        <is>
          <t>DTW</t>
        </is>
      </c>
      <c r="F10963" s="10" t="n">
        <v>1715</v>
      </c>
      <c r="G10963" t="inlineStr">
        <is>
          <t>1700-1759</t>
        </is>
      </c>
      <c r="H10963" s="9">
        <f>INT(F10963/100)</f>
        <v/>
      </c>
      <c r="I10963" t="n">
        <v>4</v>
      </c>
      <c r="J10963" t="n">
        <v>0</v>
      </c>
      <c r="K10963" t="n">
        <v>-8</v>
      </c>
      <c r="L10963" t="n">
        <v>0</v>
      </c>
      <c r="M10963" t="n">
        <v>0</v>
      </c>
      <c r="O10963" t="n">
        <v>0</v>
      </c>
    </row>
    <row r="10964">
      <c r="A10964" s="8" t="n">
        <v>46229</v>
      </c>
      <c r="B10964" t="inlineStr">
        <is>
          <t>DL</t>
        </is>
      </c>
      <c r="C10964" s="9">
        <f>_xlfn.XLOOKUP(B10964,Carriers[Code],Carriers[Airline])</f>
        <v/>
      </c>
      <c r="D10964" t="n">
        <v>2782</v>
      </c>
      <c r="E10964" t="inlineStr">
        <is>
          <t>RDU</t>
        </is>
      </c>
      <c r="F10964" s="10" t="n">
        <v>1715</v>
      </c>
      <c r="G10964" t="inlineStr">
        <is>
          <t>1700-1759</t>
        </is>
      </c>
      <c r="H10964" s="9">
        <f>INT(F10964/100)</f>
        <v/>
      </c>
      <c r="I10964" t="n">
        <v>-3</v>
      </c>
      <c r="J10964" t="n">
        <v>0</v>
      </c>
      <c r="K10964" t="n">
        <v>-25</v>
      </c>
      <c r="L10964" t="n">
        <v>0</v>
      </c>
      <c r="M10964" t="n">
        <v>0</v>
      </c>
      <c r="O10964" t="n">
        <v>0</v>
      </c>
    </row>
    <row r="10965">
      <c r="A10965" s="8" t="n">
        <v>46229</v>
      </c>
      <c r="B10965" t="inlineStr">
        <is>
          <t>B6</t>
        </is>
      </c>
      <c r="C10965" s="9">
        <f>_xlfn.XLOOKUP(B10965,Carriers[Code],Carriers[Airline])</f>
        <v/>
      </c>
      <c r="D10965" t="n">
        <v>1955</v>
      </c>
      <c r="E10965" t="inlineStr">
        <is>
          <t>DCA</t>
        </is>
      </c>
      <c r="F10965" s="10" t="n">
        <v>1720</v>
      </c>
      <c r="G10965" t="inlineStr">
        <is>
          <t>1700-1759</t>
        </is>
      </c>
      <c r="H10965" s="9">
        <f>INT(F10965/100)</f>
        <v/>
      </c>
      <c r="I10965" t="n">
        <v>-2</v>
      </c>
      <c r="J10965" t="n">
        <v>0</v>
      </c>
      <c r="K10965" t="n">
        <v>-11</v>
      </c>
      <c r="L10965" t="n">
        <v>0</v>
      </c>
      <c r="M10965" t="n">
        <v>0</v>
      </c>
      <c r="O10965" t="n">
        <v>0</v>
      </c>
    </row>
    <row r="10966">
      <c r="A10966" s="8" t="n">
        <v>46229</v>
      </c>
      <c r="B10966" t="inlineStr">
        <is>
          <t>WN</t>
        </is>
      </c>
      <c r="C10966" s="9">
        <f>_xlfn.XLOOKUP(B10966,Carriers[Code],Carriers[Airline])</f>
        <v/>
      </c>
      <c r="D10966" t="n">
        <v>742</v>
      </c>
      <c r="E10966" t="inlineStr">
        <is>
          <t>DEN</t>
        </is>
      </c>
      <c r="F10966" s="10" t="n">
        <v>1720</v>
      </c>
      <c r="G10966" t="inlineStr">
        <is>
          <t>1700-1759</t>
        </is>
      </c>
      <c r="H10966" s="9">
        <f>INT(F10966/100)</f>
        <v/>
      </c>
      <c r="I10966" t="n">
        <v>14</v>
      </c>
      <c r="J10966" t="n">
        <v>0</v>
      </c>
      <c r="K10966" t="n">
        <v>-7</v>
      </c>
      <c r="L10966" t="n">
        <v>0</v>
      </c>
      <c r="M10966" t="n">
        <v>0</v>
      </c>
      <c r="O10966" t="n">
        <v>0</v>
      </c>
    </row>
    <row r="10967">
      <c r="A10967" s="8" t="n">
        <v>46229</v>
      </c>
      <c r="B10967" t="inlineStr">
        <is>
          <t>YX</t>
        </is>
      </c>
      <c r="C10967" s="9">
        <f>_xlfn.XLOOKUP(B10967,Carriers[Code],Carriers[Airline])</f>
        <v/>
      </c>
      <c r="D10967" t="n">
        <v>5714</v>
      </c>
      <c r="E10967" t="inlineStr">
        <is>
          <t>PHL</t>
        </is>
      </c>
      <c r="F10967" s="10" t="n">
        <v>1720</v>
      </c>
      <c r="G10967" t="inlineStr">
        <is>
          <t>1700-1759</t>
        </is>
      </c>
      <c r="H10967" s="9">
        <f>INT(F10967/100)</f>
        <v/>
      </c>
      <c r="I10967" t="n">
        <v>-6</v>
      </c>
      <c r="J10967" t="n">
        <v>0</v>
      </c>
      <c r="K10967" t="n">
        <v>-17</v>
      </c>
      <c r="L10967" t="n">
        <v>0</v>
      </c>
      <c r="M10967" t="n">
        <v>0</v>
      </c>
      <c r="O10967" t="n">
        <v>0</v>
      </c>
    </row>
    <row r="10968">
      <c r="A10968" s="8" t="n">
        <v>46229</v>
      </c>
      <c r="B10968" t="inlineStr">
        <is>
          <t>AA</t>
        </is>
      </c>
      <c r="C10968" s="9">
        <f>_xlfn.XLOOKUP(B10968,Carriers[Code],Carriers[Airline])</f>
        <v/>
      </c>
      <c r="D10968" t="n">
        <v>1557</v>
      </c>
      <c r="E10968" t="inlineStr">
        <is>
          <t>DCA</t>
        </is>
      </c>
      <c r="F10968" s="10" t="n">
        <v>1723</v>
      </c>
      <c r="G10968" t="inlineStr">
        <is>
          <t>1700-1759</t>
        </is>
      </c>
      <c r="H10968" s="9">
        <f>INT(F10968/100)</f>
        <v/>
      </c>
      <c r="I10968" t="n">
        <v>-8</v>
      </c>
      <c r="J10968" t="n">
        <v>0</v>
      </c>
      <c r="K10968" t="n">
        <v>-20</v>
      </c>
      <c r="L10968" t="n">
        <v>0</v>
      </c>
      <c r="M10968" t="n">
        <v>0</v>
      </c>
      <c r="O10968" t="n">
        <v>0</v>
      </c>
    </row>
    <row r="10969">
      <c r="A10969" s="8" t="n">
        <v>46229</v>
      </c>
      <c r="B10969" t="inlineStr">
        <is>
          <t>WN</t>
        </is>
      </c>
      <c r="C10969" s="9">
        <f>_xlfn.XLOOKUP(B10969,Carriers[Code],Carriers[Airline])</f>
        <v/>
      </c>
      <c r="D10969" t="n">
        <v>426</v>
      </c>
      <c r="E10969" t="inlineStr">
        <is>
          <t>BWI</t>
        </is>
      </c>
      <c r="F10969" s="10" t="n">
        <v>1725</v>
      </c>
      <c r="G10969" t="inlineStr">
        <is>
          <t>1700-1759</t>
        </is>
      </c>
      <c r="H10969" s="9">
        <f>INT(F10969/100)</f>
        <v/>
      </c>
      <c r="I10969" t="n">
        <v>20</v>
      </c>
      <c r="J10969" t="n">
        <v>1</v>
      </c>
      <c r="K10969" t="n">
        <v>18</v>
      </c>
      <c r="L10969" t="n">
        <v>1</v>
      </c>
      <c r="M10969" t="n">
        <v>0</v>
      </c>
      <c r="O10969" t="n">
        <v>0</v>
      </c>
      <c r="P10969" t="n">
        <v>10</v>
      </c>
      <c r="Q10969" t="n">
        <v>0</v>
      </c>
      <c r="R10969" t="n">
        <v>0</v>
      </c>
      <c r="S10969" t="n">
        <v>0</v>
      </c>
      <c r="T10969" t="n">
        <v>8</v>
      </c>
    </row>
    <row r="10970">
      <c r="A10970" s="8" t="n">
        <v>46229</v>
      </c>
      <c r="B10970" t="inlineStr">
        <is>
          <t>B6</t>
        </is>
      </c>
      <c r="C10970" s="9">
        <f>_xlfn.XLOOKUP(B10970,Carriers[Code],Carriers[Airline])</f>
        <v/>
      </c>
      <c r="D10970" t="n">
        <v>349</v>
      </c>
      <c r="E10970" t="inlineStr">
        <is>
          <t>SAV</t>
        </is>
      </c>
      <c r="F10970" s="10" t="n">
        <v>1732</v>
      </c>
      <c r="G10970" t="inlineStr">
        <is>
          <t>1700-1759</t>
        </is>
      </c>
      <c r="H10970" s="9">
        <f>INT(F10970/100)</f>
        <v/>
      </c>
      <c r="I10970" t="n">
        <v>52</v>
      </c>
      <c r="J10970" t="n">
        <v>1</v>
      </c>
      <c r="K10970" t="n">
        <v>37</v>
      </c>
      <c r="L10970" t="n">
        <v>1</v>
      </c>
      <c r="M10970" t="n">
        <v>0</v>
      </c>
      <c r="O10970" t="n">
        <v>0</v>
      </c>
      <c r="P10970" t="n">
        <v>0</v>
      </c>
      <c r="Q10970" t="n">
        <v>0</v>
      </c>
      <c r="R10970" t="n">
        <v>0</v>
      </c>
      <c r="S10970" t="n">
        <v>0</v>
      </c>
      <c r="T10970" t="n">
        <v>37</v>
      </c>
    </row>
    <row r="10971">
      <c r="A10971" s="8" t="n">
        <v>46229</v>
      </c>
      <c r="B10971" t="inlineStr">
        <is>
          <t>AA</t>
        </is>
      </c>
      <c r="C10971" s="9">
        <f>_xlfn.XLOOKUP(B10971,Carriers[Code],Carriers[Airline])</f>
        <v/>
      </c>
      <c r="D10971" t="n">
        <v>1578</v>
      </c>
      <c r="E10971" t="inlineStr">
        <is>
          <t>LAX</t>
        </is>
      </c>
      <c r="F10971" s="10" t="n">
        <v>1733</v>
      </c>
      <c r="G10971" t="inlineStr">
        <is>
          <t>1700-1759</t>
        </is>
      </c>
      <c r="H10971" s="9">
        <f>INT(F10971/100)</f>
        <v/>
      </c>
      <c r="I10971" t="n">
        <v>168</v>
      </c>
      <c r="J10971" t="n">
        <v>1</v>
      </c>
      <c r="K10971" t="n">
        <v>161</v>
      </c>
      <c r="L10971" t="n">
        <v>1</v>
      </c>
      <c r="M10971" t="n">
        <v>0</v>
      </c>
      <c r="O10971" t="n">
        <v>0</v>
      </c>
      <c r="P10971" t="n">
        <v>120</v>
      </c>
      <c r="Q10971" t="n">
        <v>0</v>
      </c>
      <c r="R10971" t="n">
        <v>0</v>
      </c>
      <c r="S10971" t="n">
        <v>0</v>
      </c>
      <c r="T10971" t="n">
        <v>41</v>
      </c>
    </row>
    <row r="10972">
      <c r="A10972" s="8" t="n">
        <v>46229</v>
      </c>
      <c r="B10972" t="inlineStr">
        <is>
          <t>UA</t>
        </is>
      </c>
      <c r="C10972" s="9">
        <f>_xlfn.XLOOKUP(B10972,Carriers[Code],Carriers[Airline])</f>
        <v/>
      </c>
      <c r="D10972" t="n">
        <v>1392</v>
      </c>
      <c r="E10972" t="inlineStr">
        <is>
          <t>IAH</t>
        </is>
      </c>
      <c r="F10972" s="10" t="n">
        <v>1735</v>
      </c>
      <c r="G10972" t="inlineStr">
        <is>
          <t>1700-1759</t>
        </is>
      </c>
      <c r="H10972" s="9">
        <f>INT(F10972/100)</f>
        <v/>
      </c>
      <c r="I10972" t="n">
        <v>14</v>
      </c>
      <c r="J10972" t="n">
        <v>0</v>
      </c>
      <c r="K10972" t="n">
        <v>-22</v>
      </c>
      <c r="L10972" t="n">
        <v>0</v>
      </c>
      <c r="M10972" t="n">
        <v>0</v>
      </c>
      <c r="O10972" t="n">
        <v>0</v>
      </c>
    </row>
    <row r="10973">
      <c r="A10973" s="8" t="n">
        <v>46229</v>
      </c>
      <c r="B10973" t="inlineStr">
        <is>
          <t>AA</t>
        </is>
      </c>
      <c r="C10973" s="9">
        <f>_xlfn.XLOOKUP(B10973,Carriers[Code],Carriers[Airline])</f>
        <v/>
      </c>
      <c r="D10973" t="n">
        <v>1592</v>
      </c>
      <c r="E10973" t="inlineStr">
        <is>
          <t>ORD</t>
        </is>
      </c>
      <c r="F10973" s="10" t="n">
        <v>1738</v>
      </c>
      <c r="G10973" t="inlineStr">
        <is>
          <t>1700-1759</t>
        </is>
      </c>
      <c r="H10973" s="9">
        <f>INT(F10973/100)</f>
        <v/>
      </c>
      <c r="I10973" t="n">
        <v>-11</v>
      </c>
      <c r="J10973" t="n">
        <v>0</v>
      </c>
      <c r="K10973" t="n">
        <v>-31</v>
      </c>
      <c r="L10973" t="n">
        <v>0</v>
      </c>
      <c r="M10973" t="n">
        <v>0</v>
      </c>
      <c r="O10973" t="n">
        <v>0</v>
      </c>
    </row>
    <row r="10974">
      <c r="A10974" s="8" t="n">
        <v>46229</v>
      </c>
      <c r="B10974" t="inlineStr">
        <is>
          <t>B6</t>
        </is>
      </c>
      <c r="C10974" s="9">
        <f>_xlfn.XLOOKUP(B10974,Carriers[Code],Carriers[Airline])</f>
        <v/>
      </c>
      <c r="D10974" t="n">
        <v>1387</v>
      </c>
      <c r="E10974" t="inlineStr">
        <is>
          <t>LAX</t>
        </is>
      </c>
      <c r="F10974" s="10" t="n">
        <v>1742</v>
      </c>
      <c r="G10974" t="inlineStr">
        <is>
          <t>1700-1759</t>
        </is>
      </c>
      <c r="H10974" s="9">
        <f>INT(F10974/100)</f>
        <v/>
      </c>
      <c r="I10974" t="n">
        <v>-7</v>
      </c>
      <c r="J10974" t="n">
        <v>0</v>
      </c>
      <c r="K10974" t="n">
        <v>-27</v>
      </c>
      <c r="L10974" t="n">
        <v>0</v>
      </c>
      <c r="M10974" t="n">
        <v>0</v>
      </c>
      <c r="O10974" t="n">
        <v>0</v>
      </c>
    </row>
    <row r="10975">
      <c r="A10975" s="8" t="n">
        <v>46229</v>
      </c>
      <c r="B10975" t="inlineStr">
        <is>
          <t>UA</t>
        </is>
      </c>
      <c r="C10975" s="9">
        <f>_xlfn.XLOOKUP(B10975,Carriers[Code],Carriers[Airline])</f>
        <v/>
      </c>
      <c r="D10975" t="n">
        <v>1647</v>
      </c>
      <c r="E10975" t="inlineStr">
        <is>
          <t>EWR</t>
        </is>
      </c>
      <c r="F10975" s="10" t="n">
        <v>1744</v>
      </c>
      <c r="G10975" t="inlineStr">
        <is>
          <t>1700-1759</t>
        </is>
      </c>
      <c r="H10975" s="9">
        <f>INT(F10975/100)</f>
        <v/>
      </c>
      <c r="I10975" t="n">
        <v>-5</v>
      </c>
      <c r="J10975" t="n">
        <v>0</v>
      </c>
      <c r="K10975" t="n">
        <v>33</v>
      </c>
      <c r="L10975" t="n">
        <v>1</v>
      </c>
      <c r="M10975" t="n">
        <v>0</v>
      </c>
      <c r="O10975" t="n">
        <v>0</v>
      </c>
      <c r="P10975" t="n">
        <v>0</v>
      </c>
      <c r="Q10975" t="n">
        <v>0</v>
      </c>
      <c r="R10975" t="n">
        <v>33</v>
      </c>
      <c r="S10975" t="n">
        <v>0</v>
      </c>
      <c r="T10975" t="n">
        <v>0</v>
      </c>
    </row>
    <row r="10976">
      <c r="A10976" s="8" t="n">
        <v>46229</v>
      </c>
      <c r="B10976" t="inlineStr">
        <is>
          <t>WN</t>
        </is>
      </c>
      <c r="C10976" s="9">
        <f>_xlfn.XLOOKUP(B10976,Carriers[Code],Carriers[Airline])</f>
        <v/>
      </c>
      <c r="D10976" t="n">
        <v>737</v>
      </c>
      <c r="E10976" t="inlineStr">
        <is>
          <t>DAL</t>
        </is>
      </c>
      <c r="F10976" s="10" t="n">
        <v>1745</v>
      </c>
      <c r="G10976" t="inlineStr">
        <is>
          <t>1700-1759</t>
        </is>
      </c>
      <c r="H10976" s="9">
        <f>INT(F10976/100)</f>
        <v/>
      </c>
      <c r="I10976" t="n">
        <v>27</v>
      </c>
      <c r="J10976" t="n">
        <v>1</v>
      </c>
      <c r="K10976" t="n">
        <v>6</v>
      </c>
      <c r="L10976" t="n">
        <v>0</v>
      </c>
      <c r="M10976" t="n">
        <v>0</v>
      </c>
      <c r="O10976" t="n">
        <v>0</v>
      </c>
    </row>
    <row r="10977">
      <c r="A10977" s="8" t="n">
        <v>46229</v>
      </c>
      <c r="B10977" t="inlineStr">
        <is>
          <t>YX</t>
        </is>
      </c>
      <c r="C10977" s="9">
        <f>_xlfn.XLOOKUP(B10977,Carriers[Code],Carriers[Airline])</f>
        <v/>
      </c>
      <c r="D10977" t="n">
        <v>5616</v>
      </c>
      <c r="E10977" t="inlineStr">
        <is>
          <t>IND</t>
        </is>
      </c>
      <c r="F10977" s="10" t="n">
        <v>1745</v>
      </c>
      <c r="G10977" t="inlineStr">
        <is>
          <t>1700-1759</t>
        </is>
      </c>
      <c r="H10977" s="9">
        <f>INT(F10977/100)</f>
        <v/>
      </c>
      <c r="I10977" t="n">
        <v>7</v>
      </c>
      <c r="J10977" t="n">
        <v>0</v>
      </c>
      <c r="K10977" t="n">
        <v>-15</v>
      </c>
      <c r="L10977" t="n">
        <v>0</v>
      </c>
      <c r="M10977" t="n">
        <v>0</v>
      </c>
      <c r="O10977" t="n">
        <v>0</v>
      </c>
    </row>
    <row r="10978">
      <c r="A10978" s="8" t="n">
        <v>46229</v>
      </c>
      <c r="B10978" t="inlineStr">
        <is>
          <t>DL</t>
        </is>
      </c>
      <c r="C10978" s="9">
        <f>_xlfn.XLOOKUP(B10978,Carriers[Code],Carriers[Airline])</f>
        <v/>
      </c>
      <c r="D10978" t="n">
        <v>514</v>
      </c>
      <c r="E10978" t="inlineStr">
        <is>
          <t>PHX</t>
        </is>
      </c>
      <c r="F10978" s="10" t="n">
        <v>1750</v>
      </c>
      <c r="G10978" t="inlineStr">
        <is>
          <t>1700-1759</t>
        </is>
      </c>
      <c r="H10978" s="9">
        <f>INT(F10978/100)</f>
        <v/>
      </c>
      <c r="I10978" t="n">
        <v>-7</v>
      </c>
      <c r="J10978" t="n">
        <v>0</v>
      </c>
      <c r="K10978" t="n">
        <v>-26</v>
      </c>
      <c r="L10978" t="n">
        <v>0</v>
      </c>
      <c r="M10978" t="n">
        <v>0</v>
      </c>
      <c r="O10978" t="n">
        <v>0</v>
      </c>
    </row>
    <row r="10979">
      <c r="A10979" s="8" t="n">
        <v>46229</v>
      </c>
      <c r="B10979" t="inlineStr">
        <is>
          <t>YX</t>
        </is>
      </c>
      <c r="C10979" s="9">
        <f>_xlfn.XLOOKUP(B10979,Carriers[Code],Carriers[Airline])</f>
        <v/>
      </c>
      <c r="D10979" t="n">
        <v>5667</v>
      </c>
      <c r="E10979" t="inlineStr">
        <is>
          <t>DCA</t>
        </is>
      </c>
      <c r="F10979" s="10" t="n">
        <v>1750</v>
      </c>
      <c r="G10979" t="inlineStr">
        <is>
          <t>1700-1759</t>
        </is>
      </c>
      <c r="H10979" s="9">
        <f>INT(F10979/100)</f>
        <v/>
      </c>
      <c r="I10979" t="n">
        <v>-8</v>
      </c>
      <c r="J10979" t="n">
        <v>0</v>
      </c>
      <c r="K10979" t="n">
        <v>-18</v>
      </c>
      <c r="L10979" t="n">
        <v>0</v>
      </c>
      <c r="M10979" t="n">
        <v>0</v>
      </c>
      <c r="O10979" t="n">
        <v>0</v>
      </c>
    </row>
    <row r="10980">
      <c r="A10980" s="8" t="n">
        <v>46229</v>
      </c>
      <c r="B10980" t="inlineStr">
        <is>
          <t>YX</t>
        </is>
      </c>
      <c r="C10980" s="9">
        <f>_xlfn.XLOOKUP(B10980,Carriers[Code],Carriers[Airline])</f>
        <v/>
      </c>
      <c r="D10980" t="n">
        <v>4632</v>
      </c>
      <c r="E10980" t="inlineStr">
        <is>
          <t>LGA</t>
        </is>
      </c>
      <c r="F10980" s="10" t="n">
        <v>1751</v>
      </c>
      <c r="G10980" t="inlineStr">
        <is>
          <t>1700-1759</t>
        </is>
      </c>
      <c r="H10980" s="9">
        <f>INT(F10980/100)</f>
        <v/>
      </c>
      <c r="I10980" t="n">
        <v>-6</v>
      </c>
      <c r="J10980" t="n">
        <v>0</v>
      </c>
      <c r="K10980" t="n">
        <v>-26</v>
      </c>
      <c r="L10980" t="n">
        <v>0</v>
      </c>
      <c r="M10980" t="n">
        <v>0</v>
      </c>
      <c r="O10980" t="n">
        <v>0</v>
      </c>
    </row>
    <row r="10981">
      <c r="A10981" s="8" t="n">
        <v>46229</v>
      </c>
      <c r="B10981" t="inlineStr">
        <is>
          <t>AA</t>
        </is>
      </c>
      <c r="C10981" s="9">
        <f>_xlfn.XLOOKUP(B10981,Carriers[Code],Carriers[Airline])</f>
        <v/>
      </c>
      <c r="D10981" t="n">
        <v>1577</v>
      </c>
      <c r="E10981" t="inlineStr">
        <is>
          <t>DFW</t>
        </is>
      </c>
      <c r="F10981" s="10" t="n">
        <v>1752</v>
      </c>
      <c r="G10981" t="inlineStr">
        <is>
          <t>1700-1759</t>
        </is>
      </c>
      <c r="H10981" s="9">
        <f>INT(F10981/100)</f>
        <v/>
      </c>
      <c r="I10981" t="n">
        <v>52</v>
      </c>
      <c r="J10981" t="n">
        <v>1</v>
      </c>
      <c r="K10981" t="n">
        <v>10</v>
      </c>
      <c r="L10981" t="n">
        <v>0</v>
      </c>
      <c r="M10981" t="n">
        <v>0</v>
      </c>
      <c r="O10981" t="n">
        <v>0</v>
      </c>
    </row>
    <row r="10982">
      <c r="A10982" s="8" t="n">
        <v>46229</v>
      </c>
      <c r="B10982" t="inlineStr">
        <is>
          <t>B6</t>
        </is>
      </c>
      <c r="C10982" s="9">
        <f>_xlfn.XLOOKUP(B10982,Carriers[Code],Carriers[Airline])</f>
        <v/>
      </c>
      <c r="D10982" t="n">
        <v>2185</v>
      </c>
      <c r="E10982" t="inlineStr">
        <is>
          <t>PIT</t>
        </is>
      </c>
      <c r="F10982" s="10" t="n">
        <v>1753</v>
      </c>
      <c r="G10982" t="inlineStr">
        <is>
          <t>1700-1759</t>
        </is>
      </c>
      <c r="H10982" s="9">
        <f>INT(F10982/100)</f>
        <v/>
      </c>
      <c r="I10982" t="n">
        <v>41</v>
      </c>
      <c r="J10982" t="n">
        <v>1</v>
      </c>
      <c r="K10982" t="n">
        <v>40</v>
      </c>
      <c r="L10982" t="n">
        <v>1</v>
      </c>
      <c r="M10982" t="n">
        <v>0</v>
      </c>
      <c r="O10982" t="n">
        <v>0</v>
      </c>
      <c r="P10982" t="n">
        <v>20</v>
      </c>
      <c r="Q10982" t="n">
        <v>0</v>
      </c>
      <c r="R10982" t="n">
        <v>0</v>
      </c>
      <c r="S10982" t="n">
        <v>20</v>
      </c>
      <c r="T10982" t="n">
        <v>0</v>
      </c>
    </row>
    <row r="10983">
      <c r="A10983" s="8" t="n">
        <v>46229</v>
      </c>
      <c r="B10983" t="inlineStr">
        <is>
          <t>AA</t>
        </is>
      </c>
      <c r="C10983" s="9">
        <f>_xlfn.XLOOKUP(B10983,Carriers[Code],Carriers[Airline])</f>
        <v/>
      </c>
      <c r="D10983" t="n">
        <v>1562</v>
      </c>
      <c r="E10983" t="inlineStr">
        <is>
          <t>MIA</t>
        </is>
      </c>
      <c r="F10983" s="10" t="n">
        <v>1755</v>
      </c>
      <c r="G10983" t="inlineStr">
        <is>
          <t>1700-1759</t>
        </is>
      </c>
      <c r="H10983" s="9">
        <f>INT(F10983/100)</f>
        <v/>
      </c>
      <c r="I10983" t="n">
        <v>-5</v>
      </c>
      <c r="J10983" t="n">
        <v>0</v>
      </c>
      <c r="K10983" t="n">
        <v>-18</v>
      </c>
      <c r="L10983" t="n">
        <v>0</v>
      </c>
      <c r="M10983" t="n">
        <v>0</v>
      </c>
      <c r="O10983" t="n">
        <v>0</v>
      </c>
    </row>
    <row r="10984">
      <c r="A10984" s="8" t="n">
        <v>46229</v>
      </c>
      <c r="B10984" t="inlineStr">
        <is>
          <t>B6</t>
        </is>
      </c>
      <c r="C10984" s="9">
        <f>_xlfn.XLOOKUP(B10984,Carriers[Code],Carriers[Airline])</f>
        <v/>
      </c>
      <c r="D10984" t="n">
        <v>451</v>
      </c>
      <c r="E10984" t="inlineStr">
        <is>
          <t>MCO</t>
        </is>
      </c>
      <c r="F10984" s="10" t="n">
        <v>1755</v>
      </c>
      <c r="G10984" t="inlineStr">
        <is>
          <t>1700-1759</t>
        </is>
      </c>
      <c r="H10984" s="9">
        <f>INT(F10984/100)</f>
        <v/>
      </c>
      <c r="I10984" t="n">
        <v>38</v>
      </c>
      <c r="J10984" t="n">
        <v>1</v>
      </c>
      <c r="K10984" t="n">
        <v>6</v>
      </c>
      <c r="L10984" t="n">
        <v>0</v>
      </c>
      <c r="M10984" t="n">
        <v>0</v>
      </c>
      <c r="O10984" t="n">
        <v>0</v>
      </c>
    </row>
    <row r="10985">
      <c r="A10985" s="8" t="n">
        <v>46229</v>
      </c>
      <c r="B10985" t="inlineStr">
        <is>
          <t>B6</t>
        </is>
      </c>
      <c r="C10985" s="9">
        <f>_xlfn.XLOOKUP(B10985,Carriers[Code],Carriers[Airline])</f>
        <v/>
      </c>
      <c r="D10985" t="n">
        <v>1115</v>
      </c>
      <c r="E10985" t="inlineStr">
        <is>
          <t>BUF</t>
        </is>
      </c>
      <c r="F10985" s="10" t="n">
        <v>1755</v>
      </c>
      <c r="G10985" t="inlineStr">
        <is>
          <t>1700-1759</t>
        </is>
      </c>
      <c r="H10985" s="9">
        <f>INT(F10985/100)</f>
        <v/>
      </c>
      <c r="I10985" t="n">
        <v>-6</v>
      </c>
      <c r="J10985" t="n">
        <v>0</v>
      </c>
      <c r="K10985" t="n">
        <v>-20</v>
      </c>
      <c r="L10985" t="n">
        <v>0</v>
      </c>
      <c r="M10985" t="n">
        <v>0</v>
      </c>
      <c r="O10985" t="n">
        <v>0</v>
      </c>
    </row>
    <row r="10986">
      <c r="A10986" s="8" t="n">
        <v>46229</v>
      </c>
      <c r="B10986" t="inlineStr">
        <is>
          <t>DL</t>
        </is>
      </c>
      <c r="C10986" s="9">
        <f>_xlfn.XLOOKUP(B10986,Carriers[Code],Carriers[Airline])</f>
        <v/>
      </c>
      <c r="D10986" t="n">
        <v>1098</v>
      </c>
      <c r="E10986" t="inlineStr">
        <is>
          <t>MSP</t>
        </is>
      </c>
      <c r="F10986" s="10" t="n">
        <v>1755</v>
      </c>
      <c r="G10986" t="inlineStr">
        <is>
          <t>1700-1759</t>
        </is>
      </c>
      <c r="H10986" s="9">
        <f>INT(F10986/100)</f>
        <v/>
      </c>
      <c r="I10986" t="n">
        <v>-4</v>
      </c>
      <c r="J10986" t="n">
        <v>0</v>
      </c>
      <c r="K10986" t="n">
        <v>-28</v>
      </c>
      <c r="L10986" t="n">
        <v>0</v>
      </c>
      <c r="M10986" t="n">
        <v>0</v>
      </c>
      <c r="O10986" t="n">
        <v>0</v>
      </c>
    </row>
    <row r="10987">
      <c r="A10987" s="8" t="n">
        <v>46229</v>
      </c>
      <c r="B10987" t="inlineStr">
        <is>
          <t>DL</t>
        </is>
      </c>
      <c r="C10987" s="9">
        <f>_xlfn.XLOOKUP(B10987,Carriers[Code],Carriers[Airline])</f>
        <v/>
      </c>
      <c r="D10987" t="n">
        <v>2464</v>
      </c>
      <c r="E10987" t="inlineStr">
        <is>
          <t>ATL</t>
        </is>
      </c>
      <c r="F10987" s="10" t="n">
        <v>1755</v>
      </c>
      <c r="G10987" t="inlineStr">
        <is>
          <t>1700-1759</t>
        </is>
      </c>
      <c r="H10987" s="9">
        <f>INT(F10987/100)</f>
        <v/>
      </c>
      <c r="I10987" t="n">
        <v>-3</v>
      </c>
      <c r="J10987" t="n">
        <v>0</v>
      </c>
      <c r="K10987" t="n">
        <v>-40</v>
      </c>
      <c r="L10987" t="n">
        <v>0</v>
      </c>
      <c r="M10987" t="n">
        <v>0</v>
      </c>
      <c r="O10987" t="n">
        <v>0</v>
      </c>
    </row>
    <row r="10988">
      <c r="A10988" s="8" t="n">
        <v>46229</v>
      </c>
      <c r="B10988" t="inlineStr">
        <is>
          <t>AS</t>
        </is>
      </c>
      <c r="C10988" s="9">
        <f>_xlfn.XLOOKUP(B10988,Carriers[Code],Carriers[Airline])</f>
        <v/>
      </c>
      <c r="D10988" t="n">
        <v>304</v>
      </c>
      <c r="E10988" t="inlineStr">
        <is>
          <t>SEA</t>
        </is>
      </c>
      <c r="F10988" s="10" t="n">
        <v>1756</v>
      </c>
      <c r="G10988" t="inlineStr">
        <is>
          <t>1700-1759</t>
        </is>
      </c>
      <c r="H10988" s="9">
        <f>INT(F10988/100)</f>
        <v/>
      </c>
      <c r="I10988" t="n">
        <v>16</v>
      </c>
      <c r="J10988" t="n">
        <v>1</v>
      </c>
      <c r="K10988" t="n">
        <v>15</v>
      </c>
      <c r="L10988" t="n">
        <v>1</v>
      </c>
      <c r="M10988" t="n">
        <v>0</v>
      </c>
      <c r="O10988" t="n">
        <v>0</v>
      </c>
      <c r="P10988" t="n">
        <v>0</v>
      </c>
      <c r="Q10988" t="n">
        <v>0</v>
      </c>
      <c r="R10988" t="n">
        <v>0</v>
      </c>
      <c r="S10988" t="n">
        <v>0</v>
      </c>
      <c r="T10988" t="n">
        <v>15</v>
      </c>
    </row>
    <row r="10989">
      <c r="A10989" s="8" t="n">
        <v>46229</v>
      </c>
      <c r="B10989" t="inlineStr">
        <is>
          <t>YX</t>
        </is>
      </c>
      <c r="C10989" s="9">
        <f>_xlfn.XLOOKUP(B10989,Carriers[Code],Carriers[Airline])</f>
        <v/>
      </c>
      <c r="D10989" t="n">
        <v>4390</v>
      </c>
      <c r="E10989" t="inlineStr">
        <is>
          <t>JFK</t>
        </is>
      </c>
      <c r="F10989" s="10" t="n">
        <v>1800</v>
      </c>
      <c r="G10989" t="inlineStr">
        <is>
          <t>1800-1859</t>
        </is>
      </c>
      <c r="H10989" s="9">
        <f>INT(F10989/100)</f>
        <v/>
      </c>
      <c r="I10989" t="n">
        <v>-8</v>
      </c>
      <c r="J10989" t="n">
        <v>0</v>
      </c>
      <c r="K10989" t="n">
        <v>6</v>
      </c>
      <c r="L10989" t="n">
        <v>0</v>
      </c>
      <c r="M10989" t="n">
        <v>0</v>
      </c>
      <c r="O10989" t="n">
        <v>0</v>
      </c>
    </row>
    <row r="10990">
      <c r="A10990" s="8" t="n">
        <v>46229</v>
      </c>
      <c r="B10990" t="inlineStr">
        <is>
          <t>YX</t>
        </is>
      </c>
      <c r="C10990" s="9">
        <f>_xlfn.XLOOKUP(B10990,Carriers[Code],Carriers[Airline])</f>
        <v/>
      </c>
      <c r="D10990" t="n">
        <v>5831</v>
      </c>
      <c r="E10990" t="inlineStr">
        <is>
          <t>LGA</t>
        </is>
      </c>
      <c r="F10990" s="10" t="n">
        <v>1800</v>
      </c>
      <c r="G10990" t="inlineStr">
        <is>
          <t>1800-1859</t>
        </is>
      </c>
      <c r="H10990" s="9">
        <f>INT(F10990/100)</f>
        <v/>
      </c>
      <c r="I10990" t="n">
        <v>-3</v>
      </c>
      <c r="J10990" t="n">
        <v>0</v>
      </c>
      <c r="K10990" t="n">
        <v>-15</v>
      </c>
      <c r="L10990" t="n">
        <v>0</v>
      </c>
      <c r="M10990" t="n">
        <v>0</v>
      </c>
      <c r="O10990" t="n">
        <v>0</v>
      </c>
    </row>
    <row r="10991">
      <c r="A10991" s="8" t="n">
        <v>46229</v>
      </c>
      <c r="B10991" t="inlineStr">
        <is>
          <t>YX</t>
        </is>
      </c>
      <c r="C10991" s="9">
        <f>_xlfn.XLOOKUP(B10991,Carriers[Code],Carriers[Airline])</f>
        <v/>
      </c>
      <c r="D10991" t="n">
        <v>3543</v>
      </c>
      <c r="E10991" t="inlineStr">
        <is>
          <t>IAD</t>
        </is>
      </c>
      <c r="F10991" s="10" t="n">
        <v>1805</v>
      </c>
      <c r="G10991" t="inlineStr">
        <is>
          <t>1800-1859</t>
        </is>
      </c>
      <c r="H10991" s="9">
        <f>INT(F10991/100)</f>
        <v/>
      </c>
      <c r="I10991" t="n">
        <v>-4</v>
      </c>
      <c r="J10991" t="n">
        <v>0</v>
      </c>
      <c r="K10991" t="n">
        <v>-33</v>
      </c>
      <c r="L10991" t="n">
        <v>0</v>
      </c>
      <c r="M10991" t="n">
        <v>0</v>
      </c>
      <c r="O10991" t="n">
        <v>0</v>
      </c>
    </row>
    <row r="10992">
      <c r="A10992" s="8" t="n">
        <v>46229</v>
      </c>
      <c r="B10992" t="inlineStr">
        <is>
          <t>YX</t>
        </is>
      </c>
      <c r="C10992" s="9">
        <f>_xlfn.XLOOKUP(B10992,Carriers[Code],Carriers[Airline])</f>
        <v/>
      </c>
      <c r="D10992" t="n">
        <v>4641</v>
      </c>
      <c r="E10992" t="inlineStr">
        <is>
          <t>CMH</t>
        </is>
      </c>
      <c r="F10992" s="10" t="n">
        <v>1806</v>
      </c>
      <c r="G10992" t="inlineStr">
        <is>
          <t>1800-1859</t>
        </is>
      </c>
      <c r="H10992" s="9">
        <f>INT(F10992/100)</f>
        <v/>
      </c>
      <c r="I10992" t="n">
        <v>-1</v>
      </c>
      <c r="J10992" t="n">
        <v>0</v>
      </c>
      <c r="K10992" t="n">
        <v>2</v>
      </c>
      <c r="L10992" t="n">
        <v>0</v>
      </c>
      <c r="M10992" t="n">
        <v>0</v>
      </c>
      <c r="O10992" t="n">
        <v>0</v>
      </c>
    </row>
    <row r="10993">
      <c r="A10993" s="8" t="n">
        <v>46229</v>
      </c>
      <c r="B10993" t="inlineStr">
        <is>
          <t>UA</t>
        </is>
      </c>
      <c r="C10993" s="9">
        <f>_xlfn.XLOOKUP(B10993,Carriers[Code],Carriers[Airline])</f>
        <v/>
      </c>
      <c r="D10993" t="n">
        <v>2400</v>
      </c>
      <c r="E10993" t="inlineStr">
        <is>
          <t>SFO</t>
        </is>
      </c>
      <c r="F10993" s="10" t="n">
        <v>1810</v>
      </c>
      <c r="G10993" t="inlineStr">
        <is>
          <t>1800-1859</t>
        </is>
      </c>
      <c r="H10993" s="9">
        <f>INT(F10993/100)</f>
        <v/>
      </c>
      <c r="I10993" t="n">
        <v>-5</v>
      </c>
      <c r="J10993" t="n">
        <v>0</v>
      </c>
      <c r="K10993" t="n">
        <v>6</v>
      </c>
      <c r="L10993" t="n">
        <v>0</v>
      </c>
      <c r="M10993" t="n">
        <v>0</v>
      </c>
      <c r="O10993" t="n">
        <v>0</v>
      </c>
    </row>
    <row r="10994">
      <c r="A10994" s="8" t="n">
        <v>46229</v>
      </c>
      <c r="B10994" t="inlineStr">
        <is>
          <t>YX</t>
        </is>
      </c>
      <c r="C10994" s="9">
        <f>_xlfn.XLOOKUP(B10994,Carriers[Code],Carriers[Airline])</f>
        <v/>
      </c>
      <c r="D10994" t="n">
        <v>5718</v>
      </c>
      <c r="E10994" t="inlineStr">
        <is>
          <t>EWR</t>
        </is>
      </c>
      <c r="F10994" s="10" t="n">
        <v>1815</v>
      </c>
      <c r="G10994" t="inlineStr">
        <is>
          <t>1800-1859</t>
        </is>
      </c>
      <c r="H10994" s="9">
        <f>INT(F10994/100)</f>
        <v/>
      </c>
      <c r="I10994" t="n">
        <v>-3</v>
      </c>
      <c r="J10994" t="n">
        <v>0</v>
      </c>
      <c r="K10994" t="n">
        <v>0</v>
      </c>
      <c r="L10994" t="n">
        <v>0</v>
      </c>
      <c r="M10994" t="n">
        <v>0</v>
      </c>
      <c r="O10994" t="n">
        <v>0</v>
      </c>
    </row>
    <row r="10995">
      <c r="A10995" s="8" t="n">
        <v>46229</v>
      </c>
      <c r="B10995" t="inlineStr">
        <is>
          <t>MQ</t>
        </is>
      </c>
      <c r="C10995" s="9">
        <f>_xlfn.XLOOKUP(B10995,Carriers[Code],Carriers[Airline])</f>
        <v/>
      </c>
      <c r="D10995" t="n">
        <v>3408</v>
      </c>
      <c r="E10995" t="inlineStr">
        <is>
          <t>CVG</t>
        </is>
      </c>
      <c r="F10995" s="10" t="n">
        <v>1820</v>
      </c>
      <c r="G10995" t="inlineStr">
        <is>
          <t>1800-1859</t>
        </is>
      </c>
      <c r="H10995" s="9">
        <f>INT(F10995/100)</f>
        <v/>
      </c>
      <c r="I10995" t="n">
        <v>-9</v>
      </c>
      <c r="J10995" t="n">
        <v>0</v>
      </c>
      <c r="K10995" t="n">
        <v>-23</v>
      </c>
      <c r="L10995" t="n">
        <v>0</v>
      </c>
      <c r="M10995" t="n">
        <v>0</v>
      </c>
      <c r="O10995" t="n">
        <v>0</v>
      </c>
    </row>
    <row r="10996">
      <c r="A10996" s="8" t="n">
        <v>46229</v>
      </c>
      <c r="B10996" t="inlineStr">
        <is>
          <t>B6</t>
        </is>
      </c>
      <c r="C10996" s="9">
        <f>_xlfn.XLOOKUP(B10996,Carriers[Code],Carriers[Airline])</f>
        <v/>
      </c>
      <c r="D10996" t="n">
        <v>2459</v>
      </c>
      <c r="E10996" t="inlineStr">
        <is>
          <t>PHL</t>
        </is>
      </c>
      <c r="F10996" s="10" t="n">
        <v>1821</v>
      </c>
      <c r="G10996" t="inlineStr">
        <is>
          <t>1800-1859</t>
        </is>
      </c>
      <c r="H10996" s="9">
        <f>INT(F10996/100)</f>
        <v/>
      </c>
      <c r="I10996" t="n">
        <v>82</v>
      </c>
      <c r="J10996" t="n">
        <v>1</v>
      </c>
      <c r="K10996" t="n">
        <v>61</v>
      </c>
      <c r="L10996" t="n">
        <v>1</v>
      </c>
      <c r="M10996" t="n">
        <v>0</v>
      </c>
      <c r="O10996" t="n">
        <v>0</v>
      </c>
      <c r="P10996" t="n">
        <v>3</v>
      </c>
      <c r="Q10996" t="n">
        <v>0</v>
      </c>
      <c r="R10996" t="n">
        <v>0</v>
      </c>
      <c r="S10996" t="n">
        <v>0</v>
      </c>
      <c r="T10996" t="n">
        <v>58</v>
      </c>
    </row>
    <row r="10997">
      <c r="A10997" s="8" t="n">
        <v>46229</v>
      </c>
      <c r="B10997" t="inlineStr">
        <is>
          <t>AA</t>
        </is>
      </c>
      <c r="C10997" s="9">
        <f>_xlfn.XLOOKUP(B10997,Carriers[Code],Carriers[Airline])</f>
        <v/>
      </c>
      <c r="D10997" t="n">
        <v>1554</v>
      </c>
      <c r="E10997" t="inlineStr">
        <is>
          <t>ORD</t>
        </is>
      </c>
      <c r="F10997" s="10" t="n">
        <v>1830</v>
      </c>
      <c r="G10997" t="inlineStr">
        <is>
          <t>1800-1859</t>
        </is>
      </c>
      <c r="H10997" s="9">
        <f>INT(F10997/100)</f>
        <v/>
      </c>
      <c r="I10997" t="n">
        <v>4</v>
      </c>
      <c r="J10997" t="n">
        <v>0</v>
      </c>
      <c r="K10997" t="n">
        <v>-39</v>
      </c>
      <c r="L10997" t="n">
        <v>0</v>
      </c>
      <c r="M10997" t="n">
        <v>0</v>
      </c>
      <c r="O10997" t="n">
        <v>0</v>
      </c>
    </row>
    <row r="10998">
      <c r="A10998" s="8" t="n">
        <v>46229</v>
      </c>
      <c r="B10998" t="inlineStr">
        <is>
          <t>UA</t>
        </is>
      </c>
      <c r="C10998" s="9">
        <f>_xlfn.XLOOKUP(B10998,Carriers[Code],Carriers[Airline])</f>
        <v/>
      </c>
      <c r="D10998" t="n">
        <v>639</v>
      </c>
      <c r="E10998" t="inlineStr">
        <is>
          <t>LAX</t>
        </is>
      </c>
      <c r="F10998" s="10" t="n">
        <v>1836</v>
      </c>
      <c r="G10998" t="inlineStr">
        <is>
          <t>1800-1859</t>
        </is>
      </c>
      <c r="H10998" s="9">
        <f>INT(F10998/100)</f>
        <v/>
      </c>
      <c r="I10998" t="n">
        <v>0</v>
      </c>
      <c r="J10998" t="n">
        <v>0</v>
      </c>
      <c r="K10998" t="n">
        <v>-33</v>
      </c>
      <c r="L10998" t="n">
        <v>0</v>
      </c>
      <c r="M10998" t="n">
        <v>0</v>
      </c>
      <c r="O10998" t="n">
        <v>0</v>
      </c>
    </row>
    <row r="10999">
      <c r="A10999" s="8" t="n">
        <v>46229</v>
      </c>
      <c r="B10999" t="inlineStr">
        <is>
          <t>UA</t>
        </is>
      </c>
      <c r="C10999" s="9">
        <f>_xlfn.XLOOKUP(B10999,Carriers[Code],Carriers[Airline])</f>
        <v/>
      </c>
      <c r="D10999" t="n">
        <v>1015</v>
      </c>
      <c r="E10999" t="inlineStr">
        <is>
          <t>ORD</t>
        </is>
      </c>
      <c r="F10999" s="10" t="n">
        <v>1843</v>
      </c>
      <c r="G10999" t="inlineStr">
        <is>
          <t>1800-1859</t>
        </is>
      </c>
      <c r="H10999" s="9">
        <f>INT(F10999/100)</f>
        <v/>
      </c>
      <c r="I10999" t="n">
        <v>-5</v>
      </c>
      <c r="J10999" t="n">
        <v>0</v>
      </c>
      <c r="K10999" t="n">
        <v>11</v>
      </c>
      <c r="L10999" t="n">
        <v>0</v>
      </c>
      <c r="M10999" t="n">
        <v>0</v>
      </c>
      <c r="O10999" t="n">
        <v>0</v>
      </c>
    </row>
    <row r="11000">
      <c r="A11000" s="8" t="n">
        <v>46229</v>
      </c>
      <c r="B11000" t="inlineStr">
        <is>
          <t>DL</t>
        </is>
      </c>
      <c r="C11000" s="9">
        <f>_xlfn.XLOOKUP(B11000,Carriers[Code],Carriers[Airline])</f>
        <v/>
      </c>
      <c r="D11000" t="n">
        <v>445</v>
      </c>
      <c r="E11000" t="inlineStr">
        <is>
          <t>SLC</t>
        </is>
      </c>
      <c r="F11000" s="10" t="n">
        <v>1845</v>
      </c>
      <c r="G11000" t="inlineStr">
        <is>
          <t>1800-1859</t>
        </is>
      </c>
      <c r="H11000" s="9">
        <f>INT(F11000/100)</f>
        <v/>
      </c>
      <c r="I11000" t="n">
        <v>1</v>
      </c>
      <c r="J11000" t="n">
        <v>0</v>
      </c>
      <c r="K11000" t="n">
        <v>-11</v>
      </c>
      <c r="L11000" t="n">
        <v>0</v>
      </c>
      <c r="M11000" t="n">
        <v>0</v>
      </c>
      <c r="O11000" t="n">
        <v>0</v>
      </c>
    </row>
    <row r="11001">
      <c r="A11001" s="8" t="n">
        <v>46229</v>
      </c>
      <c r="B11001" t="inlineStr">
        <is>
          <t>WN</t>
        </is>
      </c>
      <c r="C11001" s="9">
        <f>_xlfn.XLOOKUP(B11001,Carriers[Code],Carriers[Airline])</f>
        <v/>
      </c>
      <c r="D11001" t="n">
        <v>754</v>
      </c>
      <c r="E11001" t="inlineStr">
        <is>
          <t>STL</t>
        </is>
      </c>
      <c r="F11001" s="10" t="n">
        <v>1850</v>
      </c>
      <c r="G11001" t="inlineStr">
        <is>
          <t>1800-1859</t>
        </is>
      </c>
      <c r="H11001" s="9">
        <f>INT(F11001/100)</f>
        <v/>
      </c>
      <c r="I11001" t="n">
        <v>21</v>
      </c>
      <c r="J11001" t="n">
        <v>1</v>
      </c>
      <c r="K11001" t="n">
        <v>1</v>
      </c>
      <c r="L11001" t="n">
        <v>0</v>
      </c>
      <c r="M11001" t="n">
        <v>0</v>
      </c>
      <c r="O11001" t="n">
        <v>0</v>
      </c>
    </row>
    <row r="11002">
      <c r="A11002" s="8" t="n">
        <v>46229</v>
      </c>
      <c r="B11002" t="inlineStr">
        <is>
          <t>B6</t>
        </is>
      </c>
      <c r="C11002" s="9">
        <f>_xlfn.XLOOKUP(B11002,Carriers[Code],Carriers[Airline])</f>
        <v/>
      </c>
      <c r="D11002" t="n">
        <v>2269</v>
      </c>
      <c r="E11002" t="inlineStr">
        <is>
          <t>FLL</t>
        </is>
      </c>
      <c r="F11002" s="10" t="n">
        <v>1851</v>
      </c>
      <c r="G11002" t="inlineStr">
        <is>
          <t>1800-1859</t>
        </is>
      </c>
      <c r="H11002" s="9">
        <f>INT(F11002/100)</f>
        <v/>
      </c>
      <c r="I11002" t="n">
        <v>15</v>
      </c>
      <c r="J11002" t="n">
        <v>1</v>
      </c>
      <c r="K11002" t="n">
        <v>-19</v>
      </c>
      <c r="L11002" t="n">
        <v>0</v>
      </c>
      <c r="M11002" t="n">
        <v>0</v>
      </c>
      <c r="O11002" t="n">
        <v>0</v>
      </c>
    </row>
    <row r="11003">
      <c r="A11003" s="8" t="n">
        <v>46229</v>
      </c>
      <c r="B11003" t="inlineStr">
        <is>
          <t>AA</t>
        </is>
      </c>
      <c r="C11003" s="9">
        <f>_xlfn.XLOOKUP(B11003,Carriers[Code],Carriers[Airline])</f>
        <v/>
      </c>
      <c r="D11003" t="n">
        <v>1552</v>
      </c>
      <c r="E11003" t="inlineStr">
        <is>
          <t>CLT</t>
        </is>
      </c>
      <c r="F11003" s="10" t="n">
        <v>1855</v>
      </c>
      <c r="G11003" t="inlineStr">
        <is>
          <t>1800-1859</t>
        </is>
      </c>
      <c r="H11003" s="9">
        <f>INT(F11003/100)</f>
        <v/>
      </c>
      <c r="I11003" t="n">
        <v>-1</v>
      </c>
      <c r="J11003" t="n">
        <v>0</v>
      </c>
      <c r="K11003" t="n">
        <v>-27</v>
      </c>
      <c r="L11003" t="n">
        <v>0</v>
      </c>
      <c r="M11003" t="n">
        <v>0</v>
      </c>
      <c r="O11003" t="n">
        <v>0</v>
      </c>
    </row>
    <row r="11004">
      <c r="A11004" s="8" t="n">
        <v>46229</v>
      </c>
      <c r="B11004" t="inlineStr">
        <is>
          <t>DL</t>
        </is>
      </c>
      <c r="C11004" s="9">
        <f>_xlfn.XLOOKUP(B11004,Carriers[Code],Carriers[Airline])</f>
        <v/>
      </c>
      <c r="D11004" t="n">
        <v>1677</v>
      </c>
      <c r="E11004" t="inlineStr">
        <is>
          <t>AUS</t>
        </is>
      </c>
      <c r="F11004" s="10" t="n">
        <v>1859</v>
      </c>
      <c r="G11004" t="inlineStr">
        <is>
          <t>1800-1859</t>
        </is>
      </c>
      <c r="H11004" s="9">
        <f>INT(F11004/100)</f>
        <v/>
      </c>
      <c r="I11004" t="n">
        <v>52</v>
      </c>
      <c r="J11004" t="n">
        <v>1</v>
      </c>
      <c r="K11004" t="n">
        <v>50</v>
      </c>
      <c r="L11004" t="n">
        <v>1</v>
      </c>
      <c r="M11004" t="n">
        <v>0</v>
      </c>
      <c r="O11004" t="n">
        <v>0</v>
      </c>
      <c r="P11004" t="n">
        <v>48</v>
      </c>
      <c r="Q11004" t="n">
        <v>0</v>
      </c>
      <c r="R11004" t="n">
        <v>0</v>
      </c>
      <c r="S11004" t="n">
        <v>0</v>
      </c>
      <c r="T11004" t="n">
        <v>2</v>
      </c>
    </row>
    <row r="11005">
      <c r="A11005" s="8" t="n">
        <v>46229</v>
      </c>
      <c r="B11005" t="inlineStr">
        <is>
          <t>YX</t>
        </is>
      </c>
      <c r="C11005" s="9">
        <f>_xlfn.XLOOKUP(B11005,Carriers[Code],Carriers[Airline])</f>
        <v/>
      </c>
      <c r="D11005" t="n">
        <v>5716</v>
      </c>
      <c r="E11005" t="inlineStr">
        <is>
          <t>LGA</t>
        </is>
      </c>
      <c r="F11005" s="10" t="n">
        <v>1859</v>
      </c>
      <c r="G11005" t="inlineStr">
        <is>
          <t>1800-1859</t>
        </is>
      </c>
      <c r="H11005" s="9">
        <f>INT(F11005/100)</f>
        <v/>
      </c>
      <c r="I11005" t="n">
        <v>-7</v>
      </c>
      <c r="J11005" t="n">
        <v>0</v>
      </c>
      <c r="K11005" t="n">
        <v>-31</v>
      </c>
      <c r="L11005" t="n">
        <v>0</v>
      </c>
      <c r="M11005" t="n">
        <v>0</v>
      </c>
      <c r="O11005" t="n">
        <v>0</v>
      </c>
    </row>
    <row r="11006">
      <c r="A11006" s="8" t="n">
        <v>46229</v>
      </c>
      <c r="B11006" t="inlineStr">
        <is>
          <t>B6</t>
        </is>
      </c>
      <c r="C11006" s="9">
        <f>_xlfn.XLOOKUP(B11006,Carriers[Code],Carriers[Airline])</f>
        <v/>
      </c>
      <c r="D11006" t="n">
        <v>1633</v>
      </c>
      <c r="E11006" t="inlineStr">
        <is>
          <t>SFO</t>
        </is>
      </c>
      <c r="F11006" s="10" t="n">
        <v>1905</v>
      </c>
      <c r="G11006" t="inlineStr">
        <is>
          <t>1900-1959</t>
        </is>
      </c>
      <c r="H11006" s="9">
        <f>INT(F11006/100)</f>
        <v/>
      </c>
      <c r="I11006" t="n">
        <v>57</v>
      </c>
      <c r="J11006" t="n">
        <v>1</v>
      </c>
      <c r="K11006" t="n">
        <v>30</v>
      </c>
      <c r="L11006" t="n">
        <v>1</v>
      </c>
      <c r="M11006" t="n">
        <v>0</v>
      </c>
      <c r="O11006" t="n">
        <v>0</v>
      </c>
      <c r="P11006" t="n">
        <v>0</v>
      </c>
      <c r="Q11006" t="n">
        <v>0</v>
      </c>
      <c r="R11006" t="n">
        <v>13</v>
      </c>
      <c r="S11006" t="n">
        <v>0</v>
      </c>
      <c r="T11006" t="n">
        <v>17</v>
      </c>
    </row>
    <row r="11007">
      <c r="A11007" s="8" t="n">
        <v>46229</v>
      </c>
      <c r="B11007" t="inlineStr">
        <is>
          <t>WN</t>
        </is>
      </c>
      <c r="C11007" s="9">
        <f>_xlfn.XLOOKUP(B11007,Carriers[Code],Carriers[Airline])</f>
        <v/>
      </c>
      <c r="D11007" t="n">
        <v>3287</v>
      </c>
      <c r="E11007" t="inlineStr">
        <is>
          <t>MDW</t>
        </is>
      </c>
      <c r="F11007" s="10" t="n">
        <v>1905</v>
      </c>
      <c r="G11007" t="inlineStr">
        <is>
          <t>1900-1959</t>
        </is>
      </c>
      <c r="H11007" s="9">
        <f>INT(F11007/100)</f>
        <v/>
      </c>
      <c r="I11007" t="n">
        <v>24</v>
      </c>
      <c r="J11007" t="n">
        <v>1</v>
      </c>
      <c r="K11007" t="n">
        <v>0</v>
      </c>
      <c r="L11007" t="n">
        <v>0</v>
      </c>
      <c r="M11007" t="n">
        <v>0</v>
      </c>
      <c r="O11007" t="n">
        <v>0</v>
      </c>
    </row>
    <row r="11008">
      <c r="A11008" s="8" t="n">
        <v>46229</v>
      </c>
      <c r="B11008" t="inlineStr">
        <is>
          <t>DL</t>
        </is>
      </c>
      <c r="C11008" s="9">
        <f>_xlfn.XLOOKUP(B11008,Carriers[Code],Carriers[Airline])</f>
        <v/>
      </c>
      <c r="D11008" t="n">
        <v>973</v>
      </c>
      <c r="E11008" t="inlineStr">
        <is>
          <t>ATL</t>
        </is>
      </c>
      <c r="F11008" s="10" t="n">
        <v>1910</v>
      </c>
      <c r="G11008" t="inlineStr">
        <is>
          <t>1900-1959</t>
        </is>
      </c>
      <c r="H11008" s="9">
        <f>INT(F11008/100)</f>
        <v/>
      </c>
      <c r="I11008" t="n">
        <v>-3</v>
      </c>
      <c r="J11008" t="n">
        <v>0</v>
      </c>
      <c r="K11008" t="n">
        <v>-40</v>
      </c>
      <c r="L11008" t="n">
        <v>0</v>
      </c>
      <c r="M11008" t="n">
        <v>0</v>
      </c>
      <c r="O11008" t="n">
        <v>0</v>
      </c>
    </row>
    <row r="11009">
      <c r="A11009" s="8" t="n">
        <v>46229</v>
      </c>
      <c r="B11009" t="inlineStr">
        <is>
          <t>DL</t>
        </is>
      </c>
      <c r="C11009" s="9">
        <f>_xlfn.XLOOKUP(B11009,Carriers[Code],Carriers[Airline])</f>
        <v/>
      </c>
      <c r="D11009" t="n">
        <v>2305</v>
      </c>
      <c r="E11009" t="inlineStr">
        <is>
          <t>DFW</t>
        </is>
      </c>
      <c r="F11009" s="10" t="n">
        <v>1920</v>
      </c>
      <c r="G11009" t="inlineStr">
        <is>
          <t>1900-1959</t>
        </is>
      </c>
      <c r="H11009" s="9">
        <f>INT(F11009/100)</f>
        <v/>
      </c>
      <c r="I11009" t="n">
        <v>145</v>
      </c>
      <c r="J11009" t="n">
        <v>1</v>
      </c>
      <c r="K11009" t="n">
        <v>104</v>
      </c>
      <c r="L11009" t="n">
        <v>1</v>
      </c>
      <c r="M11009" t="n">
        <v>0</v>
      </c>
      <c r="O11009" t="n">
        <v>0</v>
      </c>
      <c r="P11009" t="n">
        <v>39</v>
      </c>
      <c r="Q11009" t="n">
        <v>0</v>
      </c>
      <c r="R11009" t="n">
        <v>0</v>
      </c>
      <c r="S11009" t="n">
        <v>0</v>
      </c>
      <c r="T11009" t="n">
        <v>65</v>
      </c>
    </row>
    <row r="11010">
      <c r="A11010" s="8" t="n">
        <v>46229</v>
      </c>
      <c r="B11010" t="inlineStr">
        <is>
          <t>UA</t>
        </is>
      </c>
      <c r="C11010" s="9">
        <f>_xlfn.XLOOKUP(B11010,Carriers[Code],Carriers[Airline])</f>
        <v/>
      </c>
      <c r="D11010" t="n">
        <v>2136</v>
      </c>
      <c r="E11010" t="inlineStr">
        <is>
          <t>IAD</t>
        </is>
      </c>
      <c r="F11010" s="10" t="n">
        <v>1924</v>
      </c>
      <c r="G11010" t="inlineStr">
        <is>
          <t>1900-1959</t>
        </is>
      </c>
      <c r="H11010" s="9">
        <f>INT(F11010/100)</f>
        <v/>
      </c>
      <c r="I11010" t="n">
        <v>-10</v>
      </c>
      <c r="J11010" t="n">
        <v>0</v>
      </c>
      <c r="K11010" t="n">
        <v>-28</v>
      </c>
      <c r="L11010" t="n">
        <v>0</v>
      </c>
      <c r="M11010" t="n">
        <v>0</v>
      </c>
      <c r="O11010" t="n">
        <v>0</v>
      </c>
    </row>
    <row r="11011">
      <c r="A11011" s="8" t="n">
        <v>46229</v>
      </c>
      <c r="B11011" t="inlineStr">
        <is>
          <t>YX</t>
        </is>
      </c>
      <c r="C11011" s="9">
        <f>_xlfn.XLOOKUP(B11011,Carriers[Code],Carriers[Airline])</f>
        <v/>
      </c>
      <c r="D11011" t="n">
        <v>5629</v>
      </c>
      <c r="E11011" t="inlineStr">
        <is>
          <t>CMH</t>
        </is>
      </c>
      <c r="F11011" s="10" t="n">
        <v>1925</v>
      </c>
      <c r="G11011" t="inlineStr">
        <is>
          <t>1900-1959</t>
        </is>
      </c>
      <c r="H11011" s="9">
        <f>INT(F11011/100)</f>
        <v/>
      </c>
      <c r="I11011" t="n">
        <v>-8</v>
      </c>
      <c r="J11011" t="n">
        <v>0</v>
      </c>
      <c r="K11011" t="n">
        <v>-32</v>
      </c>
      <c r="L11011" t="n">
        <v>0</v>
      </c>
      <c r="M11011" t="n">
        <v>0</v>
      </c>
      <c r="O11011" t="n">
        <v>0</v>
      </c>
    </row>
    <row r="11012">
      <c r="A11012" s="8" t="n">
        <v>46229</v>
      </c>
      <c r="B11012" t="inlineStr">
        <is>
          <t>AA</t>
        </is>
      </c>
      <c r="C11012" s="9">
        <f>_xlfn.XLOOKUP(B11012,Carriers[Code],Carriers[Airline])</f>
        <v/>
      </c>
      <c r="D11012" t="n">
        <v>852</v>
      </c>
      <c r="E11012" t="inlineStr">
        <is>
          <t>DCA</t>
        </is>
      </c>
      <c r="F11012" s="10" t="n">
        <v>1927</v>
      </c>
      <c r="G11012" t="inlineStr">
        <is>
          <t>1900-1959</t>
        </is>
      </c>
      <c r="H11012" s="9">
        <f>INT(F11012/100)</f>
        <v/>
      </c>
      <c r="I11012" t="n">
        <v>-10</v>
      </c>
      <c r="J11012" t="n">
        <v>0</v>
      </c>
      <c r="K11012" t="n">
        <v>-31</v>
      </c>
      <c r="L11012" t="n">
        <v>0</v>
      </c>
      <c r="M11012" t="n">
        <v>0</v>
      </c>
      <c r="O11012" t="n">
        <v>0</v>
      </c>
    </row>
    <row r="11013">
      <c r="A11013" s="8" t="n">
        <v>46229</v>
      </c>
      <c r="B11013" t="inlineStr">
        <is>
          <t>B6</t>
        </is>
      </c>
      <c r="C11013" s="9">
        <f>_xlfn.XLOOKUP(B11013,Carriers[Code],Carriers[Airline])</f>
        <v/>
      </c>
      <c r="D11013" t="n">
        <v>197</v>
      </c>
      <c r="E11013" t="inlineStr">
        <is>
          <t>SEA</t>
        </is>
      </c>
      <c r="F11013" s="10" t="n">
        <v>1929</v>
      </c>
      <c r="G11013" t="inlineStr">
        <is>
          <t>1900-1959</t>
        </is>
      </c>
      <c r="H11013" s="9">
        <f>INT(F11013/100)</f>
        <v/>
      </c>
      <c r="I11013" t="n">
        <v>36</v>
      </c>
      <c r="J11013" t="n">
        <v>1</v>
      </c>
      <c r="K11013" t="n">
        <v>45</v>
      </c>
      <c r="L11013" t="n">
        <v>1</v>
      </c>
      <c r="M11013" t="n">
        <v>0</v>
      </c>
      <c r="O11013" t="n">
        <v>0</v>
      </c>
      <c r="P11013" t="n">
        <v>36</v>
      </c>
      <c r="Q11013" t="n">
        <v>0</v>
      </c>
      <c r="R11013" t="n">
        <v>9</v>
      </c>
      <c r="S11013" t="n">
        <v>0</v>
      </c>
      <c r="T11013" t="n">
        <v>0</v>
      </c>
    </row>
    <row r="11014">
      <c r="A11014" s="8" t="n">
        <v>46229</v>
      </c>
      <c r="B11014" t="inlineStr">
        <is>
          <t>DL</t>
        </is>
      </c>
      <c r="C11014" s="9">
        <f>_xlfn.XLOOKUP(B11014,Carriers[Code],Carriers[Airline])</f>
        <v/>
      </c>
      <c r="D11014" t="n">
        <v>324</v>
      </c>
      <c r="E11014" t="inlineStr">
        <is>
          <t>SEA</t>
        </is>
      </c>
      <c r="F11014" s="10" t="n">
        <v>1929</v>
      </c>
      <c r="G11014" t="inlineStr">
        <is>
          <t>1900-1959</t>
        </is>
      </c>
      <c r="H11014" s="9">
        <f>INT(F11014/100)</f>
        <v/>
      </c>
      <c r="I11014" t="n">
        <v>16</v>
      </c>
      <c r="J11014" t="n">
        <v>1</v>
      </c>
      <c r="K11014" t="n">
        <v>12</v>
      </c>
      <c r="L11014" t="n">
        <v>0</v>
      </c>
      <c r="M11014" t="n">
        <v>0</v>
      </c>
      <c r="O11014" t="n">
        <v>0</v>
      </c>
    </row>
    <row r="11015">
      <c r="A11015" s="8" t="n">
        <v>46229</v>
      </c>
      <c r="B11015" t="inlineStr">
        <is>
          <t>B6</t>
        </is>
      </c>
      <c r="C11015" s="9">
        <f>_xlfn.XLOOKUP(B11015,Carriers[Code],Carriers[Airline])</f>
        <v/>
      </c>
      <c r="D11015" t="n">
        <v>247</v>
      </c>
      <c r="E11015" t="inlineStr">
        <is>
          <t>SLC</t>
        </is>
      </c>
      <c r="F11015" s="10" t="n">
        <v>1932</v>
      </c>
      <c r="G11015" t="inlineStr">
        <is>
          <t>1900-1959</t>
        </is>
      </c>
      <c r="H11015" s="9">
        <f>INT(F11015/100)</f>
        <v/>
      </c>
      <c r="I11015" t="n">
        <v>-5</v>
      </c>
      <c r="J11015" t="n">
        <v>0</v>
      </c>
      <c r="K11015" t="n">
        <v>15</v>
      </c>
      <c r="L11015" t="n">
        <v>1</v>
      </c>
      <c r="M11015" t="n">
        <v>0</v>
      </c>
      <c r="O11015" t="n">
        <v>0</v>
      </c>
      <c r="P11015" t="n">
        <v>0</v>
      </c>
      <c r="Q11015" t="n">
        <v>0</v>
      </c>
      <c r="R11015" t="n">
        <v>15</v>
      </c>
      <c r="S11015" t="n">
        <v>0</v>
      </c>
      <c r="T11015" t="n">
        <v>0</v>
      </c>
    </row>
    <row r="11016">
      <c r="A11016" s="8" t="n">
        <v>46229</v>
      </c>
      <c r="B11016" t="inlineStr">
        <is>
          <t>AA</t>
        </is>
      </c>
      <c r="C11016" s="9">
        <f>_xlfn.XLOOKUP(B11016,Carriers[Code],Carriers[Airline])</f>
        <v/>
      </c>
      <c r="D11016" t="n">
        <v>1691</v>
      </c>
      <c r="E11016" t="inlineStr">
        <is>
          <t>LAX</t>
        </is>
      </c>
      <c r="F11016" s="10" t="n">
        <v>1935</v>
      </c>
      <c r="G11016" t="inlineStr">
        <is>
          <t>1900-1959</t>
        </is>
      </c>
      <c r="H11016" s="9">
        <f>INT(F11016/100)</f>
        <v/>
      </c>
      <c r="I11016" t="n">
        <v>-2</v>
      </c>
      <c r="J11016" t="n">
        <v>0</v>
      </c>
      <c r="K11016" t="n">
        <v>-17</v>
      </c>
      <c r="L11016" t="n">
        <v>0</v>
      </c>
      <c r="M11016" t="n">
        <v>0</v>
      </c>
      <c r="O11016" t="n">
        <v>0</v>
      </c>
    </row>
    <row r="11017">
      <c r="A11017" s="8" t="n">
        <v>46229</v>
      </c>
      <c r="B11017" t="inlineStr">
        <is>
          <t>B6</t>
        </is>
      </c>
      <c r="C11017" s="9">
        <f>_xlfn.XLOOKUP(B11017,Carriers[Code],Carriers[Airline])</f>
        <v/>
      </c>
      <c r="D11017" t="n">
        <v>95</v>
      </c>
      <c r="E11017" t="inlineStr">
        <is>
          <t>PDX</t>
        </is>
      </c>
      <c r="F11017" s="10" t="n">
        <v>1936</v>
      </c>
      <c r="G11017" t="inlineStr">
        <is>
          <t>1900-1959</t>
        </is>
      </c>
      <c r="H11017" s="9">
        <f>INT(F11017/100)</f>
        <v/>
      </c>
      <c r="I11017" t="n">
        <v>5</v>
      </c>
      <c r="J11017" t="n">
        <v>0</v>
      </c>
      <c r="K11017" t="n">
        <v>13</v>
      </c>
      <c r="L11017" t="n">
        <v>0</v>
      </c>
      <c r="M11017" t="n">
        <v>0</v>
      </c>
      <c r="O11017" t="n">
        <v>0</v>
      </c>
    </row>
    <row r="11018">
      <c r="A11018" s="8" t="n">
        <v>46229</v>
      </c>
      <c r="B11018" t="inlineStr">
        <is>
          <t>AA</t>
        </is>
      </c>
      <c r="C11018" s="9">
        <f>_xlfn.XLOOKUP(B11018,Carriers[Code],Carriers[Airline])</f>
        <v/>
      </c>
      <c r="D11018" t="n">
        <v>1147</v>
      </c>
      <c r="E11018" t="inlineStr">
        <is>
          <t>PHL</t>
        </is>
      </c>
      <c r="F11018" s="10" t="n">
        <v>1937</v>
      </c>
      <c r="G11018" t="inlineStr">
        <is>
          <t>1900-1959</t>
        </is>
      </c>
      <c r="H11018" s="9">
        <f>INT(F11018/100)</f>
        <v/>
      </c>
      <c r="I11018" t="n">
        <v>-6</v>
      </c>
      <c r="J11018" t="n">
        <v>0</v>
      </c>
      <c r="K11018" t="n">
        <v>-25</v>
      </c>
      <c r="L11018" t="n">
        <v>0</v>
      </c>
      <c r="M11018" t="n">
        <v>0</v>
      </c>
      <c r="O11018" t="n">
        <v>0</v>
      </c>
    </row>
    <row r="11019">
      <c r="A11019" s="8" t="n">
        <v>46229</v>
      </c>
      <c r="B11019" t="inlineStr">
        <is>
          <t>B6</t>
        </is>
      </c>
      <c r="C11019" s="9">
        <f>_xlfn.XLOOKUP(B11019,Carriers[Code],Carriers[Airline])</f>
        <v/>
      </c>
      <c r="D11019" t="n">
        <v>817</v>
      </c>
      <c r="E11019" t="inlineStr">
        <is>
          <t>JFK</t>
        </is>
      </c>
      <c r="F11019" s="10" t="n">
        <v>1939</v>
      </c>
      <c r="G11019" t="inlineStr">
        <is>
          <t>1900-1959</t>
        </is>
      </c>
      <c r="H11019" s="9">
        <f>INT(F11019/100)</f>
        <v/>
      </c>
      <c r="I11019" t="n">
        <v>-11</v>
      </c>
      <c r="J11019" t="n">
        <v>0</v>
      </c>
      <c r="K11019" t="n">
        <v>-22</v>
      </c>
      <c r="L11019" t="n">
        <v>0</v>
      </c>
      <c r="M11019" t="n">
        <v>0</v>
      </c>
      <c r="O11019" t="n">
        <v>0</v>
      </c>
    </row>
    <row r="11020">
      <c r="A11020" s="8" t="n">
        <v>46229</v>
      </c>
      <c r="B11020" t="inlineStr">
        <is>
          <t>YX</t>
        </is>
      </c>
      <c r="C11020" s="9">
        <f>_xlfn.XLOOKUP(B11020,Carriers[Code],Carriers[Airline])</f>
        <v/>
      </c>
      <c r="D11020" t="n">
        <v>5807</v>
      </c>
      <c r="E11020" t="inlineStr">
        <is>
          <t>CLT</t>
        </is>
      </c>
      <c r="F11020" s="10" t="n">
        <v>1940</v>
      </c>
      <c r="G11020" t="inlineStr">
        <is>
          <t>1900-1959</t>
        </is>
      </c>
      <c r="H11020" s="9">
        <f>INT(F11020/100)</f>
        <v/>
      </c>
      <c r="I11020" t="n">
        <v>-3</v>
      </c>
      <c r="J11020" t="n">
        <v>0</v>
      </c>
      <c r="K11020" t="n">
        <v>-23</v>
      </c>
      <c r="L11020" t="n">
        <v>0</v>
      </c>
      <c r="M11020" t="n">
        <v>0</v>
      </c>
      <c r="O11020" t="n">
        <v>0</v>
      </c>
    </row>
    <row r="11021">
      <c r="A11021" s="8" t="n">
        <v>46229</v>
      </c>
      <c r="B11021" t="inlineStr">
        <is>
          <t>AS</t>
        </is>
      </c>
      <c r="C11021" s="9">
        <f>_xlfn.XLOOKUP(B11021,Carriers[Code],Carriers[Airline])</f>
        <v/>
      </c>
      <c r="D11021" t="n">
        <v>1337</v>
      </c>
      <c r="E11021" t="inlineStr">
        <is>
          <t>SEA</t>
        </is>
      </c>
      <c r="F11021" s="10" t="n">
        <v>1944</v>
      </c>
      <c r="G11021" t="inlineStr">
        <is>
          <t>1900-1959</t>
        </is>
      </c>
      <c r="H11021" s="9">
        <f>INT(F11021/100)</f>
        <v/>
      </c>
      <c r="I11021" t="n">
        <v>19</v>
      </c>
      <c r="J11021" t="n">
        <v>1</v>
      </c>
      <c r="M11021" t="n">
        <v>1</v>
      </c>
      <c r="N11021" t="inlineStr">
        <is>
          <t>A</t>
        </is>
      </c>
      <c r="O11021" t="n">
        <v>0</v>
      </c>
    </row>
    <row r="11022">
      <c r="A11022" s="8" t="n">
        <v>46229</v>
      </c>
      <c r="B11022" t="inlineStr">
        <is>
          <t>DL</t>
        </is>
      </c>
      <c r="C11022" s="9">
        <f>_xlfn.XLOOKUP(B11022,Carriers[Code],Carriers[Airline])</f>
        <v/>
      </c>
      <c r="D11022" t="n">
        <v>2586</v>
      </c>
      <c r="E11022" t="inlineStr">
        <is>
          <t>BNA</t>
        </is>
      </c>
      <c r="F11022" s="10" t="n">
        <v>1945</v>
      </c>
      <c r="G11022" t="inlineStr">
        <is>
          <t>1900-1959</t>
        </is>
      </c>
      <c r="H11022" s="9">
        <f>INT(F11022/100)</f>
        <v/>
      </c>
      <c r="I11022" t="n">
        <v>71</v>
      </c>
      <c r="J11022" t="n">
        <v>1</v>
      </c>
      <c r="K11022" t="n">
        <v>52</v>
      </c>
      <c r="L11022" t="n">
        <v>1</v>
      </c>
      <c r="M11022" t="n">
        <v>0</v>
      </c>
      <c r="O11022" t="n">
        <v>0</v>
      </c>
      <c r="P11022" t="n">
        <v>0</v>
      </c>
      <c r="Q11022" t="n">
        <v>0</v>
      </c>
      <c r="R11022" t="n">
        <v>23</v>
      </c>
      <c r="S11022" t="n">
        <v>0</v>
      </c>
      <c r="T11022" t="n">
        <v>29</v>
      </c>
    </row>
    <row r="11023">
      <c r="A11023" s="8" t="n">
        <v>46229</v>
      </c>
      <c r="B11023" t="inlineStr">
        <is>
          <t>B6</t>
        </is>
      </c>
      <c r="C11023" s="9">
        <f>_xlfn.XLOOKUP(B11023,Carriers[Code],Carriers[Airline])</f>
        <v/>
      </c>
      <c r="D11023" t="n">
        <v>1897</v>
      </c>
      <c r="E11023" t="inlineStr">
        <is>
          <t>ATL</t>
        </is>
      </c>
      <c r="F11023" s="10" t="n">
        <v>1951</v>
      </c>
      <c r="G11023" t="inlineStr">
        <is>
          <t>1900-1959</t>
        </is>
      </c>
      <c r="H11023" s="9">
        <f>INT(F11023/100)</f>
        <v/>
      </c>
      <c r="I11023" t="n">
        <v>-1</v>
      </c>
      <c r="J11023" t="n">
        <v>0</v>
      </c>
      <c r="K11023" t="n">
        <v>-25</v>
      </c>
      <c r="L11023" t="n">
        <v>0</v>
      </c>
      <c r="M11023" t="n">
        <v>0</v>
      </c>
      <c r="O11023" t="n">
        <v>0</v>
      </c>
    </row>
    <row r="11024">
      <c r="A11024" s="8" t="n">
        <v>46229</v>
      </c>
      <c r="B11024" t="inlineStr">
        <is>
          <t>B6</t>
        </is>
      </c>
      <c r="C11024" s="9">
        <f>_xlfn.XLOOKUP(B11024,Carriers[Code],Carriers[Airline])</f>
        <v/>
      </c>
      <c r="D11024" t="n">
        <v>251</v>
      </c>
      <c r="E11024" t="inlineStr">
        <is>
          <t>MCO</t>
        </is>
      </c>
      <c r="F11024" s="10" t="n">
        <v>1955</v>
      </c>
      <c r="G11024" t="inlineStr">
        <is>
          <t>1900-1959</t>
        </is>
      </c>
      <c r="H11024" s="9">
        <f>INT(F11024/100)</f>
        <v/>
      </c>
      <c r="I11024" t="n">
        <v>-2</v>
      </c>
      <c r="J11024" t="n">
        <v>0</v>
      </c>
      <c r="K11024" t="n">
        <v>-24</v>
      </c>
      <c r="L11024" t="n">
        <v>0</v>
      </c>
      <c r="M11024" t="n">
        <v>0</v>
      </c>
      <c r="O11024" t="n">
        <v>0</v>
      </c>
    </row>
    <row r="11025">
      <c r="A11025" s="8" t="n">
        <v>46229</v>
      </c>
      <c r="B11025" t="inlineStr">
        <is>
          <t>B6</t>
        </is>
      </c>
      <c r="C11025" s="9">
        <f>_xlfn.XLOOKUP(B11025,Carriers[Code],Carriers[Airline])</f>
        <v/>
      </c>
      <c r="D11025" t="n">
        <v>777</v>
      </c>
      <c r="E11025" t="inlineStr">
        <is>
          <t>LAS</t>
        </is>
      </c>
      <c r="F11025" s="10" t="n">
        <v>1959</v>
      </c>
      <c r="G11025" t="inlineStr">
        <is>
          <t>1900-1959</t>
        </is>
      </c>
      <c r="H11025" s="9">
        <f>INT(F11025/100)</f>
        <v/>
      </c>
      <c r="I11025" t="n">
        <v>51</v>
      </c>
      <c r="J11025" t="n">
        <v>1</v>
      </c>
      <c r="K11025" t="n">
        <v>25</v>
      </c>
      <c r="L11025" t="n">
        <v>1</v>
      </c>
      <c r="M11025" t="n">
        <v>0</v>
      </c>
      <c r="O11025" t="n">
        <v>0</v>
      </c>
      <c r="P11025" t="n">
        <v>0</v>
      </c>
      <c r="Q11025" t="n">
        <v>0</v>
      </c>
      <c r="R11025" t="n">
        <v>3</v>
      </c>
      <c r="S11025" t="n">
        <v>0</v>
      </c>
      <c r="T11025" t="n">
        <v>22</v>
      </c>
    </row>
    <row r="11026">
      <c r="A11026" s="8" t="n">
        <v>46229</v>
      </c>
      <c r="B11026" t="inlineStr">
        <is>
          <t>B6</t>
        </is>
      </c>
      <c r="C11026" s="9">
        <f>_xlfn.XLOOKUP(B11026,Carriers[Code],Carriers[Airline])</f>
        <v/>
      </c>
      <c r="D11026" t="n">
        <v>993</v>
      </c>
      <c r="E11026" t="inlineStr">
        <is>
          <t>DEN</t>
        </is>
      </c>
      <c r="F11026" s="10" t="n">
        <v>1959</v>
      </c>
      <c r="G11026" t="inlineStr">
        <is>
          <t>1900-1959</t>
        </is>
      </c>
      <c r="H11026" s="9">
        <f>INT(F11026/100)</f>
        <v/>
      </c>
      <c r="I11026" t="n">
        <v>17</v>
      </c>
      <c r="J11026" t="n">
        <v>1</v>
      </c>
      <c r="K11026" t="n">
        <v>-5</v>
      </c>
      <c r="L11026" t="n">
        <v>0</v>
      </c>
      <c r="M11026" t="n">
        <v>0</v>
      </c>
      <c r="O11026" t="n">
        <v>0</v>
      </c>
    </row>
    <row r="11027">
      <c r="A11027" s="8" t="n">
        <v>46229</v>
      </c>
      <c r="B11027" t="inlineStr">
        <is>
          <t>WN</t>
        </is>
      </c>
      <c r="C11027" s="9">
        <f>_xlfn.XLOOKUP(B11027,Carriers[Code],Carriers[Airline])</f>
        <v/>
      </c>
      <c r="D11027" t="n">
        <v>2338</v>
      </c>
      <c r="E11027" t="inlineStr">
        <is>
          <t>BNA</t>
        </is>
      </c>
      <c r="F11027" s="10" t="n">
        <v>2000</v>
      </c>
      <c r="G11027" t="inlineStr">
        <is>
          <t>2000-2059</t>
        </is>
      </c>
      <c r="H11027" s="9">
        <f>INT(F11027/100)</f>
        <v/>
      </c>
      <c r="I11027" t="n">
        <v>-2</v>
      </c>
      <c r="J11027" t="n">
        <v>0</v>
      </c>
      <c r="K11027" t="n">
        <v>-2</v>
      </c>
      <c r="L11027" t="n">
        <v>0</v>
      </c>
      <c r="M11027" t="n">
        <v>0</v>
      </c>
      <c r="O11027" t="n">
        <v>0</v>
      </c>
    </row>
    <row r="11028">
      <c r="A11028" s="8" t="n">
        <v>46229</v>
      </c>
      <c r="B11028" t="inlineStr">
        <is>
          <t>YX</t>
        </is>
      </c>
      <c r="C11028" s="9">
        <f>_xlfn.XLOOKUP(B11028,Carriers[Code],Carriers[Airline])</f>
        <v/>
      </c>
      <c r="D11028" t="n">
        <v>4397</v>
      </c>
      <c r="E11028" t="inlineStr">
        <is>
          <t>LGA</t>
        </is>
      </c>
      <c r="F11028" s="10" t="n">
        <v>2000</v>
      </c>
      <c r="G11028" t="inlineStr">
        <is>
          <t>2000-2059</t>
        </is>
      </c>
      <c r="H11028" s="9">
        <f>INT(F11028/100)</f>
        <v/>
      </c>
      <c r="I11028" t="n">
        <v>-7</v>
      </c>
      <c r="J11028" t="n">
        <v>0</v>
      </c>
      <c r="K11028" t="n">
        <v>-23</v>
      </c>
      <c r="L11028" t="n">
        <v>0</v>
      </c>
      <c r="M11028" t="n">
        <v>0</v>
      </c>
      <c r="O11028" t="n">
        <v>0</v>
      </c>
    </row>
    <row r="11029">
      <c r="A11029" s="8" t="n">
        <v>46229</v>
      </c>
      <c r="B11029" t="inlineStr">
        <is>
          <t>YX</t>
        </is>
      </c>
      <c r="C11029" s="9">
        <f>_xlfn.XLOOKUP(B11029,Carriers[Code],Carriers[Airline])</f>
        <v/>
      </c>
      <c r="D11029" t="n">
        <v>5849</v>
      </c>
      <c r="E11029" t="inlineStr">
        <is>
          <t>LGA</t>
        </is>
      </c>
      <c r="F11029" s="10" t="n">
        <v>2000</v>
      </c>
      <c r="G11029" t="inlineStr">
        <is>
          <t>2000-2059</t>
        </is>
      </c>
      <c r="H11029" s="9">
        <f>INT(F11029/100)</f>
        <v/>
      </c>
      <c r="I11029" t="n">
        <v>-6</v>
      </c>
      <c r="J11029" t="n">
        <v>0</v>
      </c>
      <c r="K11029" t="n">
        <v>-12</v>
      </c>
      <c r="L11029" t="n">
        <v>0</v>
      </c>
      <c r="M11029" t="n">
        <v>0</v>
      </c>
      <c r="O11029" t="n">
        <v>0</v>
      </c>
    </row>
    <row r="11030">
      <c r="A11030" s="8" t="n">
        <v>46229</v>
      </c>
      <c r="B11030" t="inlineStr">
        <is>
          <t>DL</t>
        </is>
      </c>
      <c r="C11030" s="9">
        <f>_xlfn.XLOOKUP(B11030,Carriers[Code],Carriers[Airline])</f>
        <v/>
      </c>
      <c r="D11030" t="n">
        <v>817</v>
      </c>
      <c r="E11030" t="inlineStr">
        <is>
          <t>RDU</t>
        </is>
      </c>
      <c r="F11030" s="10" t="n">
        <v>2005</v>
      </c>
      <c r="G11030" t="inlineStr">
        <is>
          <t>2000-2059</t>
        </is>
      </c>
      <c r="H11030" s="9">
        <f>INT(F11030/100)</f>
        <v/>
      </c>
      <c r="I11030" t="n">
        <v>148</v>
      </c>
      <c r="J11030" t="n">
        <v>1</v>
      </c>
      <c r="K11030" t="n">
        <v>128</v>
      </c>
      <c r="L11030" t="n">
        <v>1</v>
      </c>
      <c r="M11030" t="n">
        <v>0</v>
      </c>
      <c r="O11030" t="n">
        <v>0</v>
      </c>
      <c r="P11030" t="n">
        <v>128</v>
      </c>
      <c r="Q11030" t="n">
        <v>0</v>
      </c>
      <c r="R11030" t="n">
        <v>0</v>
      </c>
      <c r="S11030" t="n">
        <v>0</v>
      </c>
      <c r="T11030" t="n">
        <v>0</v>
      </c>
    </row>
    <row r="11031">
      <c r="A11031" s="8" t="n">
        <v>46229</v>
      </c>
      <c r="B11031" t="inlineStr">
        <is>
          <t>YX</t>
        </is>
      </c>
      <c r="C11031" s="9">
        <f>_xlfn.XLOOKUP(B11031,Carriers[Code],Carriers[Airline])</f>
        <v/>
      </c>
      <c r="D11031" t="n">
        <v>4616</v>
      </c>
      <c r="E11031" t="inlineStr">
        <is>
          <t>BUF</t>
        </is>
      </c>
      <c r="F11031" s="10" t="n">
        <v>2005</v>
      </c>
      <c r="G11031" t="inlineStr">
        <is>
          <t>2000-2059</t>
        </is>
      </c>
      <c r="H11031" s="9">
        <f>INT(F11031/100)</f>
        <v/>
      </c>
      <c r="I11031" t="n">
        <v>-8</v>
      </c>
      <c r="J11031" t="n">
        <v>0</v>
      </c>
      <c r="K11031" t="n">
        <v>-16</v>
      </c>
      <c r="L11031" t="n">
        <v>0</v>
      </c>
      <c r="M11031" t="n">
        <v>0</v>
      </c>
      <c r="O11031" t="n">
        <v>0</v>
      </c>
    </row>
    <row r="11032">
      <c r="A11032" s="8" t="n">
        <v>46229</v>
      </c>
      <c r="B11032" t="inlineStr">
        <is>
          <t>YX</t>
        </is>
      </c>
      <c r="C11032" s="9">
        <f>_xlfn.XLOOKUP(B11032,Carriers[Code],Carriers[Airline])</f>
        <v/>
      </c>
      <c r="D11032" t="n">
        <v>5666</v>
      </c>
      <c r="E11032" t="inlineStr">
        <is>
          <t>DCA</t>
        </is>
      </c>
      <c r="F11032" s="10" t="n">
        <v>2005</v>
      </c>
      <c r="G11032" t="inlineStr">
        <is>
          <t>2000-2059</t>
        </is>
      </c>
      <c r="H11032" s="9">
        <f>INT(F11032/100)</f>
        <v/>
      </c>
      <c r="I11032" t="n">
        <v>-4</v>
      </c>
      <c r="J11032" t="n">
        <v>0</v>
      </c>
      <c r="K11032" t="n">
        <v>-24</v>
      </c>
      <c r="L11032" t="n">
        <v>0</v>
      </c>
      <c r="M11032" t="n">
        <v>0</v>
      </c>
      <c r="O11032" t="n">
        <v>0</v>
      </c>
    </row>
    <row r="11033">
      <c r="A11033" s="8" t="n">
        <v>46229</v>
      </c>
      <c r="B11033" t="inlineStr">
        <is>
          <t>B6</t>
        </is>
      </c>
      <c r="C11033" s="9">
        <f>_xlfn.XLOOKUP(B11033,Carriers[Code],Carriers[Airline])</f>
        <v/>
      </c>
      <c r="D11033" t="n">
        <v>455</v>
      </c>
      <c r="E11033" t="inlineStr">
        <is>
          <t>DCA</t>
        </is>
      </c>
      <c r="F11033" s="10" t="n">
        <v>2006</v>
      </c>
      <c r="G11033" t="inlineStr">
        <is>
          <t>2000-2059</t>
        </is>
      </c>
      <c r="H11033" s="9">
        <f>INT(F11033/100)</f>
        <v/>
      </c>
      <c r="I11033" t="n">
        <v>4</v>
      </c>
      <c r="J11033" t="n">
        <v>0</v>
      </c>
      <c r="K11033" t="n">
        <v>-6</v>
      </c>
      <c r="L11033" t="n">
        <v>0</v>
      </c>
      <c r="M11033" t="n">
        <v>0</v>
      </c>
      <c r="O11033" t="n">
        <v>0</v>
      </c>
    </row>
    <row r="11034">
      <c r="A11034" s="8" t="n">
        <v>46229</v>
      </c>
      <c r="B11034" t="inlineStr">
        <is>
          <t>DL</t>
        </is>
      </c>
      <c r="C11034" s="9">
        <f>_xlfn.XLOOKUP(B11034,Carriers[Code],Carriers[Airline])</f>
        <v/>
      </c>
      <c r="D11034" t="n">
        <v>2234</v>
      </c>
      <c r="E11034" t="inlineStr">
        <is>
          <t>TPA</t>
        </is>
      </c>
      <c r="F11034" s="10" t="n">
        <v>2015</v>
      </c>
      <c r="G11034" t="inlineStr">
        <is>
          <t>2000-2059</t>
        </is>
      </c>
      <c r="H11034" s="9">
        <f>INT(F11034/100)</f>
        <v/>
      </c>
      <c r="I11034" t="n">
        <v>-8</v>
      </c>
      <c r="J11034" t="n">
        <v>0</v>
      </c>
      <c r="K11034" t="n">
        <v>-27</v>
      </c>
      <c r="L11034" t="n">
        <v>0</v>
      </c>
      <c r="M11034" t="n">
        <v>0</v>
      </c>
      <c r="O11034" t="n">
        <v>0</v>
      </c>
    </row>
    <row r="11035">
      <c r="A11035" s="8" t="n">
        <v>46229</v>
      </c>
      <c r="B11035" t="inlineStr">
        <is>
          <t>WN</t>
        </is>
      </c>
      <c r="C11035" s="9">
        <f>_xlfn.XLOOKUP(B11035,Carriers[Code],Carriers[Airline])</f>
        <v/>
      </c>
      <c r="D11035" t="n">
        <v>1898</v>
      </c>
      <c r="E11035" t="inlineStr">
        <is>
          <t>BWI</t>
        </is>
      </c>
      <c r="F11035" s="10" t="n">
        <v>2015</v>
      </c>
      <c r="G11035" t="inlineStr">
        <is>
          <t>2000-2059</t>
        </is>
      </c>
      <c r="H11035" s="9">
        <f>INT(F11035/100)</f>
        <v/>
      </c>
      <c r="I11035" t="n">
        <v>54</v>
      </c>
      <c r="J11035" t="n">
        <v>1</v>
      </c>
      <c r="K11035" t="n">
        <v>24</v>
      </c>
      <c r="L11035" t="n">
        <v>1</v>
      </c>
      <c r="M11035" t="n">
        <v>0</v>
      </c>
      <c r="O11035" t="n">
        <v>0</v>
      </c>
      <c r="P11035" t="n">
        <v>4</v>
      </c>
      <c r="Q11035" t="n">
        <v>0</v>
      </c>
      <c r="R11035" t="n">
        <v>0</v>
      </c>
      <c r="S11035" t="n">
        <v>0</v>
      </c>
      <c r="T11035" t="n">
        <v>20</v>
      </c>
    </row>
    <row r="11036">
      <c r="A11036" s="8" t="n">
        <v>46229</v>
      </c>
      <c r="B11036" t="inlineStr">
        <is>
          <t>DL</t>
        </is>
      </c>
      <c r="C11036" s="9">
        <f>_xlfn.XLOOKUP(B11036,Carriers[Code],Carriers[Airline])</f>
        <v/>
      </c>
      <c r="D11036" t="n">
        <v>1513</v>
      </c>
      <c r="E11036" t="inlineStr">
        <is>
          <t>MCO</t>
        </is>
      </c>
      <c r="F11036" s="10" t="n">
        <v>2016</v>
      </c>
      <c r="G11036" t="inlineStr">
        <is>
          <t>2000-2059</t>
        </is>
      </c>
      <c r="H11036" s="9">
        <f>INT(F11036/100)</f>
        <v/>
      </c>
      <c r="I11036" t="n">
        <v>-5</v>
      </c>
      <c r="J11036" t="n">
        <v>0</v>
      </c>
      <c r="K11036" t="n">
        <v>-24</v>
      </c>
      <c r="L11036" t="n">
        <v>0</v>
      </c>
      <c r="M11036" t="n">
        <v>0</v>
      </c>
      <c r="O11036" t="n">
        <v>0</v>
      </c>
    </row>
    <row r="11037">
      <c r="A11037" s="8" t="n">
        <v>46229</v>
      </c>
      <c r="B11037" t="inlineStr">
        <is>
          <t>UA</t>
        </is>
      </c>
      <c r="C11037" s="9">
        <f>_xlfn.XLOOKUP(B11037,Carriers[Code],Carriers[Airline])</f>
        <v/>
      </c>
      <c r="D11037" t="n">
        <v>2107</v>
      </c>
      <c r="E11037" t="inlineStr">
        <is>
          <t>SFO</t>
        </is>
      </c>
      <c r="F11037" s="10" t="n">
        <v>2020</v>
      </c>
      <c r="G11037" t="inlineStr">
        <is>
          <t>2000-2059</t>
        </is>
      </c>
      <c r="H11037" s="9">
        <f>INT(F11037/100)</f>
        <v/>
      </c>
      <c r="I11037" t="n">
        <v>-8</v>
      </c>
      <c r="J11037" t="n">
        <v>0</v>
      </c>
      <c r="K11037" t="n">
        <v>15</v>
      </c>
      <c r="L11037" t="n">
        <v>1</v>
      </c>
      <c r="M11037" t="n">
        <v>0</v>
      </c>
      <c r="O11037" t="n">
        <v>0</v>
      </c>
      <c r="P11037" t="n">
        <v>0</v>
      </c>
      <c r="Q11037" t="n">
        <v>0</v>
      </c>
      <c r="R11037" t="n">
        <v>15</v>
      </c>
      <c r="S11037" t="n">
        <v>0</v>
      </c>
      <c r="T11037" t="n">
        <v>0</v>
      </c>
    </row>
    <row r="11038">
      <c r="A11038" s="8" t="n">
        <v>46229</v>
      </c>
      <c r="B11038" t="inlineStr">
        <is>
          <t>MQ</t>
        </is>
      </c>
      <c r="C11038" s="9">
        <f>_xlfn.XLOOKUP(B11038,Carriers[Code],Carriers[Airline])</f>
        <v/>
      </c>
      <c r="D11038" t="n">
        <v>4047</v>
      </c>
      <c r="E11038" t="inlineStr">
        <is>
          <t>DCA</t>
        </is>
      </c>
      <c r="F11038" s="10" t="n">
        <v>2022</v>
      </c>
      <c r="G11038" t="inlineStr">
        <is>
          <t>2000-2059</t>
        </is>
      </c>
      <c r="H11038" s="9">
        <f>INT(F11038/100)</f>
        <v/>
      </c>
      <c r="I11038" t="n">
        <v>62</v>
      </c>
      <c r="J11038" t="n">
        <v>1</v>
      </c>
      <c r="K11038" t="n">
        <v>55</v>
      </c>
      <c r="L11038" t="n">
        <v>1</v>
      </c>
      <c r="M11038" t="n">
        <v>0</v>
      </c>
      <c r="O11038" t="n">
        <v>0</v>
      </c>
      <c r="P11038" t="n">
        <v>55</v>
      </c>
      <c r="Q11038" t="n">
        <v>0</v>
      </c>
      <c r="R11038" t="n">
        <v>0</v>
      </c>
      <c r="S11038" t="n">
        <v>0</v>
      </c>
      <c r="T11038" t="n">
        <v>0</v>
      </c>
    </row>
    <row r="11039">
      <c r="A11039" s="8" t="n">
        <v>46229</v>
      </c>
      <c r="B11039" t="inlineStr">
        <is>
          <t>YX</t>
        </is>
      </c>
      <c r="C11039" s="9">
        <f>_xlfn.XLOOKUP(B11039,Carriers[Code],Carriers[Airline])</f>
        <v/>
      </c>
      <c r="D11039" t="n">
        <v>4692</v>
      </c>
      <c r="E11039" t="inlineStr">
        <is>
          <t>MSN</t>
        </is>
      </c>
      <c r="F11039" s="10" t="n">
        <v>2023</v>
      </c>
      <c r="G11039" t="inlineStr">
        <is>
          <t>2000-2059</t>
        </is>
      </c>
      <c r="H11039" s="9">
        <f>INT(F11039/100)</f>
        <v/>
      </c>
      <c r="I11039" t="n">
        <v>-11</v>
      </c>
      <c r="J11039" t="n">
        <v>0</v>
      </c>
      <c r="K11039" t="n">
        <v>-16</v>
      </c>
      <c r="L11039" t="n">
        <v>0</v>
      </c>
      <c r="M11039" t="n">
        <v>0</v>
      </c>
      <c r="O11039" t="n">
        <v>0</v>
      </c>
    </row>
    <row r="11040">
      <c r="A11040" s="8" t="n">
        <v>46229</v>
      </c>
      <c r="B11040" t="inlineStr">
        <is>
          <t>B6</t>
        </is>
      </c>
      <c r="C11040" s="9">
        <f>_xlfn.XLOOKUP(B11040,Carriers[Code],Carriers[Airline])</f>
        <v/>
      </c>
      <c r="D11040" t="n">
        <v>387</v>
      </c>
      <c r="E11040" t="inlineStr">
        <is>
          <t>LAX</t>
        </is>
      </c>
      <c r="F11040" s="10" t="n">
        <v>2025</v>
      </c>
      <c r="G11040" t="inlineStr">
        <is>
          <t>2000-2059</t>
        </is>
      </c>
      <c r="H11040" s="9">
        <f>INT(F11040/100)</f>
        <v/>
      </c>
      <c r="I11040" t="n">
        <v>4</v>
      </c>
      <c r="J11040" t="n">
        <v>0</v>
      </c>
      <c r="K11040" t="n">
        <v>-23</v>
      </c>
      <c r="L11040" t="n">
        <v>0</v>
      </c>
      <c r="M11040" t="n">
        <v>0</v>
      </c>
      <c r="O11040" t="n">
        <v>0</v>
      </c>
    </row>
    <row r="11041">
      <c r="A11041" s="8" t="n">
        <v>46229</v>
      </c>
      <c r="B11041" t="inlineStr">
        <is>
          <t>YX</t>
        </is>
      </c>
      <c r="C11041" s="9">
        <f>_xlfn.XLOOKUP(B11041,Carriers[Code],Carriers[Airline])</f>
        <v/>
      </c>
      <c r="D11041" t="n">
        <v>5610</v>
      </c>
      <c r="E11041" t="inlineStr">
        <is>
          <t>PHL</t>
        </is>
      </c>
      <c r="F11041" s="10" t="n">
        <v>2025</v>
      </c>
      <c r="G11041" t="inlineStr">
        <is>
          <t>2000-2059</t>
        </is>
      </c>
      <c r="H11041" s="9">
        <f>INT(F11041/100)</f>
        <v/>
      </c>
      <c r="I11041" t="n">
        <v>-11</v>
      </c>
      <c r="J11041" t="n">
        <v>0</v>
      </c>
      <c r="K11041" t="n">
        <v>-27</v>
      </c>
      <c r="L11041" t="n">
        <v>0</v>
      </c>
      <c r="M11041" t="n">
        <v>0</v>
      </c>
      <c r="O11041" t="n">
        <v>0</v>
      </c>
    </row>
    <row r="11042">
      <c r="A11042" s="8" t="n">
        <v>46229</v>
      </c>
      <c r="B11042" t="inlineStr">
        <is>
          <t>YX</t>
        </is>
      </c>
      <c r="C11042" s="9">
        <f>_xlfn.XLOOKUP(B11042,Carriers[Code],Carriers[Airline])</f>
        <v/>
      </c>
      <c r="D11042" t="n">
        <v>3719</v>
      </c>
      <c r="E11042" t="inlineStr">
        <is>
          <t>EWR</t>
        </is>
      </c>
      <c r="F11042" s="10" t="n">
        <v>2026</v>
      </c>
      <c r="G11042" t="inlineStr">
        <is>
          <t>2000-2059</t>
        </is>
      </c>
      <c r="H11042" s="9">
        <f>INT(F11042/100)</f>
        <v/>
      </c>
      <c r="I11042" t="n">
        <v>-15</v>
      </c>
      <c r="J11042" t="n">
        <v>0</v>
      </c>
      <c r="K11042" t="n">
        <v>-26</v>
      </c>
      <c r="L11042" t="n">
        <v>0</v>
      </c>
      <c r="M11042" t="n">
        <v>0</v>
      </c>
      <c r="O11042" t="n">
        <v>0</v>
      </c>
    </row>
    <row r="11043">
      <c r="A11043" s="8" t="n">
        <v>46229</v>
      </c>
      <c r="B11043" t="inlineStr">
        <is>
          <t>DL</t>
        </is>
      </c>
      <c r="C11043" s="9">
        <f>_xlfn.XLOOKUP(B11043,Carriers[Code],Carriers[Airline])</f>
        <v/>
      </c>
      <c r="D11043" t="n">
        <v>321</v>
      </c>
      <c r="E11043" t="inlineStr">
        <is>
          <t>LAX</t>
        </is>
      </c>
      <c r="F11043" s="10" t="n">
        <v>2030</v>
      </c>
      <c r="G11043" t="inlineStr">
        <is>
          <t>2000-2059</t>
        </is>
      </c>
      <c r="H11043" s="9">
        <f>INT(F11043/100)</f>
        <v/>
      </c>
      <c r="I11043" t="n">
        <v>16</v>
      </c>
      <c r="J11043" t="n">
        <v>1</v>
      </c>
      <c r="K11043" t="n">
        <v>-21</v>
      </c>
      <c r="L11043" t="n">
        <v>0</v>
      </c>
      <c r="M11043" t="n">
        <v>0</v>
      </c>
      <c r="O11043" t="n">
        <v>0</v>
      </c>
    </row>
    <row r="11044">
      <c r="A11044" s="8" t="n">
        <v>46229</v>
      </c>
      <c r="B11044" t="inlineStr">
        <is>
          <t>UA</t>
        </is>
      </c>
      <c r="C11044" s="9">
        <f>_xlfn.XLOOKUP(B11044,Carriers[Code],Carriers[Airline])</f>
        <v/>
      </c>
      <c r="D11044" t="n">
        <v>2229</v>
      </c>
      <c r="E11044" t="inlineStr">
        <is>
          <t>ORD</t>
        </is>
      </c>
      <c r="F11044" s="10" t="n">
        <v>2030</v>
      </c>
      <c r="G11044" t="inlineStr">
        <is>
          <t>2000-2059</t>
        </is>
      </c>
      <c r="H11044" s="9">
        <f>INT(F11044/100)</f>
        <v/>
      </c>
      <c r="I11044" t="n">
        <v>21</v>
      </c>
      <c r="J11044" t="n">
        <v>1</v>
      </c>
      <c r="K11044" t="n">
        <v>-10</v>
      </c>
      <c r="L11044" t="n">
        <v>0</v>
      </c>
      <c r="M11044" t="n">
        <v>0</v>
      </c>
      <c r="O11044" t="n">
        <v>0</v>
      </c>
    </row>
    <row r="11045">
      <c r="A11045" s="8" t="n">
        <v>46229</v>
      </c>
      <c r="B11045" t="inlineStr">
        <is>
          <t>YX</t>
        </is>
      </c>
      <c r="C11045" s="9">
        <f>_xlfn.XLOOKUP(B11045,Carriers[Code],Carriers[Airline])</f>
        <v/>
      </c>
      <c r="D11045" t="n">
        <v>5679</v>
      </c>
      <c r="E11045" t="inlineStr">
        <is>
          <t>PIT</t>
        </is>
      </c>
      <c r="F11045" s="10" t="n">
        <v>2030</v>
      </c>
      <c r="G11045" t="inlineStr">
        <is>
          <t>2000-2059</t>
        </is>
      </c>
      <c r="H11045" s="9">
        <f>INT(F11045/100)</f>
        <v/>
      </c>
      <c r="I11045" t="n">
        <v>-10</v>
      </c>
      <c r="J11045" t="n">
        <v>0</v>
      </c>
      <c r="K11045" t="n">
        <v>-30</v>
      </c>
      <c r="L11045" t="n">
        <v>0</v>
      </c>
      <c r="M11045" t="n">
        <v>0</v>
      </c>
      <c r="O11045" t="n">
        <v>0</v>
      </c>
    </row>
    <row r="11046">
      <c r="A11046" s="8" t="n">
        <v>46229</v>
      </c>
      <c r="B11046" t="inlineStr">
        <is>
          <t>B6</t>
        </is>
      </c>
      <c r="C11046" s="9">
        <f>_xlfn.XLOOKUP(B11046,Carriers[Code],Carriers[Airline])</f>
        <v/>
      </c>
      <c r="D11046" t="n">
        <v>1337</v>
      </c>
      <c r="E11046" t="inlineStr">
        <is>
          <t>DTW</t>
        </is>
      </c>
      <c r="F11046" s="10" t="n">
        <v>2033</v>
      </c>
      <c r="G11046" t="inlineStr">
        <is>
          <t>2000-2059</t>
        </is>
      </c>
      <c r="H11046" s="9">
        <f>INT(F11046/100)</f>
        <v/>
      </c>
      <c r="I11046" t="n">
        <v>63</v>
      </c>
      <c r="J11046" t="n">
        <v>1</v>
      </c>
      <c r="K11046" t="n">
        <v>48</v>
      </c>
      <c r="L11046" t="n">
        <v>1</v>
      </c>
      <c r="M11046" t="n">
        <v>0</v>
      </c>
      <c r="O11046" t="n">
        <v>0</v>
      </c>
      <c r="P11046" t="n">
        <v>0</v>
      </c>
      <c r="Q11046" t="n">
        <v>0</v>
      </c>
      <c r="R11046" t="n">
        <v>0</v>
      </c>
      <c r="S11046" t="n">
        <v>0</v>
      </c>
      <c r="T11046" t="n">
        <v>48</v>
      </c>
    </row>
    <row r="11047">
      <c r="A11047" s="8" t="n">
        <v>46229</v>
      </c>
      <c r="B11047" t="inlineStr">
        <is>
          <t>YX</t>
        </is>
      </c>
      <c r="C11047" s="9">
        <f>_xlfn.XLOOKUP(B11047,Carriers[Code],Carriers[Airline])</f>
        <v/>
      </c>
      <c r="D11047" t="n">
        <v>5593</v>
      </c>
      <c r="E11047" t="inlineStr">
        <is>
          <t>JAX</t>
        </is>
      </c>
      <c r="F11047" s="10" t="n">
        <v>2035</v>
      </c>
      <c r="G11047" t="inlineStr">
        <is>
          <t>2000-2059</t>
        </is>
      </c>
      <c r="H11047" s="9">
        <f>INT(F11047/100)</f>
        <v/>
      </c>
      <c r="I11047" t="n">
        <v>0</v>
      </c>
      <c r="J11047" t="n">
        <v>0</v>
      </c>
      <c r="K11047" t="n">
        <v>-24</v>
      </c>
      <c r="L11047" t="n">
        <v>0</v>
      </c>
      <c r="M11047" t="n">
        <v>0</v>
      </c>
      <c r="O11047" t="n">
        <v>0</v>
      </c>
    </row>
    <row r="11048">
      <c r="A11048" s="8" t="n">
        <v>46229</v>
      </c>
      <c r="B11048" t="inlineStr">
        <is>
          <t>YX</t>
        </is>
      </c>
      <c r="C11048" s="9">
        <f>_xlfn.XLOOKUP(B11048,Carriers[Code],Carriers[Airline])</f>
        <v/>
      </c>
      <c r="D11048" t="n">
        <v>5851</v>
      </c>
      <c r="E11048" t="inlineStr">
        <is>
          <t>BWI</t>
        </is>
      </c>
      <c r="F11048" s="10" t="n">
        <v>2035</v>
      </c>
      <c r="G11048" t="inlineStr">
        <is>
          <t>2000-2059</t>
        </is>
      </c>
      <c r="H11048" s="9">
        <f>INT(F11048/100)</f>
        <v/>
      </c>
      <c r="I11048" t="n">
        <v>-7</v>
      </c>
      <c r="J11048" t="n">
        <v>0</v>
      </c>
      <c r="K11048" t="n">
        <v>-35</v>
      </c>
      <c r="L11048" t="n">
        <v>0</v>
      </c>
      <c r="M11048" t="n">
        <v>0</v>
      </c>
      <c r="O11048" t="n">
        <v>0</v>
      </c>
    </row>
    <row r="11049">
      <c r="A11049" s="8" t="n">
        <v>46229</v>
      </c>
      <c r="B11049" t="inlineStr">
        <is>
          <t>B6</t>
        </is>
      </c>
      <c r="C11049" s="9">
        <f>_xlfn.XLOOKUP(B11049,Carriers[Code],Carriers[Airline])</f>
        <v/>
      </c>
      <c r="D11049" t="n">
        <v>1785</v>
      </c>
      <c r="E11049" t="inlineStr">
        <is>
          <t>PIT</t>
        </is>
      </c>
      <c r="F11049" s="10" t="n">
        <v>2038</v>
      </c>
      <c r="G11049" t="inlineStr">
        <is>
          <t>2000-2059</t>
        </is>
      </c>
      <c r="H11049" s="9">
        <f>INT(F11049/100)</f>
        <v/>
      </c>
      <c r="I11049" t="n">
        <v>42</v>
      </c>
      <c r="J11049" t="n">
        <v>1</v>
      </c>
      <c r="K11049" t="n">
        <v>30</v>
      </c>
      <c r="L11049" t="n">
        <v>1</v>
      </c>
      <c r="M11049" t="n">
        <v>0</v>
      </c>
      <c r="O11049" t="n">
        <v>0</v>
      </c>
      <c r="P11049" t="n">
        <v>1</v>
      </c>
      <c r="Q11049" t="n">
        <v>0</v>
      </c>
      <c r="R11049" t="n">
        <v>0</v>
      </c>
      <c r="S11049" t="n">
        <v>0</v>
      </c>
      <c r="T11049" t="n">
        <v>29</v>
      </c>
    </row>
    <row r="11050">
      <c r="A11050" s="8" t="n">
        <v>46229</v>
      </c>
      <c r="B11050" t="inlineStr">
        <is>
          <t>B6</t>
        </is>
      </c>
      <c r="C11050" s="9">
        <f>_xlfn.XLOOKUP(B11050,Carriers[Code],Carriers[Airline])</f>
        <v/>
      </c>
      <c r="D11050" t="n">
        <v>1117</v>
      </c>
      <c r="E11050" t="inlineStr">
        <is>
          <t>JFK</t>
        </is>
      </c>
      <c r="F11050" s="10" t="n">
        <v>2039</v>
      </c>
      <c r="G11050" t="inlineStr">
        <is>
          <t>2000-2059</t>
        </is>
      </c>
      <c r="H11050" s="9">
        <f>INT(F11050/100)</f>
        <v/>
      </c>
      <c r="I11050" t="n">
        <v>12</v>
      </c>
      <c r="J11050" t="n">
        <v>0</v>
      </c>
      <c r="K11050" t="n">
        <v>9</v>
      </c>
      <c r="L11050" t="n">
        <v>0</v>
      </c>
      <c r="M11050" t="n">
        <v>0</v>
      </c>
      <c r="O11050" t="n">
        <v>0</v>
      </c>
    </row>
    <row r="11051">
      <c r="A11051" s="8" t="n">
        <v>46229</v>
      </c>
      <c r="B11051" t="inlineStr">
        <is>
          <t>DL</t>
        </is>
      </c>
      <c r="C11051" s="9">
        <f>_xlfn.XLOOKUP(B11051,Carriers[Code],Carriers[Airline])</f>
        <v/>
      </c>
      <c r="D11051" t="n">
        <v>900</v>
      </c>
      <c r="E11051" t="inlineStr">
        <is>
          <t>ATL</t>
        </is>
      </c>
      <c r="F11051" s="10" t="n">
        <v>2040</v>
      </c>
      <c r="G11051" t="inlineStr">
        <is>
          <t>2000-2059</t>
        </is>
      </c>
      <c r="H11051" s="9">
        <f>INT(F11051/100)</f>
        <v/>
      </c>
      <c r="I11051" t="n">
        <v>-5</v>
      </c>
      <c r="J11051" t="n">
        <v>0</v>
      </c>
      <c r="K11051" t="n">
        <v>-46</v>
      </c>
      <c r="L11051" t="n">
        <v>0</v>
      </c>
      <c r="M11051" t="n">
        <v>0</v>
      </c>
      <c r="O11051" t="n">
        <v>0</v>
      </c>
    </row>
    <row r="11052">
      <c r="A11052" s="8" t="n">
        <v>46229</v>
      </c>
      <c r="B11052" t="inlineStr">
        <is>
          <t>DL</t>
        </is>
      </c>
      <c r="C11052" s="9">
        <f>_xlfn.XLOOKUP(B11052,Carriers[Code],Carriers[Airline])</f>
        <v/>
      </c>
      <c r="D11052" t="n">
        <v>2804</v>
      </c>
      <c r="E11052" t="inlineStr">
        <is>
          <t>ORD</t>
        </is>
      </c>
      <c r="F11052" s="10" t="n">
        <v>2045</v>
      </c>
      <c r="G11052" t="inlineStr">
        <is>
          <t>2000-2059</t>
        </is>
      </c>
      <c r="H11052" s="9">
        <f>INT(F11052/100)</f>
        <v/>
      </c>
      <c r="I11052" t="n">
        <v>31</v>
      </c>
      <c r="J11052" t="n">
        <v>1</v>
      </c>
      <c r="K11052" t="n">
        <v>15</v>
      </c>
      <c r="L11052" t="n">
        <v>1</v>
      </c>
      <c r="M11052" t="n">
        <v>0</v>
      </c>
      <c r="O11052" t="n">
        <v>0</v>
      </c>
      <c r="P11052" t="n">
        <v>15</v>
      </c>
      <c r="Q11052" t="n">
        <v>0</v>
      </c>
      <c r="R11052" t="n">
        <v>0</v>
      </c>
      <c r="S11052" t="n">
        <v>0</v>
      </c>
      <c r="T11052" t="n">
        <v>0</v>
      </c>
    </row>
    <row r="11053">
      <c r="A11053" s="8" t="n">
        <v>46229</v>
      </c>
      <c r="B11053" t="inlineStr">
        <is>
          <t>YX</t>
        </is>
      </c>
      <c r="C11053" s="9">
        <f>_xlfn.XLOOKUP(B11053,Carriers[Code],Carriers[Airline])</f>
        <v/>
      </c>
      <c r="D11053" t="n">
        <v>5801</v>
      </c>
      <c r="E11053" t="inlineStr">
        <is>
          <t>CVG</t>
        </is>
      </c>
      <c r="F11053" s="10" t="n">
        <v>2045</v>
      </c>
      <c r="G11053" t="inlineStr">
        <is>
          <t>2000-2059</t>
        </is>
      </c>
      <c r="H11053" s="9">
        <f>INT(F11053/100)</f>
        <v/>
      </c>
      <c r="I11053" t="n">
        <v>-2</v>
      </c>
      <c r="J11053" t="n">
        <v>0</v>
      </c>
      <c r="K11053" t="n">
        <v>-9</v>
      </c>
      <c r="L11053" t="n">
        <v>0</v>
      </c>
      <c r="M11053" t="n">
        <v>0</v>
      </c>
      <c r="O11053" t="n">
        <v>0</v>
      </c>
    </row>
    <row r="11054">
      <c r="A11054" s="8" t="n">
        <v>46229</v>
      </c>
      <c r="B11054" t="inlineStr">
        <is>
          <t>B6</t>
        </is>
      </c>
      <c r="C11054" s="9">
        <f>_xlfn.XLOOKUP(B11054,Carriers[Code],Carriers[Airline])</f>
        <v/>
      </c>
      <c r="D11054" t="n">
        <v>2783</v>
      </c>
      <c r="E11054" t="inlineStr">
        <is>
          <t>RDU</t>
        </is>
      </c>
      <c r="F11054" s="10" t="n">
        <v>2054</v>
      </c>
      <c r="G11054" t="inlineStr">
        <is>
          <t>2000-2059</t>
        </is>
      </c>
      <c r="H11054" s="9">
        <f>INT(F11054/100)</f>
        <v/>
      </c>
      <c r="I11054" t="n">
        <v>23</v>
      </c>
      <c r="J11054" t="n">
        <v>1</v>
      </c>
      <c r="K11054" t="n">
        <v>14</v>
      </c>
      <c r="L11054" t="n">
        <v>0</v>
      </c>
      <c r="M11054" t="n">
        <v>0</v>
      </c>
      <c r="O11054" t="n">
        <v>0</v>
      </c>
    </row>
    <row r="11055">
      <c r="A11055" s="8" t="n">
        <v>46229</v>
      </c>
      <c r="B11055" t="inlineStr">
        <is>
          <t>B6</t>
        </is>
      </c>
      <c r="C11055" s="9">
        <f>_xlfn.XLOOKUP(B11055,Carriers[Code],Carriers[Airline])</f>
        <v/>
      </c>
      <c r="D11055" t="n">
        <v>206</v>
      </c>
      <c r="E11055" t="inlineStr">
        <is>
          <t>PQI</t>
        </is>
      </c>
      <c r="F11055" s="10" t="n">
        <v>2055</v>
      </c>
      <c r="G11055" t="inlineStr">
        <is>
          <t>2000-2059</t>
        </is>
      </c>
      <c r="H11055" s="9">
        <f>INT(F11055/100)</f>
        <v/>
      </c>
      <c r="I11055" t="n">
        <v>49</v>
      </c>
      <c r="J11055" t="n">
        <v>1</v>
      </c>
      <c r="K11055" t="n">
        <v>37</v>
      </c>
      <c r="L11055" t="n">
        <v>1</v>
      </c>
      <c r="M11055" t="n">
        <v>0</v>
      </c>
      <c r="O11055" t="n">
        <v>0</v>
      </c>
      <c r="P11055" t="n">
        <v>0</v>
      </c>
      <c r="Q11055" t="n">
        <v>0</v>
      </c>
      <c r="R11055" t="n">
        <v>0</v>
      </c>
      <c r="S11055" t="n">
        <v>0</v>
      </c>
      <c r="T11055" t="n">
        <v>37</v>
      </c>
    </row>
    <row r="11056">
      <c r="A11056" s="8" t="n">
        <v>46229</v>
      </c>
      <c r="B11056" t="inlineStr">
        <is>
          <t>B6</t>
        </is>
      </c>
      <c r="C11056" s="9">
        <f>_xlfn.XLOOKUP(B11056,Carriers[Code],Carriers[Airline])</f>
        <v/>
      </c>
      <c r="D11056" t="n">
        <v>413</v>
      </c>
      <c r="E11056" t="inlineStr">
        <is>
          <t>SFO</t>
        </is>
      </c>
      <c r="F11056" s="10" t="n">
        <v>2055</v>
      </c>
      <c r="G11056" t="inlineStr">
        <is>
          <t>2000-2059</t>
        </is>
      </c>
      <c r="H11056" s="9">
        <f>INT(F11056/100)</f>
        <v/>
      </c>
      <c r="I11056" t="n">
        <v>94</v>
      </c>
      <c r="J11056" t="n">
        <v>1</v>
      </c>
      <c r="K11056" t="n">
        <v>62</v>
      </c>
      <c r="L11056" t="n">
        <v>1</v>
      </c>
      <c r="M11056" t="n">
        <v>0</v>
      </c>
      <c r="O11056" t="n">
        <v>0</v>
      </c>
      <c r="P11056" t="n">
        <v>13</v>
      </c>
      <c r="Q11056" t="n">
        <v>0</v>
      </c>
      <c r="R11056" t="n">
        <v>0</v>
      </c>
      <c r="S11056" t="n">
        <v>0</v>
      </c>
      <c r="T11056" t="n">
        <v>49</v>
      </c>
    </row>
    <row r="11057">
      <c r="A11057" s="8" t="n">
        <v>46229</v>
      </c>
      <c r="B11057" t="inlineStr">
        <is>
          <t>YX</t>
        </is>
      </c>
      <c r="C11057" s="9">
        <f>_xlfn.XLOOKUP(B11057,Carriers[Code],Carriers[Airline])</f>
        <v/>
      </c>
      <c r="D11057" t="n">
        <v>5655</v>
      </c>
      <c r="E11057" t="inlineStr">
        <is>
          <t>CLE</t>
        </is>
      </c>
      <c r="F11057" s="10" t="n">
        <v>2055</v>
      </c>
      <c r="G11057" t="inlineStr">
        <is>
          <t>2000-2059</t>
        </is>
      </c>
      <c r="H11057" s="9">
        <f>INT(F11057/100)</f>
        <v/>
      </c>
      <c r="I11057" t="n">
        <v>-11</v>
      </c>
      <c r="J11057" t="n">
        <v>0</v>
      </c>
      <c r="K11057" t="n">
        <v>-37</v>
      </c>
      <c r="L11057" t="n">
        <v>0</v>
      </c>
      <c r="M11057" t="n">
        <v>0</v>
      </c>
      <c r="O11057" t="n">
        <v>0</v>
      </c>
    </row>
    <row r="11058">
      <c r="A11058" s="8" t="n">
        <v>46229</v>
      </c>
      <c r="B11058" t="inlineStr">
        <is>
          <t>YX</t>
        </is>
      </c>
      <c r="C11058" s="9">
        <f>_xlfn.XLOOKUP(B11058,Carriers[Code],Carriers[Airline])</f>
        <v/>
      </c>
      <c r="D11058" t="n">
        <v>5609</v>
      </c>
      <c r="E11058" t="inlineStr">
        <is>
          <t>LGA</t>
        </is>
      </c>
      <c r="F11058" s="10" t="n">
        <v>2100</v>
      </c>
      <c r="G11058" t="inlineStr">
        <is>
          <t>2100-2159</t>
        </is>
      </c>
      <c r="H11058" s="9">
        <f>INT(F11058/100)</f>
        <v/>
      </c>
      <c r="I11058" t="n">
        <v>-3</v>
      </c>
      <c r="J11058" t="n">
        <v>0</v>
      </c>
      <c r="K11058" t="n">
        <v>-17</v>
      </c>
      <c r="L11058" t="n">
        <v>0</v>
      </c>
      <c r="M11058" t="n">
        <v>0</v>
      </c>
      <c r="O11058" t="n">
        <v>0</v>
      </c>
    </row>
    <row r="11059">
      <c r="A11059" s="8" t="n">
        <v>46229</v>
      </c>
      <c r="B11059" t="inlineStr">
        <is>
          <t>B6</t>
        </is>
      </c>
      <c r="C11059" s="9">
        <f>_xlfn.XLOOKUP(B11059,Carriers[Code],Carriers[Airline])</f>
        <v/>
      </c>
      <c r="D11059" t="n">
        <v>591</v>
      </c>
      <c r="E11059" t="inlineStr">
        <is>
          <t>TPA</t>
        </is>
      </c>
      <c r="F11059" s="10" t="n">
        <v>2103</v>
      </c>
      <c r="G11059" t="inlineStr">
        <is>
          <t>2100-2159</t>
        </is>
      </c>
      <c r="H11059" s="9">
        <f>INT(F11059/100)</f>
        <v/>
      </c>
      <c r="I11059" t="n">
        <v>3</v>
      </c>
      <c r="J11059" t="n">
        <v>0</v>
      </c>
      <c r="K11059" t="n">
        <v>-12</v>
      </c>
      <c r="L11059" t="n">
        <v>0</v>
      </c>
      <c r="M11059" t="n">
        <v>0</v>
      </c>
      <c r="O11059" t="n">
        <v>0</v>
      </c>
    </row>
    <row r="11060">
      <c r="A11060" s="8" t="n">
        <v>46229</v>
      </c>
      <c r="B11060" t="inlineStr">
        <is>
          <t>DL</t>
        </is>
      </c>
      <c r="C11060" s="9">
        <f>_xlfn.XLOOKUP(B11060,Carriers[Code],Carriers[Airline])</f>
        <v/>
      </c>
      <c r="D11060" t="n">
        <v>2896</v>
      </c>
      <c r="E11060" t="inlineStr">
        <is>
          <t>DTW</t>
        </is>
      </c>
      <c r="F11060" s="10" t="n">
        <v>2105</v>
      </c>
      <c r="G11060" t="inlineStr">
        <is>
          <t>2100-2159</t>
        </is>
      </c>
      <c r="H11060" s="9">
        <f>INT(F11060/100)</f>
        <v/>
      </c>
      <c r="I11060" t="n">
        <v>120</v>
      </c>
      <c r="J11060" t="n">
        <v>1</v>
      </c>
      <c r="K11060" t="n">
        <v>100</v>
      </c>
      <c r="L11060" t="n">
        <v>1</v>
      </c>
      <c r="M11060" t="n">
        <v>0</v>
      </c>
      <c r="O11060" t="n">
        <v>0</v>
      </c>
      <c r="P11060" t="n">
        <v>0</v>
      </c>
      <c r="Q11060" t="n">
        <v>0</v>
      </c>
      <c r="R11060" t="n">
        <v>0</v>
      </c>
      <c r="S11060" t="n">
        <v>0</v>
      </c>
      <c r="T11060" t="n">
        <v>100</v>
      </c>
    </row>
    <row r="11061">
      <c r="A11061" s="8" t="n">
        <v>46229</v>
      </c>
      <c r="B11061" t="inlineStr">
        <is>
          <t>YX</t>
        </is>
      </c>
      <c r="C11061" s="9">
        <f>_xlfn.XLOOKUP(B11061,Carriers[Code],Carriers[Airline])</f>
        <v/>
      </c>
      <c r="D11061" t="n">
        <v>4715</v>
      </c>
      <c r="E11061" t="inlineStr">
        <is>
          <t>MDT</t>
        </is>
      </c>
      <c r="F11061" s="10" t="n">
        <v>2115</v>
      </c>
      <c r="G11061" t="inlineStr">
        <is>
          <t>2100-2159</t>
        </is>
      </c>
      <c r="H11061" s="9">
        <f>INT(F11061/100)</f>
        <v/>
      </c>
      <c r="I11061" t="n">
        <v>-9</v>
      </c>
      <c r="J11061" t="n">
        <v>0</v>
      </c>
      <c r="K11061" t="n">
        <v>-18</v>
      </c>
      <c r="L11061" t="n">
        <v>0</v>
      </c>
      <c r="M11061" t="n">
        <v>0</v>
      </c>
      <c r="O11061" t="n">
        <v>0</v>
      </c>
    </row>
    <row r="11062">
      <c r="A11062" s="8" t="n">
        <v>46229</v>
      </c>
      <c r="B11062" t="inlineStr">
        <is>
          <t>YX</t>
        </is>
      </c>
      <c r="C11062" s="9">
        <f>_xlfn.XLOOKUP(B11062,Carriers[Code],Carriers[Airline])</f>
        <v/>
      </c>
      <c r="D11062" t="n">
        <v>5594</v>
      </c>
      <c r="E11062" t="inlineStr">
        <is>
          <t>MEM</t>
        </is>
      </c>
      <c r="F11062" s="10" t="n">
        <v>2115</v>
      </c>
      <c r="G11062" t="inlineStr">
        <is>
          <t>2100-2159</t>
        </is>
      </c>
      <c r="H11062" s="9">
        <f>INT(F11062/100)</f>
        <v/>
      </c>
      <c r="I11062" t="n">
        <v>-7</v>
      </c>
      <c r="J11062" t="n">
        <v>0</v>
      </c>
      <c r="K11062" t="n">
        <v>-26</v>
      </c>
      <c r="L11062" t="n">
        <v>0</v>
      </c>
      <c r="M11062" t="n">
        <v>0</v>
      </c>
      <c r="O11062" t="n">
        <v>0</v>
      </c>
    </row>
    <row r="11063">
      <c r="A11063" s="8" t="n">
        <v>46229</v>
      </c>
      <c r="B11063" t="inlineStr">
        <is>
          <t>YX</t>
        </is>
      </c>
      <c r="C11063" s="9">
        <f>_xlfn.XLOOKUP(B11063,Carriers[Code],Carriers[Airline])</f>
        <v/>
      </c>
      <c r="D11063" t="n">
        <v>5702</v>
      </c>
      <c r="E11063" t="inlineStr">
        <is>
          <t>JFK</t>
        </is>
      </c>
      <c r="F11063" s="10" t="n">
        <v>2120</v>
      </c>
      <c r="G11063" t="inlineStr">
        <is>
          <t>2100-2159</t>
        </is>
      </c>
      <c r="H11063" s="9">
        <f>INT(F11063/100)</f>
        <v/>
      </c>
      <c r="I11063" t="n">
        <v>-10</v>
      </c>
      <c r="J11063" t="n">
        <v>0</v>
      </c>
      <c r="K11063" t="n">
        <v>-15</v>
      </c>
      <c r="L11063" t="n">
        <v>0</v>
      </c>
      <c r="M11063" t="n">
        <v>0</v>
      </c>
      <c r="O11063" t="n">
        <v>0</v>
      </c>
    </row>
    <row r="11064">
      <c r="A11064" s="8" t="n">
        <v>46229</v>
      </c>
      <c r="B11064" t="inlineStr">
        <is>
          <t>YX</t>
        </is>
      </c>
      <c r="C11064" s="9">
        <f>_xlfn.XLOOKUP(B11064,Carriers[Code],Carriers[Airline])</f>
        <v/>
      </c>
      <c r="D11064" t="n">
        <v>4662</v>
      </c>
      <c r="E11064" t="inlineStr">
        <is>
          <t>ROC</t>
        </is>
      </c>
      <c r="F11064" s="10" t="n">
        <v>2129</v>
      </c>
      <c r="G11064" t="inlineStr">
        <is>
          <t>2100-2159</t>
        </is>
      </c>
      <c r="H11064" s="9">
        <f>INT(F11064/100)</f>
        <v/>
      </c>
      <c r="I11064" t="n">
        <v>-4</v>
      </c>
      <c r="J11064" t="n">
        <v>0</v>
      </c>
      <c r="K11064" t="n">
        <v>-16</v>
      </c>
      <c r="L11064" t="n">
        <v>0</v>
      </c>
      <c r="M11064" t="n">
        <v>0</v>
      </c>
      <c r="O11064" t="n">
        <v>0</v>
      </c>
    </row>
    <row r="11065">
      <c r="A11065" s="8" t="n">
        <v>46229</v>
      </c>
      <c r="B11065" t="inlineStr">
        <is>
          <t>YX</t>
        </is>
      </c>
      <c r="C11065" s="9">
        <f>_xlfn.XLOOKUP(B11065,Carriers[Code],Carriers[Airline])</f>
        <v/>
      </c>
      <c r="D11065" t="n">
        <v>5676</v>
      </c>
      <c r="E11065" t="inlineStr">
        <is>
          <t>RIC</t>
        </is>
      </c>
      <c r="F11065" s="10" t="n">
        <v>2130</v>
      </c>
      <c r="G11065" t="inlineStr">
        <is>
          <t>2100-2159</t>
        </is>
      </c>
      <c r="H11065" s="9">
        <f>INT(F11065/100)</f>
        <v/>
      </c>
      <c r="I11065" t="n">
        <v>-4</v>
      </c>
      <c r="J11065" t="n">
        <v>0</v>
      </c>
      <c r="K11065" t="n">
        <v>-15</v>
      </c>
      <c r="L11065" t="n">
        <v>0</v>
      </c>
      <c r="M11065" t="n">
        <v>0</v>
      </c>
      <c r="O11065" t="n">
        <v>0</v>
      </c>
    </row>
    <row r="11066">
      <c r="A11066" s="8" t="n">
        <v>46229</v>
      </c>
      <c r="B11066" t="inlineStr">
        <is>
          <t>B6</t>
        </is>
      </c>
      <c r="C11066" s="9">
        <f>_xlfn.XLOOKUP(B11066,Carriers[Code],Carriers[Airline])</f>
        <v/>
      </c>
      <c r="D11066" t="n">
        <v>845</v>
      </c>
      <c r="E11066" t="inlineStr">
        <is>
          <t>SYR</t>
        </is>
      </c>
      <c r="F11066" s="10" t="n">
        <v>2135</v>
      </c>
      <c r="G11066" t="inlineStr">
        <is>
          <t>2100-2159</t>
        </is>
      </c>
      <c r="H11066" s="9">
        <f>INT(F11066/100)</f>
        <v/>
      </c>
      <c r="I11066" t="n">
        <v>-3</v>
      </c>
      <c r="J11066" t="n">
        <v>0</v>
      </c>
      <c r="K11066" t="n">
        <v>-11</v>
      </c>
      <c r="L11066" t="n">
        <v>0</v>
      </c>
      <c r="M11066" t="n">
        <v>0</v>
      </c>
      <c r="O11066" t="n">
        <v>0</v>
      </c>
    </row>
    <row r="11067">
      <c r="A11067" s="8" t="n">
        <v>46229</v>
      </c>
      <c r="B11067" t="inlineStr">
        <is>
          <t>B6</t>
        </is>
      </c>
      <c r="C11067" s="9">
        <f>_xlfn.XLOOKUP(B11067,Carriers[Code],Carriers[Airline])</f>
        <v/>
      </c>
      <c r="D11067" t="n">
        <v>2421</v>
      </c>
      <c r="E11067" t="inlineStr">
        <is>
          <t>PBI</t>
        </is>
      </c>
      <c r="F11067" s="10" t="n">
        <v>2135</v>
      </c>
      <c r="G11067" t="inlineStr">
        <is>
          <t>2100-2159</t>
        </is>
      </c>
      <c r="H11067" s="9">
        <f>INT(F11067/100)</f>
        <v/>
      </c>
      <c r="I11067" t="n">
        <v>-5</v>
      </c>
      <c r="J11067" t="n">
        <v>0</v>
      </c>
      <c r="K11067" t="n">
        <v>-27</v>
      </c>
      <c r="L11067" t="n">
        <v>0</v>
      </c>
      <c r="M11067" t="n">
        <v>0</v>
      </c>
      <c r="O11067" t="n">
        <v>0</v>
      </c>
    </row>
    <row r="11068">
      <c r="A11068" s="8" t="n">
        <v>46229</v>
      </c>
      <c r="B11068" t="inlineStr">
        <is>
          <t>WN</t>
        </is>
      </c>
      <c r="C11068" s="9">
        <f>_xlfn.XLOOKUP(B11068,Carriers[Code],Carriers[Airline])</f>
        <v/>
      </c>
      <c r="D11068" t="n">
        <v>736</v>
      </c>
      <c r="E11068" t="inlineStr">
        <is>
          <t>BWI</t>
        </is>
      </c>
      <c r="F11068" s="10" t="n">
        <v>2140</v>
      </c>
      <c r="G11068" t="inlineStr">
        <is>
          <t>2100-2159</t>
        </is>
      </c>
      <c r="H11068" s="9">
        <f>INT(F11068/100)</f>
        <v/>
      </c>
      <c r="I11068" t="n">
        <v>65</v>
      </c>
      <c r="J11068" t="n">
        <v>1</v>
      </c>
      <c r="K11068" t="n">
        <v>37</v>
      </c>
      <c r="L11068" t="n">
        <v>1</v>
      </c>
      <c r="M11068" t="n">
        <v>0</v>
      </c>
      <c r="O11068" t="n">
        <v>0</v>
      </c>
      <c r="P11068" t="n">
        <v>3</v>
      </c>
      <c r="Q11068" t="n">
        <v>0</v>
      </c>
      <c r="R11068" t="n">
        <v>0</v>
      </c>
      <c r="S11068" t="n">
        <v>0</v>
      </c>
      <c r="T11068" t="n">
        <v>34</v>
      </c>
    </row>
    <row r="11069">
      <c r="A11069" s="8" t="n">
        <v>46229</v>
      </c>
      <c r="B11069" t="inlineStr">
        <is>
          <t>YX</t>
        </is>
      </c>
      <c r="C11069" s="9">
        <f>_xlfn.XLOOKUP(B11069,Carriers[Code],Carriers[Airline])</f>
        <v/>
      </c>
      <c r="D11069" t="n">
        <v>5704</v>
      </c>
      <c r="E11069" t="inlineStr">
        <is>
          <t>DCA</t>
        </is>
      </c>
      <c r="F11069" s="10" t="n">
        <v>2148</v>
      </c>
      <c r="G11069" t="inlineStr">
        <is>
          <t>2100-2159</t>
        </is>
      </c>
      <c r="H11069" s="9">
        <f>INT(F11069/100)</f>
        <v/>
      </c>
      <c r="I11069" t="n">
        <v>-10</v>
      </c>
      <c r="J11069" t="n">
        <v>0</v>
      </c>
      <c r="K11069" t="n">
        <v>-27</v>
      </c>
      <c r="L11069" t="n">
        <v>0</v>
      </c>
      <c r="M11069" t="n">
        <v>0</v>
      </c>
      <c r="O11069" t="n">
        <v>0</v>
      </c>
    </row>
    <row r="11070">
      <c r="A11070" s="8" t="n">
        <v>46229</v>
      </c>
      <c r="B11070" t="inlineStr">
        <is>
          <t>YX</t>
        </is>
      </c>
      <c r="C11070" s="9">
        <f>_xlfn.XLOOKUP(B11070,Carriers[Code],Carriers[Airline])</f>
        <v/>
      </c>
      <c r="D11070" t="n">
        <v>5840</v>
      </c>
      <c r="E11070" t="inlineStr">
        <is>
          <t>LGA</t>
        </is>
      </c>
      <c r="F11070" s="10" t="n">
        <v>2200</v>
      </c>
      <c r="G11070" t="inlineStr">
        <is>
          <t>2200-2259</t>
        </is>
      </c>
      <c r="H11070" s="9">
        <f>INT(F11070/100)</f>
        <v/>
      </c>
      <c r="I11070" t="n">
        <v>-1</v>
      </c>
      <c r="J11070" t="n">
        <v>0</v>
      </c>
      <c r="K11070" t="n">
        <v>-16</v>
      </c>
      <c r="L11070" t="n">
        <v>0</v>
      </c>
      <c r="M11070" t="n">
        <v>0</v>
      </c>
      <c r="O11070" t="n">
        <v>0</v>
      </c>
    </row>
    <row r="11071">
      <c r="A11071" s="8" t="n">
        <v>46229</v>
      </c>
      <c r="B11071" t="inlineStr">
        <is>
          <t>WN</t>
        </is>
      </c>
      <c r="C11071" s="9">
        <f>_xlfn.XLOOKUP(B11071,Carriers[Code],Carriers[Airline])</f>
        <v/>
      </c>
      <c r="D11071" t="n">
        <v>585</v>
      </c>
      <c r="E11071" t="inlineStr">
        <is>
          <t>MDW</t>
        </is>
      </c>
      <c r="F11071" s="10" t="n">
        <v>2205</v>
      </c>
      <c r="G11071" t="inlineStr">
        <is>
          <t>2200-2259</t>
        </is>
      </c>
      <c r="H11071" s="9">
        <f>INT(F11071/100)</f>
        <v/>
      </c>
      <c r="I11071" t="n">
        <v>69</v>
      </c>
      <c r="J11071" t="n">
        <v>1</v>
      </c>
      <c r="K11071" t="n">
        <v>43</v>
      </c>
      <c r="L11071" t="n">
        <v>1</v>
      </c>
      <c r="M11071" t="n">
        <v>0</v>
      </c>
      <c r="O11071" t="n">
        <v>0</v>
      </c>
      <c r="P11071" t="n">
        <v>17</v>
      </c>
      <c r="Q11071" t="n">
        <v>0</v>
      </c>
      <c r="R11071" t="n">
        <v>0</v>
      </c>
      <c r="S11071" t="n">
        <v>0</v>
      </c>
      <c r="T11071" t="n">
        <v>26</v>
      </c>
    </row>
    <row r="11072">
      <c r="A11072" s="8" t="n">
        <v>46229</v>
      </c>
      <c r="B11072" t="inlineStr">
        <is>
          <t>B6</t>
        </is>
      </c>
      <c r="C11072" s="9">
        <f>_xlfn.XLOOKUP(B11072,Carriers[Code],Carriers[Airline])</f>
        <v/>
      </c>
      <c r="D11072" t="n">
        <v>715</v>
      </c>
      <c r="E11072" t="inlineStr">
        <is>
          <t>BUF</t>
        </is>
      </c>
      <c r="F11072" s="10" t="n">
        <v>2210</v>
      </c>
      <c r="G11072" t="inlineStr">
        <is>
          <t>2200-2259</t>
        </is>
      </c>
      <c r="H11072" s="9">
        <f>INT(F11072/100)</f>
        <v/>
      </c>
      <c r="I11072" t="n">
        <v>61</v>
      </c>
      <c r="J11072" t="n">
        <v>1</v>
      </c>
      <c r="K11072" t="n">
        <v>54</v>
      </c>
      <c r="L11072" t="n">
        <v>1</v>
      </c>
      <c r="M11072" t="n">
        <v>0</v>
      </c>
      <c r="O11072" t="n">
        <v>0</v>
      </c>
      <c r="P11072" t="n">
        <v>54</v>
      </c>
      <c r="Q11072" t="n">
        <v>0</v>
      </c>
      <c r="R11072" t="n">
        <v>0</v>
      </c>
      <c r="S11072" t="n">
        <v>0</v>
      </c>
      <c r="T11072" t="n">
        <v>0</v>
      </c>
    </row>
    <row r="11073">
      <c r="A11073" s="8" t="n">
        <v>46229</v>
      </c>
      <c r="B11073" t="inlineStr">
        <is>
          <t>B6</t>
        </is>
      </c>
      <c r="C11073" s="9">
        <f>_xlfn.XLOOKUP(B11073,Carriers[Code],Carriers[Airline])</f>
        <v/>
      </c>
      <c r="D11073" t="n">
        <v>561</v>
      </c>
      <c r="E11073" t="inlineStr">
        <is>
          <t>SJU</t>
        </is>
      </c>
      <c r="F11073" s="10" t="n">
        <v>2221</v>
      </c>
      <c r="G11073" t="inlineStr">
        <is>
          <t>2200-2259</t>
        </is>
      </c>
      <c r="H11073" s="9">
        <f>INT(F11073/100)</f>
        <v/>
      </c>
      <c r="I11073" t="n">
        <v>26</v>
      </c>
      <c r="J11073" t="n">
        <v>1</v>
      </c>
      <c r="K11073" t="n">
        <v>40</v>
      </c>
      <c r="L11073" t="n">
        <v>1</v>
      </c>
      <c r="M11073" t="n">
        <v>0</v>
      </c>
      <c r="O11073" t="n">
        <v>0</v>
      </c>
      <c r="P11073" t="n">
        <v>20</v>
      </c>
      <c r="Q11073" t="n">
        <v>0</v>
      </c>
      <c r="R11073" t="n">
        <v>14</v>
      </c>
      <c r="S11073" t="n">
        <v>0</v>
      </c>
      <c r="T11073" t="n">
        <v>6</v>
      </c>
    </row>
    <row r="11074">
      <c r="A11074" s="8" t="n">
        <v>46230</v>
      </c>
      <c r="B11074" t="inlineStr">
        <is>
          <t>B6</t>
        </is>
      </c>
      <c r="C11074" s="9">
        <f>_xlfn.XLOOKUP(B11074,Carriers[Code],Carriers[Airline])</f>
        <v/>
      </c>
      <c r="D11074" t="n">
        <v>917</v>
      </c>
      <c r="E11074" t="inlineStr">
        <is>
          <t>JFK</t>
        </is>
      </c>
      <c r="F11074" s="10" t="n">
        <v>501</v>
      </c>
      <c r="G11074" t="inlineStr">
        <is>
          <t>0001-0559</t>
        </is>
      </c>
      <c r="H11074" s="9">
        <f>INT(F11074/100)</f>
        <v/>
      </c>
      <c r="I11074" t="n">
        <v>0</v>
      </c>
      <c r="J11074" t="n">
        <v>0</v>
      </c>
      <c r="K11074" t="n">
        <v>-2</v>
      </c>
      <c r="L11074" t="n">
        <v>0</v>
      </c>
      <c r="M11074" t="n">
        <v>0</v>
      </c>
      <c r="O11074" t="n">
        <v>0</v>
      </c>
    </row>
    <row r="11075">
      <c r="A11075" s="8" t="n">
        <v>46230</v>
      </c>
      <c r="B11075" t="inlineStr">
        <is>
          <t>AA</t>
        </is>
      </c>
      <c r="C11075" s="9">
        <f>_xlfn.XLOOKUP(B11075,Carriers[Code],Carriers[Airline])</f>
        <v/>
      </c>
      <c r="D11075" t="n">
        <v>1418</v>
      </c>
      <c r="E11075" t="inlineStr">
        <is>
          <t>MIA</t>
        </is>
      </c>
      <c r="F11075" s="10" t="n">
        <v>510</v>
      </c>
      <c r="G11075" t="inlineStr">
        <is>
          <t>0001-0559</t>
        </is>
      </c>
      <c r="H11075" s="9">
        <f>INT(F11075/100)</f>
        <v/>
      </c>
      <c r="I11075" t="n">
        <v>-2</v>
      </c>
      <c r="J11075" t="n">
        <v>0</v>
      </c>
      <c r="K11075" t="n">
        <v>-21</v>
      </c>
      <c r="L11075" t="n">
        <v>0</v>
      </c>
      <c r="M11075" t="n">
        <v>0</v>
      </c>
      <c r="O11075" t="n">
        <v>0</v>
      </c>
    </row>
    <row r="11076">
      <c r="A11076" s="8" t="n">
        <v>46230</v>
      </c>
      <c r="B11076" t="inlineStr">
        <is>
          <t>AA</t>
        </is>
      </c>
      <c r="C11076" s="9">
        <f>_xlfn.XLOOKUP(B11076,Carriers[Code],Carriers[Airline])</f>
        <v/>
      </c>
      <c r="D11076" t="n">
        <v>3324</v>
      </c>
      <c r="E11076" t="inlineStr">
        <is>
          <t>ORD</t>
        </is>
      </c>
      <c r="F11076" s="10" t="n">
        <v>510</v>
      </c>
      <c r="G11076" t="inlineStr">
        <is>
          <t>0001-0559</t>
        </is>
      </c>
      <c r="H11076" s="9">
        <f>INT(F11076/100)</f>
        <v/>
      </c>
      <c r="I11076" t="n">
        <v>-8</v>
      </c>
      <c r="J11076" t="n">
        <v>0</v>
      </c>
      <c r="K11076" t="n">
        <v>-32</v>
      </c>
      <c r="L11076" t="n">
        <v>0</v>
      </c>
      <c r="M11076" t="n">
        <v>0</v>
      </c>
      <c r="O11076" t="n">
        <v>0</v>
      </c>
    </row>
    <row r="11077">
      <c r="A11077" s="8" t="n">
        <v>46230</v>
      </c>
      <c r="B11077" t="inlineStr">
        <is>
          <t>B6</t>
        </is>
      </c>
      <c r="C11077" s="9">
        <f>_xlfn.XLOOKUP(B11077,Carriers[Code],Carriers[Airline])</f>
        <v/>
      </c>
      <c r="D11077" t="n">
        <v>569</v>
      </c>
      <c r="E11077" t="inlineStr">
        <is>
          <t>FLL</t>
        </is>
      </c>
      <c r="F11077" s="10" t="n">
        <v>510</v>
      </c>
      <c r="G11077" t="inlineStr">
        <is>
          <t>0001-0559</t>
        </is>
      </c>
      <c r="H11077" s="9">
        <f>INT(F11077/100)</f>
        <v/>
      </c>
      <c r="I11077" t="n">
        <v>19</v>
      </c>
      <c r="J11077" t="n">
        <v>1</v>
      </c>
      <c r="K11077" t="n">
        <v>4</v>
      </c>
      <c r="L11077" t="n">
        <v>0</v>
      </c>
      <c r="M11077" t="n">
        <v>0</v>
      </c>
      <c r="O11077" t="n">
        <v>0</v>
      </c>
    </row>
    <row r="11078">
      <c r="A11078" s="8" t="n">
        <v>46230</v>
      </c>
      <c r="B11078" t="inlineStr">
        <is>
          <t>WN</t>
        </is>
      </c>
      <c r="C11078" s="9">
        <f>_xlfn.XLOOKUP(B11078,Carriers[Code],Carriers[Airline])</f>
        <v/>
      </c>
      <c r="D11078" t="n">
        <v>3239</v>
      </c>
      <c r="E11078" t="inlineStr">
        <is>
          <t>MDW</t>
        </is>
      </c>
      <c r="F11078" s="10" t="n">
        <v>525</v>
      </c>
      <c r="G11078" t="inlineStr">
        <is>
          <t>0001-0559</t>
        </is>
      </c>
      <c r="H11078" s="9">
        <f>INT(F11078/100)</f>
        <v/>
      </c>
      <c r="I11078" t="n">
        <v>-4</v>
      </c>
      <c r="J11078" t="n">
        <v>0</v>
      </c>
      <c r="K11078" t="n">
        <v>-22</v>
      </c>
      <c r="L11078" t="n">
        <v>0</v>
      </c>
      <c r="M11078" t="n">
        <v>0</v>
      </c>
      <c r="O11078" t="n">
        <v>0</v>
      </c>
    </row>
    <row r="11079">
      <c r="A11079" s="8" t="n">
        <v>46230</v>
      </c>
      <c r="B11079" t="inlineStr">
        <is>
          <t>DL</t>
        </is>
      </c>
      <c r="C11079" s="9">
        <f>_xlfn.XLOOKUP(B11079,Carriers[Code],Carriers[Airline])</f>
        <v/>
      </c>
      <c r="D11079" t="n">
        <v>1019</v>
      </c>
      <c r="E11079" t="inlineStr">
        <is>
          <t>DTW</t>
        </is>
      </c>
      <c r="F11079" s="10" t="n">
        <v>530</v>
      </c>
      <c r="G11079" t="inlineStr">
        <is>
          <t>0001-0559</t>
        </is>
      </c>
      <c r="H11079" s="9">
        <f>INT(F11079/100)</f>
        <v/>
      </c>
      <c r="I11079" t="n">
        <v>-3</v>
      </c>
      <c r="J11079" t="n">
        <v>0</v>
      </c>
      <c r="K11079" t="n">
        <v>-22</v>
      </c>
      <c r="L11079" t="n">
        <v>0</v>
      </c>
      <c r="M11079" t="n">
        <v>0</v>
      </c>
      <c r="O11079" t="n">
        <v>0</v>
      </c>
    </row>
    <row r="11080">
      <c r="A11080" s="8" t="n">
        <v>46230</v>
      </c>
      <c r="B11080" t="inlineStr">
        <is>
          <t>DL</t>
        </is>
      </c>
      <c r="C11080" s="9">
        <f>_xlfn.XLOOKUP(B11080,Carriers[Code],Carriers[Airline])</f>
        <v/>
      </c>
      <c r="D11080" t="n">
        <v>2242</v>
      </c>
      <c r="E11080" t="inlineStr">
        <is>
          <t>ATL</t>
        </is>
      </c>
      <c r="F11080" s="10" t="n">
        <v>530</v>
      </c>
      <c r="G11080" t="inlineStr">
        <is>
          <t>0001-0559</t>
        </is>
      </c>
      <c r="H11080" s="9">
        <f>INT(F11080/100)</f>
        <v/>
      </c>
      <c r="I11080" t="n">
        <v>1</v>
      </c>
      <c r="J11080" t="n">
        <v>0</v>
      </c>
      <c r="K11080" t="n">
        <v>-33</v>
      </c>
      <c r="L11080" t="n">
        <v>0</v>
      </c>
      <c r="M11080" t="n">
        <v>0</v>
      </c>
      <c r="O11080" t="n">
        <v>0</v>
      </c>
    </row>
    <row r="11081">
      <c r="A11081" s="8" t="n">
        <v>46230</v>
      </c>
      <c r="B11081" t="inlineStr">
        <is>
          <t>WN</t>
        </is>
      </c>
      <c r="C11081" s="9">
        <f>_xlfn.XLOOKUP(B11081,Carriers[Code],Carriers[Airline])</f>
        <v/>
      </c>
      <c r="D11081" t="n">
        <v>752</v>
      </c>
      <c r="E11081" t="inlineStr">
        <is>
          <t>STL</t>
        </is>
      </c>
      <c r="F11081" s="10" t="n">
        <v>535</v>
      </c>
      <c r="G11081" t="inlineStr">
        <is>
          <t>0001-0559</t>
        </is>
      </c>
      <c r="H11081" s="9">
        <f>INT(F11081/100)</f>
        <v/>
      </c>
      <c r="I11081" t="n">
        <v>-2</v>
      </c>
      <c r="J11081" t="n">
        <v>0</v>
      </c>
      <c r="K11081" t="n">
        <v>-9</v>
      </c>
      <c r="L11081" t="n">
        <v>0</v>
      </c>
      <c r="M11081" t="n">
        <v>0</v>
      </c>
      <c r="O11081" t="n">
        <v>0</v>
      </c>
    </row>
    <row r="11082">
      <c r="A11082" s="8" t="n">
        <v>46230</v>
      </c>
      <c r="B11082" t="inlineStr">
        <is>
          <t>UA</t>
        </is>
      </c>
      <c r="C11082" s="9">
        <f>_xlfn.XLOOKUP(B11082,Carriers[Code],Carriers[Airline])</f>
        <v/>
      </c>
      <c r="D11082" t="n">
        <v>1734</v>
      </c>
      <c r="E11082" t="inlineStr">
        <is>
          <t>IAD</t>
        </is>
      </c>
      <c r="F11082" s="10" t="n">
        <v>545</v>
      </c>
      <c r="G11082" t="inlineStr">
        <is>
          <t>0001-0559</t>
        </is>
      </c>
      <c r="H11082" s="9">
        <f>INT(F11082/100)</f>
        <v/>
      </c>
      <c r="I11082" t="n">
        <v>-6</v>
      </c>
      <c r="J11082" t="n">
        <v>0</v>
      </c>
      <c r="K11082" t="n">
        <v>-13</v>
      </c>
      <c r="L11082" t="n">
        <v>0</v>
      </c>
      <c r="M11082" t="n">
        <v>0</v>
      </c>
      <c r="O11082" t="n">
        <v>0</v>
      </c>
    </row>
    <row r="11083">
      <c r="A11083" s="8" t="n">
        <v>46230</v>
      </c>
      <c r="B11083" t="inlineStr">
        <is>
          <t>WN</t>
        </is>
      </c>
      <c r="C11083" s="9">
        <f>_xlfn.XLOOKUP(B11083,Carriers[Code],Carriers[Airline])</f>
        <v/>
      </c>
      <c r="D11083" t="n">
        <v>727</v>
      </c>
      <c r="E11083" t="inlineStr">
        <is>
          <t>BWI</t>
        </is>
      </c>
      <c r="F11083" s="10" t="n">
        <v>545</v>
      </c>
      <c r="G11083" t="inlineStr">
        <is>
          <t>0001-0559</t>
        </is>
      </c>
      <c r="H11083" s="9">
        <f>INT(F11083/100)</f>
        <v/>
      </c>
      <c r="I11083" t="n">
        <v>6</v>
      </c>
      <c r="J11083" t="n">
        <v>0</v>
      </c>
      <c r="K11083" t="n">
        <v>-9</v>
      </c>
      <c r="L11083" t="n">
        <v>0</v>
      </c>
      <c r="M11083" t="n">
        <v>0</v>
      </c>
      <c r="O11083" t="n">
        <v>0</v>
      </c>
    </row>
    <row r="11084">
      <c r="A11084" s="8" t="n">
        <v>46230</v>
      </c>
      <c r="B11084" t="inlineStr">
        <is>
          <t>UA</t>
        </is>
      </c>
      <c r="C11084" s="9">
        <f>_xlfn.XLOOKUP(B11084,Carriers[Code],Carriers[Airline])</f>
        <v/>
      </c>
      <c r="D11084" t="n">
        <v>1409</v>
      </c>
      <c r="E11084" t="inlineStr">
        <is>
          <t>IAH</t>
        </is>
      </c>
      <c r="F11084" s="10" t="n">
        <v>547</v>
      </c>
      <c r="G11084" t="inlineStr">
        <is>
          <t>0001-0559</t>
        </is>
      </c>
      <c r="H11084" s="9">
        <f>INT(F11084/100)</f>
        <v/>
      </c>
      <c r="I11084" t="n">
        <v>-1</v>
      </c>
      <c r="J11084" t="n">
        <v>0</v>
      </c>
      <c r="K11084" t="n">
        <v>-11</v>
      </c>
      <c r="L11084" t="n">
        <v>0</v>
      </c>
      <c r="M11084" t="n">
        <v>0</v>
      </c>
      <c r="O11084" t="n">
        <v>0</v>
      </c>
    </row>
    <row r="11085">
      <c r="A11085" s="8" t="n">
        <v>46230</v>
      </c>
      <c r="B11085" t="inlineStr">
        <is>
          <t>DL</t>
        </is>
      </c>
      <c r="C11085" s="9">
        <f>_xlfn.XLOOKUP(B11085,Carriers[Code],Carriers[Airline])</f>
        <v/>
      </c>
      <c r="D11085" t="n">
        <v>2303</v>
      </c>
      <c r="E11085" t="inlineStr">
        <is>
          <t>MSP</t>
        </is>
      </c>
      <c r="F11085" s="10" t="n">
        <v>555</v>
      </c>
      <c r="G11085" t="inlineStr">
        <is>
          <t>0001-0559</t>
        </is>
      </c>
      <c r="H11085" s="9">
        <f>INT(F11085/100)</f>
        <v/>
      </c>
      <c r="I11085" t="n">
        <v>-7</v>
      </c>
      <c r="J11085" t="n">
        <v>0</v>
      </c>
      <c r="K11085" t="n">
        <v>-14</v>
      </c>
      <c r="L11085" t="n">
        <v>0</v>
      </c>
      <c r="M11085" t="n">
        <v>0</v>
      </c>
      <c r="O11085" t="n">
        <v>0</v>
      </c>
    </row>
    <row r="11086">
      <c r="A11086" s="8" t="n">
        <v>46230</v>
      </c>
      <c r="B11086" t="inlineStr">
        <is>
          <t>AA</t>
        </is>
      </c>
      <c r="C11086" s="9">
        <f>_xlfn.XLOOKUP(B11086,Carriers[Code],Carriers[Airline])</f>
        <v/>
      </c>
      <c r="D11086" t="n">
        <v>873</v>
      </c>
      <c r="E11086" t="inlineStr">
        <is>
          <t>MIA</t>
        </is>
      </c>
      <c r="F11086" s="10" t="n">
        <v>600</v>
      </c>
      <c r="G11086" t="inlineStr">
        <is>
          <t>0600-0659</t>
        </is>
      </c>
      <c r="H11086" s="9">
        <f>INT(F11086/100)</f>
        <v/>
      </c>
      <c r="I11086" t="n">
        <v>-3</v>
      </c>
      <c r="J11086" t="n">
        <v>0</v>
      </c>
      <c r="K11086" t="n">
        <v>16</v>
      </c>
      <c r="L11086" t="n">
        <v>1</v>
      </c>
      <c r="M11086" t="n">
        <v>0</v>
      </c>
      <c r="O11086" t="n">
        <v>0</v>
      </c>
      <c r="P11086" t="n">
        <v>0</v>
      </c>
      <c r="Q11086" t="n">
        <v>0</v>
      </c>
      <c r="R11086" t="n">
        <v>16</v>
      </c>
      <c r="S11086" t="n">
        <v>0</v>
      </c>
      <c r="T11086" t="n">
        <v>0</v>
      </c>
    </row>
    <row r="11087">
      <c r="A11087" s="8" t="n">
        <v>46230</v>
      </c>
      <c r="B11087" t="inlineStr">
        <is>
          <t>AA</t>
        </is>
      </c>
      <c r="C11087" s="9">
        <f>_xlfn.XLOOKUP(B11087,Carriers[Code],Carriers[Airline])</f>
        <v/>
      </c>
      <c r="D11087" t="n">
        <v>2159</v>
      </c>
      <c r="E11087" t="inlineStr">
        <is>
          <t>DCA</t>
        </is>
      </c>
      <c r="F11087" s="10" t="n">
        <v>600</v>
      </c>
      <c r="G11087" t="inlineStr">
        <is>
          <t>0600-0659</t>
        </is>
      </c>
      <c r="H11087" s="9">
        <f>INT(F11087/100)</f>
        <v/>
      </c>
      <c r="I11087" t="n">
        <v>2</v>
      </c>
      <c r="J11087" t="n">
        <v>0</v>
      </c>
      <c r="K11087" t="n">
        <v>-13</v>
      </c>
      <c r="L11087" t="n">
        <v>0</v>
      </c>
      <c r="M11087" t="n">
        <v>0</v>
      </c>
      <c r="O11087" t="n">
        <v>0</v>
      </c>
    </row>
    <row r="11088">
      <c r="A11088" s="8" t="n">
        <v>46230</v>
      </c>
      <c r="B11088" t="inlineStr">
        <is>
          <t>AA</t>
        </is>
      </c>
      <c r="C11088" s="9">
        <f>_xlfn.XLOOKUP(B11088,Carriers[Code],Carriers[Airline])</f>
        <v/>
      </c>
      <c r="D11088" t="n">
        <v>2527</v>
      </c>
      <c r="E11088" t="inlineStr">
        <is>
          <t>DFW</t>
        </is>
      </c>
      <c r="F11088" s="10" t="n">
        <v>600</v>
      </c>
      <c r="G11088" t="inlineStr">
        <is>
          <t>0600-0659</t>
        </is>
      </c>
      <c r="H11088" s="9">
        <f>INT(F11088/100)</f>
        <v/>
      </c>
      <c r="I11088" t="n">
        <v>-6</v>
      </c>
      <c r="J11088" t="n">
        <v>0</v>
      </c>
      <c r="K11088" t="n">
        <v>-37</v>
      </c>
      <c r="L11088" t="n">
        <v>0</v>
      </c>
      <c r="M11088" t="n">
        <v>0</v>
      </c>
      <c r="O11088" t="n">
        <v>0</v>
      </c>
    </row>
    <row r="11089">
      <c r="A11089" s="8" t="n">
        <v>46230</v>
      </c>
      <c r="B11089" t="inlineStr">
        <is>
          <t>B6</t>
        </is>
      </c>
      <c r="C11089" s="9">
        <f>_xlfn.XLOOKUP(B11089,Carriers[Code],Carriers[Airline])</f>
        <v/>
      </c>
      <c r="D11089" t="n">
        <v>165</v>
      </c>
      <c r="E11089" t="inlineStr">
        <is>
          <t>RSW</t>
        </is>
      </c>
      <c r="F11089" s="10" t="n">
        <v>600</v>
      </c>
      <c r="G11089" t="inlineStr">
        <is>
          <t>0600-0659</t>
        </is>
      </c>
      <c r="H11089" s="9">
        <f>INT(F11089/100)</f>
        <v/>
      </c>
      <c r="I11089" t="n">
        <v>-3</v>
      </c>
      <c r="J11089" t="n">
        <v>0</v>
      </c>
      <c r="K11089" t="n">
        <v>-24</v>
      </c>
      <c r="L11089" t="n">
        <v>0</v>
      </c>
      <c r="M11089" t="n">
        <v>0</v>
      </c>
      <c r="O11089" t="n">
        <v>0</v>
      </c>
    </row>
    <row r="11090">
      <c r="A11090" s="8" t="n">
        <v>46230</v>
      </c>
      <c r="B11090" t="inlineStr">
        <is>
          <t>B6</t>
        </is>
      </c>
      <c r="C11090" s="9">
        <f>_xlfn.XLOOKUP(B11090,Carriers[Code],Carriers[Airline])</f>
        <v/>
      </c>
      <c r="D11090" t="n">
        <v>287</v>
      </c>
      <c r="E11090" t="inlineStr">
        <is>
          <t>LAX</t>
        </is>
      </c>
      <c r="F11090" s="10" t="n">
        <v>600</v>
      </c>
      <c r="G11090" t="inlineStr">
        <is>
          <t>0600-0659</t>
        </is>
      </c>
      <c r="H11090" s="9">
        <f>INT(F11090/100)</f>
        <v/>
      </c>
      <c r="I11090" t="n">
        <v>-8</v>
      </c>
      <c r="J11090" t="n">
        <v>0</v>
      </c>
      <c r="K11090" t="n">
        <v>-27</v>
      </c>
      <c r="L11090" t="n">
        <v>0</v>
      </c>
      <c r="M11090" t="n">
        <v>0</v>
      </c>
      <c r="O11090" t="n">
        <v>0</v>
      </c>
    </row>
    <row r="11091">
      <c r="A11091" s="8" t="n">
        <v>46230</v>
      </c>
      <c r="B11091" t="inlineStr">
        <is>
          <t>B6</t>
        </is>
      </c>
      <c r="C11091" s="9">
        <f>_xlfn.XLOOKUP(B11091,Carriers[Code],Carriers[Airline])</f>
        <v/>
      </c>
      <c r="D11091" t="n">
        <v>761</v>
      </c>
      <c r="E11091" t="inlineStr">
        <is>
          <t>SJU</t>
        </is>
      </c>
      <c r="F11091" s="10" t="n">
        <v>600</v>
      </c>
      <c r="G11091" t="inlineStr">
        <is>
          <t>0600-0659</t>
        </is>
      </c>
      <c r="H11091" s="9">
        <f>INT(F11091/100)</f>
        <v/>
      </c>
      <c r="I11091" t="n">
        <v>-4</v>
      </c>
      <c r="J11091" t="n">
        <v>0</v>
      </c>
      <c r="K11091" t="n">
        <v>35</v>
      </c>
      <c r="L11091" t="n">
        <v>1</v>
      </c>
      <c r="M11091" t="n">
        <v>0</v>
      </c>
      <c r="O11091" t="n">
        <v>0</v>
      </c>
      <c r="P11091" t="n">
        <v>0</v>
      </c>
      <c r="Q11091" t="n">
        <v>0</v>
      </c>
      <c r="R11091" t="n">
        <v>35</v>
      </c>
      <c r="S11091" t="n">
        <v>0</v>
      </c>
      <c r="T11091" t="n">
        <v>0</v>
      </c>
    </row>
    <row r="11092">
      <c r="A11092" s="8" t="n">
        <v>46230</v>
      </c>
      <c r="B11092" t="inlineStr">
        <is>
          <t>B6</t>
        </is>
      </c>
      <c r="C11092" s="9">
        <f>_xlfn.XLOOKUP(B11092,Carriers[Code],Carriers[Airline])</f>
        <v/>
      </c>
      <c r="D11092" t="n">
        <v>1439</v>
      </c>
      <c r="E11092" t="inlineStr">
        <is>
          <t>AUS</t>
        </is>
      </c>
      <c r="F11092" s="10" t="n">
        <v>600</v>
      </c>
      <c r="G11092" t="inlineStr">
        <is>
          <t>0600-0659</t>
        </is>
      </c>
      <c r="H11092" s="9">
        <f>INT(F11092/100)</f>
        <v/>
      </c>
      <c r="I11092" t="n">
        <v>-7</v>
      </c>
      <c r="J11092" t="n">
        <v>0</v>
      </c>
      <c r="K11092" t="n">
        <v>-3</v>
      </c>
      <c r="L11092" t="n">
        <v>0</v>
      </c>
      <c r="M11092" t="n">
        <v>0</v>
      </c>
      <c r="O11092" t="n">
        <v>0</v>
      </c>
    </row>
    <row r="11093">
      <c r="A11093" s="8" t="n">
        <v>46230</v>
      </c>
      <c r="B11093" t="inlineStr">
        <is>
          <t>UA</t>
        </is>
      </c>
      <c r="C11093" s="9">
        <f>_xlfn.XLOOKUP(B11093,Carriers[Code],Carriers[Airline])</f>
        <v/>
      </c>
      <c r="D11093" t="n">
        <v>1414</v>
      </c>
      <c r="E11093" t="inlineStr">
        <is>
          <t>ORD</t>
        </is>
      </c>
      <c r="F11093" s="10" t="n">
        <v>600</v>
      </c>
      <c r="G11093" t="inlineStr">
        <is>
          <t>0600-0659</t>
        </is>
      </c>
      <c r="H11093" s="9">
        <f>INT(F11093/100)</f>
        <v/>
      </c>
      <c r="I11093" t="n">
        <v>-7</v>
      </c>
      <c r="J11093" t="n">
        <v>0</v>
      </c>
      <c r="K11093" t="n">
        <v>-21</v>
      </c>
      <c r="L11093" t="n">
        <v>0</v>
      </c>
      <c r="M11093" t="n">
        <v>0</v>
      </c>
      <c r="O11093" t="n">
        <v>0</v>
      </c>
    </row>
    <row r="11094">
      <c r="A11094" s="8" t="n">
        <v>46230</v>
      </c>
      <c r="B11094" t="inlineStr">
        <is>
          <t>UA</t>
        </is>
      </c>
      <c r="C11094" s="9">
        <f>_xlfn.XLOOKUP(B11094,Carriers[Code],Carriers[Airline])</f>
        <v/>
      </c>
      <c r="D11094" t="n">
        <v>2441</v>
      </c>
      <c r="E11094" t="inlineStr">
        <is>
          <t>SFO</t>
        </is>
      </c>
      <c r="F11094" s="10" t="n">
        <v>600</v>
      </c>
      <c r="G11094" t="inlineStr">
        <is>
          <t>0600-0659</t>
        </is>
      </c>
      <c r="H11094" s="9">
        <f>INT(F11094/100)</f>
        <v/>
      </c>
      <c r="I11094" t="n">
        <v>-4</v>
      </c>
      <c r="J11094" t="n">
        <v>0</v>
      </c>
      <c r="K11094" t="n">
        <v>0</v>
      </c>
      <c r="L11094" t="n">
        <v>0</v>
      </c>
      <c r="M11094" t="n">
        <v>0</v>
      </c>
      <c r="O11094" t="n">
        <v>0</v>
      </c>
    </row>
    <row r="11095">
      <c r="A11095" s="8" t="n">
        <v>46230</v>
      </c>
      <c r="B11095" t="inlineStr">
        <is>
          <t>YX</t>
        </is>
      </c>
      <c r="C11095" s="9">
        <f>_xlfn.XLOOKUP(B11095,Carriers[Code],Carriers[Airline])</f>
        <v/>
      </c>
      <c r="D11095" t="n">
        <v>4424</v>
      </c>
      <c r="E11095" t="inlineStr">
        <is>
          <t>LGA</t>
        </is>
      </c>
      <c r="F11095" s="10" t="n">
        <v>600</v>
      </c>
      <c r="G11095" t="inlineStr">
        <is>
          <t>0600-0659</t>
        </is>
      </c>
      <c r="H11095" s="9">
        <f>INT(F11095/100)</f>
        <v/>
      </c>
      <c r="I11095" t="n">
        <v>-7</v>
      </c>
      <c r="J11095" t="n">
        <v>0</v>
      </c>
      <c r="K11095" t="n">
        <v>-27</v>
      </c>
      <c r="L11095" t="n">
        <v>0</v>
      </c>
      <c r="M11095" t="n">
        <v>0</v>
      </c>
      <c r="O11095" t="n">
        <v>0</v>
      </c>
    </row>
    <row r="11096">
      <c r="A11096" s="8" t="n">
        <v>46230</v>
      </c>
      <c r="B11096" t="inlineStr">
        <is>
          <t>YX</t>
        </is>
      </c>
      <c r="C11096" s="9">
        <f>_xlfn.XLOOKUP(B11096,Carriers[Code],Carriers[Airline])</f>
        <v/>
      </c>
      <c r="D11096" t="n">
        <v>5687</v>
      </c>
      <c r="E11096" t="inlineStr">
        <is>
          <t>DCA</t>
        </is>
      </c>
      <c r="F11096" s="10" t="n">
        <v>600</v>
      </c>
      <c r="G11096" t="inlineStr">
        <is>
          <t>0600-0659</t>
        </is>
      </c>
      <c r="H11096" s="9">
        <f>INT(F11096/100)</f>
        <v/>
      </c>
      <c r="I11096" t="n">
        <v>-4</v>
      </c>
      <c r="J11096" t="n">
        <v>0</v>
      </c>
      <c r="K11096" t="n">
        <v>-18</v>
      </c>
      <c r="L11096" t="n">
        <v>0</v>
      </c>
      <c r="M11096" t="n">
        <v>0</v>
      </c>
      <c r="O11096" t="n">
        <v>0</v>
      </c>
    </row>
    <row r="11097">
      <c r="A11097" s="8" t="n">
        <v>46230</v>
      </c>
      <c r="B11097" t="inlineStr">
        <is>
          <t>YX</t>
        </is>
      </c>
      <c r="C11097" s="9">
        <f>_xlfn.XLOOKUP(B11097,Carriers[Code],Carriers[Airline])</f>
        <v/>
      </c>
      <c r="D11097" t="n">
        <v>5836</v>
      </c>
      <c r="E11097" t="inlineStr">
        <is>
          <t>LGA</t>
        </is>
      </c>
      <c r="F11097" s="10" t="n">
        <v>600</v>
      </c>
      <c r="G11097" t="inlineStr">
        <is>
          <t>0600-0659</t>
        </is>
      </c>
      <c r="H11097" s="9">
        <f>INT(F11097/100)</f>
        <v/>
      </c>
      <c r="I11097" t="n">
        <v>-6</v>
      </c>
      <c r="J11097" t="n">
        <v>0</v>
      </c>
      <c r="K11097" t="n">
        <v>-16</v>
      </c>
      <c r="L11097" t="n">
        <v>0</v>
      </c>
      <c r="M11097" t="n">
        <v>0</v>
      </c>
      <c r="O11097" t="n">
        <v>0</v>
      </c>
    </row>
    <row r="11098">
      <c r="A11098" s="8" t="n">
        <v>46230</v>
      </c>
      <c r="B11098" t="inlineStr">
        <is>
          <t>AA</t>
        </is>
      </c>
      <c r="C11098" s="9">
        <f>_xlfn.XLOOKUP(B11098,Carriers[Code],Carriers[Airline])</f>
        <v/>
      </c>
      <c r="D11098" t="n">
        <v>1146</v>
      </c>
      <c r="E11098" t="inlineStr">
        <is>
          <t>PHL</t>
        </is>
      </c>
      <c r="F11098" s="10" t="n">
        <v>601</v>
      </c>
      <c r="G11098" t="inlineStr">
        <is>
          <t>0600-0659</t>
        </is>
      </c>
      <c r="H11098" s="9">
        <f>INT(F11098/100)</f>
        <v/>
      </c>
      <c r="I11098" t="n">
        <v>-6</v>
      </c>
      <c r="J11098" t="n">
        <v>0</v>
      </c>
      <c r="K11098" t="n">
        <v>-23</v>
      </c>
      <c r="L11098" t="n">
        <v>0</v>
      </c>
      <c r="M11098" t="n">
        <v>0</v>
      </c>
      <c r="O11098" t="n">
        <v>0</v>
      </c>
    </row>
    <row r="11099">
      <c r="A11099" s="8" t="n">
        <v>46230</v>
      </c>
      <c r="B11099" t="inlineStr">
        <is>
          <t>YX</t>
        </is>
      </c>
      <c r="C11099" s="9">
        <f>_xlfn.XLOOKUP(B11099,Carriers[Code],Carriers[Airline])</f>
        <v/>
      </c>
      <c r="D11099" t="n">
        <v>4401</v>
      </c>
      <c r="E11099" t="inlineStr">
        <is>
          <t>JFK</t>
        </is>
      </c>
      <c r="F11099" s="10" t="n">
        <v>601</v>
      </c>
      <c r="G11099" t="inlineStr">
        <is>
          <t>0600-0659</t>
        </is>
      </c>
      <c r="H11099" s="9">
        <f>INT(F11099/100)</f>
        <v/>
      </c>
      <c r="I11099" t="n">
        <v>-7</v>
      </c>
      <c r="J11099" t="n">
        <v>0</v>
      </c>
      <c r="K11099" t="n">
        <v>-25</v>
      </c>
      <c r="L11099" t="n">
        <v>0</v>
      </c>
      <c r="M11099" t="n">
        <v>0</v>
      </c>
      <c r="O11099" t="n">
        <v>0</v>
      </c>
    </row>
    <row r="11100">
      <c r="A11100" s="8" t="n">
        <v>46230</v>
      </c>
      <c r="B11100" t="inlineStr">
        <is>
          <t>AS</t>
        </is>
      </c>
      <c r="C11100" s="9">
        <f>_xlfn.XLOOKUP(B11100,Carriers[Code],Carriers[Airline])</f>
        <v/>
      </c>
      <c r="D11100" t="n">
        <v>311</v>
      </c>
      <c r="E11100" t="inlineStr">
        <is>
          <t>PDX</t>
        </is>
      </c>
      <c r="F11100" s="10" t="n">
        <v>603</v>
      </c>
      <c r="G11100" t="inlineStr">
        <is>
          <t>0600-0659</t>
        </is>
      </c>
      <c r="H11100" s="9">
        <f>INT(F11100/100)</f>
        <v/>
      </c>
      <c r="I11100" t="n">
        <v>-9</v>
      </c>
      <c r="J11100" t="n">
        <v>0</v>
      </c>
      <c r="K11100" t="n">
        <v>1</v>
      </c>
      <c r="L11100" t="n">
        <v>0</v>
      </c>
      <c r="M11100" t="n">
        <v>0</v>
      </c>
      <c r="O11100" t="n">
        <v>0</v>
      </c>
    </row>
    <row r="11101">
      <c r="A11101" s="8" t="n">
        <v>46230</v>
      </c>
      <c r="B11101" t="inlineStr">
        <is>
          <t>AA</t>
        </is>
      </c>
      <c r="C11101" s="9">
        <f>_xlfn.XLOOKUP(B11101,Carriers[Code],Carriers[Airline])</f>
        <v/>
      </c>
      <c r="D11101" t="n">
        <v>418</v>
      </c>
      <c r="E11101" t="inlineStr">
        <is>
          <t>CLT</t>
        </is>
      </c>
      <c r="F11101" s="10" t="n">
        <v>605</v>
      </c>
      <c r="G11101" t="inlineStr">
        <is>
          <t>0600-0659</t>
        </is>
      </c>
      <c r="H11101" s="9">
        <f>INT(F11101/100)</f>
        <v/>
      </c>
      <c r="I11101" t="n">
        <v>-3</v>
      </c>
      <c r="J11101" t="n">
        <v>0</v>
      </c>
      <c r="K11101" t="n">
        <v>-25</v>
      </c>
      <c r="L11101" t="n">
        <v>0</v>
      </c>
      <c r="M11101" t="n">
        <v>0</v>
      </c>
      <c r="O11101" t="n">
        <v>0</v>
      </c>
    </row>
    <row r="11102">
      <c r="A11102" s="8" t="n">
        <v>46230</v>
      </c>
      <c r="B11102" t="inlineStr">
        <is>
          <t>B6</t>
        </is>
      </c>
      <c r="C11102" s="9">
        <f>_xlfn.XLOOKUP(B11102,Carriers[Code],Carriers[Airline])</f>
        <v/>
      </c>
      <c r="D11102" t="n">
        <v>619</v>
      </c>
      <c r="E11102" t="inlineStr">
        <is>
          <t>SAN</t>
        </is>
      </c>
      <c r="F11102" s="10" t="n">
        <v>605</v>
      </c>
      <c r="G11102" t="inlineStr">
        <is>
          <t>0600-0659</t>
        </is>
      </c>
      <c r="H11102" s="9">
        <f>INT(F11102/100)</f>
        <v/>
      </c>
      <c r="I11102" t="n">
        <v>-5</v>
      </c>
      <c r="J11102" t="n">
        <v>0</v>
      </c>
      <c r="K11102" t="n">
        <v>-36</v>
      </c>
      <c r="L11102" t="n">
        <v>0</v>
      </c>
      <c r="M11102" t="n">
        <v>0</v>
      </c>
      <c r="O11102" t="n">
        <v>0</v>
      </c>
    </row>
    <row r="11103">
      <c r="A11103" s="8" t="n">
        <v>46230</v>
      </c>
      <c r="B11103" t="inlineStr">
        <is>
          <t>B6</t>
        </is>
      </c>
      <c r="C11103" s="9">
        <f>_xlfn.XLOOKUP(B11103,Carriers[Code],Carriers[Airline])</f>
        <v/>
      </c>
      <c r="D11103" t="n">
        <v>2255</v>
      </c>
      <c r="E11103" t="inlineStr">
        <is>
          <t>DCA</t>
        </is>
      </c>
      <c r="F11103" s="10" t="n">
        <v>605</v>
      </c>
      <c r="G11103" t="inlineStr">
        <is>
          <t>0600-0659</t>
        </is>
      </c>
      <c r="H11103" s="9">
        <f>INT(F11103/100)</f>
        <v/>
      </c>
      <c r="I11103" t="n">
        <v>-5</v>
      </c>
      <c r="J11103" t="n">
        <v>0</v>
      </c>
      <c r="K11103" t="n">
        <v>-16</v>
      </c>
      <c r="L11103" t="n">
        <v>0</v>
      </c>
      <c r="M11103" t="n">
        <v>0</v>
      </c>
      <c r="O11103" t="n">
        <v>0</v>
      </c>
    </row>
    <row r="11104">
      <c r="A11104" s="8" t="n">
        <v>46230</v>
      </c>
      <c r="B11104" t="inlineStr">
        <is>
          <t>DL</t>
        </is>
      </c>
      <c r="C11104" s="9">
        <f>_xlfn.XLOOKUP(B11104,Carriers[Code],Carriers[Airline])</f>
        <v/>
      </c>
      <c r="D11104" t="n">
        <v>859</v>
      </c>
      <c r="E11104" t="inlineStr">
        <is>
          <t>SLC</t>
        </is>
      </c>
      <c r="F11104" s="10" t="n">
        <v>605</v>
      </c>
      <c r="G11104" t="inlineStr">
        <is>
          <t>0600-0659</t>
        </is>
      </c>
      <c r="H11104" s="9">
        <f>INT(F11104/100)</f>
        <v/>
      </c>
      <c r="I11104" t="n">
        <v>-7</v>
      </c>
      <c r="J11104" t="n">
        <v>0</v>
      </c>
      <c r="K11104" t="n">
        <v>-1</v>
      </c>
      <c r="L11104" t="n">
        <v>0</v>
      </c>
      <c r="M11104" t="n">
        <v>0</v>
      </c>
      <c r="O11104" t="n">
        <v>0</v>
      </c>
    </row>
    <row r="11105">
      <c r="A11105" s="8" t="n">
        <v>46230</v>
      </c>
      <c r="B11105" t="inlineStr">
        <is>
          <t>DL</t>
        </is>
      </c>
      <c r="C11105" s="9">
        <f>_xlfn.XLOOKUP(B11105,Carriers[Code],Carriers[Airline])</f>
        <v/>
      </c>
      <c r="D11105" t="n">
        <v>2611</v>
      </c>
      <c r="E11105" t="inlineStr">
        <is>
          <t>JFK</t>
        </is>
      </c>
      <c r="F11105" s="10" t="n">
        <v>605</v>
      </c>
      <c r="G11105" t="inlineStr">
        <is>
          <t>0600-0659</t>
        </is>
      </c>
      <c r="H11105" s="9">
        <f>INT(F11105/100)</f>
        <v/>
      </c>
      <c r="I11105" t="n">
        <v>-6</v>
      </c>
      <c r="J11105" t="n">
        <v>0</v>
      </c>
      <c r="K11105" t="n">
        <v>-21</v>
      </c>
      <c r="L11105" t="n">
        <v>0</v>
      </c>
      <c r="M11105" t="n">
        <v>0</v>
      </c>
      <c r="O11105" t="n">
        <v>0</v>
      </c>
    </row>
    <row r="11106">
      <c r="A11106" s="8" t="n">
        <v>46230</v>
      </c>
      <c r="B11106" t="inlineStr">
        <is>
          <t>UA</t>
        </is>
      </c>
      <c r="C11106" s="9">
        <f>_xlfn.XLOOKUP(B11106,Carriers[Code],Carriers[Airline])</f>
        <v/>
      </c>
      <c r="D11106" t="n">
        <v>1833</v>
      </c>
      <c r="E11106" t="inlineStr">
        <is>
          <t>EWR</t>
        </is>
      </c>
      <c r="F11106" s="10" t="n">
        <v>605</v>
      </c>
      <c r="G11106" t="inlineStr">
        <is>
          <t>0600-0659</t>
        </is>
      </c>
      <c r="H11106" s="9">
        <f>INT(F11106/100)</f>
        <v/>
      </c>
      <c r="I11106" t="n">
        <v>-15</v>
      </c>
      <c r="J11106" t="n">
        <v>0</v>
      </c>
      <c r="K11106" t="n">
        <v>-30</v>
      </c>
      <c r="L11106" t="n">
        <v>0</v>
      </c>
      <c r="M11106" t="n">
        <v>0</v>
      </c>
      <c r="O11106" t="n">
        <v>0</v>
      </c>
    </row>
    <row r="11107">
      <c r="A11107" s="8" t="n">
        <v>46230</v>
      </c>
      <c r="B11107" t="inlineStr">
        <is>
          <t>DL</t>
        </is>
      </c>
      <c r="C11107" s="9">
        <f>_xlfn.XLOOKUP(B11107,Carriers[Code],Carriers[Airline])</f>
        <v/>
      </c>
      <c r="D11107" t="n">
        <v>675</v>
      </c>
      <c r="E11107" t="inlineStr">
        <is>
          <t>MCI</t>
        </is>
      </c>
      <c r="F11107" s="10" t="n">
        <v>610</v>
      </c>
      <c r="G11107" t="inlineStr">
        <is>
          <t>0600-0659</t>
        </is>
      </c>
      <c r="H11107" s="9">
        <f>INT(F11107/100)</f>
        <v/>
      </c>
      <c r="I11107" t="n">
        <v>-17</v>
      </c>
      <c r="J11107" t="n">
        <v>0</v>
      </c>
      <c r="K11107" t="n">
        <v>-37</v>
      </c>
      <c r="L11107" t="n">
        <v>0</v>
      </c>
      <c r="M11107" t="n">
        <v>0</v>
      </c>
      <c r="O11107" t="n">
        <v>0</v>
      </c>
    </row>
    <row r="11108">
      <c r="A11108" s="8" t="n">
        <v>46230</v>
      </c>
      <c r="B11108" t="inlineStr">
        <is>
          <t>B6</t>
        </is>
      </c>
      <c r="C11108" s="9">
        <f>_xlfn.XLOOKUP(B11108,Carriers[Code],Carriers[Airline])</f>
        <v/>
      </c>
      <c r="D11108" t="n">
        <v>1207</v>
      </c>
      <c r="E11108" t="inlineStr">
        <is>
          <t>BNA</t>
        </is>
      </c>
      <c r="F11108" s="10" t="n">
        <v>619</v>
      </c>
      <c r="G11108" t="inlineStr">
        <is>
          <t>0600-0659</t>
        </is>
      </c>
      <c r="H11108" s="9">
        <f>INT(F11108/100)</f>
        <v/>
      </c>
      <c r="I11108" t="n">
        <v>-5</v>
      </c>
      <c r="J11108" t="n">
        <v>0</v>
      </c>
      <c r="K11108" t="n">
        <v>-14</v>
      </c>
      <c r="L11108" t="n">
        <v>0</v>
      </c>
      <c r="M11108" t="n">
        <v>0</v>
      </c>
      <c r="O11108" t="n">
        <v>0</v>
      </c>
    </row>
    <row r="11109">
      <c r="A11109" s="8" t="n">
        <v>46230</v>
      </c>
      <c r="B11109" t="inlineStr">
        <is>
          <t>B6</t>
        </is>
      </c>
      <c r="C11109" s="9">
        <f>_xlfn.XLOOKUP(B11109,Carriers[Code],Carriers[Airline])</f>
        <v/>
      </c>
      <c r="D11109" t="n">
        <v>1285</v>
      </c>
      <c r="E11109" t="inlineStr">
        <is>
          <t>PIT</t>
        </is>
      </c>
      <c r="F11109" s="10" t="n">
        <v>620</v>
      </c>
      <c r="G11109" t="inlineStr">
        <is>
          <t>0600-0659</t>
        </is>
      </c>
      <c r="H11109" s="9">
        <f>INT(F11109/100)</f>
        <v/>
      </c>
      <c r="I11109" t="n">
        <v>-6</v>
      </c>
      <c r="J11109" t="n">
        <v>0</v>
      </c>
      <c r="K11109" t="n">
        <v>-24</v>
      </c>
      <c r="L11109" t="n">
        <v>0</v>
      </c>
      <c r="M11109" t="n">
        <v>0</v>
      </c>
      <c r="O11109" t="n">
        <v>0</v>
      </c>
    </row>
    <row r="11110">
      <c r="A11110" s="8" t="n">
        <v>46230</v>
      </c>
      <c r="B11110" t="inlineStr">
        <is>
          <t>DL</t>
        </is>
      </c>
      <c r="C11110" s="9">
        <f>_xlfn.XLOOKUP(B11110,Carriers[Code],Carriers[Airline])</f>
        <v/>
      </c>
      <c r="D11110" t="n">
        <v>479</v>
      </c>
      <c r="E11110" t="inlineStr">
        <is>
          <t>LAX</t>
        </is>
      </c>
      <c r="F11110" s="10" t="n">
        <v>620</v>
      </c>
      <c r="G11110" t="inlineStr">
        <is>
          <t>0600-0659</t>
        </is>
      </c>
      <c r="H11110" s="9">
        <f>INT(F11110/100)</f>
        <v/>
      </c>
      <c r="I11110" t="n">
        <v>-4</v>
      </c>
      <c r="J11110" t="n">
        <v>0</v>
      </c>
      <c r="K11110" t="n">
        <v>-32</v>
      </c>
      <c r="L11110" t="n">
        <v>0</v>
      </c>
      <c r="M11110" t="n">
        <v>0</v>
      </c>
      <c r="O11110" t="n">
        <v>0</v>
      </c>
    </row>
    <row r="11111">
      <c r="A11111" s="8" t="n">
        <v>46230</v>
      </c>
      <c r="B11111" t="inlineStr">
        <is>
          <t>DL</t>
        </is>
      </c>
      <c r="C11111" s="9">
        <f>_xlfn.XLOOKUP(B11111,Carriers[Code],Carriers[Airline])</f>
        <v/>
      </c>
      <c r="D11111" t="n">
        <v>2066</v>
      </c>
      <c r="E11111" t="inlineStr">
        <is>
          <t>RDU</t>
        </is>
      </c>
      <c r="F11111" s="10" t="n">
        <v>620</v>
      </c>
      <c r="G11111" t="inlineStr">
        <is>
          <t>0600-0659</t>
        </is>
      </c>
      <c r="H11111" s="9">
        <f>INT(F11111/100)</f>
        <v/>
      </c>
      <c r="I11111" t="n">
        <v>-9</v>
      </c>
      <c r="J11111" t="n">
        <v>0</v>
      </c>
      <c r="K11111" t="n">
        <v>-17</v>
      </c>
      <c r="L11111" t="n">
        <v>0</v>
      </c>
      <c r="M11111" t="n">
        <v>0</v>
      </c>
      <c r="O11111" t="n">
        <v>0</v>
      </c>
    </row>
    <row r="11112">
      <c r="A11112" s="8" t="n">
        <v>46230</v>
      </c>
      <c r="B11112" t="inlineStr">
        <is>
          <t>UA</t>
        </is>
      </c>
      <c r="C11112" s="9">
        <f>_xlfn.XLOOKUP(B11112,Carriers[Code],Carriers[Airline])</f>
        <v/>
      </c>
      <c r="D11112" t="n">
        <v>360</v>
      </c>
      <c r="E11112" t="inlineStr">
        <is>
          <t>LAX</t>
        </is>
      </c>
      <c r="F11112" s="10" t="n">
        <v>621</v>
      </c>
      <c r="G11112" t="inlineStr">
        <is>
          <t>0600-0659</t>
        </is>
      </c>
      <c r="H11112" s="9">
        <f>INT(F11112/100)</f>
        <v/>
      </c>
      <c r="I11112" t="n">
        <v>0</v>
      </c>
      <c r="J11112" t="n">
        <v>0</v>
      </c>
      <c r="K11112" t="n">
        <v>-12</v>
      </c>
      <c r="L11112" t="n">
        <v>0</v>
      </c>
      <c r="M11112" t="n">
        <v>0</v>
      </c>
      <c r="O11112" t="n">
        <v>0</v>
      </c>
    </row>
    <row r="11113">
      <c r="A11113" s="8" t="n">
        <v>46230</v>
      </c>
      <c r="B11113" t="inlineStr">
        <is>
          <t>B6</t>
        </is>
      </c>
      <c r="C11113" s="9">
        <f>_xlfn.XLOOKUP(B11113,Carriers[Code],Carriers[Airline])</f>
        <v/>
      </c>
      <c r="D11113" t="n">
        <v>891</v>
      </c>
      <c r="E11113" t="inlineStr">
        <is>
          <t>TPA</t>
        </is>
      </c>
      <c r="F11113" s="10" t="n">
        <v>625</v>
      </c>
      <c r="G11113" t="inlineStr">
        <is>
          <t>0600-0659</t>
        </is>
      </c>
      <c r="H11113" s="9">
        <f>INT(F11113/100)</f>
        <v/>
      </c>
      <c r="I11113" t="n">
        <v>-1</v>
      </c>
      <c r="J11113" t="n">
        <v>0</v>
      </c>
      <c r="K11113" t="n">
        <v>-6</v>
      </c>
      <c r="L11113" t="n">
        <v>0</v>
      </c>
      <c r="M11113" t="n">
        <v>0</v>
      </c>
      <c r="O11113" t="n">
        <v>0</v>
      </c>
    </row>
    <row r="11114">
      <c r="A11114" s="8" t="n">
        <v>46230</v>
      </c>
      <c r="B11114" t="inlineStr">
        <is>
          <t>WN</t>
        </is>
      </c>
      <c r="C11114" s="9">
        <f>_xlfn.XLOOKUP(B11114,Carriers[Code],Carriers[Airline])</f>
        <v/>
      </c>
      <c r="D11114" t="n">
        <v>4156</v>
      </c>
      <c r="E11114" t="inlineStr">
        <is>
          <t>DEN</t>
        </is>
      </c>
      <c r="F11114" s="10" t="n">
        <v>625</v>
      </c>
      <c r="G11114" t="inlineStr">
        <is>
          <t>0600-0659</t>
        </is>
      </c>
      <c r="H11114" s="9">
        <f>INT(F11114/100)</f>
        <v/>
      </c>
      <c r="I11114" t="n">
        <v>-1</v>
      </c>
      <c r="J11114" t="n">
        <v>0</v>
      </c>
      <c r="K11114" t="n">
        <v>-9</v>
      </c>
      <c r="L11114" t="n">
        <v>0</v>
      </c>
      <c r="M11114" t="n">
        <v>0</v>
      </c>
      <c r="O11114" t="n">
        <v>0</v>
      </c>
    </row>
    <row r="11115">
      <c r="A11115" s="8" t="n">
        <v>46230</v>
      </c>
      <c r="B11115" t="inlineStr">
        <is>
          <t>YX</t>
        </is>
      </c>
      <c r="C11115" s="9">
        <f>_xlfn.XLOOKUP(B11115,Carriers[Code],Carriers[Airline])</f>
        <v/>
      </c>
      <c r="D11115" t="n">
        <v>5626</v>
      </c>
      <c r="E11115" t="inlineStr">
        <is>
          <t>CLT</t>
        </is>
      </c>
      <c r="F11115" s="10" t="n">
        <v>625</v>
      </c>
      <c r="G11115" t="inlineStr">
        <is>
          <t>0600-0659</t>
        </is>
      </c>
      <c r="H11115" s="9">
        <f>INT(F11115/100)</f>
        <v/>
      </c>
      <c r="I11115" t="n">
        <v>-5</v>
      </c>
      <c r="J11115" t="n">
        <v>0</v>
      </c>
      <c r="K11115" t="n">
        <v>-33</v>
      </c>
      <c r="L11115" t="n">
        <v>0</v>
      </c>
      <c r="M11115" t="n">
        <v>0</v>
      </c>
      <c r="O11115" t="n">
        <v>0</v>
      </c>
    </row>
    <row r="11116">
      <c r="A11116" s="8" t="n">
        <v>46230</v>
      </c>
      <c r="B11116" t="inlineStr">
        <is>
          <t>YX</t>
        </is>
      </c>
      <c r="C11116" s="9">
        <f>_xlfn.XLOOKUP(B11116,Carriers[Code],Carriers[Airline])</f>
        <v/>
      </c>
      <c r="D11116" t="n">
        <v>5764</v>
      </c>
      <c r="E11116" t="inlineStr">
        <is>
          <t>EWR</t>
        </is>
      </c>
      <c r="F11116" s="10" t="n">
        <v>625</v>
      </c>
      <c r="G11116" t="inlineStr">
        <is>
          <t>0600-0659</t>
        </is>
      </c>
      <c r="H11116" s="9">
        <f>INT(F11116/100)</f>
        <v/>
      </c>
      <c r="I11116" t="n">
        <v>-9</v>
      </c>
      <c r="J11116" t="n">
        <v>0</v>
      </c>
      <c r="K11116" t="n">
        <v>-21</v>
      </c>
      <c r="L11116" t="n">
        <v>0</v>
      </c>
      <c r="M11116" t="n">
        <v>0</v>
      </c>
      <c r="O11116" t="n">
        <v>0</v>
      </c>
    </row>
    <row r="11117">
      <c r="A11117" s="8" t="n">
        <v>46230</v>
      </c>
      <c r="B11117" t="inlineStr">
        <is>
          <t>B6</t>
        </is>
      </c>
      <c r="C11117" s="9">
        <f>_xlfn.XLOOKUP(B11117,Carriers[Code],Carriers[Airline])</f>
        <v/>
      </c>
      <c r="D11117" t="n">
        <v>493</v>
      </c>
      <c r="E11117" t="inlineStr">
        <is>
          <t>DEN</t>
        </is>
      </c>
      <c r="F11117" s="10" t="n">
        <v>630</v>
      </c>
      <c r="G11117" t="inlineStr">
        <is>
          <t>0600-0659</t>
        </is>
      </c>
      <c r="H11117" s="9">
        <f>INT(F11117/100)</f>
        <v/>
      </c>
      <c r="I11117" t="n">
        <v>1</v>
      </c>
      <c r="J11117" t="n">
        <v>0</v>
      </c>
      <c r="K11117" t="n">
        <v>-24</v>
      </c>
      <c r="L11117" t="n">
        <v>0</v>
      </c>
      <c r="M11117" t="n">
        <v>0</v>
      </c>
      <c r="O11117" t="n">
        <v>0</v>
      </c>
    </row>
    <row r="11118">
      <c r="A11118" s="8" t="n">
        <v>46230</v>
      </c>
      <c r="B11118" t="inlineStr">
        <is>
          <t>B6</t>
        </is>
      </c>
      <c r="C11118" s="9">
        <f>_xlfn.XLOOKUP(B11118,Carriers[Code],Carriers[Airline])</f>
        <v/>
      </c>
      <c r="D11118" t="n">
        <v>1883</v>
      </c>
      <c r="E11118" t="inlineStr">
        <is>
          <t>RDU</t>
        </is>
      </c>
      <c r="F11118" s="10" t="n">
        <v>630</v>
      </c>
      <c r="G11118" t="inlineStr">
        <is>
          <t>0600-0659</t>
        </is>
      </c>
      <c r="H11118" s="9">
        <f>INT(F11118/100)</f>
        <v/>
      </c>
      <c r="I11118" t="n">
        <v>-9</v>
      </c>
      <c r="J11118" t="n">
        <v>0</v>
      </c>
      <c r="K11118" t="n">
        <v>-16</v>
      </c>
      <c r="L11118" t="n">
        <v>0</v>
      </c>
      <c r="M11118" t="n">
        <v>0</v>
      </c>
      <c r="O11118" t="n">
        <v>0</v>
      </c>
    </row>
    <row r="11119">
      <c r="A11119" s="8" t="n">
        <v>46230</v>
      </c>
      <c r="B11119" t="inlineStr">
        <is>
          <t>DL</t>
        </is>
      </c>
      <c r="C11119" s="9">
        <f>_xlfn.XLOOKUP(B11119,Carriers[Code],Carriers[Airline])</f>
        <v/>
      </c>
      <c r="D11119" t="n">
        <v>1410</v>
      </c>
      <c r="E11119" t="inlineStr">
        <is>
          <t>AUS</t>
        </is>
      </c>
      <c r="F11119" s="10" t="n">
        <v>630</v>
      </c>
      <c r="G11119" t="inlineStr">
        <is>
          <t>0600-0659</t>
        </is>
      </c>
      <c r="H11119" s="9">
        <f>INT(F11119/100)</f>
        <v/>
      </c>
      <c r="I11119" t="n">
        <v>6</v>
      </c>
      <c r="J11119" t="n">
        <v>0</v>
      </c>
      <c r="K11119" t="n">
        <v>-7</v>
      </c>
      <c r="L11119" t="n">
        <v>0</v>
      </c>
      <c r="M11119" t="n">
        <v>0</v>
      </c>
      <c r="O11119" t="n">
        <v>0</v>
      </c>
    </row>
    <row r="11120">
      <c r="A11120" s="8" t="n">
        <v>46230</v>
      </c>
      <c r="B11120" t="inlineStr">
        <is>
          <t>B6</t>
        </is>
      </c>
      <c r="C11120" s="9">
        <f>_xlfn.XLOOKUP(B11120,Carriers[Code],Carriers[Airline])</f>
        <v/>
      </c>
      <c r="D11120" t="n">
        <v>1333</v>
      </c>
      <c r="E11120" t="inlineStr">
        <is>
          <t>SFO</t>
        </is>
      </c>
      <c r="F11120" s="10" t="n">
        <v>635</v>
      </c>
      <c r="G11120" t="inlineStr">
        <is>
          <t>0600-0659</t>
        </is>
      </c>
      <c r="H11120" s="9">
        <f>INT(F11120/100)</f>
        <v/>
      </c>
      <c r="I11120" t="n">
        <v>-3</v>
      </c>
      <c r="J11120" t="n">
        <v>0</v>
      </c>
      <c r="K11120" t="n">
        <v>-11</v>
      </c>
      <c r="L11120" t="n">
        <v>0</v>
      </c>
      <c r="M11120" t="n">
        <v>0</v>
      </c>
      <c r="O11120" t="n">
        <v>0</v>
      </c>
    </row>
    <row r="11121">
      <c r="A11121" s="8" t="n">
        <v>46230</v>
      </c>
      <c r="B11121" t="inlineStr">
        <is>
          <t>YX</t>
        </is>
      </c>
      <c r="C11121" s="9">
        <f>_xlfn.XLOOKUP(B11121,Carriers[Code],Carriers[Airline])</f>
        <v/>
      </c>
      <c r="D11121" t="n">
        <v>5703</v>
      </c>
      <c r="E11121" t="inlineStr">
        <is>
          <t>BWI</t>
        </is>
      </c>
      <c r="F11121" s="10" t="n">
        <v>635</v>
      </c>
      <c r="G11121" t="inlineStr">
        <is>
          <t>0600-0659</t>
        </is>
      </c>
      <c r="H11121" s="9">
        <f>INT(F11121/100)</f>
        <v/>
      </c>
      <c r="I11121" t="n">
        <v>-5</v>
      </c>
      <c r="J11121" t="n">
        <v>0</v>
      </c>
      <c r="K11121" t="n">
        <v>-28</v>
      </c>
      <c r="L11121" t="n">
        <v>0</v>
      </c>
      <c r="M11121" t="n">
        <v>0</v>
      </c>
      <c r="O11121" t="n">
        <v>0</v>
      </c>
    </row>
    <row r="11122">
      <c r="A11122" s="8" t="n">
        <v>46230</v>
      </c>
      <c r="B11122" t="inlineStr">
        <is>
          <t>DL</t>
        </is>
      </c>
      <c r="C11122" s="9">
        <f>_xlfn.XLOOKUP(B11122,Carriers[Code],Carriers[Airline])</f>
        <v/>
      </c>
      <c r="D11122" t="n">
        <v>695</v>
      </c>
      <c r="E11122" t="inlineStr">
        <is>
          <t>ATL</t>
        </is>
      </c>
      <c r="F11122" s="10" t="n">
        <v>645</v>
      </c>
      <c r="G11122" t="inlineStr">
        <is>
          <t>0600-0659</t>
        </is>
      </c>
      <c r="H11122" s="9">
        <f>INT(F11122/100)</f>
        <v/>
      </c>
      <c r="I11122" t="n">
        <v>-6</v>
      </c>
      <c r="J11122" t="n">
        <v>0</v>
      </c>
      <c r="K11122" t="n">
        <v>-11</v>
      </c>
      <c r="L11122" t="n">
        <v>0</v>
      </c>
      <c r="M11122" t="n">
        <v>0</v>
      </c>
      <c r="O11122" t="n">
        <v>0</v>
      </c>
    </row>
    <row r="11123">
      <c r="A11123" s="8" t="n">
        <v>46230</v>
      </c>
      <c r="B11123" t="inlineStr">
        <is>
          <t>YX</t>
        </is>
      </c>
      <c r="C11123" s="9">
        <f>_xlfn.XLOOKUP(B11123,Carriers[Code],Carriers[Airline])</f>
        <v/>
      </c>
      <c r="D11123" t="n">
        <v>5845</v>
      </c>
      <c r="E11123" t="inlineStr">
        <is>
          <t>PHL</t>
        </is>
      </c>
      <c r="F11123" s="10" t="n">
        <v>650</v>
      </c>
      <c r="G11123" t="inlineStr">
        <is>
          <t>0600-0659</t>
        </is>
      </c>
      <c r="H11123" s="9">
        <f>INT(F11123/100)</f>
        <v/>
      </c>
      <c r="I11123" t="n">
        <v>-7</v>
      </c>
      <c r="J11123" t="n">
        <v>0</v>
      </c>
      <c r="K11123" t="n">
        <v>-31</v>
      </c>
      <c r="L11123" t="n">
        <v>0</v>
      </c>
      <c r="M11123" t="n">
        <v>0</v>
      </c>
      <c r="O11123" t="n">
        <v>0</v>
      </c>
    </row>
    <row r="11124">
      <c r="A11124" s="8" t="n">
        <v>46230</v>
      </c>
      <c r="B11124" t="inlineStr">
        <is>
          <t>AA</t>
        </is>
      </c>
      <c r="C11124" s="9">
        <f>_xlfn.XLOOKUP(B11124,Carriers[Code],Carriers[Airline])</f>
        <v/>
      </c>
      <c r="D11124" t="n">
        <v>1462</v>
      </c>
      <c r="E11124" t="inlineStr">
        <is>
          <t>CLT</t>
        </is>
      </c>
      <c r="F11124" s="10" t="n">
        <v>700</v>
      </c>
      <c r="G11124" t="inlineStr">
        <is>
          <t>0700-0759</t>
        </is>
      </c>
      <c r="H11124" s="9">
        <f>INT(F11124/100)</f>
        <v/>
      </c>
      <c r="I11124" t="n">
        <v>55</v>
      </c>
      <c r="J11124" t="n">
        <v>1</v>
      </c>
      <c r="K11124" t="n">
        <v>39</v>
      </c>
      <c r="L11124" t="n">
        <v>1</v>
      </c>
      <c r="M11124" t="n">
        <v>0</v>
      </c>
      <c r="O11124" t="n">
        <v>0</v>
      </c>
      <c r="P11124" t="n">
        <v>39</v>
      </c>
      <c r="Q11124" t="n">
        <v>0</v>
      </c>
      <c r="R11124" t="n">
        <v>0</v>
      </c>
      <c r="S11124" t="n">
        <v>0</v>
      </c>
      <c r="T11124" t="n">
        <v>0</v>
      </c>
    </row>
    <row r="11125">
      <c r="A11125" s="8" t="n">
        <v>46230</v>
      </c>
      <c r="B11125" t="inlineStr">
        <is>
          <t>AA</t>
        </is>
      </c>
      <c r="C11125" s="9">
        <f>_xlfn.XLOOKUP(B11125,Carriers[Code],Carriers[Airline])</f>
        <v/>
      </c>
      <c r="D11125" t="n">
        <v>1509</v>
      </c>
      <c r="E11125" t="inlineStr">
        <is>
          <t>ORD</t>
        </is>
      </c>
      <c r="F11125" s="10" t="n">
        <v>700</v>
      </c>
      <c r="G11125" t="inlineStr">
        <is>
          <t>0700-0759</t>
        </is>
      </c>
      <c r="H11125" s="9">
        <f>INT(F11125/100)</f>
        <v/>
      </c>
      <c r="I11125" t="n">
        <v>-8</v>
      </c>
      <c r="J11125" t="n">
        <v>0</v>
      </c>
      <c r="K11125" t="n">
        <v>-27</v>
      </c>
      <c r="L11125" t="n">
        <v>0</v>
      </c>
      <c r="M11125" t="n">
        <v>0</v>
      </c>
      <c r="O11125" t="n">
        <v>0</v>
      </c>
    </row>
    <row r="11126">
      <c r="A11126" s="8" t="n">
        <v>46230</v>
      </c>
      <c r="B11126" t="inlineStr">
        <is>
          <t>AA</t>
        </is>
      </c>
      <c r="C11126" s="9">
        <f>_xlfn.XLOOKUP(B11126,Carriers[Code],Carriers[Airline])</f>
        <v/>
      </c>
      <c r="D11126" t="n">
        <v>2315</v>
      </c>
      <c r="E11126" t="inlineStr">
        <is>
          <t>PHX</t>
        </is>
      </c>
      <c r="F11126" s="10" t="n">
        <v>700</v>
      </c>
      <c r="G11126" t="inlineStr">
        <is>
          <t>0700-0759</t>
        </is>
      </c>
      <c r="H11126" s="9">
        <f>INT(F11126/100)</f>
        <v/>
      </c>
      <c r="I11126" t="n">
        <v>2</v>
      </c>
      <c r="J11126" t="n">
        <v>0</v>
      </c>
      <c r="K11126" t="n">
        <v>-6</v>
      </c>
      <c r="L11126" t="n">
        <v>0</v>
      </c>
      <c r="M11126" t="n">
        <v>0</v>
      </c>
      <c r="O11126" t="n">
        <v>0</v>
      </c>
    </row>
    <row r="11127">
      <c r="A11127" s="8" t="n">
        <v>46230</v>
      </c>
      <c r="B11127" t="inlineStr">
        <is>
          <t>AA</t>
        </is>
      </c>
      <c r="C11127" s="9">
        <f>_xlfn.XLOOKUP(B11127,Carriers[Code],Carriers[Airline])</f>
        <v/>
      </c>
      <c r="D11127" t="n">
        <v>2455</v>
      </c>
      <c r="E11127" t="inlineStr">
        <is>
          <t>LAX</t>
        </is>
      </c>
      <c r="F11127" s="10" t="n">
        <v>700</v>
      </c>
      <c r="G11127" t="inlineStr">
        <is>
          <t>0700-0759</t>
        </is>
      </c>
      <c r="H11127" s="9">
        <f>INT(F11127/100)</f>
        <v/>
      </c>
      <c r="I11127" t="n">
        <v>-7</v>
      </c>
      <c r="J11127" t="n">
        <v>0</v>
      </c>
      <c r="K11127" t="n">
        <v>-22</v>
      </c>
      <c r="L11127" t="n">
        <v>0</v>
      </c>
      <c r="M11127" t="n">
        <v>0</v>
      </c>
      <c r="O11127" t="n">
        <v>0</v>
      </c>
    </row>
    <row r="11128">
      <c r="A11128" s="8" t="n">
        <v>46230</v>
      </c>
      <c r="B11128" t="inlineStr">
        <is>
          <t>AA</t>
        </is>
      </c>
      <c r="C11128" s="9">
        <f>_xlfn.XLOOKUP(B11128,Carriers[Code],Carriers[Airline])</f>
        <v/>
      </c>
      <c r="D11128" t="n">
        <v>2555</v>
      </c>
      <c r="E11128" t="inlineStr">
        <is>
          <t>DFW</t>
        </is>
      </c>
      <c r="F11128" s="10" t="n">
        <v>700</v>
      </c>
      <c r="G11128" t="inlineStr">
        <is>
          <t>0700-0759</t>
        </is>
      </c>
      <c r="H11128" s="9">
        <f>INT(F11128/100)</f>
        <v/>
      </c>
      <c r="I11128" t="n">
        <v>-7</v>
      </c>
      <c r="J11128" t="n">
        <v>0</v>
      </c>
      <c r="K11128" t="n">
        <v>-37</v>
      </c>
      <c r="L11128" t="n">
        <v>0</v>
      </c>
      <c r="M11128" t="n">
        <v>0</v>
      </c>
      <c r="O11128" t="n">
        <v>0</v>
      </c>
    </row>
    <row r="11129">
      <c r="A11129" s="8" t="n">
        <v>46230</v>
      </c>
      <c r="B11129" t="inlineStr">
        <is>
          <t>B6</t>
        </is>
      </c>
      <c r="C11129" s="9">
        <f>_xlfn.XLOOKUP(B11129,Carriers[Code],Carriers[Airline])</f>
        <v/>
      </c>
      <c r="D11129" t="n">
        <v>1159</v>
      </c>
      <c r="E11129" t="inlineStr">
        <is>
          <t>PHL</t>
        </is>
      </c>
      <c r="F11129" s="10" t="n">
        <v>700</v>
      </c>
      <c r="G11129" t="inlineStr">
        <is>
          <t>0700-0759</t>
        </is>
      </c>
      <c r="H11129" s="9">
        <f>INT(F11129/100)</f>
        <v/>
      </c>
      <c r="I11129" t="n">
        <v>-8</v>
      </c>
      <c r="J11129" t="n">
        <v>0</v>
      </c>
      <c r="K11129" t="n">
        <v>-19</v>
      </c>
      <c r="L11129" t="n">
        <v>0</v>
      </c>
      <c r="M11129" t="n">
        <v>0</v>
      </c>
      <c r="O11129" t="n">
        <v>0</v>
      </c>
    </row>
    <row r="11130">
      <c r="A11130" s="8" t="n">
        <v>46230</v>
      </c>
      <c r="B11130" t="inlineStr">
        <is>
          <t>B6</t>
        </is>
      </c>
      <c r="C11130" s="9">
        <f>_xlfn.XLOOKUP(B11130,Carriers[Code],Carriers[Airline])</f>
        <v/>
      </c>
      <c r="D11130" t="n">
        <v>1281</v>
      </c>
      <c r="E11130" t="inlineStr">
        <is>
          <t>RIC</t>
        </is>
      </c>
      <c r="F11130" s="10" t="n">
        <v>700</v>
      </c>
      <c r="G11130" t="inlineStr">
        <is>
          <t>0700-0759</t>
        </is>
      </c>
      <c r="H11130" s="9">
        <f>INT(F11130/100)</f>
        <v/>
      </c>
      <c r="I11130" t="n">
        <v>-4</v>
      </c>
      <c r="J11130" t="n">
        <v>0</v>
      </c>
      <c r="K11130" t="n">
        <v>-2</v>
      </c>
      <c r="L11130" t="n">
        <v>0</v>
      </c>
      <c r="M11130" t="n">
        <v>0</v>
      </c>
      <c r="O11130" t="n">
        <v>0</v>
      </c>
    </row>
    <row r="11131">
      <c r="A11131" s="8" t="n">
        <v>46230</v>
      </c>
      <c r="B11131" t="inlineStr">
        <is>
          <t>DL</t>
        </is>
      </c>
      <c r="C11131" s="9">
        <f>_xlfn.XLOOKUP(B11131,Carriers[Code],Carriers[Airline])</f>
        <v/>
      </c>
      <c r="D11131" t="n">
        <v>2706</v>
      </c>
      <c r="E11131" t="inlineStr">
        <is>
          <t>TPA</t>
        </is>
      </c>
      <c r="F11131" s="10" t="n">
        <v>700</v>
      </c>
      <c r="G11131" t="inlineStr">
        <is>
          <t>0700-0759</t>
        </is>
      </c>
      <c r="H11131" s="9">
        <f>INT(F11131/100)</f>
        <v/>
      </c>
      <c r="I11131" t="n">
        <v>-3</v>
      </c>
      <c r="J11131" t="n">
        <v>0</v>
      </c>
      <c r="K11131" t="n">
        <v>-3</v>
      </c>
      <c r="L11131" t="n">
        <v>0</v>
      </c>
      <c r="M11131" t="n">
        <v>0</v>
      </c>
      <c r="O11131" t="n">
        <v>0</v>
      </c>
    </row>
    <row r="11132">
      <c r="A11132" s="8" t="n">
        <v>46230</v>
      </c>
      <c r="B11132" t="inlineStr">
        <is>
          <t>DL</t>
        </is>
      </c>
      <c r="C11132" s="9">
        <f>_xlfn.XLOOKUP(B11132,Carriers[Code],Carriers[Airline])</f>
        <v/>
      </c>
      <c r="D11132" t="n">
        <v>2770</v>
      </c>
      <c r="E11132" t="inlineStr">
        <is>
          <t>LGA</t>
        </is>
      </c>
      <c r="F11132" s="10" t="n">
        <v>700</v>
      </c>
      <c r="G11132" t="inlineStr">
        <is>
          <t>0700-0759</t>
        </is>
      </c>
      <c r="H11132" s="9">
        <f>INT(F11132/100)</f>
        <v/>
      </c>
      <c r="I11132" t="n">
        <v>-7</v>
      </c>
      <c r="J11132" t="n">
        <v>0</v>
      </c>
      <c r="K11132" t="n">
        <v>-40</v>
      </c>
      <c r="L11132" t="n">
        <v>0</v>
      </c>
      <c r="M11132" t="n">
        <v>0</v>
      </c>
      <c r="O11132" t="n">
        <v>0</v>
      </c>
    </row>
    <row r="11133">
      <c r="A11133" s="8" t="n">
        <v>46230</v>
      </c>
      <c r="B11133" t="inlineStr">
        <is>
          <t>MQ</t>
        </is>
      </c>
      <c r="C11133" s="9">
        <f>_xlfn.XLOOKUP(B11133,Carriers[Code],Carriers[Airline])</f>
        <v/>
      </c>
      <c r="D11133" t="n">
        <v>3814</v>
      </c>
      <c r="E11133" t="inlineStr">
        <is>
          <t>STL</t>
        </is>
      </c>
      <c r="F11133" s="10" t="n">
        <v>700</v>
      </c>
      <c r="G11133" t="inlineStr">
        <is>
          <t>0700-0759</t>
        </is>
      </c>
      <c r="H11133" s="9">
        <f>INT(F11133/100)</f>
        <v/>
      </c>
      <c r="I11133" t="n">
        <v>-8</v>
      </c>
      <c r="J11133" t="n">
        <v>0</v>
      </c>
      <c r="K11133" t="n">
        <v>-28</v>
      </c>
      <c r="L11133" t="n">
        <v>0</v>
      </c>
      <c r="M11133" t="n">
        <v>0</v>
      </c>
      <c r="O11133" t="n">
        <v>0</v>
      </c>
    </row>
    <row r="11134">
      <c r="A11134" s="8" t="n">
        <v>46230</v>
      </c>
      <c r="B11134" t="inlineStr">
        <is>
          <t>YX</t>
        </is>
      </c>
      <c r="C11134" s="9">
        <f>_xlfn.XLOOKUP(B11134,Carriers[Code],Carriers[Airline])</f>
        <v/>
      </c>
      <c r="D11134" t="n">
        <v>4435</v>
      </c>
      <c r="E11134" t="inlineStr">
        <is>
          <t>IND</t>
        </is>
      </c>
      <c r="F11134" s="10" t="n">
        <v>700</v>
      </c>
      <c r="G11134" t="inlineStr">
        <is>
          <t>0700-0759</t>
        </is>
      </c>
      <c r="H11134" s="9">
        <f>INT(F11134/100)</f>
        <v/>
      </c>
      <c r="I11134" t="n">
        <v>-5</v>
      </c>
      <c r="J11134" t="n">
        <v>0</v>
      </c>
      <c r="K11134" t="n">
        <v>-11</v>
      </c>
      <c r="L11134" t="n">
        <v>0</v>
      </c>
      <c r="M11134" t="n">
        <v>0</v>
      </c>
      <c r="O11134" t="n">
        <v>0</v>
      </c>
    </row>
    <row r="11135">
      <c r="A11135" s="8" t="n">
        <v>46230</v>
      </c>
      <c r="B11135" t="inlineStr">
        <is>
          <t>YX</t>
        </is>
      </c>
      <c r="C11135" s="9">
        <f>_xlfn.XLOOKUP(B11135,Carriers[Code],Carriers[Airline])</f>
        <v/>
      </c>
      <c r="D11135" t="n">
        <v>4505</v>
      </c>
      <c r="E11135" t="inlineStr">
        <is>
          <t>DCA</t>
        </is>
      </c>
      <c r="F11135" s="10" t="n">
        <v>700</v>
      </c>
      <c r="G11135" t="inlineStr">
        <is>
          <t>0700-0759</t>
        </is>
      </c>
      <c r="H11135" s="9">
        <f>INT(F11135/100)</f>
        <v/>
      </c>
      <c r="I11135" t="n">
        <v>-4</v>
      </c>
      <c r="J11135" t="n">
        <v>0</v>
      </c>
      <c r="K11135" t="n">
        <v>-10</v>
      </c>
      <c r="L11135" t="n">
        <v>0</v>
      </c>
      <c r="M11135" t="n">
        <v>0</v>
      </c>
      <c r="O11135" t="n">
        <v>0</v>
      </c>
    </row>
    <row r="11136">
      <c r="A11136" s="8" t="n">
        <v>46230</v>
      </c>
      <c r="B11136" t="inlineStr">
        <is>
          <t>AS</t>
        </is>
      </c>
      <c r="C11136" s="9">
        <f>_xlfn.XLOOKUP(B11136,Carriers[Code],Carriers[Airline])</f>
        <v/>
      </c>
      <c r="D11136" t="n">
        <v>459</v>
      </c>
      <c r="E11136" t="inlineStr">
        <is>
          <t>SEA</t>
        </is>
      </c>
      <c r="F11136" s="10" t="n">
        <v>703</v>
      </c>
      <c r="G11136" t="inlineStr">
        <is>
          <t>0700-0759</t>
        </is>
      </c>
      <c r="H11136" s="9">
        <f>INT(F11136/100)</f>
        <v/>
      </c>
      <c r="I11136" t="n">
        <v>14</v>
      </c>
      <c r="J11136" t="n">
        <v>0</v>
      </c>
      <c r="K11136" t="n">
        <v>12</v>
      </c>
      <c r="L11136" t="n">
        <v>0</v>
      </c>
      <c r="M11136" t="n">
        <v>0</v>
      </c>
      <c r="O11136" t="n">
        <v>0</v>
      </c>
    </row>
    <row r="11137">
      <c r="A11137" s="8" t="n">
        <v>46230</v>
      </c>
      <c r="B11137" t="inlineStr">
        <is>
          <t>YX</t>
        </is>
      </c>
      <c r="C11137" s="9">
        <f>_xlfn.XLOOKUP(B11137,Carriers[Code],Carriers[Airline])</f>
        <v/>
      </c>
      <c r="D11137" t="n">
        <v>4396</v>
      </c>
      <c r="E11137" t="inlineStr">
        <is>
          <t>LGA</t>
        </is>
      </c>
      <c r="F11137" s="10" t="n">
        <v>704</v>
      </c>
      <c r="G11137" t="inlineStr">
        <is>
          <t>0700-0759</t>
        </is>
      </c>
      <c r="H11137" s="9">
        <f>INT(F11137/100)</f>
        <v/>
      </c>
      <c r="I11137" t="n">
        <v>-9</v>
      </c>
      <c r="J11137" t="n">
        <v>0</v>
      </c>
      <c r="K11137" t="n">
        <v>-24</v>
      </c>
      <c r="L11137" t="n">
        <v>0</v>
      </c>
      <c r="M11137" t="n">
        <v>0</v>
      </c>
      <c r="O11137" t="n">
        <v>0</v>
      </c>
    </row>
    <row r="11138">
      <c r="A11138" s="8" t="n">
        <v>46230</v>
      </c>
      <c r="B11138" t="inlineStr">
        <is>
          <t>B6</t>
        </is>
      </c>
      <c r="C11138" s="9">
        <f>_xlfn.XLOOKUP(B11138,Carriers[Code],Carriers[Airline])</f>
        <v/>
      </c>
      <c r="D11138" t="n">
        <v>109</v>
      </c>
      <c r="E11138" t="inlineStr">
        <is>
          <t>JAX</t>
        </is>
      </c>
      <c r="F11138" s="10" t="n">
        <v>705</v>
      </c>
      <c r="G11138" t="inlineStr">
        <is>
          <t>0700-0759</t>
        </is>
      </c>
      <c r="H11138" s="9">
        <f>INT(F11138/100)</f>
        <v/>
      </c>
      <c r="I11138" t="n">
        <v>6</v>
      </c>
      <c r="J11138" t="n">
        <v>0</v>
      </c>
      <c r="K11138" t="n">
        <v>-16</v>
      </c>
      <c r="L11138" t="n">
        <v>0</v>
      </c>
      <c r="M11138" t="n">
        <v>0</v>
      </c>
      <c r="O11138" t="n">
        <v>0</v>
      </c>
    </row>
    <row r="11139">
      <c r="A11139" s="8" t="n">
        <v>46230</v>
      </c>
      <c r="B11139" t="inlineStr">
        <is>
          <t>DL</t>
        </is>
      </c>
      <c r="C11139" s="9">
        <f>_xlfn.XLOOKUP(B11139,Carriers[Code],Carriers[Airline])</f>
        <v/>
      </c>
      <c r="D11139" t="n">
        <v>1399</v>
      </c>
      <c r="E11139" t="inlineStr">
        <is>
          <t>MIA</t>
        </is>
      </c>
      <c r="F11139" s="10" t="n">
        <v>705</v>
      </c>
      <c r="G11139" t="inlineStr">
        <is>
          <t>0700-0759</t>
        </is>
      </c>
      <c r="H11139" s="9">
        <f>INT(F11139/100)</f>
        <v/>
      </c>
      <c r="I11139" t="n">
        <v>-2</v>
      </c>
      <c r="J11139" t="n">
        <v>0</v>
      </c>
      <c r="K11139" t="n">
        <v>-2</v>
      </c>
      <c r="L11139" t="n">
        <v>0</v>
      </c>
      <c r="M11139" t="n">
        <v>0</v>
      </c>
      <c r="O11139" t="n">
        <v>0</v>
      </c>
    </row>
    <row r="11140">
      <c r="A11140" s="8" t="n">
        <v>46230</v>
      </c>
      <c r="B11140" t="inlineStr">
        <is>
          <t>DL</t>
        </is>
      </c>
      <c r="C11140" s="9">
        <f>_xlfn.XLOOKUP(B11140,Carriers[Code],Carriers[Airline])</f>
        <v/>
      </c>
      <c r="D11140" t="n">
        <v>1580</v>
      </c>
      <c r="E11140" t="inlineStr">
        <is>
          <t>MCO</t>
        </is>
      </c>
      <c r="F11140" s="10" t="n">
        <v>705</v>
      </c>
      <c r="G11140" t="inlineStr">
        <is>
          <t>0700-0759</t>
        </is>
      </c>
      <c r="H11140" s="9">
        <f>INT(F11140/100)</f>
        <v/>
      </c>
      <c r="I11140" t="n">
        <v>-4</v>
      </c>
      <c r="J11140" t="n">
        <v>0</v>
      </c>
      <c r="K11140" t="n">
        <v>-15</v>
      </c>
      <c r="L11140" t="n">
        <v>0</v>
      </c>
      <c r="M11140" t="n">
        <v>0</v>
      </c>
      <c r="O11140" t="n">
        <v>0</v>
      </c>
    </row>
    <row r="11141">
      <c r="A11141" s="8" t="n">
        <v>46230</v>
      </c>
      <c r="B11141" t="inlineStr">
        <is>
          <t>B6</t>
        </is>
      </c>
      <c r="C11141" s="9">
        <f>_xlfn.XLOOKUP(B11141,Carriers[Code],Carriers[Airline])</f>
        <v/>
      </c>
      <c r="D11141" t="n">
        <v>397</v>
      </c>
      <c r="E11141" t="inlineStr">
        <is>
          <t>SEA</t>
        </is>
      </c>
      <c r="F11141" s="10" t="n">
        <v>710</v>
      </c>
      <c r="G11141" t="inlineStr">
        <is>
          <t>0700-0759</t>
        </is>
      </c>
      <c r="H11141" s="9">
        <f>INT(F11141/100)</f>
        <v/>
      </c>
      <c r="I11141" t="n">
        <v>-1</v>
      </c>
      <c r="J11141" t="n">
        <v>0</v>
      </c>
      <c r="K11141" t="n">
        <v>-2</v>
      </c>
      <c r="L11141" t="n">
        <v>0</v>
      </c>
      <c r="M11141" t="n">
        <v>0</v>
      </c>
      <c r="O11141" t="n">
        <v>0</v>
      </c>
    </row>
    <row r="11142">
      <c r="A11142" s="8" t="n">
        <v>46230</v>
      </c>
      <c r="B11142" t="inlineStr">
        <is>
          <t>B6</t>
        </is>
      </c>
      <c r="C11142" s="9">
        <f>_xlfn.XLOOKUP(B11142,Carriers[Code],Carriers[Airline])</f>
        <v/>
      </c>
      <c r="D11142" t="n">
        <v>2229</v>
      </c>
      <c r="E11142" t="inlineStr">
        <is>
          <t>MKE</t>
        </is>
      </c>
      <c r="F11142" s="10" t="n">
        <v>710</v>
      </c>
      <c r="G11142" t="inlineStr">
        <is>
          <t>0700-0759</t>
        </is>
      </c>
      <c r="H11142" s="9">
        <f>INT(F11142/100)</f>
        <v/>
      </c>
      <c r="I11142" t="n">
        <v>-13</v>
      </c>
      <c r="J11142" t="n">
        <v>0</v>
      </c>
      <c r="K11142" t="n">
        <v>-3</v>
      </c>
      <c r="L11142" t="n">
        <v>0</v>
      </c>
      <c r="M11142" t="n">
        <v>0</v>
      </c>
      <c r="O11142" t="n">
        <v>0</v>
      </c>
    </row>
    <row r="11143">
      <c r="A11143" s="8" t="n">
        <v>46230</v>
      </c>
      <c r="B11143" t="inlineStr">
        <is>
          <t>DL</t>
        </is>
      </c>
      <c r="C11143" s="9">
        <f>_xlfn.XLOOKUP(B11143,Carriers[Code],Carriers[Airline])</f>
        <v/>
      </c>
      <c r="D11143" t="n">
        <v>1138</v>
      </c>
      <c r="E11143" t="inlineStr">
        <is>
          <t>MSP</t>
        </is>
      </c>
      <c r="F11143" s="10" t="n">
        <v>710</v>
      </c>
      <c r="G11143" t="inlineStr">
        <is>
          <t>0700-0759</t>
        </is>
      </c>
      <c r="H11143" s="9">
        <f>INT(F11143/100)</f>
        <v/>
      </c>
      <c r="I11143" t="n">
        <v>-11</v>
      </c>
      <c r="J11143" t="n">
        <v>0</v>
      </c>
      <c r="K11143" t="n">
        <v>-11</v>
      </c>
      <c r="L11143" t="n">
        <v>0</v>
      </c>
      <c r="M11143" t="n">
        <v>0</v>
      </c>
      <c r="O11143" t="n">
        <v>0</v>
      </c>
    </row>
    <row r="11144">
      <c r="A11144" s="8" t="n">
        <v>46230</v>
      </c>
      <c r="B11144" t="inlineStr">
        <is>
          <t>B6</t>
        </is>
      </c>
      <c r="C11144" s="9">
        <f>_xlfn.XLOOKUP(B11144,Carriers[Code],Carriers[Airline])</f>
        <v/>
      </c>
      <c r="D11144" t="n">
        <v>2041</v>
      </c>
      <c r="E11144" t="inlineStr">
        <is>
          <t>CLE</t>
        </is>
      </c>
      <c r="F11144" s="10" t="n">
        <v>715</v>
      </c>
      <c r="G11144" t="inlineStr">
        <is>
          <t>0700-0759</t>
        </is>
      </c>
      <c r="H11144" s="9">
        <f>INT(F11144/100)</f>
        <v/>
      </c>
      <c r="I11144" t="n">
        <v>-4</v>
      </c>
      <c r="J11144" t="n">
        <v>0</v>
      </c>
      <c r="K11144" t="n">
        <v>-19</v>
      </c>
      <c r="L11144" t="n">
        <v>0</v>
      </c>
      <c r="M11144" t="n">
        <v>0</v>
      </c>
      <c r="O11144" t="n">
        <v>0</v>
      </c>
    </row>
    <row r="11145">
      <c r="A11145" s="8" t="n">
        <v>46230</v>
      </c>
      <c r="B11145" t="inlineStr">
        <is>
          <t>DL</t>
        </is>
      </c>
      <c r="C11145" s="9">
        <f>_xlfn.XLOOKUP(B11145,Carriers[Code],Carriers[Airline])</f>
        <v/>
      </c>
      <c r="D11145" t="n">
        <v>760</v>
      </c>
      <c r="E11145" t="inlineStr">
        <is>
          <t>DFW</t>
        </is>
      </c>
      <c r="F11145" s="10" t="n">
        <v>715</v>
      </c>
      <c r="G11145" t="inlineStr">
        <is>
          <t>0700-0759</t>
        </is>
      </c>
      <c r="H11145" s="9">
        <f>INT(F11145/100)</f>
        <v/>
      </c>
      <c r="I11145" t="n">
        <v>51</v>
      </c>
      <c r="J11145" t="n">
        <v>1</v>
      </c>
      <c r="K11145" t="n">
        <v>27</v>
      </c>
      <c r="L11145" t="n">
        <v>1</v>
      </c>
      <c r="M11145" t="n">
        <v>0</v>
      </c>
      <c r="O11145" t="n">
        <v>0</v>
      </c>
      <c r="P11145" t="n">
        <v>27</v>
      </c>
      <c r="Q11145" t="n">
        <v>0</v>
      </c>
      <c r="R11145" t="n">
        <v>0</v>
      </c>
      <c r="S11145" t="n">
        <v>0</v>
      </c>
      <c r="T11145" t="n">
        <v>0</v>
      </c>
    </row>
    <row r="11146">
      <c r="A11146" s="8" t="n">
        <v>46230</v>
      </c>
      <c r="B11146" t="inlineStr">
        <is>
          <t>UA</t>
        </is>
      </c>
      <c r="C11146" s="9">
        <f>_xlfn.XLOOKUP(B11146,Carriers[Code],Carriers[Airline])</f>
        <v/>
      </c>
      <c r="D11146" t="n">
        <v>2631</v>
      </c>
      <c r="E11146" t="inlineStr">
        <is>
          <t>ORD</t>
        </is>
      </c>
      <c r="F11146" s="10" t="n">
        <v>719</v>
      </c>
      <c r="G11146" t="inlineStr">
        <is>
          <t>0700-0759</t>
        </is>
      </c>
      <c r="H11146" s="9">
        <f>INT(F11146/100)</f>
        <v/>
      </c>
      <c r="I11146" t="n">
        <v>-1</v>
      </c>
      <c r="J11146" t="n">
        <v>0</v>
      </c>
      <c r="K11146" t="n">
        <v>-7</v>
      </c>
      <c r="L11146" t="n">
        <v>0</v>
      </c>
      <c r="M11146" t="n">
        <v>0</v>
      </c>
      <c r="O11146" t="n">
        <v>0</v>
      </c>
    </row>
    <row r="11147">
      <c r="A11147" s="8" t="n">
        <v>46230</v>
      </c>
      <c r="B11147" t="inlineStr">
        <is>
          <t>DL</t>
        </is>
      </c>
      <c r="C11147" s="9">
        <f>_xlfn.XLOOKUP(B11147,Carriers[Code],Carriers[Airline])</f>
        <v/>
      </c>
      <c r="D11147" t="n">
        <v>977</v>
      </c>
      <c r="E11147" t="inlineStr">
        <is>
          <t>SFO</t>
        </is>
      </c>
      <c r="F11147" s="10" t="n">
        <v>720</v>
      </c>
      <c r="G11147" t="inlineStr">
        <is>
          <t>0700-0759</t>
        </is>
      </c>
      <c r="H11147" s="9">
        <f>INT(F11147/100)</f>
        <v/>
      </c>
      <c r="I11147" t="n">
        <v>-8</v>
      </c>
      <c r="J11147" t="n">
        <v>0</v>
      </c>
      <c r="K11147" t="n">
        <v>-1</v>
      </c>
      <c r="L11147" t="n">
        <v>0</v>
      </c>
      <c r="M11147" t="n">
        <v>0</v>
      </c>
      <c r="O11147" t="n">
        <v>0</v>
      </c>
    </row>
    <row r="11148">
      <c r="A11148" s="8" t="n">
        <v>46230</v>
      </c>
      <c r="B11148" t="inlineStr">
        <is>
          <t>B6</t>
        </is>
      </c>
      <c r="C11148" s="9">
        <f>_xlfn.XLOOKUP(B11148,Carriers[Code],Carriers[Airline])</f>
        <v/>
      </c>
      <c r="D11148" t="n">
        <v>249</v>
      </c>
      <c r="E11148" t="inlineStr">
        <is>
          <t>SAV</t>
        </is>
      </c>
      <c r="F11148" s="10" t="n">
        <v>725</v>
      </c>
      <c r="G11148" t="inlineStr">
        <is>
          <t>0700-0759</t>
        </is>
      </c>
      <c r="H11148" s="9">
        <f>INT(F11148/100)</f>
        <v/>
      </c>
      <c r="I11148" t="n">
        <v>-5</v>
      </c>
      <c r="J11148" t="n">
        <v>0</v>
      </c>
      <c r="K11148" t="n">
        <v>-14</v>
      </c>
      <c r="L11148" t="n">
        <v>0</v>
      </c>
      <c r="M11148" t="n">
        <v>0</v>
      </c>
      <c r="O11148" t="n">
        <v>0</v>
      </c>
    </row>
    <row r="11149">
      <c r="A11149" s="8" t="n">
        <v>46230</v>
      </c>
      <c r="B11149" t="inlineStr">
        <is>
          <t>UA</t>
        </is>
      </c>
      <c r="C11149" s="9">
        <f>_xlfn.XLOOKUP(B11149,Carriers[Code],Carriers[Airline])</f>
        <v/>
      </c>
      <c r="D11149" t="n">
        <v>226</v>
      </c>
      <c r="E11149" t="inlineStr">
        <is>
          <t>IAH</t>
        </is>
      </c>
      <c r="F11149" s="10" t="n">
        <v>725</v>
      </c>
      <c r="G11149" t="inlineStr">
        <is>
          <t>0700-0759</t>
        </is>
      </c>
      <c r="H11149" s="9">
        <f>INT(F11149/100)</f>
        <v/>
      </c>
      <c r="I11149" t="n">
        <v>-4</v>
      </c>
      <c r="J11149" t="n">
        <v>0</v>
      </c>
      <c r="K11149" t="n">
        <v>-26</v>
      </c>
      <c r="L11149" t="n">
        <v>0</v>
      </c>
      <c r="M11149" t="n">
        <v>0</v>
      </c>
      <c r="O11149" t="n">
        <v>0</v>
      </c>
    </row>
    <row r="11150">
      <c r="A11150" s="8" t="n">
        <v>46230</v>
      </c>
      <c r="B11150" t="inlineStr">
        <is>
          <t>YX</t>
        </is>
      </c>
      <c r="C11150" s="9">
        <f>_xlfn.XLOOKUP(B11150,Carriers[Code],Carriers[Airline])</f>
        <v/>
      </c>
      <c r="D11150" t="n">
        <v>5692</v>
      </c>
      <c r="E11150" t="inlineStr">
        <is>
          <t>DCA</t>
        </is>
      </c>
      <c r="F11150" s="10" t="n">
        <v>725</v>
      </c>
      <c r="G11150" t="inlineStr">
        <is>
          <t>0700-0759</t>
        </is>
      </c>
      <c r="H11150" s="9">
        <f>INT(F11150/100)</f>
        <v/>
      </c>
      <c r="I11150" t="n">
        <v>-7</v>
      </c>
      <c r="J11150" t="n">
        <v>0</v>
      </c>
      <c r="K11150" t="n">
        <v>-23</v>
      </c>
      <c r="L11150" t="n">
        <v>0</v>
      </c>
      <c r="M11150" t="n">
        <v>0</v>
      </c>
      <c r="O11150" t="n">
        <v>0</v>
      </c>
    </row>
    <row r="11151">
      <c r="A11151" s="8" t="n">
        <v>46230</v>
      </c>
      <c r="B11151" t="inlineStr">
        <is>
          <t>UA</t>
        </is>
      </c>
      <c r="C11151" s="9">
        <f>_xlfn.XLOOKUP(B11151,Carriers[Code],Carriers[Airline])</f>
        <v/>
      </c>
      <c r="D11151" t="n">
        <v>323</v>
      </c>
      <c r="E11151" t="inlineStr">
        <is>
          <t>SFO</t>
        </is>
      </c>
      <c r="F11151" s="10" t="n">
        <v>728</v>
      </c>
      <c r="G11151" t="inlineStr">
        <is>
          <t>0700-0759</t>
        </is>
      </c>
      <c r="H11151" s="9">
        <f>INT(F11151/100)</f>
        <v/>
      </c>
      <c r="I11151" t="n">
        <v>2</v>
      </c>
      <c r="J11151" t="n">
        <v>0</v>
      </c>
      <c r="K11151" t="n">
        <v>-4</v>
      </c>
      <c r="L11151" t="n">
        <v>0</v>
      </c>
      <c r="M11151" t="n">
        <v>0</v>
      </c>
      <c r="O11151" t="n">
        <v>0</v>
      </c>
    </row>
    <row r="11152">
      <c r="A11152" s="8" t="n">
        <v>46230</v>
      </c>
      <c r="B11152" t="inlineStr">
        <is>
          <t>DL</t>
        </is>
      </c>
      <c r="C11152" s="9">
        <f>_xlfn.XLOOKUP(B11152,Carriers[Code],Carriers[Airline])</f>
        <v/>
      </c>
      <c r="D11152" t="n">
        <v>2474</v>
      </c>
      <c r="E11152" t="inlineStr">
        <is>
          <t>RSW</t>
        </is>
      </c>
      <c r="F11152" s="10" t="n">
        <v>730</v>
      </c>
      <c r="G11152" t="inlineStr">
        <is>
          <t>0700-0759</t>
        </is>
      </c>
      <c r="H11152" s="9">
        <f>INT(F11152/100)</f>
        <v/>
      </c>
      <c r="I11152" t="n">
        <v>-8</v>
      </c>
      <c r="J11152" t="n">
        <v>0</v>
      </c>
      <c r="K11152" t="n">
        <v>-26</v>
      </c>
      <c r="L11152" t="n">
        <v>0</v>
      </c>
      <c r="M11152" t="n">
        <v>0</v>
      </c>
      <c r="O11152" t="n">
        <v>0</v>
      </c>
    </row>
    <row r="11153">
      <c r="A11153" s="8" t="n">
        <v>46230</v>
      </c>
      <c r="B11153" t="inlineStr">
        <is>
          <t>DL</t>
        </is>
      </c>
      <c r="C11153" s="9">
        <f>_xlfn.XLOOKUP(B11153,Carriers[Code],Carriers[Airline])</f>
        <v/>
      </c>
      <c r="D11153" t="n">
        <v>2570</v>
      </c>
      <c r="E11153" t="inlineStr">
        <is>
          <t>ORD</t>
        </is>
      </c>
      <c r="F11153" s="10" t="n">
        <v>730</v>
      </c>
      <c r="G11153" t="inlineStr">
        <is>
          <t>0700-0759</t>
        </is>
      </c>
      <c r="H11153" s="9">
        <f>INT(F11153/100)</f>
        <v/>
      </c>
      <c r="I11153" t="n">
        <v>2</v>
      </c>
      <c r="J11153" t="n">
        <v>0</v>
      </c>
      <c r="K11153" t="n">
        <v>-14</v>
      </c>
      <c r="L11153" t="n">
        <v>0</v>
      </c>
      <c r="M11153" t="n">
        <v>0</v>
      </c>
      <c r="O11153" t="n">
        <v>0</v>
      </c>
    </row>
    <row r="11154">
      <c r="A11154" s="8" t="n">
        <v>46230</v>
      </c>
      <c r="B11154" t="inlineStr">
        <is>
          <t>WN</t>
        </is>
      </c>
      <c r="C11154" s="9">
        <f>_xlfn.XLOOKUP(B11154,Carriers[Code],Carriers[Airline])</f>
        <v/>
      </c>
      <c r="D11154" t="n">
        <v>745</v>
      </c>
      <c r="E11154" t="inlineStr">
        <is>
          <t>MDW</t>
        </is>
      </c>
      <c r="F11154" s="10" t="n">
        <v>730</v>
      </c>
      <c r="G11154" t="inlineStr">
        <is>
          <t>0700-0759</t>
        </is>
      </c>
      <c r="H11154" s="9">
        <f>INT(F11154/100)</f>
        <v/>
      </c>
      <c r="I11154" t="n">
        <v>-5</v>
      </c>
      <c r="J11154" t="n">
        <v>0</v>
      </c>
      <c r="K11154" t="n">
        <v>-23</v>
      </c>
      <c r="L11154" t="n">
        <v>0</v>
      </c>
      <c r="M11154" t="n">
        <v>0</v>
      </c>
      <c r="O11154" t="n">
        <v>0</v>
      </c>
    </row>
    <row r="11155">
      <c r="A11155" s="8" t="n">
        <v>46230</v>
      </c>
      <c r="B11155" t="inlineStr">
        <is>
          <t>YX</t>
        </is>
      </c>
      <c r="C11155" s="9">
        <f>_xlfn.XLOOKUP(B11155,Carriers[Code],Carriers[Airline])</f>
        <v/>
      </c>
      <c r="D11155" t="n">
        <v>5628</v>
      </c>
      <c r="E11155" t="inlineStr">
        <is>
          <t>IND</t>
        </is>
      </c>
      <c r="F11155" s="10" t="n">
        <v>735</v>
      </c>
      <c r="G11155" t="inlineStr">
        <is>
          <t>0700-0759</t>
        </is>
      </c>
      <c r="H11155" s="9">
        <f>INT(F11155/100)</f>
        <v/>
      </c>
      <c r="I11155" t="n">
        <v>-8</v>
      </c>
      <c r="J11155" t="n">
        <v>0</v>
      </c>
      <c r="K11155" t="n">
        <v>-24</v>
      </c>
      <c r="L11155" t="n">
        <v>0</v>
      </c>
      <c r="M11155" t="n">
        <v>0</v>
      </c>
      <c r="O11155" t="n">
        <v>0</v>
      </c>
    </row>
    <row r="11156">
      <c r="A11156" s="8" t="n">
        <v>46230</v>
      </c>
      <c r="B11156" t="inlineStr">
        <is>
          <t>B6</t>
        </is>
      </c>
      <c r="C11156" s="9">
        <f>_xlfn.XLOOKUP(B11156,Carriers[Code],Carriers[Airline])</f>
        <v/>
      </c>
      <c r="D11156" t="n">
        <v>687</v>
      </c>
      <c r="E11156" t="inlineStr">
        <is>
          <t>LAX</t>
        </is>
      </c>
      <c r="F11156" s="10" t="n">
        <v>740</v>
      </c>
      <c r="G11156" t="inlineStr">
        <is>
          <t>0700-0759</t>
        </is>
      </c>
      <c r="H11156" s="9">
        <f>INT(F11156/100)</f>
        <v/>
      </c>
      <c r="I11156" t="n">
        <v>-8</v>
      </c>
      <c r="J11156" t="n">
        <v>0</v>
      </c>
      <c r="K11156" t="n">
        <v>-29</v>
      </c>
      <c r="L11156" t="n">
        <v>0</v>
      </c>
      <c r="M11156" t="n">
        <v>0</v>
      </c>
      <c r="O11156" t="n">
        <v>0</v>
      </c>
    </row>
    <row r="11157">
      <c r="A11157" s="8" t="n">
        <v>46230</v>
      </c>
      <c r="B11157" t="inlineStr">
        <is>
          <t>DL</t>
        </is>
      </c>
      <c r="C11157" s="9">
        <f>_xlfn.XLOOKUP(B11157,Carriers[Code],Carriers[Airline])</f>
        <v/>
      </c>
      <c r="D11157" t="n">
        <v>499</v>
      </c>
      <c r="E11157" t="inlineStr">
        <is>
          <t>DEN</t>
        </is>
      </c>
      <c r="F11157" s="10" t="n">
        <v>745</v>
      </c>
      <c r="G11157" t="inlineStr">
        <is>
          <t>0700-0759</t>
        </is>
      </c>
      <c r="H11157" s="9">
        <f>INT(F11157/100)</f>
        <v/>
      </c>
      <c r="I11157" t="n">
        <v>0</v>
      </c>
      <c r="J11157" t="n">
        <v>0</v>
      </c>
      <c r="K11157" t="n">
        <v>-15</v>
      </c>
      <c r="L11157" t="n">
        <v>0</v>
      </c>
      <c r="M11157" t="n">
        <v>0</v>
      </c>
      <c r="O11157" t="n">
        <v>0</v>
      </c>
    </row>
    <row r="11158">
      <c r="A11158" s="8" t="n">
        <v>46230</v>
      </c>
      <c r="B11158" t="inlineStr">
        <is>
          <t>UA</t>
        </is>
      </c>
      <c r="C11158" s="9">
        <f>_xlfn.XLOOKUP(B11158,Carriers[Code],Carriers[Airline])</f>
        <v/>
      </c>
      <c r="D11158" t="n">
        <v>647</v>
      </c>
      <c r="E11158" t="inlineStr">
        <is>
          <t>DEN</t>
        </is>
      </c>
      <c r="F11158" s="10" t="n">
        <v>745</v>
      </c>
      <c r="G11158" t="inlineStr">
        <is>
          <t>0700-0759</t>
        </is>
      </c>
      <c r="H11158" s="9">
        <f>INT(F11158/100)</f>
        <v/>
      </c>
      <c r="I11158" t="n">
        <v>-4</v>
      </c>
      <c r="J11158" t="n">
        <v>0</v>
      </c>
      <c r="K11158" t="n">
        <v>-23</v>
      </c>
      <c r="L11158" t="n">
        <v>0</v>
      </c>
      <c r="M11158" t="n">
        <v>0</v>
      </c>
      <c r="O11158" t="n">
        <v>0</v>
      </c>
    </row>
    <row r="11159">
      <c r="A11159" s="8" t="n">
        <v>46230</v>
      </c>
      <c r="B11159" t="inlineStr">
        <is>
          <t>DL</t>
        </is>
      </c>
      <c r="C11159" s="9">
        <f>_xlfn.XLOOKUP(B11159,Carriers[Code],Carriers[Airline])</f>
        <v/>
      </c>
      <c r="D11159" t="n">
        <v>497</v>
      </c>
      <c r="E11159" t="inlineStr">
        <is>
          <t>LAS</t>
        </is>
      </c>
      <c r="F11159" s="10" t="n">
        <v>750</v>
      </c>
      <c r="G11159" t="inlineStr">
        <is>
          <t>0700-0759</t>
        </is>
      </c>
      <c r="H11159" s="9">
        <f>INT(F11159/100)</f>
        <v/>
      </c>
      <c r="I11159" t="n">
        <v>-3</v>
      </c>
      <c r="J11159" t="n">
        <v>0</v>
      </c>
      <c r="K11159" t="n">
        <v>-14</v>
      </c>
      <c r="L11159" t="n">
        <v>0</v>
      </c>
      <c r="M11159" t="n">
        <v>0</v>
      </c>
      <c r="O11159" t="n">
        <v>0</v>
      </c>
    </row>
    <row r="11160">
      <c r="A11160" s="8" t="n">
        <v>46230</v>
      </c>
      <c r="B11160" t="inlineStr">
        <is>
          <t>DL</t>
        </is>
      </c>
      <c r="C11160" s="9">
        <f>_xlfn.XLOOKUP(B11160,Carriers[Code],Carriers[Airline])</f>
        <v/>
      </c>
      <c r="D11160" t="n">
        <v>384</v>
      </c>
      <c r="E11160" t="inlineStr">
        <is>
          <t>SEA</t>
        </is>
      </c>
      <c r="F11160" s="10" t="n">
        <v>753</v>
      </c>
      <c r="G11160" t="inlineStr">
        <is>
          <t>0700-0759</t>
        </is>
      </c>
      <c r="H11160" s="9">
        <f>INT(F11160/100)</f>
        <v/>
      </c>
      <c r="I11160" t="n">
        <v>-8</v>
      </c>
      <c r="J11160" t="n">
        <v>0</v>
      </c>
      <c r="K11160" t="n">
        <v>-2</v>
      </c>
      <c r="L11160" t="n">
        <v>0</v>
      </c>
      <c r="M11160" t="n">
        <v>0</v>
      </c>
      <c r="O11160" t="n">
        <v>0</v>
      </c>
    </row>
    <row r="11161">
      <c r="A11161" s="8" t="n">
        <v>46230</v>
      </c>
      <c r="B11161" t="inlineStr">
        <is>
          <t>B6</t>
        </is>
      </c>
      <c r="C11161" s="9">
        <f>_xlfn.XLOOKUP(B11161,Carriers[Code],Carriers[Airline])</f>
        <v/>
      </c>
      <c r="D11161" t="n">
        <v>669</v>
      </c>
      <c r="E11161" t="inlineStr">
        <is>
          <t>FLL</t>
        </is>
      </c>
      <c r="F11161" s="10" t="n">
        <v>754</v>
      </c>
      <c r="G11161" t="inlineStr">
        <is>
          <t>0700-0759</t>
        </is>
      </c>
      <c r="H11161" s="9">
        <f>INT(F11161/100)</f>
        <v/>
      </c>
      <c r="I11161" t="n">
        <v>-1</v>
      </c>
      <c r="J11161" t="n">
        <v>0</v>
      </c>
      <c r="K11161" t="n">
        <v>-13</v>
      </c>
      <c r="L11161" t="n">
        <v>0</v>
      </c>
      <c r="M11161" t="n">
        <v>0</v>
      </c>
      <c r="O11161" t="n">
        <v>0</v>
      </c>
    </row>
    <row r="11162">
      <c r="A11162" s="8" t="n">
        <v>46230</v>
      </c>
      <c r="B11162" t="inlineStr">
        <is>
          <t>DL</t>
        </is>
      </c>
      <c r="C11162" s="9">
        <f>_xlfn.XLOOKUP(B11162,Carriers[Code],Carriers[Airline])</f>
        <v/>
      </c>
      <c r="D11162" t="n">
        <v>1401</v>
      </c>
      <c r="E11162" t="inlineStr">
        <is>
          <t>FLL</t>
        </is>
      </c>
      <c r="F11162" s="10" t="n">
        <v>755</v>
      </c>
      <c r="G11162" t="inlineStr">
        <is>
          <t>0700-0759</t>
        </is>
      </c>
      <c r="H11162" s="9">
        <f>INT(F11162/100)</f>
        <v/>
      </c>
      <c r="I11162" t="n">
        <v>179</v>
      </c>
      <c r="J11162" t="n">
        <v>1</v>
      </c>
      <c r="K11162" t="n">
        <v>150</v>
      </c>
      <c r="L11162" t="n">
        <v>1</v>
      </c>
      <c r="M11162" t="n">
        <v>0</v>
      </c>
      <c r="O11162" t="n">
        <v>0</v>
      </c>
      <c r="P11162" t="n">
        <v>150</v>
      </c>
      <c r="Q11162" t="n">
        <v>0</v>
      </c>
      <c r="R11162" t="n">
        <v>0</v>
      </c>
      <c r="S11162" t="n">
        <v>0</v>
      </c>
      <c r="T11162" t="n">
        <v>0</v>
      </c>
    </row>
    <row r="11163">
      <c r="A11163" s="8" t="n">
        <v>46230</v>
      </c>
      <c r="B11163" t="inlineStr">
        <is>
          <t>WN</t>
        </is>
      </c>
      <c r="C11163" s="9">
        <f>_xlfn.XLOOKUP(B11163,Carriers[Code],Carriers[Airline])</f>
        <v/>
      </c>
      <c r="D11163" t="n">
        <v>375</v>
      </c>
      <c r="E11163" t="inlineStr">
        <is>
          <t>AUS</t>
        </is>
      </c>
      <c r="F11163" s="10" t="n">
        <v>755</v>
      </c>
      <c r="G11163" t="inlineStr">
        <is>
          <t>0700-0759</t>
        </is>
      </c>
      <c r="H11163" s="9">
        <f>INT(F11163/100)</f>
        <v/>
      </c>
      <c r="I11163" t="n">
        <v>25</v>
      </c>
      <c r="J11163" t="n">
        <v>1</v>
      </c>
      <c r="K11163" t="n">
        <v>10</v>
      </c>
      <c r="L11163" t="n">
        <v>0</v>
      </c>
      <c r="M11163" t="n">
        <v>0</v>
      </c>
      <c r="O11163" t="n">
        <v>0</v>
      </c>
    </row>
    <row r="11164">
      <c r="A11164" s="8" t="n">
        <v>46230</v>
      </c>
      <c r="B11164" t="inlineStr">
        <is>
          <t>AA</t>
        </is>
      </c>
      <c r="C11164" s="9">
        <f>_xlfn.XLOOKUP(B11164,Carriers[Code],Carriers[Airline])</f>
        <v/>
      </c>
      <c r="D11164" t="n">
        <v>1259</v>
      </c>
      <c r="E11164" t="inlineStr">
        <is>
          <t>MIA</t>
        </is>
      </c>
      <c r="F11164" s="10" t="n">
        <v>800</v>
      </c>
      <c r="G11164" t="inlineStr">
        <is>
          <t>0800-0859</t>
        </is>
      </c>
      <c r="H11164" s="9">
        <f>INT(F11164/100)</f>
        <v/>
      </c>
      <c r="I11164" t="n">
        <v>-3</v>
      </c>
      <c r="J11164" t="n">
        <v>0</v>
      </c>
      <c r="K11164" t="n">
        <v>-11</v>
      </c>
      <c r="L11164" t="n">
        <v>0</v>
      </c>
      <c r="M11164" t="n">
        <v>0</v>
      </c>
      <c r="O11164" t="n">
        <v>0</v>
      </c>
    </row>
    <row r="11165">
      <c r="A11165" s="8" t="n">
        <v>46230</v>
      </c>
      <c r="B11165" t="inlineStr">
        <is>
          <t>DL</t>
        </is>
      </c>
      <c r="C11165" s="9">
        <f>_xlfn.XLOOKUP(B11165,Carriers[Code],Carriers[Airline])</f>
        <v/>
      </c>
      <c r="D11165" t="n">
        <v>923</v>
      </c>
      <c r="E11165" t="inlineStr">
        <is>
          <t>ATL</t>
        </is>
      </c>
      <c r="F11165" s="10" t="n">
        <v>800</v>
      </c>
      <c r="G11165" t="inlineStr">
        <is>
          <t>0800-0859</t>
        </is>
      </c>
      <c r="H11165" s="9">
        <f>INT(F11165/100)</f>
        <v/>
      </c>
      <c r="I11165" t="n">
        <v>-7</v>
      </c>
      <c r="J11165" t="n">
        <v>0</v>
      </c>
      <c r="K11165" t="n">
        <v>-23</v>
      </c>
      <c r="L11165" t="n">
        <v>0</v>
      </c>
      <c r="M11165" t="n">
        <v>0</v>
      </c>
      <c r="O11165" t="n">
        <v>0</v>
      </c>
    </row>
    <row r="11166">
      <c r="A11166" s="8" t="n">
        <v>46230</v>
      </c>
      <c r="B11166" t="inlineStr">
        <is>
          <t>UA</t>
        </is>
      </c>
      <c r="C11166" s="9">
        <f>_xlfn.XLOOKUP(B11166,Carriers[Code],Carriers[Airline])</f>
        <v/>
      </c>
      <c r="D11166" t="n">
        <v>570</v>
      </c>
      <c r="E11166" t="inlineStr">
        <is>
          <t>EWR</t>
        </is>
      </c>
      <c r="F11166" s="10" t="n">
        <v>800</v>
      </c>
      <c r="G11166" t="inlineStr">
        <is>
          <t>0800-0859</t>
        </is>
      </c>
      <c r="H11166" s="9">
        <f>INT(F11166/100)</f>
        <v/>
      </c>
      <c r="I11166" t="n">
        <v>-1</v>
      </c>
      <c r="J11166" t="n">
        <v>0</v>
      </c>
      <c r="K11166" t="n">
        <v>-10</v>
      </c>
      <c r="L11166" t="n">
        <v>0</v>
      </c>
      <c r="M11166" t="n">
        <v>0</v>
      </c>
      <c r="O11166" t="n">
        <v>0</v>
      </c>
    </row>
    <row r="11167">
      <c r="A11167" s="8" t="n">
        <v>46230</v>
      </c>
      <c r="B11167" t="inlineStr">
        <is>
          <t>YX</t>
        </is>
      </c>
      <c r="C11167" s="9">
        <f>_xlfn.XLOOKUP(B11167,Carriers[Code],Carriers[Airline])</f>
        <v/>
      </c>
      <c r="D11167" t="n">
        <v>5735</v>
      </c>
      <c r="E11167" t="inlineStr">
        <is>
          <t>LGA</t>
        </is>
      </c>
      <c r="F11167" s="10" t="n">
        <v>800</v>
      </c>
      <c r="G11167" t="inlineStr">
        <is>
          <t>0800-0859</t>
        </is>
      </c>
      <c r="H11167" s="9">
        <f>INT(F11167/100)</f>
        <v/>
      </c>
      <c r="I11167" t="n">
        <v>8</v>
      </c>
      <c r="J11167" t="n">
        <v>0</v>
      </c>
      <c r="K11167" t="n">
        <v>9</v>
      </c>
      <c r="L11167" t="n">
        <v>0</v>
      </c>
      <c r="M11167" t="n">
        <v>0</v>
      </c>
      <c r="O11167" t="n">
        <v>0</v>
      </c>
    </row>
    <row r="11168">
      <c r="A11168" s="8" t="n">
        <v>46230</v>
      </c>
      <c r="B11168" t="inlineStr">
        <is>
          <t>AA</t>
        </is>
      </c>
      <c r="C11168" s="9">
        <f>_xlfn.XLOOKUP(B11168,Carriers[Code],Carriers[Airline])</f>
        <v/>
      </c>
      <c r="D11168" t="n">
        <v>701</v>
      </c>
      <c r="E11168" t="inlineStr">
        <is>
          <t>DFW</t>
        </is>
      </c>
      <c r="F11168" s="10" t="n">
        <v>801</v>
      </c>
      <c r="G11168" t="inlineStr">
        <is>
          <t>0800-0859</t>
        </is>
      </c>
      <c r="H11168" s="9">
        <f>INT(F11168/100)</f>
        <v/>
      </c>
      <c r="I11168" t="n">
        <v>-4</v>
      </c>
      <c r="J11168" t="n">
        <v>0</v>
      </c>
      <c r="K11168" t="n">
        <v>-29</v>
      </c>
      <c r="L11168" t="n">
        <v>0</v>
      </c>
      <c r="M11168" t="n">
        <v>0</v>
      </c>
      <c r="O11168" t="n">
        <v>0</v>
      </c>
    </row>
    <row r="11169">
      <c r="A11169" s="8" t="n">
        <v>46230</v>
      </c>
      <c r="B11169" t="inlineStr">
        <is>
          <t>AA</t>
        </is>
      </c>
      <c r="C11169" s="9">
        <f>_xlfn.XLOOKUP(B11169,Carriers[Code],Carriers[Airline])</f>
        <v/>
      </c>
      <c r="D11169" t="n">
        <v>2764</v>
      </c>
      <c r="E11169" t="inlineStr">
        <is>
          <t>PHL</t>
        </is>
      </c>
      <c r="F11169" s="10" t="n">
        <v>803</v>
      </c>
      <c r="G11169" t="inlineStr">
        <is>
          <t>0800-0859</t>
        </is>
      </c>
      <c r="H11169" s="9">
        <f>INT(F11169/100)</f>
        <v/>
      </c>
      <c r="I11169" t="n">
        <v>3</v>
      </c>
      <c r="J11169" t="n">
        <v>0</v>
      </c>
      <c r="K11169" t="n">
        <v>-2</v>
      </c>
      <c r="L11169" t="n">
        <v>0</v>
      </c>
      <c r="M11169" t="n">
        <v>0</v>
      </c>
      <c r="O11169" t="n">
        <v>0</v>
      </c>
    </row>
    <row r="11170">
      <c r="A11170" s="8" t="n">
        <v>46230</v>
      </c>
      <c r="B11170" t="inlineStr">
        <is>
          <t>AA</t>
        </is>
      </c>
      <c r="C11170" s="9">
        <f>_xlfn.XLOOKUP(B11170,Carriers[Code],Carriers[Airline])</f>
        <v/>
      </c>
      <c r="D11170" t="n">
        <v>2715</v>
      </c>
      <c r="E11170" t="inlineStr">
        <is>
          <t>CLT</t>
        </is>
      </c>
      <c r="F11170" s="10" t="n">
        <v>805</v>
      </c>
      <c r="G11170" t="inlineStr">
        <is>
          <t>0800-0859</t>
        </is>
      </c>
      <c r="H11170" s="9">
        <f>INT(F11170/100)</f>
        <v/>
      </c>
      <c r="I11170" t="n">
        <v>-5</v>
      </c>
      <c r="J11170" t="n">
        <v>0</v>
      </c>
      <c r="K11170" t="n">
        <v>-12</v>
      </c>
      <c r="L11170" t="n">
        <v>0</v>
      </c>
      <c r="M11170" t="n">
        <v>0</v>
      </c>
      <c r="O11170" t="n">
        <v>0</v>
      </c>
    </row>
    <row r="11171">
      <c r="A11171" s="8" t="n">
        <v>46230</v>
      </c>
      <c r="B11171" t="inlineStr">
        <is>
          <t>YX</t>
        </is>
      </c>
      <c r="C11171" s="9">
        <f>_xlfn.XLOOKUP(B11171,Carriers[Code],Carriers[Airline])</f>
        <v/>
      </c>
      <c r="D11171" t="n">
        <v>4377</v>
      </c>
      <c r="E11171" t="inlineStr">
        <is>
          <t>LGA</t>
        </is>
      </c>
      <c r="F11171" s="10" t="n">
        <v>806</v>
      </c>
      <c r="G11171" t="inlineStr">
        <is>
          <t>0800-0859</t>
        </is>
      </c>
      <c r="H11171" s="9">
        <f>INT(F11171/100)</f>
        <v/>
      </c>
      <c r="I11171" t="n">
        <v>-9</v>
      </c>
      <c r="J11171" t="n">
        <v>0</v>
      </c>
      <c r="K11171" t="n">
        <v>-19</v>
      </c>
      <c r="L11171" t="n">
        <v>0</v>
      </c>
      <c r="M11171" t="n">
        <v>0</v>
      </c>
      <c r="O11171" t="n">
        <v>0</v>
      </c>
    </row>
    <row r="11172">
      <c r="A11172" s="8" t="n">
        <v>46230</v>
      </c>
      <c r="B11172" t="inlineStr">
        <is>
          <t>YX</t>
        </is>
      </c>
      <c r="C11172" s="9">
        <f>_xlfn.XLOOKUP(B11172,Carriers[Code],Carriers[Airline])</f>
        <v/>
      </c>
      <c r="D11172" t="n">
        <v>4399</v>
      </c>
      <c r="E11172" t="inlineStr">
        <is>
          <t>CMH</t>
        </is>
      </c>
      <c r="F11172" s="10" t="n">
        <v>809</v>
      </c>
      <c r="G11172" t="inlineStr">
        <is>
          <t>0800-0859</t>
        </is>
      </c>
      <c r="H11172" s="9">
        <f>INT(F11172/100)</f>
        <v/>
      </c>
      <c r="I11172" t="n">
        <v>-6</v>
      </c>
      <c r="J11172" t="n">
        <v>0</v>
      </c>
      <c r="K11172" t="n">
        <v>-32</v>
      </c>
      <c r="L11172" t="n">
        <v>0</v>
      </c>
      <c r="M11172" t="n">
        <v>0</v>
      </c>
      <c r="O11172" t="n">
        <v>0</v>
      </c>
    </row>
    <row r="11173">
      <c r="A11173" s="8" t="n">
        <v>46230</v>
      </c>
      <c r="B11173" t="inlineStr">
        <is>
          <t>B6</t>
        </is>
      </c>
      <c r="C11173" s="9">
        <f>_xlfn.XLOOKUP(B11173,Carriers[Code],Carriers[Airline])</f>
        <v/>
      </c>
      <c r="D11173" t="n">
        <v>311</v>
      </c>
      <c r="E11173" t="inlineStr">
        <is>
          <t>ORD</t>
        </is>
      </c>
      <c r="F11173" s="10" t="n">
        <v>810</v>
      </c>
      <c r="G11173" t="inlineStr">
        <is>
          <t>0800-0859</t>
        </is>
      </c>
      <c r="H11173" s="9">
        <f>INT(F11173/100)</f>
        <v/>
      </c>
      <c r="I11173" t="n">
        <v>-3</v>
      </c>
      <c r="J11173" t="n">
        <v>0</v>
      </c>
      <c r="K11173" t="n">
        <v>-11</v>
      </c>
      <c r="L11173" t="n">
        <v>0</v>
      </c>
      <c r="M11173" t="n">
        <v>0</v>
      </c>
      <c r="O11173" t="n">
        <v>0</v>
      </c>
    </row>
    <row r="11174">
      <c r="A11174" s="8" t="n">
        <v>46230</v>
      </c>
      <c r="B11174" t="inlineStr">
        <is>
          <t>YX</t>
        </is>
      </c>
      <c r="C11174" s="9">
        <f>_xlfn.XLOOKUP(B11174,Carriers[Code],Carriers[Airline])</f>
        <v/>
      </c>
      <c r="D11174" t="n">
        <v>5654</v>
      </c>
      <c r="E11174" t="inlineStr">
        <is>
          <t>CMH</t>
        </is>
      </c>
      <c r="F11174" s="10" t="n">
        <v>811</v>
      </c>
      <c r="G11174" t="inlineStr">
        <is>
          <t>0800-0859</t>
        </is>
      </c>
      <c r="H11174" s="9">
        <f>INT(F11174/100)</f>
        <v/>
      </c>
      <c r="I11174" t="n">
        <v>-5</v>
      </c>
      <c r="J11174" t="n">
        <v>0</v>
      </c>
      <c r="K11174" t="n">
        <v>-18</v>
      </c>
      <c r="L11174" t="n">
        <v>0</v>
      </c>
      <c r="M11174" t="n">
        <v>0</v>
      </c>
      <c r="O11174" t="n">
        <v>0</v>
      </c>
    </row>
    <row r="11175">
      <c r="A11175" s="8" t="n">
        <v>46230</v>
      </c>
      <c r="B11175" t="inlineStr">
        <is>
          <t>B6</t>
        </is>
      </c>
      <c r="C11175" s="9">
        <f>_xlfn.XLOOKUP(B11175,Carriers[Code],Carriers[Airline])</f>
        <v/>
      </c>
      <c r="D11175" t="n">
        <v>2115</v>
      </c>
      <c r="E11175" t="inlineStr">
        <is>
          <t>BUF</t>
        </is>
      </c>
      <c r="F11175" s="10" t="n">
        <v>813</v>
      </c>
      <c r="G11175" t="inlineStr">
        <is>
          <t>0800-0859</t>
        </is>
      </c>
      <c r="H11175" s="9">
        <f>INT(F11175/100)</f>
        <v/>
      </c>
      <c r="I11175" t="n">
        <v>-6</v>
      </c>
      <c r="J11175" t="n">
        <v>0</v>
      </c>
      <c r="K11175" t="n">
        <v>-18</v>
      </c>
      <c r="L11175" t="n">
        <v>0</v>
      </c>
      <c r="M11175" t="n">
        <v>0</v>
      </c>
      <c r="O11175" t="n">
        <v>0</v>
      </c>
    </row>
    <row r="11176">
      <c r="A11176" s="8" t="n">
        <v>46230</v>
      </c>
      <c r="B11176" t="inlineStr">
        <is>
          <t>B6</t>
        </is>
      </c>
      <c r="C11176" s="9">
        <f>_xlfn.XLOOKUP(B11176,Carriers[Code],Carriers[Airline])</f>
        <v/>
      </c>
      <c r="D11176" t="n">
        <v>791</v>
      </c>
      <c r="E11176" t="inlineStr">
        <is>
          <t>TPA</t>
        </is>
      </c>
      <c r="F11176" s="10" t="n">
        <v>815</v>
      </c>
      <c r="G11176" t="inlineStr">
        <is>
          <t>0800-0859</t>
        </is>
      </c>
      <c r="H11176" s="9">
        <f>INT(F11176/100)</f>
        <v/>
      </c>
      <c r="I11176" t="n">
        <v>-4</v>
      </c>
      <c r="J11176" t="n">
        <v>0</v>
      </c>
      <c r="M11176" t="n">
        <v>0</v>
      </c>
      <c r="O11176" t="n">
        <v>1</v>
      </c>
    </row>
    <row r="11177">
      <c r="A11177" s="8" t="n">
        <v>46230</v>
      </c>
      <c r="B11177" t="inlineStr">
        <is>
          <t>B6</t>
        </is>
      </c>
      <c r="C11177" s="9">
        <f>_xlfn.XLOOKUP(B11177,Carriers[Code],Carriers[Airline])</f>
        <v/>
      </c>
      <c r="D11177" t="n">
        <v>1177</v>
      </c>
      <c r="E11177" t="inlineStr">
        <is>
          <t>LAS</t>
        </is>
      </c>
      <c r="F11177" s="10" t="n">
        <v>815</v>
      </c>
      <c r="G11177" t="inlineStr">
        <is>
          <t>0800-0859</t>
        </is>
      </c>
      <c r="H11177" s="9">
        <f>INT(F11177/100)</f>
        <v/>
      </c>
      <c r="I11177" t="n">
        <v>-4</v>
      </c>
      <c r="J11177" t="n">
        <v>0</v>
      </c>
      <c r="K11177" t="n">
        <v>-29</v>
      </c>
      <c r="L11177" t="n">
        <v>0</v>
      </c>
      <c r="M11177" t="n">
        <v>0</v>
      </c>
      <c r="O11177" t="n">
        <v>0</v>
      </c>
    </row>
    <row r="11178">
      <c r="A11178" s="8" t="n">
        <v>46230</v>
      </c>
      <c r="B11178" t="inlineStr">
        <is>
          <t>UA</t>
        </is>
      </c>
      <c r="C11178" s="9">
        <f>_xlfn.XLOOKUP(B11178,Carriers[Code],Carriers[Airline])</f>
        <v/>
      </c>
      <c r="D11178" t="n">
        <v>1834</v>
      </c>
      <c r="E11178" t="inlineStr">
        <is>
          <t>ORD</t>
        </is>
      </c>
      <c r="F11178" s="10" t="n">
        <v>815</v>
      </c>
      <c r="G11178" t="inlineStr">
        <is>
          <t>0800-0859</t>
        </is>
      </c>
      <c r="H11178" s="9">
        <f>INT(F11178/100)</f>
        <v/>
      </c>
      <c r="I11178" t="n">
        <v>-5</v>
      </c>
      <c r="J11178" t="n">
        <v>0</v>
      </c>
      <c r="K11178" t="n">
        <v>-24</v>
      </c>
      <c r="L11178" t="n">
        <v>0</v>
      </c>
      <c r="M11178" t="n">
        <v>0</v>
      </c>
      <c r="O11178" t="n">
        <v>0</v>
      </c>
    </row>
    <row r="11179">
      <c r="A11179" s="8" t="n">
        <v>46230</v>
      </c>
      <c r="B11179" t="inlineStr">
        <is>
          <t>YX</t>
        </is>
      </c>
      <c r="C11179" s="9">
        <f>_xlfn.XLOOKUP(B11179,Carriers[Code],Carriers[Airline])</f>
        <v/>
      </c>
      <c r="D11179" t="n">
        <v>5678</v>
      </c>
      <c r="E11179" t="inlineStr">
        <is>
          <t>PIT</t>
        </is>
      </c>
      <c r="F11179" s="10" t="n">
        <v>815</v>
      </c>
      <c r="G11179" t="inlineStr">
        <is>
          <t>0800-0859</t>
        </is>
      </c>
      <c r="H11179" s="9">
        <f>INT(F11179/100)</f>
        <v/>
      </c>
      <c r="I11179" t="n">
        <v>-8</v>
      </c>
      <c r="J11179" t="n">
        <v>0</v>
      </c>
      <c r="K11179" t="n">
        <v>-23</v>
      </c>
      <c r="L11179" t="n">
        <v>0</v>
      </c>
      <c r="M11179" t="n">
        <v>0</v>
      </c>
      <c r="O11179" t="n">
        <v>0</v>
      </c>
    </row>
    <row r="11180">
      <c r="A11180" s="8" t="n">
        <v>46230</v>
      </c>
      <c r="B11180" t="inlineStr">
        <is>
          <t>DL</t>
        </is>
      </c>
      <c r="C11180" s="9">
        <f>_xlfn.XLOOKUP(B11180,Carriers[Code],Carriers[Airline])</f>
        <v/>
      </c>
      <c r="D11180" t="n">
        <v>1308</v>
      </c>
      <c r="E11180" t="inlineStr">
        <is>
          <t>MSP</t>
        </is>
      </c>
      <c r="F11180" s="10" t="n">
        <v>816</v>
      </c>
      <c r="G11180" t="inlineStr">
        <is>
          <t>0800-0859</t>
        </is>
      </c>
      <c r="H11180" s="9">
        <f>INT(F11180/100)</f>
        <v/>
      </c>
      <c r="I11180" t="n">
        <v>-2</v>
      </c>
      <c r="J11180" t="n">
        <v>0</v>
      </c>
      <c r="K11180" t="n">
        <v>-8</v>
      </c>
      <c r="L11180" t="n">
        <v>0</v>
      </c>
      <c r="M11180" t="n">
        <v>0</v>
      </c>
      <c r="O11180" t="n">
        <v>0</v>
      </c>
    </row>
    <row r="11181">
      <c r="A11181" s="8" t="n">
        <v>46230</v>
      </c>
      <c r="B11181" t="inlineStr">
        <is>
          <t>AA</t>
        </is>
      </c>
      <c r="C11181" s="9">
        <f>_xlfn.XLOOKUP(B11181,Carriers[Code],Carriers[Airline])</f>
        <v/>
      </c>
      <c r="D11181" t="n">
        <v>1550</v>
      </c>
      <c r="E11181" t="inlineStr">
        <is>
          <t>DCA</t>
        </is>
      </c>
      <c r="F11181" s="10" t="n">
        <v>819</v>
      </c>
      <c r="G11181" t="inlineStr">
        <is>
          <t>0800-0859</t>
        </is>
      </c>
      <c r="H11181" s="9">
        <f>INT(F11181/100)</f>
        <v/>
      </c>
      <c r="I11181" t="n">
        <v>-8</v>
      </c>
      <c r="J11181" t="n">
        <v>0</v>
      </c>
      <c r="K11181" t="n">
        <v>-16</v>
      </c>
      <c r="L11181" t="n">
        <v>0</v>
      </c>
      <c r="M11181" t="n">
        <v>0</v>
      </c>
      <c r="O11181" t="n">
        <v>0</v>
      </c>
    </row>
    <row r="11182">
      <c r="A11182" s="8" t="n">
        <v>46230</v>
      </c>
      <c r="B11182" t="inlineStr">
        <is>
          <t>B6</t>
        </is>
      </c>
      <c r="C11182" s="9">
        <f>_xlfn.XLOOKUP(B11182,Carriers[Code],Carriers[Airline])</f>
        <v/>
      </c>
      <c r="D11182" t="n">
        <v>833</v>
      </c>
      <c r="E11182" t="inlineStr">
        <is>
          <t>SFO</t>
        </is>
      </c>
      <c r="F11182" s="10" t="n">
        <v>820</v>
      </c>
      <c r="G11182" t="inlineStr">
        <is>
          <t>0800-0859</t>
        </is>
      </c>
      <c r="H11182" s="9">
        <f>INT(F11182/100)</f>
        <v/>
      </c>
      <c r="I11182" t="n">
        <v>-8</v>
      </c>
      <c r="J11182" t="n">
        <v>0</v>
      </c>
      <c r="K11182" t="n">
        <v>-35</v>
      </c>
      <c r="L11182" t="n">
        <v>0</v>
      </c>
      <c r="M11182" t="n">
        <v>0</v>
      </c>
      <c r="O11182" t="n">
        <v>0</v>
      </c>
    </row>
    <row r="11183">
      <c r="A11183" s="8" t="n">
        <v>46230</v>
      </c>
      <c r="B11183" t="inlineStr">
        <is>
          <t>DL</t>
        </is>
      </c>
      <c r="C11183" s="9">
        <f>_xlfn.XLOOKUP(B11183,Carriers[Code],Carriers[Airline])</f>
        <v/>
      </c>
      <c r="D11183" t="n">
        <v>2141</v>
      </c>
      <c r="E11183" t="inlineStr">
        <is>
          <t>BNA</t>
        </is>
      </c>
      <c r="F11183" s="10" t="n">
        <v>820</v>
      </c>
      <c r="G11183" t="inlineStr">
        <is>
          <t>0800-0859</t>
        </is>
      </c>
      <c r="H11183" s="9">
        <f>INT(F11183/100)</f>
        <v/>
      </c>
      <c r="I11183" t="n">
        <v>-7</v>
      </c>
      <c r="J11183" t="n">
        <v>0</v>
      </c>
      <c r="K11183" t="n">
        <v>-11</v>
      </c>
      <c r="L11183" t="n">
        <v>0</v>
      </c>
      <c r="M11183" t="n">
        <v>0</v>
      </c>
      <c r="O11183" t="n">
        <v>0</v>
      </c>
    </row>
    <row r="11184">
      <c r="A11184" s="8" t="n">
        <v>46230</v>
      </c>
      <c r="B11184" t="inlineStr">
        <is>
          <t>B6</t>
        </is>
      </c>
      <c r="C11184" s="9">
        <f>_xlfn.XLOOKUP(B11184,Carriers[Code],Carriers[Airline])</f>
        <v/>
      </c>
      <c r="D11184" t="n">
        <v>351</v>
      </c>
      <c r="E11184" t="inlineStr">
        <is>
          <t>MCO</t>
        </is>
      </c>
      <c r="F11184" s="10" t="n">
        <v>825</v>
      </c>
      <c r="G11184" t="inlineStr">
        <is>
          <t>0800-0859</t>
        </is>
      </c>
      <c r="H11184" s="9">
        <f>INT(F11184/100)</f>
        <v/>
      </c>
      <c r="I11184" t="n">
        <v>-3</v>
      </c>
      <c r="J11184" t="n">
        <v>0</v>
      </c>
      <c r="K11184" t="n">
        <v>-11</v>
      </c>
      <c r="L11184" t="n">
        <v>0</v>
      </c>
      <c r="M11184" t="n">
        <v>0</v>
      </c>
      <c r="O11184" t="n">
        <v>0</v>
      </c>
    </row>
    <row r="11185">
      <c r="A11185" s="8" t="n">
        <v>46230</v>
      </c>
      <c r="B11185" t="inlineStr">
        <is>
          <t>AS</t>
        </is>
      </c>
      <c r="C11185" s="9">
        <f>_xlfn.XLOOKUP(B11185,Carriers[Code],Carriers[Airline])</f>
        <v/>
      </c>
      <c r="D11185" t="n">
        <v>256</v>
      </c>
      <c r="E11185" t="inlineStr">
        <is>
          <t>SAN</t>
        </is>
      </c>
      <c r="F11185" s="10" t="n">
        <v>828</v>
      </c>
      <c r="G11185" t="inlineStr">
        <is>
          <t>0800-0859</t>
        </is>
      </c>
      <c r="H11185" s="9">
        <f>INT(F11185/100)</f>
        <v/>
      </c>
      <c r="I11185" t="n">
        <v>-3</v>
      </c>
      <c r="J11185" t="n">
        <v>0</v>
      </c>
      <c r="K11185" t="n">
        <v>-24</v>
      </c>
      <c r="L11185" t="n">
        <v>0</v>
      </c>
      <c r="M11185" t="n">
        <v>0</v>
      </c>
      <c r="O11185" t="n">
        <v>0</v>
      </c>
    </row>
    <row r="11186">
      <c r="A11186" s="8" t="n">
        <v>46230</v>
      </c>
      <c r="B11186" t="inlineStr">
        <is>
          <t>B6</t>
        </is>
      </c>
      <c r="C11186" s="9">
        <f>_xlfn.XLOOKUP(B11186,Carriers[Code],Carriers[Airline])</f>
        <v/>
      </c>
      <c r="D11186" t="n">
        <v>2355</v>
      </c>
      <c r="E11186" t="inlineStr">
        <is>
          <t>DCA</t>
        </is>
      </c>
      <c r="F11186" s="10" t="n">
        <v>829</v>
      </c>
      <c r="G11186" t="inlineStr">
        <is>
          <t>0800-0859</t>
        </is>
      </c>
      <c r="H11186" s="9">
        <f>INT(F11186/100)</f>
        <v/>
      </c>
      <c r="I11186" t="n">
        <v>-5</v>
      </c>
      <c r="J11186" t="n">
        <v>0</v>
      </c>
      <c r="K11186" t="n">
        <v>-12</v>
      </c>
      <c r="L11186" t="n">
        <v>0</v>
      </c>
      <c r="M11186" t="n">
        <v>0</v>
      </c>
      <c r="O11186" t="n">
        <v>0</v>
      </c>
    </row>
    <row r="11187">
      <c r="A11187" s="8" t="n">
        <v>46230</v>
      </c>
      <c r="B11187" t="inlineStr">
        <is>
          <t>B6</t>
        </is>
      </c>
      <c r="C11187" s="9">
        <f>_xlfn.XLOOKUP(B11187,Carriers[Code],Carriers[Airline])</f>
        <v/>
      </c>
      <c r="D11187" t="n">
        <v>1097</v>
      </c>
      <c r="E11187" t="inlineStr">
        <is>
          <t>ATL</t>
        </is>
      </c>
      <c r="F11187" s="10" t="n">
        <v>830</v>
      </c>
      <c r="G11187" t="inlineStr">
        <is>
          <t>0800-0859</t>
        </is>
      </c>
      <c r="H11187" s="9">
        <f>INT(F11187/100)</f>
        <v/>
      </c>
      <c r="I11187" t="n">
        <v>8</v>
      </c>
      <c r="J11187" t="n">
        <v>0</v>
      </c>
      <c r="K11187" t="n">
        <v>20</v>
      </c>
      <c r="L11187" t="n">
        <v>1</v>
      </c>
      <c r="M11187" t="n">
        <v>0</v>
      </c>
      <c r="O11187" t="n">
        <v>0</v>
      </c>
      <c r="P11187" t="n">
        <v>8</v>
      </c>
      <c r="Q11187" t="n">
        <v>0</v>
      </c>
      <c r="R11187" t="n">
        <v>12</v>
      </c>
      <c r="S11187" t="n">
        <v>0</v>
      </c>
      <c r="T11187" t="n">
        <v>0</v>
      </c>
    </row>
    <row r="11188">
      <c r="A11188" s="8" t="n">
        <v>46230</v>
      </c>
      <c r="B11188" t="inlineStr">
        <is>
          <t>YX</t>
        </is>
      </c>
      <c r="C11188" s="9">
        <f>_xlfn.XLOOKUP(B11188,Carriers[Code],Carriers[Airline])</f>
        <v/>
      </c>
      <c r="D11188" t="n">
        <v>5674</v>
      </c>
      <c r="E11188" t="inlineStr">
        <is>
          <t>CLE</t>
        </is>
      </c>
      <c r="F11188" s="10" t="n">
        <v>830</v>
      </c>
      <c r="G11188" t="inlineStr">
        <is>
          <t>0800-0859</t>
        </is>
      </c>
      <c r="H11188" s="9">
        <f>INT(F11188/100)</f>
        <v/>
      </c>
      <c r="I11188" t="n">
        <v>-7</v>
      </c>
      <c r="J11188" t="n">
        <v>0</v>
      </c>
      <c r="K11188" t="n">
        <v>-14</v>
      </c>
      <c r="L11188" t="n">
        <v>0</v>
      </c>
      <c r="M11188" t="n">
        <v>0</v>
      </c>
      <c r="O11188" t="n">
        <v>0</v>
      </c>
    </row>
    <row r="11189">
      <c r="A11189" s="8" t="n">
        <v>46230</v>
      </c>
      <c r="B11189" t="inlineStr">
        <is>
          <t>YX</t>
        </is>
      </c>
      <c r="C11189" s="9">
        <f>_xlfn.XLOOKUP(B11189,Carriers[Code],Carriers[Airline])</f>
        <v/>
      </c>
      <c r="D11189" t="n">
        <v>4635</v>
      </c>
      <c r="E11189" t="inlineStr">
        <is>
          <t>SYR</t>
        </is>
      </c>
      <c r="F11189" s="10" t="n">
        <v>836</v>
      </c>
      <c r="G11189" t="inlineStr">
        <is>
          <t>0800-0859</t>
        </is>
      </c>
      <c r="H11189" s="9">
        <f>INT(F11189/100)</f>
        <v/>
      </c>
      <c r="I11189" t="n">
        <v>20</v>
      </c>
      <c r="J11189" t="n">
        <v>1</v>
      </c>
      <c r="K11189" t="n">
        <v>15</v>
      </c>
      <c r="L11189" t="n">
        <v>1</v>
      </c>
      <c r="M11189" t="n">
        <v>0</v>
      </c>
      <c r="O11189" t="n">
        <v>0</v>
      </c>
      <c r="P11189" t="n">
        <v>0</v>
      </c>
      <c r="Q11189" t="n">
        <v>0</v>
      </c>
      <c r="R11189" t="n">
        <v>0</v>
      </c>
      <c r="S11189" t="n">
        <v>0</v>
      </c>
      <c r="T11189" t="n">
        <v>15</v>
      </c>
    </row>
    <row r="11190">
      <c r="A11190" s="8" t="n">
        <v>46230</v>
      </c>
      <c r="B11190" t="inlineStr">
        <is>
          <t>B6</t>
        </is>
      </c>
      <c r="C11190" s="9">
        <f>_xlfn.XLOOKUP(B11190,Carriers[Code],Carriers[Airline])</f>
        <v/>
      </c>
      <c r="D11190" t="n">
        <v>1017</v>
      </c>
      <c r="E11190" t="inlineStr">
        <is>
          <t>JFK</t>
        </is>
      </c>
      <c r="F11190" s="10" t="n">
        <v>841</v>
      </c>
      <c r="G11190" t="inlineStr">
        <is>
          <t>0800-0859</t>
        </is>
      </c>
      <c r="H11190" s="9">
        <f>INT(F11190/100)</f>
        <v/>
      </c>
      <c r="I11190" t="n">
        <v>0</v>
      </c>
      <c r="J11190" t="n">
        <v>0</v>
      </c>
      <c r="K11190" t="n">
        <v>8</v>
      </c>
      <c r="L11190" t="n">
        <v>0</v>
      </c>
      <c r="M11190" t="n">
        <v>0</v>
      </c>
      <c r="O11190" t="n">
        <v>0</v>
      </c>
    </row>
    <row r="11191">
      <c r="A11191" s="8" t="n">
        <v>46230</v>
      </c>
      <c r="B11191" t="inlineStr">
        <is>
          <t>F9</t>
        </is>
      </c>
      <c r="C11191" s="9">
        <f>_xlfn.XLOOKUP(B11191,Carriers[Code],Carriers[Airline])</f>
        <v/>
      </c>
      <c r="D11191" t="n">
        <v>3057</v>
      </c>
      <c r="E11191" t="inlineStr">
        <is>
          <t>RDU</t>
        </is>
      </c>
      <c r="F11191" s="10" t="n">
        <v>841</v>
      </c>
      <c r="G11191" t="inlineStr">
        <is>
          <t>0800-0859</t>
        </is>
      </c>
      <c r="H11191" s="9">
        <f>INT(F11191/100)</f>
        <v/>
      </c>
      <c r="I11191" t="n">
        <v>7</v>
      </c>
      <c r="J11191" t="n">
        <v>0</v>
      </c>
      <c r="K11191" t="n">
        <v>26</v>
      </c>
      <c r="L11191" t="n">
        <v>1</v>
      </c>
      <c r="M11191" t="n">
        <v>0</v>
      </c>
      <c r="O11191" t="n">
        <v>0</v>
      </c>
      <c r="P11191" t="n">
        <v>0</v>
      </c>
      <c r="Q11191" t="n">
        <v>0</v>
      </c>
      <c r="R11191" t="n">
        <v>19</v>
      </c>
      <c r="S11191" t="n">
        <v>0</v>
      </c>
      <c r="T11191" t="n">
        <v>7</v>
      </c>
    </row>
    <row r="11192">
      <c r="A11192" s="8" t="n">
        <v>46230</v>
      </c>
      <c r="B11192" t="inlineStr">
        <is>
          <t>B6</t>
        </is>
      </c>
      <c r="C11192" s="9">
        <f>_xlfn.XLOOKUP(B11192,Carriers[Code],Carriers[Airline])</f>
        <v/>
      </c>
      <c r="D11192" t="n">
        <v>257</v>
      </c>
      <c r="E11192" t="inlineStr">
        <is>
          <t>BZN</t>
        </is>
      </c>
      <c r="F11192" s="10" t="n">
        <v>843</v>
      </c>
      <c r="G11192" t="inlineStr">
        <is>
          <t>0800-0859</t>
        </is>
      </c>
      <c r="H11192" s="9">
        <f>INT(F11192/100)</f>
        <v/>
      </c>
      <c r="I11192" t="n">
        <v>-6</v>
      </c>
      <c r="J11192" t="n">
        <v>0</v>
      </c>
      <c r="K11192" t="n">
        <v>1</v>
      </c>
      <c r="L11192" t="n">
        <v>0</v>
      </c>
      <c r="M11192" t="n">
        <v>0</v>
      </c>
      <c r="O11192" t="n">
        <v>0</v>
      </c>
    </row>
    <row r="11193">
      <c r="A11193" s="8" t="n">
        <v>46230</v>
      </c>
      <c r="B11193" t="inlineStr">
        <is>
          <t>YX</t>
        </is>
      </c>
      <c r="C11193" s="9">
        <f>_xlfn.XLOOKUP(B11193,Carriers[Code],Carriers[Airline])</f>
        <v/>
      </c>
      <c r="D11193" t="n">
        <v>5601</v>
      </c>
      <c r="E11193" t="inlineStr">
        <is>
          <t>CVG</t>
        </is>
      </c>
      <c r="F11193" s="10" t="n">
        <v>845</v>
      </c>
      <c r="G11193" t="inlineStr">
        <is>
          <t>0800-0859</t>
        </is>
      </c>
      <c r="H11193" s="9">
        <f>INT(F11193/100)</f>
        <v/>
      </c>
      <c r="I11193" t="n">
        <v>-7</v>
      </c>
      <c r="J11193" t="n">
        <v>0</v>
      </c>
      <c r="K11193" t="n">
        <v>-27</v>
      </c>
      <c r="L11193" t="n">
        <v>0</v>
      </c>
      <c r="M11193" t="n">
        <v>0</v>
      </c>
      <c r="O11193" t="n">
        <v>0</v>
      </c>
    </row>
    <row r="11194">
      <c r="A11194" s="8" t="n">
        <v>46230</v>
      </c>
      <c r="B11194" t="inlineStr">
        <is>
          <t>B6</t>
        </is>
      </c>
      <c r="C11194" s="9">
        <f>_xlfn.XLOOKUP(B11194,Carriers[Code],Carriers[Airline])</f>
        <v/>
      </c>
      <c r="D11194" t="n">
        <v>219</v>
      </c>
      <c r="E11194" t="inlineStr">
        <is>
          <t>SAN</t>
        </is>
      </c>
      <c r="F11194" s="10" t="n">
        <v>850</v>
      </c>
      <c r="G11194" t="inlineStr">
        <is>
          <t>0800-0859</t>
        </is>
      </c>
      <c r="H11194" s="9">
        <f>INT(F11194/100)</f>
        <v/>
      </c>
      <c r="I11194" t="n">
        <v>-5</v>
      </c>
      <c r="J11194" t="n">
        <v>0</v>
      </c>
      <c r="K11194" t="n">
        <v>-28</v>
      </c>
      <c r="L11194" t="n">
        <v>0</v>
      </c>
      <c r="M11194" t="n">
        <v>0</v>
      </c>
      <c r="O11194" t="n">
        <v>0</v>
      </c>
    </row>
    <row r="11195">
      <c r="A11195" s="8" t="n">
        <v>46230</v>
      </c>
      <c r="B11195" t="inlineStr">
        <is>
          <t>YX</t>
        </is>
      </c>
      <c r="C11195" s="9">
        <f>_xlfn.XLOOKUP(B11195,Carriers[Code],Carriers[Airline])</f>
        <v/>
      </c>
      <c r="D11195" t="n">
        <v>5597</v>
      </c>
      <c r="E11195" t="inlineStr">
        <is>
          <t>JAX</t>
        </is>
      </c>
      <c r="F11195" s="10" t="n">
        <v>850</v>
      </c>
      <c r="G11195" t="inlineStr">
        <is>
          <t>0800-0859</t>
        </is>
      </c>
      <c r="H11195" s="9">
        <f>INT(F11195/100)</f>
        <v/>
      </c>
      <c r="I11195" t="n">
        <v>-3</v>
      </c>
      <c r="J11195" t="n">
        <v>0</v>
      </c>
      <c r="K11195" t="n">
        <v>15</v>
      </c>
      <c r="L11195" t="n">
        <v>1</v>
      </c>
      <c r="M11195" t="n">
        <v>0</v>
      </c>
      <c r="O11195" t="n">
        <v>0</v>
      </c>
      <c r="P11195" t="n">
        <v>0</v>
      </c>
      <c r="Q11195" t="n">
        <v>0</v>
      </c>
      <c r="R11195" t="n">
        <v>15</v>
      </c>
      <c r="S11195" t="n">
        <v>0</v>
      </c>
      <c r="T11195" t="n">
        <v>0</v>
      </c>
    </row>
    <row r="11196">
      <c r="A11196" s="8" t="n">
        <v>46230</v>
      </c>
      <c r="B11196" t="inlineStr">
        <is>
          <t>DL</t>
        </is>
      </c>
      <c r="C11196" s="9">
        <f>_xlfn.XLOOKUP(B11196,Carriers[Code],Carriers[Airline])</f>
        <v/>
      </c>
      <c r="D11196" t="n">
        <v>1780</v>
      </c>
      <c r="E11196" t="inlineStr">
        <is>
          <t>SJU</t>
        </is>
      </c>
      <c r="F11196" s="10" t="n">
        <v>851</v>
      </c>
      <c r="G11196" t="inlineStr">
        <is>
          <t>0800-0859</t>
        </is>
      </c>
      <c r="H11196" s="9">
        <f>INT(F11196/100)</f>
        <v/>
      </c>
      <c r="I11196" t="n">
        <v>-4</v>
      </c>
      <c r="J11196" t="n">
        <v>0</v>
      </c>
      <c r="K11196" t="n">
        <v>-10</v>
      </c>
      <c r="L11196" t="n">
        <v>0</v>
      </c>
      <c r="M11196" t="n">
        <v>0</v>
      </c>
      <c r="O11196" t="n">
        <v>0</v>
      </c>
    </row>
    <row r="11197">
      <c r="A11197" s="8" t="n">
        <v>46230</v>
      </c>
      <c r="B11197" t="inlineStr">
        <is>
          <t>B6</t>
        </is>
      </c>
      <c r="C11197" s="9">
        <f>_xlfn.XLOOKUP(B11197,Carriers[Code],Carriers[Airline])</f>
        <v/>
      </c>
      <c r="D11197" t="n">
        <v>1231</v>
      </c>
      <c r="E11197" t="inlineStr">
        <is>
          <t>VRB</t>
        </is>
      </c>
      <c r="F11197" s="10" t="n">
        <v>855</v>
      </c>
      <c r="G11197" t="inlineStr">
        <is>
          <t>0800-0859</t>
        </is>
      </c>
      <c r="H11197" s="9">
        <f>INT(F11197/100)</f>
        <v/>
      </c>
      <c r="I11197" t="n">
        <v>-7</v>
      </c>
      <c r="J11197" t="n">
        <v>0</v>
      </c>
      <c r="K11197" t="n">
        <v>-25</v>
      </c>
      <c r="L11197" t="n">
        <v>0</v>
      </c>
      <c r="M11197" t="n">
        <v>0</v>
      </c>
      <c r="O11197" t="n">
        <v>0</v>
      </c>
    </row>
    <row r="11198">
      <c r="A11198" s="8" t="n">
        <v>46230</v>
      </c>
      <c r="B11198" t="inlineStr">
        <is>
          <t>WN</t>
        </is>
      </c>
      <c r="C11198" s="9">
        <f>_xlfn.XLOOKUP(B11198,Carriers[Code],Carriers[Airline])</f>
        <v/>
      </c>
      <c r="D11198" t="n">
        <v>732</v>
      </c>
      <c r="E11198" t="inlineStr">
        <is>
          <t>BWI</t>
        </is>
      </c>
      <c r="F11198" s="10" t="n">
        <v>855</v>
      </c>
      <c r="G11198" t="inlineStr">
        <is>
          <t>0800-0859</t>
        </is>
      </c>
      <c r="H11198" s="9">
        <f>INT(F11198/100)</f>
        <v/>
      </c>
      <c r="I11198" t="n">
        <v>-7</v>
      </c>
      <c r="J11198" t="n">
        <v>0</v>
      </c>
      <c r="K11198" t="n">
        <v>-21</v>
      </c>
      <c r="L11198" t="n">
        <v>0</v>
      </c>
      <c r="M11198" t="n">
        <v>0</v>
      </c>
      <c r="O11198" t="n">
        <v>0</v>
      </c>
    </row>
    <row r="11199">
      <c r="A11199" s="8" t="n">
        <v>46230</v>
      </c>
      <c r="B11199" t="inlineStr">
        <is>
          <t>YX</t>
        </is>
      </c>
      <c r="C11199" s="9">
        <f>_xlfn.XLOOKUP(B11199,Carriers[Code],Carriers[Airline])</f>
        <v/>
      </c>
      <c r="D11199" t="n">
        <v>5622</v>
      </c>
      <c r="E11199" t="inlineStr">
        <is>
          <t>RIC</t>
        </is>
      </c>
      <c r="F11199" s="10" t="n">
        <v>855</v>
      </c>
      <c r="G11199" t="inlineStr">
        <is>
          <t>0800-0859</t>
        </is>
      </c>
      <c r="H11199" s="9">
        <f>INT(F11199/100)</f>
        <v/>
      </c>
      <c r="I11199" t="n">
        <v>-6</v>
      </c>
      <c r="J11199" t="n">
        <v>0</v>
      </c>
      <c r="K11199" t="n">
        <v>-29</v>
      </c>
      <c r="L11199" t="n">
        <v>0</v>
      </c>
      <c r="M11199" t="n">
        <v>0</v>
      </c>
      <c r="O11199" t="n">
        <v>0</v>
      </c>
    </row>
    <row r="11200">
      <c r="A11200" s="8" t="n">
        <v>46230</v>
      </c>
      <c r="B11200" t="inlineStr">
        <is>
          <t>AA</t>
        </is>
      </c>
      <c r="C11200" s="9">
        <f>_xlfn.XLOOKUP(B11200,Carriers[Code],Carriers[Airline])</f>
        <v/>
      </c>
      <c r="D11200" t="n">
        <v>479</v>
      </c>
      <c r="E11200" t="inlineStr">
        <is>
          <t>DFW</t>
        </is>
      </c>
      <c r="F11200" s="10" t="n">
        <v>857</v>
      </c>
      <c r="G11200" t="inlineStr">
        <is>
          <t>0800-0859</t>
        </is>
      </c>
      <c r="H11200" s="9">
        <f>INT(F11200/100)</f>
        <v/>
      </c>
      <c r="I11200" t="n">
        <v>-2</v>
      </c>
      <c r="J11200" t="n">
        <v>0</v>
      </c>
      <c r="K11200" t="n">
        <v>-29</v>
      </c>
      <c r="L11200" t="n">
        <v>0</v>
      </c>
      <c r="M11200" t="n">
        <v>0</v>
      </c>
      <c r="O11200" t="n">
        <v>0</v>
      </c>
    </row>
    <row r="11201">
      <c r="A11201" s="8" t="n">
        <v>46230</v>
      </c>
      <c r="B11201" t="inlineStr">
        <is>
          <t>AA</t>
        </is>
      </c>
      <c r="C11201" s="9">
        <f>_xlfn.XLOOKUP(B11201,Carriers[Code],Carriers[Airline])</f>
        <v/>
      </c>
      <c r="D11201" t="n">
        <v>1239</v>
      </c>
      <c r="E11201" t="inlineStr">
        <is>
          <t>ORD</t>
        </is>
      </c>
      <c r="F11201" s="10" t="n">
        <v>858</v>
      </c>
      <c r="G11201" t="inlineStr">
        <is>
          <t>0800-0859</t>
        </is>
      </c>
      <c r="H11201" s="9">
        <f>INT(F11201/100)</f>
        <v/>
      </c>
      <c r="I11201" t="n">
        <v>-7</v>
      </c>
      <c r="J11201" t="n">
        <v>0</v>
      </c>
      <c r="K11201" t="n">
        <v>-38</v>
      </c>
      <c r="L11201" t="n">
        <v>0</v>
      </c>
      <c r="M11201" t="n">
        <v>0</v>
      </c>
      <c r="O11201" t="n">
        <v>0</v>
      </c>
    </row>
    <row r="11202">
      <c r="A11202" s="8" t="n">
        <v>46230</v>
      </c>
      <c r="B11202" t="inlineStr">
        <is>
          <t>AA</t>
        </is>
      </c>
      <c r="C11202" s="9">
        <f>_xlfn.XLOOKUP(B11202,Carriers[Code],Carriers[Airline])</f>
        <v/>
      </c>
      <c r="D11202" t="n">
        <v>2735</v>
      </c>
      <c r="E11202" t="inlineStr">
        <is>
          <t>MCO</t>
        </is>
      </c>
      <c r="F11202" s="10" t="n">
        <v>900</v>
      </c>
      <c r="G11202" t="inlineStr">
        <is>
          <t>0900-0959</t>
        </is>
      </c>
      <c r="H11202" s="9">
        <f>INT(F11202/100)</f>
        <v/>
      </c>
      <c r="I11202" t="n">
        <v>-6</v>
      </c>
      <c r="J11202" t="n">
        <v>0</v>
      </c>
      <c r="K11202" t="n">
        <v>-26</v>
      </c>
      <c r="L11202" t="n">
        <v>0</v>
      </c>
      <c r="M11202" t="n">
        <v>0</v>
      </c>
      <c r="O11202" t="n">
        <v>0</v>
      </c>
    </row>
    <row r="11203">
      <c r="A11203" s="8" t="n">
        <v>46230</v>
      </c>
      <c r="B11203" t="inlineStr">
        <is>
          <t>AS</t>
        </is>
      </c>
      <c r="C11203" s="9">
        <f>_xlfn.XLOOKUP(B11203,Carriers[Code],Carriers[Airline])</f>
        <v/>
      </c>
      <c r="D11203" t="n">
        <v>338</v>
      </c>
      <c r="E11203" t="inlineStr">
        <is>
          <t>SEA</t>
        </is>
      </c>
      <c r="F11203" s="10" t="n">
        <v>900</v>
      </c>
      <c r="G11203" t="inlineStr">
        <is>
          <t>0900-0959</t>
        </is>
      </c>
      <c r="H11203" s="9">
        <f>INT(F11203/100)</f>
        <v/>
      </c>
      <c r="I11203" t="n">
        <v>-4</v>
      </c>
      <c r="J11203" t="n">
        <v>0</v>
      </c>
      <c r="K11203" t="n">
        <v>-8</v>
      </c>
      <c r="L11203" t="n">
        <v>0</v>
      </c>
      <c r="M11203" t="n">
        <v>0</v>
      </c>
      <c r="O11203" t="n">
        <v>0</v>
      </c>
    </row>
    <row r="11204">
      <c r="A11204" s="8" t="n">
        <v>46230</v>
      </c>
      <c r="B11204" t="inlineStr">
        <is>
          <t>DL</t>
        </is>
      </c>
      <c r="C11204" s="9">
        <f>_xlfn.XLOOKUP(B11204,Carriers[Code],Carriers[Airline])</f>
        <v/>
      </c>
      <c r="D11204" t="n">
        <v>816</v>
      </c>
      <c r="E11204" t="inlineStr">
        <is>
          <t>SAT</t>
        </is>
      </c>
      <c r="F11204" s="10" t="n">
        <v>900</v>
      </c>
      <c r="G11204" t="inlineStr">
        <is>
          <t>0900-0959</t>
        </is>
      </c>
      <c r="H11204" s="9">
        <f>INT(F11204/100)</f>
        <v/>
      </c>
      <c r="I11204" t="n">
        <v>-9</v>
      </c>
      <c r="J11204" t="n">
        <v>0</v>
      </c>
      <c r="K11204" t="n">
        <v>-30</v>
      </c>
      <c r="L11204" t="n">
        <v>0</v>
      </c>
      <c r="M11204" t="n">
        <v>0</v>
      </c>
      <c r="O11204" t="n">
        <v>0</v>
      </c>
    </row>
    <row r="11205">
      <c r="A11205" s="8" t="n">
        <v>46230</v>
      </c>
      <c r="B11205" t="inlineStr">
        <is>
          <t>YX</t>
        </is>
      </c>
      <c r="C11205" s="9">
        <f>_xlfn.XLOOKUP(B11205,Carriers[Code],Carriers[Airline])</f>
        <v/>
      </c>
      <c r="D11205" t="n">
        <v>5732</v>
      </c>
      <c r="E11205" t="inlineStr">
        <is>
          <t>LGA</t>
        </is>
      </c>
      <c r="F11205" s="10" t="n">
        <v>900</v>
      </c>
      <c r="G11205" t="inlineStr">
        <is>
          <t>0900-0959</t>
        </is>
      </c>
      <c r="H11205" s="9">
        <f>INT(F11205/100)</f>
        <v/>
      </c>
      <c r="I11205" t="n">
        <v>-9</v>
      </c>
      <c r="J11205" t="n">
        <v>0</v>
      </c>
      <c r="K11205" t="n">
        <v>-23</v>
      </c>
      <c r="L11205" t="n">
        <v>0</v>
      </c>
      <c r="M11205" t="n">
        <v>0</v>
      </c>
      <c r="O11205" t="n">
        <v>0</v>
      </c>
    </row>
    <row r="11206">
      <c r="A11206" s="8" t="n">
        <v>46230</v>
      </c>
      <c r="B11206" t="inlineStr">
        <is>
          <t>B6</t>
        </is>
      </c>
      <c r="C11206" s="9">
        <f>_xlfn.XLOOKUP(B11206,Carriers[Code],Carriers[Airline])</f>
        <v/>
      </c>
      <c r="D11206" t="n">
        <v>21</v>
      </c>
      <c r="E11206" t="inlineStr">
        <is>
          <t>PBI</t>
        </is>
      </c>
      <c r="F11206" s="10" t="n">
        <v>902</v>
      </c>
      <c r="G11206" t="inlineStr">
        <is>
          <t>0900-0959</t>
        </is>
      </c>
      <c r="H11206" s="9">
        <f>INT(F11206/100)</f>
        <v/>
      </c>
      <c r="I11206" t="n">
        <v>-7</v>
      </c>
      <c r="J11206" t="n">
        <v>0</v>
      </c>
      <c r="K11206" t="n">
        <v>-27</v>
      </c>
      <c r="L11206" t="n">
        <v>0</v>
      </c>
      <c r="M11206" t="n">
        <v>0</v>
      </c>
      <c r="O11206" t="n">
        <v>0</v>
      </c>
    </row>
    <row r="11207">
      <c r="A11207" s="8" t="n">
        <v>46230</v>
      </c>
      <c r="B11207" t="inlineStr">
        <is>
          <t>DL</t>
        </is>
      </c>
      <c r="C11207" s="9">
        <f>_xlfn.XLOOKUP(B11207,Carriers[Code],Carriers[Airline])</f>
        <v/>
      </c>
      <c r="D11207" t="n">
        <v>456</v>
      </c>
      <c r="E11207" t="inlineStr">
        <is>
          <t>ATL</t>
        </is>
      </c>
      <c r="F11207" s="10" t="n">
        <v>905</v>
      </c>
      <c r="G11207" t="inlineStr">
        <is>
          <t>0900-0959</t>
        </is>
      </c>
      <c r="H11207" s="9">
        <f>INT(F11207/100)</f>
        <v/>
      </c>
      <c r="I11207" t="n">
        <v>-5</v>
      </c>
      <c r="J11207" t="n">
        <v>0</v>
      </c>
      <c r="K11207" t="n">
        <v>-7</v>
      </c>
      <c r="L11207" t="n">
        <v>0</v>
      </c>
      <c r="M11207" t="n">
        <v>0</v>
      </c>
      <c r="O11207" t="n">
        <v>0</v>
      </c>
    </row>
    <row r="11208">
      <c r="A11208" s="8" t="n">
        <v>46230</v>
      </c>
      <c r="B11208" t="inlineStr">
        <is>
          <t>YX</t>
        </is>
      </c>
      <c r="C11208" s="9">
        <f>_xlfn.XLOOKUP(B11208,Carriers[Code],Carriers[Airline])</f>
        <v/>
      </c>
      <c r="D11208" t="n">
        <v>5720</v>
      </c>
      <c r="E11208" t="inlineStr">
        <is>
          <t>JFK</t>
        </is>
      </c>
      <c r="F11208" s="10" t="n">
        <v>905</v>
      </c>
      <c r="G11208" t="inlineStr">
        <is>
          <t>0900-0959</t>
        </is>
      </c>
      <c r="H11208" s="9">
        <f>INT(F11208/100)</f>
        <v/>
      </c>
      <c r="I11208" t="n">
        <v>-7</v>
      </c>
      <c r="J11208" t="n">
        <v>0</v>
      </c>
      <c r="K11208" t="n">
        <v>-11</v>
      </c>
      <c r="L11208" t="n">
        <v>0</v>
      </c>
      <c r="M11208" t="n">
        <v>0</v>
      </c>
      <c r="O11208" t="n">
        <v>0</v>
      </c>
    </row>
    <row r="11209">
      <c r="A11209" s="8" t="n">
        <v>46230</v>
      </c>
      <c r="B11209" t="inlineStr">
        <is>
          <t>UA</t>
        </is>
      </c>
      <c r="C11209" s="9">
        <f>_xlfn.XLOOKUP(B11209,Carriers[Code],Carriers[Airline])</f>
        <v/>
      </c>
      <c r="D11209" t="n">
        <v>2002</v>
      </c>
      <c r="E11209" t="inlineStr">
        <is>
          <t>SFO</t>
        </is>
      </c>
      <c r="F11209" s="10" t="n">
        <v>907</v>
      </c>
      <c r="G11209" t="inlineStr">
        <is>
          <t>0900-0959</t>
        </is>
      </c>
      <c r="H11209" s="9">
        <f>INT(F11209/100)</f>
        <v/>
      </c>
      <c r="I11209" t="n">
        <v>52</v>
      </c>
      <c r="J11209" t="n">
        <v>1</v>
      </c>
      <c r="K11209" t="n">
        <v>34</v>
      </c>
      <c r="L11209" t="n">
        <v>1</v>
      </c>
      <c r="M11209" t="n">
        <v>0</v>
      </c>
      <c r="O11209" t="n">
        <v>0</v>
      </c>
      <c r="P11209" t="n">
        <v>0</v>
      </c>
      <c r="Q11209" t="n">
        <v>0</v>
      </c>
      <c r="R11209" t="n">
        <v>34</v>
      </c>
      <c r="S11209" t="n">
        <v>0</v>
      </c>
      <c r="T11209" t="n">
        <v>0</v>
      </c>
    </row>
    <row r="11210">
      <c r="A11210" s="8" t="n">
        <v>46230</v>
      </c>
      <c r="B11210" t="inlineStr">
        <is>
          <t>YX</t>
        </is>
      </c>
      <c r="C11210" s="9">
        <f>_xlfn.XLOOKUP(B11210,Carriers[Code],Carriers[Airline])</f>
        <v/>
      </c>
      <c r="D11210" t="n">
        <v>5614</v>
      </c>
      <c r="E11210" t="inlineStr">
        <is>
          <t>MKE</t>
        </is>
      </c>
      <c r="F11210" s="10" t="n">
        <v>910</v>
      </c>
      <c r="G11210" t="inlineStr">
        <is>
          <t>0900-0959</t>
        </is>
      </c>
      <c r="H11210" s="9">
        <f>INT(F11210/100)</f>
        <v/>
      </c>
      <c r="I11210" t="n">
        <v>-6</v>
      </c>
      <c r="J11210" t="n">
        <v>0</v>
      </c>
      <c r="K11210" t="n">
        <v>-9</v>
      </c>
      <c r="L11210" t="n">
        <v>0</v>
      </c>
      <c r="M11210" t="n">
        <v>0</v>
      </c>
      <c r="O11210" t="n">
        <v>0</v>
      </c>
    </row>
    <row r="11211">
      <c r="A11211" s="8" t="n">
        <v>46230</v>
      </c>
      <c r="B11211" t="inlineStr">
        <is>
          <t>B6</t>
        </is>
      </c>
      <c r="C11211" s="9">
        <f>_xlfn.XLOOKUP(B11211,Carriers[Code],Carriers[Airline])</f>
        <v/>
      </c>
      <c r="D11211" t="n">
        <v>2033</v>
      </c>
      <c r="E11211" t="inlineStr">
        <is>
          <t>IAH</t>
        </is>
      </c>
      <c r="F11211" s="10" t="n">
        <v>915</v>
      </c>
      <c r="G11211" t="inlineStr">
        <is>
          <t>0900-0959</t>
        </is>
      </c>
      <c r="H11211" s="9">
        <f>INT(F11211/100)</f>
        <v/>
      </c>
      <c r="I11211" t="n">
        <v>9</v>
      </c>
      <c r="J11211" t="n">
        <v>0</v>
      </c>
      <c r="K11211" t="n">
        <v>36</v>
      </c>
      <c r="L11211" t="n">
        <v>1</v>
      </c>
      <c r="M11211" t="n">
        <v>0</v>
      </c>
      <c r="O11211" t="n">
        <v>0</v>
      </c>
      <c r="P11211" t="n">
        <v>0</v>
      </c>
      <c r="Q11211" t="n">
        <v>0</v>
      </c>
      <c r="R11211" t="n">
        <v>27</v>
      </c>
      <c r="S11211" t="n">
        <v>0</v>
      </c>
      <c r="T11211" t="n">
        <v>9</v>
      </c>
    </row>
    <row r="11212">
      <c r="A11212" s="8" t="n">
        <v>46230</v>
      </c>
      <c r="B11212" t="inlineStr">
        <is>
          <t>DL</t>
        </is>
      </c>
      <c r="C11212" s="9">
        <f>_xlfn.XLOOKUP(B11212,Carriers[Code],Carriers[Airline])</f>
        <v/>
      </c>
      <c r="D11212" t="n">
        <v>1748</v>
      </c>
      <c r="E11212" t="inlineStr">
        <is>
          <t>DTW</t>
        </is>
      </c>
      <c r="F11212" s="10" t="n">
        <v>915</v>
      </c>
      <c r="G11212" t="inlineStr">
        <is>
          <t>0900-0959</t>
        </is>
      </c>
      <c r="H11212" s="9">
        <f>INT(F11212/100)</f>
        <v/>
      </c>
      <c r="I11212" t="n">
        <v>-5</v>
      </c>
      <c r="J11212" t="n">
        <v>0</v>
      </c>
      <c r="K11212" t="n">
        <v>3</v>
      </c>
      <c r="L11212" t="n">
        <v>0</v>
      </c>
      <c r="M11212" t="n">
        <v>0</v>
      </c>
      <c r="O11212" t="n">
        <v>0</v>
      </c>
    </row>
    <row r="11213">
      <c r="A11213" s="8" t="n">
        <v>46230</v>
      </c>
      <c r="B11213" t="inlineStr">
        <is>
          <t>YX</t>
        </is>
      </c>
      <c r="C11213" s="9">
        <f>_xlfn.XLOOKUP(B11213,Carriers[Code],Carriers[Airline])</f>
        <v/>
      </c>
      <c r="D11213" t="n">
        <v>5693</v>
      </c>
      <c r="E11213" t="inlineStr">
        <is>
          <t>DCA</t>
        </is>
      </c>
      <c r="F11213" s="10" t="n">
        <v>915</v>
      </c>
      <c r="G11213" t="inlineStr">
        <is>
          <t>0900-0959</t>
        </is>
      </c>
      <c r="H11213" s="9">
        <f>INT(F11213/100)</f>
        <v/>
      </c>
      <c r="I11213" t="n">
        <v>-5</v>
      </c>
      <c r="J11213" t="n">
        <v>0</v>
      </c>
      <c r="K11213" t="n">
        <v>-15</v>
      </c>
      <c r="L11213" t="n">
        <v>0</v>
      </c>
      <c r="M11213" t="n">
        <v>0</v>
      </c>
      <c r="O11213" t="n">
        <v>0</v>
      </c>
    </row>
    <row r="11214">
      <c r="A11214" s="8" t="n">
        <v>46230</v>
      </c>
      <c r="B11214" t="inlineStr">
        <is>
          <t>AA</t>
        </is>
      </c>
      <c r="C11214" s="9">
        <f>_xlfn.XLOOKUP(B11214,Carriers[Code],Carriers[Airline])</f>
        <v/>
      </c>
      <c r="D11214" t="n">
        <v>1605</v>
      </c>
      <c r="E11214" t="inlineStr">
        <is>
          <t>DCA</t>
        </is>
      </c>
      <c r="F11214" s="10" t="n">
        <v>918</v>
      </c>
      <c r="G11214" t="inlineStr">
        <is>
          <t>0900-0959</t>
        </is>
      </c>
      <c r="H11214" s="9">
        <f>INT(F11214/100)</f>
        <v/>
      </c>
      <c r="I11214" t="n">
        <v>-9</v>
      </c>
      <c r="J11214" t="n">
        <v>0</v>
      </c>
      <c r="K11214" t="n">
        <v>-1</v>
      </c>
      <c r="L11214" t="n">
        <v>0</v>
      </c>
      <c r="M11214" t="n">
        <v>0</v>
      </c>
      <c r="O11214" t="n">
        <v>0</v>
      </c>
    </row>
    <row r="11215">
      <c r="A11215" s="8" t="n">
        <v>46230</v>
      </c>
      <c r="B11215" t="inlineStr">
        <is>
          <t>DL</t>
        </is>
      </c>
      <c r="C11215" s="9">
        <f>_xlfn.XLOOKUP(B11215,Carriers[Code],Carriers[Airline])</f>
        <v/>
      </c>
      <c r="D11215" t="n">
        <v>1245</v>
      </c>
      <c r="E11215" t="inlineStr">
        <is>
          <t>PBI</t>
        </is>
      </c>
      <c r="F11215" s="10" t="n">
        <v>920</v>
      </c>
      <c r="G11215" t="inlineStr">
        <is>
          <t>0900-0959</t>
        </is>
      </c>
      <c r="H11215" s="9">
        <f>INT(F11215/100)</f>
        <v/>
      </c>
      <c r="I11215" t="n">
        <v>-8</v>
      </c>
      <c r="J11215" t="n">
        <v>0</v>
      </c>
      <c r="K11215" t="n">
        <v>-25</v>
      </c>
      <c r="L11215" t="n">
        <v>0</v>
      </c>
      <c r="M11215" t="n">
        <v>0</v>
      </c>
      <c r="O11215" t="n">
        <v>0</v>
      </c>
    </row>
    <row r="11216">
      <c r="A11216" s="8" t="n">
        <v>46230</v>
      </c>
      <c r="B11216" t="inlineStr">
        <is>
          <t>YX</t>
        </is>
      </c>
      <c r="C11216" s="9">
        <f>_xlfn.XLOOKUP(B11216,Carriers[Code],Carriers[Airline])</f>
        <v/>
      </c>
      <c r="D11216" t="n">
        <v>5809</v>
      </c>
      <c r="E11216" t="inlineStr">
        <is>
          <t>ORF</t>
        </is>
      </c>
      <c r="F11216" s="10" t="n">
        <v>920</v>
      </c>
      <c r="G11216" t="inlineStr">
        <is>
          <t>0900-0959</t>
        </is>
      </c>
      <c r="H11216" s="9">
        <f>INT(F11216/100)</f>
        <v/>
      </c>
      <c r="I11216" t="n">
        <v>-8</v>
      </c>
      <c r="J11216" t="n">
        <v>0</v>
      </c>
      <c r="K11216" t="n">
        <v>-18</v>
      </c>
      <c r="L11216" t="n">
        <v>0</v>
      </c>
      <c r="M11216" t="n">
        <v>0</v>
      </c>
      <c r="O11216" t="n">
        <v>0</v>
      </c>
    </row>
    <row r="11217">
      <c r="A11217" s="8" t="n">
        <v>46230</v>
      </c>
      <c r="B11217" t="inlineStr">
        <is>
          <t>B6</t>
        </is>
      </c>
      <c r="C11217" s="9">
        <f>_xlfn.XLOOKUP(B11217,Carriers[Code],Carriers[Airline])</f>
        <v/>
      </c>
      <c r="D11217" t="n">
        <v>1324</v>
      </c>
      <c r="E11217" t="inlineStr">
        <is>
          <t>MVY</t>
        </is>
      </c>
      <c r="F11217" s="10" t="n">
        <v>921</v>
      </c>
      <c r="G11217" t="inlineStr">
        <is>
          <t>0900-0959</t>
        </is>
      </c>
      <c r="H11217" s="9">
        <f>INT(F11217/100)</f>
        <v/>
      </c>
      <c r="I11217" t="n">
        <v>10</v>
      </c>
      <c r="J11217" t="n">
        <v>0</v>
      </c>
      <c r="K11217" t="n">
        <v>9</v>
      </c>
      <c r="L11217" t="n">
        <v>0</v>
      </c>
      <c r="M11217" t="n">
        <v>0</v>
      </c>
      <c r="O11217" t="n">
        <v>0</v>
      </c>
    </row>
    <row r="11218">
      <c r="A11218" s="8" t="n">
        <v>46230</v>
      </c>
      <c r="B11218" t="inlineStr">
        <is>
          <t>YX</t>
        </is>
      </c>
      <c r="C11218" s="9">
        <f>_xlfn.XLOOKUP(B11218,Carriers[Code],Carriers[Airline])</f>
        <v/>
      </c>
      <c r="D11218" t="n">
        <v>4666</v>
      </c>
      <c r="E11218" t="inlineStr">
        <is>
          <t>BUF</t>
        </is>
      </c>
      <c r="F11218" s="10" t="n">
        <v>921</v>
      </c>
      <c r="G11218" t="inlineStr">
        <is>
          <t>0900-0959</t>
        </is>
      </c>
      <c r="H11218" s="9">
        <f>INT(F11218/100)</f>
        <v/>
      </c>
      <c r="I11218" t="n">
        <v>-1</v>
      </c>
      <c r="J11218" t="n">
        <v>0</v>
      </c>
      <c r="K11218" t="n">
        <v>-23</v>
      </c>
      <c r="L11218" t="n">
        <v>0</v>
      </c>
      <c r="M11218" t="n">
        <v>0</v>
      </c>
      <c r="O11218" t="n">
        <v>0</v>
      </c>
    </row>
    <row r="11219">
      <c r="A11219" s="8" t="n">
        <v>46230</v>
      </c>
      <c r="B11219" t="inlineStr">
        <is>
          <t>UA</t>
        </is>
      </c>
      <c r="C11219" s="9">
        <f>_xlfn.XLOOKUP(B11219,Carriers[Code],Carriers[Airline])</f>
        <v/>
      </c>
      <c r="D11219" t="n">
        <v>2098</v>
      </c>
      <c r="E11219" t="inlineStr">
        <is>
          <t>IAD</t>
        </is>
      </c>
      <c r="F11219" s="10" t="n">
        <v>925</v>
      </c>
      <c r="G11219" t="inlineStr">
        <is>
          <t>0900-0959</t>
        </is>
      </c>
      <c r="H11219" s="9">
        <f>INT(F11219/100)</f>
        <v/>
      </c>
      <c r="I11219" t="n">
        <v>-5</v>
      </c>
      <c r="J11219" t="n">
        <v>0</v>
      </c>
      <c r="K11219" t="n">
        <v>-11</v>
      </c>
      <c r="L11219" t="n">
        <v>0</v>
      </c>
      <c r="M11219" t="n">
        <v>0</v>
      </c>
      <c r="O11219" t="n">
        <v>0</v>
      </c>
    </row>
    <row r="11220">
      <c r="A11220" s="8" t="n">
        <v>46230</v>
      </c>
      <c r="B11220" t="inlineStr">
        <is>
          <t>YX</t>
        </is>
      </c>
      <c r="C11220" s="9">
        <f>_xlfn.XLOOKUP(B11220,Carriers[Code],Carriers[Airline])</f>
        <v/>
      </c>
      <c r="D11220" t="n">
        <v>5615</v>
      </c>
      <c r="E11220" t="inlineStr">
        <is>
          <t>SDF</t>
        </is>
      </c>
      <c r="F11220" s="10" t="n">
        <v>926</v>
      </c>
      <c r="G11220" t="inlineStr">
        <is>
          <t>0900-0959</t>
        </is>
      </c>
      <c r="H11220" s="9">
        <f>INT(F11220/100)</f>
        <v/>
      </c>
      <c r="I11220" t="n">
        <v>-6</v>
      </c>
      <c r="J11220" t="n">
        <v>0</v>
      </c>
      <c r="K11220" t="n">
        <v>-12</v>
      </c>
      <c r="L11220" t="n">
        <v>0</v>
      </c>
      <c r="M11220" t="n">
        <v>0</v>
      </c>
      <c r="O11220" t="n">
        <v>0</v>
      </c>
    </row>
    <row r="11221">
      <c r="A11221" s="8" t="n">
        <v>46230</v>
      </c>
      <c r="B11221" t="inlineStr">
        <is>
          <t>UA</t>
        </is>
      </c>
      <c r="C11221" s="9">
        <f>_xlfn.XLOOKUP(B11221,Carriers[Code],Carriers[Airline])</f>
        <v/>
      </c>
      <c r="D11221" t="n">
        <v>1307</v>
      </c>
      <c r="E11221" t="inlineStr">
        <is>
          <t>EWR</t>
        </is>
      </c>
      <c r="F11221" s="10" t="n">
        <v>930</v>
      </c>
      <c r="G11221" t="inlineStr">
        <is>
          <t>0900-0959</t>
        </is>
      </c>
      <c r="H11221" s="9">
        <f>INT(F11221/100)</f>
        <v/>
      </c>
      <c r="I11221" t="n">
        <v>-9</v>
      </c>
      <c r="J11221" t="n">
        <v>0</v>
      </c>
      <c r="K11221" t="n">
        <v>-20</v>
      </c>
      <c r="L11221" t="n">
        <v>0</v>
      </c>
      <c r="M11221" t="n">
        <v>0</v>
      </c>
      <c r="O11221" t="n">
        <v>0</v>
      </c>
    </row>
    <row r="11222">
      <c r="A11222" s="8" t="n">
        <v>46230</v>
      </c>
      <c r="B11222" t="inlineStr">
        <is>
          <t>B6</t>
        </is>
      </c>
      <c r="C11222" s="9">
        <f>_xlfn.XLOOKUP(B11222,Carriers[Code],Carriers[Airline])</f>
        <v/>
      </c>
      <c r="D11222" t="n">
        <v>2352</v>
      </c>
      <c r="E11222" t="inlineStr">
        <is>
          <t>ACK</t>
        </is>
      </c>
      <c r="F11222" s="10" t="n">
        <v>934</v>
      </c>
      <c r="G11222" t="inlineStr">
        <is>
          <t>0900-0959</t>
        </is>
      </c>
      <c r="H11222" s="9">
        <f>INT(F11222/100)</f>
        <v/>
      </c>
      <c r="I11222" t="n">
        <v>-9</v>
      </c>
      <c r="J11222" t="n">
        <v>0</v>
      </c>
      <c r="K11222" t="n">
        <v>-3</v>
      </c>
      <c r="L11222" t="n">
        <v>0</v>
      </c>
      <c r="M11222" t="n">
        <v>0</v>
      </c>
      <c r="O11222" t="n">
        <v>0</v>
      </c>
    </row>
    <row r="11223">
      <c r="A11223" s="8" t="n">
        <v>46230</v>
      </c>
      <c r="B11223" t="inlineStr">
        <is>
          <t>YX</t>
        </is>
      </c>
      <c r="C11223" s="9">
        <f>_xlfn.XLOOKUP(B11223,Carriers[Code],Carriers[Airline])</f>
        <v/>
      </c>
      <c r="D11223" t="n">
        <v>4708</v>
      </c>
      <c r="E11223" t="inlineStr">
        <is>
          <t>ACK</t>
        </is>
      </c>
      <c r="F11223" s="10" t="n">
        <v>935</v>
      </c>
      <c r="G11223" t="inlineStr">
        <is>
          <t>0900-0959</t>
        </is>
      </c>
      <c r="H11223" s="9">
        <f>INT(F11223/100)</f>
        <v/>
      </c>
      <c r="I11223" t="n">
        <v>88</v>
      </c>
      <c r="J11223" t="n">
        <v>1</v>
      </c>
      <c r="K11223" t="n">
        <v>64</v>
      </c>
      <c r="L11223" t="n">
        <v>1</v>
      </c>
      <c r="M11223" t="n">
        <v>0</v>
      </c>
      <c r="O11223" t="n">
        <v>0</v>
      </c>
      <c r="P11223" t="n">
        <v>0</v>
      </c>
      <c r="Q11223" t="n">
        <v>0</v>
      </c>
      <c r="R11223" t="n">
        <v>0</v>
      </c>
      <c r="S11223" t="n">
        <v>0</v>
      </c>
      <c r="T11223" t="n">
        <v>64</v>
      </c>
    </row>
    <row r="11224">
      <c r="A11224" s="8" t="n">
        <v>46230</v>
      </c>
      <c r="B11224" t="inlineStr">
        <is>
          <t>AA</t>
        </is>
      </c>
      <c r="C11224" s="9">
        <f>_xlfn.XLOOKUP(B11224,Carriers[Code],Carriers[Airline])</f>
        <v/>
      </c>
      <c r="D11224" t="n">
        <v>3225</v>
      </c>
      <c r="E11224" t="inlineStr">
        <is>
          <t>PHL</t>
        </is>
      </c>
      <c r="F11224" s="10" t="n">
        <v>937</v>
      </c>
      <c r="G11224" t="inlineStr">
        <is>
          <t>0900-0959</t>
        </is>
      </c>
      <c r="H11224" s="9">
        <f>INT(F11224/100)</f>
        <v/>
      </c>
      <c r="I11224" t="n">
        <v>-8</v>
      </c>
      <c r="J11224" t="n">
        <v>0</v>
      </c>
      <c r="K11224" t="n">
        <v>-19</v>
      </c>
      <c r="L11224" t="n">
        <v>0</v>
      </c>
      <c r="M11224" t="n">
        <v>0</v>
      </c>
      <c r="O11224" t="n">
        <v>0</v>
      </c>
    </row>
    <row r="11225">
      <c r="A11225" s="8" t="n">
        <v>46230</v>
      </c>
      <c r="B11225" t="inlineStr">
        <is>
          <t>UA</t>
        </is>
      </c>
      <c r="C11225" s="9">
        <f>_xlfn.XLOOKUP(B11225,Carriers[Code],Carriers[Airline])</f>
        <v/>
      </c>
      <c r="D11225" t="n">
        <v>662</v>
      </c>
      <c r="E11225" t="inlineStr">
        <is>
          <t>DEN</t>
        </is>
      </c>
      <c r="F11225" s="10" t="n">
        <v>940</v>
      </c>
      <c r="G11225" t="inlineStr">
        <is>
          <t>0900-0959</t>
        </is>
      </c>
      <c r="H11225" s="9">
        <f>INT(F11225/100)</f>
        <v/>
      </c>
      <c r="I11225" t="n">
        <v>-1</v>
      </c>
      <c r="J11225" t="n">
        <v>0</v>
      </c>
      <c r="K11225" t="n">
        <v>-12</v>
      </c>
      <c r="L11225" t="n">
        <v>0</v>
      </c>
      <c r="M11225" t="n">
        <v>0</v>
      </c>
      <c r="O11225" t="n">
        <v>0</v>
      </c>
    </row>
    <row r="11226">
      <c r="A11226" s="8" t="n">
        <v>46230</v>
      </c>
      <c r="B11226" t="inlineStr">
        <is>
          <t>B6</t>
        </is>
      </c>
      <c r="C11226" s="9">
        <f>_xlfn.XLOOKUP(B11226,Carriers[Code],Carriers[Airline])</f>
        <v/>
      </c>
      <c r="D11226" t="n">
        <v>267</v>
      </c>
      <c r="E11226" t="inlineStr">
        <is>
          <t>CHS</t>
        </is>
      </c>
      <c r="F11226" s="10" t="n">
        <v>945</v>
      </c>
      <c r="G11226" t="inlineStr">
        <is>
          <t>0900-0959</t>
        </is>
      </c>
      <c r="H11226" s="9">
        <f>INT(F11226/100)</f>
        <v/>
      </c>
      <c r="I11226" t="n">
        <v>4</v>
      </c>
      <c r="J11226" t="n">
        <v>0</v>
      </c>
      <c r="K11226" t="n">
        <v>-3</v>
      </c>
      <c r="L11226" t="n">
        <v>0</v>
      </c>
      <c r="M11226" t="n">
        <v>0</v>
      </c>
      <c r="O11226" t="n">
        <v>0</v>
      </c>
    </row>
    <row r="11227">
      <c r="A11227" s="8" t="n">
        <v>46230</v>
      </c>
      <c r="B11227" t="inlineStr">
        <is>
          <t>B6</t>
        </is>
      </c>
      <c r="C11227" s="9">
        <f>_xlfn.XLOOKUP(B11227,Carriers[Code],Carriers[Airline])</f>
        <v/>
      </c>
      <c r="D11227" t="n">
        <v>1833</v>
      </c>
      <c r="E11227" t="inlineStr">
        <is>
          <t>SFO</t>
        </is>
      </c>
      <c r="F11227" s="10" t="n">
        <v>950</v>
      </c>
      <c r="G11227" t="inlineStr">
        <is>
          <t>0900-0959</t>
        </is>
      </c>
      <c r="H11227" s="9">
        <f>INT(F11227/100)</f>
        <v/>
      </c>
      <c r="I11227" t="n">
        <v>72</v>
      </c>
      <c r="J11227" t="n">
        <v>1</v>
      </c>
      <c r="K11227" t="n">
        <v>65</v>
      </c>
      <c r="L11227" t="n">
        <v>1</v>
      </c>
      <c r="M11227" t="n">
        <v>0</v>
      </c>
      <c r="O11227" t="n">
        <v>0</v>
      </c>
      <c r="P11227" t="n">
        <v>0</v>
      </c>
      <c r="Q11227" t="n">
        <v>0</v>
      </c>
      <c r="R11227" t="n">
        <v>65</v>
      </c>
      <c r="S11227" t="n">
        <v>0</v>
      </c>
      <c r="T11227" t="n">
        <v>0</v>
      </c>
    </row>
    <row r="11228">
      <c r="A11228" s="8" t="n">
        <v>46230</v>
      </c>
      <c r="B11228" t="inlineStr">
        <is>
          <t>UA</t>
        </is>
      </c>
      <c r="C11228" s="9">
        <f>_xlfn.XLOOKUP(B11228,Carriers[Code],Carriers[Airline])</f>
        <v/>
      </c>
      <c r="D11228" t="n">
        <v>1349</v>
      </c>
      <c r="E11228" t="inlineStr">
        <is>
          <t>ORD</t>
        </is>
      </c>
      <c r="F11228" s="10" t="n">
        <v>950</v>
      </c>
      <c r="G11228" t="inlineStr">
        <is>
          <t>0900-0959</t>
        </is>
      </c>
      <c r="H11228" s="9">
        <f>INT(F11228/100)</f>
        <v/>
      </c>
      <c r="I11228" t="n">
        <v>-10</v>
      </c>
      <c r="J11228" t="n">
        <v>0</v>
      </c>
      <c r="K11228" t="n">
        <v>-12</v>
      </c>
      <c r="L11228" t="n">
        <v>0</v>
      </c>
      <c r="M11228" t="n">
        <v>0</v>
      </c>
      <c r="O11228" t="n">
        <v>0</v>
      </c>
    </row>
    <row r="11229">
      <c r="A11229" s="8" t="n">
        <v>46230</v>
      </c>
      <c r="B11229" t="inlineStr">
        <is>
          <t>B6</t>
        </is>
      </c>
      <c r="C11229" s="9">
        <f>_xlfn.XLOOKUP(B11229,Carriers[Code],Carriers[Airline])</f>
        <v/>
      </c>
      <c r="D11229" t="n">
        <v>395</v>
      </c>
      <c r="E11229" t="inlineStr">
        <is>
          <t>PDX</t>
        </is>
      </c>
      <c r="F11229" s="10" t="n">
        <v>955</v>
      </c>
      <c r="G11229" t="inlineStr">
        <is>
          <t>0900-0959</t>
        </is>
      </c>
      <c r="H11229" s="9">
        <f>INT(F11229/100)</f>
        <v/>
      </c>
      <c r="I11229" t="n">
        <v>-8</v>
      </c>
      <c r="J11229" t="n">
        <v>0</v>
      </c>
      <c r="K11229" t="n">
        <v>7</v>
      </c>
      <c r="L11229" t="n">
        <v>0</v>
      </c>
      <c r="M11229" t="n">
        <v>0</v>
      </c>
      <c r="O11229" t="n">
        <v>0</v>
      </c>
    </row>
    <row r="11230">
      <c r="A11230" s="8" t="n">
        <v>46230</v>
      </c>
      <c r="B11230" t="inlineStr">
        <is>
          <t>MQ</t>
        </is>
      </c>
      <c r="C11230" s="9">
        <f>_xlfn.XLOOKUP(B11230,Carriers[Code],Carriers[Airline])</f>
        <v/>
      </c>
      <c r="D11230" t="n">
        <v>4171</v>
      </c>
      <c r="E11230" t="inlineStr">
        <is>
          <t>ROC</t>
        </is>
      </c>
      <c r="F11230" s="10" t="n">
        <v>955</v>
      </c>
      <c r="G11230" t="inlineStr">
        <is>
          <t>0900-0959</t>
        </is>
      </c>
      <c r="H11230" s="9">
        <f>INT(F11230/100)</f>
        <v/>
      </c>
      <c r="I11230" t="n">
        <v>-9</v>
      </c>
      <c r="J11230" t="n">
        <v>0</v>
      </c>
      <c r="K11230" t="n">
        <v>-29</v>
      </c>
      <c r="L11230" t="n">
        <v>0</v>
      </c>
      <c r="M11230" t="n">
        <v>0</v>
      </c>
      <c r="O11230" t="n">
        <v>0</v>
      </c>
    </row>
    <row r="11231">
      <c r="A11231" s="8" t="n">
        <v>46230</v>
      </c>
      <c r="B11231" t="inlineStr">
        <is>
          <t>DL</t>
        </is>
      </c>
      <c r="C11231" s="9">
        <f>_xlfn.XLOOKUP(B11231,Carriers[Code],Carriers[Airline])</f>
        <v/>
      </c>
      <c r="D11231" t="n">
        <v>2118</v>
      </c>
      <c r="E11231" t="inlineStr">
        <is>
          <t>RDU</t>
        </is>
      </c>
      <c r="F11231" s="10" t="n">
        <v>1000</v>
      </c>
      <c r="G11231" t="inlineStr">
        <is>
          <t>1000-1059</t>
        </is>
      </c>
      <c r="H11231" s="9">
        <f>INT(F11231/100)</f>
        <v/>
      </c>
      <c r="I11231" t="n">
        <v>-6</v>
      </c>
      <c r="J11231" t="n">
        <v>0</v>
      </c>
      <c r="K11231" t="n">
        <v>-24</v>
      </c>
      <c r="L11231" t="n">
        <v>0</v>
      </c>
      <c r="M11231" t="n">
        <v>0</v>
      </c>
      <c r="O11231" t="n">
        <v>0</v>
      </c>
    </row>
    <row r="11232">
      <c r="A11232" s="8" t="n">
        <v>46230</v>
      </c>
      <c r="B11232" t="inlineStr">
        <is>
          <t>YX</t>
        </is>
      </c>
      <c r="C11232" s="9">
        <f>_xlfn.XLOOKUP(B11232,Carriers[Code],Carriers[Airline])</f>
        <v/>
      </c>
      <c r="D11232" t="n">
        <v>5744</v>
      </c>
      <c r="E11232" t="inlineStr">
        <is>
          <t>LGA</t>
        </is>
      </c>
      <c r="F11232" s="10" t="n">
        <v>1000</v>
      </c>
      <c r="G11232" t="inlineStr">
        <is>
          <t>1000-1059</t>
        </is>
      </c>
      <c r="H11232" s="9">
        <f>INT(F11232/100)</f>
        <v/>
      </c>
      <c r="I11232" t="n">
        <v>-2</v>
      </c>
      <c r="J11232" t="n">
        <v>0</v>
      </c>
      <c r="K11232" t="n">
        <v>-13</v>
      </c>
      <c r="L11232" t="n">
        <v>0</v>
      </c>
      <c r="M11232" t="n">
        <v>0</v>
      </c>
      <c r="O11232" t="n">
        <v>0</v>
      </c>
    </row>
    <row r="11233">
      <c r="A11233" s="8" t="n">
        <v>46230</v>
      </c>
      <c r="B11233" t="inlineStr">
        <is>
          <t>AA</t>
        </is>
      </c>
      <c r="C11233" s="9">
        <f>_xlfn.XLOOKUP(B11233,Carriers[Code],Carriers[Airline])</f>
        <v/>
      </c>
      <c r="D11233" t="n">
        <v>377</v>
      </c>
      <c r="E11233" t="inlineStr">
        <is>
          <t>PHX</t>
        </is>
      </c>
      <c r="F11233" s="10" t="n">
        <v>1004</v>
      </c>
      <c r="G11233" t="inlineStr">
        <is>
          <t>1000-1059</t>
        </is>
      </c>
      <c r="H11233" s="9">
        <f>INT(F11233/100)</f>
        <v/>
      </c>
      <c r="I11233" t="n">
        <v>-8</v>
      </c>
      <c r="J11233" t="n">
        <v>0</v>
      </c>
      <c r="K11233" t="n">
        <v>-41</v>
      </c>
      <c r="L11233" t="n">
        <v>0</v>
      </c>
      <c r="M11233" t="n">
        <v>0</v>
      </c>
      <c r="O11233" t="n">
        <v>0</v>
      </c>
    </row>
    <row r="11234">
      <c r="A11234" s="8" t="n">
        <v>46230</v>
      </c>
      <c r="B11234" t="inlineStr">
        <is>
          <t>F9</t>
        </is>
      </c>
      <c r="C11234" s="9">
        <f>_xlfn.XLOOKUP(B11234,Carriers[Code],Carriers[Airline])</f>
        <v/>
      </c>
      <c r="D11234" t="n">
        <v>1977</v>
      </c>
      <c r="E11234" t="inlineStr">
        <is>
          <t>MCO</t>
        </is>
      </c>
      <c r="F11234" s="10" t="n">
        <v>1004</v>
      </c>
      <c r="G11234" t="inlineStr">
        <is>
          <t>1000-1059</t>
        </is>
      </c>
      <c r="H11234" s="9">
        <f>INT(F11234/100)</f>
        <v/>
      </c>
      <c r="I11234" t="n">
        <v>-13</v>
      </c>
      <c r="J11234" t="n">
        <v>0</v>
      </c>
      <c r="K11234" t="n">
        <v>-54</v>
      </c>
      <c r="L11234" t="n">
        <v>0</v>
      </c>
      <c r="M11234" t="n">
        <v>0</v>
      </c>
      <c r="O11234" t="n">
        <v>0</v>
      </c>
    </row>
    <row r="11235">
      <c r="A11235" s="8" t="n">
        <v>46230</v>
      </c>
      <c r="B11235" t="inlineStr">
        <is>
          <t>G4</t>
        </is>
      </c>
      <c r="C11235" s="9">
        <f>_xlfn.XLOOKUP(B11235,Carriers[Code],Carriers[Airline])</f>
        <v/>
      </c>
      <c r="D11235" t="n">
        <v>233</v>
      </c>
      <c r="E11235" t="inlineStr">
        <is>
          <t>AVL</t>
        </is>
      </c>
      <c r="F11235" s="10" t="n">
        <v>1004</v>
      </c>
      <c r="G11235" t="inlineStr">
        <is>
          <t>1000-1059</t>
        </is>
      </c>
      <c r="H11235" s="9">
        <f>INT(F11235/100)</f>
        <v/>
      </c>
      <c r="I11235" t="n">
        <v>-11</v>
      </c>
      <c r="J11235" t="n">
        <v>0</v>
      </c>
      <c r="K11235" t="n">
        <v>-25</v>
      </c>
      <c r="L11235" t="n">
        <v>0</v>
      </c>
      <c r="M11235" t="n">
        <v>0</v>
      </c>
      <c r="O11235" t="n">
        <v>0</v>
      </c>
    </row>
    <row r="11236">
      <c r="A11236" s="8" t="n">
        <v>46230</v>
      </c>
      <c r="B11236" t="inlineStr">
        <is>
          <t>YX</t>
        </is>
      </c>
      <c r="C11236" s="9">
        <f>_xlfn.XLOOKUP(B11236,Carriers[Code],Carriers[Airline])</f>
        <v/>
      </c>
      <c r="D11236" t="n">
        <v>5630</v>
      </c>
      <c r="E11236" t="inlineStr">
        <is>
          <t>CLT</t>
        </is>
      </c>
      <c r="F11236" s="10" t="n">
        <v>1005</v>
      </c>
      <c r="G11236" t="inlineStr">
        <is>
          <t>1000-1059</t>
        </is>
      </c>
      <c r="H11236" s="9">
        <f>INT(F11236/100)</f>
        <v/>
      </c>
      <c r="I11236" t="n">
        <v>-5</v>
      </c>
      <c r="J11236" t="n">
        <v>0</v>
      </c>
      <c r="K11236" t="n">
        <v>-12</v>
      </c>
      <c r="L11236" t="n">
        <v>0</v>
      </c>
      <c r="M11236" t="n">
        <v>0</v>
      </c>
      <c r="O11236" t="n">
        <v>0</v>
      </c>
    </row>
    <row r="11237">
      <c r="A11237" s="8" t="n">
        <v>46230</v>
      </c>
      <c r="B11237" t="inlineStr">
        <is>
          <t>B6</t>
        </is>
      </c>
      <c r="C11237" s="9">
        <f>_xlfn.XLOOKUP(B11237,Carriers[Code],Carriers[Airline])</f>
        <v/>
      </c>
      <c r="D11237" t="n">
        <v>861</v>
      </c>
      <c r="E11237" t="inlineStr">
        <is>
          <t>SJU</t>
        </is>
      </c>
      <c r="F11237" s="10" t="n">
        <v>1010</v>
      </c>
      <c r="G11237" t="inlineStr">
        <is>
          <t>1000-1059</t>
        </is>
      </c>
      <c r="H11237" s="9">
        <f>INT(F11237/100)</f>
        <v/>
      </c>
      <c r="I11237" t="n">
        <v>83</v>
      </c>
      <c r="J11237" t="n">
        <v>1</v>
      </c>
      <c r="K11237" t="n">
        <v>73</v>
      </c>
      <c r="L11237" t="n">
        <v>1</v>
      </c>
      <c r="M11237" t="n">
        <v>0</v>
      </c>
      <c r="O11237" t="n">
        <v>0</v>
      </c>
      <c r="P11237" t="n">
        <v>69</v>
      </c>
      <c r="Q11237" t="n">
        <v>0</v>
      </c>
      <c r="R11237" t="n">
        <v>0</v>
      </c>
      <c r="S11237" t="n">
        <v>0</v>
      </c>
      <c r="T11237" t="n">
        <v>4</v>
      </c>
    </row>
    <row r="11238">
      <c r="A11238" s="8" t="n">
        <v>46230</v>
      </c>
      <c r="B11238" t="inlineStr">
        <is>
          <t>YX</t>
        </is>
      </c>
      <c r="C11238" s="9">
        <f>_xlfn.XLOOKUP(B11238,Carriers[Code],Carriers[Airline])</f>
        <v/>
      </c>
      <c r="D11238" t="n">
        <v>4516</v>
      </c>
      <c r="E11238" t="inlineStr">
        <is>
          <t>TVC</t>
        </is>
      </c>
      <c r="F11238" s="10" t="n">
        <v>1010</v>
      </c>
      <c r="G11238" t="inlineStr">
        <is>
          <t>1000-1059</t>
        </is>
      </c>
      <c r="H11238" s="9">
        <f>INT(F11238/100)</f>
        <v/>
      </c>
      <c r="I11238" t="n">
        <v>1</v>
      </c>
      <c r="J11238" t="n">
        <v>0</v>
      </c>
      <c r="K11238" t="n">
        <v>-20</v>
      </c>
      <c r="L11238" t="n">
        <v>0</v>
      </c>
      <c r="M11238" t="n">
        <v>0</v>
      </c>
      <c r="O11238" t="n">
        <v>0</v>
      </c>
    </row>
    <row r="11239">
      <c r="A11239" s="8" t="n">
        <v>46230</v>
      </c>
      <c r="B11239" t="inlineStr">
        <is>
          <t>DL</t>
        </is>
      </c>
      <c r="C11239" s="9">
        <f>_xlfn.XLOOKUP(B11239,Carriers[Code],Carriers[Airline])</f>
        <v/>
      </c>
      <c r="D11239" t="n">
        <v>860</v>
      </c>
      <c r="E11239" t="inlineStr">
        <is>
          <t>SFO</t>
        </is>
      </c>
      <c r="F11239" s="10" t="n">
        <v>1011</v>
      </c>
      <c r="G11239" t="inlineStr">
        <is>
          <t>1000-1059</t>
        </is>
      </c>
      <c r="H11239" s="9">
        <f>INT(F11239/100)</f>
        <v/>
      </c>
      <c r="I11239" t="n">
        <v>24</v>
      </c>
      <c r="J11239" t="n">
        <v>1</v>
      </c>
      <c r="K11239" t="n">
        <v>24</v>
      </c>
      <c r="L11239" t="n">
        <v>1</v>
      </c>
      <c r="M11239" t="n">
        <v>0</v>
      </c>
      <c r="O11239" t="n">
        <v>0</v>
      </c>
      <c r="P11239" t="n">
        <v>0</v>
      </c>
      <c r="Q11239" t="n">
        <v>0</v>
      </c>
      <c r="R11239" t="n">
        <v>24</v>
      </c>
      <c r="S11239" t="n">
        <v>0</v>
      </c>
      <c r="T11239" t="n">
        <v>0</v>
      </c>
    </row>
    <row r="11240">
      <c r="A11240" s="8" t="n">
        <v>46230</v>
      </c>
      <c r="B11240" t="inlineStr">
        <is>
          <t>AA</t>
        </is>
      </c>
      <c r="C11240" s="9">
        <f>_xlfn.XLOOKUP(B11240,Carriers[Code],Carriers[Airline])</f>
        <v/>
      </c>
      <c r="D11240" t="n">
        <v>1548</v>
      </c>
      <c r="E11240" t="inlineStr">
        <is>
          <t>CLT</t>
        </is>
      </c>
      <c r="F11240" s="10" t="n">
        <v>1013</v>
      </c>
      <c r="G11240" t="inlineStr">
        <is>
          <t>1000-1059</t>
        </is>
      </c>
      <c r="H11240" s="9">
        <f>INT(F11240/100)</f>
        <v/>
      </c>
      <c r="I11240" t="n">
        <v>-5</v>
      </c>
      <c r="J11240" t="n">
        <v>0</v>
      </c>
      <c r="K11240" t="n">
        <v>-10</v>
      </c>
      <c r="L11240" t="n">
        <v>0</v>
      </c>
      <c r="M11240" t="n">
        <v>0</v>
      </c>
      <c r="O11240" t="n">
        <v>0</v>
      </c>
    </row>
    <row r="11241">
      <c r="A11241" s="8" t="n">
        <v>46230</v>
      </c>
      <c r="B11241" t="inlineStr">
        <is>
          <t>DL</t>
        </is>
      </c>
      <c r="C11241" s="9">
        <f>_xlfn.XLOOKUP(B11241,Carriers[Code],Carriers[Airline])</f>
        <v/>
      </c>
      <c r="D11241" t="n">
        <v>385</v>
      </c>
      <c r="E11241" t="inlineStr">
        <is>
          <t>ATL</t>
        </is>
      </c>
      <c r="F11241" s="10" t="n">
        <v>1015</v>
      </c>
      <c r="G11241" t="inlineStr">
        <is>
          <t>1000-1059</t>
        </is>
      </c>
      <c r="H11241" s="9">
        <f>INT(F11241/100)</f>
        <v/>
      </c>
      <c r="I11241" t="n">
        <v>0</v>
      </c>
      <c r="J11241" t="n">
        <v>0</v>
      </c>
      <c r="K11241" t="n">
        <v>-24</v>
      </c>
      <c r="L11241" t="n">
        <v>0</v>
      </c>
      <c r="M11241" t="n">
        <v>0</v>
      </c>
      <c r="O11241" t="n">
        <v>0</v>
      </c>
    </row>
    <row r="11242">
      <c r="A11242" s="8" t="n">
        <v>46230</v>
      </c>
      <c r="B11242" t="inlineStr">
        <is>
          <t>B6</t>
        </is>
      </c>
      <c r="C11242" s="9">
        <f>_xlfn.XLOOKUP(B11242,Carriers[Code],Carriers[Airline])</f>
        <v/>
      </c>
      <c r="D11242" t="n">
        <v>1055</v>
      </c>
      <c r="E11242" t="inlineStr">
        <is>
          <t>DCA</t>
        </is>
      </c>
      <c r="F11242" s="10" t="n">
        <v>1020</v>
      </c>
      <c r="G11242" t="inlineStr">
        <is>
          <t>1000-1059</t>
        </is>
      </c>
      <c r="H11242" s="9">
        <f>INT(F11242/100)</f>
        <v/>
      </c>
      <c r="I11242" t="n">
        <v>-9</v>
      </c>
      <c r="J11242" t="n">
        <v>0</v>
      </c>
      <c r="K11242" t="n">
        <v>-12</v>
      </c>
      <c r="L11242" t="n">
        <v>0</v>
      </c>
      <c r="M11242" t="n">
        <v>0</v>
      </c>
      <c r="O11242" t="n">
        <v>0</v>
      </c>
    </row>
    <row r="11243">
      <c r="A11243" s="8" t="n">
        <v>46230</v>
      </c>
      <c r="B11243" t="inlineStr">
        <is>
          <t>YX</t>
        </is>
      </c>
      <c r="C11243" s="9">
        <f>_xlfn.XLOOKUP(B11243,Carriers[Code],Carriers[Airline])</f>
        <v/>
      </c>
      <c r="D11243" t="n">
        <v>5592</v>
      </c>
      <c r="E11243" t="inlineStr">
        <is>
          <t>DCA</t>
        </is>
      </c>
      <c r="F11243" s="10" t="n">
        <v>1020</v>
      </c>
      <c r="G11243" t="inlineStr">
        <is>
          <t>1000-1059</t>
        </is>
      </c>
      <c r="H11243" s="9">
        <f>INT(F11243/100)</f>
        <v/>
      </c>
      <c r="I11243" t="n">
        <v>38</v>
      </c>
      <c r="J11243" t="n">
        <v>1</v>
      </c>
      <c r="K11243" t="n">
        <v>15</v>
      </c>
      <c r="L11243" t="n">
        <v>1</v>
      </c>
      <c r="M11243" t="n">
        <v>0</v>
      </c>
      <c r="O11243" t="n">
        <v>0</v>
      </c>
      <c r="P11243" t="n">
        <v>15</v>
      </c>
      <c r="Q11243" t="n">
        <v>0</v>
      </c>
      <c r="R11243" t="n">
        <v>0</v>
      </c>
      <c r="S11243" t="n">
        <v>0</v>
      </c>
      <c r="T11243" t="n">
        <v>0</v>
      </c>
    </row>
    <row r="11244">
      <c r="A11244" s="8" t="n">
        <v>46230</v>
      </c>
      <c r="B11244" t="inlineStr">
        <is>
          <t>B6</t>
        </is>
      </c>
      <c r="C11244" s="9">
        <f>_xlfn.XLOOKUP(B11244,Carriers[Code],Carriers[Airline])</f>
        <v/>
      </c>
      <c r="D11244" t="n">
        <v>1531</v>
      </c>
      <c r="E11244" t="inlineStr">
        <is>
          <t>MCO</t>
        </is>
      </c>
      <c r="F11244" s="10" t="n">
        <v>1021</v>
      </c>
      <c r="G11244" t="inlineStr">
        <is>
          <t>1000-1059</t>
        </is>
      </c>
      <c r="H11244" s="9">
        <f>INT(F11244/100)</f>
        <v/>
      </c>
      <c r="I11244" t="n">
        <v>3</v>
      </c>
      <c r="J11244" t="n">
        <v>0</v>
      </c>
      <c r="K11244" t="n">
        <v>-19</v>
      </c>
      <c r="L11244" t="n">
        <v>0</v>
      </c>
      <c r="M11244" t="n">
        <v>0</v>
      </c>
      <c r="O11244" t="n">
        <v>0</v>
      </c>
    </row>
    <row r="11245">
      <c r="A11245" s="8" t="n">
        <v>46230</v>
      </c>
      <c r="B11245" t="inlineStr">
        <is>
          <t>B6</t>
        </is>
      </c>
      <c r="C11245" s="9">
        <f>_xlfn.XLOOKUP(B11245,Carriers[Code],Carriers[Airline])</f>
        <v/>
      </c>
      <c r="D11245" t="n">
        <v>1807</v>
      </c>
      <c r="E11245" t="inlineStr">
        <is>
          <t>BNA</t>
        </is>
      </c>
      <c r="F11245" s="10" t="n">
        <v>1028</v>
      </c>
      <c r="G11245" t="inlineStr">
        <is>
          <t>1000-1059</t>
        </is>
      </c>
      <c r="H11245" s="9">
        <f>INT(F11245/100)</f>
        <v/>
      </c>
      <c r="I11245" t="n">
        <v>40</v>
      </c>
      <c r="J11245" t="n">
        <v>1</v>
      </c>
      <c r="K11245" t="n">
        <v>13</v>
      </c>
      <c r="L11245" t="n">
        <v>0</v>
      </c>
      <c r="M11245" t="n">
        <v>0</v>
      </c>
      <c r="O11245" t="n">
        <v>0</v>
      </c>
    </row>
    <row r="11246">
      <c r="A11246" s="8" t="n">
        <v>46230</v>
      </c>
      <c r="B11246" t="inlineStr">
        <is>
          <t>AA</t>
        </is>
      </c>
      <c r="C11246" s="9">
        <f>_xlfn.XLOOKUP(B11246,Carriers[Code],Carriers[Airline])</f>
        <v/>
      </c>
      <c r="D11246" t="n">
        <v>1277</v>
      </c>
      <c r="E11246" t="inlineStr">
        <is>
          <t>LAX</t>
        </is>
      </c>
      <c r="F11246" s="10" t="n">
        <v>1030</v>
      </c>
      <c r="G11246" t="inlineStr">
        <is>
          <t>1000-1059</t>
        </is>
      </c>
      <c r="H11246" s="9">
        <f>INT(F11246/100)</f>
        <v/>
      </c>
      <c r="I11246" t="n">
        <v>-5</v>
      </c>
      <c r="J11246" t="n">
        <v>0</v>
      </c>
      <c r="K11246" t="n">
        <v>-34</v>
      </c>
      <c r="L11246" t="n">
        <v>0</v>
      </c>
      <c r="M11246" t="n">
        <v>0</v>
      </c>
      <c r="O11246" t="n">
        <v>0</v>
      </c>
    </row>
    <row r="11247">
      <c r="A11247" s="8" t="n">
        <v>46230</v>
      </c>
      <c r="B11247" t="inlineStr">
        <is>
          <t>AA</t>
        </is>
      </c>
      <c r="C11247" s="9">
        <f>_xlfn.XLOOKUP(B11247,Carriers[Code],Carriers[Airline])</f>
        <v/>
      </c>
      <c r="D11247" t="n">
        <v>3022</v>
      </c>
      <c r="E11247" t="inlineStr">
        <is>
          <t>ORD</t>
        </is>
      </c>
      <c r="F11247" s="10" t="n">
        <v>1030</v>
      </c>
      <c r="G11247" t="inlineStr">
        <is>
          <t>1000-1059</t>
        </is>
      </c>
      <c r="H11247" s="9">
        <f>INT(F11247/100)</f>
        <v/>
      </c>
      <c r="I11247" t="n">
        <v>-9</v>
      </c>
      <c r="J11247" t="n">
        <v>0</v>
      </c>
      <c r="K11247" t="n">
        <v>-41</v>
      </c>
      <c r="L11247" t="n">
        <v>0</v>
      </c>
      <c r="M11247" t="n">
        <v>0</v>
      </c>
      <c r="O11247" t="n">
        <v>0</v>
      </c>
    </row>
    <row r="11248">
      <c r="A11248" s="8" t="n">
        <v>46230</v>
      </c>
      <c r="B11248" t="inlineStr">
        <is>
          <t>WN</t>
        </is>
      </c>
      <c r="C11248" s="9">
        <f>_xlfn.XLOOKUP(B11248,Carriers[Code],Carriers[Airline])</f>
        <v/>
      </c>
      <c r="D11248" t="n">
        <v>724</v>
      </c>
      <c r="E11248" t="inlineStr">
        <is>
          <t>BNA</t>
        </is>
      </c>
      <c r="F11248" s="10" t="n">
        <v>1030</v>
      </c>
      <c r="G11248" t="inlineStr">
        <is>
          <t>1000-1059</t>
        </is>
      </c>
      <c r="H11248" s="9">
        <f>INT(F11248/100)</f>
        <v/>
      </c>
      <c r="I11248" t="n">
        <v>-12</v>
      </c>
      <c r="J11248" t="n">
        <v>0</v>
      </c>
      <c r="K11248" t="n">
        <v>-25</v>
      </c>
      <c r="L11248" t="n">
        <v>0</v>
      </c>
      <c r="M11248" t="n">
        <v>0</v>
      </c>
      <c r="O11248" t="n">
        <v>0</v>
      </c>
    </row>
    <row r="11249">
      <c r="A11249" s="8" t="n">
        <v>46230</v>
      </c>
      <c r="B11249" t="inlineStr">
        <is>
          <t>B6</t>
        </is>
      </c>
      <c r="C11249" s="9">
        <f>_xlfn.XLOOKUP(B11249,Carriers[Code],Carriers[Airline])</f>
        <v/>
      </c>
      <c r="D11249" t="n">
        <v>1499</v>
      </c>
      <c r="E11249" t="inlineStr">
        <is>
          <t>DAB</t>
        </is>
      </c>
      <c r="F11249" s="10" t="n">
        <v>1035</v>
      </c>
      <c r="G11249" t="inlineStr">
        <is>
          <t>1000-1059</t>
        </is>
      </c>
      <c r="H11249" s="9">
        <f>INT(F11249/100)</f>
        <v/>
      </c>
      <c r="I11249" t="n">
        <v>-4</v>
      </c>
      <c r="J11249" t="n">
        <v>0</v>
      </c>
      <c r="K11249" t="n">
        <v>-20</v>
      </c>
      <c r="L11249" t="n">
        <v>0</v>
      </c>
      <c r="M11249" t="n">
        <v>0</v>
      </c>
      <c r="O11249" t="n">
        <v>0</v>
      </c>
    </row>
    <row r="11250">
      <c r="A11250" s="8" t="n">
        <v>46230</v>
      </c>
      <c r="B11250" t="inlineStr">
        <is>
          <t>UA</t>
        </is>
      </c>
      <c r="C11250" s="9">
        <f>_xlfn.XLOOKUP(B11250,Carriers[Code],Carriers[Airline])</f>
        <v/>
      </c>
      <c r="D11250" t="n">
        <v>503</v>
      </c>
      <c r="E11250" t="inlineStr">
        <is>
          <t>ORD</t>
        </is>
      </c>
      <c r="F11250" s="10" t="n">
        <v>1035</v>
      </c>
      <c r="G11250" t="inlineStr">
        <is>
          <t>1000-1059</t>
        </is>
      </c>
      <c r="H11250" s="9">
        <f>INT(F11250/100)</f>
        <v/>
      </c>
      <c r="I11250" t="n">
        <v>-8</v>
      </c>
      <c r="J11250" t="n">
        <v>0</v>
      </c>
      <c r="M11250" t="n">
        <v>0</v>
      </c>
      <c r="O11250" t="n">
        <v>1</v>
      </c>
    </row>
    <row r="11251">
      <c r="A11251" s="8" t="n">
        <v>46230</v>
      </c>
      <c r="B11251" t="inlineStr">
        <is>
          <t>AA</t>
        </is>
      </c>
      <c r="C11251" s="9">
        <f>_xlfn.XLOOKUP(B11251,Carriers[Code],Carriers[Airline])</f>
        <v/>
      </c>
      <c r="D11251" t="n">
        <v>2783</v>
      </c>
      <c r="E11251" t="inlineStr">
        <is>
          <t>PHL</t>
        </is>
      </c>
      <c r="F11251" s="10" t="n">
        <v>1049</v>
      </c>
      <c r="G11251" t="inlineStr">
        <is>
          <t>1000-1059</t>
        </is>
      </c>
      <c r="H11251" s="9">
        <f>INT(F11251/100)</f>
        <v/>
      </c>
      <c r="I11251" t="n">
        <v>151</v>
      </c>
      <c r="J11251" t="n">
        <v>1</v>
      </c>
      <c r="K11251" t="n">
        <v>140</v>
      </c>
      <c r="L11251" t="n">
        <v>1</v>
      </c>
      <c r="M11251" t="n">
        <v>0</v>
      </c>
      <c r="O11251" t="n">
        <v>0</v>
      </c>
      <c r="P11251" t="n">
        <v>0</v>
      </c>
      <c r="Q11251" t="n">
        <v>0</v>
      </c>
      <c r="R11251" t="n">
        <v>0</v>
      </c>
      <c r="S11251" t="n">
        <v>0</v>
      </c>
      <c r="T11251" t="n">
        <v>140</v>
      </c>
    </row>
    <row r="11252">
      <c r="A11252" s="8" t="n">
        <v>46230</v>
      </c>
      <c r="B11252" t="inlineStr">
        <is>
          <t>YX</t>
        </is>
      </c>
      <c r="C11252" s="9">
        <f>_xlfn.XLOOKUP(B11252,Carriers[Code],Carriers[Airline])</f>
        <v/>
      </c>
      <c r="D11252" t="n">
        <v>5805</v>
      </c>
      <c r="E11252" t="inlineStr">
        <is>
          <t>PHL</t>
        </is>
      </c>
      <c r="F11252" s="10" t="n">
        <v>1050</v>
      </c>
      <c r="G11252" t="inlineStr">
        <is>
          <t>1000-1059</t>
        </is>
      </c>
      <c r="H11252" s="9">
        <f>INT(F11252/100)</f>
        <v/>
      </c>
      <c r="I11252" t="n">
        <v>-10</v>
      </c>
      <c r="J11252" t="n">
        <v>0</v>
      </c>
      <c r="K11252" t="n">
        <v>-19</v>
      </c>
      <c r="L11252" t="n">
        <v>0</v>
      </c>
      <c r="M11252" t="n">
        <v>0</v>
      </c>
      <c r="O11252" t="n">
        <v>0</v>
      </c>
    </row>
    <row r="11253">
      <c r="A11253" s="8" t="n">
        <v>46230</v>
      </c>
      <c r="B11253" t="inlineStr">
        <is>
          <t>AA</t>
        </is>
      </c>
      <c r="C11253" s="9">
        <f>_xlfn.XLOOKUP(B11253,Carriers[Code],Carriers[Airline])</f>
        <v/>
      </c>
      <c r="D11253" t="n">
        <v>1556</v>
      </c>
      <c r="E11253" t="inlineStr">
        <is>
          <t>DCA</t>
        </is>
      </c>
      <c r="F11253" s="10" t="n">
        <v>1051</v>
      </c>
      <c r="G11253" t="inlineStr">
        <is>
          <t>1000-1059</t>
        </is>
      </c>
      <c r="H11253" s="9">
        <f>INT(F11253/100)</f>
        <v/>
      </c>
      <c r="I11253" t="n">
        <v>1</v>
      </c>
      <c r="J11253" t="n">
        <v>0</v>
      </c>
      <c r="K11253" t="n">
        <v>-22</v>
      </c>
      <c r="L11253" t="n">
        <v>0</v>
      </c>
      <c r="M11253" t="n">
        <v>0</v>
      </c>
      <c r="O11253" t="n">
        <v>0</v>
      </c>
    </row>
    <row r="11254">
      <c r="A11254" s="8" t="n">
        <v>46230</v>
      </c>
      <c r="B11254" t="inlineStr">
        <is>
          <t>DL</t>
        </is>
      </c>
      <c r="C11254" s="9">
        <f>_xlfn.XLOOKUP(B11254,Carriers[Code],Carriers[Airline])</f>
        <v/>
      </c>
      <c r="D11254" t="n">
        <v>2004</v>
      </c>
      <c r="E11254" t="inlineStr">
        <is>
          <t>LAX</t>
        </is>
      </c>
      <c r="F11254" s="10" t="n">
        <v>1055</v>
      </c>
      <c r="G11254" t="inlineStr">
        <is>
          <t>1000-1059</t>
        </is>
      </c>
      <c r="H11254" s="9">
        <f>INT(F11254/100)</f>
        <v/>
      </c>
      <c r="I11254" t="n">
        <v>-2</v>
      </c>
      <c r="J11254" t="n">
        <v>0</v>
      </c>
      <c r="K11254" t="n">
        <v>-30</v>
      </c>
      <c r="L11254" t="n">
        <v>0</v>
      </c>
      <c r="M11254" t="n">
        <v>0</v>
      </c>
      <c r="O11254" t="n">
        <v>0</v>
      </c>
    </row>
    <row r="11255">
      <c r="A11255" s="8" t="n">
        <v>46230</v>
      </c>
      <c r="B11255" t="inlineStr">
        <is>
          <t>YX</t>
        </is>
      </c>
      <c r="C11255" s="9">
        <f>_xlfn.XLOOKUP(B11255,Carriers[Code],Carriers[Airline])</f>
        <v/>
      </c>
      <c r="D11255" t="n">
        <v>4373</v>
      </c>
      <c r="E11255" t="inlineStr">
        <is>
          <t>LGA</t>
        </is>
      </c>
      <c r="F11255" s="10" t="n">
        <v>1055</v>
      </c>
      <c r="G11255" t="inlineStr">
        <is>
          <t>1000-1059</t>
        </is>
      </c>
      <c r="H11255" s="9">
        <f>INT(F11255/100)</f>
        <v/>
      </c>
      <c r="I11255" t="n">
        <v>-9</v>
      </c>
      <c r="J11255" t="n">
        <v>0</v>
      </c>
      <c r="K11255" t="n">
        <v>-25</v>
      </c>
      <c r="L11255" t="n">
        <v>0</v>
      </c>
      <c r="M11255" t="n">
        <v>0</v>
      </c>
      <c r="O11255" t="n">
        <v>0</v>
      </c>
    </row>
    <row r="11256">
      <c r="A11256" s="8" t="n">
        <v>46230</v>
      </c>
      <c r="B11256" t="inlineStr">
        <is>
          <t>AA</t>
        </is>
      </c>
      <c r="C11256" s="9">
        <f>_xlfn.XLOOKUP(B11256,Carriers[Code],Carriers[Airline])</f>
        <v/>
      </c>
      <c r="D11256" t="n">
        <v>815</v>
      </c>
      <c r="E11256" t="inlineStr">
        <is>
          <t>MIA</t>
        </is>
      </c>
      <c r="F11256" s="10" t="n">
        <v>1056</v>
      </c>
      <c r="G11256" t="inlineStr">
        <is>
          <t>1000-1059</t>
        </is>
      </c>
      <c r="H11256" s="9">
        <f>INT(F11256/100)</f>
        <v/>
      </c>
      <c r="I11256" t="n">
        <v>-1</v>
      </c>
      <c r="J11256" t="n">
        <v>0</v>
      </c>
      <c r="K11256" t="n">
        <v>-20</v>
      </c>
      <c r="L11256" t="n">
        <v>0</v>
      </c>
      <c r="M11256" t="n">
        <v>0</v>
      </c>
      <c r="O11256" t="n">
        <v>0</v>
      </c>
    </row>
    <row r="11257">
      <c r="A11257" s="8" t="n">
        <v>46230</v>
      </c>
      <c r="B11257" t="inlineStr">
        <is>
          <t>UA</t>
        </is>
      </c>
      <c r="C11257" s="9">
        <f>_xlfn.XLOOKUP(B11257,Carriers[Code],Carriers[Airline])</f>
        <v/>
      </c>
      <c r="D11257" t="n">
        <v>2394</v>
      </c>
      <c r="E11257" t="inlineStr">
        <is>
          <t>EWR</t>
        </is>
      </c>
      <c r="F11257" s="10" t="n">
        <v>1058</v>
      </c>
      <c r="G11257" t="inlineStr">
        <is>
          <t>1000-1059</t>
        </is>
      </c>
      <c r="H11257" s="9">
        <f>INT(F11257/100)</f>
        <v/>
      </c>
      <c r="I11257" t="n">
        <v>-7</v>
      </c>
      <c r="J11257" t="n">
        <v>0</v>
      </c>
      <c r="K11257" t="n">
        <v>-13</v>
      </c>
      <c r="L11257" t="n">
        <v>0</v>
      </c>
      <c r="M11257" t="n">
        <v>0</v>
      </c>
      <c r="O11257" t="n">
        <v>0</v>
      </c>
    </row>
    <row r="11258">
      <c r="A11258" s="8" t="n">
        <v>46230</v>
      </c>
      <c r="B11258" t="inlineStr">
        <is>
          <t>B6</t>
        </is>
      </c>
      <c r="C11258" s="9">
        <f>_xlfn.XLOOKUP(B11258,Carriers[Code],Carriers[Airline])</f>
        <v/>
      </c>
      <c r="D11258" t="n">
        <v>1487</v>
      </c>
      <c r="E11258" t="inlineStr">
        <is>
          <t>LAX</t>
        </is>
      </c>
      <c r="F11258" s="10" t="n">
        <v>1100</v>
      </c>
      <c r="G11258" t="inlineStr">
        <is>
          <t>1100-1159</t>
        </is>
      </c>
      <c r="H11258" s="9">
        <f>INT(F11258/100)</f>
        <v/>
      </c>
      <c r="I11258" t="n">
        <v>-6</v>
      </c>
      <c r="J11258" t="n">
        <v>0</v>
      </c>
      <c r="K11258" t="n">
        <v>-35</v>
      </c>
      <c r="L11258" t="n">
        <v>0</v>
      </c>
      <c r="M11258" t="n">
        <v>0</v>
      </c>
      <c r="O11258" t="n">
        <v>0</v>
      </c>
    </row>
    <row r="11259">
      <c r="A11259" s="8" t="n">
        <v>46230</v>
      </c>
      <c r="B11259" t="inlineStr">
        <is>
          <t>YX</t>
        </is>
      </c>
      <c r="C11259" s="9">
        <f>_xlfn.XLOOKUP(B11259,Carriers[Code],Carriers[Airline])</f>
        <v/>
      </c>
      <c r="D11259" t="n">
        <v>5755</v>
      </c>
      <c r="E11259" t="inlineStr">
        <is>
          <t>LGA</t>
        </is>
      </c>
      <c r="F11259" s="10" t="n">
        <v>1100</v>
      </c>
      <c r="G11259" t="inlineStr">
        <is>
          <t>1100-1159</t>
        </is>
      </c>
      <c r="H11259" s="9">
        <f>INT(F11259/100)</f>
        <v/>
      </c>
      <c r="I11259" t="n">
        <v>-6</v>
      </c>
      <c r="J11259" t="n">
        <v>0</v>
      </c>
      <c r="K11259" t="n">
        <v>-17</v>
      </c>
      <c r="L11259" t="n">
        <v>0</v>
      </c>
      <c r="M11259" t="n">
        <v>0</v>
      </c>
      <c r="O11259" t="n">
        <v>0</v>
      </c>
    </row>
    <row r="11260">
      <c r="A11260" s="8" t="n">
        <v>46230</v>
      </c>
      <c r="B11260" t="inlineStr">
        <is>
          <t>YX</t>
        </is>
      </c>
      <c r="C11260" s="9">
        <f>_xlfn.XLOOKUP(B11260,Carriers[Code],Carriers[Airline])</f>
        <v/>
      </c>
      <c r="D11260" t="n">
        <v>5668</v>
      </c>
      <c r="E11260" t="inlineStr">
        <is>
          <t>BWI</t>
        </is>
      </c>
      <c r="F11260" s="10" t="n">
        <v>1110</v>
      </c>
      <c r="G11260" t="inlineStr">
        <is>
          <t>1100-1159</t>
        </is>
      </c>
      <c r="H11260" s="9">
        <f>INT(F11260/100)</f>
        <v/>
      </c>
      <c r="I11260" t="n">
        <v>-1</v>
      </c>
      <c r="J11260" t="n">
        <v>0</v>
      </c>
      <c r="K11260" t="n">
        <v>-20</v>
      </c>
      <c r="L11260" t="n">
        <v>0</v>
      </c>
      <c r="M11260" t="n">
        <v>0</v>
      </c>
      <c r="O11260" t="n">
        <v>0</v>
      </c>
    </row>
    <row r="11261">
      <c r="A11261" s="8" t="n">
        <v>46230</v>
      </c>
      <c r="B11261" t="inlineStr">
        <is>
          <t>DL</t>
        </is>
      </c>
      <c r="C11261" s="9">
        <f>_xlfn.XLOOKUP(B11261,Carriers[Code],Carriers[Airline])</f>
        <v/>
      </c>
      <c r="D11261" t="n">
        <v>464</v>
      </c>
      <c r="E11261" t="inlineStr">
        <is>
          <t>SLC</t>
        </is>
      </c>
      <c r="F11261" s="10" t="n">
        <v>1115</v>
      </c>
      <c r="G11261" t="inlineStr">
        <is>
          <t>1100-1159</t>
        </is>
      </c>
      <c r="H11261" s="9">
        <f>INT(F11261/100)</f>
        <v/>
      </c>
      <c r="I11261" t="n">
        <v>-7</v>
      </c>
      <c r="J11261" t="n">
        <v>0</v>
      </c>
      <c r="K11261" t="n">
        <v>14</v>
      </c>
      <c r="L11261" t="n">
        <v>0</v>
      </c>
      <c r="M11261" t="n">
        <v>0</v>
      </c>
      <c r="O11261" t="n">
        <v>0</v>
      </c>
    </row>
    <row r="11262">
      <c r="A11262" s="8" t="n">
        <v>46230</v>
      </c>
      <c r="B11262" t="inlineStr">
        <is>
          <t>B6</t>
        </is>
      </c>
      <c r="C11262" s="9">
        <f>_xlfn.XLOOKUP(B11262,Carriers[Code],Carriers[Airline])</f>
        <v/>
      </c>
      <c r="D11262" t="n">
        <v>2283</v>
      </c>
      <c r="E11262" t="inlineStr">
        <is>
          <t>RDU</t>
        </is>
      </c>
      <c r="F11262" s="10" t="n">
        <v>1119</v>
      </c>
      <c r="G11262" t="inlineStr">
        <is>
          <t>1100-1159</t>
        </is>
      </c>
      <c r="H11262" s="9">
        <f>INT(F11262/100)</f>
        <v/>
      </c>
      <c r="I11262" t="n">
        <v>79</v>
      </c>
      <c r="J11262" t="n">
        <v>1</v>
      </c>
      <c r="K11262" t="n">
        <v>76</v>
      </c>
      <c r="L11262" t="n">
        <v>1</v>
      </c>
      <c r="M11262" t="n">
        <v>0</v>
      </c>
      <c r="O11262" t="n">
        <v>0</v>
      </c>
      <c r="P11262" t="n">
        <v>0</v>
      </c>
      <c r="Q11262" t="n">
        <v>0</v>
      </c>
      <c r="R11262" t="n">
        <v>1</v>
      </c>
      <c r="S11262" t="n">
        <v>0</v>
      </c>
      <c r="T11262" t="n">
        <v>75</v>
      </c>
    </row>
    <row r="11263">
      <c r="A11263" s="8" t="n">
        <v>46230</v>
      </c>
      <c r="B11263" t="inlineStr">
        <is>
          <t>AA</t>
        </is>
      </c>
      <c r="C11263" s="9">
        <f>_xlfn.XLOOKUP(B11263,Carriers[Code],Carriers[Airline])</f>
        <v/>
      </c>
      <c r="D11263" t="n">
        <v>3161</v>
      </c>
      <c r="E11263" t="inlineStr">
        <is>
          <t>CLT</t>
        </is>
      </c>
      <c r="F11263" s="10" t="n">
        <v>1120</v>
      </c>
      <c r="G11263" t="inlineStr">
        <is>
          <t>1100-1159</t>
        </is>
      </c>
      <c r="H11263" s="9">
        <f>INT(F11263/100)</f>
        <v/>
      </c>
      <c r="I11263" t="n">
        <v>20</v>
      </c>
      <c r="J11263" t="n">
        <v>1</v>
      </c>
      <c r="K11263" t="n">
        <v>1</v>
      </c>
      <c r="L11263" t="n">
        <v>0</v>
      </c>
      <c r="M11263" t="n">
        <v>0</v>
      </c>
      <c r="O11263" t="n">
        <v>0</v>
      </c>
    </row>
    <row r="11264">
      <c r="A11264" s="8" t="n">
        <v>46230</v>
      </c>
      <c r="B11264" t="inlineStr">
        <is>
          <t>B6</t>
        </is>
      </c>
      <c r="C11264" s="9">
        <f>_xlfn.XLOOKUP(B11264,Carriers[Code],Carriers[Airline])</f>
        <v/>
      </c>
      <c r="D11264" t="n">
        <v>793</v>
      </c>
      <c r="E11264" t="inlineStr">
        <is>
          <t>DEN</t>
        </is>
      </c>
      <c r="F11264" s="10" t="n">
        <v>1120</v>
      </c>
      <c r="G11264" t="inlineStr">
        <is>
          <t>1100-1159</t>
        </is>
      </c>
      <c r="H11264" s="9">
        <f>INT(F11264/100)</f>
        <v/>
      </c>
      <c r="I11264" t="n">
        <v>25</v>
      </c>
      <c r="J11264" t="n">
        <v>1</v>
      </c>
      <c r="K11264" t="n">
        <v>9</v>
      </c>
      <c r="L11264" t="n">
        <v>0</v>
      </c>
      <c r="M11264" t="n">
        <v>0</v>
      </c>
      <c r="O11264" t="n">
        <v>0</v>
      </c>
    </row>
    <row r="11265">
      <c r="A11265" s="8" t="n">
        <v>46230</v>
      </c>
      <c r="B11265" t="inlineStr">
        <is>
          <t>DL</t>
        </is>
      </c>
      <c r="C11265" s="9">
        <f>_xlfn.XLOOKUP(B11265,Carriers[Code],Carriers[Airline])</f>
        <v/>
      </c>
      <c r="D11265" t="n">
        <v>1398</v>
      </c>
      <c r="E11265" t="inlineStr">
        <is>
          <t>MSY</t>
        </is>
      </c>
      <c r="F11265" s="10" t="n">
        <v>1120</v>
      </c>
      <c r="G11265" t="inlineStr">
        <is>
          <t>1100-1159</t>
        </is>
      </c>
      <c r="H11265" s="9">
        <f>INT(F11265/100)</f>
        <v/>
      </c>
      <c r="I11265" t="n">
        <v>203</v>
      </c>
      <c r="J11265" t="n">
        <v>1</v>
      </c>
      <c r="K11265" t="n">
        <v>194</v>
      </c>
      <c r="L11265" t="n">
        <v>1</v>
      </c>
      <c r="M11265" t="n">
        <v>0</v>
      </c>
      <c r="O11265" t="n">
        <v>0</v>
      </c>
      <c r="P11265" t="n">
        <v>194</v>
      </c>
      <c r="Q11265" t="n">
        <v>0</v>
      </c>
      <c r="R11265" t="n">
        <v>0</v>
      </c>
      <c r="S11265" t="n">
        <v>0</v>
      </c>
      <c r="T11265" t="n">
        <v>0</v>
      </c>
    </row>
    <row r="11266">
      <c r="A11266" s="8" t="n">
        <v>46230</v>
      </c>
      <c r="B11266" t="inlineStr">
        <is>
          <t>YX</t>
        </is>
      </c>
      <c r="C11266" s="9">
        <f>_xlfn.XLOOKUP(B11266,Carriers[Code],Carriers[Airline])</f>
        <v/>
      </c>
      <c r="D11266" t="n">
        <v>5803</v>
      </c>
      <c r="E11266" t="inlineStr">
        <is>
          <t>SAV</t>
        </is>
      </c>
      <c r="F11266" s="10" t="n">
        <v>1125</v>
      </c>
      <c r="G11266" t="inlineStr">
        <is>
          <t>1100-1159</t>
        </is>
      </c>
      <c r="H11266" s="9">
        <f>INT(F11266/100)</f>
        <v/>
      </c>
      <c r="I11266" t="n">
        <v>-3</v>
      </c>
      <c r="J11266" t="n">
        <v>0</v>
      </c>
      <c r="K11266" t="n">
        <v>-27</v>
      </c>
      <c r="L11266" t="n">
        <v>0</v>
      </c>
      <c r="M11266" t="n">
        <v>0</v>
      </c>
      <c r="O11266" t="n">
        <v>0</v>
      </c>
    </row>
    <row r="11267">
      <c r="A11267" s="8" t="n">
        <v>46230</v>
      </c>
      <c r="B11267" t="inlineStr">
        <is>
          <t>DL</t>
        </is>
      </c>
      <c r="C11267" s="9">
        <f>_xlfn.XLOOKUP(B11267,Carriers[Code],Carriers[Airline])</f>
        <v/>
      </c>
      <c r="D11267" t="n">
        <v>332</v>
      </c>
      <c r="E11267" t="inlineStr">
        <is>
          <t>SEA</t>
        </is>
      </c>
      <c r="F11267" s="10" t="n">
        <v>1129</v>
      </c>
      <c r="G11267" t="inlineStr">
        <is>
          <t>1100-1159</t>
        </is>
      </c>
      <c r="H11267" s="9">
        <f>INT(F11267/100)</f>
        <v/>
      </c>
      <c r="I11267" t="n">
        <v>-6</v>
      </c>
      <c r="J11267" t="n">
        <v>0</v>
      </c>
      <c r="K11267" t="n">
        <v>20</v>
      </c>
      <c r="L11267" t="n">
        <v>1</v>
      </c>
      <c r="M11267" t="n">
        <v>0</v>
      </c>
      <c r="O11267" t="n">
        <v>0</v>
      </c>
      <c r="P11267" t="n">
        <v>0</v>
      </c>
      <c r="Q11267" t="n">
        <v>0</v>
      </c>
      <c r="R11267" t="n">
        <v>20</v>
      </c>
      <c r="S11267" t="n">
        <v>0</v>
      </c>
      <c r="T11267" t="n">
        <v>0</v>
      </c>
    </row>
    <row r="11268">
      <c r="A11268" s="8" t="n">
        <v>46230</v>
      </c>
      <c r="B11268" t="inlineStr">
        <is>
          <t>YX</t>
        </is>
      </c>
      <c r="C11268" s="9">
        <f>_xlfn.XLOOKUP(B11268,Carriers[Code],Carriers[Airline])</f>
        <v/>
      </c>
      <c r="D11268" t="n">
        <v>4349</v>
      </c>
      <c r="E11268" t="inlineStr">
        <is>
          <t>DCA</t>
        </is>
      </c>
      <c r="F11268" s="10" t="n">
        <v>1133</v>
      </c>
      <c r="G11268" t="inlineStr">
        <is>
          <t>1100-1159</t>
        </is>
      </c>
      <c r="H11268" s="9">
        <f>INT(F11268/100)</f>
        <v/>
      </c>
      <c r="I11268" t="n">
        <v>12</v>
      </c>
      <c r="J11268" t="n">
        <v>0</v>
      </c>
      <c r="K11268" t="n">
        <v>5</v>
      </c>
      <c r="L11268" t="n">
        <v>0</v>
      </c>
      <c r="M11268" t="n">
        <v>0</v>
      </c>
      <c r="O11268" t="n">
        <v>0</v>
      </c>
    </row>
    <row r="11269">
      <c r="A11269" s="8" t="n">
        <v>46230</v>
      </c>
      <c r="B11269" t="inlineStr">
        <is>
          <t>G4</t>
        </is>
      </c>
      <c r="C11269" s="9">
        <f>_xlfn.XLOOKUP(B11269,Carriers[Code],Carriers[Airline])</f>
        <v/>
      </c>
      <c r="D11269" t="n">
        <v>594</v>
      </c>
      <c r="E11269" t="inlineStr">
        <is>
          <t>IND</t>
        </is>
      </c>
      <c r="F11269" s="10" t="n">
        <v>1134</v>
      </c>
      <c r="G11269" t="inlineStr">
        <is>
          <t>1100-1159</t>
        </is>
      </c>
      <c r="H11269" s="9">
        <f>INT(F11269/100)</f>
        <v/>
      </c>
      <c r="I11269" t="n">
        <v>-13</v>
      </c>
      <c r="J11269" t="n">
        <v>0</v>
      </c>
      <c r="K11269" t="n">
        <v>-32</v>
      </c>
      <c r="L11269" t="n">
        <v>0</v>
      </c>
      <c r="M11269" t="n">
        <v>0</v>
      </c>
      <c r="O11269" t="n">
        <v>0</v>
      </c>
    </row>
    <row r="11270">
      <c r="A11270" s="8" t="n">
        <v>46230</v>
      </c>
      <c r="B11270" t="inlineStr">
        <is>
          <t>B6</t>
        </is>
      </c>
      <c r="C11270" s="9">
        <f>_xlfn.XLOOKUP(B11270,Carriers[Code],Carriers[Airline])</f>
        <v/>
      </c>
      <c r="D11270" t="n">
        <v>401</v>
      </c>
      <c r="E11270" t="inlineStr">
        <is>
          <t>MSY</t>
        </is>
      </c>
      <c r="F11270" s="10" t="n">
        <v>1135</v>
      </c>
      <c r="G11270" t="inlineStr">
        <is>
          <t>1100-1159</t>
        </is>
      </c>
      <c r="H11270" s="9">
        <f>INT(F11270/100)</f>
        <v/>
      </c>
      <c r="I11270" t="n">
        <v>0</v>
      </c>
      <c r="J11270" t="n">
        <v>0</v>
      </c>
      <c r="K11270" t="n">
        <v>-19</v>
      </c>
      <c r="L11270" t="n">
        <v>0</v>
      </c>
      <c r="M11270" t="n">
        <v>0</v>
      </c>
      <c r="O11270" t="n">
        <v>0</v>
      </c>
    </row>
    <row r="11271">
      <c r="A11271" s="8" t="n">
        <v>46230</v>
      </c>
      <c r="B11271" t="inlineStr">
        <is>
          <t>UA</t>
        </is>
      </c>
      <c r="C11271" s="9">
        <f>_xlfn.XLOOKUP(B11271,Carriers[Code],Carriers[Airline])</f>
        <v/>
      </c>
      <c r="D11271" t="n">
        <v>1074</v>
      </c>
      <c r="E11271" t="inlineStr">
        <is>
          <t>SFO</t>
        </is>
      </c>
      <c r="F11271" s="10" t="n">
        <v>1135</v>
      </c>
      <c r="G11271" t="inlineStr">
        <is>
          <t>1100-1159</t>
        </is>
      </c>
      <c r="H11271" s="9">
        <f>INT(F11271/100)</f>
        <v/>
      </c>
      <c r="I11271" t="n">
        <v>19</v>
      </c>
      <c r="J11271" t="n">
        <v>1</v>
      </c>
      <c r="K11271" t="n">
        <v>20</v>
      </c>
      <c r="L11271" t="n">
        <v>1</v>
      </c>
      <c r="M11271" t="n">
        <v>0</v>
      </c>
      <c r="O11271" t="n">
        <v>0</v>
      </c>
      <c r="P11271" t="n">
        <v>0</v>
      </c>
      <c r="Q11271" t="n">
        <v>0</v>
      </c>
      <c r="R11271" t="n">
        <v>20</v>
      </c>
      <c r="S11271" t="n">
        <v>0</v>
      </c>
      <c r="T11271" t="n">
        <v>0</v>
      </c>
    </row>
    <row r="11272">
      <c r="A11272" s="8" t="n">
        <v>46230</v>
      </c>
      <c r="B11272" t="inlineStr">
        <is>
          <t>WN</t>
        </is>
      </c>
      <c r="C11272" s="9">
        <f>_xlfn.XLOOKUP(B11272,Carriers[Code],Carriers[Airline])</f>
        <v/>
      </c>
      <c r="D11272" t="n">
        <v>4208</v>
      </c>
      <c r="E11272" t="inlineStr">
        <is>
          <t>DEN</t>
        </is>
      </c>
      <c r="F11272" s="10" t="n">
        <v>1135</v>
      </c>
      <c r="G11272" t="inlineStr">
        <is>
          <t>1100-1159</t>
        </is>
      </c>
      <c r="H11272" s="9">
        <f>INT(F11272/100)</f>
        <v/>
      </c>
      <c r="I11272" t="n">
        <v>74</v>
      </c>
      <c r="J11272" t="n">
        <v>1</v>
      </c>
      <c r="K11272" t="n">
        <v>54</v>
      </c>
      <c r="L11272" t="n">
        <v>1</v>
      </c>
      <c r="M11272" t="n">
        <v>0</v>
      </c>
      <c r="O11272" t="n">
        <v>0</v>
      </c>
      <c r="P11272" t="n">
        <v>17</v>
      </c>
      <c r="Q11272" t="n">
        <v>0</v>
      </c>
      <c r="R11272" t="n">
        <v>0</v>
      </c>
      <c r="S11272" t="n">
        <v>0</v>
      </c>
      <c r="T11272" t="n">
        <v>37</v>
      </c>
    </row>
    <row r="11273">
      <c r="A11273" s="8" t="n">
        <v>46230</v>
      </c>
      <c r="B11273" t="inlineStr">
        <is>
          <t>YX</t>
        </is>
      </c>
      <c r="C11273" s="9">
        <f>_xlfn.XLOOKUP(B11273,Carriers[Code],Carriers[Airline])</f>
        <v/>
      </c>
      <c r="D11273" t="n">
        <v>5598</v>
      </c>
      <c r="E11273" t="inlineStr">
        <is>
          <t>CVG</t>
        </is>
      </c>
      <c r="F11273" s="10" t="n">
        <v>1140</v>
      </c>
      <c r="G11273" t="inlineStr">
        <is>
          <t>1100-1159</t>
        </is>
      </c>
      <c r="H11273" s="9">
        <f>INT(F11273/100)</f>
        <v/>
      </c>
      <c r="I11273" t="n">
        <v>-6</v>
      </c>
      <c r="J11273" t="n">
        <v>0</v>
      </c>
      <c r="K11273" t="n">
        <v>-25</v>
      </c>
      <c r="L11273" t="n">
        <v>0</v>
      </c>
      <c r="M11273" t="n">
        <v>0</v>
      </c>
      <c r="O11273" t="n">
        <v>0</v>
      </c>
    </row>
    <row r="11274">
      <c r="A11274" s="8" t="n">
        <v>46230</v>
      </c>
      <c r="B11274" t="inlineStr">
        <is>
          <t>B6</t>
        </is>
      </c>
      <c r="C11274" s="9">
        <f>_xlfn.XLOOKUP(B11274,Carriers[Code],Carriers[Airline])</f>
        <v/>
      </c>
      <c r="D11274" t="n">
        <v>837</v>
      </c>
      <c r="E11274" t="inlineStr">
        <is>
          <t>DTW</t>
        </is>
      </c>
      <c r="F11274" s="10" t="n">
        <v>1143</v>
      </c>
      <c r="G11274" t="inlineStr">
        <is>
          <t>1100-1159</t>
        </is>
      </c>
      <c r="H11274" s="9">
        <f>INT(F11274/100)</f>
        <v/>
      </c>
      <c r="I11274" t="n">
        <v>-6</v>
      </c>
      <c r="J11274" t="n">
        <v>0</v>
      </c>
      <c r="K11274" t="n">
        <v>-18</v>
      </c>
      <c r="L11274" t="n">
        <v>0</v>
      </c>
      <c r="M11274" t="n">
        <v>0</v>
      </c>
      <c r="O11274" t="n">
        <v>0</v>
      </c>
    </row>
    <row r="11275">
      <c r="A11275" s="8" t="n">
        <v>46230</v>
      </c>
      <c r="B11275" t="inlineStr">
        <is>
          <t>YX</t>
        </is>
      </c>
      <c r="C11275" s="9">
        <f>_xlfn.XLOOKUP(B11275,Carriers[Code],Carriers[Airline])</f>
        <v/>
      </c>
      <c r="D11275" t="n">
        <v>5731</v>
      </c>
      <c r="E11275" t="inlineStr">
        <is>
          <t>PIT</t>
        </is>
      </c>
      <c r="F11275" s="10" t="n">
        <v>1145</v>
      </c>
      <c r="G11275" t="inlineStr">
        <is>
          <t>1100-1159</t>
        </is>
      </c>
      <c r="H11275" s="9">
        <f>INT(F11275/100)</f>
        <v/>
      </c>
      <c r="I11275" t="n">
        <v>-8</v>
      </c>
      <c r="J11275" t="n">
        <v>0</v>
      </c>
      <c r="K11275" t="n">
        <v>-32</v>
      </c>
      <c r="L11275" t="n">
        <v>0</v>
      </c>
      <c r="M11275" t="n">
        <v>0</v>
      </c>
      <c r="O11275" t="n">
        <v>0</v>
      </c>
    </row>
    <row r="11276">
      <c r="A11276" s="8" t="n">
        <v>46230</v>
      </c>
      <c r="B11276" t="inlineStr">
        <is>
          <t>DL</t>
        </is>
      </c>
      <c r="C11276" s="9">
        <f>_xlfn.XLOOKUP(B11276,Carriers[Code],Carriers[Airline])</f>
        <v/>
      </c>
      <c r="D11276" t="n">
        <v>1103</v>
      </c>
      <c r="E11276" t="inlineStr">
        <is>
          <t>MSP</t>
        </is>
      </c>
      <c r="F11276" s="10" t="n">
        <v>1150</v>
      </c>
      <c r="G11276" t="inlineStr">
        <is>
          <t>1100-1159</t>
        </is>
      </c>
      <c r="H11276" s="9">
        <f>INT(F11276/100)</f>
        <v/>
      </c>
      <c r="I11276" t="n">
        <v>11</v>
      </c>
      <c r="J11276" t="n">
        <v>0</v>
      </c>
      <c r="K11276" t="n">
        <v>1</v>
      </c>
      <c r="L11276" t="n">
        <v>0</v>
      </c>
      <c r="M11276" t="n">
        <v>0</v>
      </c>
      <c r="O11276" t="n">
        <v>0</v>
      </c>
    </row>
    <row r="11277">
      <c r="A11277" s="8" t="n">
        <v>46230</v>
      </c>
      <c r="B11277" t="inlineStr">
        <is>
          <t>YX</t>
        </is>
      </c>
      <c r="C11277" s="9">
        <f>_xlfn.XLOOKUP(B11277,Carriers[Code],Carriers[Airline])</f>
        <v/>
      </c>
      <c r="D11277" t="n">
        <v>4760</v>
      </c>
      <c r="E11277" t="inlineStr">
        <is>
          <t>CVG</t>
        </is>
      </c>
      <c r="F11277" s="10" t="n">
        <v>1155</v>
      </c>
      <c r="G11277" t="inlineStr">
        <is>
          <t>1100-1159</t>
        </is>
      </c>
      <c r="H11277" s="9">
        <f>INT(F11277/100)</f>
        <v/>
      </c>
      <c r="I11277" t="n">
        <v>0</v>
      </c>
      <c r="J11277" t="n">
        <v>0</v>
      </c>
      <c r="K11277" t="n">
        <v>12</v>
      </c>
      <c r="L11277" t="n">
        <v>0</v>
      </c>
      <c r="M11277" t="n">
        <v>0</v>
      </c>
      <c r="O11277" t="n">
        <v>0</v>
      </c>
    </row>
    <row r="11278">
      <c r="A11278" s="8" t="n">
        <v>46230</v>
      </c>
      <c r="B11278" t="inlineStr">
        <is>
          <t>AA</t>
        </is>
      </c>
      <c r="C11278" s="9">
        <f>_xlfn.XLOOKUP(B11278,Carriers[Code],Carriers[Airline])</f>
        <v/>
      </c>
      <c r="D11278" t="n">
        <v>1610</v>
      </c>
      <c r="E11278" t="inlineStr">
        <is>
          <t>ORD</t>
        </is>
      </c>
      <c r="F11278" s="10" t="n">
        <v>1159</v>
      </c>
      <c r="G11278" t="inlineStr">
        <is>
          <t>1100-1159</t>
        </is>
      </c>
      <c r="H11278" s="9">
        <f>INT(F11278/100)</f>
        <v/>
      </c>
      <c r="I11278" t="n">
        <v>-8</v>
      </c>
      <c r="J11278" t="n">
        <v>0</v>
      </c>
      <c r="M11278" t="n">
        <v>0</v>
      </c>
      <c r="O11278" t="n">
        <v>1</v>
      </c>
    </row>
    <row r="11279">
      <c r="A11279" s="8" t="n">
        <v>46230</v>
      </c>
      <c r="B11279" t="inlineStr">
        <is>
          <t>F9</t>
        </is>
      </c>
      <c r="C11279" s="9">
        <f>_xlfn.XLOOKUP(B11279,Carriers[Code],Carriers[Airline])</f>
        <v/>
      </c>
      <c r="D11279" t="n">
        <v>3511</v>
      </c>
      <c r="E11279" t="inlineStr">
        <is>
          <t>ATL</t>
        </is>
      </c>
      <c r="F11279" s="10" t="n">
        <v>1159</v>
      </c>
      <c r="G11279" t="inlineStr">
        <is>
          <t>1100-1159</t>
        </is>
      </c>
      <c r="H11279" s="9">
        <f>INT(F11279/100)</f>
        <v/>
      </c>
      <c r="I11279" t="n">
        <v>108</v>
      </c>
      <c r="J11279" t="n">
        <v>1</v>
      </c>
      <c r="K11279" t="n">
        <v>111</v>
      </c>
      <c r="L11279" t="n">
        <v>1</v>
      </c>
      <c r="M11279" t="n">
        <v>0</v>
      </c>
      <c r="O11279" t="n">
        <v>0</v>
      </c>
      <c r="P11279" t="n">
        <v>0</v>
      </c>
      <c r="Q11279" t="n">
        <v>0</v>
      </c>
      <c r="R11279" t="n">
        <v>10</v>
      </c>
      <c r="S11279" t="n">
        <v>0</v>
      </c>
      <c r="T11279" t="n">
        <v>101</v>
      </c>
    </row>
    <row r="11280">
      <c r="A11280" s="8" t="n">
        <v>46230</v>
      </c>
      <c r="B11280" t="inlineStr">
        <is>
          <t>YX</t>
        </is>
      </c>
      <c r="C11280" s="9">
        <f>_xlfn.XLOOKUP(B11280,Carriers[Code],Carriers[Airline])</f>
        <v/>
      </c>
      <c r="D11280" t="n">
        <v>5854</v>
      </c>
      <c r="E11280" t="inlineStr">
        <is>
          <t>LGA</t>
        </is>
      </c>
      <c r="F11280" s="10" t="n">
        <v>1200</v>
      </c>
      <c r="G11280" t="inlineStr">
        <is>
          <t>1200-1259</t>
        </is>
      </c>
      <c r="H11280" s="9">
        <f>INT(F11280/100)</f>
        <v/>
      </c>
      <c r="I11280" t="n">
        <v>1</v>
      </c>
      <c r="J11280" t="n">
        <v>0</v>
      </c>
      <c r="K11280" t="n">
        <v>-11</v>
      </c>
      <c r="L11280" t="n">
        <v>0</v>
      </c>
      <c r="M11280" t="n">
        <v>0</v>
      </c>
      <c r="O11280" t="n">
        <v>0</v>
      </c>
    </row>
    <row r="11281">
      <c r="A11281" s="8" t="n">
        <v>46230</v>
      </c>
      <c r="B11281" t="inlineStr">
        <is>
          <t>DL</t>
        </is>
      </c>
      <c r="C11281" s="9">
        <f>_xlfn.XLOOKUP(B11281,Carriers[Code],Carriers[Airline])</f>
        <v/>
      </c>
      <c r="D11281" t="n">
        <v>303</v>
      </c>
      <c r="E11281" t="inlineStr">
        <is>
          <t>DFW</t>
        </is>
      </c>
      <c r="F11281" s="10" t="n">
        <v>1205</v>
      </c>
      <c r="G11281" t="inlineStr">
        <is>
          <t>1200-1259</t>
        </is>
      </c>
      <c r="H11281" s="9">
        <f>INT(F11281/100)</f>
        <v/>
      </c>
      <c r="I11281" t="n">
        <v>-5</v>
      </c>
      <c r="J11281" t="n">
        <v>0</v>
      </c>
      <c r="K11281" t="n">
        <v>-29</v>
      </c>
      <c r="L11281" t="n">
        <v>0</v>
      </c>
      <c r="M11281" t="n">
        <v>0</v>
      </c>
      <c r="O11281" t="n">
        <v>0</v>
      </c>
    </row>
    <row r="11282">
      <c r="A11282" s="8" t="n">
        <v>46230</v>
      </c>
      <c r="B11282" t="inlineStr">
        <is>
          <t>DL</t>
        </is>
      </c>
      <c r="C11282" s="9">
        <f>_xlfn.XLOOKUP(B11282,Carriers[Code],Carriers[Airline])</f>
        <v/>
      </c>
      <c r="D11282" t="n">
        <v>2785</v>
      </c>
      <c r="E11282" t="inlineStr">
        <is>
          <t>CHS</t>
        </is>
      </c>
      <c r="F11282" s="10" t="n">
        <v>1206</v>
      </c>
      <c r="G11282" t="inlineStr">
        <is>
          <t>1200-1259</t>
        </is>
      </c>
      <c r="H11282" s="9">
        <f>INT(F11282/100)</f>
        <v/>
      </c>
      <c r="I11282" t="n">
        <v>-11</v>
      </c>
      <c r="J11282" t="n">
        <v>0</v>
      </c>
      <c r="K11282" t="n">
        <v>-24</v>
      </c>
      <c r="L11282" t="n">
        <v>0</v>
      </c>
      <c r="M11282" t="n">
        <v>0</v>
      </c>
      <c r="O11282" t="n">
        <v>0</v>
      </c>
    </row>
    <row r="11283">
      <c r="A11283" s="8" t="n">
        <v>46230</v>
      </c>
      <c r="B11283" t="inlineStr">
        <is>
          <t>B6</t>
        </is>
      </c>
      <c r="C11283" s="9">
        <f>_xlfn.XLOOKUP(B11283,Carriers[Code],Carriers[Airline])</f>
        <v/>
      </c>
      <c r="D11283" t="n">
        <v>51</v>
      </c>
      <c r="E11283" t="inlineStr">
        <is>
          <t>MCO</t>
        </is>
      </c>
      <c r="F11283" s="10" t="n">
        <v>1210</v>
      </c>
      <c r="G11283" t="inlineStr">
        <is>
          <t>1200-1259</t>
        </is>
      </c>
      <c r="H11283" s="9">
        <f>INT(F11283/100)</f>
        <v/>
      </c>
      <c r="I11283" t="n">
        <v>-2</v>
      </c>
      <c r="J11283" t="n">
        <v>0</v>
      </c>
      <c r="K11283" t="n">
        <v>-20</v>
      </c>
      <c r="L11283" t="n">
        <v>0</v>
      </c>
      <c r="M11283" t="n">
        <v>0</v>
      </c>
      <c r="O11283" t="n">
        <v>0</v>
      </c>
    </row>
    <row r="11284">
      <c r="A11284" s="8" t="n">
        <v>46230</v>
      </c>
      <c r="B11284" t="inlineStr">
        <is>
          <t>B6</t>
        </is>
      </c>
      <c r="C11284" s="9">
        <f>_xlfn.XLOOKUP(B11284,Carriers[Code],Carriers[Airline])</f>
        <v/>
      </c>
      <c r="D11284" t="n">
        <v>1352</v>
      </c>
      <c r="E11284" t="inlineStr">
        <is>
          <t>ACK</t>
        </is>
      </c>
      <c r="F11284" s="10" t="n">
        <v>1212</v>
      </c>
      <c r="G11284" t="inlineStr">
        <is>
          <t>1200-1259</t>
        </is>
      </c>
      <c r="H11284" s="9">
        <f>INT(F11284/100)</f>
        <v/>
      </c>
      <c r="I11284" t="n">
        <v>-10</v>
      </c>
      <c r="J11284" t="n">
        <v>0</v>
      </c>
      <c r="K11284" t="n">
        <v>-6</v>
      </c>
      <c r="L11284" t="n">
        <v>0</v>
      </c>
      <c r="M11284" t="n">
        <v>0</v>
      </c>
      <c r="O11284" t="n">
        <v>0</v>
      </c>
    </row>
    <row r="11285">
      <c r="A11285" s="8" t="n">
        <v>46230</v>
      </c>
      <c r="B11285" t="inlineStr">
        <is>
          <t>UA</t>
        </is>
      </c>
      <c r="C11285" s="9">
        <f>_xlfn.XLOOKUP(B11285,Carriers[Code],Carriers[Airline])</f>
        <v/>
      </c>
      <c r="D11285" t="n">
        <v>414</v>
      </c>
      <c r="E11285" t="inlineStr">
        <is>
          <t>DEN</t>
        </is>
      </c>
      <c r="F11285" s="10" t="n">
        <v>1222</v>
      </c>
      <c r="G11285" t="inlineStr">
        <is>
          <t>1200-1259</t>
        </is>
      </c>
      <c r="H11285" s="9">
        <f>INT(F11285/100)</f>
        <v/>
      </c>
      <c r="I11285" t="n">
        <v>7</v>
      </c>
      <c r="J11285" t="n">
        <v>0</v>
      </c>
      <c r="K11285" t="n">
        <v>-10</v>
      </c>
      <c r="L11285" t="n">
        <v>0</v>
      </c>
      <c r="M11285" t="n">
        <v>0</v>
      </c>
      <c r="O11285" t="n">
        <v>0</v>
      </c>
    </row>
    <row r="11286">
      <c r="A11286" s="8" t="n">
        <v>46230</v>
      </c>
      <c r="B11286" t="inlineStr">
        <is>
          <t>YX</t>
        </is>
      </c>
      <c r="C11286" s="9">
        <f>_xlfn.XLOOKUP(B11286,Carriers[Code],Carriers[Airline])</f>
        <v/>
      </c>
      <c r="D11286" t="n">
        <v>4367</v>
      </c>
      <c r="E11286" t="inlineStr">
        <is>
          <t>LGA</t>
        </is>
      </c>
      <c r="F11286" s="10" t="n">
        <v>1223</v>
      </c>
      <c r="G11286" t="inlineStr">
        <is>
          <t>1200-1259</t>
        </is>
      </c>
      <c r="H11286" s="9">
        <f>INT(F11286/100)</f>
        <v/>
      </c>
      <c r="I11286" t="n">
        <v>-4</v>
      </c>
      <c r="J11286" t="n">
        <v>0</v>
      </c>
      <c r="K11286" t="n">
        <v>-22</v>
      </c>
      <c r="L11286" t="n">
        <v>0</v>
      </c>
      <c r="M11286" t="n">
        <v>0</v>
      </c>
      <c r="O11286" t="n">
        <v>0</v>
      </c>
    </row>
    <row r="11287">
      <c r="A11287" s="8" t="n">
        <v>46230</v>
      </c>
      <c r="B11287" t="inlineStr">
        <is>
          <t>DL</t>
        </is>
      </c>
      <c r="C11287" s="9">
        <f>_xlfn.XLOOKUP(B11287,Carriers[Code],Carriers[Airline])</f>
        <v/>
      </c>
      <c r="D11287" t="n">
        <v>2816</v>
      </c>
      <c r="E11287" t="inlineStr">
        <is>
          <t>ORD</t>
        </is>
      </c>
      <c r="F11287" s="10" t="n">
        <v>1225</v>
      </c>
      <c r="G11287" t="inlineStr">
        <is>
          <t>1200-1259</t>
        </is>
      </c>
      <c r="H11287" s="9">
        <f>INT(F11287/100)</f>
        <v/>
      </c>
      <c r="M11287" t="n">
        <v>1</v>
      </c>
      <c r="N11287" t="inlineStr">
        <is>
          <t>C</t>
        </is>
      </c>
      <c r="O11287" t="n">
        <v>0</v>
      </c>
    </row>
    <row r="11288">
      <c r="A11288" s="8" t="n">
        <v>46230</v>
      </c>
      <c r="B11288" t="inlineStr">
        <is>
          <t>YX</t>
        </is>
      </c>
      <c r="C11288" s="9">
        <f>_xlfn.XLOOKUP(B11288,Carriers[Code],Carriers[Airline])</f>
        <v/>
      </c>
      <c r="D11288" t="n">
        <v>4366</v>
      </c>
      <c r="E11288" t="inlineStr">
        <is>
          <t>JFK</t>
        </is>
      </c>
      <c r="F11288" s="10" t="n">
        <v>1225</v>
      </c>
      <c r="G11288" t="inlineStr">
        <is>
          <t>1200-1259</t>
        </is>
      </c>
      <c r="H11288" s="9">
        <f>INT(F11288/100)</f>
        <v/>
      </c>
      <c r="I11288" t="n">
        <v>113</v>
      </c>
      <c r="J11288" t="n">
        <v>1</v>
      </c>
      <c r="K11288" t="n">
        <v>119</v>
      </c>
      <c r="L11288" t="n">
        <v>1</v>
      </c>
      <c r="M11288" t="n">
        <v>0</v>
      </c>
      <c r="O11288" t="n">
        <v>0</v>
      </c>
      <c r="P11288" t="n">
        <v>0</v>
      </c>
      <c r="Q11288" t="n">
        <v>0</v>
      </c>
      <c r="R11288" t="n">
        <v>108</v>
      </c>
      <c r="S11288" t="n">
        <v>0</v>
      </c>
      <c r="T11288" t="n">
        <v>11</v>
      </c>
    </row>
    <row r="11289">
      <c r="A11289" s="8" t="n">
        <v>46230</v>
      </c>
      <c r="B11289" t="inlineStr">
        <is>
          <t>YX</t>
        </is>
      </c>
      <c r="C11289" s="9">
        <f>_xlfn.XLOOKUP(B11289,Carriers[Code],Carriers[Airline])</f>
        <v/>
      </c>
      <c r="D11289" t="n">
        <v>4738</v>
      </c>
      <c r="E11289" t="inlineStr">
        <is>
          <t>ILM</t>
        </is>
      </c>
      <c r="F11289" s="10" t="n">
        <v>1225</v>
      </c>
      <c r="G11289" t="inlineStr">
        <is>
          <t>1200-1259</t>
        </is>
      </c>
      <c r="H11289" s="9">
        <f>INT(F11289/100)</f>
        <v/>
      </c>
      <c r="I11289" t="n">
        <v>37</v>
      </c>
      <c r="J11289" t="n">
        <v>1</v>
      </c>
      <c r="K11289" t="n">
        <v>21</v>
      </c>
      <c r="L11289" t="n">
        <v>1</v>
      </c>
      <c r="M11289" t="n">
        <v>0</v>
      </c>
      <c r="O11289" t="n">
        <v>0</v>
      </c>
      <c r="P11289" t="n">
        <v>0</v>
      </c>
      <c r="Q11289" t="n">
        <v>0</v>
      </c>
      <c r="R11289" t="n">
        <v>15</v>
      </c>
      <c r="S11289" t="n">
        <v>0</v>
      </c>
      <c r="T11289" t="n">
        <v>6</v>
      </c>
    </row>
    <row r="11290">
      <c r="A11290" s="8" t="n">
        <v>46230</v>
      </c>
      <c r="B11290" t="inlineStr">
        <is>
          <t>B6</t>
        </is>
      </c>
      <c r="C11290" s="9">
        <f>_xlfn.XLOOKUP(B11290,Carriers[Code],Carriers[Airline])</f>
        <v/>
      </c>
      <c r="D11290" t="n">
        <v>269</v>
      </c>
      <c r="E11290" t="inlineStr">
        <is>
          <t>FLL</t>
        </is>
      </c>
      <c r="F11290" s="10" t="n">
        <v>1230</v>
      </c>
      <c r="G11290" t="inlineStr">
        <is>
          <t>1200-1259</t>
        </is>
      </c>
      <c r="H11290" s="9">
        <f>INT(F11290/100)</f>
        <v/>
      </c>
      <c r="I11290" t="n">
        <v>-3</v>
      </c>
      <c r="J11290" t="n">
        <v>0</v>
      </c>
      <c r="K11290" t="n">
        <v>-25</v>
      </c>
      <c r="L11290" t="n">
        <v>0</v>
      </c>
      <c r="M11290" t="n">
        <v>0</v>
      </c>
      <c r="O11290" t="n">
        <v>0</v>
      </c>
    </row>
    <row r="11291">
      <c r="A11291" s="8" t="n">
        <v>46230</v>
      </c>
      <c r="B11291" t="inlineStr">
        <is>
          <t>DL</t>
        </is>
      </c>
      <c r="C11291" s="9">
        <f>_xlfn.XLOOKUP(B11291,Carriers[Code],Carriers[Airline])</f>
        <v/>
      </c>
      <c r="D11291" t="n">
        <v>2779</v>
      </c>
      <c r="E11291" t="inlineStr">
        <is>
          <t>ATL</t>
        </is>
      </c>
      <c r="F11291" s="10" t="n">
        <v>1230</v>
      </c>
      <c r="G11291" t="inlineStr">
        <is>
          <t>1200-1259</t>
        </is>
      </c>
      <c r="H11291" s="9">
        <f>INT(F11291/100)</f>
        <v/>
      </c>
      <c r="I11291" t="n">
        <v>6</v>
      </c>
      <c r="J11291" t="n">
        <v>0</v>
      </c>
      <c r="K11291" t="n">
        <v>-19</v>
      </c>
      <c r="L11291" t="n">
        <v>0</v>
      </c>
      <c r="M11291" t="n">
        <v>0</v>
      </c>
      <c r="O11291" t="n">
        <v>0</v>
      </c>
    </row>
    <row r="11292">
      <c r="A11292" s="8" t="n">
        <v>46230</v>
      </c>
      <c r="B11292" t="inlineStr">
        <is>
          <t>UA</t>
        </is>
      </c>
      <c r="C11292" s="9">
        <f>_xlfn.XLOOKUP(B11292,Carriers[Code],Carriers[Airline])</f>
        <v/>
      </c>
      <c r="D11292" t="n">
        <v>1732</v>
      </c>
      <c r="E11292" t="inlineStr">
        <is>
          <t>ORD</t>
        </is>
      </c>
      <c r="F11292" s="10" t="n">
        <v>1230</v>
      </c>
      <c r="G11292" t="inlineStr">
        <is>
          <t>1200-1259</t>
        </is>
      </c>
      <c r="H11292" s="9">
        <f>INT(F11292/100)</f>
        <v/>
      </c>
      <c r="I11292" t="n">
        <v>366</v>
      </c>
      <c r="J11292" t="n">
        <v>1</v>
      </c>
      <c r="K11292" t="n">
        <v>395</v>
      </c>
      <c r="L11292" t="n">
        <v>1</v>
      </c>
      <c r="M11292" t="n">
        <v>0</v>
      </c>
      <c r="O11292" t="n">
        <v>0</v>
      </c>
      <c r="P11292" t="n">
        <v>0</v>
      </c>
      <c r="Q11292" t="n">
        <v>0</v>
      </c>
      <c r="R11292" t="n">
        <v>395</v>
      </c>
      <c r="S11292" t="n">
        <v>0</v>
      </c>
      <c r="T11292" t="n">
        <v>0</v>
      </c>
    </row>
    <row r="11293">
      <c r="A11293" s="8" t="n">
        <v>46230</v>
      </c>
      <c r="B11293" t="inlineStr">
        <is>
          <t>YX</t>
        </is>
      </c>
      <c r="C11293" s="9">
        <f>_xlfn.XLOOKUP(B11293,Carriers[Code],Carriers[Airline])</f>
        <v/>
      </c>
      <c r="D11293" t="n">
        <v>3413</v>
      </c>
      <c r="E11293" t="inlineStr">
        <is>
          <t>IAD</t>
        </is>
      </c>
      <c r="F11293" s="10" t="n">
        <v>1235</v>
      </c>
      <c r="G11293" t="inlineStr">
        <is>
          <t>1200-1259</t>
        </is>
      </c>
      <c r="H11293" s="9">
        <f>INT(F11293/100)</f>
        <v/>
      </c>
      <c r="I11293" t="n">
        <v>-5</v>
      </c>
      <c r="J11293" t="n">
        <v>0</v>
      </c>
      <c r="K11293" t="n">
        <v>-17</v>
      </c>
      <c r="L11293" t="n">
        <v>0</v>
      </c>
      <c r="M11293" t="n">
        <v>0</v>
      </c>
      <c r="O11293" t="n">
        <v>0</v>
      </c>
    </row>
    <row r="11294">
      <c r="A11294" s="8" t="n">
        <v>46230</v>
      </c>
      <c r="B11294" t="inlineStr">
        <is>
          <t>YX</t>
        </is>
      </c>
      <c r="C11294" s="9">
        <f>_xlfn.XLOOKUP(B11294,Carriers[Code],Carriers[Airline])</f>
        <v/>
      </c>
      <c r="D11294" t="n">
        <v>5857</v>
      </c>
      <c r="E11294" t="inlineStr">
        <is>
          <t>DCA</t>
        </is>
      </c>
      <c r="F11294" s="10" t="n">
        <v>1235</v>
      </c>
      <c r="G11294" t="inlineStr">
        <is>
          <t>1200-1259</t>
        </is>
      </c>
      <c r="H11294" s="9">
        <f>INT(F11294/100)</f>
        <v/>
      </c>
      <c r="I11294" t="n">
        <v>-6</v>
      </c>
      <c r="J11294" t="n">
        <v>0</v>
      </c>
      <c r="K11294" t="n">
        <v>-19</v>
      </c>
      <c r="L11294" t="n">
        <v>0</v>
      </c>
      <c r="M11294" t="n">
        <v>0</v>
      </c>
      <c r="O11294" t="n">
        <v>0</v>
      </c>
    </row>
    <row r="11295">
      <c r="A11295" s="8" t="n">
        <v>46230</v>
      </c>
      <c r="B11295" t="inlineStr">
        <is>
          <t>G4</t>
        </is>
      </c>
      <c r="C11295" s="9">
        <f>_xlfn.XLOOKUP(B11295,Carriers[Code],Carriers[Airline])</f>
        <v/>
      </c>
      <c r="D11295" t="n">
        <v>1383</v>
      </c>
      <c r="E11295" t="inlineStr">
        <is>
          <t>SRQ</t>
        </is>
      </c>
      <c r="F11295" s="10" t="n">
        <v>1237</v>
      </c>
      <c r="G11295" t="inlineStr">
        <is>
          <t>1200-1259</t>
        </is>
      </c>
      <c r="H11295" s="9">
        <f>INT(F11295/100)</f>
        <v/>
      </c>
      <c r="I11295" t="n">
        <v>-13</v>
      </c>
      <c r="J11295" t="n">
        <v>0</v>
      </c>
      <c r="K11295" t="n">
        <v>-16</v>
      </c>
      <c r="L11295" t="n">
        <v>0</v>
      </c>
      <c r="M11295" t="n">
        <v>0</v>
      </c>
      <c r="O11295" t="n">
        <v>0</v>
      </c>
    </row>
    <row r="11296">
      <c r="A11296" s="8" t="n">
        <v>46230</v>
      </c>
      <c r="B11296" t="inlineStr">
        <is>
          <t>AA</t>
        </is>
      </c>
      <c r="C11296" s="9">
        <f>_xlfn.XLOOKUP(B11296,Carriers[Code],Carriers[Airline])</f>
        <v/>
      </c>
      <c r="D11296" t="n">
        <v>1583</v>
      </c>
      <c r="E11296" t="inlineStr">
        <is>
          <t>DFW</t>
        </is>
      </c>
      <c r="F11296" s="10" t="n">
        <v>1238</v>
      </c>
      <c r="G11296" t="inlineStr">
        <is>
          <t>1200-1259</t>
        </is>
      </c>
      <c r="H11296" s="9">
        <f>INT(F11296/100)</f>
        <v/>
      </c>
      <c r="I11296" t="n">
        <v>6</v>
      </c>
      <c r="J11296" t="n">
        <v>0</v>
      </c>
      <c r="K11296" t="n">
        <v>-37</v>
      </c>
      <c r="L11296" t="n">
        <v>0</v>
      </c>
      <c r="M11296" t="n">
        <v>0</v>
      </c>
      <c r="O11296" t="n">
        <v>0</v>
      </c>
    </row>
    <row r="11297">
      <c r="A11297" s="8" t="n">
        <v>46230</v>
      </c>
      <c r="B11297" t="inlineStr">
        <is>
          <t>AA</t>
        </is>
      </c>
      <c r="C11297" s="9">
        <f>_xlfn.XLOOKUP(B11297,Carriers[Code],Carriers[Airline])</f>
        <v/>
      </c>
      <c r="D11297" t="n">
        <v>3043</v>
      </c>
      <c r="E11297" t="inlineStr">
        <is>
          <t>PHL</t>
        </is>
      </c>
      <c r="F11297" s="10" t="n">
        <v>1238</v>
      </c>
      <c r="G11297" t="inlineStr">
        <is>
          <t>1200-1259</t>
        </is>
      </c>
      <c r="H11297" s="9">
        <f>INT(F11297/100)</f>
        <v/>
      </c>
      <c r="I11297" t="n">
        <v>20</v>
      </c>
      <c r="J11297" t="n">
        <v>1</v>
      </c>
      <c r="K11297" t="n">
        <v>-1</v>
      </c>
      <c r="L11297" t="n">
        <v>0</v>
      </c>
      <c r="M11297" t="n">
        <v>0</v>
      </c>
      <c r="O11297" t="n">
        <v>0</v>
      </c>
    </row>
    <row r="11298">
      <c r="A11298" s="8" t="n">
        <v>46230</v>
      </c>
      <c r="B11298" t="inlineStr">
        <is>
          <t>MQ</t>
        </is>
      </c>
      <c r="C11298" s="9">
        <f>_xlfn.XLOOKUP(B11298,Carriers[Code],Carriers[Airline])</f>
        <v/>
      </c>
      <c r="D11298" t="n">
        <v>3470</v>
      </c>
      <c r="E11298" t="inlineStr">
        <is>
          <t>CMH</t>
        </is>
      </c>
      <c r="F11298" s="10" t="n">
        <v>1240</v>
      </c>
      <c r="G11298" t="inlineStr">
        <is>
          <t>1200-1259</t>
        </is>
      </c>
      <c r="H11298" s="9">
        <f>INT(F11298/100)</f>
        <v/>
      </c>
      <c r="I11298" t="n">
        <v>26</v>
      </c>
      <c r="J11298" t="n">
        <v>1</v>
      </c>
      <c r="K11298" t="n">
        <v>26</v>
      </c>
      <c r="L11298" t="n">
        <v>1</v>
      </c>
      <c r="M11298" t="n">
        <v>0</v>
      </c>
      <c r="O11298" t="n">
        <v>0</v>
      </c>
      <c r="P11298" t="n">
        <v>10</v>
      </c>
      <c r="Q11298" t="n">
        <v>0</v>
      </c>
      <c r="R11298" t="n">
        <v>0</v>
      </c>
      <c r="S11298" t="n">
        <v>0</v>
      </c>
      <c r="T11298" t="n">
        <v>16</v>
      </c>
    </row>
    <row r="11299">
      <c r="A11299" s="8" t="n">
        <v>46230</v>
      </c>
      <c r="B11299" t="inlineStr">
        <is>
          <t>B6</t>
        </is>
      </c>
      <c r="C11299" s="9">
        <f>_xlfn.XLOOKUP(B11299,Carriers[Code],Carriers[Airline])</f>
        <v/>
      </c>
      <c r="D11299" t="n">
        <v>1781</v>
      </c>
      <c r="E11299" t="inlineStr">
        <is>
          <t>VPS</t>
        </is>
      </c>
      <c r="F11299" s="10" t="n">
        <v>1244</v>
      </c>
      <c r="G11299" t="inlineStr">
        <is>
          <t>1200-1259</t>
        </is>
      </c>
      <c r="H11299" s="9">
        <f>INT(F11299/100)</f>
        <v/>
      </c>
      <c r="I11299" t="n">
        <v>-7</v>
      </c>
      <c r="J11299" t="n">
        <v>0</v>
      </c>
      <c r="K11299" t="n">
        <v>-29</v>
      </c>
      <c r="L11299" t="n">
        <v>0</v>
      </c>
      <c r="M11299" t="n">
        <v>0</v>
      </c>
      <c r="O11299" t="n">
        <v>0</v>
      </c>
    </row>
    <row r="11300">
      <c r="A11300" s="8" t="n">
        <v>46230</v>
      </c>
      <c r="B11300" t="inlineStr">
        <is>
          <t>B6</t>
        </is>
      </c>
      <c r="C11300" s="9">
        <f>_xlfn.XLOOKUP(B11300,Carriers[Code],Carriers[Airline])</f>
        <v/>
      </c>
      <c r="D11300" t="n">
        <v>717</v>
      </c>
      <c r="E11300" t="inlineStr">
        <is>
          <t>JFK</t>
        </is>
      </c>
      <c r="F11300" s="10" t="n">
        <v>1245</v>
      </c>
      <c r="G11300" t="inlineStr">
        <is>
          <t>1200-1259</t>
        </is>
      </c>
      <c r="H11300" s="9">
        <f>INT(F11300/100)</f>
        <v/>
      </c>
      <c r="I11300" t="n">
        <v>110</v>
      </c>
      <c r="J11300" t="n">
        <v>1</v>
      </c>
      <c r="K11300" t="n">
        <v>111</v>
      </c>
      <c r="L11300" t="n">
        <v>1</v>
      </c>
      <c r="M11300" t="n">
        <v>0</v>
      </c>
      <c r="O11300" t="n">
        <v>0</v>
      </c>
      <c r="P11300" t="n">
        <v>21</v>
      </c>
      <c r="Q11300" t="n">
        <v>0</v>
      </c>
      <c r="R11300" t="n">
        <v>1</v>
      </c>
      <c r="S11300" t="n">
        <v>0</v>
      </c>
      <c r="T11300" t="n">
        <v>89</v>
      </c>
    </row>
    <row r="11301">
      <c r="A11301" s="8" t="n">
        <v>46230</v>
      </c>
      <c r="B11301" t="inlineStr">
        <is>
          <t>B6</t>
        </is>
      </c>
      <c r="C11301" s="9">
        <f>_xlfn.XLOOKUP(B11301,Carriers[Code],Carriers[Airline])</f>
        <v/>
      </c>
      <c r="D11301" t="n">
        <v>855</v>
      </c>
      <c r="E11301" t="inlineStr">
        <is>
          <t>DCA</t>
        </is>
      </c>
      <c r="F11301" s="10" t="n">
        <v>1253</v>
      </c>
      <c r="G11301" t="inlineStr">
        <is>
          <t>1200-1259</t>
        </is>
      </c>
      <c r="H11301" s="9">
        <f>INT(F11301/100)</f>
        <v/>
      </c>
      <c r="I11301" t="n">
        <v>11</v>
      </c>
      <c r="J11301" t="n">
        <v>0</v>
      </c>
      <c r="K11301" t="n">
        <v>3</v>
      </c>
      <c r="L11301" t="n">
        <v>0</v>
      </c>
      <c r="M11301" t="n">
        <v>0</v>
      </c>
      <c r="O11301" t="n">
        <v>0</v>
      </c>
    </row>
    <row r="11302">
      <c r="A11302" s="8" t="n">
        <v>46230</v>
      </c>
      <c r="B11302" t="inlineStr">
        <is>
          <t>WN</t>
        </is>
      </c>
      <c r="C11302" s="9">
        <f>_xlfn.XLOOKUP(B11302,Carriers[Code],Carriers[Airline])</f>
        <v/>
      </c>
      <c r="D11302" t="n">
        <v>4917</v>
      </c>
      <c r="E11302" t="inlineStr">
        <is>
          <t>STL</t>
        </is>
      </c>
      <c r="F11302" s="10" t="n">
        <v>1255</v>
      </c>
      <c r="G11302" t="inlineStr">
        <is>
          <t>1200-1259</t>
        </is>
      </c>
      <c r="H11302" s="9">
        <f>INT(F11302/100)</f>
        <v/>
      </c>
      <c r="I11302" t="n">
        <v>31</v>
      </c>
      <c r="J11302" t="n">
        <v>1</v>
      </c>
      <c r="K11302" t="n">
        <v>28</v>
      </c>
      <c r="L11302" t="n">
        <v>1</v>
      </c>
      <c r="M11302" t="n">
        <v>0</v>
      </c>
      <c r="O11302" t="n">
        <v>0</v>
      </c>
      <c r="P11302" t="n">
        <v>16</v>
      </c>
      <c r="Q11302" t="n">
        <v>0</v>
      </c>
      <c r="R11302" t="n">
        <v>0</v>
      </c>
      <c r="S11302" t="n">
        <v>0</v>
      </c>
      <c r="T11302" t="n">
        <v>12</v>
      </c>
    </row>
    <row r="11303">
      <c r="A11303" s="8" t="n">
        <v>46230</v>
      </c>
      <c r="B11303" t="inlineStr">
        <is>
          <t>YX</t>
        </is>
      </c>
      <c r="C11303" s="9">
        <f>_xlfn.XLOOKUP(B11303,Carriers[Code],Carriers[Airline])</f>
        <v/>
      </c>
      <c r="D11303" t="n">
        <v>5829</v>
      </c>
      <c r="E11303" t="inlineStr">
        <is>
          <t>EWR</t>
        </is>
      </c>
      <c r="F11303" s="10" t="n">
        <v>1255</v>
      </c>
      <c r="G11303" t="inlineStr">
        <is>
          <t>1200-1259</t>
        </is>
      </c>
      <c r="H11303" s="9">
        <f>INT(F11303/100)</f>
        <v/>
      </c>
      <c r="I11303" t="n">
        <v>-10</v>
      </c>
      <c r="J11303" t="n">
        <v>0</v>
      </c>
      <c r="K11303" t="n">
        <v>16</v>
      </c>
      <c r="L11303" t="n">
        <v>1</v>
      </c>
      <c r="M11303" t="n">
        <v>0</v>
      </c>
      <c r="O11303" t="n">
        <v>0</v>
      </c>
      <c r="P11303" t="n">
        <v>0</v>
      </c>
      <c r="Q11303" t="n">
        <v>0</v>
      </c>
      <c r="R11303" t="n">
        <v>16</v>
      </c>
      <c r="S11303" t="n">
        <v>0</v>
      </c>
      <c r="T11303" t="n">
        <v>0</v>
      </c>
    </row>
    <row r="11304">
      <c r="A11304" s="8" t="n">
        <v>46230</v>
      </c>
      <c r="B11304" t="inlineStr">
        <is>
          <t>AA</t>
        </is>
      </c>
      <c r="C11304" s="9">
        <f>_xlfn.XLOOKUP(B11304,Carriers[Code],Carriers[Airline])</f>
        <v/>
      </c>
      <c r="D11304" t="n">
        <v>1057</v>
      </c>
      <c r="E11304" t="inlineStr">
        <is>
          <t>PHX</t>
        </is>
      </c>
      <c r="F11304" s="10" t="n">
        <v>1300</v>
      </c>
      <c r="G11304" t="inlineStr">
        <is>
          <t>1300-1359</t>
        </is>
      </c>
      <c r="H11304" s="9">
        <f>INT(F11304/100)</f>
        <v/>
      </c>
      <c r="I11304" t="n">
        <v>2</v>
      </c>
      <c r="J11304" t="n">
        <v>0</v>
      </c>
      <c r="K11304" t="n">
        <v>-41</v>
      </c>
      <c r="L11304" t="n">
        <v>0</v>
      </c>
      <c r="M11304" t="n">
        <v>0</v>
      </c>
      <c r="O11304" t="n">
        <v>0</v>
      </c>
    </row>
    <row r="11305">
      <c r="A11305" s="8" t="n">
        <v>46230</v>
      </c>
      <c r="B11305" t="inlineStr">
        <is>
          <t>YX</t>
        </is>
      </c>
      <c r="C11305" s="9">
        <f>_xlfn.XLOOKUP(B11305,Carriers[Code],Carriers[Airline])</f>
        <v/>
      </c>
      <c r="D11305" t="n">
        <v>5748</v>
      </c>
      <c r="E11305" t="inlineStr">
        <is>
          <t>LGA</t>
        </is>
      </c>
      <c r="F11305" s="10" t="n">
        <v>1300</v>
      </c>
      <c r="G11305" t="inlineStr">
        <is>
          <t>1300-1359</t>
        </is>
      </c>
      <c r="H11305" s="9">
        <f>INT(F11305/100)</f>
        <v/>
      </c>
      <c r="I11305" t="n">
        <v>-5</v>
      </c>
      <c r="J11305" t="n">
        <v>0</v>
      </c>
      <c r="K11305" t="n">
        <v>-7</v>
      </c>
      <c r="L11305" t="n">
        <v>0</v>
      </c>
      <c r="M11305" t="n">
        <v>0</v>
      </c>
      <c r="O11305" t="n">
        <v>0</v>
      </c>
    </row>
    <row r="11306">
      <c r="A11306" s="8" t="n">
        <v>46230</v>
      </c>
      <c r="B11306" t="inlineStr">
        <is>
          <t>YX</t>
        </is>
      </c>
      <c r="C11306" s="9">
        <f>_xlfn.XLOOKUP(B11306,Carriers[Code],Carriers[Airline])</f>
        <v/>
      </c>
      <c r="D11306" t="n">
        <v>4386</v>
      </c>
      <c r="E11306" t="inlineStr">
        <is>
          <t>ORD</t>
        </is>
      </c>
      <c r="F11306" s="10" t="n">
        <v>1301</v>
      </c>
      <c r="G11306" t="inlineStr">
        <is>
          <t>1300-1359</t>
        </is>
      </c>
      <c r="H11306" s="9">
        <f>INT(F11306/100)</f>
        <v/>
      </c>
      <c r="I11306" t="n">
        <v>132</v>
      </c>
      <c r="J11306" t="n">
        <v>1</v>
      </c>
      <c r="M11306" t="n">
        <v>1</v>
      </c>
      <c r="N11306" t="inlineStr">
        <is>
          <t>C</t>
        </is>
      </c>
      <c r="O11306" t="n">
        <v>0</v>
      </c>
    </row>
    <row r="11307">
      <c r="A11307" s="8" t="n">
        <v>46230</v>
      </c>
      <c r="B11307" t="inlineStr">
        <is>
          <t>DL</t>
        </is>
      </c>
      <c r="C11307" s="9">
        <f>_xlfn.XLOOKUP(B11307,Carriers[Code],Carriers[Airline])</f>
        <v/>
      </c>
      <c r="D11307" t="n">
        <v>2283</v>
      </c>
      <c r="E11307" t="inlineStr">
        <is>
          <t>RDU</t>
        </is>
      </c>
      <c r="F11307" s="10" t="n">
        <v>1303</v>
      </c>
      <c r="G11307" t="inlineStr">
        <is>
          <t>1300-1359</t>
        </is>
      </c>
      <c r="H11307" s="9">
        <f>INT(F11307/100)</f>
        <v/>
      </c>
      <c r="I11307" t="n">
        <v>5</v>
      </c>
      <c r="J11307" t="n">
        <v>0</v>
      </c>
      <c r="K11307" t="n">
        <v>7</v>
      </c>
      <c r="L11307" t="n">
        <v>0</v>
      </c>
      <c r="M11307" t="n">
        <v>0</v>
      </c>
      <c r="O11307" t="n">
        <v>0</v>
      </c>
    </row>
    <row r="11308">
      <c r="A11308" s="8" t="n">
        <v>46230</v>
      </c>
      <c r="B11308" t="inlineStr">
        <is>
          <t>YX</t>
        </is>
      </c>
      <c r="C11308" s="9">
        <f>_xlfn.XLOOKUP(B11308,Carriers[Code],Carriers[Airline])</f>
        <v/>
      </c>
      <c r="D11308" t="n">
        <v>5603</v>
      </c>
      <c r="E11308" t="inlineStr">
        <is>
          <t>MSN</t>
        </is>
      </c>
      <c r="F11308" s="10" t="n">
        <v>1308</v>
      </c>
      <c r="G11308" t="inlineStr">
        <is>
          <t>1300-1359</t>
        </is>
      </c>
      <c r="H11308" s="9">
        <f>INT(F11308/100)</f>
        <v/>
      </c>
      <c r="I11308" t="n">
        <v>-9</v>
      </c>
      <c r="J11308" t="n">
        <v>0</v>
      </c>
      <c r="K11308" t="n">
        <v>4</v>
      </c>
      <c r="L11308" t="n">
        <v>0</v>
      </c>
      <c r="M11308" t="n">
        <v>0</v>
      </c>
      <c r="O11308" t="n">
        <v>0</v>
      </c>
    </row>
    <row r="11309">
      <c r="A11309" s="8" t="n">
        <v>46230</v>
      </c>
      <c r="B11309" t="inlineStr">
        <is>
          <t>DL</t>
        </is>
      </c>
      <c r="C11309" s="9">
        <f>_xlfn.XLOOKUP(B11309,Carriers[Code],Carriers[Airline])</f>
        <v/>
      </c>
      <c r="D11309" t="n">
        <v>2222</v>
      </c>
      <c r="E11309" t="inlineStr">
        <is>
          <t>DTW</t>
        </is>
      </c>
      <c r="F11309" s="10" t="n">
        <v>1310</v>
      </c>
      <c r="G11309" t="inlineStr">
        <is>
          <t>1300-1359</t>
        </is>
      </c>
      <c r="H11309" s="9">
        <f>INT(F11309/100)</f>
        <v/>
      </c>
      <c r="I11309" t="n">
        <v>113</v>
      </c>
      <c r="J11309" t="n">
        <v>1</v>
      </c>
      <c r="K11309" t="n">
        <v>101</v>
      </c>
      <c r="L11309" t="n">
        <v>1</v>
      </c>
      <c r="M11309" t="n">
        <v>0</v>
      </c>
      <c r="O11309" t="n">
        <v>0</v>
      </c>
      <c r="P11309" t="n">
        <v>29</v>
      </c>
      <c r="Q11309" t="n">
        <v>0</v>
      </c>
      <c r="R11309" t="n">
        <v>0</v>
      </c>
      <c r="S11309" t="n">
        <v>0</v>
      </c>
      <c r="T11309" t="n">
        <v>72</v>
      </c>
    </row>
    <row r="11310">
      <c r="A11310" s="8" t="n">
        <v>46230</v>
      </c>
      <c r="B11310" t="inlineStr">
        <is>
          <t>WN</t>
        </is>
      </c>
      <c r="C11310" s="9">
        <f>_xlfn.XLOOKUP(B11310,Carriers[Code],Carriers[Airline])</f>
        <v/>
      </c>
      <c r="D11310" t="n">
        <v>746</v>
      </c>
      <c r="E11310" t="inlineStr">
        <is>
          <t>MDW</t>
        </is>
      </c>
      <c r="F11310" s="10" t="n">
        <v>1310</v>
      </c>
      <c r="G11310" t="inlineStr">
        <is>
          <t>1300-1359</t>
        </is>
      </c>
      <c r="H11310" s="9">
        <f>INT(F11310/100)</f>
        <v/>
      </c>
      <c r="I11310" t="n">
        <v>368</v>
      </c>
      <c r="J11310" t="n">
        <v>1</v>
      </c>
      <c r="K11310" t="n">
        <v>389</v>
      </c>
      <c r="L11310" t="n">
        <v>1</v>
      </c>
      <c r="M11310" t="n">
        <v>0</v>
      </c>
      <c r="O11310" t="n">
        <v>0</v>
      </c>
      <c r="P11310" t="n">
        <v>0</v>
      </c>
      <c r="Q11310" t="n">
        <v>0</v>
      </c>
      <c r="R11310" t="n">
        <v>357</v>
      </c>
      <c r="S11310" t="n">
        <v>0</v>
      </c>
      <c r="T11310" t="n">
        <v>32</v>
      </c>
    </row>
    <row r="11311">
      <c r="A11311" s="8" t="n">
        <v>46230</v>
      </c>
      <c r="B11311" t="inlineStr">
        <is>
          <t>DL</t>
        </is>
      </c>
      <c r="C11311" s="9">
        <f>_xlfn.XLOOKUP(B11311,Carriers[Code],Carriers[Airline])</f>
        <v/>
      </c>
      <c r="D11311" t="n">
        <v>1297</v>
      </c>
      <c r="E11311" t="inlineStr">
        <is>
          <t>AUS</t>
        </is>
      </c>
      <c r="F11311" s="10" t="n">
        <v>1325</v>
      </c>
      <c r="G11311" t="inlineStr">
        <is>
          <t>1300-1359</t>
        </is>
      </c>
      <c r="H11311" s="9">
        <f>INT(F11311/100)</f>
        <v/>
      </c>
      <c r="I11311" t="n">
        <v>-4</v>
      </c>
      <c r="J11311" t="n">
        <v>0</v>
      </c>
      <c r="K11311" t="n">
        <v>-7</v>
      </c>
      <c r="L11311" t="n">
        <v>0</v>
      </c>
      <c r="M11311" t="n">
        <v>0</v>
      </c>
      <c r="O11311" t="n">
        <v>0</v>
      </c>
    </row>
    <row r="11312">
      <c r="A11312" s="8" t="n">
        <v>46230</v>
      </c>
      <c r="B11312" t="inlineStr">
        <is>
          <t>WN</t>
        </is>
      </c>
      <c r="C11312" s="9">
        <f>_xlfn.XLOOKUP(B11312,Carriers[Code],Carriers[Airline])</f>
        <v/>
      </c>
      <c r="D11312" t="n">
        <v>733</v>
      </c>
      <c r="E11312" t="inlineStr">
        <is>
          <t>BWI</t>
        </is>
      </c>
      <c r="F11312" s="10" t="n">
        <v>1325</v>
      </c>
      <c r="G11312" t="inlineStr">
        <is>
          <t>1300-1359</t>
        </is>
      </c>
      <c r="H11312" s="9">
        <f>INT(F11312/100)</f>
        <v/>
      </c>
      <c r="I11312" t="n">
        <v>21</v>
      </c>
      <c r="J11312" t="n">
        <v>1</v>
      </c>
      <c r="K11312" t="n">
        <v>8</v>
      </c>
      <c r="L11312" t="n">
        <v>0</v>
      </c>
      <c r="M11312" t="n">
        <v>0</v>
      </c>
      <c r="O11312" t="n">
        <v>0</v>
      </c>
    </row>
    <row r="11313">
      <c r="A11313" s="8" t="n">
        <v>46230</v>
      </c>
      <c r="B11313" t="inlineStr">
        <is>
          <t>B6</t>
        </is>
      </c>
      <c r="C11313" s="9">
        <f>_xlfn.XLOOKUP(B11313,Carriers[Code],Carriers[Airline])</f>
        <v/>
      </c>
      <c r="D11313" t="n">
        <v>1293</v>
      </c>
      <c r="E11313" t="inlineStr">
        <is>
          <t>ILM</t>
        </is>
      </c>
      <c r="F11313" s="10" t="n">
        <v>1330</v>
      </c>
      <c r="G11313" t="inlineStr">
        <is>
          <t>1300-1359</t>
        </is>
      </c>
      <c r="H11313" s="9">
        <f>INT(F11313/100)</f>
        <v/>
      </c>
      <c r="I11313" t="n">
        <v>0</v>
      </c>
      <c r="J11313" t="n">
        <v>0</v>
      </c>
      <c r="K11313" t="n">
        <v>-9</v>
      </c>
      <c r="L11313" t="n">
        <v>0</v>
      </c>
      <c r="M11313" t="n">
        <v>0</v>
      </c>
      <c r="O11313" t="n">
        <v>0</v>
      </c>
    </row>
    <row r="11314">
      <c r="A11314" s="8" t="n">
        <v>46230</v>
      </c>
      <c r="B11314" t="inlineStr">
        <is>
          <t>YX</t>
        </is>
      </c>
      <c r="C11314" s="9">
        <f>_xlfn.XLOOKUP(B11314,Carriers[Code],Carriers[Airline])</f>
        <v/>
      </c>
      <c r="D11314" t="n">
        <v>5808</v>
      </c>
      <c r="E11314" t="inlineStr">
        <is>
          <t>JFK</t>
        </is>
      </c>
      <c r="F11314" s="10" t="n">
        <v>1335</v>
      </c>
      <c r="G11314" t="inlineStr">
        <is>
          <t>1300-1359</t>
        </is>
      </c>
      <c r="H11314" s="9">
        <f>INT(F11314/100)</f>
        <v/>
      </c>
      <c r="I11314" t="n">
        <v>6</v>
      </c>
      <c r="J11314" t="n">
        <v>0</v>
      </c>
      <c r="K11314" t="n">
        <v>27</v>
      </c>
      <c r="L11314" t="n">
        <v>1</v>
      </c>
      <c r="M11314" t="n">
        <v>0</v>
      </c>
      <c r="O11314" t="n">
        <v>0</v>
      </c>
      <c r="P11314" t="n">
        <v>0</v>
      </c>
      <c r="Q11314" t="n">
        <v>0</v>
      </c>
      <c r="R11314" t="n">
        <v>27</v>
      </c>
      <c r="S11314" t="n">
        <v>0</v>
      </c>
      <c r="T11314" t="n">
        <v>0</v>
      </c>
    </row>
    <row r="11315">
      <c r="A11315" s="8" t="n">
        <v>46230</v>
      </c>
      <c r="B11315" t="inlineStr">
        <is>
          <t>UA</t>
        </is>
      </c>
      <c r="C11315" s="9">
        <f>_xlfn.XLOOKUP(B11315,Carriers[Code],Carriers[Airline])</f>
        <v/>
      </c>
      <c r="D11315" t="n">
        <v>1976</v>
      </c>
      <c r="E11315" t="inlineStr">
        <is>
          <t>IAH</t>
        </is>
      </c>
      <c r="F11315" s="10" t="n">
        <v>1337</v>
      </c>
      <c r="G11315" t="inlineStr">
        <is>
          <t>1300-1359</t>
        </is>
      </c>
      <c r="H11315" s="9">
        <f>INT(F11315/100)</f>
        <v/>
      </c>
      <c r="I11315" t="n">
        <v>-4</v>
      </c>
      <c r="J11315" t="n">
        <v>0</v>
      </c>
      <c r="K11315" t="n">
        <v>-26</v>
      </c>
      <c r="L11315" t="n">
        <v>0</v>
      </c>
      <c r="M11315" t="n">
        <v>0</v>
      </c>
      <c r="O11315" t="n">
        <v>0</v>
      </c>
    </row>
    <row r="11316">
      <c r="A11316" s="8" t="n">
        <v>46230</v>
      </c>
      <c r="B11316" t="inlineStr">
        <is>
          <t>AA</t>
        </is>
      </c>
      <c r="C11316" s="9">
        <f>_xlfn.XLOOKUP(B11316,Carriers[Code],Carriers[Airline])</f>
        <v/>
      </c>
      <c r="D11316" t="n">
        <v>1589</v>
      </c>
      <c r="E11316" t="inlineStr">
        <is>
          <t>MIA</t>
        </is>
      </c>
      <c r="F11316" s="10" t="n">
        <v>1342</v>
      </c>
      <c r="G11316" t="inlineStr">
        <is>
          <t>1300-1359</t>
        </is>
      </c>
      <c r="H11316" s="9">
        <f>INT(F11316/100)</f>
        <v/>
      </c>
      <c r="I11316" t="n">
        <v>18</v>
      </c>
      <c r="J11316" t="n">
        <v>1</v>
      </c>
      <c r="K11316" t="n">
        <v>5</v>
      </c>
      <c r="L11316" t="n">
        <v>0</v>
      </c>
      <c r="M11316" t="n">
        <v>0</v>
      </c>
      <c r="O11316" t="n">
        <v>0</v>
      </c>
    </row>
    <row r="11317">
      <c r="A11317" s="8" t="n">
        <v>46230</v>
      </c>
      <c r="B11317" t="inlineStr">
        <is>
          <t>B6</t>
        </is>
      </c>
      <c r="C11317" s="9">
        <f>_xlfn.XLOOKUP(B11317,Carriers[Code],Carriers[Airline])</f>
        <v/>
      </c>
      <c r="D11317" t="n">
        <v>2251</v>
      </c>
      <c r="E11317" t="inlineStr">
        <is>
          <t>MCO</t>
        </is>
      </c>
      <c r="F11317" s="10" t="n">
        <v>1344</v>
      </c>
      <c r="G11317" t="inlineStr">
        <is>
          <t>1300-1359</t>
        </is>
      </c>
      <c r="H11317" s="9">
        <f>INT(F11317/100)</f>
        <v/>
      </c>
      <c r="I11317" t="n">
        <v>7</v>
      </c>
      <c r="J11317" t="n">
        <v>0</v>
      </c>
      <c r="K11317" t="n">
        <v>3</v>
      </c>
      <c r="L11317" t="n">
        <v>0</v>
      </c>
      <c r="M11317" t="n">
        <v>0</v>
      </c>
      <c r="O11317" t="n">
        <v>0</v>
      </c>
    </row>
    <row r="11318">
      <c r="A11318" s="8" t="n">
        <v>46230</v>
      </c>
      <c r="B11318" t="inlineStr">
        <is>
          <t>B6</t>
        </is>
      </c>
      <c r="C11318" s="9">
        <f>_xlfn.XLOOKUP(B11318,Carriers[Code],Carriers[Airline])</f>
        <v/>
      </c>
      <c r="D11318" t="n">
        <v>641</v>
      </c>
      <c r="E11318" t="inlineStr">
        <is>
          <t>CLE</t>
        </is>
      </c>
      <c r="F11318" s="10" t="n">
        <v>1346</v>
      </c>
      <c r="G11318" t="inlineStr">
        <is>
          <t>1300-1359</t>
        </is>
      </c>
      <c r="H11318" s="9">
        <f>INT(F11318/100)</f>
        <v/>
      </c>
      <c r="I11318" t="n">
        <v>14</v>
      </c>
      <c r="J11318" t="n">
        <v>0</v>
      </c>
      <c r="K11318" t="n">
        <v>5</v>
      </c>
      <c r="L11318" t="n">
        <v>0</v>
      </c>
      <c r="M11318" t="n">
        <v>0</v>
      </c>
      <c r="O11318" t="n">
        <v>0</v>
      </c>
    </row>
    <row r="11319">
      <c r="A11319" s="8" t="n">
        <v>46230</v>
      </c>
      <c r="B11319" t="inlineStr">
        <is>
          <t>YX</t>
        </is>
      </c>
      <c r="C11319" s="9">
        <f>_xlfn.XLOOKUP(B11319,Carriers[Code],Carriers[Airline])</f>
        <v/>
      </c>
      <c r="D11319" t="n">
        <v>4636</v>
      </c>
      <c r="E11319" t="inlineStr">
        <is>
          <t>IND</t>
        </is>
      </c>
      <c r="F11319" s="10" t="n">
        <v>1346</v>
      </c>
      <c r="G11319" t="inlineStr">
        <is>
          <t>1300-1359</t>
        </is>
      </c>
      <c r="H11319" s="9">
        <f>INT(F11319/100)</f>
        <v/>
      </c>
      <c r="I11319" t="n">
        <v>-7</v>
      </c>
      <c r="J11319" t="n">
        <v>0</v>
      </c>
      <c r="K11319" t="n">
        <v>-40</v>
      </c>
      <c r="L11319" t="n">
        <v>0</v>
      </c>
      <c r="M11319" t="n">
        <v>0</v>
      </c>
      <c r="O11319" t="n">
        <v>0</v>
      </c>
    </row>
    <row r="11320">
      <c r="A11320" s="8" t="n">
        <v>46230</v>
      </c>
      <c r="B11320" t="inlineStr">
        <is>
          <t>B6</t>
        </is>
      </c>
      <c r="C11320" s="9">
        <f>_xlfn.XLOOKUP(B11320,Carriers[Code],Carriers[Airline])</f>
        <v/>
      </c>
      <c r="D11320" t="n">
        <v>2467</v>
      </c>
      <c r="E11320" t="inlineStr">
        <is>
          <t>CHS</t>
        </is>
      </c>
      <c r="F11320" s="10" t="n">
        <v>1352</v>
      </c>
      <c r="G11320" t="inlineStr">
        <is>
          <t>1300-1359</t>
        </is>
      </c>
      <c r="H11320" s="9">
        <f>INT(F11320/100)</f>
        <v/>
      </c>
      <c r="I11320" t="n">
        <v>29</v>
      </c>
      <c r="J11320" t="n">
        <v>1</v>
      </c>
      <c r="K11320" t="n">
        <v>31</v>
      </c>
      <c r="L11320" t="n">
        <v>1</v>
      </c>
      <c r="M11320" t="n">
        <v>0</v>
      </c>
      <c r="O11320" t="n">
        <v>0</v>
      </c>
      <c r="P11320" t="n">
        <v>0</v>
      </c>
      <c r="Q11320" t="n">
        <v>0</v>
      </c>
      <c r="R11320" t="n">
        <v>17</v>
      </c>
      <c r="S11320" t="n">
        <v>0</v>
      </c>
      <c r="T11320" t="n">
        <v>14</v>
      </c>
    </row>
    <row r="11321">
      <c r="A11321" s="8" t="n">
        <v>46230</v>
      </c>
      <c r="B11321" t="inlineStr">
        <is>
          <t>MQ</t>
        </is>
      </c>
      <c r="C11321" s="9">
        <f>_xlfn.XLOOKUP(B11321,Carriers[Code],Carriers[Airline])</f>
        <v/>
      </c>
      <c r="D11321" t="n">
        <v>3711</v>
      </c>
      <c r="E11321" t="inlineStr">
        <is>
          <t>ORD</t>
        </is>
      </c>
      <c r="F11321" s="10" t="n">
        <v>1354</v>
      </c>
      <c r="G11321" t="inlineStr">
        <is>
          <t>1300-1359</t>
        </is>
      </c>
      <c r="H11321" s="9">
        <f>INT(F11321/100)</f>
        <v/>
      </c>
      <c r="I11321" t="n">
        <v>1113</v>
      </c>
      <c r="J11321" t="n">
        <v>1</v>
      </c>
      <c r="K11321" t="n">
        <v>1096</v>
      </c>
      <c r="L11321" t="n">
        <v>1</v>
      </c>
      <c r="M11321" t="n">
        <v>0</v>
      </c>
      <c r="O11321" t="n">
        <v>0</v>
      </c>
      <c r="P11321" t="n">
        <v>1096</v>
      </c>
      <c r="Q11321" t="n">
        <v>0</v>
      </c>
      <c r="R11321" t="n">
        <v>0</v>
      </c>
      <c r="S11321" t="n">
        <v>0</v>
      </c>
      <c r="T11321" t="n">
        <v>0</v>
      </c>
    </row>
    <row r="11322">
      <c r="A11322" s="8" t="n">
        <v>46230</v>
      </c>
      <c r="B11322" t="inlineStr">
        <is>
          <t>DL</t>
        </is>
      </c>
      <c r="C11322" s="9">
        <f>_xlfn.XLOOKUP(B11322,Carriers[Code],Carriers[Airline])</f>
        <v/>
      </c>
      <c r="D11322" t="n">
        <v>322</v>
      </c>
      <c r="E11322" t="inlineStr">
        <is>
          <t>ATL</t>
        </is>
      </c>
      <c r="F11322" s="10" t="n">
        <v>1355</v>
      </c>
      <c r="G11322" t="inlineStr">
        <is>
          <t>1300-1359</t>
        </is>
      </c>
      <c r="H11322" s="9">
        <f>INT(F11322/100)</f>
        <v/>
      </c>
      <c r="I11322" t="n">
        <v>48</v>
      </c>
      <c r="J11322" t="n">
        <v>1</v>
      </c>
      <c r="K11322" t="n">
        <v>31</v>
      </c>
      <c r="L11322" t="n">
        <v>1</v>
      </c>
      <c r="M11322" t="n">
        <v>0</v>
      </c>
      <c r="O11322" t="n">
        <v>0</v>
      </c>
      <c r="P11322" t="n">
        <v>0</v>
      </c>
      <c r="Q11322" t="n">
        <v>0</v>
      </c>
      <c r="R11322" t="n">
        <v>0</v>
      </c>
      <c r="S11322" t="n">
        <v>0</v>
      </c>
      <c r="T11322" t="n">
        <v>31</v>
      </c>
    </row>
    <row r="11323">
      <c r="A11323" s="8" t="n">
        <v>46230</v>
      </c>
      <c r="B11323" t="inlineStr">
        <is>
          <t>YX</t>
        </is>
      </c>
      <c r="C11323" s="9">
        <f>_xlfn.XLOOKUP(B11323,Carriers[Code],Carriers[Airline])</f>
        <v/>
      </c>
      <c r="D11323" t="n">
        <v>4440</v>
      </c>
      <c r="E11323" t="inlineStr">
        <is>
          <t>BUF</t>
        </is>
      </c>
      <c r="F11323" s="10" t="n">
        <v>1355</v>
      </c>
      <c r="G11323" t="inlineStr">
        <is>
          <t>1300-1359</t>
        </is>
      </c>
      <c r="H11323" s="9">
        <f>INT(F11323/100)</f>
        <v/>
      </c>
      <c r="I11323" t="n">
        <v>-8</v>
      </c>
      <c r="J11323" t="n">
        <v>0</v>
      </c>
      <c r="K11323" t="n">
        <v>-37</v>
      </c>
      <c r="L11323" t="n">
        <v>0</v>
      </c>
      <c r="M11323" t="n">
        <v>0</v>
      </c>
      <c r="O11323" t="n">
        <v>0</v>
      </c>
    </row>
    <row r="11324">
      <c r="A11324" s="8" t="n">
        <v>46230</v>
      </c>
      <c r="B11324" t="inlineStr">
        <is>
          <t>MQ</t>
        </is>
      </c>
      <c r="C11324" s="9">
        <f>_xlfn.XLOOKUP(B11324,Carriers[Code],Carriers[Airline])</f>
        <v/>
      </c>
      <c r="D11324" t="n">
        <v>3438</v>
      </c>
      <c r="E11324" t="inlineStr">
        <is>
          <t>SDF</t>
        </is>
      </c>
      <c r="F11324" s="10" t="n">
        <v>1359</v>
      </c>
      <c r="G11324" t="inlineStr">
        <is>
          <t>1300-1359</t>
        </is>
      </c>
      <c r="H11324" s="9">
        <f>INT(F11324/100)</f>
        <v/>
      </c>
      <c r="I11324" t="n">
        <v>9</v>
      </c>
      <c r="J11324" t="n">
        <v>0</v>
      </c>
      <c r="K11324" t="n">
        <v>-2</v>
      </c>
      <c r="L11324" t="n">
        <v>0</v>
      </c>
      <c r="M11324" t="n">
        <v>0</v>
      </c>
      <c r="O11324" t="n">
        <v>0</v>
      </c>
    </row>
    <row r="11325">
      <c r="A11325" s="8" t="n">
        <v>46230</v>
      </c>
      <c r="B11325" t="inlineStr">
        <is>
          <t>YX</t>
        </is>
      </c>
      <c r="C11325" s="9">
        <f>_xlfn.XLOOKUP(B11325,Carriers[Code],Carriers[Airline])</f>
        <v/>
      </c>
      <c r="D11325" t="n">
        <v>5627</v>
      </c>
      <c r="E11325" t="inlineStr">
        <is>
          <t>IND</t>
        </is>
      </c>
      <c r="F11325" s="10" t="n">
        <v>1359</v>
      </c>
      <c r="G11325" t="inlineStr">
        <is>
          <t>1300-1359</t>
        </is>
      </c>
      <c r="H11325" s="9">
        <f>INT(F11325/100)</f>
        <v/>
      </c>
      <c r="I11325" t="n">
        <v>-4</v>
      </c>
      <c r="J11325" t="n">
        <v>0</v>
      </c>
      <c r="K11325" t="n">
        <v>-27</v>
      </c>
      <c r="L11325" t="n">
        <v>0</v>
      </c>
      <c r="M11325" t="n">
        <v>0</v>
      </c>
      <c r="O11325" t="n">
        <v>0</v>
      </c>
    </row>
    <row r="11326">
      <c r="A11326" s="8" t="n">
        <v>46230</v>
      </c>
      <c r="B11326" t="inlineStr">
        <is>
          <t>YX</t>
        </is>
      </c>
      <c r="C11326" s="9">
        <f>_xlfn.XLOOKUP(B11326,Carriers[Code],Carriers[Airline])</f>
        <v/>
      </c>
      <c r="D11326" t="n">
        <v>5730</v>
      </c>
      <c r="E11326" t="inlineStr">
        <is>
          <t>LGA</t>
        </is>
      </c>
      <c r="F11326" s="10" t="n">
        <v>1400</v>
      </c>
      <c r="G11326" t="inlineStr">
        <is>
          <t>1400-1459</t>
        </is>
      </c>
      <c r="H11326" s="9">
        <f>INT(F11326/100)</f>
        <v/>
      </c>
      <c r="M11326" t="n">
        <v>1</v>
      </c>
      <c r="N11326" t="inlineStr">
        <is>
          <t>A</t>
        </is>
      </c>
      <c r="O11326" t="n">
        <v>0</v>
      </c>
    </row>
    <row r="11327">
      <c r="A11327" s="8" t="n">
        <v>46230</v>
      </c>
      <c r="B11327" t="inlineStr">
        <is>
          <t>YX</t>
        </is>
      </c>
      <c r="C11327" s="9">
        <f>_xlfn.XLOOKUP(B11327,Carriers[Code],Carriers[Airline])</f>
        <v/>
      </c>
      <c r="D11327" t="n">
        <v>4375</v>
      </c>
      <c r="E11327" t="inlineStr">
        <is>
          <t>LGA</t>
        </is>
      </c>
      <c r="F11327" s="10" t="n">
        <v>1404</v>
      </c>
      <c r="G11327" t="inlineStr">
        <is>
          <t>1400-1459</t>
        </is>
      </c>
      <c r="H11327" s="9">
        <f>INT(F11327/100)</f>
        <v/>
      </c>
      <c r="I11327" t="n">
        <v>60</v>
      </c>
      <c r="J11327" t="n">
        <v>1</v>
      </c>
      <c r="M11327" t="n">
        <v>1</v>
      </c>
      <c r="N11327" t="inlineStr">
        <is>
          <t>C</t>
        </is>
      </c>
      <c r="O11327" t="n">
        <v>0</v>
      </c>
    </row>
    <row r="11328">
      <c r="A11328" s="8" t="n">
        <v>46230</v>
      </c>
      <c r="B11328" t="inlineStr">
        <is>
          <t>YX</t>
        </is>
      </c>
      <c r="C11328" s="9">
        <f>_xlfn.XLOOKUP(B11328,Carriers[Code],Carriers[Airline])</f>
        <v/>
      </c>
      <c r="D11328" t="n">
        <v>5821</v>
      </c>
      <c r="E11328" t="inlineStr">
        <is>
          <t>TVC</t>
        </is>
      </c>
      <c r="F11328" s="10" t="n">
        <v>1406</v>
      </c>
      <c r="G11328" t="inlineStr">
        <is>
          <t>1400-1459</t>
        </is>
      </c>
      <c r="H11328" s="9">
        <f>INT(F11328/100)</f>
        <v/>
      </c>
      <c r="I11328" t="n">
        <v>-6</v>
      </c>
      <c r="J11328" t="n">
        <v>0</v>
      </c>
      <c r="K11328" t="n">
        <v>-26</v>
      </c>
      <c r="L11328" t="n">
        <v>0</v>
      </c>
      <c r="M11328" t="n">
        <v>0</v>
      </c>
      <c r="O11328" t="n">
        <v>0</v>
      </c>
    </row>
    <row r="11329">
      <c r="A11329" s="8" t="n">
        <v>46230</v>
      </c>
      <c r="B11329" t="inlineStr">
        <is>
          <t>WN</t>
        </is>
      </c>
      <c r="C11329" s="9">
        <f>_xlfn.XLOOKUP(B11329,Carriers[Code],Carriers[Airline])</f>
        <v/>
      </c>
      <c r="D11329" t="n">
        <v>725</v>
      </c>
      <c r="E11329" t="inlineStr">
        <is>
          <t>BNA</t>
        </is>
      </c>
      <c r="F11329" s="10" t="n">
        <v>1410</v>
      </c>
      <c r="G11329" t="inlineStr">
        <is>
          <t>1400-1459</t>
        </is>
      </c>
      <c r="H11329" s="9">
        <f>INT(F11329/100)</f>
        <v/>
      </c>
      <c r="I11329" t="n">
        <v>12</v>
      </c>
      <c r="J11329" t="n">
        <v>0</v>
      </c>
      <c r="K11329" t="n">
        <v>12</v>
      </c>
      <c r="L11329" t="n">
        <v>0</v>
      </c>
      <c r="M11329" t="n">
        <v>0</v>
      </c>
      <c r="O11329" t="n">
        <v>0</v>
      </c>
    </row>
    <row r="11330">
      <c r="A11330" s="8" t="n">
        <v>46230</v>
      </c>
      <c r="B11330" t="inlineStr">
        <is>
          <t>YX</t>
        </is>
      </c>
      <c r="C11330" s="9">
        <f>_xlfn.XLOOKUP(B11330,Carriers[Code],Carriers[Airline])</f>
        <v/>
      </c>
      <c r="D11330" t="n">
        <v>5789</v>
      </c>
      <c r="E11330" t="inlineStr">
        <is>
          <t>CVG</t>
        </is>
      </c>
      <c r="F11330" s="10" t="n">
        <v>1412</v>
      </c>
      <c r="G11330" t="inlineStr">
        <is>
          <t>1400-1459</t>
        </is>
      </c>
      <c r="H11330" s="9">
        <f>INT(F11330/100)</f>
        <v/>
      </c>
      <c r="I11330" t="n">
        <v>-6</v>
      </c>
      <c r="J11330" t="n">
        <v>0</v>
      </c>
      <c r="K11330" t="n">
        <v>-13</v>
      </c>
      <c r="L11330" t="n">
        <v>0</v>
      </c>
      <c r="M11330" t="n">
        <v>0</v>
      </c>
      <c r="O11330" t="n">
        <v>0</v>
      </c>
    </row>
    <row r="11331">
      <c r="A11331" s="8" t="n">
        <v>46230</v>
      </c>
      <c r="B11331" t="inlineStr">
        <is>
          <t>YX</t>
        </is>
      </c>
      <c r="C11331" s="9">
        <f>_xlfn.XLOOKUP(B11331,Carriers[Code],Carriers[Airline])</f>
        <v/>
      </c>
      <c r="D11331" t="n">
        <v>5837</v>
      </c>
      <c r="E11331" t="inlineStr">
        <is>
          <t>CLT</t>
        </is>
      </c>
      <c r="F11331" s="10" t="n">
        <v>1413</v>
      </c>
      <c r="G11331" t="inlineStr">
        <is>
          <t>1400-1459</t>
        </is>
      </c>
      <c r="H11331" s="9">
        <f>INT(F11331/100)</f>
        <v/>
      </c>
      <c r="I11331" t="n">
        <v>-7</v>
      </c>
      <c r="J11331" t="n">
        <v>0</v>
      </c>
      <c r="K11331" t="n">
        <v>-5</v>
      </c>
      <c r="L11331" t="n">
        <v>0</v>
      </c>
      <c r="M11331" t="n">
        <v>0</v>
      </c>
      <c r="O11331" t="n">
        <v>0</v>
      </c>
    </row>
    <row r="11332">
      <c r="A11332" s="8" t="n">
        <v>46230</v>
      </c>
      <c r="B11332" t="inlineStr">
        <is>
          <t>UA</t>
        </is>
      </c>
      <c r="C11332" s="9">
        <f>_xlfn.XLOOKUP(B11332,Carriers[Code],Carriers[Airline])</f>
        <v/>
      </c>
      <c r="D11332" t="n">
        <v>721</v>
      </c>
      <c r="E11332" t="inlineStr">
        <is>
          <t>IAD</t>
        </is>
      </c>
      <c r="F11332" s="10" t="n">
        <v>1415</v>
      </c>
      <c r="G11332" t="inlineStr">
        <is>
          <t>1400-1459</t>
        </is>
      </c>
      <c r="H11332" s="9">
        <f>INT(F11332/100)</f>
        <v/>
      </c>
      <c r="I11332" t="n">
        <v>-6</v>
      </c>
      <c r="J11332" t="n">
        <v>0</v>
      </c>
      <c r="K11332" t="n">
        <v>104</v>
      </c>
      <c r="L11332" t="n">
        <v>1</v>
      </c>
      <c r="M11332" t="n">
        <v>0</v>
      </c>
      <c r="O11332" t="n">
        <v>0</v>
      </c>
      <c r="P11332" t="n">
        <v>0</v>
      </c>
      <c r="Q11332" t="n">
        <v>0</v>
      </c>
      <c r="R11332" t="n">
        <v>104</v>
      </c>
      <c r="S11332" t="n">
        <v>0</v>
      </c>
      <c r="T11332" t="n">
        <v>0</v>
      </c>
    </row>
    <row r="11333">
      <c r="A11333" s="8" t="n">
        <v>46230</v>
      </c>
      <c r="B11333" t="inlineStr">
        <is>
          <t>WN</t>
        </is>
      </c>
      <c r="C11333" s="9">
        <f>_xlfn.XLOOKUP(B11333,Carriers[Code],Carriers[Airline])</f>
        <v/>
      </c>
      <c r="D11333" t="n">
        <v>743</v>
      </c>
      <c r="E11333" t="inlineStr">
        <is>
          <t>MCI</t>
        </is>
      </c>
      <c r="F11333" s="10" t="n">
        <v>1420</v>
      </c>
      <c r="G11333" t="inlineStr">
        <is>
          <t>1400-1459</t>
        </is>
      </c>
      <c r="H11333" s="9">
        <f>INT(F11333/100)</f>
        <v/>
      </c>
      <c r="I11333" t="n">
        <v>4</v>
      </c>
      <c r="J11333" t="n">
        <v>0</v>
      </c>
      <c r="K11333" t="n">
        <v>0</v>
      </c>
      <c r="L11333" t="n">
        <v>0</v>
      </c>
      <c r="M11333" t="n">
        <v>0</v>
      </c>
      <c r="O11333" t="n">
        <v>0</v>
      </c>
    </row>
    <row r="11334">
      <c r="A11334" s="8" t="n">
        <v>46230</v>
      </c>
      <c r="B11334" t="inlineStr">
        <is>
          <t>YX</t>
        </is>
      </c>
      <c r="C11334" s="9">
        <f>_xlfn.XLOOKUP(B11334,Carriers[Code],Carriers[Airline])</f>
        <v/>
      </c>
      <c r="D11334" t="n">
        <v>5682</v>
      </c>
      <c r="E11334" t="inlineStr">
        <is>
          <t>DCA</t>
        </is>
      </c>
      <c r="F11334" s="10" t="n">
        <v>1420</v>
      </c>
      <c r="G11334" t="inlineStr">
        <is>
          <t>1400-1459</t>
        </is>
      </c>
      <c r="H11334" s="9">
        <f>INT(F11334/100)</f>
        <v/>
      </c>
      <c r="I11334" t="n">
        <v>-5</v>
      </c>
      <c r="J11334" t="n">
        <v>0</v>
      </c>
      <c r="K11334" t="n">
        <v>13</v>
      </c>
      <c r="L11334" t="n">
        <v>0</v>
      </c>
      <c r="M11334" t="n">
        <v>0</v>
      </c>
      <c r="O11334" t="n">
        <v>0</v>
      </c>
    </row>
    <row r="11335">
      <c r="A11335" s="8" t="n">
        <v>46230</v>
      </c>
      <c r="B11335" t="inlineStr">
        <is>
          <t>B6</t>
        </is>
      </c>
      <c r="C11335" s="9">
        <f>_xlfn.XLOOKUP(B11335,Carriers[Code],Carriers[Airline])</f>
        <v/>
      </c>
      <c r="D11335" t="n">
        <v>639</v>
      </c>
      <c r="E11335" t="inlineStr">
        <is>
          <t>AUS</t>
        </is>
      </c>
      <c r="F11335" s="10" t="n">
        <v>1421</v>
      </c>
      <c r="G11335" t="inlineStr">
        <is>
          <t>1400-1459</t>
        </is>
      </c>
      <c r="H11335" s="9">
        <f>INT(F11335/100)</f>
        <v/>
      </c>
      <c r="I11335" t="n">
        <v>63</v>
      </c>
      <c r="J11335" t="n">
        <v>1</v>
      </c>
      <c r="K11335" t="n">
        <v>33</v>
      </c>
      <c r="L11335" t="n">
        <v>1</v>
      </c>
      <c r="M11335" t="n">
        <v>0</v>
      </c>
      <c r="O11335" t="n">
        <v>0</v>
      </c>
      <c r="P11335" t="n">
        <v>0</v>
      </c>
      <c r="Q11335" t="n">
        <v>0</v>
      </c>
      <c r="R11335" t="n">
        <v>10</v>
      </c>
      <c r="S11335" t="n">
        <v>0</v>
      </c>
      <c r="T11335" t="n">
        <v>23</v>
      </c>
    </row>
    <row r="11336">
      <c r="A11336" s="8" t="n">
        <v>46230</v>
      </c>
      <c r="B11336" t="inlineStr">
        <is>
          <t>AA</t>
        </is>
      </c>
      <c r="C11336" s="9">
        <f>_xlfn.XLOOKUP(B11336,Carriers[Code],Carriers[Airline])</f>
        <v/>
      </c>
      <c r="D11336" t="n">
        <v>1611</v>
      </c>
      <c r="E11336" t="inlineStr">
        <is>
          <t>CLT</t>
        </is>
      </c>
      <c r="F11336" s="10" t="n">
        <v>1426</v>
      </c>
      <c r="G11336" t="inlineStr">
        <is>
          <t>1400-1459</t>
        </is>
      </c>
      <c r="H11336" s="9">
        <f>INT(F11336/100)</f>
        <v/>
      </c>
      <c r="I11336" t="n">
        <v>-7</v>
      </c>
      <c r="J11336" t="n">
        <v>0</v>
      </c>
      <c r="K11336" t="n">
        <v>-26</v>
      </c>
      <c r="L11336" t="n">
        <v>0</v>
      </c>
      <c r="M11336" t="n">
        <v>0</v>
      </c>
      <c r="O11336" t="n">
        <v>0</v>
      </c>
    </row>
    <row r="11337">
      <c r="A11337" s="8" t="n">
        <v>46230</v>
      </c>
      <c r="B11337" t="inlineStr">
        <is>
          <t>AA</t>
        </is>
      </c>
      <c r="C11337" s="9">
        <f>_xlfn.XLOOKUP(B11337,Carriers[Code],Carriers[Airline])</f>
        <v/>
      </c>
      <c r="D11337" t="n">
        <v>820</v>
      </c>
      <c r="E11337" t="inlineStr">
        <is>
          <t>DFW</t>
        </is>
      </c>
      <c r="F11337" s="10" t="n">
        <v>1427</v>
      </c>
      <c r="G11337" t="inlineStr">
        <is>
          <t>1400-1459</t>
        </is>
      </c>
      <c r="H11337" s="9">
        <f>INT(F11337/100)</f>
        <v/>
      </c>
      <c r="I11337" t="n">
        <v>12</v>
      </c>
      <c r="J11337" t="n">
        <v>0</v>
      </c>
      <c r="K11337" t="n">
        <v>-1</v>
      </c>
      <c r="L11337" t="n">
        <v>0</v>
      </c>
      <c r="M11337" t="n">
        <v>0</v>
      </c>
      <c r="O11337" t="n">
        <v>0</v>
      </c>
    </row>
    <row r="11338">
      <c r="A11338" s="8" t="n">
        <v>46230</v>
      </c>
      <c r="B11338" t="inlineStr">
        <is>
          <t>B6</t>
        </is>
      </c>
      <c r="C11338" s="9">
        <f>_xlfn.XLOOKUP(B11338,Carriers[Code],Carriers[Airline])</f>
        <v/>
      </c>
      <c r="D11338" t="n">
        <v>933</v>
      </c>
      <c r="E11338" t="inlineStr">
        <is>
          <t>IAH</t>
        </is>
      </c>
      <c r="F11338" s="10" t="n">
        <v>1429</v>
      </c>
      <c r="G11338" t="inlineStr">
        <is>
          <t>1400-1459</t>
        </is>
      </c>
      <c r="H11338" s="9">
        <f>INT(F11338/100)</f>
        <v/>
      </c>
      <c r="I11338" t="n">
        <v>-3</v>
      </c>
      <c r="J11338" t="n">
        <v>0</v>
      </c>
      <c r="K11338" t="n">
        <v>-26</v>
      </c>
      <c r="L11338" t="n">
        <v>0</v>
      </c>
      <c r="M11338" t="n">
        <v>0</v>
      </c>
      <c r="O11338" t="n">
        <v>0</v>
      </c>
    </row>
    <row r="11339">
      <c r="A11339" s="8" t="n">
        <v>46230</v>
      </c>
      <c r="B11339" t="inlineStr">
        <is>
          <t>UA</t>
        </is>
      </c>
      <c r="C11339" s="9">
        <f>_xlfn.XLOOKUP(B11339,Carriers[Code],Carriers[Airline])</f>
        <v/>
      </c>
      <c r="D11339" t="n">
        <v>1076</v>
      </c>
      <c r="E11339" t="inlineStr">
        <is>
          <t>EWR</t>
        </is>
      </c>
      <c r="F11339" s="10" t="n">
        <v>1431</v>
      </c>
      <c r="G11339" t="inlineStr">
        <is>
          <t>1400-1459</t>
        </is>
      </c>
      <c r="H11339" s="9">
        <f>INT(F11339/100)</f>
        <v/>
      </c>
      <c r="I11339" t="n">
        <v>1107</v>
      </c>
      <c r="J11339" t="n">
        <v>1</v>
      </c>
      <c r="K11339" t="n">
        <v>1088</v>
      </c>
      <c r="L11339" t="n">
        <v>1</v>
      </c>
      <c r="M11339" t="n">
        <v>0</v>
      </c>
      <c r="O11339" t="n">
        <v>0</v>
      </c>
      <c r="P11339" t="n">
        <v>1022</v>
      </c>
      <c r="Q11339" t="n">
        <v>0</v>
      </c>
      <c r="R11339" t="n">
        <v>0</v>
      </c>
      <c r="S11339" t="n">
        <v>0</v>
      </c>
      <c r="T11339" t="n">
        <v>66</v>
      </c>
    </row>
    <row r="11340">
      <c r="A11340" s="8" t="n">
        <v>46230</v>
      </c>
      <c r="B11340" t="inlineStr">
        <is>
          <t>YX</t>
        </is>
      </c>
      <c r="C11340" s="9">
        <f>_xlfn.XLOOKUP(B11340,Carriers[Code],Carriers[Airline])</f>
        <v/>
      </c>
      <c r="D11340" t="n">
        <v>5653</v>
      </c>
      <c r="E11340" t="inlineStr">
        <is>
          <t>CMH</t>
        </is>
      </c>
      <c r="F11340" s="10" t="n">
        <v>1438</v>
      </c>
      <c r="G11340" t="inlineStr">
        <is>
          <t>1400-1459</t>
        </is>
      </c>
      <c r="H11340" s="9">
        <f>INT(F11340/100)</f>
        <v/>
      </c>
      <c r="I11340" t="n">
        <v>-8</v>
      </c>
      <c r="J11340" t="n">
        <v>0</v>
      </c>
      <c r="K11340" t="n">
        <v>-25</v>
      </c>
      <c r="L11340" t="n">
        <v>0</v>
      </c>
      <c r="M11340" t="n">
        <v>0</v>
      </c>
      <c r="O11340" t="n">
        <v>0</v>
      </c>
    </row>
    <row r="11341">
      <c r="A11341" s="8" t="n">
        <v>46230</v>
      </c>
      <c r="B11341" t="inlineStr">
        <is>
          <t>DL</t>
        </is>
      </c>
      <c r="C11341" s="9">
        <f>_xlfn.XLOOKUP(B11341,Carriers[Code],Carriers[Airline])</f>
        <v/>
      </c>
      <c r="D11341" t="n">
        <v>2677</v>
      </c>
      <c r="E11341" t="inlineStr">
        <is>
          <t>BNA</t>
        </is>
      </c>
      <c r="F11341" s="10" t="n">
        <v>1440</v>
      </c>
      <c r="G11341" t="inlineStr">
        <is>
          <t>1400-1459</t>
        </is>
      </c>
      <c r="H11341" s="9">
        <f>INT(F11341/100)</f>
        <v/>
      </c>
      <c r="I11341" t="n">
        <v>-6</v>
      </c>
      <c r="J11341" t="n">
        <v>0</v>
      </c>
      <c r="K11341" t="n">
        <v>-12</v>
      </c>
      <c r="L11341" t="n">
        <v>0</v>
      </c>
      <c r="M11341" t="n">
        <v>0</v>
      </c>
      <c r="O11341" t="n">
        <v>0</v>
      </c>
    </row>
    <row r="11342">
      <c r="A11342" s="8" t="n">
        <v>46230</v>
      </c>
      <c r="B11342" t="inlineStr">
        <is>
          <t>DL</t>
        </is>
      </c>
      <c r="C11342" s="9">
        <f>_xlfn.XLOOKUP(B11342,Carriers[Code],Carriers[Airline])</f>
        <v/>
      </c>
      <c r="D11342" t="n">
        <v>1127</v>
      </c>
      <c r="E11342" t="inlineStr">
        <is>
          <t>MSP</t>
        </is>
      </c>
      <c r="F11342" s="10" t="n">
        <v>1452</v>
      </c>
      <c r="G11342" t="inlineStr">
        <is>
          <t>1400-1459</t>
        </is>
      </c>
      <c r="H11342" s="9">
        <f>INT(F11342/100)</f>
        <v/>
      </c>
      <c r="I11342" t="n">
        <v>53</v>
      </c>
      <c r="J11342" t="n">
        <v>1</v>
      </c>
      <c r="K11342" t="n">
        <v>70</v>
      </c>
      <c r="L11342" t="n">
        <v>1</v>
      </c>
      <c r="M11342" t="n">
        <v>0</v>
      </c>
      <c r="O11342" t="n">
        <v>0</v>
      </c>
      <c r="P11342" t="n">
        <v>0</v>
      </c>
      <c r="Q11342" t="n">
        <v>0</v>
      </c>
      <c r="R11342" t="n">
        <v>17</v>
      </c>
      <c r="S11342" t="n">
        <v>0</v>
      </c>
      <c r="T11342" t="n">
        <v>53</v>
      </c>
    </row>
    <row r="11343">
      <c r="A11343" s="8" t="n">
        <v>46230</v>
      </c>
      <c r="B11343" t="inlineStr">
        <is>
          <t>YX</t>
        </is>
      </c>
      <c r="C11343" s="9">
        <f>_xlfn.XLOOKUP(B11343,Carriers[Code],Carriers[Airline])</f>
        <v/>
      </c>
      <c r="D11343" t="n">
        <v>5641</v>
      </c>
      <c r="E11343" t="inlineStr">
        <is>
          <t>CLE</t>
        </is>
      </c>
      <c r="F11343" s="10" t="n">
        <v>1454</v>
      </c>
      <c r="G11343" t="inlineStr">
        <is>
          <t>1400-1459</t>
        </is>
      </c>
      <c r="H11343" s="9">
        <f>INT(F11343/100)</f>
        <v/>
      </c>
      <c r="I11343" t="n">
        <v>-1</v>
      </c>
      <c r="J11343" t="n">
        <v>0</v>
      </c>
      <c r="K11343" t="n">
        <v>-24</v>
      </c>
      <c r="L11343" t="n">
        <v>0</v>
      </c>
      <c r="M11343" t="n">
        <v>0</v>
      </c>
      <c r="O11343" t="n">
        <v>0</v>
      </c>
    </row>
    <row r="11344">
      <c r="A11344" s="8" t="n">
        <v>46230</v>
      </c>
      <c r="B11344" t="inlineStr">
        <is>
          <t>YX</t>
        </is>
      </c>
      <c r="C11344" s="9">
        <f>_xlfn.XLOOKUP(B11344,Carriers[Code],Carriers[Airline])</f>
        <v/>
      </c>
      <c r="D11344" t="n">
        <v>5736</v>
      </c>
      <c r="E11344" t="inlineStr">
        <is>
          <t>LGA</t>
        </is>
      </c>
      <c r="F11344" s="10" t="n">
        <v>1500</v>
      </c>
      <c r="G11344" t="inlineStr">
        <is>
          <t>1500-1559</t>
        </is>
      </c>
      <c r="H11344" s="9">
        <f>INT(F11344/100)</f>
        <v/>
      </c>
      <c r="M11344" t="n">
        <v>1</v>
      </c>
      <c r="N11344" t="inlineStr">
        <is>
          <t>A</t>
        </is>
      </c>
      <c r="O11344" t="n">
        <v>0</v>
      </c>
    </row>
    <row r="11345">
      <c r="A11345" s="8" t="n">
        <v>46230</v>
      </c>
      <c r="B11345" t="inlineStr">
        <is>
          <t>AA</t>
        </is>
      </c>
      <c r="C11345" s="9">
        <f>_xlfn.XLOOKUP(B11345,Carriers[Code],Carriers[Airline])</f>
        <v/>
      </c>
      <c r="D11345" t="n">
        <v>2882</v>
      </c>
      <c r="E11345" t="inlineStr">
        <is>
          <t>PHL</t>
        </is>
      </c>
      <c r="F11345" s="10" t="n">
        <v>1503</v>
      </c>
      <c r="G11345" t="inlineStr">
        <is>
          <t>1500-1559</t>
        </is>
      </c>
      <c r="H11345" s="9">
        <f>INT(F11345/100)</f>
        <v/>
      </c>
      <c r="I11345" t="n">
        <v>3</v>
      </c>
      <c r="J11345" t="n">
        <v>0</v>
      </c>
      <c r="K11345" t="n">
        <v>16</v>
      </c>
      <c r="L11345" t="n">
        <v>1</v>
      </c>
      <c r="M11345" t="n">
        <v>0</v>
      </c>
      <c r="O11345" t="n">
        <v>0</v>
      </c>
      <c r="P11345" t="n">
        <v>0</v>
      </c>
      <c r="Q11345" t="n">
        <v>0</v>
      </c>
      <c r="R11345" t="n">
        <v>16</v>
      </c>
      <c r="S11345" t="n">
        <v>0</v>
      </c>
      <c r="T11345" t="n">
        <v>0</v>
      </c>
    </row>
    <row r="11346">
      <c r="A11346" s="8" t="n">
        <v>46230</v>
      </c>
      <c r="B11346" t="inlineStr">
        <is>
          <t>DL</t>
        </is>
      </c>
      <c r="C11346" s="9">
        <f>_xlfn.XLOOKUP(B11346,Carriers[Code],Carriers[Airline])</f>
        <v/>
      </c>
      <c r="D11346" t="n">
        <v>638</v>
      </c>
      <c r="E11346" t="inlineStr">
        <is>
          <t>ATL</t>
        </is>
      </c>
      <c r="F11346" s="10" t="n">
        <v>1510</v>
      </c>
      <c r="G11346" t="inlineStr">
        <is>
          <t>1500-1559</t>
        </is>
      </c>
      <c r="H11346" s="9">
        <f>INT(F11346/100)</f>
        <v/>
      </c>
      <c r="I11346" t="n">
        <v>-4</v>
      </c>
      <c r="J11346" t="n">
        <v>0</v>
      </c>
      <c r="K11346" t="n">
        <v>-30</v>
      </c>
      <c r="L11346" t="n">
        <v>0</v>
      </c>
      <c r="M11346" t="n">
        <v>0</v>
      </c>
      <c r="O11346" t="n">
        <v>0</v>
      </c>
    </row>
    <row r="11347">
      <c r="A11347" s="8" t="n">
        <v>46230</v>
      </c>
      <c r="B11347" t="inlineStr">
        <is>
          <t>UA</t>
        </is>
      </c>
      <c r="C11347" s="9">
        <f>_xlfn.XLOOKUP(B11347,Carriers[Code],Carriers[Airline])</f>
        <v/>
      </c>
      <c r="D11347" t="n">
        <v>2297</v>
      </c>
      <c r="E11347" t="inlineStr">
        <is>
          <t>DEN</t>
        </is>
      </c>
      <c r="F11347" s="10" t="n">
        <v>1510</v>
      </c>
      <c r="G11347" t="inlineStr">
        <is>
          <t>1500-1559</t>
        </is>
      </c>
      <c r="H11347" s="9">
        <f>INT(F11347/100)</f>
        <v/>
      </c>
      <c r="I11347" t="n">
        <v>-5</v>
      </c>
      <c r="J11347" t="n">
        <v>0</v>
      </c>
      <c r="K11347" t="n">
        <v>-29</v>
      </c>
      <c r="L11347" t="n">
        <v>0</v>
      </c>
      <c r="M11347" t="n">
        <v>0</v>
      </c>
      <c r="O11347" t="n">
        <v>0</v>
      </c>
    </row>
    <row r="11348">
      <c r="A11348" s="8" t="n">
        <v>46230</v>
      </c>
      <c r="B11348" t="inlineStr">
        <is>
          <t>YX</t>
        </is>
      </c>
      <c r="C11348" s="9">
        <f>_xlfn.XLOOKUP(B11348,Carriers[Code],Carriers[Airline])</f>
        <v/>
      </c>
      <c r="D11348" t="n">
        <v>5706</v>
      </c>
      <c r="E11348" t="inlineStr">
        <is>
          <t>PHL</t>
        </is>
      </c>
      <c r="F11348" s="10" t="n">
        <v>1510</v>
      </c>
      <c r="G11348" t="inlineStr">
        <is>
          <t>1500-1559</t>
        </is>
      </c>
      <c r="H11348" s="9">
        <f>INT(F11348/100)</f>
        <v/>
      </c>
      <c r="I11348" t="n">
        <v>76</v>
      </c>
      <c r="J11348" t="n">
        <v>1</v>
      </c>
      <c r="K11348" t="n">
        <v>98</v>
      </c>
      <c r="L11348" t="n">
        <v>1</v>
      </c>
      <c r="M11348" t="n">
        <v>0</v>
      </c>
      <c r="O11348" t="n">
        <v>0</v>
      </c>
      <c r="P11348" t="n">
        <v>0</v>
      </c>
      <c r="Q11348" t="n">
        <v>0</v>
      </c>
      <c r="R11348" t="n">
        <v>98</v>
      </c>
      <c r="S11348" t="n">
        <v>0</v>
      </c>
      <c r="T11348" t="n">
        <v>0</v>
      </c>
    </row>
    <row r="11349">
      <c r="A11349" s="8" t="n">
        <v>46230</v>
      </c>
      <c r="B11349" t="inlineStr">
        <is>
          <t>UA</t>
        </is>
      </c>
      <c r="C11349" s="9">
        <f>_xlfn.XLOOKUP(B11349,Carriers[Code],Carriers[Airline])</f>
        <v/>
      </c>
      <c r="D11349" t="n">
        <v>1475</v>
      </c>
      <c r="E11349" t="inlineStr">
        <is>
          <t>ORD</t>
        </is>
      </c>
      <c r="F11349" s="10" t="n">
        <v>1513</v>
      </c>
      <c r="G11349" t="inlineStr">
        <is>
          <t>1500-1559</t>
        </is>
      </c>
      <c r="H11349" s="9">
        <f>INT(F11349/100)</f>
        <v/>
      </c>
      <c r="I11349" t="n">
        <v>427</v>
      </c>
      <c r="J11349" t="n">
        <v>1</v>
      </c>
      <c r="K11349" t="n">
        <v>401</v>
      </c>
      <c r="L11349" t="n">
        <v>1</v>
      </c>
      <c r="M11349" t="n">
        <v>0</v>
      </c>
      <c r="O11349" t="n">
        <v>0</v>
      </c>
      <c r="P11349" t="n">
        <v>0</v>
      </c>
      <c r="Q11349" t="n">
        <v>0</v>
      </c>
      <c r="R11349" t="n">
        <v>393</v>
      </c>
      <c r="S11349" t="n">
        <v>0</v>
      </c>
      <c r="T11349" t="n">
        <v>8</v>
      </c>
    </row>
    <row r="11350">
      <c r="A11350" s="8" t="n">
        <v>46230</v>
      </c>
      <c r="B11350" t="inlineStr">
        <is>
          <t>AA</t>
        </is>
      </c>
      <c r="C11350" s="9">
        <f>_xlfn.XLOOKUP(B11350,Carriers[Code],Carriers[Airline])</f>
        <v/>
      </c>
      <c r="D11350" t="n">
        <v>1565</v>
      </c>
      <c r="E11350" t="inlineStr">
        <is>
          <t>MIA</t>
        </is>
      </c>
      <c r="F11350" s="10" t="n">
        <v>1515</v>
      </c>
      <c r="G11350" t="inlineStr">
        <is>
          <t>1500-1559</t>
        </is>
      </c>
      <c r="H11350" s="9">
        <f>INT(F11350/100)</f>
        <v/>
      </c>
      <c r="I11350" t="n">
        <v>21</v>
      </c>
      <c r="J11350" t="n">
        <v>1</v>
      </c>
      <c r="K11350" t="n">
        <v>46</v>
      </c>
      <c r="L11350" t="n">
        <v>1</v>
      </c>
      <c r="M11350" t="n">
        <v>0</v>
      </c>
      <c r="O11350" t="n">
        <v>0</v>
      </c>
      <c r="P11350" t="n">
        <v>9</v>
      </c>
      <c r="Q11350" t="n">
        <v>0</v>
      </c>
      <c r="R11350" t="n">
        <v>25</v>
      </c>
      <c r="S11350" t="n">
        <v>0</v>
      </c>
      <c r="T11350" t="n">
        <v>12</v>
      </c>
    </row>
    <row r="11351">
      <c r="A11351" s="8" t="n">
        <v>46230</v>
      </c>
      <c r="B11351" t="inlineStr">
        <is>
          <t>DL</t>
        </is>
      </c>
      <c r="C11351" s="9">
        <f>_xlfn.XLOOKUP(B11351,Carriers[Code],Carriers[Airline])</f>
        <v/>
      </c>
      <c r="D11351" t="n">
        <v>776</v>
      </c>
      <c r="E11351" t="inlineStr">
        <is>
          <t>MIA</t>
        </is>
      </c>
      <c r="F11351" s="10" t="n">
        <v>1515</v>
      </c>
      <c r="G11351" t="inlineStr">
        <is>
          <t>1500-1559</t>
        </is>
      </c>
      <c r="H11351" s="9">
        <f>INT(F11351/100)</f>
        <v/>
      </c>
      <c r="I11351" t="n">
        <v>30</v>
      </c>
      <c r="J11351" t="n">
        <v>1</v>
      </c>
      <c r="K11351" t="n">
        <v>77</v>
      </c>
      <c r="L11351" t="n">
        <v>1</v>
      </c>
      <c r="M11351" t="n">
        <v>0</v>
      </c>
      <c r="O11351" t="n">
        <v>0</v>
      </c>
      <c r="P11351" t="n">
        <v>26</v>
      </c>
      <c r="Q11351" t="n">
        <v>0</v>
      </c>
      <c r="R11351" t="n">
        <v>47</v>
      </c>
      <c r="S11351" t="n">
        <v>0</v>
      </c>
      <c r="T11351" t="n">
        <v>4</v>
      </c>
    </row>
    <row r="11352">
      <c r="A11352" s="8" t="n">
        <v>46230</v>
      </c>
      <c r="B11352" t="inlineStr">
        <is>
          <t>AA</t>
        </is>
      </c>
      <c r="C11352" s="9">
        <f>_xlfn.XLOOKUP(B11352,Carriers[Code],Carriers[Airline])</f>
        <v/>
      </c>
      <c r="D11352" t="n">
        <v>1563</v>
      </c>
      <c r="E11352" t="inlineStr">
        <is>
          <t>ORD</t>
        </is>
      </c>
      <c r="F11352" s="10" t="n">
        <v>1519</v>
      </c>
      <c r="G11352" t="inlineStr">
        <is>
          <t>1500-1559</t>
        </is>
      </c>
      <c r="H11352" s="9">
        <f>INT(F11352/100)</f>
        <v/>
      </c>
      <c r="M11352" t="n">
        <v>1</v>
      </c>
      <c r="N11352" t="inlineStr">
        <is>
          <t>B</t>
        </is>
      </c>
      <c r="O11352" t="n">
        <v>0</v>
      </c>
    </row>
    <row r="11353">
      <c r="A11353" s="8" t="n">
        <v>46230</v>
      </c>
      <c r="B11353" t="inlineStr">
        <is>
          <t>YX</t>
        </is>
      </c>
      <c r="C11353" s="9">
        <f>_xlfn.XLOOKUP(B11353,Carriers[Code],Carriers[Airline])</f>
        <v/>
      </c>
      <c r="D11353" t="n">
        <v>4380</v>
      </c>
      <c r="E11353" t="inlineStr">
        <is>
          <t>DCA</t>
        </is>
      </c>
      <c r="F11353" s="10" t="n">
        <v>1519</v>
      </c>
      <c r="G11353" t="inlineStr">
        <is>
          <t>1500-1559</t>
        </is>
      </c>
      <c r="H11353" s="9">
        <f>INT(F11353/100)</f>
        <v/>
      </c>
      <c r="I11353" t="n">
        <v>-4</v>
      </c>
      <c r="J11353" t="n">
        <v>0</v>
      </c>
      <c r="K11353" t="n">
        <v>9</v>
      </c>
      <c r="L11353" t="n">
        <v>0</v>
      </c>
      <c r="M11353" t="n">
        <v>0</v>
      </c>
      <c r="O11353" t="n">
        <v>0</v>
      </c>
    </row>
    <row r="11354">
      <c r="A11354" s="8" t="n">
        <v>46230</v>
      </c>
      <c r="B11354" t="inlineStr">
        <is>
          <t>B6</t>
        </is>
      </c>
      <c r="C11354" s="9">
        <f>_xlfn.XLOOKUP(B11354,Carriers[Code],Carriers[Airline])</f>
        <v/>
      </c>
      <c r="D11354" t="n">
        <v>1941</v>
      </c>
      <c r="E11354" t="inlineStr">
        <is>
          <t>SRQ</t>
        </is>
      </c>
      <c r="F11354" s="10" t="n">
        <v>1525</v>
      </c>
      <c r="G11354" t="inlineStr">
        <is>
          <t>1500-1559</t>
        </is>
      </c>
      <c r="H11354" s="9">
        <f>INT(F11354/100)</f>
        <v/>
      </c>
      <c r="I11354" t="n">
        <v>2</v>
      </c>
      <c r="J11354" t="n">
        <v>0</v>
      </c>
      <c r="K11354" t="n">
        <v>18</v>
      </c>
      <c r="L11354" t="n">
        <v>1</v>
      </c>
      <c r="M11354" t="n">
        <v>0</v>
      </c>
      <c r="O11354" t="n">
        <v>0</v>
      </c>
      <c r="P11354" t="n">
        <v>2</v>
      </c>
      <c r="Q11354" t="n">
        <v>0</v>
      </c>
      <c r="R11354" t="n">
        <v>16</v>
      </c>
      <c r="S11354" t="n">
        <v>0</v>
      </c>
      <c r="T11354" t="n">
        <v>0</v>
      </c>
    </row>
    <row r="11355">
      <c r="A11355" s="8" t="n">
        <v>46230</v>
      </c>
      <c r="B11355" t="inlineStr">
        <is>
          <t>AS</t>
        </is>
      </c>
      <c r="C11355" s="9">
        <f>_xlfn.XLOOKUP(B11355,Carriers[Code],Carriers[Airline])</f>
        <v/>
      </c>
      <c r="D11355" t="n">
        <v>1506</v>
      </c>
      <c r="E11355" t="inlineStr">
        <is>
          <t>SEA</t>
        </is>
      </c>
      <c r="F11355" s="10" t="n">
        <v>1526</v>
      </c>
      <c r="G11355" t="inlineStr">
        <is>
          <t>1500-1559</t>
        </is>
      </c>
      <c r="H11355" s="9">
        <f>INT(F11355/100)</f>
        <v/>
      </c>
      <c r="I11355" t="n">
        <v>15</v>
      </c>
      <c r="J11355" t="n">
        <v>1</v>
      </c>
      <c r="K11355" t="n">
        <v>28</v>
      </c>
      <c r="L11355" t="n">
        <v>1</v>
      </c>
      <c r="M11355" t="n">
        <v>0</v>
      </c>
      <c r="O11355" t="n">
        <v>0</v>
      </c>
      <c r="P11355" t="n">
        <v>15</v>
      </c>
      <c r="Q11355" t="n">
        <v>0</v>
      </c>
      <c r="R11355" t="n">
        <v>13</v>
      </c>
      <c r="S11355" t="n">
        <v>0</v>
      </c>
      <c r="T11355" t="n">
        <v>0</v>
      </c>
    </row>
    <row r="11356">
      <c r="A11356" s="8" t="n">
        <v>46230</v>
      </c>
      <c r="B11356" t="inlineStr">
        <is>
          <t>B6</t>
        </is>
      </c>
      <c r="C11356" s="9">
        <f>_xlfn.XLOOKUP(B11356,Carriers[Code],Carriers[Airline])</f>
        <v/>
      </c>
      <c r="D11356" t="n">
        <v>1813</v>
      </c>
      <c r="E11356" t="inlineStr">
        <is>
          <t>ORF</t>
        </is>
      </c>
      <c r="F11356" s="10" t="n">
        <v>1527</v>
      </c>
      <c r="G11356" t="inlineStr">
        <is>
          <t>1500-1559</t>
        </is>
      </c>
      <c r="H11356" s="9">
        <f>INT(F11356/100)</f>
        <v/>
      </c>
      <c r="I11356" t="n">
        <v>79</v>
      </c>
      <c r="J11356" t="n">
        <v>1</v>
      </c>
      <c r="K11356" t="n">
        <v>65</v>
      </c>
      <c r="L11356" t="n">
        <v>1</v>
      </c>
      <c r="M11356" t="n">
        <v>0</v>
      </c>
      <c r="O11356" t="n">
        <v>0</v>
      </c>
      <c r="P11356" t="n">
        <v>65</v>
      </c>
      <c r="Q11356" t="n">
        <v>0</v>
      </c>
      <c r="R11356" t="n">
        <v>0</v>
      </c>
      <c r="S11356" t="n">
        <v>0</v>
      </c>
      <c r="T11356" t="n">
        <v>0</v>
      </c>
    </row>
    <row r="11357">
      <c r="A11357" s="8" t="n">
        <v>46230</v>
      </c>
      <c r="B11357" t="inlineStr">
        <is>
          <t>DL</t>
        </is>
      </c>
      <c r="C11357" s="9">
        <f>_xlfn.XLOOKUP(B11357,Carriers[Code],Carriers[Airline])</f>
        <v/>
      </c>
      <c r="D11357" t="n">
        <v>2887</v>
      </c>
      <c r="E11357" t="inlineStr">
        <is>
          <t>MCO</t>
        </is>
      </c>
      <c r="F11357" s="10" t="n">
        <v>1527</v>
      </c>
      <c r="G11357" t="inlineStr">
        <is>
          <t>1500-1559</t>
        </is>
      </c>
      <c r="H11357" s="9">
        <f>INT(F11357/100)</f>
        <v/>
      </c>
      <c r="I11357" t="n">
        <v>12</v>
      </c>
      <c r="J11357" t="n">
        <v>0</v>
      </c>
      <c r="K11357" t="n">
        <v>-2</v>
      </c>
      <c r="L11357" t="n">
        <v>0</v>
      </c>
      <c r="M11357" t="n">
        <v>0</v>
      </c>
      <c r="O11357" t="n">
        <v>0</v>
      </c>
    </row>
    <row r="11358">
      <c r="A11358" s="8" t="n">
        <v>46230</v>
      </c>
      <c r="B11358" t="inlineStr">
        <is>
          <t>DL</t>
        </is>
      </c>
      <c r="C11358" s="9">
        <f>_xlfn.XLOOKUP(B11358,Carriers[Code],Carriers[Airline])</f>
        <v/>
      </c>
      <c r="D11358" t="n">
        <v>2196</v>
      </c>
      <c r="E11358" t="inlineStr">
        <is>
          <t>FLL</t>
        </is>
      </c>
      <c r="F11358" s="10" t="n">
        <v>1532</v>
      </c>
      <c r="G11358" t="inlineStr">
        <is>
          <t>1500-1559</t>
        </is>
      </c>
      <c r="H11358" s="9">
        <f>INT(F11358/100)</f>
        <v/>
      </c>
      <c r="I11358" t="n">
        <v>18</v>
      </c>
      <c r="J11358" t="n">
        <v>1</v>
      </c>
      <c r="K11358" t="n">
        <v>16</v>
      </c>
      <c r="L11358" t="n">
        <v>1</v>
      </c>
      <c r="M11358" t="n">
        <v>0</v>
      </c>
      <c r="O11358" t="n">
        <v>0</v>
      </c>
      <c r="P11358" t="n">
        <v>16</v>
      </c>
      <c r="Q11358" t="n">
        <v>0</v>
      </c>
      <c r="R11358" t="n">
        <v>0</v>
      </c>
      <c r="S11358" t="n">
        <v>0</v>
      </c>
      <c r="T11358" t="n">
        <v>0</v>
      </c>
    </row>
    <row r="11359">
      <c r="A11359" s="8" t="n">
        <v>46230</v>
      </c>
      <c r="B11359" t="inlineStr">
        <is>
          <t>YX</t>
        </is>
      </c>
      <c r="C11359" s="9">
        <f>_xlfn.XLOOKUP(B11359,Carriers[Code],Carriers[Airline])</f>
        <v/>
      </c>
      <c r="D11359" t="n">
        <v>5657</v>
      </c>
      <c r="E11359" t="inlineStr">
        <is>
          <t>JAX</t>
        </is>
      </c>
      <c r="F11359" s="10" t="n">
        <v>1535</v>
      </c>
      <c r="G11359" t="inlineStr">
        <is>
          <t>1500-1559</t>
        </is>
      </c>
      <c r="H11359" s="9">
        <f>INT(F11359/100)</f>
        <v/>
      </c>
      <c r="I11359" t="n">
        <v>84</v>
      </c>
      <c r="J11359" t="n">
        <v>1</v>
      </c>
      <c r="K11359" t="n">
        <v>95</v>
      </c>
      <c r="L11359" t="n">
        <v>1</v>
      </c>
      <c r="M11359" t="n">
        <v>0</v>
      </c>
      <c r="O11359" t="n">
        <v>0</v>
      </c>
      <c r="P11359" t="n">
        <v>13</v>
      </c>
      <c r="Q11359" t="n">
        <v>0</v>
      </c>
      <c r="R11359" t="n">
        <v>11</v>
      </c>
      <c r="S11359" t="n">
        <v>0</v>
      </c>
      <c r="T11359" t="n">
        <v>71</v>
      </c>
    </row>
    <row r="11360">
      <c r="A11360" s="8" t="n">
        <v>46230</v>
      </c>
      <c r="B11360" t="inlineStr">
        <is>
          <t>B6</t>
        </is>
      </c>
      <c r="C11360" s="9">
        <f>_xlfn.XLOOKUP(B11360,Carriers[Code],Carriers[Airline])</f>
        <v/>
      </c>
      <c r="D11360" t="n">
        <v>1237</v>
      </c>
      <c r="E11360" t="inlineStr">
        <is>
          <t>DTW</t>
        </is>
      </c>
      <c r="F11360" s="10" t="n">
        <v>1538</v>
      </c>
      <c r="G11360" t="inlineStr">
        <is>
          <t>1500-1559</t>
        </is>
      </c>
      <c r="H11360" s="9">
        <f>INT(F11360/100)</f>
        <v/>
      </c>
      <c r="I11360" t="n">
        <v>-7</v>
      </c>
      <c r="J11360" t="n">
        <v>0</v>
      </c>
      <c r="K11360" t="n">
        <v>-4</v>
      </c>
      <c r="L11360" t="n">
        <v>0</v>
      </c>
      <c r="M11360" t="n">
        <v>0</v>
      </c>
      <c r="O11360" t="n">
        <v>0</v>
      </c>
    </row>
    <row r="11361">
      <c r="A11361" s="8" t="n">
        <v>46230</v>
      </c>
      <c r="B11361" t="inlineStr">
        <is>
          <t>B6</t>
        </is>
      </c>
      <c r="C11361" s="9">
        <f>_xlfn.XLOOKUP(B11361,Carriers[Code],Carriers[Airline])</f>
        <v/>
      </c>
      <c r="D11361" t="n">
        <v>2321</v>
      </c>
      <c r="E11361" t="inlineStr">
        <is>
          <t>PBI</t>
        </is>
      </c>
      <c r="F11361" s="10" t="n">
        <v>1539</v>
      </c>
      <c r="G11361" t="inlineStr">
        <is>
          <t>1500-1559</t>
        </is>
      </c>
      <c r="H11361" s="9">
        <f>INT(F11361/100)</f>
        <v/>
      </c>
      <c r="I11361" t="n">
        <v>18</v>
      </c>
      <c r="J11361" t="n">
        <v>1</v>
      </c>
      <c r="K11361" t="n">
        <v>4</v>
      </c>
      <c r="L11361" t="n">
        <v>0</v>
      </c>
      <c r="M11361" t="n">
        <v>0</v>
      </c>
      <c r="O11361" t="n">
        <v>0</v>
      </c>
    </row>
    <row r="11362">
      <c r="A11362" s="8" t="n">
        <v>46230</v>
      </c>
      <c r="B11362" t="inlineStr">
        <is>
          <t>B6</t>
        </is>
      </c>
      <c r="C11362" s="9">
        <f>_xlfn.XLOOKUP(B11362,Carriers[Code],Carriers[Airline])</f>
        <v/>
      </c>
      <c r="D11362" t="n">
        <v>781</v>
      </c>
      <c r="E11362" t="inlineStr">
        <is>
          <t>RIC</t>
        </is>
      </c>
      <c r="F11362" s="10" t="n">
        <v>1540</v>
      </c>
      <c r="G11362" t="inlineStr">
        <is>
          <t>1500-1559</t>
        </is>
      </c>
      <c r="H11362" s="9">
        <f>INT(F11362/100)</f>
        <v/>
      </c>
      <c r="I11362" t="n">
        <v>133</v>
      </c>
      <c r="J11362" t="n">
        <v>1</v>
      </c>
      <c r="K11362" t="n">
        <v>113</v>
      </c>
      <c r="L11362" t="n">
        <v>1</v>
      </c>
      <c r="M11362" t="n">
        <v>0</v>
      </c>
      <c r="O11362" t="n">
        <v>0</v>
      </c>
      <c r="P11362" t="n">
        <v>14</v>
      </c>
      <c r="Q11362" t="n">
        <v>0</v>
      </c>
      <c r="R11362" t="n">
        <v>0</v>
      </c>
      <c r="S11362" t="n">
        <v>0</v>
      </c>
      <c r="T11362" t="n">
        <v>99</v>
      </c>
    </row>
    <row r="11363">
      <c r="A11363" s="8" t="n">
        <v>46230</v>
      </c>
      <c r="B11363" t="inlineStr">
        <is>
          <t>DL</t>
        </is>
      </c>
      <c r="C11363" s="9">
        <f>_xlfn.XLOOKUP(B11363,Carriers[Code],Carriers[Airline])</f>
        <v/>
      </c>
      <c r="D11363" t="n">
        <v>2889</v>
      </c>
      <c r="E11363" t="inlineStr">
        <is>
          <t>SEA</t>
        </is>
      </c>
      <c r="F11363" s="10" t="n">
        <v>1540</v>
      </c>
      <c r="G11363" t="inlineStr">
        <is>
          <t>1500-1559</t>
        </is>
      </c>
      <c r="H11363" s="9">
        <f>INT(F11363/100)</f>
        <v/>
      </c>
      <c r="I11363" t="n">
        <v>18</v>
      </c>
      <c r="J11363" t="n">
        <v>1</v>
      </c>
      <c r="K11363" t="n">
        <v>22</v>
      </c>
      <c r="L11363" t="n">
        <v>1</v>
      </c>
      <c r="M11363" t="n">
        <v>0</v>
      </c>
      <c r="O11363" t="n">
        <v>0</v>
      </c>
      <c r="P11363" t="n">
        <v>8</v>
      </c>
      <c r="Q11363" t="n">
        <v>0</v>
      </c>
      <c r="R11363" t="n">
        <v>4</v>
      </c>
      <c r="S11363" t="n">
        <v>0</v>
      </c>
      <c r="T11363" t="n">
        <v>10</v>
      </c>
    </row>
    <row r="11364">
      <c r="A11364" s="8" t="n">
        <v>46230</v>
      </c>
      <c r="B11364" t="inlineStr">
        <is>
          <t>YX</t>
        </is>
      </c>
      <c r="C11364" s="9">
        <f>_xlfn.XLOOKUP(B11364,Carriers[Code],Carriers[Airline])</f>
        <v/>
      </c>
      <c r="D11364" t="n">
        <v>5689</v>
      </c>
      <c r="E11364" t="inlineStr">
        <is>
          <t>DCA</t>
        </is>
      </c>
      <c r="F11364" s="10" t="n">
        <v>1545</v>
      </c>
      <c r="G11364" t="inlineStr">
        <is>
          <t>1500-1559</t>
        </is>
      </c>
      <c r="H11364" s="9">
        <f>INT(F11364/100)</f>
        <v/>
      </c>
      <c r="I11364" t="n">
        <v>-7</v>
      </c>
      <c r="J11364" t="n">
        <v>0</v>
      </c>
      <c r="K11364" t="n">
        <v>-20</v>
      </c>
      <c r="L11364" t="n">
        <v>0</v>
      </c>
      <c r="M11364" t="n">
        <v>0</v>
      </c>
      <c r="O11364" t="n">
        <v>0</v>
      </c>
    </row>
    <row r="11365">
      <c r="A11365" s="8" t="n">
        <v>46230</v>
      </c>
      <c r="B11365" t="inlineStr">
        <is>
          <t>B6</t>
        </is>
      </c>
      <c r="C11365" s="9">
        <f>_xlfn.XLOOKUP(B11365,Carriers[Code],Carriers[Airline])</f>
        <v/>
      </c>
      <c r="D11365" t="n">
        <v>233</v>
      </c>
      <c r="E11365" t="inlineStr">
        <is>
          <t>SFO</t>
        </is>
      </c>
      <c r="F11365" s="10" t="n">
        <v>1550</v>
      </c>
      <c r="G11365" t="inlineStr">
        <is>
          <t>1500-1559</t>
        </is>
      </c>
      <c r="H11365" s="9">
        <f>INT(F11365/100)</f>
        <v/>
      </c>
      <c r="I11365" t="n">
        <v>15</v>
      </c>
      <c r="J11365" t="n">
        <v>1</v>
      </c>
      <c r="K11365" t="n">
        <v>16</v>
      </c>
      <c r="L11365" t="n">
        <v>1</v>
      </c>
      <c r="M11365" t="n">
        <v>0</v>
      </c>
      <c r="O11365" t="n">
        <v>0</v>
      </c>
      <c r="P11365" t="n">
        <v>15</v>
      </c>
      <c r="Q11365" t="n">
        <v>0</v>
      </c>
      <c r="R11365" t="n">
        <v>1</v>
      </c>
      <c r="S11365" t="n">
        <v>0</v>
      </c>
      <c r="T11365" t="n">
        <v>0</v>
      </c>
    </row>
    <row r="11366">
      <c r="A11366" s="8" t="n">
        <v>46230</v>
      </c>
      <c r="B11366" t="inlineStr">
        <is>
          <t>YX</t>
        </is>
      </c>
      <c r="C11366" s="9">
        <f>_xlfn.XLOOKUP(B11366,Carriers[Code],Carriers[Airline])</f>
        <v/>
      </c>
      <c r="D11366" t="n">
        <v>5644</v>
      </c>
      <c r="E11366" t="inlineStr">
        <is>
          <t>BWI</t>
        </is>
      </c>
      <c r="F11366" s="10" t="n">
        <v>1550</v>
      </c>
      <c r="G11366" t="inlineStr">
        <is>
          <t>1500-1559</t>
        </is>
      </c>
      <c r="H11366" s="9">
        <f>INT(F11366/100)</f>
        <v/>
      </c>
      <c r="I11366" t="n">
        <v>-4</v>
      </c>
      <c r="J11366" t="n">
        <v>0</v>
      </c>
      <c r="K11366" t="n">
        <v>33</v>
      </c>
      <c r="L11366" t="n">
        <v>1</v>
      </c>
      <c r="M11366" t="n">
        <v>0</v>
      </c>
      <c r="O11366" t="n">
        <v>0</v>
      </c>
      <c r="P11366" t="n">
        <v>0</v>
      </c>
      <c r="Q11366" t="n">
        <v>0</v>
      </c>
      <c r="R11366" t="n">
        <v>33</v>
      </c>
      <c r="S11366" t="n">
        <v>0</v>
      </c>
      <c r="T11366" t="n">
        <v>0</v>
      </c>
    </row>
    <row r="11367">
      <c r="A11367" s="8" t="n">
        <v>46230</v>
      </c>
      <c r="B11367" t="inlineStr">
        <is>
          <t>UA</t>
        </is>
      </c>
      <c r="C11367" s="9">
        <f>_xlfn.XLOOKUP(B11367,Carriers[Code],Carriers[Airline])</f>
        <v/>
      </c>
      <c r="D11367" t="n">
        <v>1183</v>
      </c>
      <c r="E11367" t="inlineStr">
        <is>
          <t>IAH</t>
        </is>
      </c>
      <c r="F11367" s="10" t="n">
        <v>1554</v>
      </c>
      <c r="G11367" t="inlineStr">
        <is>
          <t>1500-1559</t>
        </is>
      </c>
      <c r="H11367" s="9">
        <f>INT(F11367/100)</f>
        <v/>
      </c>
      <c r="I11367" t="n">
        <v>3</v>
      </c>
      <c r="J11367" t="n">
        <v>0</v>
      </c>
      <c r="K11367" t="n">
        <v>20</v>
      </c>
      <c r="L11367" t="n">
        <v>1</v>
      </c>
      <c r="M11367" t="n">
        <v>0</v>
      </c>
      <c r="O11367" t="n">
        <v>0</v>
      </c>
      <c r="P11367" t="n">
        <v>0</v>
      </c>
      <c r="Q11367" t="n">
        <v>0</v>
      </c>
      <c r="R11367" t="n">
        <v>20</v>
      </c>
      <c r="S11367" t="n">
        <v>0</v>
      </c>
      <c r="T11367" t="n">
        <v>0</v>
      </c>
    </row>
    <row r="11368">
      <c r="A11368" s="8" t="n">
        <v>46230</v>
      </c>
      <c r="B11368" t="inlineStr">
        <is>
          <t>B6</t>
        </is>
      </c>
      <c r="C11368" s="9">
        <f>_xlfn.XLOOKUP(B11368,Carriers[Code],Carriers[Airline])</f>
        <v/>
      </c>
      <c r="D11368" t="n">
        <v>487</v>
      </c>
      <c r="E11368" t="inlineStr">
        <is>
          <t>LAX</t>
        </is>
      </c>
      <c r="F11368" s="10" t="n">
        <v>1555</v>
      </c>
      <c r="G11368" t="inlineStr">
        <is>
          <t>1500-1559</t>
        </is>
      </c>
      <c r="H11368" s="9">
        <f>INT(F11368/100)</f>
        <v/>
      </c>
      <c r="I11368" t="n">
        <v>5</v>
      </c>
      <c r="J11368" t="n">
        <v>0</v>
      </c>
      <c r="K11368" t="n">
        <v>4</v>
      </c>
      <c r="L11368" t="n">
        <v>0</v>
      </c>
      <c r="M11368" t="n">
        <v>0</v>
      </c>
      <c r="O11368" t="n">
        <v>0</v>
      </c>
    </row>
    <row r="11369">
      <c r="A11369" s="8" t="n">
        <v>46230</v>
      </c>
      <c r="B11369" t="inlineStr">
        <is>
          <t>WN</t>
        </is>
      </c>
      <c r="C11369" s="9">
        <f>_xlfn.XLOOKUP(B11369,Carriers[Code],Carriers[Airline])</f>
        <v/>
      </c>
      <c r="D11369" t="n">
        <v>1053</v>
      </c>
      <c r="E11369" t="inlineStr">
        <is>
          <t>BWI</t>
        </is>
      </c>
      <c r="F11369" s="10" t="n">
        <v>1555</v>
      </c>
      <c r="G11369" t="inlineStr">
        <is>
          <t>1500-1559</t>
        </is>
      </c>
      <c r="H11369" s="9">
        <f>INT(F11369/100)</f>
        <v/>
      </c>
      <c r="I11369" t="n">
        <v>24</v>
      </c>
      <c r="J11369" t="n">
        <v>1</v>
      </c>
      <c r="K11369" t="n">
        <v>8</v>
      </c>
      <c r="L11369" t="n">
        <v>0</v>
      </c>
      <c r="M11369" t="n">
        <v>0</v>
      </c>
      <c r="O11369" t="n">
        <v>0</v>
      </c>
    </row>
    <row r="11370">
      <c r="A11370" s="8" t="n">
        <v>46230</v>
      </c>
      <c r="B11370" t="inlineStr">
        <is>
          <t>YX</t>
        </is>
      </c>
      <c r="C11370" s="9">
        <f>_xlfn.XLOOKUP(B11370,Carriers[Code],Carriers[Airline])</f>
        <v/>
      </c>
      <c r="D11370" t="n">
        <v>5726</v>
      </c>
      <c r="E11370" t="inlineStr">
        <is>
          <t>LGA</t>
        </is>
      </c>
      <c r="F11370" s="10" t="n">
        <v>1600</v>
      </c>
      <c r="G11370" t="inlineStr">
        <is>
          <t>1600-1659</t>
        </is>
      </c>
      <c r="H11370" s="9">
        <f>INT(F11370/100)</f>
        <v/>
      </c>
      <c r="M11370" t="n">
        <v>1</v>
      </c>
      <c r="N11370" t="inlineStr">
        <is>
          <t>A</t>
        </is>
      </c>
      <c r="O11370" t="n">
        <v>0</v>
      </c>
    </row>
    <row r="11371">
      <c r="A11371" s="8" t="n">
        <v>46230</v>
      </c>
      <c r="B11371" t="inlineStr">
        <is>
          <t>DL</t>
        </is>
      </c>
      <c r="C11371" s="9">
        <f>_xlfn.XLOOKUP(B11371,Carriers[Code],Carriers[Airline])</f>
        <v/>
      </c>
      <c r="D11371" t="n">
        <v>1439</v>
      </c>
      <c r="E11371" t="inlineStr">
        <is>
          <t>TPA</t>
        </is>
      </c>
      <c r="F11371" s="10" t="n">
        <v>1605</v>
      </c>
      <c r="G11371" t="inlineStr">
        <is>
          <t>1600-1659</t>
        </is>
      </c>
      <c r="H11371" s="9">
        <f>INT(F11371/100)</f>
        <v/>
      </c>
      <c r="I11371" t="n">
        <v>2</v>
      </c>
      <c r="J11371" t="n">
        <v>0</v>
      </c>
      <c r="K11371" t="n">
        <v>-15</v>
      </c>
      <c r="L11371" t="n">
        <v>0</v>
      </c>
      <c r="M11371" t="n">
        <v>0</v>
      </c>
      <c r="O11371" t="n">
        <v>0</v>
      </c>
    </row>
    <row r="11372">
      <c r="A11372" s="8" t="n">
        <v>46230</v>
      </c>
      <c r="B11372" t="inlineStr">
        <is>
          <t>AA</t>
        </is>
      </c>
      <c r="C11372" s="9">
        <f>_xlfn.XLOOKUP(B11372,Carriers[Code],Carriers[Airline])</f>
        <v/>
      </c>
      <c r="D11372" t="n">
        <v>1595</v>
      </c>
      <c r="E11372" t="inlineStr">
        <is>
          <t>DFW</t>
        </is>
      </c>
      <c r="F11372" s="10" t="n">
        <v>1606</v>
      </c>
      <c r="G11372" t="inlineStr">
        <is>
          <t>1600-1659</t>
        </is>
      </c>
      <c r="H11372" s="9">
        <f>INT(F11372/100)</f>
        <v/>
      </c>
      <c r="I11372" t="n">
        <v>19</v>
      </c>
      <c r="J11372" t="n">
        <v>1</v>
      </c>
      <c r="K11372" t="n">
        <v>-7</v>
      </c>
      <c r="L11372" t="n">
        <v>0</v>
      </c>
      <c r="M11372" t="n">
        <v>0</v>
      </c>
      <c r="O11372" t="n">
        <v>0</v>
      </c>
    </row>
    <row r="11373">
      <c r="A11373" s="8" t="n">
        <v>46230</v>
      </c>
      <c r="B11373" t="inlineStr">
        <is>
          <t>DL</t>
        </is>
      </c>
      <c r="C11373" s="9">
        <f>_xlfn.XLOOKUP(B11373,Carriers[Code],Carriers[Airline])</f>
        <v/>
      </c>
      <c r="D11373" t="n">
        <v>314</v>
      </c>
      <c r="E11373" t="inlineStr">
        <is>
          <t>MCI</t>
        </is>
      </c>
      <c r="F11373" s="10" t="n">
        <v>1610</v>
      </c>
      <c r="G11373" t="inlineStr">
        <is>
          <t>1600-1659</t>
        </is>
      </c>
      <c r="H11373" s="9">
        <f>INT(F11373/100)</f>
        <v/>
      </c>
      <c r="I11373" t="n">
        <v>2</v>
      </c>
      <c r="J11373" t="n">
        <v>0</v>
      </c>
      <c r="K11373" t="n">
        <v>-7</v>
      </c>
      <c r="L11373" t="n">
        <v>0</v>
      </c>
      <c r="M11373" t="n">
        <v>0</v>
      </c>
      <c r="O11373" t="n">
        <v>0</v>
      </c>
    </row>
    <row r="11374">
      <c r="A11374" s="8" t="n">
        <v>46230</v>
      </c>
      <c r="B11374" t="inlineStr">
        <is>
          <t>YX</t>
        </is>
      </c>
      <c r="C11374" s="9">
        <f>_xlfn.XLOOKUP(B11374,Carriers[Code],Carriers[Airline])</f>
        <v/>
      </c>
      <c r="D11374" t="n">
        <v>5665</v>
      </c>
      <c r="E11374" t="inlineStr">
        <is>
          <t>RIC</t>
        </is>
      </c>
      <c r="F11374" s="10" t="n">
        <v>1610</v>
      </c>
      <c r="G11374" t="inlineStr">
        <is>
          <t>1600-1659</t>
        </is>
      </c>
      <c r="H11374" s="9">
        <f>INT(F11374/100)</f>
        <v/>
      </c>
      <c r="I11374" t="n">
        <v>25</v>
      </c>
      <c r="J11374" t="n">
        <v>1</v>
      </c>
      <c r="K11374" t="n">
        <v>7</v>
      </c>
      <c r="L11374" t="n">
        <v>0</v>
      </c>
      <c r="M11374" t="n">
        <v>0</v>
      </c>
      <c r="O11374" t="n">
        <v>0</v>
      </c>
    </row>
    <row r="11375">
      <c r="A11375" s="8" t="n">
        <v>46230</v>
      </c>
      <c r="B11375" t="inlineStr">
        <is>
          <t>B6</t>
        </is>
      </c>
      <c r="C11375" s="9">
        <f>_xlfn.XLOOKUP(B11375,Carriers[Code],Carriers[Airline])</f>
        <v/>
      </c>
      <c r="D11375" t="n">
        <v>1355</v>
      </c>
      <c r="E11375" t="inlineStr">
        <is>
          <t>DCA</t>
        </is>
      </c>
      <c r="F11375" s="10" t="n">
        <v>1614</v>
      </c>
      <c r="G11375" t="inlineStr">
        <is>
          <t>1600-1659</t>
        </is>
      </c>
      <c r="H11375" s="9">
        <f>INT(F11375/100)</f>
        <v/>
      </c>
      <c r="I11375" t="n">
        <v>0</v>
      </c>
      <c r="J11375" t="n">
        <v>0</v>
      </c>
      <c r="K11375" t="n">
        <v>6</v>
      </c>
      <c r="L11375" t="n">
        <v>0</v>
      </c>
      <c r="M11375" t="n">
        <v>0</v>
      </c>
      <c r="O11375" t="n">
        <v>0</v>
      </c>
    </row>
    <row r="11376">
      <c r="A11376" s="8" t="n">
        <v>46230</v>
      </c>
      <c r="B11376" t="inlineStr">
        <is>
          <t>DL</t>
        </is>
      </c>
      <c r="C11376" s="9">
        <f>_xlfn.XLOOKUP(B11376,Carriers[Code],Carriers[Airline])</f>
        <v/>
      </c>
      <c r="D11376" t="n">
        <v>2646</v>
      </c>
      <c r="E11376" t="inlineStr">
        <is>
          <t>ORD</t>
        </is>
      </c>
      <c r="F11376" s="10" t="n">
        <v>1615</v>
      </c>
      <c r="G11376" t="inlineStr">
        <is>
          <t>1600-1659</t>
        </is>
      </c>
      <c r="H11376" s="9">
        <f>INT(F11376/100)</f>
        <v/>
      </c>
      <c r="M11376" t="n">
        <v>1</v>
      </c>
      <c r="N11376" t="inlineStr">
        <is>
          <t>C</t>
        </is>
      </c>
      <c r="O11376" t="n">
        <v>0</v>
      </c>
    </row>
    <row r="11377">
      <c r="A11377" s="8" t="n">
        <v>46230</v>
      </c>
      <c r="B11377" t="inlineStr">
        <is>
          <t>UA</t>
        </is>
      </c>
      <c r="C11377" s="9">
        <f>_xlfn.XLOOKUP(B11377,Carriers[Code],Carriers[Airline])</f>
        <v/>
      </c>
      <c r="D11377" t="n">
        <v>512</v>
      </c>
      <c r="E11377" t="inlineStr">
        <is>
          <t>SFO</t>
        </is>
      </c>
      <c r="F11377" s="10" t="n">
        <v>1615</v>
      </c>
      <c r="G11377" t="inlineStr">
        <is>
          <t>1600-1659</t>
        </is>
      </c>
      <c r="H11377" s="9">
        <f>INT(F11377/100)</f>
        <v/>
      </c>
      <c r="I11377" t="n">
        <v>1</v>
      </c>
      <c r="J11377" t="n">
        <v>0</v>
      </c>
      <c r="K11377" t="n">
        <v>-22</v>
      </c>
      <c r="L11377" t="n">
        <v>0</v>
      </c>
      <c r="M11377" t="n">
        <v>0</v>
      </c>
      <c r="O11377" t="n">
        <v>0</v>
      </c>
    </row>
    <row r="11378">
      <c r="A11378" s="8" t="n">
        <v>46230</v>
      </c>
      <c r="B11378" t="inlineStr">
        <is>
          <t>YX</t>
        </is>
      </c>
      <c r="C11378" s="9">
        <f>_xlfn.XLOOKUP(B11378,Carriers[Code],Carriers[Airline])</f>
        <v/>
      </c>
      <c r="D11378" t="n">
        <v>5680</v>
      </c>
      <c r="E11378" t="inlineStr">
        <is>
          <t>PIT</t>
        </is>
      </c>
      <c r="F11378" s="10" t="n">
        <v>1615</v>
      </c>
      <c r="G11378" t="inlineStr">
        <is>
          <t>1600-1659</t>
        </is>
      </c>
      <c r="H11378" s="9">
        <f>INT(F11378/100)</f>
        <v/>
      </c>
      <c r="I11378" t="n">
        <v>-6</v>
      </c>
      <c r="J11378" t="n">
        <v>0</v>
      </c>
      <c r="K11378" t="n">
        <v>-6</v>
      </c>
      <c r="L11378" t="n">
        <v>0</v>
      </c>
      <c r="M11378" t="n">
        <v>0</v>
      </c>
      <c r="O11378" t="n">
        <v>0</v>
      </c>
    </row>
    <row r="11379">
      <c r="A11379" s="8" t="n">
        <v>46230</v>
      </c>
      <c r="B11379" t="inlineStr">
        <is>
          <t>B6</t>
        </is>
      </c>
      <c r="C11379" s="9">
        <f>_xlfn.XLOOKUP(B11379,Carriers[Code],Carriers[Airline])</f>
        <v/>
      </c>
      <c r="D11379" t="n">
        <v>391</v>
      </c>
      <c r="E11379" t="inlineStr">
        <is>
          <t>TPA</t>
        </is>
      </c>
      <c r="F11379" s="10" t="n">
        <v>1619</v>
      </c>
      <c r="G11379" t="inlineStr">
        <is>
          <t>1600-1659</t>
        </is>
      </c>
      <c r="H11379" s="9">
        <f>INT(F11379/100)</f>
        <v/>
      </c>
      <c r="M11379" t="n">
        <v>1</v>
      </c>
      <c r="N11379" t="inlineStr">
        <is>
          <t>B</t>
        </is>
      </c>
      <c r="O11379" t="n">
        <v>0</v>
      </c>
    </row>
    <row r="11380">
      <c r="A11380" s="8" t="n">
        <v>46230</v>
      </c>
      <c r="B11380" t="inlineStr">
        <is>
          <t>YX</t>
        </is>
      </c>
      <c r="C11380" s="9">
        <f>_xlfn.XLOOKUP(B11380,Carriers[Code],Carriers[Airline])</f>
        <v/>
      </c>
      <c r="D11380" t="n">
        <v>4709</v>
      </c>
      <c r="E11380" t="inlineStr">
        <is>
          <t>ROC</t>
        </is>
      </c>
      <c r="F11380" s="10" t="n">
        <v>1619</v>
      </c>
      <c r="G11380" t="inlineStr">
        <is>
          <t>1600-1659</t>
        </is>
      </c>
      <c r="H11380" s="9">
        <f>INT(F11380/100)</f>
        <v/>
      </c>
      <c r="I11380" t="n">
        <v>-5</v>
      </c>
      <c r="J11380" t="n">
        <v>0</v>
      </c>
      <c r="K11380" t="n">
        <v>-12</v>
      </c>
      <c r="L11380" t="n">
        <v>0</v>
      </c>
      <c r="M11380" t="n">
        <v>0</v>
      </c>
      <c r="O11380" t="n">
        <v>0</v>
      </c>
    </row>
    <row r="11381">
      <c r="A11381" s="8" t="n">
        <v>46230</v>
      </c>
      <c r="B11381" t="inlineStr">
        <is>
          <t>B6</t>
        </is>
      </c>
      <c r="C11381" s="9">
        <f>_xlfn.XLOOKUP(B11381,Carriers[Code],Carriers[Airline])</f>
        <v/>
      </c>
      <c r="D11381" t="n">
        <v>319</v>
      </c>
      <c r="E11381" t="inlineStr">
        <is>
          <t>SAN</t>
        </is>
      </c>
      <c r="F11381" s="10" t="n">
        <v>1620</v>
      </c>
      <c r="G11381" t="inlineStr">
        <is>
          <t>1600-1659</t>
        </is>
      </c>
      <c r="H11381" s="9">
        <f>INT(F11381/100)</f>
        <v/>
      </c>
      <c r="I11381" t="n">
        <v>30</v>
      </c>
      <c r="J11381" t="n">
        <v>1</v>
      </c>
      <c r="K11381" t="n">
        <v>14</v>
      </c>
      <c r="L11381" t="n">
        <v>0</v>
      </c>
      <c r="M11381" t="n">
        <v>0</v>
      </c>
      <c r="O11381" t="n">
        <v>0</v>
      </c>
    </row>
    <row r="11382">
      <c r="A11382" s="8" t="n">
        <v>46230</v>
      </c>
      <c r="B11382" t="inlineStr">
        <is>
          <t>B6</t>
        </is>
      </c>
      <c r="C11382" s="9">
        <f>_xlfn.XLOOKUP(B11382,Carriers[Code],Carriers[Airline])</f>
        <v/>
      </c>
      <c r="D11382" t="n">
        <v>2065</v>
      </c>
      <c r="E11382" t="inlineStr">
        <is>
          <t>RSW</t>
        </is>
      </c>
      <c r="F11382" s="10" t="n">
        <v>1622</v>
      </c>
      <c r="G11382" t="inlineStr">
        <is>
          <t>1600-1659</t>
        </is>
      </c>
      <c r="H11382" s="9">
        <f>INT(F11382/100)</f>
        <v/>
      </c>
      <c r="I11382" t="n">
        <v>33</v>
      </c>
      <c r="J11382" t="n">
        <v>1</v>
      </c>
      <c r="K11382" t="n">
        <v>3</v>
      </c>
      <c r="L11382" t="n">
        <v>0</v>
      </c>
      <c r="M11382" t="n">
        <v>0</v>
      </c>
      <c r="O11382" t="n">
        <v>0</v>
      </c>
    </row>
    <row r="11383">
      <c r="A11383" s="8" t="n">
        <v>46230</v>
      </c>
      <c r="B11383" t="inlineStr">
        <is>
          <t>DL</t>
        </is>
      </c>
      <c r="C11383" s="9">
        <f>_xlfn.XLOOKUP(B11383,Carriers[Code],Carriers[Airline])</f>
        <v/>
      </c>
      <c r="D11383" t="n">
        <v>318</v>
      </c>
      <c r="E11383" t="inlineStr">
        <is>
          <t>LAX</t>
        </is>
      </c>
      <c r="F11383" s="10" t="n">
        <v>1625</v>
      </c>
      <c r="G11383" t="inlineStr">
        <is>
          <t>1600-1659</t>
        </is>
      </c>
      <c r="H11383" s="9">
        <f>INT(F11383/100)</f>
        <v/>
      </c>
      <c r="I11383" t="n">
        <v>-4</v>
      </c>
      <c r="J11383" t="n">
        <v>0</v>
      </c>
      <c r="K11383" t="n">
        <v>-24</v>
      </c>
      <c r="L11383" t="n">
        <v>0</v>
      </c>
      <c r="M11383" t="n">
        <v>0</v>
      </c>
      <c r="O11383" t="n">
        <v>0</v>
      </c>
    </row>
    <row r="11384">
      <c r="A11384" s="8" t="n">
        <v>46230</v>
      </c>
      <c r="B11384" t="inlineStr">
        <is>
          <t>YX</t>
        </is>
      </c>
      <c r="C11384" s="9">
        <f>_xlfn.XLOOKUP(B11384,Carriers[Code],Carriers[Airline])</f>
        <v/>
      </c>
      <c r="D11384" t="n">
        <v>5619</v>
      </c>
      <c r="E11384" t="inlineStr">
        <is>
          <t>MKE</t>
        </is>
      </c>
      <c r="F11384" s="10" t="n">
        <v>1625</v>
      </c>
      <c r="G11384" t="inlineStr">
        <is>
          <t>1600-1659</t>
        </is>
      </c>
      <c r="H11384" s="9">
        <f>INT(F11384/100)</f>
        <v/>
      </c>
      <c r="I11384" t="n">
        <v>-7</v>
      </c>
      <c r="J11384" t="n">
        <v>0</v>
      </c>
      <c r="K11384" t="n">
        <v>-1</v>
      </c>
      <c r="L11384" t="n">
        <v>0</v>
      </c>
      <c r="M11384" t="n">
        <v>0</v>
      </c>
      <c r="O11384" t="n">
        <v>0</v>
      </c>
    </row>
    <row r="11385">
      <c r="A11385" s="8" t="n">
        <v>46230</v>
      </c>
      <c r="B11385" t="inlineStr">
        <is>
          <t>DL</t>
        </is>
      </c>
      <c r="C11385" s="9">
        <f>_xlfn.XLOOKUP(B11385,Carriers[Code],Carriers[Airline])</f>
        <v/>
      </c>
      <c r="D11385" t="n">
        <v>399</v>
      </c>
      <c r="E11385" t="inlineStr">
        <is>
          <t>ATL</t>
        </is>
      </c>
      <c r="F11385" s="10" t="n">
        <v>1630</v>
      </c>
      <c r="G11385" t="inlineStr">
        <is>
          <t>1600-1659</t>
        </is>
      </c>
      <c r="H11385" s="9">
        <f>INT(F11385/100)</f>
        <v/>
      </c>
      <c r="I11385" t="n">
        <v>-5</v>
      </c>
      <c r="J11385" t="n">
        <v>0</v>
      </c>
      <c r="K11385" t="n">
        <v>-1</v>
      </c>
      <c r="L11385" t="n">
        <v>0</v>
      </c>
      <c r="M11385" t="n">
        <v>0</v>
      </c>
      <c r="O11385" t="n">
        <v>0</v>
      </c>
    </row>
    <row r="11386">
      <c r="A11386" s="8" t="n">
        <v>46230</v>
      </c>
      <c r="B11386" t="inlineStr">
        <is>
          <t>WN</t>
        </is>
      </c>
      <c r="C11386" s="9">
        <f>_xlfn.XLOOKUP(B11386,Carriers[Code],Carriers[Airline])</f>
        <v/>
      </c>
      <c r="D11386" t="n">
        <v>749</v>
      </c>
      <c r="E11386" t="inlineStr">
        <is>
          <t>SAN</t>
        </is>
      </c>
      <c r="F11386" s="10" t="n">
        <v>1630</v>
      </c>
      <c r="G11386" t="inlineStr">
        <is>
          <t>1600-1659</t>
        </is>
      </c>
      <c r="H11386" s="9">
        <f>INT(F11386/100)</f>
        <v/>
      </c>
      <c r="I11386" t="n">
        <v>204</v>
      </c>
      <c r="J11386" t="n">
        <v>1</v>
      </c>
      <c r="K11386" t="n">
        <v>175</v>
      </c>
      <c r="L11386" t="n">
        <v>1</v>
      </c>
      <c r="M11386" t="n">
        <v>0</v>
      </c>
      <c r="O11386" t="n">
        <v>0</v>
      </c>
      <c r="P11386" t="n">
        <v>0</v>
      </c>
      <c r="Q11386" t="n">
        <v>0</v>
      </c>
      <c r="R11386" t="n">
        <v>17</v>
      </c>
      <c r="S11386" t="n">
        <v>0</v>
      </c>
      <c r="T11386" t="n">
        <v>158</v>
      </c>
    </row>
    <row r="11387">
      <c r="A11387" s="8" t="n">
        <v>46230</v>
      </c>
      <c r="B11387" t="inlineStr">
        <is>
          <t>AS</t>
        </is>
      </c>
      <c r="C11387" s="9">
        <f>_xlfn.XLOOKUP(B11387,Carriers[Code],Carriers[Airline])</f>
        <v/>
      </c>
      <c r="D11387" t="n">
        <v>389</v>
      </c>
      <c r="E11387" t="inlineStr">
        <is>
          <t>SAN</t>
        </is>
      </c>
      <c r="F11387" s="10" t="n">
        <v>1633</v>
      </c>
      <c r="G11387" t="inlineStr">
        <is>
          <t>1600-1659</t>
        </is>
      </c>
      <c r="H11387" s="9">
        <f>INT(F11387/100)</f>
        <v/>
      </c>
      <c r="I11387" t="n">
        <v>-6</v>
      </c>
      <c r="J11387" t="n">
        <v>0</v>
      </c>
      <c r="K11387" t="n">
        <v>-24</v>
      </c>
      <c r="L11387" t="n">
        <v>0</v>
      </c>
      <c r="M11387" t="n">
        <v>0</v>
      </c>
      <c r="O11387" t="n">
        <v>0</v>
      </c>
    </row>
    <row r="11388">
      <c r="A11388" s="8" t="n">
        <v>46230</v>
      </c>
      <c r="B11388" t="inlineStr">
        <is>
          <t>B6</t>
        </is>
      </c>
      <c r="C11388" s="9">
        <f>_xlfn.XLOOKUP(B11388,Carriers[Code],Carriers[Airline])</f>
        <v/>
      </c>
      <c r="D11388" t="n">
        <v>451</v>
      </c>
      <c r="E11388" t="inlineStr">
        <is>
          <t>MCO</t>
        </is>
      </c>
      <c r="F11388" s="10" t="n">
        <v>1637</v>
      </c>
      <c r="G11388" t="inlineStr">
        <is>
          <t>1600-1659</t>
        </is>
      </c>
      <c r="H11388" s="9">
        <f>INT(F11388/100)</f>
        <v/>
      </c>
      <c r="I11388" t="n">
        <v>7</v>
      </c>
      <c r="J11388" t="n">
        <v>0</v>
      </c>
      <c r="K11388" t="n">
        <v>24</v>
      </c>
      <c r="L11388" t="n">
        <v>1</v>
      </c>
      <c r="M11388" t="n">
        <v>0</v>
      </c>
      <c r="O11388" t="n">
        <v>0</v>
      </c>
      <c r="P11388" t="n">
        <v>7</v>
      </c>
      <c r="Q11388" t="n">
        <v>0</v>
      </c>
      <c r="R11388" t="n">
        <v>17</v>
      </c>
      <c r="S11388" t="n">
        <v>0</v>
      </c>
      <c r="T11388" t="n">
        <v>0</v>
      </c>
    </row>
    <row r="11389">
      <c r="A11389" s="8" t="n">
        <v>46230</v>
      </c>
      <c r="B11389" t="inlineStr">
        <is>
          <t>B6</t>
        </is>
      </c>
      <c r="C11389" s="9">
        <f>_xlfn.XLOOKUP(B11389,Carriers[Code],Carriers[Airline])</f>
        <v/>
      </c>
      <c r="D11389" t="n">
        <v>2269</v>
      </c>
      <c r="E11389" t="inlineStr">
        <is>
          <t>FLL</t>
        </is>
      </c>
      <c r="F11389" s="10" t="n">
        <v>1639</v>
      </c>
      <c r="G11389" t="inlineStr">
        <is>
          <t>1600-1659</t>
        </is>
      </c>
      <c r="H11389" s="9">
        <f>INT(F11389/100)</f>
        <v/>
      </c>
      <c r="I11389" t="n">
        <v>11</v>
      </c>
      <c r="J11389" t="n">
        <v>0</v>
      </c>
      <c r="K11389" t="n">
        <v>8</v>
      </c>
      <c r="L11389" t="n">
        <v>0</v>
      </c>
      <c r="M11389" t="n">
        <v>0</v>
      </c>
      <c r="O11389" t="n">
        <v>0</v>
      </c>
    </row>
    <row r="11390">
      <c r="A11390" s="8" t="n">
        <v>46230</v>
      </c>
      <c r="B11390" t="inlineStr">
        <is>
          <t>WN</t>
        </is>
      </c>
      <c r="C11390" s="9">
        <f>_xlfn.XLOOKUP(B11390,Carriers[Code],Carriers[Airline])</f>
        <v/>
      </c>
      <c r="D11390" t="n">
        <v>4106</v>
      </c>
      <c r="E11390" t="inlineStr">
        <is>
          <t>MDW</t>
        </is>
      </c>
      <c r="F11390" s="10" t="n">
        <v>1645</v>
      </c>
      <c r="G11390" t="inlineStr">
        <is>
          <t>1600-1659</t>
        </is>
      </c>
      <c r="H11390" s="9">
        <f>INT(F11390/100)</f>
        <v/>
      </c>
      <c r="I11390" t="n">
        <v>159</v>
      </c>
      <c r="J11390" t="n">
        <v>1</v>
      </c>
      <c r="K11390" t="n">
        <v>146</v>
      </c>
      <c r="L11390" t="n">
        <v>1</v>
      </c>
      <c r="M11390" t="n">
        <v>0</v>
      </c>
      <c r="O11390" t="n">
        <v>0</v>
      </c>
      <c r="P11390" t="n">
        <v>0</v>
      </c>
      <c r="Q11390" t="n">
        <v>0</v>
      </c>
      <c r="R11390" t="n">
        <v>128</v>
      </c>
      <c r="S11390" t="n">
        <v>0</v>
      </c>
      <c r="T11390" t="n">
        <v>18</v>
      </c>
    </row>
    <row r="11391">
      <c r="A11391" s="8" t="n">
        <v>46230</v>
      </c>
      <c r="B11391" t="inlineStr">
        <is>
          <t>AA</t>
        </is>
      </c>
      <c r="C11391" s="9">
        <f>_xlfn.XLOOKUP(B11391,Carriers[Code],Carriers[Airline])</f>
        <v/>
      </c>
      <c r="D11391" t="n">
        <v>1573</v>
      </c>
      <c r="E11391" t="inlineStr">
        <is>
          <t>CLT</t>
        </is>
      </c>
      <c r="F11391" s="10" t="n">
        <v>1646</v>
      </c>
      <c r="G11391" t="inlineStr">
        <is>
          <t>1600-1659</t>
        </is>
      </c>
      <c r="H11391" s="9">
        <f>INT(F11391/100)</f>
        <v/>
      </c>
      <c r="I11391" t="n">
        <v>-6</v>
      </c>
      <c r="J11391" t="n">
        <v>0</v>
      </c>
      <c r="K11391" t="n">
        <v>-28</v>
      </c>
      <c r="L11391" t="n">
        <v>0</v>
      </c>
      <c r="M11391" t="n">
        <v>0</v>
      </c>
      <c r="O11391" t="n">
        <v>0</v>
      </c>
    </row>
    <row r="11392">
      <c r="A11392" s="8" t="n">
        <v>46230</v>
      </c>
      <c r="B11392" t="inlineStr">
        <is>
          <t>AS</t>
        </is>
      </c>
      <c r="C11392" s="9">
        <f>_xlfn.XLOOKUP(B11392,Carriers[Code],Carriers[Airline])</f>
        <v/>
      </c>
      <c r="D11392" t="n">
        <v>1319</v>
      </c>
      <c r="E11392" t="inlineStr">
        <is>
          <t>PDX</t>
        </is>
      </c>
      <c r="F11392" s="10" t="n">
        <v>1654</v>
      </c>
      <c r="G11392" t="inlineStr">
        <is>
          <t>1600-1659</t>
        </is>
      </c>
      <c r="H11392" s="9">
        <f>INT(F11392/100)</f>
        <v/>
      </c>
      <c r="I11392" t="n">
        <v>26</v>
      </c>
      <c r="J11392" t="n">
        <v>1</v>
      </c>
      <c r="K11392" t="n">
        <v>8</v>
      </c>
      <c r="L11392" t="n">
        <v>0</v>
      </c>
      <c r="M11392" t="n">
        <v>0</v>
      </c>
      <c r="O11392" t="n">
        <v>0</v>
      </c>
    </row>
    <row r="11393">
      <c r="A11393" s="8" t="n">
        <v>46230</v>
      </c>
      <c r="B11393" t="inlineStr">
        <is>
          <t>B6</t>
        </is>
      </c>
      <c r="C11393" s="9">
        <f>_xlfn.XLOOKUP(B11393,Carriers[Code],Carriers[Airline])</f>
        <v/>
      </c>
      <c r="D11393" t="n">
        <v>507</v>
      </c>
      <c r="E11393" t="inlineStr">
        <is>
          <t>BNA</t>
        </is>
      </c>
      <c r="F11393" s="10" t="n">
        <v>1655</v>
      </c>
      <c r="G11393" t="inlineStr">
        <is>
          <t>1600-1659</t>
        </is>
      </c>
      <c r="H11393" s="9">
        <f>INT(F11393/100)</f>
        <v/>
      </c>
      <c r="I11393" t="n">
        <v>5</v>
      </c>
      <c r="J11393" t="n">
        <v>0</v>
      </c>
      <c r="K11393" t="n">
        <v>6</v>
      </c>
      <c r="L11393" t="n">
        <v>0</v>
      </c>
      <c r="M11393" t="n">
        <v>0</v>
      </c>
      <c r="O11393" t="n">
        <v>0</v>
      </c>
    </row>
    <row r="11394">
      <c r="A11394" s="8" t="n">
        <v>46230</v>
      </c>
      <c r="B11394" t="inlineStr">
        <is>
          <t>UA</t>
        </is>
      </c>
      <c r="C11394" s="9">
        <f>_xlfn.XLOOKUP(B11394,Carriers[Code],Carriers[Airline])</f>
        <v/>
      </c>
      <c r="D11394" t="n">
        <v>800</v>
      </c>
      <c r="E11394" t="inlineStr">
        <is>
          <t>DEN</t>
        </is>
      </c>
      <c r="F11394" s="10" t="n">
        <v>1657</v>
      </c>
      <c r="G11394" t="inlineStr">
        <is>
          <t>1600-1659</t>
        </is>
      </c>
      <c r="H11394" s="9">
        <f>INT(F11394/100)</f>
        <v/>
      </c>
      <c r="I11394" t="n">
        <v>-1</v>
      </c>
      <c r="J11394" t="n">
        <v>0</v>
      </c>
      <c r="K11394" t="n">
        <v>-7</v>
      </c>
      <c r="L11394" t="n">
        <v>0</v>
      </c>
      <c r="M11394" t="n">
        <v>0</v>
      </c>
      <c r="O11394" t="n">
        <v>0</v>
      </c>
    </row>
    <row r="11395">
      <c r="A11395" s="8" t="n">
        <v>46230</v>
      </c>
      <c r="B11395" t="inlineStr">
        <is>
          <t>B6</t>
        </is>
      </c>
      <c r="C11395" s="9">
        <f>_xlfn.XLOOKUP(B11395,Carriers[Code],Carriers[Airline])</f>
        <v/>
      </c>
      <c r="D11395" t="n">
        <v>733</v>
      </c>
      <c r="E11395" t="inlineStr">
        <is>
          <t>SFO</t>
        </is>
      </c>
      <c r="F11395" s="10" t="n">
        <v>1700</v>
      </c>
      <c r="G11395" t="inlineStr">
        <is>
          <t>1700-1759</t>
        </is>
      </c>
      <c r="H11395" s="9">
        <f>INT(F11395/100)</f>
        <v/>
      </c>
      <c r="I11395" t="n">
        <v>47</v>
      </c>
      <c r="J11395" t="n">
        <v>1</v>
      </c>
      <c r="K11395" t="n">
        <v>54</v>
      </c>
      <c r="L11395" t="n">
        <v>1</v>
      </c>
      <c r="M11395" t="n">
        <v>0</v>
      </c>
      <c r="O11395" t="n">
        <v>0</v>
      </c>
      <c r="P11395" t="n">
        <v>12</v>
      </c>
      <c r="Q11395" t="n">
        <v>0</v>
      </c>
      <c r="R11395" t="n">
        <v>7</v>
      </c>
      <c r="S11395" t="n">
        <v>0</v>
      </c>
      <c r="T11395" t="n">
        <v>35</v>
      </c>
    </row>
    <row r="11396">
      <c r="A11396" s="8" t="n">
        <v>46230</v>
      </c>
      <c r="B11396" t="inlineStr">
        <is>
          <t>UA</t>
        </is>
      </c>
      <c r="C11396" s="9">
        <f>_xlfn.XLOOKUP(B11396,Carriers[Code],Carriers[Airline])</f>
        <v/>
      </c>
      <c r="D11396" t="n">
        <v>2040</v>
      </c>
      <c r="E11396" t="inlineStr">
        <is>
          <t>ORD</t>
        </is>
      </c>
      <c r="F11396" s="10" t="n">
        <v>1700</v>
      </c>
      <c r="G11396" t="inlineStr">
        <is>
          <t>1700-1759</t>
        </is>
      </c>
      <c r="H11396" s="9">
        <f>INT(F11396/100)</f>
        <v/>
      </c>
      <c r="M11396" t="n">
        <v>1</v>
      </c>
      <c r="N11396" t="inlineStr">
        <is>
          <t>B</t>
        </is>
      </c>
      <c r="O11396" t="n">
        <v>0</v>
      </c>
    </row>
    <row r="11397">
      <c r="A11397" s="8" t="n">
        <v>46230</v>
      </c>
      <c r="B11397" t="inlineStr">
        <is>
          <t>YX</t>
        </is>
      </c>
      <c r="C11397" s="9">
        <f>_xlfn.XLOOKUP(B11397,Carriers[Code],Carriers[Airline])</f>
        <v/>
      </c>
      <c r="D11397" t="n">
        <v>5620</v>
      </c>
      <c r="E11397" t="inlineStr">
        <is>
          <t>CVG</t>
        </is>
      </c>
      <c r="F11397" s="10" t="n">
        <v>1700</v>
      </c>
      <c r="G11397" t="inlineStr">
        <is>
          <t>1700-1759</t>
        </is>
      </c>
      <c r="H11397" s="9">
        <f>INT(F11397/100)</f>
        <v/>
      </c>
      <c r="I11397" t="n">
        <v>0</v>
      </c>
      <c r="J11397" t="n">
        <v>0</v>
      </c>
      <c r="K11397" t="n">
        <v>83</v>
      </c>
      <c r="L11397" t="n">
        <v>1</v>
      </c>
      <c r="M11397" t="n">
        <v>0</v>
      </c>
      <c r="O11397" t="n">
        <v>0</v>
      </c>
      <c r="P11397" t="n">
        <v>0</v>
      </c>
      <c r="Q11397" t="n">
        <v>0</v>
      </c>
      <c r="R11397" t="n">
        <v>83</v>
      </c>
      <c r="S11397" t="n">
        <v>0</v>
      </c>
      <c r="T11397" t="n">
        <v>0</v>
      </c>
    </row>
    <row r="11398">
      <c r="A11398" s="8" t="n">
        <v>46230</v>
      </c>
      <c r="B11398" t="inlineStr">
        <is>
          <t>YX</t>
        </is>
      </c>
      <c r="C11398" s="9">
        <f>_xlfn.XLOOKUP(B11398,Carriers[Code],Carriers[Airline])</f>
        <v/>
      </c>
      <c r="D11398" t="n">
        <v>5721</v>
      </c>
      <c r="E11398" t="inlineStr">
        <is>
          <t>LGA</t>
        </is>
      </c>
      <c r="F11398" s="10" t="n">
        <v>1700</v>
      </c>
      <c r="G11398" t="inlineStr">
        <is>
          <t>1700-1759</t>
        </is>
      </c>
      <c r="H11398" s="9">
        <f>INT(F11398/100)</f>
        <v/>
      </c>
      <c r="M11398" t="n">
        <v>1</v>
      </c>
      <c r="N11398" t="inlineStr">
        <is>
          <t>A</t>
        </is>
      </c>
      <c r="O11398" t="n">
        <v>0</v>
      </c>
    </row>
    <row r="11399">
      <c r="A11399" s="8" t="n">
        <v>46230</v>
      </c>
      <c r="B11399" t="inlineStr">
        <is>
          <t>AA</t>
        </is>
      </c>
      <c r="C11399" s="9">
        <f>_xlfn.XLOOKUP(B11399,Carriers[Code],Carriers[Airline])</f>
        <v/>
      </c>
      <c r="D11399" t="n">
        <v>3309</v>
      </c>
      <c r="E11399" t="inlineStr">
        <is>
          <t>PHL</t>
        </is>
      </c>
      <c r="F11399" s="10" t="n">
        <v>1705</v>
      </c>
      <c r="G11399" t="inlineStr">
        <is>
          <t>1700-1759</t>
        </is>
      </c>
      <c r="H11399" s="9">
        <f>INT(F11399/100)</f>
        <v/>
      </c>
      <c r="I11399" t="n">
        <v>56</v>
      </c>
      <c r="J11399" t="n">
        <v>1</v>
      </c>
      <c r="K11399" t="n">
        <v>45</v>
      </c>
      <c r="L11399" t="n">
        <v>1</v>
      </c>
      <c r="M11399" t="n">
        <v>0</v>
      </c>
      <c r="O11399" t="n">
        <v>0</v>
      </c>
      <c r="P11399" t="n">
        <v>0</v>
      </c>
      <c r="Q11399" t="n">
        <v>0</v>
      </c>
      <c r="R11399" t="n">
        <v>35</v>
      </c>
      <c r="S11399" t="n">
        <v>0</v>
      </c>
      <c r="T11399" t="n">
        <v>10</v>
      </c>
    </row>
    <row r="11400">
      <c r="A11400" s="8" t="n">
        <v>46230</v>
      </c>
      <c r="B11400" t="inlineStr">
        <is>
          <t>DL</t>
        </is>
      </c>
      <c r="C11400" s="9">
        <f>_xlfn.XLOOKUP(B11400,Carriers[Code],Carriers[Airline])</f>
        <v/>
      </c>
      <c r="D11400" t="n">
        <v>1655</v>
      </c>
      <c r="E11400" t="inlineStr">
        <is>
          <t>SFO</t>
        </is>
      </c>
      <c r="F11400" s="10" t="n">
        <v>1705</v>
      </c>
      <c r="G11400" t="inlineStr">
        <is>
          <t>1700-1759</t>
        </is>
      </c>
      <c r="H11400" s="9">
        <f>INT(F11400/100)</f>
        <v/>
      </c>
      <c r="I11400" t="n">
        <v>73</v>
      </c>
      <c r="J11400" t="n">
        <v>1</v>
      </c>
      <c r="K11400" t="n">
        <v>52</v>
      </c>
      <c r="L11400" t="n">
        <v>1</v>
      </c>
      <c r="M11400" t="n">
        <v>0</v>
      </c>
      <c r="O11400" t="n">
        <v>0</v>
      </c>
      <c r="P11400" t="n">
        <v>36</v>
      </c>
      <c r="Q11400" t="n">
        <v>0</v>
      </c>
      <c r="R11400" t="n">
        <v>0</v>
      </c>
      <c r="S11400" t="n">
        <v>0</v>
      </c>
      <c r="T11400" t="n">
        <v>16</v>
      </c>
    </row>
    <row r="11401">
      <c r="A11401" s="8" t="n">
        <v>46230</v>
      </c>
      <c r="B11401" t="inlineStr">
        <is>
          <t>YX</t>
        </is>
      </c>
      <c r="C11401" s="9">
        <f>_xlfn.XLOOKUP(B11401,Carriers[Code],Carriers[Airline])</f>
        <v/>
      </c>
      <c r="D11401" t="n">
        <v>5814</v>
      </c>
      <c r="E11401" t="inlineStr">
        <is>
          <t>JFK</t>
        </is>
      </c>
      <c r="F11401" s="10" t="n">
        <v>1705</v>
      </c>
      <c r="G11401" t="inlineStr">
        <is>
          <t>1700-1759</t>
        </is>
      </c>
      <c r="H11401" s="9">
        <f>INT(F11401/100)</f>
        <v/>
      </c>
      <c r="M11401" t="n">
        <v>1</v>
      </c>
      <c r="N11401" t="inlineStr">
        <is>
          <t>A</t>
        </is>
      </c>
      <c r="O11401" t="n">
        <v>0</v>
      </c>
    </row>
    <row r="11402">
      <c r="A11402" s="8" t="n">
        <v>46230</v>
      </c>
      <c r="B11402" t="inlineStr">
        <is>
          <t>AA</t>
        </is>
      </c>
      <c r="C11402" s="9">
        <f>_xlfn.XLOOKUP(B11402,Carriers[Code],Carriers[Airline])</f>
        <v/>
      </c>
      <c r="D11402" t="n">
        <v>3313</v>
      </c>
      <c r="E11402" t="inlineStr">
        <is>
          <t>PHX</t>
        </is>
      </c>
      <c r="F11402" s="10" t="n">
        <v>1707</v>
      </c>
      <c r="G11402" t="inlineStr">
        <is>
          <t>1700-1759</t>
        </is>
      </c>
      <c r="H11402" s="9">
        <f>INT(F11402/100)</f>
        <v/>
      </c>
      <c r="I11402" t="n">
        <v>5</v>
      </c>
      <c r="J11402" t="n">
        <v>0</v>
      </c>
      <c r="K11402" t="n">
        <v>-20</v>
      </c>
      <c r="L11402" t="n">
        <v>0</v>
      </c>
      <c r="M11402" t="n">
        <v>0</v>
      </c>
      <c r="O11402" t="n">
        <v>0</v>
      </c>
    </row>
    <row r="11403">
      <c r="A11403" s="8" t="n">
        <v>46230</v>
      </c>
      <c r="B11403" t="inlineStr">
        <is>
          <t>B6</t>
        </is>
      </c>
      <c r="C11403" s="9">
        <f>_xlfn.XLOOKUP(B11403,Carriers[Code],Carriers[Airline])</f>
        <v/>
      </c>
      <c r="D11403" t="n">
        <v>317</v>
      </c>
      <c r="E11403" t="inlineStr">
        <is>
          <t>JFK</t>
        </is>
      </c>
      <c r="F11403" s="10" t="n">
        <v>1709</v>
      </c>
      <c r="G11403" t="inlineStr">
        <is>
          <t>1700-1759</t>
        </is>
      </c>
      <c r="H11403" s="9">
        <f>INT(F11403/100)</f>
        <v/>
      </c>
      <c r="I11403" t="n">
        <v>224</v>
      </c>
      <c r="J11403" t="n">
        <v>1</v>
      </c>
      <c r="K11403" t="n">
        <v>212</v>
      </c>
      <c r="L11403" t="n">
        <v>1</v>
      </c>
      <c r="M11403" t="n">
        <v>0</v>
      </c>
      <c r="O11403" t="n">
        <v>0</v>
      </c>
      <c r="P11403" t="n">
        <v>50</v>
      </c>
      <c r="Q11403" t="n">
        <v>0</v>
      </c>
      <c r="R11403" t="n">
        <v>162</v>
      </c>
      <c r="S11403" t="n">
        <v>0</v>
      </c>
      <c r="T11403" t="n">
        <v>0</v>
      </c>
    </row>
    <row r="11404">
      <c r="A11404" s="8" t="n">
        <v>46230</v>
      </c>
      <c r="B11404" t="inlineStr">
        <is>
          <t>B6</t>
        </is>
      </c>
      <c r="C11404" s="9">
        <f>_xlfn.XLOOKUP(B11404,Carriers[Code],Carriers[Airline])</f>
        <v/>
      </c>
      <c r="D11404" t="n">
        <v>509</v>
      </c>
      <c r="E11404" t="inlineStr">
        <is>
          <t>JAX</t>
        </is>
      </c>
      <c r="F11404" s="10" t="n">
        <v>1710</v>
      </c>
      <c r="G11404" t="inlineStr">
        <is>
          <t>1700-1759</t>
        </is>
      </c>
      <c r="H11404" s="9">
        <f>INT(F11404/100)</f>
        <v/>
      </c>
      <c r="I11404" t="n">
        <v>202</v>
      </c>
      <c r="J11404" t="n">
        <v>1</v>
      </c>
      <c r="K11404" t="n">
        <v>189</v>
      </c>
      <c r="L11404" t="n">
        <v>1</v>
      </c>
      <c r="M11404" t="n">
        <v>0</v>
      </c>
      <c r="O11404" t="n">
        <v>0</v>
      </c>
      <c r="P11404" t="n">
        <v>146</v>
      </c>
      <c r="Q11404" t="n">
        <v>0</v>
      </c>
      <c r="R11404" t="n">
        <v>43</v>
      </c>
      <c r="S11404" t="n">
        <v>0</v>
      </c>
      <c r="T11404" t="n">
        <v>0</v>
      </c>
    </row>
    <row r="11405">
      <c r="A11405" s="8" t="n">
        <v>46230</v>
      </c>
      <c r="B11405" t="inlineStr">
        <is>
          <t>B6</t>
        </is>
      </c>
      <c r="C11405" s="9">
        <f>_xlfn.XLOOKUP(B11405,Carriers[Code],Carriers[Airline])</f>
        <v/>
      </c>
      <c r="D11405" t="n">
        <v>811</v>
      </c>
      <c r="E11405" t="inlineStr">
        <is>
          <t>ORD</t>
        </is>
      </c>
      <c r="F11405" s="10" t="n">
        <v>1710</v>
      </c>
      <c r="G11405" t="inlineStr">
        <is>
          <t>1700-1759</t>
        </is>
      </c>
      <c r="H11405" s="9">
        <f>INT(F11405/100)</f>
        <v/>
      </c>
      <c r="I11405" t="n">
        <v>177</v>
      </c>
      <c r="J11405" t="n">
        <v>1</v>
      </c>
      <c r="K11405" t="n">
        <v>202</v>
      </c>
      <c r="L11405" t="n">
        <v>1</v>
      </c>
      <c r="M11405" t="n">
        <v>0</v>
      </c>
      <c r="O11405" t="n">
        <v>0</v>
      </c>
      <c r="P11405" t="n">
        <v>0</v>
      </c>
      <c r="Q11405" t="n">
        <v>0</v>
      </c>
      <c r="R11405" t="n">
        <v>136</v>
      </c>
      <c r="S11405" t="n">
        <v>0</v>
      </c>
      <c r="T11405" t="n">
        <v>66</v>
      </c>
    </row>
    <row r="11406">
      <c r="A11406" s="8" t="n">
        <v>46230</v>
      </c>
      <c r="B11406" t="inlineStr">
        <is>
          <t>DL</t>
        </is>
      </c>
      <c r="C11406" s="9">
        <f>_xlfn.XLOOKUP(B11406,Carriers[Code],Carriers[Airline])</f>
        <v/>
      </c>
      <c r="D11406" t="n">
        <v>571</v>
      </c>
      <c r="E11406" t="inlineStr">
        <is>
          <t>SAN</t>
        </is>
      </c>
      <c r="F11406" s="10" t="n">
        <v>1710</v>
      </c>
      <c r="G11406" t="inlineStr">
        <is>
          <t>1700-1759</t>
        </is>
      </c>
      <c r="H11406" s="9">
        <f>INT(F11406/100)</f>
        <v/>
      </c>
      <c r="I11406" t="n">
        <v>23</v>
      </c>
      <c r="J11406" t="n">
        <v>1</v>
      </c>
      <c r="K11406" t="n">
        <v>-4</v>
      </c>
      <c r="L11406" t="n">
        <v>0</v>
      </c>
      <c r="M11406" t="n">
        <v>0</v>
      </c>
      <c r="O11406" t="n">
        <v>0</v>
      </c>
    </row>
    <row r="11407">
      <c r="A11407" s="8" t="n">
        <v>46230</v>
      </c>
      <c r="B11407" t="inlineStr">
        <is>
          <t>YX</t>
        </is>
      </c>
      <c r="C11407" s="9">
        <f>_xlfn.XLOOKUP(B11407,Carriers[Code],Carriers[Airline])</f>
        <v/>
      </c>
      <c r="D11407" t="n">
        <v>4678</v>
      </c>
      <c r="E11407" t="inlineStr">
        <is>
          <t>STL</t>
        </is>
      </c>
      <c r="F11407" s="10" t="n">
        <v>1712</v>
      </c>
      <c r="G11407" t="inlineStr">
        <is>
          <t>1700-1759</t>
        </is>
      </c>
      <c r="H11407" s="9">
        <f>INT(F11407/100)</f>
        <v/>
      </c>
      <c r="I11407" t="n">
        <v>16</v>
      </c>
      <c r="J11407" t="n">
        <v>1</v>
      </c>
      <c r="M11407" t="n">
        <v>1</v>
      </c>
      <c r="N11407" t="inlineStr">
        <is>
          <t>C</t>
        </is>
      </c>
      <c r="O11407" t="n">
        <v>0</v>
      </c>
    </row>
    <row r="11408">
      <c r="A11408" s="8" t="n">
        <v>46230</v>
      </c>
      <c r="B11408" t="inlineStr">
        <is>
          <t>DL</t>
        </is>
      </c>
      <c r="C11408" s="9">
        <f>_xlfn.XLOOKUP(B11408,Carriers[Code],Carriers[Airline])</f>
        <v/>
      </c>
      <c r="D11408" t="n">
        <v>1432</v>
      </c>
      <c r="E11408" t="inlineStr">
        <is>
          <t>DTW</t>
        </is>
      </c>
      <c r="F11408" s="10" t="n">
        <v>1715</v>
      </c>
      <c r="G11408" t="inlineStr">
        <is>
          <t>1700-1759</t>
        </is>
      </c>
      <c r="H11408" s="9">
        <f>INT(F11408/100)</f>
        <v/>
      </c>
      <c r="I11408" t="n">
        <v>14</v>
      </c>
      <c r="J11408" t="n">
        <v>0</v>
      </c>
      <c r="K11408" t="n">
        <v>-9</v>
      </c>
      <c r="L11408" t="n">
        <v>0</v>
      </c>
      <c r="M11408" t="n">
        <v>0</v>
      </c>
      <c r="O11408" t="n">
        <v>0</v>
      </c>
    </row>
    <row r="11409">
      <c r="A11409" s="8" t="n">
        <v>46230</v>
      </c>
      <c r="B11409" t="inlineStr">
        <is>
          <t>DL</t>
        </is>
      </c>
      <c r="C11409" s="9">
        <f>_xlfn.XLOOKUP(B11409,Carriers[Code],Carriers[Airline])</f>
        <v/>
      </c>
      <c r="D11409" t="n">
        <v>2782</v>
      </c>
      <c r="E11409" t="inlineStr">
        <is>
          <t>RDU</t>
        </is>
      </c>
      <c r="F11409" s="10" t="n">
        <v>1715</v>
      </c>
      <c r="G11409" t="inlineStr">
        <is>
          <t>1700-1759</t>
        </is>
      </c>
      <c r="H11409" s="9">
        <f>INT(F11409/100)</f>
        <v/>
      </c>
      <c r="I11409" t="n">
        <v>34</v>
      </c>
      <c r="J11409" t="n">
        <v>1</v>
      </c>
      <c r="K11409" t="n">
        <v>19</v>
      </c>
      <c r="L11409" t="n">
        <v>1</v>
      </c>
      <c r="M11409" t="n">
        <v>0</v>
      </c>
      <c r="O11409" t="n">
        <v>0</v>
      </c>
      <c r="P11409" t="n">
        <v>0</v>
      </c>
      <c r="Q11409" t="n">
        <v>0</v>
      </c>
      <c r="R11409" t="n">
        <v>0</v>
      </c>
      <c r="S11409" t="n">
        <v>0</v>
      </c>
      <c r="T11409" t="n">
        <v>19</v>
      </c>
    </row>
    <row r="11410">
      <c r="A11410" s="8" t="n">
        <v>46230</v>
      </c>
      <c r="B11410" t="inlineStr">
        <is>
          <t>WN</t>
        </is>
      </c>
      <c r="C11410" s="9">
        <f>_xlfn.XLOOKUP(B11410,Carriers[Code],Carriers[Airline])</f>
        <v/>
      </c>
      <c r="D11410" t="n">
        <v>1898</v>
      </c>
      <c r="E11410" t="inlineStr">
        <is>
          <t>BWI</t>
        </is>
      </c>
      <c r="F11410" s="10" t="n">
        <v>1720</v>
      </c>
      <c r="G11410" t="inlineStr">
        <is>
          <t>1700-1759</t>
        </is>
      </c>
      <c r="H11410" s="9">
        <f>INT(F11410/100)</f>
        <v/>
      </c>
      <c r="I11410" t="n">
        <v>57</v>
      </c>
      <c r="J11410" t="n">
        <v>1</v>
      </c>
      <c r="K11410" t="n">
        <v>51</v>
      </c>
      <c r="L11410" t="n">
        <v>1</v>
      </c>
      <c r="M11410" t="n">
        <v>0</v>
      </c>
      <c r="O11410" t="n">
        <v>0</v>
      </c>
      <c r="P11410" t="n">
        <v>20</v>
      </c>
      <c r="Q11410" t="n">
        <v>0</v>
      </c>
      <c r="R11410" t="n">
        <v>0</v>
      </c>
      <c r="S11410" t="n">
        <v>0</v>
      </c>
      <c r="T11410" t="n">
        <v>31</v>
      </c>
    </row>
    <row r="11411">
      <c r="A11411" s="8" t="n">
        <v>46230</v>
      </c>
      <c r="B11411" t="inlineStr">
        <is>
          <t>YX</t>
        </is>
      </c>
      <c r="C11411" s="9">
        <f>_xlfn.XLOOKUP(B11411,Carriers[Code],Carriers[Airline])</f>
        <v/>
      </c>
      <c r="D11411" t="n">
        <v>5714</v>
      </c>
      <c r="E11411" t="inlineStr">
        <is>
          <t>PHL</t>
        </is>
      </c>
      <c r="F11411" s="10" t="n">
        <v>1720</v>
      </c>
      <c r="G11411" t="inlineStr">
        <is>
          <t>1700-1759</t>
        </is>
      </c>
      <c r="H11411" s="9">
        <f>INT(F11411/100)</f>
        <v/>
      </c>
      <c r="I11411" t="n">
        <v>113</v>
      </c>
      <c r="J11411" t="n">
        <v>1</v>
      </c>
      <c r="K11411" t="n">
        <v>94</v>
      </c>
      <c r="L11411" t="n">
        <v>1</v>
      </c>
      <c r="M11411" t="n">
        <v>0</v>
      </c>
      <c r="O11411" t="n">
        <v>0</v>
      </c>
      <c r="P11411" t="n">
        <v>0</v>
      </c>
      <c r="Q11411" t="n">
        <v>0</v>
      </c>
      <c r="R11411" t="n">
        <v>94</v>
      </c>
      <c r="S11411" t="n">
        <v>0</v>
      </c>
      <c r="T11411" t="n">
        <v>0</v>
      </c>
    </row>
    <row r="11412">
      <c r="A11412" s="8" t="n">
        <v>46230</v>
      </c>
      <c r="B11412" t="inlineStr">
        <is>
          <t>B6</t>
        </is>
      </c>
      <c r="C11412" s="9">
        <f>_xlfn.XLOOKUP(B11412,Carriers[Code],Carriers[Airline])</f>
        <v/>
      </c>
      <c r="D11412" t="n">
        <v>1955</v>
      </c>
      <c r="E11412" t="inlineStr">
        <is>
          <t>DCA</t>
        </is>
      </c>
      <c r="F11412" s="10" t="n">
        <v>1721</v>
      </c>
      <c r="G11412" t="inlineStr">
        <is>
          <t>1700-1759</t>
        </is>
      </c>
      <c r="H11412" s="9">
        <f>INT(F11412/100)</f>
        <v/>
      </c>
      <c r="I11412" t="n">
        <v>31</v>
      </c>
      <c r="J11412" t="n">
        <v>1</v>
      </c>
      <c r="K11412" t="n">
        <v>21</v>
      </c>
      <c r="L11412" t="n">
        <v>1</v>
      </c>
      <c r="M11412" t="n">
        <v>0</v>
      </c>
      <c r="O11412" t="n">
        <v>0</v>
      </c>
      <c r="P11412" t="n">
        <v>13</v>
      </c>
      <c r="Q11412" t="n">
        <v>0</v>
      </c>
      <c r="R11412" t="n">
        <v>0</v>
      </c>
      <c r="S11412" t="n">
        <v>0</v>
      </c>
      <c r="T11412" t="n">
        <v>8</v>
      </c>
    </row>
    <row r="11413">
      <c r="A11413" s="8" t="n">
        <v>46230</v>
      </c>
      <c r="B11413" t="inlineStr">
        <is>
          <t>AA</t>
        </is>
      </c>
      <c r="C11413" s="9">
        <f>_xlfn.XLOOKUP(B11413,Carriers[Code],Carriers[Airline])</f>
        <v/>
      </c>
      <c r="D11413" t="n">
        <v>1557</v>
      </c>
      <c r="E11413" t="inlineStr">
        <is>
          <t>DCA</t>
        </is>
      </c>
      <c r="F11413" s="10" t="n">
        <v>1723</v>
      </c>
      <c r="G11413" t="inlineStr">
        <is>
          <t>1700-1759</t>
        </is>
      </c>
      <c r="H11413" s="9">
        <f>INT(F11413/100)</f>
        <v/>
      </c>
      <c r="I11413" t="n">
        <v>3</v>
      </c>
      <c r="J11413" t="n">
        <v>0</v>
      </c>
      <c r="K11413" t="n">
        <v>0</v>
      </c>
      <c r="L11413" t="n">
        <v>0</v>
      </c>
      <c r="M11413" t="n">
        <v>0</v>
      </c>
      <c r="O11413" t="n">
        <v>0</v>
      </c>
    </row>
    <row r="11414">
      <c r="A11414" s="8" t="n">
        <v>46230</v>
      </c>
      <c r="B11414" t="inlineStr">
        <is>
          <t>WN</t>
        </is>
      </c>
      <c r="C11414" s="9">
        <f>_xlfn.XLOOKUP(B11414,Carriers[Code],Carriers[Airline])</f>
        <v/>
      </c>
      <c r="D11414" t="n">
        <v>742</v>
      </c>
      <c r="E11414" t="inlineStr">
        <is>
          <t>DEN</t>
        </is>
      </c>
      <c r="F11414" s="10" t="n">
        <v>1730</v>
      </c>
      <c r="G11414" t="inlineStr">
        <is>
          <t>1700-1759</t>
        </is>
      </c>
      <c r="H11414" s="9">
        <f>INT(F11414/100)</f>
        <v/>
      </c>
      <c r="I11414" t="n">
        <v>68</v>
      </c>
      <c r="J11414" t="n">
        <v>1</v>
      </c>
      <c r="K11414" t="n">
        <v>74</v>
      </c>
      <c r="L11414" t="n">
        <v>1</v>
      </c>
      <c r="M11414" t="n">
        <v>0</v>
      </c>
      <c r="O11414" t="n">
        <v>0</v>
      </c>
      <c r="P11414" t="n">
        <v>17</v>
      </c>
      <c r="Q11414" t="n">
        <v>0</v>
      </c>
      <c r="R11414" t="n">
        <v>6</v>
      </c>
      <c r="S11414" t="n">
        <v>0</v>
      </c>
      <c r="T11414" t="n">
        <v>51</v>
      </c>
    </row>
    <row r="11415">
      <c r="A11415" s="8" t="n">
        <v>46230</v>
      </c>
      <c r="B11415" t="inlineStr">
        <is>
          <t>AA</t>
        </is>
      </c>
      <c r="C11415" s="9">
        <f>_xlfn.XLOOKUP(B11415,Carriers[Code],Carriers[Airline])</f>
        <v/>
      </c>
      <c r="D11415" t="n">
        <v>1578</v>
      </c>
      <c r="E11415" t="inlineStr">
        <is>
          <t>LAX</t>
        </is>
      </c>
      <c r="F11415" s="10" t="n">
        <v>1733</v>
      </c>
      <c r="G11415" t="inlineStr">
        <is>
          <t>1700-1759</t>
        </is>
      </c>
      <c r="H11415" s="9">
        <f>INT(F11415/100)</f>
        <v/>
      </c>
      <c r="I11415" t="n">
        <v>47</v>
      </c>
      <c r="J11415" t="n">
        <v>1</v>
      </c>
      <c r="K11415" t="n">
        <v>19</v>
      </c>
      <c r="L11415" t="n">
        <v>1</v>
      </c>
      <c r="M11415" t="n">
        <v>0</v>
      </c>
      <c r="O11415" t="n">
        <v>0</v>
      </c>
      <c r="P11415" t="n">
        <v>15</v>
      </c>
      <c r="Q11415" t="n">
        <v>0</v>
      </c>
      <c r="R11415" t="n">
        <v>0</v>
      </c>
      <c r="S11415" t="n">
        <v>0</v>
      </c>
      <c r="T11415" t="n">
        <v>4</v>
      </c>
    </row>
    <row r="11416">
      <c r="A11416" s="8" t="n">
        <v>46230</v>
      </c>
      <c r="B11416" t="inlineStr">
        <is>
          <t>UA</t>
        </is>
      </c>
      <c r="C11416" s="9">
        <f>_xlfn.XLOOKUP(B11416,Carriers[Code],Carriers[Airline])</f>
        <v/>
      </c>
      <c r="D11416" t="n">
        <v>1392</v>
      </c>
      <c r="E11416" t="inlineStr">
        <is>
          <t>IAH</t>
        </is>
      </c>
      <c r="F11416" s="10" t="n">
        <v>1735</v>
      </c>
      <c r="G11416" t="inlineStr">
        <is>
          <t>1700-1759</t>
        </is>
      </c>
      <c r="H11416" s="9">
        <f>INT(F11416/100)</f>
        <v/>
      </c>
      <c r="M11416" t="n">
        <v>1</v>
      </c>
      <c r="N11416" t="inlineStr">
        <is>
          <t>B</t>
        </is>
      </c>
      <c r="O11416" t="n">
        <v>0</v>
      </c>
    </row>
    <row r="11417">
      <c r="A11417" s="8" t="n">
        <v>46230</v>
      </c>
      <c r="B11417" t="inlineStr">
        <is>
          <t>AA</t>
        </is>
      </c>
      <c r="C11417" s="9">
        <f>_xlfn.XLOOKUP(B11417,Carriers[Code],Carriers[Airline])</f>
        <v/>
      </c>
      <c r="D11417" t="n">
        <v>1592</v>
      </c>
      <c r="E11417" t="inlineStr">
        <is>
          <t>ORD</t>
        </is>
      </c>
      <c r="F11417" s="10" t="n">
        <v>1738</v>
      </c>
      <c r="G11417" t="inlineStr">
        <is>
          <t>1700-1759</t>
        </is>
      </c>
      <c r="H11417" s="9">
        <f>INT(F11417/100)</f>
        <v/>
      </c>
      <c r="M11417" t="n">
        <v>1</v>
      </c>
      <c r="N11417" t="inlineStr">
        <is>
          <t>B</t>
        </is>
      </c>
      <c r="O11417" t="n">
        <v>0</v>
      </c>
    </row>
    <row r="11418">
      <c r="A11418" s="8" t="n">
        <v>46230</v>
      </c>
      <c r="B11418" t="inlineStr">
        <is>
          <t>B6</t>
        </is>
      </c>
      <c r="C11418" s="9">
        <f>_xlfn.XLOOKUP(B11418,Carriers[Code],Carriers[Airline])</f>
        <v/>
      </c>
      <c r="D11418" t="n">
        <v>1115</v>
      </c>
      <c r="E11418" t="inlineStr">
        <is>
          <t>BUF</t>
        </is>
      </c>
      <c r="F11418" s="10" t="n">
        <v>1740</v>
      </c>
      <c r="G11418" t="inlineStr">
        <is>
          <t>1700-1759</t>
        </is>
      </c>
      <c r="H11418" s="9">
        <f>INT(F11418/100)</f>
        <v/>
      </c>
      <c r="I11418" t="n">
        <v>14</v>
      </c>
      <c r="J11418" t="n">
        <v>0</v>
      </c>
      <c r="K11418" t="n">
        <v>-5</v>
      </c>
      <c r="L11418" t="n">
        <v>0</v>
      </c>
      <c r="M11418" t="n">
        <v>0</v>
      </c>
      <c r="O11418" t="n">
        <v>0</v>
      </c>
    </row>
    <row r="11419">
      <c r="A11419" s="8" t="n">
        <v>46230</v>
      </c>
      <c r="B11419" t="inlineStr">
        <is>
          <t>B6</t>
        </is>
      </c>
      <c r="C11419" s="9">
        <f>_xlfn.XLOOKUP(B11419,Carriers[Code],Carriers[Airline])</f>
        <v/>
      </c>
      <c r="D11419" t="n">
        <v>1387</v>
      </c>
      <c r="E11419" t="inlineStr">
        <is>
          <t>LAX</t>
        </is>
      </c>
      <c r="F11419" s="10" t="n">
        <v>1742</v>
      </c>
      <c r="G11419" t="inlineStr">
        <is>
          <t>1700-1759</t>
        </is>
      </c>
      <c r="H11419" s="9">
        <f>INT(F11419/100)</f>
        <v/>
      </c>
      <c r="I11419" t="n">
        <v>3</v>
      </c>
      <c r="J11419" t="n">
        <v>0</v>
      </c>
      <c r="K11419" t="n">
        <v>-12</v>
      </c>
      <c r="L11419" t="n">
        <v>0</v>
      </c>
      <c r="M11419" t="n">
        <v>0</v>
      </c>
      <c r="O11419" t="n">
        <v>0</v>
      </c>
    </row>
    <row r="11420">
      <c r="A11420" s="8" t="n">
        <v>46230</v>
      </c>
      <c r="B11420" t="inlineStr">
        <is>
          <t>UA</t>
        </is>
      </c>
      <c r="C11420" s="9">
        <f>_xlfn.XLOOKUP(B11420,Carriers[Code],Carriers[Airline])</f>
        <v/>
      </c>
      <c r="D11420" t="n">
        <v>1647</v>
      </c>
      <c r="E11420" t="inlineStr">
        <is>
          <t>EWR</t>
        </is>
      </c>
      <c r="F11420" s="10" t="n">
        <v>1744</v>
      </c>
      <c r="G11420" t="inlineStr">
        <is>
          <t>1700-1759</t>
        </is>
      </c>
      <c r="H11420" s="9">
        <f>INT(F11420/100)</f>
        <v/>
      </c>
      <c r="I11420" t="n">
        <v>222</v>
      </c>
      <c r="J11420" t="n">
        <v>1</v>
      </c>
      <c r="K11420" t="n">
        <v>220</v>
      </c>
      <c r="L11420" t="n">
        <v>1</v>
      </c>
      <c r="M11420" t="n">
        <v>0</v>
      </c>
      <c r="O11420" t="n">
        <v>0</v>
      </c>
      <c r="P11420" t="n">
        <v>0</v>
      </c>
      <c r="Q11420" t="n">
        <v>0</v>
      </c>
      <c r="R11420" t="n">
        <v>220</v>
      </c>
      <c r="S11420" t="n">
        <v>0</v>
      </c>
      <c r="T11420" t="n">
        <v>0</v>
      </c>
    </row>
    <row r="11421">
      <c r="A11421" s="8" t="n">
        <v>46230</v>
      </c>
      <c r="B11421" t="inlineStr">
        <is>
          <t>YX</t>
        </is>
      </c>
      <c r="C11421" s="9">
        <f>_xlfn.XLOOKUP(B11421,Carriers[Code],Carriers[Airline])</f>
        <v/>
      </c>
      <c r="D11421" t="n">
        <v>5616</v>
      </c>
      <c r="E11421" t="inlineStr">
        <is>
          <t>IND</t>
        </is>
      </c>
      <c r="F11421" s="10" t="n">
        <v>1745</v>
      </c>
      <c r="G11421" t="inlineStr">
        <is>
          <t>1700-1759</t>
        </is>
      </c>
      <c r="H11421" s="9">
        <f>INT(F11421/100)</f>
        <v/>
      </c>
      <c r="I11421" t="n">
        <v>0</v>
      </c>
      <c r="J11421" t="n">
        <v>0</v>
      </c>
      <c r="K11421" t="n">
        <v>-30</v>
      </c>
      <c r="L11421" t="n">
        <v>0</v>
      </c>
      <c r="M11421" t="n">
        <v>0</v>
      </c>
      <c r="O11421" t="n">
        <v>0</v>
      </c>
    </row>
    <row r="11422">
      <c r="A11422" s="8" t="n">
        <v>46230</v>
      </c>
      <c r="B11422" t="inlineStr">
        <is>
          <t>YX</t>
        </is>
      </c>
      <c r="C11422" s="9">
        <f>_xlfn.XLOOKUP(B11422,Carriers[Code],Carriers[Airline])</f>
        <v/>
      </c>
      <c r="D11422" t="n">
        <v>4390</v>
      </c>
      <c r="E11422" t="inlineStr">
        <is>
          <t>JFK</t>
        </is>
      </c>
      <c r="F11422" s="10" t="n">
        <v>1746</v>
      </c>
      <c r="G11422" t="inlineStr">
        <is>
          <t>1700-1759</t>
        </is>
      </c>
      <c r="H11422" s="9">
        <f>INT(F11422/100)</f>
        <v/>
      </c>
      <c r="I11422" t="n">
        <v>223</v>
      </c>
      <c r="J11422" t="n">
        <v>1</v>
      </c>
      <c r="K11422" t="n">
        <v>230</v>
      </c>
      <c r="L11422" t="n">
        <v>1</v>
      </c>
      <c r="M11422" t="n">
        <v>0</v>
      </c>
      <c r="O11422" t="n">
        <v>0</v>
      </c>
      <c r="P11422" t="n">
        <v>0</v>
      </c>
      <c r="Q11422" t="n">
        <v>0</v>
      </c>
      <c r="R11422" t="n">
        <v>230</v>
      </c>
      <c r="S11422" t="n">
        <v>0</v>
      </c>
      <c r="T11422" t="n">
        <v>0</v>
      </c>
    </row>
    <row r="11423">
      <c r="A11423" s="8" t="n">
        <v>46230</v>
      </c>
      <c r="B11423" t="inlineStr">
        <is>
          <t>DL</t>
        </is>
      </c>
      <c r="C11423" s="9">
        <f>_xlfn.XLOOKUP(B11423,Carriers[Code],Carriers[Airline])</f>
        <v/>
      </c>
      <c r="D11423" t="n">
        <v>514</v>
      </c>
      <c r="E11423" t="inlineStr">
        <is>
          <t>PHX</t>
        </is>
      </c>
      <c r="F11423" s="10" t="n">
        <v>1750</v>
      </c>
      <c r="G11423" t="inlineStr">
        <is>
          <t>1700-1759</t>
        </is>
      </c>
      <c r="H11423" s="9">
        <f>INT(F11423/100)</f>
        <v/>
      </c>
      <c r="I11423" t="n">
        <v>0</v>
      </c>
      <c r="J11423" t="n">
        <v>0</v>
      </c>
      <c r="K11423" t="n">
        <v>-16</v>
      </c>
      <c r="L11423" t="n">
        <v>0</v>
      </c>
      <c r="M11423" t="n">
        <v>0</v>
      </c>
      <c r="O11423" t="n">
        <v>0</v>
      </c>
    </row>
    <row r="11424">
      <c r="A11424" s="8" t="n">
        <v>46230</v>
      </c>
      <c r="B11424" t="inlineStr">
        <is>
          <t>WN</t>
        </is>
      </c>
      <c r="C11424" s="9">
        <f>_xlfn.XLOOKUP(B11424,Carriers[Code],Carriers[Airline])</f>
        <v/>
      </c>
      <c r="D11424" t="n">
        <v>737</v>
      </c>
      <c r="E11424" t="inlineStr">
        <is>
          <t>DAL</t>
        </is>
      </c>
      <c r="F11424" s="10" t="n">
        <v>1750</v>
      </c>
      <c r="G11424" t="inlineStr">
        <is>
          <t>1700-1759</t>
        </is>
      </c>
      <c r="H11424" s="9">
        <f>INT(F11424/100)</f>
        <v/>
      </c>
      <c r="I11424" t="n">
        <v>65</v>
      </c>
      <c r="J11424" t="n">
        <v>1</v>
      </c>
      <c r="K11424" t="n">
        <v>33</v>
      </c>
      <c r="L11424" t="n">
        <v>1</v>
      </c>
      <c r="M11424" t="n">
        <v>0</v>
      </c>
      <c r="O11424" t="n">
        <v>0</v>
      </c>
      <c r="P11424" t="n">
        <v>6</v>
      </c>
      <c r="Q11424" t="n">
        <v>0</v>
      </c>
      <c r="R11424" t="n">
        <v>0</v>
      </c>
      <c r="S11424" t="n">
        <v>0</v>
      </c>
      <c r="T11424" t="n">
        <v>27</v>
      </c>
    </row>
    <row r="11425">
      <c r="A11425" s="8" t="n">
        <v>46230</v>
      </c>
      <c r="B11425" t="inlineStr">
        <is>
          <t>YX</t>
        </is>
      </c>
      <c r="C11425" s="9">
        <f>_xlfn.XLOOKUP(B11425,Carriers[Code],Carriers[Airline])</f>
        <v/>
      </c>
      <c r="D11425" t="n">
        <v>5667</v>
      </c>
      <c r="E11425" t="inlineStr">
        <is>
          <t>DCA</t>
        </is>
      </c>
      <c r="F11425" s="10" t="n">
        <v>1750</v>
      </c>
      <c r="G11425" t="inlineStr">
        <is>
          <t>1700-1759</t>
        </is>
      </c>
      <c r="H11425" s="9">
        <f>INT(F11425/100)</f>
        <v/>
      </c>
      <c r="I11425" t="n">
        <v>-2</v>
      </c>
      <c r="J11425" t="n">
        <v>0</v>
      </c>
      <c r="K11425" t="n">
        <v>-8</v>
      </c>
      <c r="L11425" t="n">
        <v>0</v>
      </c>
      <c r="M11425" t="n">
        <v>0</v>
      </c>
      <c r="O11425" t="n">
        <v>0</v>
      </c>
    </row>
    <row r="11426">
      <c r="A11426" s="8" t="n">
        <v>46230</v>
      </c>
      <c r="B11426" t="inlineStr">
        <is>
          <t>YX</t>
        </is>
      </c>
      <c r="C11426" s="9">
        <f>_xlfn.XLOOKUP(B11426,Carriers[Code],Carriers[Airline])</f>
        <v/>
      </c>
      <c r="D11426" t="n">
        <v>4585</v>
      </c>
      <c r="E11426" t="inlineStr">
        <is>
          <t>IND</t>
        </is>
      </c>
      <c r="F11426" s="10" t="n">
        <v>1751</v>
      </c>
      <c r="G11426" t="inlineStr">
        <is>
          <t>1700-1759</t>
        </is>
      </c>
      <c r="H11426" s="9">
        <f>INT(F11426/100)</f>
        <v/>
      </c>
      <c r="I11426" t="n">
        <v>30</v>
      </c>
      <c r="J11426" t="n">
        <v>1</v>
      </c>
      <c r="K11426" t="n">
        <v>18</v>
      </c>
      <c r="L11426" t="n">
        <v>1</v>
      </c>
      <c r="M11426" t="n">
        <v>0</v>
      </c>
      <c r="O11426" t="n">
        <v>0</v>
      </c>
      <c r="P11426" t="n">
        <v>13</v>
      </c>
      <c r="Q11426" t="n">
        <v>0</v>
      </c>
      <c r="R11426" t="n">
        <v>0</v>
      </c>
      <c r="S11426" t="n">
        <v>0</v>
      </c>
      <c r="T11426" t="n">
        <v>5</v>
      </c>
    </row>
    <row r="11427">
      <c r="A11427" s="8" t="n">
        <v>46230</v>
      </c>
      <c r="B11427" t="inlineStr">
        <is>
          <t>YX</t>
        </is>
      </c>
      <c r="C11427" s="9">
        <f>_xlfn.XLOOKUP(B11427,Carriers[Code],Carriers[Airline])</f>
        <v/>
      </c>
      <c r="D11427" t="n">
        <v>4632</v>
      </c>
      <c r="E11427" t="inlineStr">
        <is>
          <t>LGA</t>
        </is>
      </c>
      <c r="F11427" s="10" t="n">
        <v>1751</v>
      </c>
      <c r="G11427" t="inlineStr">
        <is>
          <t>1700-1759</t>
        </is>
      </c>
      <c r="H11427" s="9">
        <f>INT(F11427/100)</f>
        <v/>
      </c>
      <c r="I11427" t="n">
        <v>257</v>
      </c>
      <c r="J11427" t="n">
        <v>1</v>
      </c>
      <c r="K11427" t="n">
        <v>242</v>
      </c>
      <c r="L11427" t="n">
        <v>1</v>
      </c>
      <c r="M11427" t="n">
        <v>0</v>
      </c>
      <c r="O11427" t="n">
        <v>0</v>
      </c>
      <c r="P11427" t="n">
        <v>0</v>
      </c>
      <c r="Q11427" t="n">
        <v>0</v>
      </c>
      <c r="R11427" t="n">
        <v>237</v>
      </c>
      <c r="S11427" t="n">
        <v>0</v>
      </c>
      <c r="T11427" t="n">
        <v>5</v>
      </c>
    </row>
    <row r="11428">
      <c r="A11428" s="8" t="n">
        <v>46230</v>
      </c>
      <c r="B11428" t="inlineStr">
        <is>
          <t>AA</t>
        </is>
      </c>
      <c r="C11428" s="9">
        <f>_xlfn.XLOOKUP(B11428,Carriers[Code],Carriers[Airline])</f>
        <v/>
      </c>
      <c r="D11428" t="n">
        <v>1577</v>
      </c>
      <c r="E11428" t="inlineStr">
        <is>
          <t>DFW</t>
        </is>
      </c>
      <c r="F11428" s="10" t="n">
        <v>1752</v>
      </c>
      <c r="G11428" t="inlineStr">
        <is>
          <t>1700-1759</t>
        </is>
      </c>
      <c r="H11428" s="9">
        <f>INT(F11428/100)</f>
        <v/>
      </c>
      <c r="I11428" t="n">
        <v>38</v>
      </c>
      <c r="J11428" t="n">
        <v>1</v>
      </c>
      <c r="K11428" t="n">
        <v>1</v>
      </c>
      <c r="L11428" t="n">
        <v>0</v>
      </c>
      <c r="M11428" t="n">
        <v>0</v>
      </c>
      <c r="O11428" t="n">
        <v>0</v>
      </c>
    </row>
    <row r="11429">
      <c r="A11429" s="8" t="n">
        <v>46230</v>
      </c>
      <c r="B11429" t="inlineStr">
        <is>
          <t>B6</t>
        </is>
      </c>
      <c r="C11429" s="9">
        <f>_xlfn.XLOOKUP(B11429,Carriers[Code],Carriers[Airline])</f>
        <v/>
      </c>
      <c r="D11429" t="n">
        <v>2185</v>
      </c>
      <c r="E11429" t="inlineStr">
        <is>
          <t>PIT</t>
        </is>
      </c>
      <c r="F11429" s="10" t="n">
        <v>1753</v>
      </c>
      <c r="G11429" t="inlineStr">
        <is>
          <t>1700-1759</t>
        </is>
      </c>
      <c r="H11429" s="9">
        <f>INT(F11429/100)</f>
        <v/>
      </c>
      <c r="I11429" t="n">
        <v>12</v>
      </c>
      <c r="J11429" t="n">
        <v>0</v>
      </c>
      <c r="K11429" t="n">
        <v>0</v>
      </c>
      <c r="L11429" t="n">
        <v>0</v>
      </c>
      <c r="M11429" t="n">
        <v>0</v>
      </c>
      <c r="O11429" t="n">
        <v>0</v>
      </c>
    </row>
    <row r="11430">
      <c r="A11430" s="8" t="n">
        <v>46230</v>
      </c>
      <c r="B11430" t="inlineStr">
        <is>
          <t>AA</t>
        </is>
      </c>
      <c r="C11430" s="9">
        <f>_xlfn.XLOOKUP(B11430,Carriers[Code],Carriers[Airline])</f>
        <v/>
      </c>
      <c r="D11430" t="n">
        <v>1562</v>
      </c>
      <c r="E11430" t="inlineStr">
        <is>
          <t>MIA</t>
        </is>
      </c>
      <c r="F11430" s="10" t="n">
        <v>1755</v>
      </c>
      <c r="G11430" t="inlineStr">
        <is>
          <t>1700-1759</t>
        </is>
      </c>
      <c r="H11430" s="9">
        <f>INT(F11430/100)</f>
        <v/>
      </c>
      <c r="I11430" t="n">
        <v>9</v>
      </c>
      <c r="J11430" t="n">
        <v>0</v>
      </c>
      <c r="K11430" t="n">
        <v>-21</v>
      </c>
      <c r="L11430" t="n">
        <v>0</v>
      </c>
      <c r="M11430" t="n">
        <v>0</v>
      </c>
      <c r="O11430" t="n">
        <v>0</v>
      </c>
    </row>
    <row r="11431">
      <c r="A11431" s="8" t="n">
        <v>46230</v>
      </c>
      <c r="B11431" t="inlineStr">
        <is>
          <t>DL</t>
        </is>
      </c>
      <c r="C11431" s="9">
        <f>_xlfn.XLOOKUP(B11431,Carriers[Code],Carriers[Airline])</f>
        <v/>
      </c>
      <c r="D11431" t="n">
        <v>1098</v>
      </c>
      <c r="E11431" t="inlineStr">
        <is>
          <t>MSP</t>
        </is>
      </c>
      <c r="F11431" s="10" t="n">
        <v>1755</v>
      </c>
      <c r="G11431" t="inlineStr">
        <is>
          <t>1700-1759</t>
        </is>
      </c>
      <c r="H11431" s="9">
        <f>INT(F11431/100)</f>
        <v/>
      </c>
      <c r="I11431" t="n">
        <v>137</v>
      </c>
      <c r="J11431" t="n">
        <v>1</v>
      </c>
      <c r="K11431" t="n">
        <v>120</v>
      </c>
      <c r="L11431" t="n">
        <v>1</v>
      </c>
      <c r="M11431" t="n">
        <v>0</v>
      </c>
      <c r="O11431" t="n">
        <v>0</v>
      </c>
      <c r="P11431" t="n">
        <v>22</v>
      </c>
      <c r="Q11431" t="n">
        <v>0</v>
      </c>
      <c r="R11431" t="n">
        <v>0</v>
      </c>
      <c r="S11431" t="n">
        <v>0</v>
      </c>
      <c r="T11431" t="n">
        <v>98</v>
      </c>
    </row>
    <row r="11432">
      <c r="A11432" s="8" t="n">
        <v>46230</v>
      </c>
      <c r="B11432" t="inlineStr">
        <is>
          <t>DL</t>
        </is>
      </c>
      <c r="C11432" s="9">
        <f>_xlfn.XLOOKUP(B11432,Carriers[Code],Carriers[Airline])</f>
        <v/>
      </c>
      <c r="D11432" t="n">
        <v>2464</v>
      </c>
      <c r="E11432" t="inlineStr">
        <is>
          <t>ATL</t>
        </is>
      </c>
      <c r="F11432" s="10" t="n">
        <v>1755</v>
      </c>
      <c r="G11432" t="inlineStr">
        <is>
          <t>1700-1759</t>
        </is>
      </c>
      <c r="H11432" s="9">
        <f>INT(F11432/100)</f>
        <v/>
      </c>
      <c r="I11432" t="n">
        <v>50</v>
      </c>
      <c r="J11432" t="n">
        <v>1</v>
      </c>
      <c r="K11432" t="n">
        <v>13</v>
      </c>
      <c r="L11432" t="n">
        <v>0</v>
      </c>
      <c r="M11432" t="n">
        <v>0</v>
      </c>
      <c r="O11432" t="n">
        <v>0</v>
      </c>
    </row>
    <row r="11433">
      <c r="A11433" s="8" t="n">
        <v>46230</v>
      </c>
      <c r="B11433" t="inlineStr">
        <is>
          <t>AS</t>
        </is>
      </c>
      <c r="C11433" s="9">
        <f>_xlfn.XLOOKUP(B11433,Carriers[Code],Carriers[Airline])</f>
        <v/>
      </c>
      <c r="D11433" t="n">
        <v>304</v>
      </c>
      <c r="E11433" t="inlineStr">
        <is>
          <t>SEA</t>
        </is>
      </c>
      <c r="F11433" s="10" t="n">
        <v>1756</v>
      </c>
      <c r="G11433" t="inlineStr">
        <is>
          <t>1700-1759</t>
        </is>
      </c>
      <c r="H11433" s="9">
        <f>INT(F11433/100)</f>
        <v/>
      </c>
      <c r="I11433" t="n">
        <v>3</v>
      </c>
      <c r="J11433" t="n">
        <v>0</v>
      </c>
      <c r="K11433" t="n">
        <v>-16</v>
      </c>
      <c r="L11433" t="n">
        <v>0</v>
      </c>
      <c r="M11433" t="n">
        <v>0</v>
      </c>
      <c r="O11433" t="n">
        <v>0</v>
      </c>
    </row>
    <row r="11434">
      <c r="A11434" s="8" t="n">
        <v>46230</v>
      </c>
      <c r="B11434" t="inlineStr">
        <is>
          <t>YX</t>
        </is>
      </c>
      <c r="C11434" s="9">
        <f>_xlfn.XLOOKUP(B11434,Carriers[Code],Carriers[Airline])</f>
        <v/>
      </c>
      <c r="D11434" t="n">
        <v>5831</v>
      </c>
      <c r="E11434" t="inlineStr">
        <is>
          <t>LGA</t>
        </is>
      </c>
      <c r="F11434" s="10" t="n">
        <v>1800</v>
      </c>
      <c r="G11434" t="inlineStr">
        <is>
          <t>1800-1859</t>
        </is>
      </c>
      <c r="H11434" s="9">
        <f>INT(F11434/100)</f>
        <v/>
      </c>
      <c r="M11434" t="n">
        <v>1</v>
      </c>
      <c r="N11434" t="inlineStr">
        <is>
          <t>A</t>
        </is>
      </c>
      <c r="O11434" t="n">
        <v>0</v>
      </c>
    </row>
    <row r="11435">
      <c r="A11435" s="8" t="n">
        <v>46230</v>
      </c>
      <c r="B11435" t="inlineStr">
        <is>
          <t>YX</t>
        </is>
      </c>
      <c r="C11435" s="9">
        <f>_xlfn.XLOOKUP(B11435,Carriers[Code],Carriers[Airline])</f>
        <v/>
      </c>
      <c r="D11435" t="n">
        <v>3543</v>
      </c>
      <c r="E11435" t="inlineStr">
        <is>
          <t>IAD</t>
        </is>
      </c>
      <c r="F11435" s="10" t="n">
        <v>1805</v>
      </c>
      <c r="G11435" t="inlineStr">
        <is>
          <t>1800-1859</t>
        </is>
      </c>
      <c r="H11435" s="9">
        <f>INT(F11435/100)</f>
        <v/>
      </c>
      <c r="I11435" t="n">
        <v>40</v>
      </c>
      <c r="J11435" t="n">
        <v>1</v>
      </c>
      <c r="K11435" t="n">
        <v>13</v>
      </c>
      <c r="L11435" t="n">
        <v>0</v>
      </c>
      <c r="M11435" t="n">
        <v>0</v>
      </c>
      <c r="O11435" t="n">
        <v>0</v>
      </c>
    </row>
    <row r="11436">
      <c r="A11436" s="8" t="n">
        <v>46230</v>
      </c>
      <c r="B11436" t="inlineStr">
        <is>
          <t>UA</t>
        </is>
      </c>
      <c r="C11436" s="9">
        <f>_xlfn.XLOOKUP(B11436,Carriers[Code],Carriers[Airline])</f>
        <v/>
      </c>
      <c r="D11436" t="n">
        <v>2400</v>
      </c>
      <c r="E11436" t="inlineStr">
        <is>
          <t>SFO</t>
        </is>
      </c>
      <c r="F11436" s="10" t="n">
        <v>1810</v>
      </c>
      <c r="G11436" t="inlineStr">
        <is>
          <t>1800-1859</t>
        </is>
      </c>
      <c r="H11436" s="9">
        <f>INT(F11436/100)</f>
        <v/>
      </c>
      <c r="I11436" t="n">
        <v>11</v>
      </c>
      <c r="J11436" t="n">
        <v>0</v>
      </c>
      <c r="K11436" t="n">
        <v>19</v>
      </c>
      <c r="L11436" t="n">
        <v>1</v>
      </c>
      <c r="M11436" t="n">
        <v>0</v>
      </c>
      <c r="O11436" t="n">
        <v>0</v>
      </c>
      <c r="P11436" t="n">
        <v>11</v>
      </c>
      <c r="Q11436" t="n">
        <v>0</v>
      </c>
      <c r="R11436" t="n">
        <v>8</v>
      </c>
      <c r="S11436" t="n">
        <v>0</v>
      </c>
      <c r="T11436" t="n">
        <v>0</v>
      </c>
    </row>
    <row r="11437">
      <c r="A11437" s="8" t="n">
        <v>46230</v>
      </c>
      <c r="B11437" t="inlineStr">
        <is>
          <t>YX</t>
        </is>
      </c>
      <c r="C11437" s="9">
        <f>_xlfn.XLOOKUP(B11437,Carriers[Code],Carriers[Airline])</f>
        <v/>
      </c>
      <c r="D11437" t="n">
        <v>5718</v>
      </c>
      <c r="E11437" t="inlineStr">
        <is>
          <t>EWR</t>
        </is>
      </c>
      <c r="F11437" s="10" t="n">
        <v>1815</v>
      </c>
      <c r="G11437" t="inlineStr">
        <is>
          <t>1800-1859</t>
        </is>
      </c>
      <c r="H11437" s="9">
        <f>INT(F11437/100)</f>
        <v/>
      </c>
      <c r="I11437" t="n">
        <v>241</v>
      </c>
      <c r="J11437" t="n">
        <v>1</v>
      </c>
      <c r="K11437" t="n">
        <v>219</v>
      </c>
      <c r="L11437" t="n">
        <v>1</v>
      </c>
      <c r="M11437" t="n">
        <v>0</v>
      </c>
      <c r="O11437" t="n">
        <v>0</v>
      </c>
      <c r="P11437" t="n">
        <v>0</v>
      </c>
      <c r="Q11437" t="n">
        <v>0</v>
      </c>
      <c r="R11437" t="n">
        <v>219</v>
      </c>
      <c r="S11437" t="n">
        <v>0</v>
      </c>
      <c r="T11437" t="n">
        <v>0</v>
      </c>
    </row>
    <row r="11438">
      <c r="A11438" s="8" t="n">
        <v>46230</v>
      </c>
      <c r="B11438" t="inlineStr">
        <is>
          <t>MQ</t>
        </is>
      </c>
      <c r="C11438" s="9">
        <f>_xlfn.XLOOKUP(B11438,Carriers[Code],Carriers[Airline])</f>
        <v/>
      </c>
      <c r="D11438" t="n">
        <v>3408</v>
      </c>
      <c r="E11438" t="inlineStr">
        <is>
          <t>CVG</t>
        </is>
      </c>
      <c r="F11438" s="10" t="n">
        <v>1820</v>
      </c>
      <c r="G11438" t="inlineStr">
        <is>
          <t>1800-1859</t>
        </is>
      </c>
      <c r="H11438" s="9">
        <f>INT(F11438/100)</f>
        <v/>
      </c>
      <c r="I11438" t="n">
        <v>19</v>
      </c>
      <c r="J11438" t="n">
        <v>1</v>
      </c>
      <c r="K11438" t="n">
        <v>21</v>
      </c>
      <c r="L11438" t="n">
        <v>1</v>
      </c>
      <c r="M11438" t="n">
        <v>0</v>
      </c>
      <c r="O11438" t="n">
        <v>0</v>
      </c>
      <c r="P11438" t="n">
        <v>0</v>
      </c>
      <c r="Q11438" t="n">
        <v>0</v>
      </c>
      <c r="R11438" t="n">
        <v>12</v>
      </c>
      <c r="S11438" t="n">
        <v>0</v>
      </c>
      <c r="T11438" t="n">
        <v>9</v>
      </c>
    </row>
    <row r="11439">
      <c r="A11439" s="8" t="n">
        <v>46230</v>
      </c>
      <c r="B11439" t="inlineStr">
        <is>
          <t>B6</t>
        </is>
      </c>
      <c r="C11439" s="9">
        <f>_xlfn.XLOOKUP(B11439,Carriers[Code],Carriers[Airline])</f>
        <v/>
      </c>
      <c r="D11439" t="n">
        <v>2459</v>
      </c>
      <c r="E11439" t="inlineStr">
        <is>
          <t>PHL</t>
        </is>
      </c>
      <c r="F11439" s="10" t="n">
        <v>1821</v>
      </c>
      <c r="G11439" t="inlineStr">
        <is>
          <t>1800-1859</t>
        </is>
      </c>
      <c r="H11439" s="9">
        <f>INT(F11439/100)</f>
        <v/>
      </c>
      <c r="I11439" t="n">
        <v>4</v>
      </c>
      <c r="J11439" t="n">
        <v>0</v>
      </c>
      <c r="K11439" t="n">
        <v>-6</v>
      </c>
      <c r="L11439" t="n">
        <v>0</v>
      </c>
      <c r="M11439" t="n">
        <v>0</v>
      </c>
      <c r="O11439" t="n">
        <v>0</v>
      </c>
    </row>
    <row r="11440">
      <c r="A11440" s="8" t="n">
        <v>46230</v>
      </c>
      <c r="B11440" t="inlineStr">
        <is>
          <t>UA</t>
        </is>
      </c>
      <c r="C11440" s="9">
        <f>_xlfn.XLOOKUP(B11440,Carriers[Code],Carriers[Airline])</f>
        <v/>
      </c>
      <c r="D11440" t="n">
        <v>639</v>
      </c>
      <c r="E11440" t="inlineStr">
        <is>
          <t>LAX</t>
        </is>
      </c>
      <c r="F11440" s="10" t="n">
        <v>1827</v>
      </c>
      <c r="G11440" t="inlineStr">
        <is>
          <t>1800-1859</t>
        </is>
      </c>
      <c r="H11440" s="9">
        <f>INT(F11440/100)</f>
        <v/>
      </c>
      <c r="I11440" t="n">
        <v>2</v>
      </c>
      <c r="J11440" t="n">
        <v>0</v>
      </c>
      <c r="K11440" t="n">
        <v>38</v>
      </c>
      <c r="L11440" t="n">
        <v>1</v>
      </c>
      <c r="M11440" t="n">
        <v>0</v>
      </c>
      <c r="O11440" t="n">
        <v>0</v>
      </c>
      <c r="P11440" t="n">
        <v>0</v>
      </c>
      <c r="Q11440" t="n">
        <v>0</v>
      </c>
      <c r="R11440" t="n">
        <v>38</v>
      </c>
      <c r="S11440" t="n">
        <v>0</v>
      </c>
      <c r="T11440" t="n">
        <v>0</v>
      </c>
    </row>
    <row r="11441">
      <c r="A11441" s="8" t="n">
        <v>46230</v>
      </c>
      <c r="B11441" t="inlineStr">
        <is>
          <t>AA</t>
        </is>
      </c>
      <c r="C11441" s="9">
        <f>_xlfn.XLOOKUP(B11441,Carriers[Code],Carriers[Airline])</f>
        <v/>
      </c>
      <c r="D11441" t="n">
        <v>1554</v>
      </c>
      <c r="E11441" t="inlineStr">
        <is>
          <t>ORD</t>
        </is>
      </c>
      <c r="F11441" s="10" t="n">
        <v>1830</v>
      </c>
      <c r="G11441" t="inlineStr">
        <is>
          <t>1800-1859</t>
        </is>
      </c>
      <c r="H11441" s="9">
        <f>INT(F11441/100)</f>
        <v/>
      </c>
      <c r="M11441" t="n">
        <v>1</v>
      </c>
      <c r="N11441" t="inlineStr">
        <is>
          <t>B</t>
        </is>
      </c>
      <c r="O11441" t="n">
        <v>0</v>
      </c>
    </row>
    <row r="11442">
      <c r="A11442" s="8" t="n">
        <v>46230</v>
      </c>
      <c r="B11442" t="inlineStr">
        <is>
          <t>UA</t>
        </is>
      </c>
      <c r="C11442" s="9">
        <f>_xlfn.XLOOKUP(B11442,Carriers[Code],Carriers[Airline])</f>
        <v/>
      </c>
      <c r="D11442" t="n">
        <v>1015</v>
      </c>
      <c r="E11442" t="inlineStr">
        <is>
          <t>ORD</t>
        </is>
      </c>
      <c r="F11442" s="10" t="n">
        <v>1843</v>
      </c>
      <c r="G11442" t="inlineStr">
        <is>
          <t>1800-1859</t>
        </is>
      </c>
      <c r="H11442" s="9">
        <f>INT(F11442/100)</f>
        <v/>
      </c>
      <c r="M11442" t="n">
        <v>1</v>
      </c>
      <c r="N11442" t="inlineStr">
        <is>
          <t>B</t>
        </is>
      </c>
      <c r="O11442" t="n">
        <v>0</v>
      </c>
    </row>
    <row r="11443">
      <c r="A11443" s="8" t="n">
        <v>46230</v>
      </c>
      <c r="B11443" t="inlineStr">
        <is>
          <t>DL</t>
        </is>
      </c>
      <c r="C11443" s="9">
        <f>_xlfn.XLOOKUP(B11443,Carriers[Code],Carriers[Airline])</f>
        <v/>
      </c>
      <c r="D11443" t="n">
        <v>445</v>
      </c>
      <c r="E11443" t="inlineStr">
        <is>
          <t>SLC</t>
        </is>
      </c>
      <c r="F11443" s="10" t="n">
        <v>1845</v>
      </c>
      <c r="G11443" t="inlineStr">
        <is>
          <t>1800-1859</t>
        </is>
      </c>
      <c r="H11443" s="9">
        <f>INT(F11443/100)</f>
        <v/>
      </c>
      <c r="I11443" t="n">
        <v>6</v>
      </c>
      <c r="J11443" t="n">
        <v>0</v>
      </c>
      <c r="K11443" t="n">
        <v>-8</v>
      </c>
      <c r="L11443" t="n">
        <v>0</v>
      </c>
      <c r="M11443" t="n">
        <v>0</v>
      </c>
      <c r="O11443" t="n">
        <v>0</v>
      </c>
    </row>
    <row r="11444">
      <c r="A11444" s="8" t="n">
        <v>46230</v>
      </c>
      <c r="B11444" t="inlineStr">
        <is>
          <t>WN</t>
        </is>
      </c>
      <c r="C11444" s="9">
        <f>_xlfn.XLOOKUP(B11444,Carriers[Code],Carriers[Airline])</f>
        <v/>
      </c>
      <c r="D11444" t="n">
        <v>3911</v>
      </c>
      <c r="E11444" t="inlineStr">
        <is>
          <t>MDW</t>
        </is>
      </c>
      <c r="F11444" s="10" t="n">
        <v>1845</v>
      </c>
      <c r="G11444" t="inlineStr">
        <is>
          <t>1800-1859</t>
        </is>
      </c>
      <c r="H11444" s="9">
        <f>INT(F11444/100)</f>
        <v/>
      </c>
      <c r="M11444" t="n">
        <v>1</v>
      </c>
      <c r="N11444" t="inlineStr">
        <is>
          <t>B</t>
        </is>
      </c>
      <c r="O11444" t="n">
        <v>0</v>
      </c>
    </row>
    <row r="11445">
      <c r="A11445" s="8" t="n">
        <v>46230</v>
      </c>
      <c r="B11445" t="inlineStr">
        <is>
          <t>WN</t>
        </is>
      </c>
      <c r="C11445" s="9">
        <f>_xlfn.XLOOKUP(B11445,Carriers[Code],Carriers[Airline])</f>
        <v/>
      </c>
      <c r="D11445" t="n">
        <v>754</v>
      </c>
      <c r="E11445" t="inlineStr">
        <is>
          <t>STL</t>
        </is>
      </c>
      <c r="F11445" s="10" t="n">
        <v>1850</v>
      </c>
      <c r="G11445" t="inlineStr">
        <is>
          <t>1800-1859</t>
        </is>
      </c>
      <c r="H11445" s="9">
        <f>INT(F11445/100)</f>
        <v/>
      </c>
      <c r="I11445" t="n">
        <v>51</v>
      </c>
      <c r="J11445" t="n">
        <v>1</v>
      </c>
      <c r="K11445" t="n">
        <v>24</v>
      </c>
      <c r="L11445" t="n">
        <v>1</v>
      </c>
      <c r="M11445" t="n">
        <v>0</v>
      </c>
      <c r="O11445" t="n">
        <v>0</v>
      </c>
      <c r="P11445" t="n">
        <v>13</v>
      </c>
      <c r="Q11445" t="n">
        <v>0</v>
      </c>
      <c r="R11445" t="n">
        <v>0</v>
      </c>
      <c r="S11445" t="n">
        <v>0</v>
      </c>
      <c r="T11445" t="n">
        <v>11</v>
      </c>
    </row>
    <row r="11446">
      <c r="A11446" s="8" t="n">
        <v>46230</v>
      </c>
      <c r="B11446" t="inlineStr">
        <is>
          <t>AA</t>
        </is>
      </c>
      <c r="C11446" s="9">
        <f>_xlfn.XLOOKUP(B11446,Carriers[Code],Carriers[Airline])</f>
        <v/>
      </c>
      <c r="D11446" t="n">
        <v>1552</v>
      </c>
      <c r="E11446" t="inlineStr">
        <is>
          <t>CLT</t>
        </is>
      </c>
      <c r="F11446" s="10" t="n">
        <v>1855</v>
      </c>
      <c r="G11446" t="inlineStr">
        <is>
          <t>1800-1859</t>
        </is>
      </c>
      <c r="H11446" s="9">
        <f>INT(F11446/100)</f>
        <v/>
      </c>
      <c r="I11446" t="n">
        <v>15</v>
      </c>
      <c r="J11446" t="n">
        <v>1</v>
      </c>
      <c r="K11446" t="n">
        <v>-13</v>
      </c>
      <c r="L11446" t="n">
        <v>0</v>
      </c>
      <c r="M11446" t="n">
        <v>0</v>
      </c>
      <c r="O11446" t="n">
        <v>0</v>
      </c>
    </row>
    <row r="11447">
      <c r="A11447" s="8" t="n">
        <v>46230</v>
      </c>
      <c r="B11447" t="inlineStr">
        <is>
          <t>YX</t>
        </is>
      </c>
      <c r="C11447" s="9">
        <f>_xlfn.XLOOKUP(B11447,Carriers[Code],Carriers[Airline])</f>
        <v/>
      </c>
      <c r="D11447" t="n">
        <v>4641</v>
      </c>
      <c r="E11447" t="inlineStr">
        <is>
          <t>CMH</t>
        </is>
      </c>
      <c r="F11447" s="10" t="n">
        <v>1855</v>
      </c>
      <c r="G11447" t="inlineStr">
        <is>
          <t>1800-1859</t>
        </is>
      </c>
      <c r="H11447" s="9">
        <f>INT(F11447/100)</f>
        <v/>
      </c>
      <c r="I11447" t="n">
        <v>-3</v>
      </c>
      <c r="J11447" t="n">
        <v>0</v>
      </c>
      <c r="K11447" t="n">
        <v>-15</v>
      </c>
      <c r="L11447" t="n">
        <v>0</v>
      </c>
      <c r="M11447" t="n">
        <v>0</v>
      </c>
      <c r="O11447" t="n">
        <v>0</v>
      </c>
    </row>
    <row r="11448">
      <c r="A11448" s="8" t="n">
        <v>46230</v>
      </c>
      <c r="B11448" t="inlineStr">
        <is>
          <t>DL</t>
        </is>
      </c>
      <c r="C11448" s="9">
        <f>_xlfn.XLOOKUP(B11448,Carriers[Code],Carriers[Airline])</f>
        <v/>
      </c>
      <c r="D11448" t="n">
        <v>1677</v>
      </c>
      <c r="E11448" t="inlineStr">
        <is>
          <t>AUS</t>
        </is>
      </c>
      <c r="F11448" s="10" t="n">
        <v>1859</v>
      </c>
      <c r="G11448" t="inlineStr">
        <is>
          <t>1800-1859</t>
        </is>
      </c>
      <c r="H11448" s="9">
        <f>INT(F11448/100)</f>
        <v/>
      </c>
      <c r="I11448" t="n">
        <v>18</v>
      </c>
      <c r="J11448" t="n">
        <v>1</v>
      </c>
      <c r="K11448" t="n">
        <v>14</v>
      </c>
      <c r="L11448" t="n">
        <v>0</v>
      </c>
      <c r="M11448" t="n">
        <v>0</v>
      </c>
      <c r="O11448" t="n">
        <v>0</v>
      </c>
    </row>
    <row r="11449">
      <c r="A11449" s="8" t="n">
        <v>46230</v>
      </c>
      <c r="B11449" t="inlineStr">
        <is>
          <t>YX</t>
        </is>
      </c>
      <c r="C11449" s="9">
        <f>_xlfn.XLOOKUP(B11449,Carriers[Code],Carriers[Airline])</f>
        <v/>
      </c>
      <c r="D11449" t="n">
        <v>5716</v>
      </c>
      <c r="E11449" t="inlineStr">
        <is>
          <t>LGA</t>
        </is>
      </c>
      <c r="F11449" s="10" t="n">
        <v>1859</v>
      </c>
      <c r="G11449" t="inlineStr">
        <is>
          <t>1800-1859</t>
        </is>
      </c>
      <c r="H11449" s="9">
        <f>INT(F11449/100)</f>
        <v/>
      </c>
      <c r="M11449" t="n">
        <v>1</v>
      </c>
      <c r="N11449" t="inlineStr">
        <is>
          <t>A</t>
        </is>
      </c>
      <c r="O11449" t="n">
        <v>0</v>
      </c>
    </row>
    <row r="11450">
      <c r="A11450" s="8" t="n">
        <v>46230</v>
      </c>
      <c r="B11450" t="inlineStr">
        <is>
          <t>B6</t>
        </is>
      </c>
      <c r="C11450" s="9">
        <f>_xlfn.XLOOKUP(B11450,Carriers[Code],Carriers[Airline])</f>
        <v/>
      </c>
      <c r="D11450" t="n">
        <v>1633</v>
      </c>
      <c r="E11450" t="inlineStr">
        <is>
          <t>SFO</t>
        </is>
      </c>
      <c r="F11450" s="10" t="n">
        <v>1905</v>
      </c>
      <c r="G11450" t="inlineStr">
        <is>
          <t>1900-1959</t>
        </is>
      </c>
      <c r="H11450" s="9">
        <f>INT(F11450/100)</f>
        <v/>
      </c>
      <c r="I11450" t="n">
        <v>77</v>
      </c>
      <c r="J11450" t="n">
        <v>1</v>
      </c>
      <c r="K11450" t="n">
        <v>79</v>
      </c>
      <c r="L11450" t="n">
        <v>1</v>
      </c>
      <c r="M11450" t="n">
        <v>0</v>
      </c>
      <c r="O11450" t="n">
        <v>0</v>
      </c>
      <c r="P11450" t="n">
        <v>15</v>
      </c>
      <c r="Q11450" t="n">
        <v>0</v>
      </c>
      <c r="R11450" t="n">
        <v>2</v>
      </c>
      <c r="S11450" t="n">
        <v>0</v>
      </c>
      <c r="T11450" t="n">
        <v>62</v>
      </c>
    </row>
    <row r="11451">
      <c r="A11451" s="8" t="n">
        <v>46230</v>
      </c>
      <c r="B11451" t="inlineStr">
        <is>
          <t>DL</t>
        </is>
      </c>
      <c r="C11451" s="9">
        <f>_xlfn.XLOOKUP(B11451,Carriers[Code],Carriers[Airline])</f>
        <v/>
      </c>
      <c r="D11451" t="n">
        <v>973</v>
      </c>
      <c r="E11451" t="inlineStr">
        <is>
          <t>ATL</t>
        </is>
      </c>
      <c r="F11451" s="10" t="n">
        <v>1910</v>
      </c>
      <c r="G11451" t="inlineStr">
        <is>
          <t>1900-1959</t>
        </is>
      </c>
      <c r="H11451" s="9">
        <f>INT(F11451/100)</f>
        <v/>
      </c>
      <c r="I11451" t="n">
        <v>-2</v>
      </c>
      <c r="J11451" t="n">
        <v>0</v>
      </c>
      <c r="K11451" t="n">
        <v>-23</v>
      </c>
      <c r="L11451" t="n">
        <v>0</v>
      </c>
      <c r="M11451" t="n">
        <v>0</v>
      </c>
      <c r="O11451" t="n">
        <v>0</v>
      </c>
    </row>
    <row r="11452">
      <c r="A11452" s="8" t="n">
        <v>46230</v>
      </c>
      <c r="B11452" t="inlineStr">
        <is>
          <t>B6</t>
        </is>
      </c>
      <c r="C11452" s="9">
        <f>_xlfn.XLOOKUP(B11452,Carriers[Code],Carriers[Airline])</f>
        <v/>
      </c>
      <c r="D11452" t="n">
        <v>95</v>
      </c>
      <c r="E11452" t="inlineStr">
        <is>
          <t>PDX</t>
        </is>
      </c>
      <c r="F11452" s="10" t="n">
        <v>1919</v>
      </c>
      <c r="G11452" t="inlineStr">
        <is>
          <t>1900-1959</t>
        </is>
      </c>
      <c r="H11452" s="9">
        <f>INT(F11452/100)</f>
        <v/>
      </c>
      <c r="M11452" t="n">
        <v>1</v>
      </c>
      <c r="N11452" t="inlineStr">
        <is>
          <t>B</t>
        </is>
      </c>
      <c r="O11452" t="n">
        <v>0</v>
      </c>
    </row>
    <row r="11453">
      <c r="A11453" s="8" t="n">
        <v>46230</v>
      </c>
      <c r="B11453" t="inlineStr">
        <is>
          <t>DL</t>
        </is>
      </c>
      <c r="C11453" s="9">
        <f>_xlfn.XLOOKUP(B11453,Carriers[Code],Carriers[Airline])</f>
        <v/>
      </c>
      <c r="D11453" t="n">
        <v>2305</v>
      </c>
      <c r="E11453" t="inlineStr">
        <is>
          <t>DFW</t>
        </is>
      </c>
      <c r="F11453" s="10" t="n">
        <v>1920</v>
      </c>
      <c r="G11453" t="inlineStr">
        <is>
          <t>1900-1959</t>
        </is>
      </c>
      <c r="H11453" s="9">
        <f>INT(F11453/100)</f>
        <v/>
      </c>
      <c r="I11453" t="n">
        <v>0</v>
      </c>
      <c r="J11453" t="n">
        <v>0</v>
      </c>
      <c r="K11453" t="n">
        <v>-34</v>
      </c>
      <c r="L11453" t="n">
        <v>0</v>
      </c>
      <c r="M11453" t="n">
        <v>0</v>
      </c>
      <c r="O11453" t="n">
        <v>0</v>
      </c>
    </row>
    <row r="11454">
      <c r="A11454" s="8" t="n">
        <v>46230</v>
      </c>
      <c r="B11454" t="inlineStr">
        <is>
          <t>YX</t>
        </is>
      </c>
      <c r="C11454" s="9">
        <f>_xlfn.XLOOKUP(B11454,Carriers[Code],Carriers[Airline])</f>
        <v/>
      </c>
      <c r="D11454" t="n">
        <v>5629</v>
      </c>
      <c r="E11454" t="inlineStr">
        <is>
          <t>CMH</t>
        </is>
      </c>
      <c r="F11454" s="10" t="n">
        <v>1925</v>
      </c>
      <c r="G11454" t="inlineStr">
        <is>
          <t>1900-1959</t>
        </is>
      </c>
      <c r="H11454" s="9">
        <f>INT(F11454/100)</f>
        <v/>
      </c>
      <c r="I11454" t="n">
        <v>-3</v>
      </c>
      <c r="J11454" t="n">
        <v>0</v>
      </c>
      <c r="K11454" t="n">
        <v>-21</v>
      </c>
      <c r="L11454" t="n">
        <v>0</v>
      </c>
      <c r="M11454" t="n">
        <v>0</v>
      </c>
      <c r="O11454" t="n">
        <v>0</v>
      </c>
    </row>
    <row r="11455">
      <c r="A11455" s="8" t="n">
        <v>46230</v>
      </c>
      <c r="B11455" t="inlineStr">
        <is>
          <t>AA</t>
        </is>
      </c>
      <c r="C11455" s="9">
        <f>_xlfn.XLOOKUP(B11455,Carriers[Code],Carriers[Airline])</f>
        <v/>
      </c>
      <c r="D11455" t="n">
        <v>852</v>
      </c>
      <c r="E11455" t="inlineStr">
        <is>
          <t>DCA</t>
        </is>
      </c>
      <c r="F11455" s="10" t="n">
        <v>1927</v>
      </c>
      <c r="G11455" t="inlineStr">
        <is>
          <t>1900-1959</t>
        </is>
      </c>
      <c r="H11455" s="9">
        <f>INT(F11455/100)</f>
        <v/>
      </c>
      <c r="I11455" t="n">
        <v>7</v>
      </c>
      <c r="J11455" t="n">
        <v>0</v>
      </c>
      <c r="K11455" t="n">
        <v>4</v>
      </c>
      <c r="L11455" t="n">
        <v>0</v>
      </c>
      <c r="M11455" t="n">
        <v>0</v>
      </c>
      <c r="O11455" t="n">
        <v>0</v>
      </c>
    </row>
    <row r="11456">
      <c r="A11456" s="8" t="n">
        <v>46230</v>
      </c>
      <c r="B11456" t="inlineStr">
        <is>
          <t>UA</t>
        </is>
      </c>
      <c r="C11456" s="9">
        <f>_xlfn.XLOOKUP(B11456,Carriers[Code],Carriers[Airline])</f>
        <v/>
      </c>
      <c r="D11456" t="n">
        <v>2136</v>
      </c>
      <c r="E11456" t="inlineStr">
        <is>
          <t>IAD</t>
        </is>
      </c>
      <c r="F11456" s="10" t="n">
        <v>1927</v>
      </c>
      <c r="G11456" t="inlineStr">
        <is>
          <t>1900-1959</t>
        </is>
      </c>
      <c r="H11456" s="9">
        <f>INT(F11456/100)</f>
        <v/>
      </c>
      <c r="I11456" t="n">
        <v>-2</v>
      </c>
      <c r="J11456" t="n">
        <v>0</v>
      </c>
      <c r="K11456" t="n">
        <v>16</v>
      </c>
      <c r="L11456" t="n">
        <v>1</v>
      </c>
      <c r="M11456" t="n">
        <v>0</v>
      </c>
      <c r="O11456" t="n">
        <v>0</v>
      </c>
      <c r="P11456" t="n">
        <v>0</v>
      </c>
      <c r="Q11456" t="n">
        <v>0</v>
      </c>
      <c r="R11456" t="n">
        <v>16</v>
      </c>
      <c r="S11456" t="n">
        <v>0</v>
      </c>
      <c r="T11456" t="n">
        <v>0</v>
      </c>
    </row>
    <row r="11457">
      <c r="A11457" s="8" t="n">
        <v>46230</v>
      </c>
      <c r="B11457" t="inlineStr">
        <is>
          <t>B6</t>
        </is>
      </c>
      <c r="C11457" s="9">
        <f>_xlfn.XLOOKUP(B11457,Carriers[Code],Carriers[Airline])</f>
        <v/>
      </c>
      <c r="D11457" t="n">
        <v>197</v>
      </c>
      <c r="E11457" t="inlineStr">
        <is>
          <t>SEA</t>
        </is>
      </c>
      <c r="F11457" s="10" t="n">
        <v>1929</v>
      </c>
      <c r="G11457" t="inlineStr">
        <is>
          <t>1900-1959</t>
        </is>
      </c>
      <c r="H11457" s="9">
        <f>INT(F11457/100)</f>
        <v/>
      </c>
      <c r="I11457" t="n">
        <v>206</v>
      </c>
      <c r="J11457" t="n">
        <v>1</v>
      </c>
      <c r="K11457" t="n">
        <v>203</v>
      </c>
      <c r="L11457" t="n">
        <v>1</v>
      </c>
      <c r="M11457" t="n">
        <v>0</v>
      </c>
      <c r="O11457" t="n">
        <v>0</v>
      </c>
      <c r="P11457" t="n">
        <v>203</v>
      </c>
      <c r="Q11457" t="n">
        <v>0</v>
      </c>
      <c r="R11457" t="n">
        <v>0</v>
      </c>
      <c r="S11457" t="n">
        <v>0</v>
      </c>
      <c r="T11457" t="n">
        <v>0</v>
      </c>
    </row>
    <row r="11458">
      <c r="A11458" s="8" t="n">
        <v>46230</v>
      </c>
      <c r="B11458" t="inlineStr">
        <is>
          <t>DL</t>
        </is>
      </c>
      <c r="C11458" s="9">
        <f>_xlfn.XLOOKUP(B11458,Carriers[Code],Carriers[Airline])</f>
        <v/>
      </c>
      <c r="D11458" t="n">
        <v>324</v>
      </c>
      <c r="E11458" t="inlineStr">
        <is>
          <t>SEA</t>
        </is>
      </c>
      <c r="F11458" s="10" t="n">
        <v>1929</v>
      </c>
      <c r="G11458" t="inlineStr">
        <is>
          <t>1900-1959</t>
        </is>
      </c>
      <c r="H11458" s="9">
        <f>INT(F11458/100)</f>
        <v/>
      </c>
      <c r="I11458" t="n">
        <v>-5</v>
      </c>
      <c r="J11458" t="n">
        <v>0</v>
      </c>
      <c r="K11458" t="n">
        <v>-17</v>
      </c>
      <c r="L11458" t="n">
        <v>0</v>
      </c>
      <c r="M11458" t="n">
        <v>0</v>
      </c>
      <c r="O11458" t="n">
        <v>0</v>
      </c>
    </row>
    <row r="11459">
      <c r="A11459" s="8" t="n">
        <v>46230</v>
      </c>
      <c r="B11459" t="inlineStr">
        <is>
          <t>B6</t>
        </is>
      </c>
      <c r="C11459" s="9">
        <f>_xlfn.XLOOKUP(B11459,Carriers[Code],Carriers[Airline])</f>
        <v/>
      </c>
      <c r="D11459" t="n">
        <v>247</v>
      </c>
      <c r="E11459" t="inlineStr">
        <is>
          <t>SLC</t>
        </is>
      </c>
      <c r="F11459" s="10" t="n">
        <v>1932</v>
      </c>
      <c r="G11459" t="inlineStr">
        <is>
          <t>1900-1959</t>
        </is>
      </c>
      <c r="H11459" s="9">
        <f>INT(F11459/100)</f>
        <v/>
      </c>
      <c r="I11459" t="n">
        <v>205</v>
      </c>
      <c r="J11459" t="n">
        <v>1</v>
      </c>
      <c r="K11459" t="n">
        <v>198</v>
      </c>
      <c r="L11459" t="n">
        <v>1</v>
      </c>
      <c r="M11459" t="n">
        <v>0</v>
      </c>
      <c r="O11459" t="n">
        <v>0</v>
      </c>
      <c r="P11459" t="n">
        <v>156</v>
      </c>
      <c r="Q11459" t="n">
        <v>0</v>
      </c>
      <c r="R11459" t="n">
        <v>0</v>
      </c>
      <c r="S11459" t="n">
        <v>0</v>
      </c>
      <c r="T11459" t="n">
        <v>42</v>
      </c>
    </row>
    <row r="11460">
      <c r="A11460" s="8" t="n">
        <v>46230</v>
      </c>
      <c r="B11460" t="inlineStr">
        <is>
          <t>AA</t>
        </is>
      </c>
      <c r="C11460" s="9">
        <f>_xlfn.XLOOKUP(B11460,Carriers[Code],Carriers[Airline])</f>
        <v/>
      </c>
      <c r="D11460" t="n">
        <v>1691</v>
      </c>
      <c r="E11460" t="inlineStr">
        <is>
          <t>LAX</t>
        </is>
      </c>
      <c r="F11460" s="10" t="n">
        <v>1935</v>
      </c>
      <c r="G11460" t="inlineStr">
        <is>
          <t>1900-1959</t>
        </is>
      </c>
      <c r="H11460" s="9">
        <f>INT(F11460/100)</f>
        <v/>
      </c>
      <c r="I11460" t="n">
        <v>34</v>
      </c>
      <c r="J11460" t="n">
        <v>1</v>
      </c>
      <c r="K11460" t="n">
        <v>7</v>
      </c>
      <c r="L11460" t="n">
        <v>0</v>
      </c>
      <c r="M11460" t="n">
        <v>0</v>
      </c>
      <c r="O11460" t="n">
        <v>0</v>
      </c>
    </row>
    <row r="11461">
      <c r="A11461" s="8" t="n">
        <v>46230</v>
      </c>
      <c r="B11461" t="inlineStr">
        <is>
          <t>AA</t>
        </is>
      </c>
      <c r="C11461" s="9">
        <f>_xlfn.XLOOKUP(B11461,Carriers[Code],Carriers[Airline])</f>
        <v/>
      </c>
      <c r="D11461" t="n">
        <v>1147</v>
      </c>
      <c r="E11461" t="inlineStr">
        <is>
          <t>PHL</t>
        </is>
      </c>
      <c r="F11461" s="10" t="n">
        <v>1937</v>
      </c>
      <c r="G11461" t="inlineStr">
        <is>
          <t>1900-1959</t>
        </is>
      </c>
      <c r="H11461" s="9">
        <f>INT(F11461/100)</f>
        <v/>
      </c>
      <c r="I11461" t="n">
        <v>27</v>
      </c>
      <c r="J11461" t="n">
        <v>1</v>
      </c>
      <c r="K11461" t="n">
        <v>41</v>
      </c>
      <c r="L11461" t="n">
        <v>1</v>
      </c>
      <c r="M11461" t="n">
        <v>0</v>
      </c>
      <c r="O11461" t="n">
        <v>0</v>
      </c>
      <c r="P11461" t="n">
        <v>0</v>
      </c>
      <c r="Q11461" t="n">
        <v>0</v>
      </c>
      <c r="R11461" t="n">
        <v>20</v>
      </c>
      <c r="S11461" t="n">
        <v>0</v>
      </c>
      <c r="T11461" t="n">
        <v>21</v>
      </c>
    </row>
    <row r="11462">
      <c r="A11462" s="8" t="n">
        <v>46230</v>
      </c>
      <c r="B11462" t="inlineStr">
        <is>
          <t>B6</t>
        </is>
      </c>
      <c r="C11462" s="9">
        <f>_xlfn.XLOOKUP(B11462,Carriers[Code],Carriers[Airline])</f>
        <v/>
      </c>
      <c r="D11462" t="n">
        <v>817</v>
      </c>
      <c r="E11462" t="inlineStr">
        <is>
          <t>JFK</t>
        </is>
      </c>
      <c r="F11462" s="10" t="n">
        <v>1939</v>
      </c>
      <c r="G11462" t="inlineStr">
        <is>
          <t>1900-1959</t>
        </is>
      </c>
      <c r="H11462" s="9">
        <f>INT(F11462/100)</f>
        <v/>
      </c>
      <c r="M11462" t="n">
        <v>1</v>
      </c>
      <c r="N11462" t="inlineStr">
        <is>
          <t>C</t>
        </is>
      </c>
      <c r="O11462" t="n">
        <v>0</v>
      </c>
    </row>
    <row r="11463">
      <c r="A11463" s="8" t="n">
        <v>46230</v>
      </c>
      <c r="B11463" t="inlineStr">
        <is>
          <t>YX</t>
        </is>
      </c>
      <c r="C11463" s="9">
        <f>_xlfn.XLOOKUP(B11463,Carriers[Code],Carriers[Airline])</f>
        <v/>
      </c>
      <c r="D11463" t="n">
        <v>5807</v>
      </c>
      <c r="E11463" t="inlineStr">
        <is>
          <t>CLT</t>
        </is>
      </c>
      <c r="F11463" s="10" t="n">
        <v>1940</v>
      </c>
      <c r="G11463" t="inlineStr">
        <is>
          <t>1900-1959</t>
        </is>
      </c>
      <c r="H11463" s="9">
        <f>INT(F11463/100)</f>
        <v/>
      </c>
      <c r="I11463" t="n">
        <v>-2</v>
      </c>
      <c r="J11463" t="n">
        <v>0</v>
      </c>
      <c r="K11463" t="n">
        <v>-5</v>
      </c>
      <c r="L11463" t="n">
        <v>0</v>
      </c>
      <c r="M11463" t="n">
        <v>0</v>
      </c>
      <c r="O11463" t="n">
        <v>0</v>
      </c>
    </row>
    <row r="11464">
      <c r="A11464" s="8" t="n">
        <v>46230</v>
      </c>
      <c r="B11464" t="inlineStr">
        <is>
          <t>AS</t>
        </is>
      </c>
      <c r="C11464" s="9">
        <f>_xlfn.XLOOKUP(B11464,Carriers[Code],Carriers[Airline])</f>
        <v/>
      </c>
      <c r="D11464" t="n">
        <v>1337</v>
      </c>
      <c r="E11464" t="inlineStr">
        <is>
          <t>SEA</t>
        </is>
      </c>
      <c r="F11464" s="10" t="n">
        <v>1944</v>
      </c>
      <c r="G11464" t="inlineStr">
        <is>
          <t>1900-1959</t>
        </is>
      </c>
      <c r="H11464" s="9">
        <f>INT(F11464/100)</f>
        <v/>
      </c>
      <c r="I11464" t="n">
        <v>1</v>
      </c>
      <c r="J11464" t="n">
        <v>0</v>
      </c>
      <c r="K11464" t="n">
        <v>7</v>
      </c>
      <c r="L11464" t="n">
        <v>0</v>
      </c>
      <c r="M11464" t="n">
        <v>0</v>
      </c>
      <c r="O11464" t="n">
        <v>0</v>
      </c>
    </row>
    <row r="11465">
      <c r="A11465" s="8" t="n">
        <v>46230</v>
      </c>
      <c r="B11465" t="inlineStr">
        <is>
          <t>DL</t>
        </is>
      </c>
      <c r="C11465" s="9">
        <f>_xlfn.XLOOKUP(B11465,Carriers[Code],Carriers[Airline])</f>
        <v/>
      </c>
      <c r="D11465" t="n">
        <v>2586</v>
      </c>
      <c r="E11465" t="inlineStr">
        <is>
          <t>BNA</t>
        </is>
      </c>
      <c r="F11465" s="10" t="n">
        <v>1945</v>
      </c>
      <c r="G11465" t="inlineStr">
        <is>
          <t>1900-1959</t>
        </is>
      </c>
      <c r="H11465" s="9">
        <f>INT(F11465/100)</f>
        <v/>
      </c>
      <c r="I11465" t="n">
        <v>-4</v>
      </c>
      <c r="J11465" t="n">
        <v>0</v>
      </c>
      <c r="K11465" t="n">
        <v>-20</v>
      </c>
      <c r="L11465" t="n">
        <v>0</v>
      </c>
      <c r="M11465" t="n">
        <v>0</v>
      </c>
      <c r="O11465" t="n">
        <v>0</v>
      </c>
    </row>
    <row r="11466">
      <c r="A11466" s="8" t="n">
        <v>46230</v>
      </c>
      <c r="B11466" t="inlineStr">
        <is>
          <t>WN</t>
        </is>
      </c>
      <c r="C11466" s="9">
        <f>_xlfn.XLOOKUP(B11466,Carriers[Code],Carriers[Airline])</f>
        <v/>
      </c>
      <c r="D11466" t="n">
        <v>735</v>
      </c>
      <c r="E11466" t="inlineStr">
        <is>
          <t>BWI</t>
        </is>
      </c>
      <c r="F11466" s="10" t="n">
        <v>1950</v>
      </c>
      <c r="G11466" t="inlineStr">
        <is>
          <t>1900-1959</t>
        </is>
      </c>
      <c r="H11466" s="9">
        <f>INT(F11466/100)</f>
        <v/>
      </c>
      <c r="I11466" t="n">
        <v>47</v>
      </c>
      <c r="J11466" t="n">
        <v>1</v>
      </c>
      <c r="K11466" t="n">
        <v>26</v>
      </c>
      <c r="L11466" t="n">
        <v>1</v>
      </c>
      <c r="M11466" t="n">
        <v>0</v>
      </c>
      <c r="O11466" t="n">
        <v>0</v>
      </c>
      <c r="P11466" t="n">
        <v>9</v>
      </c>
      <c r="Q11466" t="n">
        <v>0</v>
      </c>
      <c r="R11466" t="n">
        <v>0</v>
      </c>
      <c r="S11466" t="n">
        <v>0</v>
      </c>
      <c r="T11466" t="n">
        <v>17</v>
      </c>
    </row>
    <row r="11467">
      <c r="A11467" s="8" t="n">
        <v>46230</v>
      </c>
      <c r="B11467" t="inlineStr">
        <is>
          <t>B6</t>
        </is>
      </c>
      <c r="C11467" s="9">
        <f>_xlfn.XLOOKUP(B11467,Carriers[Code],Carriers[Airline])</f>
        <v/>
      </c>
      <c r="D11467" t="n">
        <v>1897</v>
      </c>
      <c r="E11467" t="inlineStr">
        <is>
          <t>ATL</t>
        </is>
      </c>
      <c r="F11467" s="10" t="n">
        <v>1951</v>
      </c>
      <c r="G11467" t="inlineStr">
        <is>
          <t>1900-1959</t>
        </is>
      </c>
      <c r="H11467" s="9">
        <f>INT(F11467/100)</f>
        <v/>
      </c>
      <c r="I11467" t="n">
        <v>276</v>
      </c>
      <c r="J11467" t="n">
        <v>1</v>
      </c>
      <c r="K11467" t="n">
        <v>252</v>
      </c>
      <c r="L11467" t="n">
        <v>1</v>
      </c>
      <c r="M11467" t="n">
        <v>0</v>
      </c>
      <c r="O11467" t="n">
        <v>0</v>
      </c>
      <c r="P11467" t="n">
        <v>252</v>
      </c>
      <c r="Q11467" t="n">
        <v>0</v>
      </c>
      <c r="R11467" t="n">
        <v>0</v>
      </c>
      <c r="S11467" t="n">
        <v>0</v>
      </c>
      <c r="T11467" t="n">
        <v>0</v>
      </c>
    </row>
    <row r="11468">
      <c r="A11468" s="8" t="n">
        <v>46230</v>
      </c>
      <c r="B11468" t="inlineStr">
        <is>
          <t>B6</t>
        </is>
      </c>
      <c r="C11468" s="9">
        <f>_xlfn.XLOOKUP(B11468,Carriers[Code],Carriers[Airline])</f>
        <v/>
      </c>
      <c r="D11468" t="n">
        <v>251</v>
      </c>
      <c r="E11468" t="inlineStr">
        <is>
          <t>MCO</t>
        </is>
      </c>
      <c r="F11468" s="10" t="n">
        <v>1955</v>
      </c>
      <c r="G11468" t="inlineStr">
        <is>
          <t>1900-1959</t>
        </is>
      </c>
      <c r="H11468" s="9">
        <f>INT(F11468/100)</f>
        <v/>
      </c>
      <c r="I11468" t="n">
        <v>30</v>
      </c>
      <c r="J11468" t="n">
        <v>1</v>
      </c>
      <c r="K11468" t="n">
        <v>4</v>
      </c>
      <c r="L11468" t="n">
        <v>0</v>
      </c>
      <c r="M11468" t="n">
        <v>0</v>
      </c>
      <c r="O11468" t="n">
        <v>0</v>
      </c>
    </row>
    <row r="11469">
      <c r="A11469" s="8" t="n">
        <v>46230</v>
      </c>
      <c r="B11469" t="inlineStr">
        <is>
          <t>B6</t>
        </is>
      </c>
      <c r="C11469" s="9">
        <f>_xlfn.XLOOKUP(B11469,Carriers[Code],Carriers[Airline])</f>
        <v/>
      </c>
      <c r="D11469" t="n">
        <v>777</v>
      </c>
      <c r="E11469" t="inlineStr">
        <is>
          <t>LAS</t>
        </is>
      </c>
      <c r="F11469" s="10" t="n">
        <v>1959</v>
      </c>
      <c r="G11469" t="inlineStr">
        <is>
          <t>1900-1959</t>
        </is>
      </c>
      <c r="H11469" s="9">
        <f>INT(F11469/100)</f>
        <v/>
      </c>
      <c r="M11469" t="n">
        <v>1</v>
      </c>
      <c r="N11469" t="inlineStr">
        <is>
          <t>B</t>
        </is>
      </c>
      <c r="O11469" t="n">
        <v>0</v>
      </c>
    </row>
    <row r="11470">
      <c r="A11470" s="8" t="n">
        <v>46230</v>
      </c>
      <c r="B11470" t="inlineStr">
        <is>
          <t>B6</t>
        </is>
      </c>
      <c r="C11470" s="9">
        <f>_xlfn.XLOOKUP(B11470,Carriers[Code],Carriers[Airline])</f>
        <v/>
      </c>
      <c r="D11470" t="n">
        <v>993</v>
      </c>
      <c r="E11470" t="inlineStr">
        <is>
          <t>DEN</t>
        </is>
      </c>
      <c r="F11470" s="10" t="n">
        <v>1959</v>
      </c>
      <c r="G11470" t="inlineStr">
        <is>
          <t>1900-1959</t>
        </is>
      </c>
      <c r="H11470" s="9">
        <f>INT(F11470/100)</f>
        <v/>
      </c>
      <c r="I11470" t="n">
        <v>158</v>
      </c>
      <c r="J11470" t="n">
        <v>1</v>
      </c>
      <c r="K11470" t="n">
        <v>138</v>
      </c>
      <c r="L11470" t="n">
        <v>1</v>
      </c>
      <c r="M11470" t="n">
        <v>0</v>
      </c>
      <c r="O11470" t="n">
        <v>0</v>
      </c>
      <c r="P11470" t="n">
        <v>93</v>
      </c>
      <c r="Q11470" t="n">
        <v>0</v>
      </c>
      <c r="R11470" t="n">
        <v>0</v>
      </c>
      <c r="S11470" t="n">
        <v>0</v>
      </c>
      <c r="T11470" t="n">
        <v>45</v>
      </c>
    </row>
    <row r="11471">
      <c r="A11471" s="8" t="n">
        <v>46230</v>
      </c>
      <c r="B11471" t="inlineStr">
        <is>
          <t>WN</t>
        </is>
      </c>
      <c r="C11471" s="9">
        <f>_xlfn.XLOOKUP(B11471,Carriers[Code],Carriers[Airline])</f>
        <v/>
      </c>
      <c r="D11471" t="n">
        <v>2338</v>
      </c>
      <c r="E11471" t="inlineStr">
        <is>
          <t>BNA</t>
        </is>
      </c>
      <c r="F11471" s="10" t="n">
        <v>2000</v>
      </c>
      <c r="G11471" t="inlineStr">
        <is>
          <t>2000-2059</t>
        </is>
      </c>
      <c r="H11471" s="9">
        <f>INT(F11471/100)</f>
        <v/>
      </c>
      <c r="I11471" t="n">
        <v>87</v>
      </c>
      <c r="J11471" t="n">
        <v>1</v>
      </c>
      <c r="K11471" t="n">
        <v>86</v>
      </c>
      <c r="L11471" t="n">
        <v>1</v>
      </c>
      <c r="M11471" t="n">
        <v>0</v>
      </c>
      <c r="O11471" t="n">
        <v>0</v>
      </c>
      <c r="P11471" t="n">
        <v>66</v>
      </c>
      <c r="Q11471" t="n">
        <v>0</v>
      </c>
      <c r="R11471" t="n">
        <v>0</v>
      </c>
      <c r="S11471" t="n">
        <v>0</v>
      </c>
      <c r="T11471" t="n">
        <v>20</v>
      </c>
    </row>
    <row r="11472">
      <c r="A11472" s="8" t="n">
        <v>46230</v>
      </c>
      <c r="B11472" t="inlineStr">
        <is>
          <t>YX</t>
        </is>
      </c>
      <c r="C11472" s="9">
        <f>_xlfn.XLOOKUP(B11472,Carriers[Code],Carriers[Airline])</f>
        <v/>
      </c>
      <c r="D11472" t="n">
        <v>4397</v>
      </c>
      <c r="E11472" t="inlineStr">
        <is>
          <t>LGA</t>
        </is>
      </c>
      <c r="F11472" s="10" t="n">
        <v>2000</v>
      </c>
      <c r="G11472" t="inlineStr">
        <is>
          <t>2000-2059</t>
        </is>
      </c>
      <c r="H11472" s="9">
        <f>INT(F11472/100)</f>
        <v/>
      </c>
      <c r="I11472" t="n">
        <v>224</v>
      </c>
      <c r="J11472" t="n">
        <v>1</v>
      </c>
      <c r="K11472" t="n">
        <v>197</v>
      </c>
      <c r="L11472" t="n">
        <v>1</v>
      </c>
      <c r="M11472" t="n">
        <v>0</v>
      </c>
      <c r="O11472" t="n">
        <v>0</v>
      </c>
      <c r="P11472" t="n">
        <v>0</v>
      </c>
      <c r="Q11472" t="n">
        <v>0</v>
      </c>
      <c r="R11472" t="n">
        <v>0</v>
      </c>
      <c r="S11472" t="n">
        <v>0</v>
      </c>
      <c r="T11472" t="n">
        <v>197</v>
      </c>
    </row>
    <row r="11473">
      <c r="A11473" s="8" t="n">
        <v>46230</v>
      </c>
      <c r="B11473" t="inlineStr">
        <is>
          <t>YX</t>
        </is>
      </c>
      <c r="C11473" s="9">
        <f>_xlfn.XLOOKUP(B11473,Carriers[Code],Carriers[Airline])</f>
        <v/>
      </c>
      <c r="D11473" t="n">
        <v>5849</v>
      </c>
      <c r="E11473" t="inlineStr">
        <is>
          <t>LGA</t>
        </is>
      </c>
      <c r="F11473" s="10" t="n">
        <v>2000</v>
      </c>
      <c r="G11473" t="inlineStr">
        <is>
          <t>2000-2059</t>
        </is>
      </c>
      <c r="H11473" s="9">
        <f>INT(F11473/100)</f>
        <v/>
      </c>
      <c r="I11473" t="n">
        <v>95</v>
      </c>
      <c r="J11473" t="n">
        <v>1</v>
      </c>
      <c r="K11473" t="n">
        <v>78</v>
      </c>
      <c r="L11473" t="n">
        <v>1</v>
      </c>
      <c r="M11473" t="n">
        <v>0</v>
      </c>
      <c r="O11473" t="n">
        <v>0</v>
      </c>
      <c r="P11473" t="n">
        <v>0</v>
      </c>
      <c r="Q11473" t="n">
        <v>0</v>
      </c>
      <c r="R11473" t="n">
        <v>62</v>
      </c>
      <c r="S11473" t="n">
        <v>0</v>
      </c>
      <c r="T11473" t="n">
        <v>16</v>
      </c>
    </row>
    <row r="11474">
      <c r="A11474" s="8" t="n">
        <v>46230</v>
      </c>
      <c r="B11474" t="inlineStr">
        <is>
          <t>DL</t>
        </is>
      </c>
      <c r="C11474" s="9">
        <f>_xlfn.XLOOKUP(B11474,Carriers[Code],Carriers[Airline])</f>
        <v/>
      </c>
      <c r="D11474" t="n">
        <v>817</v>
      </c>
      <c r="E11474" t="inlineStr">
        <is>
          <t>RDU</t>
        </is>
      </c>
      <c r="F11474" s="10" t="n">
        <v>2005</v>
      </c>
      <c r="G11474" t="inlineStr">
        <is>
          <t>2000-2059</t>
        </is>
      </c>
      <c r="H11474" s="9">
        <f>INT(F11474/100)</f>
        <v/>
      </c>
      <c r="I11474" t="n">
        <v>243</v>
      </c>
      <c r="J11474" t="n">
        <v>1</v>
      </c>
      <c r="K11474" t="n">
        <v>231</v>
      </c>
      <c r="L11474" t="n">
        <v>1</v>
      </c>
      <c r="M11474" t="n">
        <v>0</v>
      </c>
      <c r="O11474" t="n">
        <v>0</v>
      </c>
      <c r="P11474" t="n">
        <v>231</v>
      </c>
      <c r="Q11474" t="n">
        <v>0</v>
      </c>
      <c r="R11474" t="n">
        <v>0</v>
      </c>
      <c r="S11474" t="n">
        <v>0</v>
      </c>
      <c r="T11474" t="n">
        <v>0</v>
      </c>
    </row>
    <row r="11475">
      <c r="A11475" s="8" t="n">
        <v>46230</v>
      </c>
      <c r="B11475" t="inlineStr">
        <is>
          <t>YX</t>
        </is>
      </c>
      <c r="C11475" s="9">
        <f>_xlfn.XLOOKUP(B11475,Carriers[Code],Carriers[Airline])</f>
        <v/>
      </c>
      <c r="D11475" t="n">
        <v>4616</v>
      </c>
      <c r="E11475" t="inlineStr">
        <is>
          <t>BUF</t>
        </is>
      </c>
      <c r="F11475" s="10" t="n">
        <v>2005</v>
      </c>
      <c r="G11475" t="inlineStr">
        <is>
          <t>2000-2059</t>
        </is>
      </c>
      <c r="H11475" s="9">
        <f>INT(F11475/100)</f>
        <v/>
      </c>
      <c r="I11475" t="n">
        <v>246</v>
      </c>
      <c r="J11475" t="n">
        <v>1</v>
      </c>
      <c r="K11475" t="n">
        <v>221</v>
      </c>
      <c r="L11475" t="n">
        <v>1</v>
      </c>
      <c r="M11475" t="n">
        <v>0</v>
      </c>
      <c r="O11475" t="n">
        <v>0</v>
      </c>
      <c r="P11475" t="n">
        <v>0</v>
      </c>
      <c r="Q11475" t="n">
        <v>0</v>
      </c>
      <c r="R11475" t="n">
        <v>0</v>
      </c>
      <c r="S11475" t="n">
        <v>0</v>
      </c>
      <c r="T11475" t="n">
        <v>221</v>
      </c>
    </row>
    <row r="11476">
      <c r="A11476" s="8" t="n">
        <v>46230</v>
      </c>
      <c r="B11476" t="inlineStr">
        <is>
          <t>YX</t>
        </is>
      </c>
      <c r="C11476" s="9">
        <f>_xlfn.XLOOKUP(B11476,Carriers[Code],Carriers[Airline])</f>
        <v/>
      </c>
      <c r="D11476" t="n">
        <v>5666</v>
      </c>
      <c r="E11476" t="inlineStr">
        <is>
          <t>DCA</t>
        </is>
      </c>
      <c r="F11476" s="10" t="n">
        <v>2005</v>
      </c>
      <c r="G11476" t="inlineStr">
        <is>
          <t>2000-2059</t>
        </is>
      </c>
      <c r="H11476" s="9">
        <f>INT(F11476/100)</f>
        <v/>
      </c>
      <c r="I11476" t="n">
        <v>44</v>
      </c>
      <c r="J11476" t="n">
        <v>1</v>
      </c>
      <c r="K11476" t="n">
        <v>31</v>
      </c>
      <c r="L11476" t="n">
        <v>1</v>
      </c>
      <c r="M11476" t="n">
        <v>0</v>
      </c>
      <c r="O11476" t="n">
        <v>0</v>
      </c>
      <c r="P11476" t="n">
        <v>0</v>
      </c>
      <c r="Q11476" t="n">
        <v>0</v>
      </c>
      <c r="R11476" t="n">
        <v>0</v>
      </c>
      <c r="S11476" t="n">
        <v>0</v>
      </c>
      <c r="T11476" t="n">
        <v>31</v>
      </c>
    </row>
    <row r="11477">
      <c r="A11477" s="8" t="n">
        <v>46230</v>
      </c>
      <c r="B11477" t="inlineStr">
        <is>
          <t>B6</t>
        </is>
      </c>
      <c r="C11477" s="9">
        <f>_xlfn.XLOOKUP(B11477,Carriers[Code],Carriers[Airline])</f>
        <v/>
      </c>
      <c r="D11477" t="n">
        <v>455</v>
      </c>
      <c r="E11477" t="inlineStr">
        <is>
          <t>DCA</t>
        </is>
      </c>
      <c r="F11477" s="10" t="n">
        <v>2006</v>
      </c>
      <c r="G11477" t="inlineStr">
        <is>
          <t>2000-2059</t>
        </is>
      </c>
      <c r="H11477" s="9">
        <f>INT(F11477/100)</f>
        <v/>
      </c>
      <c r="I11477" t="n">
        <v>-5</v>
      </c>
      <c r="J11477" t="n">
        <v>0</v>
      </c>
      <c r="K11477" t="n">
        <v>25</v>
      </c>
      <c r="L11477" t="n">
        <v>1</v>
      </c>
      <c r="M11477" t="n">
        <v>0</v>
      </c>
      <c r="O11477" t="n">
        <v>0</v>
      </c>
      <c r="P11477" t="n">
        <v>0</v>
      </c>
      <c r="Q11477" t="n">
        <v>0</v>
      </c>
      <c r="R11477" t="n">
        <v>25</v>
      </c>
      <c r="S11477" t="n">
        <v>0</v>
      </c>
      <c r="T11477" t="n">
        <v>0</v>
      </c>
    </row>
    <row r="11478">
      <c r="A11478" s="8" t="n">
        <v>46230</v>
      </c>
      <c r="B11478" t="inlineStr">
        <is>
          <t>YX</t>
        </is>
      </c>
      <c r="C11478" s="9">
        <f>_xlfn.XLOOKUP(B11478,Carriers[Code],Carriers[Airline])</f>
        <v/>
      </c>
      <c r="D11478" t="n">
        <v>5679</v>
      </c>
      <c r="E11478" t="inlineStr">
        <is>
          <t>PIT</t>
        </is>
      </c>
      <c r="F11478" s="10" t="n">
        <v>2010</v>
      </c>
      <c r="G11478" t="inlineStr">
        <is>
          <t>2000-2059</t>
        </is>
      </c>
      <c r="H11478" s="9">
        <f>INT(F11478/100)</f>
        <v/>
      </c>
      <c r="I11478" t="n">
        <v>586</v>
      </c>
      <c r="J11478" t="n">
        <v>1</v>
      </c>
      <c r="K11478" t="n">
        <v>579</v>
      </c>
      <c r="L11478" t="n">
        <v>1</v>
      </c>
      <c r="M11478" t="n">
        <v>0</v>
      </c>
      <c r="O11478" t="n">
        <v>0</v>
      </c>
      <c r="P11478" t="n">
        <v>0</v>
      </c>
      <c r="Q11478" t="n">
        <v>0</v>
      </c>
      <c r="R11478" t="n">
        <v>483</v>
      </c>
      <c r="S11478" t="n">
        <v>0</v>
      </c>
      <c r="T11478" t="n">
        <v>96</v>
      </c>
    </row>
    <row r="11479">
      <c r="A11479" s="8" t="n">
        <v>46230</v>
      </c>
      <c r="B11479" t="inlineStr">
        <is>
          <t>DL</t>
        </is>
      </c>
      <c r="C11479" s="9">
        <f>_xlfn.XLOOKUP(B11479,Carriers[Code],Carriers[Airline])</f>
        <v/>
      </c>
      <c r="D11479" t="n">
        <v>2234</v>
      </c>
      <c r="E11479" t="inlineStr">
        <is>
          <t>TPA</t>
        </is>
      </c>
      <c r="F11479" s="10" t="n">
        <v>2015</v>
      </c>
      <c r="G11479" t="inlineStr">
        <is>
          <t>2000-2059</t>
        </is>
      </c>
      <c r="H11479" s="9">
        <f>INT(F11479/100)</f>
        <v/>
      </c>
      <c r="I11479" t="n">
        <v>-6</v>
      </c>
      <c r="J11479" t="n">
        <v>0</v>
      </c>
      <c r="K11479" t="n">
        <v>-26</v>
      </c>
      <c r="L11479" t="n">
        <v>0</v>
      </c>
      <c r="M11479" t="n">
        <v>0</v>
      </c>
      <c r="O11479" t="n">
        <v>0</v>
      </c>
    </row>
    <row r="11480">
      <c r="A11480" s="8" t="n">
        <v>46230</v>
      </c>
      <c r="B11480" t="inlineStr">
        <is>
          <t>UA</t>
        </is>
      </c>
      <c r="C11480" s="9">
        <f>_xlfn.XLOOKUP(B11480,Carriers[Code],Carriers[Airline])</f>
        <v/>
      </c>
      <c r="D11480" t="n">
        <v>2229</v>
      </c>
      <c r="E11480" t="inlineStr">
        <is>
          <t>ORD</t>
        </is>
      </c>
      <c r="F11480" s="10" t="n">
        <v>2015</v>
      </c>
      <c r="G11480" t="inlineStr">
        <is>
          <t>2000-2059</t>
        </is>
      </c>
      <c r="H11480" s="9">
        <f>INT(F11480/100)</f>
        <v/>
      </c>
      <c r="I11480" t="n">
        <v>247</v>
      </c>
      <c r="J11480" t="n">
        <v>1</v>
      </c>
      <c r="K11480" t="n">
        <v>222</v>
      </c>
      <c r="L11480" t="n">
        <v>1</v>
      </c>
      <c r="M11480" t="n">
        <v>0</v>
      </c>
      <c r="O11480" t="n">
        <v>0</v>
      </c>
      <c r="P11480" t="n">
        <v>0</v>
      </c>
      <c r="Q11480" t="n">
        <v>0</v>
      </c>
      <c r="R11480" t="n">
        <v>222</v>
      </c>
      <c r="S11480" t="n">
        <v>0</v>
      </c>
      <c r="T11480" t="n">
        <v>0</v>
      </c>
    </row>
    <row r="11481">
      <c r="A11481" s="8" t="n">
        <v>46230</v>
      </c>
      <c r="B11481" t="inlineStr">
        <is>
          <t>DL</t>
        </is>
      </c>
      <c r="C11481" s="9">
        <f>_xlfn.XLOOKUP(B11481,Carriers[Code],Carriers[Airline])</f>
        <v/>
      </c>
      <c r="D11481" t="n">
        <v>1513</v>
      </c>
      <c r="E11481" t="inlineStr">
        <is>
          <t>MCO</t>
        </is>
      </c>
      <c r="F11481" s="10" t="n">
        <v>2016</v>
      </c>
      <c r="G11481" t="inlineStr">
        <is>
          <t>2000-2059</t>
        </is>
      </c>
      <c r="H11481" s="9">
        <f>INT(F11481/100)</f>
        <v/>
      </c>
      <c r="I11481" t="n">
        <v>0</v>
      </c>
      <c r="J11481" t="n">
        <v>0</v>
      </c>
      <c r="K11481" t="n">
        <v>-21</v>
      </c>
      <c r="L11481" t="n">
        <v>0</v>
      </c>
      <c r="M11481" t="n">
        <v>0</v>
      </c>
      <c r="O11481" t="n">
        <v>0</v>
      </c>
    </row>
    <row r="11482">
      <c r="A11482" s="8" t="n">
        <v>46230</v>
      </c>
      <c r="B11482" t="inlineStr">
        <is>
          <t>UA</t>
        </is>
      </c>
      <c r="C11482" s="9">
        <f>_xlfn.XLOOKUP(B11482,Carriers[Code],Carriers[Airline])</f>
        <v/>
      </c>
      <c r="D11482" t="n">
        <v>2107</v>
      </c>
      <c r="E11482" t="inlineStr">
        <is>
          <t>SFO</t>
        </is>
      </c>
      <c r="F11482" s="10" t="n">
        <v>2020</v>
      </c>
      <c r="G11482" t="inlineStr">
        <is>
          <t>2000-2059</t>
        </is>
      </c>
      <c r="H11482" s="9">
        <f>INT(F11482/100)</f>
        <v/>
      </c>
      <c r="I11482" t="n">
        <v>-5</v>
      </c>
      <c r="J11482" t="n">
        <v>0</v>
      </c>
      <c r="K11482" t="n">
        <v>35</v>
      </c>
      <c r="L11482" t="n">
        <v>1</v>
      </c>
      <c r="M11482" t="n">
        <v>0</v>
      </c>
      <c r="O11482" t="n">
        <v>0</v>
      </c>
      <c r="P11482" t="n">
        <v>0</v>
      </c>
      <c r="Q11482" t="n">
        <v>0</v>
      </c>
      <c r="R11482" t="n">
        <v>35</v>
      </c>
      <c r="S11482" t="n">
        <v>0</v>
      </c>
      <c r="T11482" t="n">
        <v>0</v>
      </c>
    </row>
    <row r="11483">
      <c r="A11483" s="8" t="n">
        <v>46230</v>
      </c>
      <c r="B11483" t="inlineStr">
        <is>
          <t>MQ</t>
        </is>
      </c>
      <c r="C11483" s="9">
        <f>_xlfn.XLOOKUP(B11483,Carriers[Code],Carriers[Airline])</f>
        <v/>
      </c>
      <c r="D11483" t="n">
        <v>4047</v>
      </c>
      <c r="E11483" t="inlineStr">
        <is>
          <t>DCA</t>
        </is>
      </c>
      <c r="F11483" s="10" t="n">
        <v>2022</v>
      </c>
      <c r="G11483" t="inlineStr">
        <is>
          <t>2000-2059</t>
        </is>
      </c>
      <c r="H11483" s="9">
        <f>INT(F11483/100)</f>
        <v/>
      </c>
      <c r="I11483" t="n">
        <v>-1</v>
      </c>
      <c r="J11483" t="n">
        <v>0</v>
      </c>
      <c r="K11483" t="n">
        <v>-6</v>
      </c>
      <c r="L11483" t="n">
        <v>0</v>
      </c>
      <c r="M11483" t="n">
        <v>0</v>
      </c>
      <c r="O11483" t="n">
        <v>0</v>
      </c>
    </row>
    <row r="11484">
      <c r="A11484" s="8" t="n">
        <v>46230</v>
      </c>
      <c r="B11484" t="inlineStr">
        <is>
          <t>YX</t>
        </is>
      </c>
      <c r="C11484" s="9">
        <f>_xlfn.XLOOKUP(B11484,Carriers[Code],Carriers[Airline])</f>
        <v/>
      </c>
      <c r="D11484" t="n">
        <v>4692</v>
      </c>
      <c r="E11484" t="inlineStr">
        <is>
          <t>MSN</t>
        </is>
      </c>
      <c r="F11484" s="10" t="n">
        <v>2023</v>
      </c>
      <c r="G11484" t="inlineStr">
        <is>
          <t>2000-2059</t>
        </is>
      </c>
      <c r="H11484" s="9">
        <f>INT(F11484/100)</f>
        <v/>
      </c>
      <c r="I11484" t="n">
        <v>0</v>
      </c>
      <c r="J11484" t="n">
        <v>0</v>
      </c>
      <c r="K11484" t="n">
        <v>-3</v>
      </c>
      <c r="L11484" t="n">
        <v>0</v>
      </c>
      <c r="M11484" t="n">
        <v>0</v>
      </c>
      <c r="O11484" t="n">
        <v>0</v>
      </c>
    </row>
    <row r="11485">
      <c r="A11485" s="8" t="n">
        <v>46230</v>
      </c>
      <c r="B11485" t="inlineStr">
        <is>
          <t>B6</t>
        </is>
      </c>
      <c r="C11485" s="9">
        <f>_xlfn.XLOOKUP(B11485,Carriers[Code],Carriers[Airline])</f>
        <v/>
      </c>
      <c r="D11485" t="n">
        <v>387</v>
      </c>
      <c r="E11485" t="inlineStr">
        <is>
          <t>LAX</t>
        </is>
      </c>
      <c r="F11485" s="10" t="n">
        <v>2025</v>
      </c>
      <c r="G11485" t="inlineStr">
        <is>
          <t>2000-2059</t>
        </is>
      </c>
      <c r="H11485" s="9">
        <f>INT(F11485/100)</f>
        <v/>
      </c>
      <c r="I11485" t="n">
        <v>-1</v>
      </c>
      <c r="J11485" t="n">
        <v>0</v>
      </c>
      <c r="K11485" t="n">
        <v>-12</v>
      </c>
      <c r="L11485" t="n">
        <v>0</v>
      </c>
      <c r="M11485" t="n">
        <v>0</v>
      </c>
      <c r="O11485" t="n">
        <v>0</v>
      </c>
    </row>
    <row r="11486">
      <c r="A11486" s="8" t="n">
        <v>46230</v>
      </c>
      <c r="B11486" t="inlineStr">
        <is>
          <t>YX</t>
        </is>
      </c>
      <c r="C11486" s="9">
        <f>_xlfn.XLOOKUP(B11486,Carriers[Code],Carriers[Airline])</f>
        <v/>
      </c>
      <c r="D11486" t="n">
        <v>5610</v>
      </c>
      <c r="E11486" t="inlineStr">
        <is>
          <t>PHL</t>
        </is>
      </c>
      <c r="F11486" s="10" t="n">
        <v>2025</v>
      </c>
      <c r="G11486" t="inlineStr">
        <is>
          <t>2000-2059</t>
        </is>
      </c>
      <c r="H11486" s="9">
        <f>INT(F11486/100)</f>
        <v/>
      </c>
      <c r="M11486" t="n">
        <v>1</v>
      </c>
      <c r="N11486" t="inlineStr">
        <is>
          <t>A</t>
        </is>
      </c>
      <c r="O11486" t="n">
        <v>0</v>
      </c>
    </row>
    <row r="11487">
      <c r="A11487" s="8" t="n">
        <v>46230</v>
      </c>
      <c r="B11487" t="inlineStr">
        <is>
          <t>UA</t>
        </is>
      </c>
      <c r="C11487" s="9">
        <f>_xlfn.XLOOKUP(B11487,Carriers[Code],Carriers[Airline])</f>
        <v/>
      </c>
      <c r="D11487" t="n">
        <v>2060</v>
      </c>
      <c r="E11487" t="inlineStr">
        <is>
          <t>EWR</t>
        </is>
      </c>
      <c r="F11487" s="10" t="n">
        <v>2027</v>
      </c>
      <c r="G11487" t="inlineStr">
        <is>
          <t>2000-2059</t>
        </is>
      </c>
      <c r="H11487" s="9">
        <f>INT(F11487/100)</f>
        <v/>
      </c>
      <c r="M11487" t="n">
        <v>1</v>
      </c>
      <c r="N11487" t="inlineStr">
        <is>
          <t>B</t>
        </is>
      </c>
      <c r="O11487" t="n">
        <v>0</v>
      </c>
    </row>
    <row r="11488">
      <c r="A11488" s="8" t="n">
        <v>46230</v>
      </c>
      <c r="B11488" t="inlineStr">
        <is>
          <t>DL</t>
        </is>
      </c>
      <c r="C11488" s="9">
        <f>_xlfn.XLOOKUP(B11488,Carriers[Code],Carriers[Airline])</f>
        <v/>
      </c>
      <c r="D11488" t="n">
        <v>321</v>
      </c>
      <c r="E11488" t="inlineStr">
        <is>
          <t>LAX</t>
        </is>
      </c>
      <c r="F11488" s="10" t="n">
        <v>2030</v>
      </c>
      <c r="G11488" t="inlineStr">
        <is>
          <t>2000-2059</t>
        </is>
      </c>
      <c r="H11488" s="9">
        <f>INT(F11488/100)</f>
        <v/>
      </c>
      <c r="I11488" t="n">
        <v>-5</v>
      </c>
      <c r="J11488" t="n">
        <v>0</v>
      </c>
      <c r="K11488" t="n">
        <v>-19</v>
      </c>
      <c r="L11488" t="n">
        <v>0</v>
      </c>
      <c r="M11488" t="n">
        <v>0</v>
      </c>
      <c r="O11488" t="n">
        <v>0</v>
      </c>
    </row>
    <row r="11489">
      <c r="A11489" s="8" t="n">
        <v>46230</v>
      </c>
      <c r="B11489" t="inlineStr">
        <is>
          <t>YX</t>
        </is>
      </c>
      <c r="C11489" s="9">
        <f>_xlfn.XLOOKUP(B11489,Carriers[Code],Carriers[Airline])</f>
        <v/>
      </c>
      <c r="D11489" t="n">
        <v>4715</v>
      </c>
      <c r="E11489" t="inlineStr">
        <is>
          <t>MDT</t>
        </is>
      </c>
      <c r="F11489" s="10" t="n">
        <v>2030</v>
      </c>
      <c r="G11489" t="inlineStr">
        <is>
          <t>2000-2059</t>
        </is>
      </c>
      <c r="H11489" s="9">
        <f>INT(F11489/100)</f>
        <v/>
      </c>
      <c r="I11489" t="n">
        <v>-4</v>
      </c>
      <c r="J11489" t="n">
        <v>0</v>
      </c>
      <c r="K11489" t="n">
        <v>-15</v>
      </c>
      <c r="L11489" t="n">
        <v>0</v>
      </c>
      <c r="M11489" t="n">
        <v>0</v>
      </c>
      <c r="O11489" t="n">
        <v>0</v>
      </c>
    </row>
    <row r="11490">
      <c r="A11490" s="8" t="n">
        <v>46230</v>
      </c>
      <c r="B11490" t="inlineStr">
        <is>
          <t>B6</t>
        </is>
      </c>
      <c r="C11490" s="9">
        <f>_xlfn.XLOOKUP(B11490,Carriers[Code],Carriers[Airline])</f>
        <v/>
      </c>
      <c r="D11490" t="n">
        <v>1337</v>
      </c>
      <c r="E11490" t="inlineStr">
        <is>
          <t>DTW</t>
        </is>
      </c>
      <c r="F11490" s="10" t="n">
        <v>2033</v>
      </c>
      <c r="G11490" t="inlineStr">
        <is>
          <t>2000-2059</t>
        </is>
      </c>
      <c r="H11490" s="9">
        <f>INT(F11490/100)</f>
        <v/>
      </c>
      <c r="I11490" t="n">
        <v>258</v>
      </c>
      <c r="J11490" t="n">
        <v>1</v>
      </c>
      <c r="K11490" t="n">
        <v>257</v>
      </c>
      <c r="L11490" t="n">
        <v>1</v>
      </c>
      <c r="M11490" t="n">
        <v>0</v>
      </c>
      <c r="O11490" t="n">
        <v>0</v>
      </c>
      <c r="P11490" t="n">
        <v>0</v>
      </c>
      <c r="Q11490" t="n">
        <v>40</v>
      </c>
      <c r="R11490" t="n">
        <v>0</v>
      </c>
      <c r="S11490" t="n">
        <v>0</v>
      </c>
      <c r="T11490" t="n">
        <v>217</v>
      </c>
    </row>
    <row r="11491">
      <c r="A11491" s="8" t="n">
        <v>46230</v>
      </c>
      <c r="B11491" t="inlineStr">
        <is>
          <t>YX</t>
        </is>
      </c>
      <c r="C11491" s="9">
        <f>_xlfn.XLOOKUP(B11491,Carriers[Code],Carriers[Airline])</f>
        <v/>
      </c>
      <c r="D11491" t="n">
        <v>5593</v>
      </c>
      <c r="E11491" t="inlineStr">
        <is>
          <t>JAX</t>
        </is>
      </c>
      <c r="F11491" s="10" t="n">
        <v>2035</v>
      </c>
      <c r="G11491" t="inlineStr">
        <is>
          <t>2000-2059</t>
        </is>
      </c>
      <c r="H11491" s="9">
        <f>INT(F11491/100)</f>
        <v/>
      </c>
      <c r="I11491" t="n">
        <v>-7</v>
      </c>
      <c r="J11491" t="n">
        <v>0</v>
      </c>
      <c r="K11491" t="n">
        <v>-29</v>
      </c>
      <c r="L11491" t="n">
        <v>0</v>
      </c>
      <c r="M11491" t="n">
        <v>0</v>
      </c>
      <c r="O11491" t="n">
        <v>0</v>
      </c>
    </row>
    <row r="11492">
      <c r="A11492" s="8" t="n">
        <v>46230</v>
      </c>
      <c r="B11492" t="inlineStr">
        <is>
          <t>YX</t>
        </is>
      </c>
      <c r="C11492" s="9">
        <f>_xlfn.XLOOKUP(B11492,Carriers[Code],Carriers[Airline])</f>
        <v/>
      </c>
      <c r="D11492" t="n">
        <v>5851</v>
      </c>
      <c r="E11492" t="inlineStr">
        <is>
          <t>BWI</t>
        </is>
      </c>
      <c r="F11492" s="10" t="n">
        <v>2035</v>
      </c>
      <c r="G11492" t="inlineStr">
        <is>
          <t>2000-2059</t>
        </is>
      </c>
      <c r="H11492" s="9">
        <f>INT(F11492/100)</f>
        <v/>
      </c>
      <c r="I11492" t="n">
        <v>-12</v>
      </c>
      <c r="J11492" t="n">
        <v>0</v>
      </c>
      <c r="K11492" t="n">
        <v>-1</v>
      </c>
      <c r="L11492" t="n">
        <v>0</v>
      </c>
      <c r="M11492" t="n">
        <v>0</v>
      </c>
      <c r="O11492" t="n">
        <v>0</v>
      </c>
    </row>
    <row r="11493">
      <c r="A11493" s="8" t="n">
        <v>46230</v>
      </c>
      <c r="B11493" t="inlineStr">
        <is>
          <t>B6</t>
        </is>
      </c>
      <c r="C11493" s="9">
        <f>_xlfn.XLOOKUP(B11493,Carriers[Code],Carriers[Airline])</f>
        <v/>
      </c>
      <c r="D11493" t="n">
        <v>1117</v>
      </c>
      <c r="E11493" t="inlineStr">
        <is>
          <t>JFK</t>
        </is>
      </c>
      <c r="F11493" s="10" t="n">
        <v>2038</v>
      </c>
      <c r="G11493" t="inlineStr">
        <is>
          <t>2000-2059</t>
        </is>
      </c>
      <c r="H11493" s="9">
        <f>INT(F11493/100)</f>
        <v/>
      </c>
      <c r="I11493" t="n">
        <v>111</v>
      </c>
      <c r="J11493" t="n">
        <v>1</v>
      </c>
      <c r="K11493" t="n">
        <v>103</v>
      </c>
      <c r="L11493" t="n">
        <v>1</v>
      </c>
      <c r="M11493" t="n">
        <v>0</v>
      </c>
      <c r="O11493" t="n">
        <v>0</v>
      </c>
      <c r="P11493" t="n">
        <v>25</v>
      </c>
      <c r="Q11493" t="n">
        <v>0</v>
      </c>
      <c r="R11493" t="n">
        <v>0</v>
      </c>
      <c r="S11493" t="n">
        <v>0</v>
      </c>
      <c r="T11493" t="n">
        <v>78</v>
      </c>
    </row>
    <row r="11494">
      <c r="A11494" s="8" t="n">
        <v>46230</v>
      </c>
      <c r="B11494" t="inlineStr">
        <is>
          <t>B6</t>
        </is>
      </c>
      <c r="C11494" s="9">
        <f>_xlfn.XLOOKUP(B11494,Carriers[Code],Carriers[Airline])</f>
        <v/>
      </c>
      <c r="D11494" t="n">
        <v>1785</v>
      </c>
      <c r="E11494" t="inlineStr">
        <is>
          <t>PIT</t>
        </is>
      </c>
      <c r="F11494" s="10" t="n">
        <v>2038</v>
      </c>
      <c r="G11494" t="inlineStr">
        <is>
          <t>2000-2059</t>
        </is>
      </c>
      <c r="H11494" s="9">
        <f>INT(F11494/100)</f>
        <v/>
      </c>
      <c r="I11494" t="n">
        <v>127</v>
      </c>
      <c r="J11494" t="n">
        <v>1</v>
      </c>
      <c r="K11494" t="n">
        <v>117</v>
      </c>
      <c r="L11494" t="n">
        <v>1</v>
      </c>
      <c r="M11494" t="n">
        <v>0</v>
      </c>
      <c r="O11494" t="n">
        <v>0</v>
      </c>
      <c r="P11494" t="n">
        <v>23</v>
      </c>
      <c r="Q11494" t="n">
        <v>0</v>
      </c>
      <c r="R11494" t="n">
        <v>0</v>
      </c>
      <c r="S11494" t="n">
        <v>0</v>
      </c>
      <c r="T11494" t="n">
        <v>94</v>
      </c>
    </row>
    <row r="11495">
      <c r="A11495" s="8" t="n">
        <v>46230</v>
      </c>
      <c r="B11495" t="inlineStr">
        <is>
          <t>UA</t>
        </is>
      </c>
      <c r="C11495" s="9">
        <f>_xlfn.XLOOKUP(B11495,Carriers[Code],Carriers[Airline])</f>
        <v/>
      </c>
      <c r="D11495" t="n">
        <v>2433</v>
      </c>
      <c r="E11495" t="inlineStr">
        <is>
          <t>DEN</t>
        </is>
      </c>
      <c r="F11495" s="10" t="n">
        <v>2039</v>
      </c>
      <c r="G11495" t="inlineStr">
        <is>
          <t>2000-2059</t>
        </is>
      </c>
      <c r="H11495" s="9">
        <f>INT(F11495/100)</f>
        <v/>
      </c>
      <c r="I11495" t="n">
        <v>277</v>
      </c>
      <c r="J11495" t="n">
        <v>1</v>
      </c>
      <c r="K11495" t="n">
        <v>240</v>
      </c>
      <c r="L11495" t="n">
        <v>1</v>
      </c>
      <c r="M11495" t="n">
        <v>0</v>
      </c>
      <c r="O11495" t="n">
        <v>0</v>
      </c>
      <c r="P11495" t="n">
        <v>46</v>
      </c>
      <c r="Q11495" t="n">
        <v>0</v>
      </c>
      <c r="R11495" t="n">
        <v>0</v>
      </c>
      <c r="S11495" t="n">
        <v>0</v>
      </c>
      <c r="T11495" t="n">
        <v>194</v>
      </c>
    </row>
    <row r="11496">
      <c r="A11496" s="8" t="n">
        <v>46230</v>
      </c>
      <c r="B11496" t="inlineStr">
        <is>
          <t>DL</t>
        </is>
      </c>
      <c r="C11496" s="9">
        <f>_xlfn.XLOOKUP(B11496,Carriers[Code],Carriers[Airline])</f>
        <v/>
      </c>
      <c r="D11496" t="n">
        <v>900</v>
      </c>
      <c r="E11496" t="inlineStr">
        <is>
          <t>ATL</t>
        </is>
      </c>
      <c r="F11496" s="10" t="n">
        <v>2040</v>
      </c>
      <c r="G11496" t="inlineStr">
        <is>
          <t>2000-2059</t>
        </is>
      </c>
      <c r="H11496" s="9">
        <f>INT(F11496/100)</f>
        <v/>
      </c>
      <c r="I11496" t="n">
        <v>114</v>
      </c>
      <c r="J11496" t="n">
        <v>1</v>
      </c>
      <c r="K11496" t="n">
        <v>85</v>
      </c>
      <c r="L11496" t="n">
        <v>1</v>
      </c>
      <c r="M11496" t="n">
        <v>0</v>
      </c>
      <c r="O11496" t="n">
        <v>0</v>
      </c>
      <c r="P11496" t="n">
        <v>5</v>
      </c>
      <c r="Q11496" t="n">
        <v>0</v>
      </c>
      <c r="R11496" t="n">
        <v>0</v>
      </c>
      <c r="S11496" t="n">
        <v>0</v>
      </c>
      <c r="T11496" t="n">
        <v>80</v>
      </c>
    </row>
    <row r="11497">
      <c r="A11497" s="8" t="n">
        <v>46230</v>
      </c>
      <c r="B11497" t="inlineStr">
        <is>
          <t>DL</t>
        </is>
      </c>
      <c r="C11497" s="9">
        <f>_xlfn.XLOOKUP(B11497,Carriers[Code],Carriers[Airline])</f>
        <v/>
      </c>
      <c r="D11497" t="n">
        <v>2804</v>
      </c>
      <c r="E11497" t="inlineStr">
        <is>
          <t>ORD</t>
        </is>
      </c>
      <c r="F11497" s="10" t="n">
        <v>2045</v>
      </c>
      <c r="G11497" t="inlineStr">
        <is>
          <t>2000-2059</t>
        </is>
      </c>
      <c r="H11497" s="9">
        <f>INT(F11497/100)</f>
        <v/>
      </c>
      <c r="I11497" t="n">
        <v>96</v>
      </c>
      <c r="J11497" t="n">
        <v>1</v>
      </c>
      <c r="K11497" t="n">
        <v>111</v>
      </c>
      <c r="L11497" t="n">
        <v>1</v>
      </c>
      <c r="M11497" t="n">
        <v>0</v>
      </c>
      <c r="O11497" t="n">
        <v>0</v>
      </c>
      <c r="P11497" t="n">
        <v>0</v>
      </c>
      <c r="Q11497" t="n">
        <v>0</v>
      </c>
      <c r="R11497" t="n">
        <v>111</v>
      </c>
      <c r="S11497" t="n">
        <v>0</v>
      </c>
      <c r="T11497" t="n">
        <v>0</v>
      </c>
    </row>
    <row r="11498">
      <c r="A11498" s="8" t="n">
        <v>46230</v>
      </c>
      <c r="B11498" t="inlineStr">
        <is>
          <t>YX</t>
        </is>
      </c>
      <c r="C11498" s="9">
        <f>_xlfn.XLOOKUP(B11498,Carriers[Code],Carriers[Airline])</f>
        <v/>
      </c>
      <c r="D11498" t="n">
        <v>5801</v>
      </c>
      <c r="E11498" t="inlineStr">
        <is>
          <t>CVG</t>
        </is>
      </c>
      <c r="F11498" s="10" t="n">
        <v>2045</v>
      </c>
      <c r="G11498" t="inlineStr">
        <is>
          <t>2000-2059</t>
        </is>
      </c>
      <c r="H11498" s="9">
        <f>INT(F11498/100)</f>
        <v/>
      </c>
      <c r="I11498" t="n">
        <v>8</v>
      </c>
      <c r="J11498" t="n">
        <v>0</v>
      </c>
      <c r="K11498" t="n">
        <v>-3</v>
      </c>
      <c r="L11498" t="n">
        <v>0</v>
      </c>
      <c r="M11498" t="n">
        <v>0</v>
      </c>
      <c r="O11498" t="n">
        <v>0</v>
      </c>
    </row>
    <row r="11499">
      <c r="A11499" s="8" t="n">
        <v>46230</v>
      </c>
      <c r="B11499" t="inlineStr">
        <is>
          <t>B6</t>
        </is>
      </c>
      <c r="C11499" s="9">
        <f>_xlfn.XLOOKUP(B11499,Carriers[Code],Carriers[Airline])</f>
        <v/>
      </c>
      <c r="D11499" t="n">
        <v>2783</v>
      </c>
      <c r="E11499" t="inlineStr">
        <is>
          <t>RDU</t>
        </is>
      </c>
      <c r="F11499" s="10" t="n">
        <v>2054</v>
      </c>
      <c r="G11499" t="inlineStr">
        <is>
          <t>2000-2059</t>
        </is>
      </c>
      <c r="H11499" s="9">
        <f>INT(F11499/100)</f>
        <v/>
      </c>
      <c r="I11499" t="n">
        <v>134</v>
      </c>
      <c r="J11499" t="n">
        <v>1</v>
      </c>
      <c r="K11499" t="n">
        <v>112</v>
      </c>
      <c r="L11499" t="n">
        <v>1</v>
      </c>
      <c r="M11499" t="n">
        <v>0</v>
      </c>
      <c r="O11499" t="n">
        <v>0</v>
      </c>
      <c r="P11499" t="n">
        <v>2</v>
      </c>
      <c r="Q11499" t="n">
        <v>0</v>
      </c>
      <c r="R11499" t="n">
        <v>0</v>
      </c>
      <c r="S11499" t="n">
        <v>0</v>
      </c>
      <c r="T11499" t="n">
        <v>110</v>
      </c>
    </row>
    <row r="11500">
      <c r="A11500" s="8" t="n">
        <v>46230</v>
      </c>
      <c r="B11500" t="inlineStr">
        <is>
          <t>B6</t>
        </is>
      </c>
      <c r="C11500" s="9">
        <f>_xlfn.XLOOKUP(B11500,Carriers[Code],Carriers[Airline])</f>
        <v/>
      </c>
      <c r="D11500" t="n">
        <v>206</v>
      </c>
      <c r="E11500" t="inlineStr">
        <is>
          <t>PQI</t>
        </is>
      </c>
      <c r="F11500" s="10" t="n">
        <v>2055</v>
      </c>
      <c r="G11500" t="inlineStr">
        <is>
          <t>2000-2059</t>
        </is>
      </c>
      <c r="H11500" s="9">
        <f>INT(F11500/100)</f>
        <v/>
      </c>
      <c r="I11500" t="n">
        <v>5</v>
      </c>
      <c r="J11500" t="n">
        <v>0</v>
      </c>
      <c r="K11500" t="n">
        <v>-12</v>
      </c>
      <c r="L11500" t="n">
        <v>0</v>
      </c>
      <c r="M11500" t="n">
        <v>0</v>
      </c>
      <c r="O11500" t="n">
        <v>0</v>
      </c>
    </row>
    <row r="11501">
      <c r="A11501" s="8" t="n">
        <v>46230</v>
      </c>
      <c r="B11501" t="inlineStr">
        <is>
          <t>B6</t>
        </is>
      </c>
      <c r="C11501" s="9">
        <f>_xlfn.XLOOKUP(B11501,Carriers[Code],Carriers[Airline])</f>
        <v/>
      </c>
      <c r="D11501" t="n">
        <v>413</v>
      </c>
      <c r="E11501" t="inlineStr">
        <is>
          <t>SFO</t>
        </is>
      </c>
      <c r="F11501" s="10" t="n">
        <v>2055</v>
      </c>
      <c r="G11501" t="inlineStr">
        <is>
          <t>2000-2059</t>
        </is>
      </c>
      <c r="H11501" s="9">
        <f>INT(F11501/100)</f>
        <v/>
      </c>
      <c r="I11501" t="n">
        <v>126</v>
      </c>
      <c r="J11501" t="n">
        <v>1</v>
      </c>
      <c r="K11501" t="n">
        <v>146</v>
      </c>
      <c r="L11501" t="n">
        <v>1</v>
      </c>
      <c r="M11501" t="n">
        <v>0</v>
      </c>
      <c r="O11501" t="n">
        <v>0</v>
      </c>
      <c r="P11501" t="n">
        <v>0</v>
      </c>
      <c r="Q11501" t="n">
        <v>0</v>
      </c>
      <c r="R11501" t="n">
        <v>54</v>
      </c>
      <c r="S11501" t="n">
        <v>0</v>
      </c>
      <c r="T11501" t="n">
        <v>92</v>
      </c>
    </row>
    <row r="11502">
      <c r="A11502" s="8" t="n">
        <v>46230</v>
      </c>
      <c r="B11502" t="inlineStr">
        <is>
          <t>DL</t>
        </is>
      </c>
      <c r="C11502" s="9">
        <f>_xlfn.XLOOKUP(B11502,Carriers[Code],Carriers[Airline])</f>
        <v/>
      </c>
      <c r="D11502" t="n">
        <v>2919</v>
      </c>
      <c r="E11502" t="inlineStr">
        <is>
          <t>SFO</t>
        </is>
      </c>
      <c r="F11502" s="10" t="n">
        <v>2055</v>
      </c>
      <c r="G11502" t="inlineStr">
        <is>
          <t>2000-2059</t>
        </is>
      </c>
      <c r="H11502" s="9">
        <f>INT(F11502/100)</f>
        <v/>
      </c>
      <c r="I11502" t="n">
        <v>1</v>
      </c>
      <c r="J11502" t="n">
        <v>0</v>
      </c>
      <c r="K11502" t="n">
        <v>-8</v>
      </c>
      <c r="L11502" t="n">
        <v>0</v>
      </c>
      <c r="M11502" t="n">
        <v>0</v>
      </c>
      <c r="O11502" t="n">
        <v>0</v>
      </c>
    </row>
    <row r="11503">
      <c r="A11503" s="8" t="n">
        <v>46230</v>
      </c>
      <c r="B11503" t="inlineStr">
        <is>
          <t>YX</t>
        </is>
      </c>
      <c r="C11503" s="9">
        <f>_xlfn.XLOOKUP(B11503,Carriers[Code],Carriers[Airline])</f>
        <v/>
      </c>
      <c r="D11503" t="n">
        <v>5655</v>
      </c>
      <c r="E11503" t="inlineStr">
        <is>
          <t>CLE</t>
        </is>
      </c>
      <c r="F11503" s="10" t="n">
        <v>2055</v>
      </c>
      <c r="G11503" t="inlineStr">
        <is>
          <t>2000-2059</t>
        </is>
      </c>
      <c r="H11503" s="9">
        <f>INT(F11503/100)</f>
        <v/>
      </c>
      <c r="I11503" t="n">
        <v>-6</v>
      </c>
      <c r="J11503" t="n">
        <v>0</v>
      </c>
      <c r="K11503" t="n">
        <v>-15</v>
      </c>
      <c r="L11503" t="n">
        <v>0</v>
      </c>
      <c r="M11503" t="n">
        <v>0</v>
      </c>
      <c r="O11503" t="n">
        <v>0</v>
      </c>
    </row>
    <row r="11504">
      <c r="A11504" s="8" t="n">
        <v>46230</v>
      </c>
      <c r="B11504" t="inlineStr">
        <is>
          <t>YX</t>
        </is>
      </c>
      <c r="C11504" s="9">
        <f>_xlfn.XLOOKUP(B11504,Carriers[Code],Carriers[Airline])</f>
        <v/>
      </c>
      <c r="D11504" t="n">
        <v>5609</v>
      </c>
      <c r="E11504" t="inlineStr">
        <is>
          <t>LGA</t>
        </is>
      </c>
      <c r="F11504" s="10" t="n">
        <v>2100</v>
      </c>
      <c r="G11504" t="inlineStr">
        <is>
          <t>2100-2159</t>
        </is>
      </c>
      <c r="H11504" s="9">
        <f>INT(F11504/100)</f>
        <v/>
      </c>
      <c r="M11504" t="n">
        <v>1</v>
      </c>
      <c r="N11504" t="inlineStr">
        <is>
          <t>A</t>
        </is>
      </c>
      <c r="O11504" t="n">
        <v>0</v>
      </c>
    </row>
    <row r="11505">
      <c r="A11505" s="8" t="n">
        <v>46230</v>
      </c>
      <c r="B11505" t="inlineStr">
        <is>
          <t>B6</t>
        </is>
      </c>
      <c r="C11505" s="9">
        <f>_xlfn.XLOOKUP(B11505,Carriers[Code],Carriers[Airline])</f>
        <v/>
      </c>
      <c r="D11505" t="n">
        <v>591</v>
      </c>
      <c r="E11505" t="inlineStr">
        <is>
          <t>TPA</t>
        </is>
      </c>
      <c r="F11505" s="10" t="n">
        <v>2103</v>
      </c>
      <c r="G11505" t="inlineStr">
        <is>
          <t>2100-2159</t>
        </is>
      </c>
      <c r="H11505" s="9">
        <f>INT(F11505/100)</f>
        <v/>
      </c>
      <c r="I11505" t="n">
        <v>110</v>
      </c>
      <c r="J11505" t="n">
        <v>1</v>
      </c>
      <c r="K11505" t="n">
        <v>79</v>
      </c>
      <c r="L11505" t="n">
        <v>1</v>
      </c>
      <c r="M11505" t="n">
        <v>0</v>
      </c>
      <c r="O11505" t="n">
        <v>0</v>
      </c>
      <c r="P11505" t="n">
        <v>60</v>
      </c>
      <c r="Q11505" t="n">
        <v>0</v>
      </c>
      <c r="R11505" t="n">
        <v>0</v>
      </c>
      <c r="S11505" t="n">
        <v>0</v>
      </c>
      <c r="T11505" t="n">
        <v>19</v>
      </c>
    </row>
    <row r="11506">
      <c r="A11506" s="8" t="n">
        <v>46230</v>
      </c>
      <c r="B11506" t="inlineStr">
        <is>
          <t>DL</t>
        </is>
      </c>
      <c r="C11506" s="9">
        <f>_xlfn.XLOOKUP(B11506,Carriers[Code],Carriers[Airline])</f>
        <v/>
      </c>
      <c r="D11506" t="n">
        <v>2896</v>
      </c>
      <c r="E11506" t="inlineStr">
        <is>
          <t>DTW</t>
        </is>
      </c>
      <c r="F11506" s="10" t="n">
        <v>2105</v>
      </c>
      <c r="G11506" t="inlineStr">
        <is>
          <t>2100-2159</t>
        </is>
      </c>
      <c r="H11506" s="9">
        <f>INT(F11506/100)</f>
        <v/>
      </c>
      <c r="I11506" t="n">
        <v>23</v>
      </c>
      <c r="J11506" t="n">
        <v>1</v>
      </c>
      <c r="K11506" t="n">
        <v>15</v>
      </c>
      <c r="L11506" t="n">
        <v>1</v>
      </c>
      <c r="M11506" t="n">
        <v>0</v>
      </c>
      <c r="O11506" t="n">
        <v>0</v>
      </c>
      <c r="P11506" t="n">
        <v>0</v>
      </c>
      <c r="Q11506" t="n">
        <v>0</v>
      </c>
      <c r="R11506" t="n">
        <v>1</v>
      </c>
      <c r="S11506" t="n">
        <v>0</v>
      </c>
      <c r="T11506" t="n">
        <v>14</v>
      </c>
    </row>
    <row r="11507">
      <c r="A11507" s="8" t="n">
        <v>46230</v>
      </c>
      <c r="B11507" t="inlineStr">
        <is>
          <t>YX</t>
        </is>
      </c>
      <c r="C11507" s="9">
        <f>_xlfn.XLOOKUP(B11507,Carriers[Code],Carriers[Airline])</f>
        <v/>
      </c>
      <c r="D11507" t="n">
        <v>5594</v>
      </c>
      <c r="E11507" t="inlineStr">
        <is>
          <t>MEM</t>
        </is>
      </c>
      <c r="F11507" s="10" t="n">
        <v>2115</v>
      </c>
      <c r="G11507" t="inlineStr">
        <is>
          <t>2100-2159</t>
        </is>
      </c>
      <c r="H11507" s="9">
        <f>INT(F11507/100)</f>
        <v/>
      </c>
      <c r="M11507" t="n">
        <v>1</v>
      </c>
      <c r="N11507" t="inlineStr">
        <is>
          <t>A</t>
        </is>
      </c>
      <c r="O11507" t="n">
        <v>0</v>
      </c>
    </row>
    <row r="11508">
      <c r="A11508" s="8" t="n">
        <v>46230</v>
      </c>
      <c r="B11508" t="inlineStr">
        <is>
          <t>YX</t>
        </is>
      </c>
      <c r="C11508" s="9">
        <f>_xlfn.XLOOKUP(B11508,Carriers[Code],Carriers[Airline])</f>
        <v/>
      </c>
      <c r="D11508" t="n">
        <v>5702</v>
      </c>
      <c r="E11508" t="inlineStr">
        <is>
          <t>JFK</t>
        </is>
      </c>
      <c r="F11508" s="10" t="n">
        <v>2120</v>
      </c>
      <c r="G11508" t="inlineStr">
        <is>
          <t>2100-2159</t>
        </is>
      </c>
      <c r="H11508" s="9">
        <f>INT(F11508/100)</f>
        <v/>
      </c>
      <c r="I11508" t="n">
        <v>37</v>
      </c>
      <c r="J11508" t="n">
        <v>1</v>
      </c>
      <c r="K11508" t="n">
        <v>29</v>
      </c>
      <c r="L11508" t="n">
        <v>1</v>
      </c>
      <c r="M11508" t="n">
        <v>0</v>
      </c>
      <c r="O11508" t="n">
        <v>0</v>
      </c>
      <c r="P11508" t="n">
        <v>0</v>
      </c>
      <c r="Q11508" t="n">
        <v>0</v>
      </c>
      <c r="R11508" t="n">
        <v>0</v>
      </c>
      <c r="S11508" t="n">
        <v>0</v>
      </c>
      <c r="T11508" t="n">
        <v>29</v>
      </c>
    </row>
    <row r="11509">
      <c r="A11509" s="8" t="n">
        <v>46230</v>
      </c>
      <c r="B11509" t="inlineStr">
        <is>
          <t>YX</t>
        </is>
      </c>
      <c r="C11509" s="9">
        <f>_xlfn.XLOOKUP(B11509,Carriers[Code],Carriers[Airline])</f>
        <v/>
      </c>
      <c r="D11509" t="n">
        <v>4662</v>
      </c>
      <c r="E11509" t="inlineStr">
        <is>
          <t>ROC</t>
        </is>
      </c>
      <c r="F11509" s="10" t="n">
        <v>2129</v>
      </c>
      <c r="G11509" t="inlineStr">
        <is>
          <t>2100-2159</t>
        </is>
      </c>
      <c r="H11509" s="9">
        <f>INT(F11509/100)</f>
        <v/>
      </c>
      <c r="I11509" t="n">
        <v>189</v>
      </c>
      <c r="J11509" t="n">
        <v>1</v>
      </c>
      <c r="K11509" t="n">
        <v>168</v>
      </c>
      <c r="L11509" t="n">
        <v>1</v>
      </c>
      <c r="M11509" t="n">
        <v>0</v>
      </c>
      <c r="O11509" t="n">
        <v>0</v>
      </c>
      <c r="P11509" t="n">
        <v>30</v>
      </c>
      <c r="Q11509" t="n">
        <v>0</v>
      </c>
      <c r="R11509" t="n">
        <v>0</v>
      </c>
      <c r="S11509" t="n">
        <v>0</v>
      </c>
      <c r="T11509" t="n">
        <v>138</v>
      </c>
    </row>
    <row r="11510">
      <c r="A11510" s="8" t="n">
        <v>46230</v>
      </c>
      <c r="B11510" t="inlineStr">
        <is>
          <t>YX</t>
        </is>
      </c>
      <c r="C11510" s="9">
        <f>_xlfn.XLOOKUP(B11510,Carriers[Code],Carriers[Airline])</f>
        <v/>
      </c>
      <c r="D11510" t="n">
        <v>5676</v>
      </c>
      <c r="E11510" t="inlineStr">
        <is>
          <t>RIC</t>
        </is>
      </c>
      <c r="F11510" s="10" t="n">
        <v>2130</v>
      </c>
      <c r="G11510" t="inlineStr">
        <is>
          <t>2100-2159</t>
        </is>
      </c>
      <c r="H11510" s="9">
        <f>INT(F11510/100)</f>
        <v/>
      </c>
      <c r="M11510" t="n">
        <v>1</v>
      </c>
      <c r="N11510" t="inlineStr">
        <is>
          <t>A</t>
        </is>
      </c>
      <c r="O11510" t="n">
        <v>0</v>
      </c>
    </row>
    <row r="11511">
      <c r="A11511" s="8" t="n">
        <v>46230</v>
      </c>
      <c r="B11511" t="inlineStr">
        <is>
          <t>B6</t>
        </is>
      </c>
      <c r="C11511" s="9">
        <f>_xlfn.XLOOKUP(B11511,Carriers[Code],Carriers[Airline])</f>
        <v/>
      </c>
      <c r="D11511" t="n">
        <v>845</v>
      </c>
      <c r="E11511" t="inlineStr">
        <is>
          <t>SYR</t>
        </is>
      </c>
      <c r="F11511" s="10" t="n">
        <v>2135</v>
      </c>
      <c r="G11511" t="inlineStr">
        <is>
          <t>2100-2159</t>
        </is>
      </c>
      <c r="H11511" s="9">
        <f>INT(F11511/100)</f>
        <v/>
      </c>
      <c r="I11511" t="n">
        <v>-6</v>
      </c>
      <c r="J11511" t="n">
        <v>0</v>
      </c>
      <c r="K11511" t="n">
        <v>-17</v>
      </c>
      <c r="L11511" t="n">
        <v>0</v>
      </c>
      <c r="M11511" t="n">
        <v>0</v>
      </c>
      <c r="O11511" t="n">
        <v>0</v>
      </c>
    </row>
    <row r="11512">
      <c r="A11512" s="8" t="n">
        <v>46230</v>
      </c>
      <c r="B11512" t="inlineStr">
        <is>
          <t>B6</t>
        </is>
      </c>
      <c r="C11512" s="9">
        <f>_xlfn.XLOOKUP(B11512,Carriers[Code],Carriers[Airline])</f>
        <v/>
      </c>
      <c r="D11512" t="n">
        <v>2421</v>
      </c>
      <c r="E11512" t="inlineStr">
        <is>
          <t>PBI</t>
        </is>
      </c>
      <c r="F11512" s="10" t="n">
        <v>2135</v>
      </c>
      <c r="G11512" t="inlineStr">
        <is>
          <t>2100-2159</t>
        </is>
      </c>
      <c r="H11512" s="9">
        <f>INT(F11512/100)</f>
        <v/>
      </c>
      <c r="I11512" t="n">
        <v>3</v>
      </c>
      <c r="J11512" t="n">
        <v>0</v>
      </c>
      <c r="K11512" t="n">
        <v>-29</v>
      </c>
      <c r="L11512" t="n">
        <v>0</v>
      </c>
      <c r="M11512" t="n">
        <v>0</v>
      </c>
      <c r="O11512" t="n">
        <v>0</v>
      </c>
    </row>
    <row r="11513">
      <c r="A11513" s="8" t="n">
        <v>46230</v>
      </c>
      <c r="B11513" t="inlineStr">
        <is>
          <t>YX</t>
        </is>
      </c>
      <c r="C11513" s="9">
        <f>_xlfn.XLOOKUP(B11513,Carriers[Code],Carriers[Airline])</f>
        <v/>
      </c>
      <c r="D11513" t="n">
        <v>5704</v>
      </c>
      <c r="E11513" t="inlineStr">
        <is>
          <t>DCA</t>
        </is>
      </c>
      <c r="F11513" s="10" t="n">
        <v>2148</v>
      </c>
      <c r="G11513" t="inlineStr">
        <is>
          <t>2100-2159</t>
        </is>
      </c>
      <c r="H11513" s="9">
        <f>INT(F11513/100)</f>
        <v/>
      </c>
      <c r="I11513" t="n">
        <v>-9</v>
      </c>
      <c r="J11513" t="n">
        <v>0</v>
      </c>
      <c r="K11513" t="n">
        <v>-27</v>
      </c>
      <c r="L11513" t="n">
        <v>0</v>
      </c>
      <c r="M11513" t="n">
        <v>0</v>
      </c>
      <c r="O11513" t="n">
        <v>0</v>
      </c>
    </row>
    <row r="11514">
      <c r="A11514" s="8" t="n">
        <v>46230</v>
      </c>
      <c r="B11514" t="inlineStr">
        <is>
          <t>B6</t>
        </is>
      </c>
      <c r="C11514" s="9">
        <f>_xlfn.XLOOKUP(B11514,Carriers[Code],Carriers[Airline])</f>
        <v/>
      </c>
      <c r="D11514" t="n">
        <v>561</v>
      </c>
      <c r="E11514" t="inlineStr">
        <is>
          <t>SJU</t>
        </is>
      </c>
      <c r="F11514" s="10" t="n">
        <v>2159</v>
      </c>
      <c r="G11514" t="inlineStr">
        <is>
          <t>2100-2159</t>
        </is>
      </c>
      <c r="H11514" s="9">
        <f>INT(F11514/100)</f>
        <v/>
      </c>
      <c r="I11514" t="n">
        <v>63</v>
      </c>
      <c r="J11514" t="n">
        <v>1</v>
      </c>
      <c r="K11514" t="n">
        <v>57</v>
      </c>
      <c r="L11514" t="n">
        <v>1</v>
      </c>
      <c r="M11514" t="n">
        <v>0</v>
      </c>
      <c r="O11514" t="n">
        <v>0</v>
      </c>
      <c r="P11514" t="n">
        <v>15</v>
      </c>
      <c r="Q11514" t="n">
        <v>0</v>
      </c>
      <c r="R11514" t="n">
        <v>0</v>
      </c>
      <c r="S11514" t="n">
        <v>0</v>
      </c>
      <c r="T11514" t="n">
        <v>42</v>
      </c>
    </row>
    <row r="11515">
      <c r="A11515" s="8" t="n">
        <v>46230</v>
      </c>
      <c r="B11515" t="inlineStr">
        <is>
          <t>YX</t>
        </is>
      </c>
      <c r="C11515" s="9">
        <f>_xlfn.XLOOKUP(B11515,Carriers[Code],Carriers[Airline])</f>
        <v/>
      </c>
      <c r="D11515" t="n">
        <v>5840</v>
      </c>
      <c r="E11515" t="inlineStr">
        <is>
          <t>LGA</t>
        </is>
      </c>
      <c r="F11515" s="10" t="n">
        <v>2200</v>
      </c>
      <c r="G11515" t="inlineStr">
        <is>
          <t>2200-2259</t>
        </is>
      </c>
      <c r="H11515" s="9">
        <f>INT(F11515/100)</f>
        <v/>
      </c>
      <c r="I11515" t="n">
        <v>3</v>
      </c>
      <c r="J11515" t="n">
        <v>0</v>
      </c>
      <c r="K11515" t="n">
        <v>5</v>
      </c>
      <c r="L11515" t="n">
        <v>0</v>
      </c>
      <c r="M11515" t="n">
        <v>0</v>
      </c>
      <c r="O11515" t="n">
        <v>0</v>
      </c>
    </row>
    <row r="11516">
      <c r="A11516" s="8" t="n">
        <v>46230</v>
      </c>
      <c r="B11516" t="inlineStr">
        <is>
          <t>B6</t>
        </is>
      </c>
      <c r="C11516" s="9">
        <f>_xlfn.XLOOKUP(B11516,Carriers[Code],Carriers[Airline])</f>
        <v/>
      </c>
      <c r="D11516" t="n">
        <v>715</v>
      </c>
      <c r="E11516" t="inlineStr">
        <is>
          <t>BUF</t>
        </is>
      </c>
      <c r="F11516" s="10" t="n">
        <v>2210</v>
      </c>
      <c r="G11516" t="inlineStr">
        <is>
          <t>2200-2259</t>
        </is>
      </c>
      <c r="H11516" s="9">
        <f>INT(F11516/100)</f>
        <v/>
      </c>
      <c r="I11516" t="n">
        <v>31</v>
      </c>
      <c r="J11516" t="n">
        <v>1</v>
      </c>
      <c r="K11516" t="n">
        <v>20</v>
      </c>
      <c r="L11516" t="n">
        <v>1</v>
      </c>
      <c r="M11516" t="n">
        <v>0</v>
      </c>
      <c r="O11516" t="n">
        <v>0</v>
      </c>
      <c r="P11516" t="n">
        <v>0</v>
      </c>
      <c r="Q11516" t="n">
        <v>0</v>
      </c>
      <c r="R11516" t="n">
        <v>0</v>
      </c>
      <c r="S11516" t="n">
        <v>0</v>
      </c>
      <c r="T11516" t="n">
        <v>20</v>
      </c>
    </row>
    <row r="11517">
      <c r="A11517" s="8" t="n">
        <v>46230</v>
      </c>
      <c r="B11517" t="inlineStr">
        <is>
          <t>WN</t>
        </is>
      </c>
      <c r="C11517" s="9">
        <f>_xlfn.XLOOKUP(B11517,Carriers[Code],Carriers[Airline])</f>
        <v/>
      </c>
      <c r="D11517" t="n">
        <v>736</v>
      </c>
      <c r="E11517" t="inlineStr">
        <is>
          <t>BWI</t>
        </is>
      </c>
      <c r="F11517" s="10" t="n">
        <v>2215</v>
      </c>
      <c r="G11517" t="inlineStr">
        <is>
          <t>2200-2259</t>
        </is>
      </c>
      <c r="H11517" s="9">
        <f>INT(F11517/100)</f>
        <v/>
      </c>
      <c r="I11517" t="n">
        <v>5</v>
      </c>
      <c r="J11517" t="n">
        <v>0</v>
      </c>
      <c r="K11517" t="n">
        <v>-18</v>
      </c>
      <c r="L11517" t="n">
        <v>0</v>
      </c>
      <c r="M11517" t="n">
        <v>0</v>
      </c>
      <c r="O11517" t="n">
        <v>0</v>
      </c>
    </row>
    <row r="11518">
      <c r="A11518" s="8" t="n">
        <v>46231</v>
      </c>
      <c r="B11518" t="inlineStr">
        <is>
          <t>WN</t>
        </is>
      </c>
      <c r="C11518" s="9">
        <f>_xlfn.XLOOKUP(B11518,Carriers[Code],Carriers[Airline])</f>
        <v/>
      </c>
      <c r="D11518" t="n">
        <v>4156</v>
      </c>
      <c r="E11518" t="inlineStr">
        <is>
          <t>DEN</t>
        </is>
      </c>
      <c r="F11518" s="10" t="n">
        <v>500</v>
      </c>
      <c r="G11518" t="inlineStr">
        <is>
          <t>0001-0559</t>
        </is>
      </c>
      <c r="H11518" s="9">
        <f>INT(F11518/100)</f>
        <v/>
      </c>
      <c r="I11518" t="n">
        <v>61</v>
      </c>
      <c r="J11518" t="n">
        <v>1</v>
      </c>
      <c r="K11518" t="n">
        <v>63</v>
      </c>
      <c r="L11518" t="n">
        <v>1</v>
      </c>
      <c r="M11518" t="n">
        <v>0</v>
      </c>
      <c r="O11518" t="n">
        <v>0</v>
      </c>
      <c r="P11518" t="n">
        <v>61</v>
      </c>
      <c r="Q11518" t="n">
        <v>0</v>
      </c>
      <c r="R11518" t="n">
        <v>2</v>
      </c>
      <c r="S11518" t="n">
        <v>0</v>
      </c>
      <c r="T11518" t="n">
        <v>0</v>
      </c>
    </row>
    <row r="11519">
      <c r="A11519" s="8" t="n">
        <v>46231</v>
      </c>
      <c r="B11519" t="inlineStr">
        <is>
          <t>B6</t>
        </is>
      </c>
      <c r="C11519" s="9">
        <f>_xlfn.XLOOKUP(B11519,Carriers[Code],Carriers[Airline])</f>
        <v/>
      </c>
      <c r="D11519" t="n">
        <v>917</v>
      </c>
      <c r="E11519" t="inlineStr">
        <is>
          <t>JFK</t>
        </is>
      </c>
      <c r="F11519" s="10" t="n">
        <v>501</v>
      </c>
      <c r="G11519" t="inlineStr">
        <is>
          <t>0001-0559</t>
        </is>
      </c>
      <c r="H11519" s="9">
        <f>INT(F11519/100)</f>
        <v/>
      </c>
      <c r="I11519" t="n">
        <v>-1</v>
      </c>
      <c r="J11519" t="n">
        <v>0</v>
      </c>
      <c r="K11519" t="n">
        <v>0</v>
      </c>
      <c r="L11519" t="n">
        <v>0</v>
      </c>
      <c r="M11519" t="n">
        <v>0</v>
      </c>
      <c r="O11519" t="n">
        <v>0</v>
      </c>
    </row>
    <row r="11520">
      <c r="A11520" s="8" t="n">
        <v>46231</v>
      </c>
      <c r="B11520" t="inlineStr">
        <is>
          <t>AA</t>
        </is>
      </c>
      <c r="C11520" s="9">
        <f>_xlfn.XLOOKUP(B11520,Carriers[Code],Carriers[Airline])</f>
        <v/>
      </c>
      <c r="D11520" t="n">
        <v>1418</v>
      </c>
      <c r="E11520" t="inlineStr">
        <is>
          <t>MIA</t>
        </is>
      </c>
      <c r="F11520" s="10" t="n">
        <v>510</v>
      </c>
      <c r="G11520" t="inlineStr">
        <is>
          <t>0001-0559</t>
        </is>
      </c>
      <c r="H11520" s="9">
        <f>INT(F11520/100)</f>
        <v/>
      </c>
      <c r="I11520" t="n">
        <v>48</v>
      </c>
      <c r="J11520" t="n">
        <v>1</v>
      </c>
      <c r="K11520" t="n">
        <v>33</v>
      </c>
      <c r="L11520" t="n">
        <v>1</v>
      </c>
      <c r="M11520" t="n">
        <v>0</v>
      </c>
      <c r="O11520" t="n">
        <v>0</v>
      </c>
      <c r="P11520" t="n">
        <v>33</v>
      </c>
      <c r="Q11520" t="n">
        <v>0</v>
      </c>
      <c r="R11520" t="n">
        <v>0</v>
      </c>
      <c r="S11520" t="n">
        <v>0</v>
      </c>
      <c r="T11520" t="n">
        <v>0</v>
      </c>
    </row>
    <row r="11521">
      <c r="A11521" s="8" t="n">
        <v>46231</v>
      </c>
      <c r="B11521" t="inlineStr">
        <is>
          <t>AA</t>
        </is>
      </c>
      <c r="C11521" s="9">
        <f>_xlfn.XLOOKUP(B11521,Carriers[Code],Carriers[Airline])</f>
        <v/>
      </c>
      <c r="D11521" t="n">
        <v>3324</v>
      </c>
      <c r="E11521" t="inlineStr">
        <is>
          <t>ORD</t>
        </is>
      </c>
      <c r="F11521" s="10" t="n">
        <v>510</v>
      </c>
      <c r="G11521" t="inlineStr">
        <is>
          <t>0001-0559</t>
        </is>
      </c>
      <c r="H11521" s="9">
        <f>INT(F11521/100)</f>
        <v/>
      </c>
      <c r="I11521" t="n">
        <v>-4</v>
      </c>
      <c r="J11521" t="n">
        <v>0</v>
      </c>
      <c r="K11521" t="n">
        <v>-7</v>
      </c>
      <c r="L11521" t="n">
        <v>0</v>
      </c>
      <c r="M11521" t="n">
        <v>0</v>
      </c>
      <c r="O11521" t="n">
        <v>0</v>
      </c>
    </row>
    <row r="11522">
      <c r="A11522" s="8" t="n">
        <v>46231</v>
      </c>
      <c r="B11522" t="inlineStr">
        <is>
          <t>B6</t>
        </is>
      </c>
      <c r="C11522" s="9">
        <f>_xlfn.XLOOKUP(B11522,Carriers[Code],Carriers[Airline])</f>
        <v/>
      </c>
      <c r="D11522" t="n">
        <v>569</v>
      </c>
      <c r="E11522" t="inlineStr">
        <is>
          <t>FLL</t>
        </is>
      </c>
      <c r="F11522" s="10" t="n">
        <v>510</v>
      </c>
      <c r="G11522" t="inlineStr">
        <is>
          <t>0001-0559</t>
        </is>
      </c>
      <c r="H11522" s="9">
        <f>INT(F11522/100)</f>
        <v/>
      </c>
      <c r="I11522" t="n">
        <v>12</v>
      </c>
      <c r="J11522" t="n">
        <v>0</v>
      </c>
      <c r="K11522" t="n">
        <v>-8</v>
      </c>
      <c r="L11522" t="n">
        <v>0</v>
      </c>
      <c r="M11522" t="n">
        <v>0</v>
      </c>
      <c r="O11522" t="n">
        <v>0</v>
      </c>
    </row>
    <row r="11523">
      <c r="A11523" s="8" t="n">
        <v>46231</v>
      </c>
      <c r="B11523" t="inlineStr">
        <is>
          <t>WN</t>
        </is>
      </c>
      <c r="C11523" s="9">
        <f>_xlfn.XLOOKUP(B11523,Carriers[Code],Carriers[Airline])</f>
        <v/>
      </c>
      <c r="D11523" t="n">
        <v>727</v>
      </c>
      <c r="E11523" t="inlineStr">
        <is>
          <t>BWI</t>
        </is>
      </c>
      <c r="F11523" s="10" t="n">
        <v>525</v>
      </c>
      <c r="G11523" t="inlineStr">
        <is>
          <t>0001-0559</t>
        </is>
      </c>
      <c r="H11523" s="9">
        <f>INT(F11523/100)</f>
        <v/>
      </c>
      <c r="I11523" t="n">
        <v>0</v>
      </c>
      <c r="J11523" t="n">
        <v>0</v>
      </c>
      <c r="K11523" t="n">
        <v>-16</v>
      </c>
      <c r="L11523" t="n">
        <v>0</v>
      </c>
      <c r="M11523" t="n">
        <v>0</v>
      </c>
      <c r="O11523" t="n">
        <v>0</v>
      </c>
    </row>
    <row r="11524">
      <c r="A11524" s="8" t="n">
        <v>46231</v>
      </c>
      <c r="B11524" t="inlineStr">
        <is>
          <t>DL</t>
        </is>
      </c>
      <c r="C11524" s="9">
        <f>_xlfn.XLOOKUP(B11524,Carriers[Code],Carriers[Airline])</f>
        <v/>
      </c>
      <c r="D11524" t="n">
        <v>1019</v>
      </c>
      <c r="E11524" t="inlineStr">
        <is>
          <t>DTW</t>
        </is>
      </c>
      <c r="F11524" s="10" t="n">
        <v>530</v>
      </c>
      <c r="G11524" t="inlineStr">
        <is>
          <t>0001-0559</t>
        </is>
      </c>
      <c r="H11524" s="9">
        <f>INT(F11524/100)</f>
        <v/>
      </c>
      <c r="I11524" t="n">
        <v>17</v>
      </c>
      <c r="J11524" t="n">
        <v>1</v>
      </c>
      <c r="K11524" t="n">
        <v>146</v>
      </c>
      <c r="L11524" t="n">
        <v>1</v>
      </c>
      <c r="M11524" t="n">
        <v>0</v>
      </c>
      <c r="O11524" t="n">
        <v>0</v>
      </c>
      <c r="P11524" t="n">
        <v>17</v>
      </c>
      <c r="Q11524" t="n">
        <v>0</v>
      </c>
      <c r="R11524" t="n">
        <v>129</v>
      </c>
      <c r="S11524" t="n">
        <v>0</v>
      </c>
      <c r="T11524" t="n">
        <v>0</v>
      </c>
    </row>
    <row r="11525">
      <c r="A11525" s="8" t="n">
        <v>46231</v>
      </c>
      <c r="B11525" t="inlineStr">
        <is>
          <t>DL</t>
        </is>
      </c>
      <c r="C11525" s="9">
        <f>_xlfn.XLOOKUP(B11525,Carriers[Code],Carriers[Airline])</f>
        <v/>
      </c>
      <c r="D11525" t="n">
        <v>2242</v>
      </c>
      <c r="E11525" t="inlineStr">
        <is>
          <t>ATL</t>
        </is>
      </c>
      <c r="F11525" s="10" t="n">
        <v>530</v>
      </c>
      <c r="G11525" t="inlineStr">
        <is>
          <t>0001-0559</t>
        </is>
      </c>
      <c r="H11525" s="9">
        <f>INT(F11525/100)</f>
        <v/>
      </c>
      <c r="I11525" t="n">
        <v>2</v>
      </c>
      <c r="J11525" t="n">
        <v>0</v>
      </c>
      <c r="K11525" t="n">
        <v>-26</v>
      </c>
      <c r="L11525" t="n">
        <v>0</v>
      </c>
      <c r="M11525" t="n">
        <v>0</v>
      </c>
      <c r="O11525" t="n">
        <v>0</v>
      </c>
    </row>
    <row r="11526">
      <c r="A11526" s="8" t="n">
        <v>46231</v>
      </c>
      <c r="B11526" t="inlineStr">
        <is>
          <t>WN</t>
        </is>
      </c>
      <c r="C11526" s="9">
        <f>_xlfn.XLOOKUP(B11526,Carriers[Code],Carriers[Airline])</f>
        <v/>
      </c>
      <c r="D11526" t="n">
        <v>3054</v>
      </c>
      <c r="E11526" t="inlineStr">
        <is>
          <t>MDW</t>
        </is>
      </c>
      <c r="F11526" s="10" t="n">
        <v>535</v>
      </c>
      <c r="G11526" t="inlineStr">
        <is>
          <t>0001-0559</t>
        </is>
      </c>
      <c r="H11526" s="9">
        <f>INT(F11526/100)</f>
        <v/>
      </c>
      <c r="I11526" t="n">
        <v>-1</v>
      </c>
      <c r="J11526" t="n">
        <v>0</v>
      </c>
      <c r="K11526" t="n">
        <v>13</v>
      </c>
      <c r="L11526" t="n">
        <v>0</v>
      </c>
      <c r="M11526" t="n">
        <v>0</v>
      </c>
      <c r="O11526" t="n">
        <v>0</v>
      </c>
    </row>
    <row r="11527">
      <c r="A11527" s="8" t="n">
        <v>46231</v>
      </c>
      <c r="B11527" t="inlineStr">
        <is>
          <t>UA</t>
        </is>
      </c>
      <c r="C11527" s="9">
        <f>_xlfn.XLOOKUP(B11527,Carriers[Code],Carriers[Airline])</f>
        <v/>
      </c>
      <c r="D11527" t="n">
        <v>1734</v>
      </c>
      <c r="E11527" t="inlineStr">
        <is>
          <t>IAD</t>
        </is>
      </c>
      <c r="F11527" s="10" t="n">
        <v>545</v>
      </c>
      <c r="G11527" t="inlineStr">
        <is>
          <t>0001-0559</t>
        </is>
      </c>
      <c r="H11527" s="9">
        <f>INT(F11527/100)</f>
        <v/>
      </c>
      <c r="I11527" t="n">
        <v>6</v>
      </c>
      <c r="J11527" t="n">
        <v>0</v>
      </c>
      <c r="K11527" t="n">
        <v>9</v>
      </c>
      <c r="L11527" t="n">
        <v>0</v>
      </c>
      <c r="M11527" t="n">
        <v>0</v>
      </c>
      <c r="O11527" t="n">
        <v>0</v>
      </c>
    </row>
    <row r="11528">
      <c r="A11528" s="8" t="n">
        <v>46231</v>
      </c>
      <c r="B11528" t="inlineStr">
        <is>
          <t>UA</t>
        </is>
      </c>
      <c r="C11528" s="9">
        <f>_xlfn.XLOOKUP(B11528,Carriers[Code],Carriers[Airline])</f>
        <v/>
      </c>
      <c r="D11528" t="n">
        <v>1409</v>
      </c>
      <c r="E11528" t="inlineStr">
        <is>
          <t>IAH</t>
        </is>
      </c>
      <c r="F11528" s="10" t="n">
        <v>547</v>
      </c>
      <c r="G11528" t="inlineStr">
        <is>
          <t>0001-0559</t>
        </is>
      </c>
      <c r="H11528" s="9">
        <f>INT(F11528/100)</f>
        <v/>
      </c>
      <c r="I11528" t="n">
        <v>3</v>
      </c>
      <c r="J11528" t="n">
        <v>0</v>
      </c>
      <c r="K11528" t="n">
        <v>-12</v>
      </c>
      <c r="L11528" t="n">
        <v>0</v>
      </c>
      <c r="M11528" t="n">
        <v>0</v>
      </c>
      <c r="O11528" t="n">
        <v>0</v>
      </c>
    </row>
    <row r="11529">
      <c r="A11529" s="8" t="n">
        <v>46231</v>
      </c>
      <c r="B11529" t="inlineStr">
        <is>
          <t>WN</t>
        </is>
      </c>
      <c r="C11529" s="9">
        <f>_xlfn.XLOOKUP(B11529,Carriers[Code],Carriers[Airline])</f>
        <v/>
      </c>
      <c r="D11529" t="n">
        <v>752</v>
      </c>
      <c r="E11529" t="inlineStr">
        <is>
          <t>STL</t>
        </is>
      </c>
      <c r="F11529" s="10" t="n">
        <v>550</v>
      </c>
      <c r="G11529" t="inlineStr">
        <is>
          <t>0001-0559</t>
        </is>
      </c>
      <c r="H11529" s="9">
        <f>INT(F11529/100)</f>
        <v/>
      </c>
      <c r="I11529" t="n">
        <v>6</v>
      </c>
      <c r="J11529" t="n">
        <v>0</v>
      </c>
      <c r="K11529" t="n">
        <v>5</v>
      </c>
      <c r="L11529" t="n">
        <v>0</v>
      </c>
      <c r="M11529" t="n">
        <v>0</v>
      </c>
      <c r="O11529" t="n">
        <v>0</v>
      </c>
    </row>
    <row r="11530">
      <c r="A11530" s="8" t="n">
        <v>46231</v>
      </c>
      <c r="B11530" t="inlineStr">
        <is>
          <t>DL</t>
        </is>
      </c>
      <c r="C11530" s="9">
        <f>_xlfn.XLOOKUP(B11530,Carriers[Code],Carriers[Airline])</f>
        <v/>
      </c>
      <c r="D11530" t="n">
        <v>2303</v>
      </c>
      <c r="E11530" t="inlineStr">
        <is>
          <t>MSP</t>
        </is>
      </c>
      <c r="F11530" s="10" t="n">
        <v>555</v>
      </c>
      <c r="G11530" t="inlineStr">
        <is>
          <t>0001-0559</t>
        </is>
      </c>
      <c r="H11530" s="9">
        <f>INT(F11530/100)</f>
        <v/>
      </c>
      <c r="I11530" t="n">
        <v>-3</v>
      </c>
      <c r="J11530" t="n">
        <v>0</v>
      </c>
      <c r="K11530" t="n">
        <v>18</v>
      </c>
      <c r="L11530" t="n">
        <v>1</v>
      </c>
      <c r="M11530" t="n">
        <v>0</v>
      </c>
      <c r="O11530" t="n">
        <v>0</v>
      </c>
      <c r="P11530" t="n">
        <v>0</v>
      </c>
      <c r="Q11530" t="n">
        <v>0</v>
      </c>
      <c r="R11530" t="n">
        <v>18</v>
      </c>
      <c r="S11530" t="n">
        <v>0</v>
      </c>
      <c r="T11530" t="n">
        <v>0</v>
      </c>
    </row>
    <row r="11531">
      <c r="A11531" s="8" t="n">
        <v>46231</v>
      </c>
      <c r="B11531" t="inlineStr">
        <is>
          <t>AA</t>
        </is>
      </c>
      <c r="C11531" s="9">
        <f>_xlfn.XLOOKUP(B11531,Carriers[Code],Carriers[Airline])</f>
        <v/>
      </c>
      <c r="D11531" t="n">
        <v>873</v>
      </c>
      <c r="E11531" t="inlineStr">
        <is>
          <t>MIA</t>
        </is>
      </c>
      <c r="F11531" s="10" t="n">
        <v>600</v>
      </c>
      <c r="G11531" t="inlineStr">
        <is>
          <t>0600-0659</t>
        </is>
      </c>
      <c r="H11531" s="9">
        <f>INT(F11531/100)</f>
        <v/>
      </c>
      <c r="I11531" t="n">
        <v>-5</v>
      </c>
      <c r="J11531" t="n">
        <v>0</v>
      </c>
      <c r="K11531" t="n">
        <v>-26</v>
      </c>
      <c r="L11531" t="n">
        <v>0</v>
      </c>
      <c r="M11531" t="n">
        <v>0</v>
      </c>
      <c r="O11531" t="n">
        <v>0</v>
      </c>
    </row>
    <row r="11532">
      <c r="A11532" s="8" t="n">
        <v>46231</v>
      </c>
      <c r="B11532" t="inlineStr">
        <is>
          <t>AA</t>
        </is>
      </c>
      <c r="C11532" s="9">
        <f>_xlfn.XLOOKUP(B11532,Carriers[Code],Carriers[Airline])</f>
        <v/>
      </c>
      <c r="D11532" t="n">
        <v>2159</v>
      </c>
      <c r="E11532" t="inlineStr">
        <is>
          <t>DCA</t>
        </is>
      </c>
      <c r="F11532" s="10" t="n">
        <v>600</v>
      </c>
      <c r="G11532" t="inlineStr">
        <is>
          <t>0600-0659</t>
        </is>
      </c>
      <c r="H11532" s="9">
        <f>INT(F11532/100)</f>
        <v/>
      </c>
      <c r="I11532" t="n">
        <v>-10</v>
      </c>
      <c r="J11532" t="n">
        <v>0</v>
      </c>
      <c r="K11532" t="n">
        <v>-23</v>
      </c>
      <c r="L11532" t="n">
        <v>0</v>
      </c>
      <c r="M11532" t="n">
        <v>0</v>
      </c>
      <c r="O11532" t="n">
        <v>0</v>
      </c>
    </row>
    <row r="11533">
      <c r="A11533" s="8" t="n">
        <v>46231</v>
      </c>
      <c r="B11533" t="inlineStr">
        <is>
          <t>AA</t>
        </is>
      </c>
      <c r="C11533" s="9">
        <f>_xlfn.XLOOKUP(B11533,Carriers[Code],Carriers[Airline])</f>
        <v/>
      </c>
      <c r="D11533" t="n">
        <v>2527</v>
      </c>
      <c r="E11533" t="inlineStr">
        <is>
          <t>DFW</t>
        </is>
      </c>
      <c r="F11533" s="10" t="n">
        <v>600</v>
      </c>
      <c r="G11533" t="inlineStr">
        <is>
          <t>0600-0659</t>
        </is>
      </c>
      <c r="H11533" s="9">
        <f>INT(F11533/100)</f>
        <v/>
      </c>
      <c r="I11533" t="n">
        <v>-2</v>
      </c>
      <c r="J11533" t="n">
        <v>0</v>
      </c>
      <c r="K11533" t="n">
        <v>-10</v>
      </c>
      <c r="L11533" t="n">
        <v>0</v>
      </c>
      <c r="M11533" t="n">
        <v>0</v>
      </c>
      <c r="O11533" t="n">
        <v>0</v>
      </c>
    </row>
    <row r="11534">
      <c r="A11534" s="8" t="n">
        <v>46231</v>
      </c>
      <c r="B11534" t="inlineStr">
        <is>
          <t>B6</t>
        </is>
      </c>
      <c r="C11534" s="9">
        <f>_xlfn.XLOOKUP(B11534,Carriers[Code],Carriers[Airline])</f>
        <v/>
      </c>
      <c r="D11534" t="n">
        <v>287</v>
      </c>
      <c r="E11534" t="inlineStr">
        <is>
          <t>LAX</t>
        </is>
      </c>
      <c r="F11534" s="10" t="n">
        <v>600</v>
      </c>
      <c r="G11534" t="inlineStr">
        <is>
          <t>0600-0659</t>
        </is>
      </c>
      <c r="H11534" s="9">
        <f>INT(F11534/100)</f>
        <v/>
      </c>
      <c r="I11534" t="n">
        <v>-2</v>
      </c>
      <c r="J11534" t="n">
        <v>0</v>
      </c>
      <c r="K11534" t="n">
        <v>-6</v>
      </c>
      <c r="L11534" t="n">
        <v>0</v>
      </c>
      <c r="M11534" t="n">
        <v>0</v>
      </c>
      <c r="O11534" t="n">
        <v>0</v>
      </c>
    </row>
    <row r="11535">
      <c r="A11535" s="8" t="n">
        <v>46231</v>
      </c>
      <c r="B11535" t="inlineStr">
        <is>
          <t>B6</t>
        </is>
      </c>
      <c r="C11535" s="9">
        <f>_xlfn.XLOOKUP(B11535,Carriers[Code],Carriers[Airline])</f>
        <v/>
      </c>
      <c r="D11535" t="n">
        <v>761</v>
      </c>
      <c r="E11535" t="inlineStr">
        <is>
          <t>SJU</t>
        </is>
      </c>
      <c r="F11535" s="10" t="n">
        <v>600</v>
      </c>
      <c r="G11535" t="inlineStr">
        <is>
          <t>0600-0659</t>
        </is>
      </c>
      <c r="H11535" s="9">
        <f>INT(F11535/100)</f>
        <v/>
      </c>
      <c r="I11535" t="n">
        <v>23</v>
      </c>
      <c r="J11535" t="n">
        <v>1</v>
      </c>
      <c r="K11535" t="n">
        <v>43</v>
      </c>
      <c r="L11535" t="n">
        <v>1</v>
      </c>
      <c r="M11535" t="n">
        <v>0</v>
      </c>
      <c r="O11535" t="n">
        <v>0</v>
      </c>
      <c r="P11535" t="n">
        <v>23</v>
      </c>
      <c r="Q11535" t="n">
        <v>0</v>
      </c>
      <c r="R11535" t="n">
        <v>20</v>
      </c>
      <c r="S11535" t="n">
        <v>0</v>
      </c>
      <c r="T11535" t="n">
        <v>0</v>
      </c>
    </row>
    <row r="11536">
      <c r="A11536" s="8" t="n">
        <v>46231</v>
      </c>
      <c r="B11536" t="inlineStr">
        <is>
          <t>B6</t>
        </is>
      </c>
      <c r="C11536" s="9">
        <f>_xlfn.XLOOKUP(B11536,Carriers[Code],Carriers[Airline])</f>
        <v/>
      </c>
      <c r="D11536" t="n">
        <v>1439</v>
      </c>
      <c r="E11536" t="inlineStr">
        <is>
          <t>AUS</t>
        </is>
      </c>
      <c r="F11536" s="10" t="n">
        <v>600</v>
      </c>
      <c r="G11536" t="inlineStr">
        <is>
          <t>0600-0659</t>
        </is>
      </c>
      <c r="H11536" s="9">
        <f>INT(F11536/100)</f>
        <v/>
      </c>
      <c r="I11536" t="n">
        <v>-11</v>
      </c>
      <c r="J11536" t="n">
        <v>0</v>
      </c>
      <c r="K11536" t="n">
        <v>-40</v>
      </c>
      <c r="L11536" t="n">
        <v>0</v>
      </c>
      <c r="M11536" t="n">
        <v>0</v>
      </c>
      <c r="O11536" t="n">
        <v>0</v>
      </c>
    </row>
    <row r="11537">
      <c r="A11537" s="8" t="n">
        <v>46231</v>
      </c>
      <c r="B11537" t="inlineStr">
        <is>
          <t>UA</t>
        </is>
      </c>
      <c r="C11537" s="9">
        <f>_xlfn.XLOOKUP(B11537,Carriers[Code],Carriers[Airline])</f>
        <v/>
      </c>
      <c r="D11537" t="n">
        <v>1414</v>
      </c>
      <c r="E11537" t="inlineStr">
        <is>
          <t>ORD</t>
        </is>
      </c>
      <c r="F11537" s="10" t="n">
        <v>600</v>
      </c>
      <c r="G11537" t="inlineStr">
        <is>
          <t>0600-0659</t>
        </is>
      </c>
      <c r="H11537" s="9">
        <f>INT(F11537/100)</f>
        <v/>
      </c>
      <c r="I11537" t="n">
        <v>3</v>
      </c>
      <c r="J11537" t="n">
        <v>0</v>
      </c>
      <c r="K11537" t="n">
        <v>3</v>
      </c>
      <c r="L11537" t="n">
        <v>0</v>
      </c>
      <c r="M11537" t="n">
        <v>0</v>
      </c>
      <c r="O11537" t="n">
        <v>0</v>
      </c>
    </row>
    <row r="11538">
      <c r="A11538" s="8" t="n">
        <v>46231</v>
      </c>
      <c r="B11538" t="inlineStr">
        <is>
          <t>UA</t>
        </is>
      </c>
      <c r="C11538" s="9">
        <f>_xlfn.XLOOKUP(B11538,Carriers[Code],Carriers[Airline])</f>
        <v/>
      </c>
      <c r="D11538" t="n">
        <v>2441</v>
      </c>
      <c r="E11538" t="inlineStr">
        <is>
          <t>SFO</t>
        </is>
      </c>
      <c r="F11538" s="10" t="n">
        <v>600</v>
      </c>
      <c r="G11538" t="inlineStr">
        <is>
          <t>0600-0659</t>
        </is>
      </c>
      <c r="H11538" s="9">
        <f>INT(F11538/100)</f>
        <v/>
      </c>
      <c r="I11538" t="n">
        <v>-4</v>
      </c>
      <c r="J11538" t="n">
        <v>0</v>
      </c>
      <c r="K11538" t="n">
        <v>1</v>
      </c>
      <c r="L11538" t="n">
        <v>0</v>
      </c>
      <c r="M11538" t="n">
        <v>0</v>
      </c>
      <c r="O11538" t="n">
        <v>0</v>
      </c>
    </row>
    <row r="11539">
      <c r="A11539" s="8" t="n">
        <v>46231</v>
      </c>
      <c r="B11539" t="inlineStr">
        <is>
          <t>YX</t>
        </is>
      </c>
      <c r="C11539" s="9">
        <f>_xlfn.XLOOKUP(B11539,Carriers[Code],Carriers[Airline])</f>
        <v/>
      </c>
      <c r="D11539" t="n">
        <v>4424</v>
      </c>
      <c r="E11539" t="inlineStr">
        <is>
          <t>LGA</t>
        </is>
      </c>
      <c r="F11539" s="10" t="n">
        <v>600</v>
      </c>
      <c r="G11539" t="inlineStr">
        <is>
          <t>0600-0659</t>
        </is>
      </c>
      <c r="H11539" s="9">
        <f>INT(F11539/100)</f>
        <v/>
      </c>
      <c r="I11539" t="n">
        <v>-6</v>
      </c>
      <c r="J11539" t="n">
        <v>0</v>
      </c>
      <c r="K11539" t="n">
        <v>-20</v>
      </c>
      <c r="L11539" t="n">
        <v>0</v>
      </c>
      <c r="M11539" t="n">
        <v>0</v>
      </c>
      <c r="O11539" t="n">
        <v>0</v>
      </c>
    </row>
    <row r="11540">
      <c r="A11540" s="8" t="n">
        <v>46231</v>
      </c>
      <c r="B11540" t="inlineStr">
        <is>
          <t>YX</t>
        </is>
      </c>
      <c r="C11540" s="9">
        <f>_xlfn.XLOOKUP(B11540,Carriers[Code],Carriers[Airline])</f>
        <v/>
      </c>
      <c r="D11540" t="n">
        <v>5687</v>
      </c>
      <c r="E11540" t="inlineStr">
        <is>
          <t>DCA</t>
        </is>
      </c>
      <c r="F11540" s="10" t="n">
        <v>600</v>
      </c>
      <c r="G11540" t="inlineStr">
        <is>
          <t>0600-0659</t>
        </is>
      </c>
      <c r="H11540" s="9">
        <f>INT(F11540/100)</f>
        <v/>
      </c>
      <c r="I11540" t="n">
        <v>27</v>
      </c>
      <c r="J11540" t="n">
        <v>1</v>
      </c>
      <c r="K11540" t="n">
        <v>15</v>
      </c>
      <c r="L11540" t="n">
        <v>1</v>
      </c>
      <c r="M11540" t="n">
        <v>0</v>
      </c>
      <c r="O11540" t="n">
        <v>0</v>
      </c>
      <c r="P11540" t="n">
        <v>15</v>
      </c>
      <c r="Q11540" t="n">
        <v>0</v>
      </c>
      <c r="R11540" t="n">
        <v>0</v>
      </c>
      <c r="S11540" t="n">
        <v>0</v>
      </c>
      <c r="T11540" t="n">
        <v>0</v>
      </c>
    </row>
    <row r="11541">
      <c r="A11541" s="8" t="n">
        <v>46231</v>
      </c>
      <c r="B11541" t="inlineStr">
        <is>
          <t>YX</t>
        </is>
      </c>
      <c r="C11541" s="9">
        <f>_xlfn.XLOOKUP(B11541,Carriers[Code],Carriers[Airline])</f>
        <v/>
      </c>
      <c r="D11541" t="n">
        <v>5836</v>
      </c>
      <c r="E11541" t="inlineStr">
        <is>
          <t>LGA</t>
        </is>
      </c>
      <c r="F11541" s="10" t="n">
        <v>600</v>
      </c>
      <c r="G11541" t="inlineStr">
        <is>
          <t>0600-0659</t>
        </is>
      </c>
      <c r="H11541" s="9">
        <f>INT(F11541/100)</f>
        <v/>
      </c>
      <c r="I11541" t="n">
        <v>16</v>
      </c>
      <c r="J11541" t="n">
        <v>1</v>
      </c>
      <c r="K11541" t="n">
        <v>76</v>
      </c>
      <c r="L11541" t="n">
        <v>1</v>
      </c>
      <c r="M11541" t="n">
        <v>0</v>
      </c>
      <c r="O11541" t="n">
        <v>0</v>
      </c>
      <c r="P11541" t="n">
        <v>16</v>
      </c>
      <c r="Q11541" t="n">
        <v>0</v>
      </c>
      <c r="R11541" t="n">
        <v>60</v>
      </c>
      <c r="S11541" t="n">
        <v>0</v>
      </c>
      <c r="T11541" t="n">
        <v>0</v>
      </c>
    </row>
    <row r="11542">
      <c r="A11542" s="8" t="n">
        <v>46231</v>
      </c>
      <c r="B11542" t="inlineStr">
        <is>
          <t>AA</t>
        </is>
      </c>
      <c r="C11542" s="9">
        <f>_xlfn.XLOOKUP(B11542,Carriers[Code],Carriers[Airline])</f>
        <v/>
      </c>
      <c r="D11542" t="n">
        <v>1146</v>
      </c>
      <c r="E11542" t="inlineStr">
        <is>
          <t>PHL</t>
        </is>
      </c>
      <c r="F11542" s="10" t="n">
        <v>601</v>
      </c>
      <c r="G11542" t="inlineStr">
        <is>
          <t>0600-0659</t>
        </is>
      </c>
      <c r="H11542" s="9">
        <f>INT(F11542/100)</f>
        <v/>
      </c>
      <c r="I11542" t="n">
        <v>24</v>
      </c>
      <c r="J11542" t="n">
        <v>1</v>
      </c>
      <c r="K11542" t="n">
        <v>4</v>
      </c>
      <c r="L11542" t="n">
        <v>0</v>
      </c>
      <c r="M11542" t="n">
        <v>0</v>
      </c>
      <c r="O11542" t="n">
        <v>0</v>
      </c>
    </row>
    <row r="11543">
      <c r="A11543" s="8" t="n">
        <v>46231</v>
      </c>
      <c r="B11543" t="inlineStr">
        <is>
          <t>YX</t>
        </is>
      </c>
      <c r="C11543" s="9">
        <f>_xlfn.XLOOKUP(B11543,Carriers[Code],Carriers[Airline])</f>
        <v/>
      </c>
      <c r="D11543" t="n">
        <v>4401</v>
      </c>
      <c r="E11543" t="inlineStr">
        <is>
          <t>JFK</t>
        </is>
      </c>
      <c r="F11543" s="10" t="n">
        <v>601</v>
      </c>
      <c r="G11543" t="inlineStr">
        <is>
          <t>0600-0659</t>
        </is>
      </c>
      <c r="H11543" s="9">
        <f>INT(F11543/100)</f>
        <v/>
      </c>
      <c r="I11543" t="n">
        <v>-4</v>
      </c>
      <c r="J11543" t="n">
        <v>0</v>
      </c>
      <c r="K11543" t="n">
        <v>-17</v>
      </c>
      <c r="L11543" t="n">
        <v>0</v>
      </c>
      <c r="M11543" t="n">
        <v>0</v>
      </c>
      <c r="O11543" t="n">
        <v>0</v>
      </c>
    </row>
    <row r="11544">
      <c r="A11544" s="8" t="n">
        <v>46231</v>
      </c>
      <c r="B11544" t="inlineStr">
        <is>
          <t>AS</t>
        </is>
      </c>
      <c r="C11544" s="9">
        <f>_xlfn.XLOOKUP(B11544,Carriers[Code],Carriers[Airline])</f>
        <v/>
      </c>
      <c r="D11544" t="n">
        <v>311</v>
      </c>
      <c r="E11544" t="inlineStr">
        <is>
          <t>PDX</t>
        </is>
      </c>
      <c r="F11544" s="10" t="n">
        <v>603</v>
      </c>
      <c r="G11544" t="inlineStr">
        <is>
          <t>0600-0659</t>
        </is>
      </c>
      <c r="H11544" s="9">
        <f>INT(F11544/100)</f>
        <v/>
      </c>
      <c r="I11544" t="n">
        <v>24</v>
      </c>
      <c r="J11544" t="n">
        <v>1</v>
      </c>
      <c r="K11544" t="n">
        <v>49</v>
      </c>
      <c r="L11544" t="n">
        <v>1</v>
      </c>
      <c r="M11544" t="n">
        <v>0</v>
      </c>
      <c r="O11544" t="n">
        <v>0</v>
      </c>
      <c r="P11544" t="n">
        <v>24</v>
      </c>
      <c r="Q11544" t="n">
        <v>0</v>
      </c>
      <c r="R11544" t="n">
        <v>25</v>
      </c>
      <c r="S11544" t="n">
        <v>0</v>
      </c>
      <c r="T11544" t="n">
        <v>0</v>
      </c>
    </row>
    <row r="11545">
      <c r="A11545" s="8" t="n">
        <v>46231</v>
      </c>
      <c r="B11545" t="inlineStr">
        <is>
          <t>AA</t>
        </is>
      </c>
      <c r="C11545" s="9">
        <f>_xlfn.XLOOKUP(B11545,Carriers[Code],Carriers[Airline])</f>
        <v/>
      </c>
      <c r="D11545" t="n">
        <v>418</v>
      </c>
      <c r="E11545" t="inlineStr">
        <is>
          <t>CLT</t>
        </is>
      </c>
      <c r="F11545" s="10" t="n">
        <v>605</v>
      </c>
      <c r="G11545" t="inlineStr">
        <is>
          <t>0600-0659</t>
        </is>
      </c>
      <c r="H11545" s="9">
        <f>INT(F11545/100)</f>
        <v/>
      </c>
      <c r="I11545" t="n">
        <v>-2</v>
      </c>
      <c r="J11545" t="n">
        <v>0</v>
      </c>
      <c r="K11545" t="n">
        <v>-12</v>
      </c>
      <c r="L11545" t="n">
        <v>0</v>
      </c>
      <c r="M11545" t="n">
        <v>0</v>
      </c>
      <c r="O11545" t="n">
        <v>0</v>
      </c>
    </row>
    <row r="11546">
      <c r="A11546" s="8" t="n">
        <v>46231</v>
      </c>
      <c r="B11546" t="inlineStr">
        <is>
          <t>B6</t>
        </is>
      </c>
      <c r="C11546" s="9">
        <f>_xlfn.XLOOKUP(B11546,Carriers[Code],Carriers[Airline])</f>
        <v/>
      </c>
      <c r="D11546" t="n">
        <v>619</v>
      </c>
      <c r="E11546" t="inlineStr">
        <is>
          <t>SAN</t>
        </is>
      </c>
      <c r="F11546" s="10" t="n">
        <v>605</v>
      </c>
      <c r="G11546" t="inlineStr">
        <is>
          <t>0600-0659</t>
        </is>
      </c>
      <c r="H11546" s="9">
        <f>INT(F11546/100)</f>
        <v/>
      </c>
      <c r="I11546" t="n">
        <v>-13</v>
      </c>
      <c r="J11546" t="n">
        <v>0</v>
      </c>
      <c r="K11546" t="n">
        <v>-30</v>
      </c>
      <c r="L11546" t="n">
        <v>0</v>
      </c>
      <c r="M11546" t="n">
        <v>0</v>
      </c>
      <c r="O11546" t="n">
        <v>0</v>
      </c>
    </row>
    <row r="11547">
      <c r="A11547" s="8" t="n">
        <v>46231</v>
      </c>
      <c r="B11547" t="inlineStr">
        <is>
          <t>B6</t>
        </is>
      </c>
      <c r="C11547" s="9">
        <f>_xlfn.XLOOKUP(B11547,Carriers[Code],Carriers[Airline])</f>
        <v/>
      </c>
      <c r="D11547" t="n">
        <v>2255</v>
      </c>
      <c r="E11547" t="inlineStr">
        <is>
          <t>DCA</t>
        </is>
      </c>
      <c r="F11547" s="10" t="n">
        <v>605</v>
      </c>
      <c r="G11547" t="inlineStr">
        <is>
          <t>0600-0659</t>
        </is>
      </c>
      <c r="H11547" s="9">
        <f>INT(F11547/100)</f>
        <v/>
      </c>
      <c r="I11547" t="n">
        <v>-7</v>
      </c>
      <c r="J11547" t="n">
        <v>0</v>
      </c>
      <c r="K11547" t="n">
        <v>13</v>
      </c>
      <c r="L11547" t="n">
        <v>0</v>
      </c>
      <c r="M11547" t="n">
        <v>0</v>
      </c>
      <c r="O11547" t="n">
        <v>0</v>
      </c>
    </row>
    <row r="11548">
      <c r="A11548" s="8" t="n">
        <v>46231</v>
      </c>
      <c r="B11548" t="inlineStr">
        <is>
          <t>DL</t>
        </is>
      </c>
      <c r="C11548" s="9">
        <f>_xlfn.XLOOKUP(B11548,Carriers[Code],Carriers[Airline])</f>
        <v/>
      </c>
      <c r="D11548" t="n">
        <v>859</v>
      </c>
      <c r="E11548" t="inlineStr">
        <is>
          <t>SLC</t>
        </is>
      </c>
      <c r="F11548" s="10" t="n">
        <v>605</v>
      </c>
      <c r="G11548" t="inlineStr">
        <is>
          <t>0600-0659</t>
        </is>
      </c>
      <c r="H11548" s="9">
        <f>INT(F11548/100)</f>
        <v/>
      </c>
      <c r="I11548" t="n">
        <v>-2</v>
      </c>
      <c r="J11548" t="n">
        <v>0</v>
      </c>
      <c r="K11548" t="n">
        <v>6</v>
      </c>
      <c r="L11548" t="n">
        <v>0</v>
      </c>
      <c r="M11548" t="n">
        <v>0</v>
      </c>
      <c r="O11548" t="n">
        <v>0</v>
      </c>
    </row>
    <row r="11549">
      <c r="A11549" s="8" t="n">
        <v>46231</v>
      </c>
      <c r="B11549" t="inlineStr">
        <is>
          <t>DL</t>
        </is>
      </c>
      <c r="C11549" s="9">
        <f>_xlfn.XLOOKUP(B11549,Carriers[Code],Carriers[Airline])</f>
        <v/>
      </c>
      <c r="D11549" t="n">
        <v>2611</v>
      </c>
      <c r="E11549" t="inlineStr">
        <is>
          <t>JFK</t>
        </is>
      </c>
      <c r="F11549" s="10" t="n">
        <v>605</v>
      </c>
      <c r="G11549" t="inlineStr">
        <is>
          <t>0600-0659</t>
        </is>
      </c>
      <c r="H11549" s="9">
        <f>INT(F11549/100)</f>
        <v/>
      </c>
      <c r="I11549" t="n">
        <v>-3</v>
      </c>
      <c r="J11549" t="n">
        <v>0</v>
      </c>
      <c r="K11549" t="n">
        <v>-21</v>
      </c>
      <c r="L11549" t="n">
        <v>0</v>
      </c>
      <c r="M11549" t="n">
        <v>0</v>
      </c>
      <c r="O11549" t="n">
        <v>0</v>
      </c>
    </row>
    <row r="11550">
      <c r="A11550" s="8" t="n">
        <v>46231</v>
      </c>
      <c r="B11550" t="inlineStr">
        <is>
          <t>UA</t>
        </is>
      </c>
      <c r="C11550" s="9">
        <f>_xlfn.XLOOKUP(B11550,Carriers[Code],Carriers[Airline])</f>
        <v/>
      </c>
      <c r="D11550" t="n">
        <v>1833</v>
      </c>
      <c r="E11550" t="inlineStr">
        <is>
          <t>EWR</t>
        </is>
      </c>
      <c r="F11550" s="10" t="n">
        <v>605</v>
      </c>
      <c r="G11550" t="inlineStr">
        <is>
          <t>0600-0659</t>
        </is>
      </c>
      <c r="H11550" s="9">
        <f>INT(F11550/100)</f>
        <v/>
      </c>
      <c r="I11550" t="n">
        <v>-6</v>
      </c>
      <c r="J11550" t="n">
        <v>0</v>
      </c>
      <c r="K11550" t="n">
        <v>-14</v>
      </c>
      <c r="L11550" t="n">
        <v>0</v>
      </c>
      <c r="M11550" t="n">
        <v>0</v>
      </c>
      <c r="O11550" t="n">
        <v>0</v>
      </c>
    </row>
    <row r="11551">
      <c r="A11551" s="8" t="n">
        <v>46231</v>
      </c>
      <c r="B11551" t="inlineStr">
        <is>
          <t>DL</t>
        </is>
      </c>
      <c r="C11551" s="9">
        <f>_xlfn.XLOOKUP(B11551,Carriers[Code],Carriers[Airline])</f>
        <v/>
      </c>
      <c r="D11551" t="n">
        <v>675</v>
      </c>
      <c r="E11551" t="inlineStr">
        <is>
          <t>MCI</t>
        </is>
      </c>
      <c r="F11551" s="10" t="n">
        <v>610</v>
      </c>
      <c r="G11551" t="inlineStr">
        <is>
          <t>0600-0659</t>
        </is>
      </c>
      <c r="H11551" s="9">
        <f>INT(F11551/100)</f>
        <v/>
      </c>
      <c r="I11551" t="n">
        <v>-11</v>
      </c>
      <c r="J11551" t="n">
        <v>0</v>
      </c>
      <c r="K11551" t="n">
        <v>-5</v>
      </c>
      <c r="L11551" t="n">
        <v>0</v>
      </c>
      <c r="M11551" t="n">
        <v>0</v>
      </c>
      <c r="O11551" t="n">
        <v>0</v>
      </c>
    </row>
    <row r="11552">
      <c r="A11552" s="8" t="n">
        <v>46231</v>
      </c>
      <c r="B11552" t="inlineStr">
        <is>
          <t>B6</t>
        </is>
      </c>
      <c r="C11552" s="9">
        <f>_xlfn.XLOOKUP(B11552,Carriers[Code],Carriers[Airline])</f>
        <v/>
      </c>
      <c r="D11552" t="n">
        <v>1207</v>
      </c>
      <c r="E11552" t="inlineStr">
        <is>
          <t>BNA</t>
        </is>
      </c>
      <c r="F11552" s="10" t="n">
        <v>619</v>
      </c>
      <c r="G11552" t="inlineStr">
        <is>
          <t>0600-0659</t>
        </is>
      </c>
      <c r="H11552" s="9">
        <f>INT(F11552/100)</f>
        <v/>
      </c>
      <c r="I11552" t="n">
        <v>1</v>
      </c>
      <c r="J11552" t="n">
        <v>0</v>
      </c>
      <c r="K11552" t="n">
        <v>-8</v>
      </c>
      <c r="L11552" t="n">
        <v>0</v>
      </c>
      <c r="M11552" t="n">
        <v>0</v>
      </c>
      <c r="O11552" t="n">
        <v>0</v>
      </c>
    </row>
    <row r="11553">
      <c r="A11553" s="8" t="n">
        <v>46231</v>
      </c>
      <c r="B11553" t="inlineStr">
        <is>
          <t>DL</t>
        </is>
      </c>
      <c r="C11553" s="9">
        <f>_xlfn.XLOOKUP(B11553,Carriers[Code],Carriers[Airline])</f>
        <v/>
      </c>
      <c r="D11553" t="n">
        <v>479</v>
      </c>
      <c r="E11553" t="inlineStr">
        <is>
          <t>LAX</t>
        </is>
      </c>
      <c r="F11553" s="10" t="n">
        <v>620</v>
      </c>
      <c r="G11553" t="inlineStr">
        <is>
          <t>0600-0659</t>
        </is>
      </c>
      <c r="H11553" s="9">
        <f>INT(F11553/100)</f>
        <v/>
      </c>
      <c r="I11553" t="n">
        <v>-3</v>
      </c>
      <c r="J11553" t="n">
        <v>0</v>
      </c>
      <c r="K11553" t="n">
        <v>-15</v>
      </c>
      <c r="L11553" t="n">
        <v>0</v>
      </c>
      <c r="M11553" t="n">
        <v>0</v>
      </c>
      <c r="O11553" t="n">
        <v>0</v>
      </c>
    </row>
    <row r="11554">
      <c r="A11554" s="8" t="n">
        <v>46231</v>
      </c>
      <c r="B11554" t="inlineStr">
        <is>
          <t>DL</t>
        </is>
      </c>
      <c r="C11554" s="9">
        <f>_xlfn.XLOOKUP(B11554,Carriers[Code],Carriers[Airline])</f>
        <v/>
      </c>
      <c r="D11554" t="n">
        <v>2066</v>
      </c>
      <c r="E11554" t="inlineStr">
        <is>
          <t>RDU</t>
        </is>
      </c>
      <c r="F11554" s="10" t="n">
        <v>620</v>
      </c>
      <c r="G11554" t="inlineStr">
        <is>
          <t>0600-0659</t>
        </is>
      </c>
      <c r="H11554" s="9">
        <f>INT(F11554/100)</f>
        <v/>
      </c>
      <c r="I11554" t="n">
        <v>-5</v>
      </c>
      <c r="J11554" t="n">
        <v>0</v>
      </c>
      <c r="K11554" t="n">
        <v>-18</v>
      </c>
      <c r="L11554" t="n">
        <v>0</v>
      </c>
      <c r="M11554" t="n">
        <v>0</v>
      </c>
      <c r="O11554" t="n">
        <v>0</v>
      </c>
    </row>
    <row r="11555">
      <c r="A11555" s="8" t="n">
        <v>46231</v>
      </c>
      <c r="B11555" t="inlineStr">
        <is>
          <t>B6</t>
        </is>
      </c>
      <c r="C11555" s="9">
        <f>_xlfn.XLOOKUP(B11555,Carriers[Code],Carriers[Airline])</f>
        <v/>
      </c>
      <c r="D11555" t="n">
        <v>891</v>
      </c>
      <c r="E11555" t="inlineStr">
        <is>
          <t>TPA</t>
        </is>
      </c>
      <c r="F11555" s="10" t="n">
        <v>625</v>
      </c>
      <c r="G11555" t="inlineStr">
        <is>
          <t>0600-0659</t>
        </is>
      </c>
      <c r="H11555" s="9">
        <f>INT(F11555/100)</f>
        <v/>
      </c>
      <c r="I11555" t="n">
        <v>-7</v>
      </c>
      <c r="J11555" t="n">
        <v>0</v>
      </c>
      <c r="K11555" t="n">
        <v>-25</v>
      </c>
      <c r="L11555" t="n">
        <v>0</v>
      </c>
      <c r="M11555" t="n">
        <v>0</v>
      </c>
      <c r="O11555" t="n">
        <v>0</v>
      </c>
    </row>
    <row r="11556">
      <c r="A11556" s="8" t="n">
        <v>46231</v>
      </c>
      <c r="B11556" t="inlineStr">
        <is>
          <t>YX</t>
        </is>
      </c>
      <c r="C11556" s="9">
        <f>_xlfn.XLOOKUP(B11556,Carriers[Code],Carriers[Airline])</f>
        <v/>
      </c>
      <c r="D11556" t="n">
        <v>5626</v>
      </c>
      <c r="E11556" t="inlineStr">
        <is>
          <t>CLT</t>
        </is>
      </c>
      <c r="F11556" s="10" t="n">
        <v>625</v>
      </c>
      <c r="G11556" t="inlineStr">
        <is>
          <t>0600-0659</t>
        </is>
      </c>
      <c r="H11556" s="9">
        <f>INT(F11556/100)</f>
        <v/>
      </c>
      <c r="I11556" t="n">
        <v>-10</v>
      </c>
      <c r="J11556" t="n">
        <v>0</v>
      </c>
      <c r="K11556" t="n">
        <v>-11</v>
      </c>
      <c r="L11556" t="n">
        <v>0</v>
      </c>
      <c r="M11556" t="n">
        <v>0</v>
      </c>
      <c r="O11556" t="n">
        <v>0</v>
      </c>
    </row>
    <row r="11557">
      <c r="A11557" s="8" t="n">
        <v>46231</v>
      </c>
      <c r="B11557" t="inlineStr">
        <is>
          <t>YX</t>
        </is>
      </c>
      <c r="C11557" s="9">
        <f>_xlfn.XLOOKUP(B11557,Carriers[Code],Carriers[Airline])</f>
        <v/>
      </c>
      <c r="D11557" t="n">
        <v>5764</v>
      </c>
      <c r="E11557" t="inlineStr">
        <is>
          <t>EWR</t>
        </is>
      </c>
      <c r="F11557" s="10" t="n">
        <v>625</v>
      </c>
      <c r="G11557" t="inlineStr">
        <is>
          <t>0600-0659</t>
        </is>
      </c>
      <c r="H11557" s="9">
        <f>INT(F11557/100)</f>
        <v/>
      </c>
      <c r="I11557" t="n">
        <v>-8</v>
      </c>
      <c r="J11557" t="n">
        <v>0</v>
      </c>
      <c r="K11557" t="n">
        <v>-14</v>
      </c>
      <c r="L11557" t="n">
        <v>0</v>
      </c>
      <c r="M11557" t="n">
        <v>0</v>
      </c>
      <c r="O11557" t="n">
        <v>0</v>
      </c>
    </row>
    <row r="11558">
      <c r="A11558" s="8" t="n">
        <v>46231</v>
      </c>
      <c r="B11558" t="inlineStr">
        <is>
          <t>B6</t>
        </is>
      </c>
      <c r="C11558" s="9">
        <f>_xlfn.XLOOKUP(B11558,Carriers[Code],Carriers[Airline])</f>
        <v/>
      </c>
      <c r="D11558" t="n">
        <v>493</v>
      </c>
      <c r="E11558" t="inlineStr">
        <is>
          <t>DEN</t>
        </is>
      </c>
      <c r="F11558" s="10" t="n">
        <v>630</v>
      </c>
      <c r="G11558" t="inlineStr">
        <is>
          <t>0600-0659</t>
        </is>
      </c>
      <c r="H11558" s="9">
        <f>INT(F11558/100)</f>
        <v/>
      </c>
      <c r="I11558" t="n">
        <v>30</v>
      </c>
      <c r="J11558" t="n">
        <v>1</v>
      </c>
      <c r="K11558" t="n">
        <v>31</v>
      </c>
      <c r="L11558" t="n">
        <v>1</v>
      </c>
      <c r="M11558" t="n">
        <v>0</v>
      </c>
      <c r="O11558" t="n">
        <v>0</v>
      </c>
      <c r="P11558" t="n">
        <v>30</v>
      </c>
      <c r="Q11558" t="n">
        <v>0</v>
      </c>
      <c r="R11558" t="n">
        <v>1</v>
      </c>
      <c r="S11558" t="n">
        <v>0</v>
      </c>
      <c r="T11558" t="n">
        <v>0</v>
      </c>
    </row>
    <row r="11559">
      <c r="A11559" s="8" t="n">
        <v>46231</v>
      </c>
      <c r="B11559" t="inlineStr">
        <is>
          <t>B6</t>
        </is>
      </c>
      <c r="C11559" s="9">
        <f>_xlfn.XLOOKUP(B11559,Carriers[Code],Carriers[Airline])</f>
        <v/>
      </c>
      <c r="D11559" t="n">
        <v>1883</v>
      </c>
      <c r="E11559" t="inlineStr">
        <is>
          <t>RDU</t>
        </is>
      </c>
      <c r="F11559" s="10" t="n">
        <v>630</v>
      </c>
      <c r="G11559" t="inlineStr">
        <is>
          <t>0600-0659</t>
        </is>
      </c>
      <c r="H11559" s="9">
        <f>INT(F11559/100)</f>
        <v/>
      </c>
      <c r="I11559" t="n">
        <v>22</v>
      </c>
      <c r="J11559" t="n">
        <v>1</v>
      </c>
      <c r="K11559" t="n">
        <v>0</v>
      </c>
      <c r="L11559" t="n">
        <v>0</v>
      </c>
      <c r="M11559" t="n">
        <v>0</v>
      </c>
      <c r="O11559" t="n">
        <v>0</v>
      </c>
    </row>
    <row r="11560">
      <c r="A11560" s="8" t="n">
        <v>46231</v>
      </c>
      <c r="B11560" t="inlineStr">
        <is>
          <t>DL</t>
        </is>
      </c>
      <c r="C11560" s="9">
        <f>_xlfn.XLOOKUP(B11560,Carriers[Code],Carriers[Airline])</f>
        <v/>
      </c>
      <c r="D11560" t="n">
        <v>1410</v>
      </c>
      <c r="E11560" t="inlineStr">
        <is>
          <t>AUS</t>
        </is>
      </c>
      <c r="F11560" s="10" t="n">
        <v>630</v>
      </c>
      <c r="G11560" t="inlineStr">
        <is>
          <t>0600-0659</t>
        </is>
      </c>
      <c r="H11560" s="9">
        <f>INT(F11560/100)</f>
        <v/>
      </c>
      <c r="I11560" t="n">
        <v>13</v>
      </c>
      <c r="J11560" t="n">
        <v>0</v>
      </c>
      <c r="K11560" t="n">
        <v>-5</v>
      </c>
      <c r="L11560" t="n">
        <v>0</v>
      </c>
      <c r="M11560" t="n">
        <v>0</v>
      </c>
      <c r="O11560" t="n">
        <v>0</v>
      </c>
    </row>
    <row r="11561">
      <c r="A11561" s="8" t="n">
        <v>46231</v>
      </c>
      <c r="B11561" t="inlineStr">
        <is>
          <t>B6</t>
        </is>
      </c>
      <c r="C11561" s="9">
        <f>_xlfn.XLOOKUP(B11561,Carriers[Code],Carriers[Airline])</f>
        <v/>
      </c>
      <c r="D11561" t="n">
        <v>1333</v>
      </c>
      <c r="E11561" t="inlineStr">
        <is>
          <t>SFO</t>
        </is>
      </c>
      <c r="F11561" s="10" t="n">
        <v>635</v>
      </c>
      <c r="G11561" t="inlineStr">
        <is>
          <t>0600-0659</t>
        </is>
      </c>
      <c r="H11561" s="9">
        <f>INT(F11561/100)</f>
        <v/>
      </c>
      <c r="I11561" t="n">
        <v>9</v>
      </c>
      <c r="J11561" t="n">
        <v>0</v>
      </c>
      <c r="K11561" t="n">
        <v>43</v>
      </c>
      <c r="L11561" t="n">
        <v>1</v>
      </c>
      <c r="M11561" t="n">
        <v>0</v>
      </c>
      <c r="O11561" t="n">
        <v>0</v>
      </c>
      <c r="P11561" t="n">
        <v>0</v>
      </c>
      <c r="Q11561" t="n">
        <v>0</v>
      </c>
      <c r="R11561" t="n">
        <v>34</v>
      </c>
      <c r="S11561" t="n">
        <v>0</v>
      </c>
      <c r="T11561" t="n">
        <v>9</v>
      </c>
    </row>
    <row r="11562">
      <c r="A11562" s="8" t="n">
        <v>46231</v>
      </c>
      <c r="B11562" t="inlineStr">
        <is>
          <t>YX</t>
        </is>
      </c>
      <c r="C11562" s="9">
        <f>_xlfn.XLOOKUP(B11562,Carriers[Code],Carriers[Airline])</f>
        <v/>
      </c>
      <c r="D11562" t="n">
        <v>5703</v>
      </c>
      <c r="E11562" t="inlineStr">
        <is>
          <t>BWI</t>
        </is>
      </c>
      <c r="F11562" s="10" t="n">
        <v>635</v>
      </c>
      <c r="G11562" t="inlineStr">
        <is>
          <t>0600-0659</t>
        </is>
      </c>
      <c r="H11562" s="9">
        <f>INT(F11562/100)</f>
        <v/>
      </c>
      <c r="I11562" t="n">
        <v>-5</v>
      </c>
      <c r="J11562" t="n">
        <v>0</v>
      </c>
      <c r="K11562" t="n">
        <v>-17</v>
      </c>
      <c r="L11562" t="n">
        <v>0</v>
      </c>
      <c r="M11562" t="n">
        <v>0</v>
      </c>
      <c r="O11562" t="n">
        <v>0</v>
      </c>
    </row>
    <row r="11563">
      <c r="A11563" s="8" t="n">
        <v>46231</v>
      </c>
      <c r="B11563" t="inlineStr">
        <is>
          <t>B6</t>
        </is>
      </c>
      <c r="C11563" s="9">
        <f>_xlfn.XLOOKUP(B11563,Carriers[Code],Carriers[Airline])</f>
        <v/>
      </c>
      <c r="D11563" t="n">
        <v>165</v>
      </c>
      <c r="E11563" t="inlineStr">
        <is>
          <t>RSW</t>
        </is>
      </c>
      <c r="F11563" s="10" t="n">
        <v>645</v>
      </c>
      <c r="G11563" t="inlineStr">
        <is>
          <t>0600-0659</t>
        </is>
      </c>
      <c r="H11563" s="9">
        <f>INT(F11563/100)</f>
        <v/>
      </c>
      <c r="I11563" t="n">
        <v>-4</v>
      </c>
      <c r="J11563" t="n">
        <v>0</v>
      </c>
      <c r="K11563" t="n">
        <v>-35</v>
      </c>
      <c r="L11563" t="n">
        <v>0</v>
      </c>
      <c r="M11563" t="n">
        <v>0</v>
      </c>
      <c r="O11563" t="n">
        <v>0</v>
      </c>
    </row>
    <row r="11564">
      <c r="A11564" s="8" t="n">
        <v>46231</v>
      </c>
      <c r="B11564" t="inlineStr">
        <is>
          <t>DL</t>
        </is>
      </c>
      <c r="C11564" s="9">
        <f>_xlfn.XLOOKUP(B11564,Carriers[Code],Carriers[Airline])</f>
        <v/>
      </c>
      <c r="D11564" t="n">
        <v>695</v>
      </c>
      <c r="E11564" t="inlineStr">
        <is>
          <t>ATL</t>
        </is>
      </c>
      <c r="F11564" s="10" t="n">
        <v>645</v>
      </c>
      <c r="G11564" t="inlineStr">
        <is>
          <t>0600-0659</t>
        </is>
      </c>
      <c r="H11564" s="9">
        <f>INT(F11564/100)</f>
        <v/>
      </c>
      <c r="I11564" t="n">
        <v>19</v>
      </c>
      <c r="J11564" t="n">
        <v>1</v>
      </c>
      <c r="K11564" t="n">
        <v>6</v>
      </c>
      <c r="L11564" t="n">
        <v>0</v>
      </c>
      <c r="M11564" t="n">
        <v>0</v>
      </c>
      <c r="O11564" t="n">
        <v>0</v>
      </c>
    </row>
    <row r="11565">
      <c r="A11565" s="8" t="n">
        <v>46231</v>
      </c>
      <c r="B11565" t="inlineStr">
        <is>
          <t>YX</t>
        </is>
      </c>
      <c r="C11565" s="9">
        <f>_xlfn.XLOOKUP(B11565,Carriers[Code],Carriers[Airline])</f>
        <v/>
      </c>
      <c r="D11565" t="n">
        <v>5845</v>
      </c>
      <c r="E11565" t="inlineStr">
        <is>
          <t>PHL</t>
        </is>
      </c>
      <c r="F11565" s="10" t="n">
        <v>650</v>
      </c>
      <c r="G11565" t="inlineStr">
        <is>
          <t>0600-0659</t>
        </is>
      </c>
      <c r="H11565" s="9">
        <f>INT(F11565/100)</f>
        <v/>
      </c>
      <c r="I11565" t="n">
        <v>-5</v>
      </c>
      <c r="J11565" t="n">
        <v>0</v>
      </c>
      <c r="K11565" t="n">
        <v>-20</v>
      </c>
      <c r="L11565" t="n">
        <v>0</v>
      </c>
      <c r="M11565" t="n">
        <v>0</v>
      </c>
      <c r="O11565" t="n">
        <v>0</v>
      </c>
    </row>
    <row r="11566">
      <c r="A11566" s="8" t="n">
        <v>46231</v>
      </c>
      <c r="B11566" t="inlineStr">
        <is>
          <t>AA</t>
        </is>
      </c>
      <c r="C11566" s="9">
        <f>_xlfn.XLOOKUP(B11566,Carriers[Code],Carriers[Airline])</f>
        <v/>
      </c>
      <c r="D11566" t="n">
        <v>1462</v>
      </c>
      <c r="E11566" t="inlineStr">
        <is>
          <t>CLT</t>
        </is>
      </c>
      <c r="F11566" s="10" t="n">
        <v>700</v>
      </c>
      <c r="G11566" t="inlineStr">
        <is>
          <t>0700-0759</t>
        </is>
      </c>
      <c r="H11566" s="9">
        <f>INT(F11566/100)</f>
        <v/>
      </c>
      <c r="I11566" t="n">
        <v>-8</v>
      </c>
      <c r="J11566" t="n">
        <v>0</v>
      </c>
      <c r="K11566" t="n">
        <v>-20</v>
      </c>
      <c r="L11566" t="n">
        <v>0</v>
      </c>
      <c r="M11566" t="n">
        <v>0</v>
      </c>
      <c r="O11566" t="n">
        <v>0</v>
      </c>
    </row>
    <row r="11567">
      <c r="A11567" s="8" t="n">
        <v>46231</v>
      </c>
      <c r="B11567" t="inlineStr">
        <is>
          <t>AA</t>
        </is>
      </c>
      <c r="C11567" s="9">
        <f>_xlfn.XLOOKUP(B11567,Carriers[Code],Carriers[Airline])</f>
        <v/>
      </c>
      <c r="D11567" t="n">
        <v>1509</v>
      </c>
      <c r="E11567" t="inlineStr">
        <is>
          <t>ORD</t>
        </is>
      </c>
      <c r="F11567" s="10" t="n">
        <v>700</v>
      </c>
      <c r="G11567" t="inlineStr">
        <is>
          <t>0700-0759</t>
        </is>
      </c>
      <c r="H11567" s="9">
        <f>INT(F11567/100)</f>
        <v/>
      </c>
      <c r="I11567" t="n">
        <v>-7</v>
      </c>
      <c r="J11567" t="n">
        <v>0</v>
      </c>
      <c r="K11567" t="n">
        <v>24</v>
      </c>
      <c r="L11567" t="n">
        <v>1</v>
      </c>
      <c r="M11567" t="n">
        <v>0</v>
      </c>
      <c r="O11567" t="n">
        <v>0</v>
      </c>
      <c r="P11567" t="n">
        <v>0</v>
      </c>
      <c r="Q11567" t="n">
        <v>0</v>
      </c>
      <c r="R11567" t="n">
        <v>24</v>
      </c>
      <c r="S11567" t="n">
        <v>0</v>
      </c>
      <c r="T11567" t="n">
        <v>0</v>
      </c>
    </row>
    <row r="11568">
      <c r="A11568" s="8" t="n">
        <v>46231</v>
      </c>
      <c r="B11568" t="inlineStr">
        <is>
          <t>AA</t>
        </is>
      </c>
      <c r="C11568" s="9">
        <f>_xlfn.XLOOKUP(B11568,Carriers[Code],Carriers[Airline])</f>
        <v/>
      </c>
      <c r="D11568" t="n">
        <v>2315</v>
      </c>
      <c r="E11568" t="inlineStr">
        <is>
          <t>PHX</t>
        </is>
      </c>
      <c r="F11568" s="10" t="n">
        <v>700</v>
      </c>
      <c r="G11568" t="inlineStr">
        <is>
          <t>0700-0759</t>
        </is>
      </c>
      <c r="H11568" s="9">
        <f>INT(F11568/100)</f>
        <v/>
      </c>
      <c r="I11568" t="n">
        <v>-4</v>
      </c>
      <c r="J11568" t="n">
        <v>0</v>
      </c>
      <c r="K11568" t="n">
        <v>7</v>
      </c>
      <c r="L11568" t="n">
        <v>0</v>
      </c>
      <c r="M11568" t="n">
        <v>0</v>
      </c>
      <c r="O11568" t="n">
        <v>0</v>
      </c>
    </row>
    <row r="11569">
      <c r="A11569" s="8" t="n">
        <v>46231</v>
      </c>
      <c r="B11569" t="inlineStr">
        <is>
          <t>AA</t>
        </is>
      </c>
      <c r="C11569" s="9">
        <f>_xlfn.XLOOKUP(B11569,Carriers[Code],Carriers[Airline])</f>
        <v/>
      </c>
      <c r="D11569" t="n">
        <v>2455</v>
      </c>
      <c r="E11569" t="inlineStr">
        <is>
          <t>LAX</t>
        </is>
      </c>
      <c r="F11569" s="10" t="n">
        <v>700</v>
      </c>
      <c r="G11569" t="inlineStr">
        <is>
          <t>0700-0759</t>
        </is>
      </c>
      <c r="H11569" s="9">
        <f>INT(F11569/100)</f>
        <v/>
      </c>
      <c r="I11569" t="n">
        <v>93</v>
      </c>
      <c r="J11569" t="n">
        <v>1</v>
      </c>
      <c r="K11569" t="n">
        <v>91</v>
      </c>
      <c r="L11569" t="n">
        <v>1</v>
      </c>
      <c r="M11569" t="n">
        <v>0</v>
      </c>
      <c r="O11569" t="n">
        <v>0</v>
      </c>
      <c r="P11569" t="n">
        <v>15</v>
      </c>
      <c r="Q11569" t="n">
        <v>0</v>
      </c>
      <c r="R11569" t="n">
        <v>0</v>
      </c>
      <c r="S11569" t="n">
        <v>0</v>
      </c>
      <c r="T11569" t="n">
        <v>76</v>
      </c>
    </row>
    <row r="11570">
      <c r="A11570" s="8" t="n">
        <v>46231</v>
      </c>
      <c r="B11570" t="inlineStr">
        <is>
          <t>AA</t>
        </is>
      </c>
      <c r="C11570" s="9">
        <f>_xlfn.XLOOKUP(B11570,Carriers[Code],Carriers[Airline])</f>
        <v/>
      </c>
      <c r="D11570" t="n">
        <v>2555</v>
      </c>
      <c r="E11570" t="inlineStr">
        <is>
          <t>DFW</t>
        </is>
      </c>
      <c r="F11570" s="10" t="n">
        <v>700</v>
      </c>
      <c r="G11570" t="inlineStr">
        <is>
          <t>0700-0759</t>
        </is>
      </c>
      <c r="H11570" s="9">
        <f>INT(F11570/100)</f>
        <v/>
      </c>
      <c r="I11570" t="n">
        <v>-1</v>
      </c>
      <c r="J11570" t="n">
        <v>0</v>
      </c>
      <c r="K11570" t="n">
        <v>-22</v>
      </c>
      <c r="L11570" t="n">
        <v>0</v>
      </c>
      <c r="M11570" t="n">
        <v>0</v>
      </c>
      <c r="O11570" t="n">
        <v>0</v>
      </c>
    </row>
    <row r="11571">
      <c r="A11571" s="8" t="n">
        <v>46231</v>
      </c>
      <c r="B11571" t="inlineStr">
        <is>
          <t>B6</t>
        </is>
      </c>
      <c r="C11571" s="9">
        <f>_xlfn.XLOOKUP(B11571,Carriers[Code],Carriers[Airline])</f>
        <v/>
      </c>
      <c r="D11571" t="n">
        <v>1281</v>
      </c>
      <c r="E11571" t="inlineStr">
        <is>
          <t>RIC</t>
        </is>
      </c>
      <c r="F11571" s="10" t="n">
        <v>700</v>
      </c>
      <c r="G11571" t="inlineStr">
        <is>
          <t>0700-0759</t>
        </is>
      </c>
      <c r="H11571" s="9">
        <f>INT(F11571/100)</f>
        <v/>
      </c>
      <c r="I11571" t="n">
        <v>-8</v>
      </c>
      <c r="J11571" t="n">
        <v>0</v>
      </c>
      <c r="K11571" t="n">
        <v>-21</v>
      </c>
      <c r="L11571" t="n">
        <v>0</v>
      </c>
      <c r="M11571" t="n">
        <v>0</v>
      </c>
      <c r="O11571" t="n">
        <v>0</v>
      </c>
    </row>
    <row r="11572">
      <c r="A11572" s="8" t="n">
        <v>46231</v>
      </c>
      <c r="B11572" t="inlineStr">
        <is>
          <t>DL</t>
        </is>
      </c>
      <c r="C11572" s="9">
        <f>_xlfn.XLOOKUP(B11572,Carriers[Code],Carriers[Airline])</f>
        <v/>
      </c>
      <c r="D11572" t="n">
        <v>2706</v>
      </c>
      <c r="E11572" t="inlineStr">
        <is>
          <t>TPA</t>
        </is>
      </c>
      <c r="F11572" s="10" t="n">
        <v>700</v>
      </c>
      <c r="G11572" t="inlineStr">
        <is>
          <t>0700-0759</t>
        </is>
      </c>
      <c r="H11572" s="9">
        <f>INT(F11572/100)</f>
        <v/>
      </c>
      <c r="I11572" t="n">
        <v>-7</v>
      </c>
      <c r="J11572" t="n">
        <v>0</v>
      </c>
      <c r="K11572" t="n">
        <v>-10</v>
      </c>
      <c r="L11572" t="n">
        <v>0</v>
      </c>
      <c r="M11572" t="n">
        <v>0</v>
      </c>
      <c r="O11572" t="n">
        <v>0</v>
      </c>
    </row>
    <row r="11573">
      <c r="A11573" s="8" t="n">
        <v>46231</v>
      </c>
      <c r="B11573" t="inlineStr">
        <is>
          <t>DL</t>
        </is>
      </c>
      <c r="C11573" s="9">
        <f>_xlfn.XLOOKUP(B11573,Carriers[Code],Carriers[Airline])</f>
        <v/>
      </c>
      <c r="D11573" t="n">
        <v>2770</v>
      </c>
      <c r="E11573" t="inlineStr">
        <is>
          <t>LGA</t>
        </is>
      </c>
      <c r="F11573" s="10" t="n">
        <v>700</v>
      </c>
      <c r="G11573" t="inlineStr">
        <is>
          <t>0700-0759</t>
        </is>
      </c>
      <c r="H11573" s="9">
        <f>INT(F11573/100)</f>
        <v/>
      </c>
      <c r="I11573" t="n">
        <v>29</v>
      </c>
      <c r="J11573" t="n">
        <v>1</v>
      </c>
      <c r="K11573" t="n">
        <v>12</v>
      </c>
      <c r="L11573" t="n">
        <v>0</v>
      </c>
      <c r="M11573" t="n">
        <v>0</v>
      </c>
      <c r="O11573" t="n">
        <v>0</v>
      </c>
    </row>
    <row r="11574">
      <c r="A11574" s="8" t="n">
        <v>46231</v>
      </c>
      <c r="B11574" t="inlineStr">
        <is>
          <t>MQ</t>
        </is>
      </c>
      <c r="C11574" s="9">
        <f>_xlfn.XLOOKUP(B11574,Carriers[Code],Carriers[Airline])</f>
        <v/>
      </c>
      <c r="D11574" t="n">
        <v>3814</v>
      </c>
      <c r="E11574" t="inlineStr">
        <is>
          <t>STL</t>
        </is>
      </c>
      <c r="F11574" s="10" t="n">
        <v>700</v>
      </c>
      <c r="G11574" t="inlineStr">
        <is>
          <t>0700-0759</t>
        </is>
      </c>
      <c r="H11574" s="9">
        <f>INT(F11574/100)</f>
        <v/>
      </c>
      <c r="I11574" t="n">
        <v>-9</v>
      </c>
      <c r="J11574" t="n">
        <v>0</v>
      </c>
      <c r="K11574" t="n">
        <v>-25</v>
      </c>
      <c r="L11574" t="n">
        <v>0</v>
      </c>
      <c r="M11574" t="n">
        <v>0</v>
      </c>
      <c r="O11574" t="n">
        <v>0</v>
      </c>
    </row>
    <row r="11575">
      <c r="A11575" s="8" t="n">
        <v>46231</v>
      </c>
      <c r="B11575" t="inlineStr">
        <is>
          <t>YX</t>
        </is>
      </c>
      <c r="C11575" s="9">
        <f>_xlfn.XLOOKUP(B11575,Carriers[Code],Carriers[Airline])</f>
        <v/>
      </c>
      <c r="D11575" t="n">
        <v>4435</v>
      </c>
      <c r="E11575" t="inlineStr">
        <is>
          <t>IND</t>
        </is>
      </c>
      <c r="F11575" s="10" t="n">
        <v>700</v>
      </c>
      <c r="G11575" t="inlineStr">
        <is>
          <t>0700-0759</t>
        </is>
      </c>
      <c r="H11575" s="9">
        <f>INT(F11575/100)</f>
        <v/>
      </c>
      <c r="I11575" t="n">
        <v>-6</v>
      </c>
      <c r="J11575" t="n">
        <v>0</v>
      </c>
      <c r="K11575" t="n">
        <v>8</v>
      </c>
      <c r="L11575" t="n">
        <v>0</v>
      </c>
      <c r="M11575" t="n">
        <v>0</v>
      </c>
      <c r="O11575" t="n">
        <v>0</v>
      </c>
    </row>
    <row r="11576">
      <c r="A11576" s="8" t="n">
        <v>46231</v>
      </c>
      <c r="B11576" t="inlineStr">
        <is>
          <t>YX</t>
        </is>
      </c>
      <c r="C11576" s="9">
        <f>_xlfn.XLOOKUP(B11576,Carriers[Code],Carriers[Airline])</f>
        <v/>
      </c>
      <c r="D11576" t="n">
        <v>4505</v>
      </c>
      <c r="E11576" t="inlineStr">
        <is>
          <t>DCA</t>
        </is>
      </c>
      <c r="F11576" s="10" t="n">
        <v>700</v>
      </c>
      <c r="G11576" t="inlineStr">
        <is>
          <t>0700-0759</t>
        </is>
      </c>
      <c r="H11576" s="9">
        <f>INT(F11576/100)</f>
        <v/>
      </c>
      <c r="I11576" t="n">
        <v>-5</v>
      </c>
      <c r="J11576" t="n">
        <v>0</v>
      </c>
      <c r="K11576" t="n">
        <v>-7</v>
      </c>
      <c r="L11576" t="n">
        <v>0</v>
      </c>
      <c r="M11576" t="n">
        <v>0</v>
      </c>
      <c r="O11576" t="n">
        <v>0</v>
      </c>
    </row>
    <row r="11577">
      <c r="A11577" s="8" t="n">
        <v>46231</v>
      </c>
      <c r="B11577" t="inlineStr">
        <is>
          <t>AS</t>
        </is>
      </c>
      <c r="C11577" s="9">
        <f>_xlfn.XLOOKUP(B11577,Carriers[Code],Carriers[Airline])</f>
        <v/>
      </c>
      <c r="D11577" t="n">
        <v>459</v>
      </c>
      <c r="E11577" t="inlineStr">
        <is>
          <t>SEA</t>
        </is>
      </c>
      <c r="F11577" s="10" t="n">
        <v>703</v>
      </c>
      <c r="G11577" t="inlineStr">
        <is>
          <t>0700-0759</t>
        </is>
      </c>
      <c r="H11577" s="9">
        <f>INT(F11577/100)</f>
        <v/>
      </c>
      <c r="I11577" t="n">
        <v>3</v>
      </c>
      <c r="J11577" t="n">
        <v>0</v>
      </c>
      <c r="K11577" t="n">
        <v>7</v>
      </c>
      <c r="L11577" t="n">
        <v>0</v>
      </c>
      <c r="M11577" t="n">
        <v>0</v>
      </c>
      <c r="O11577" t="n">
        <v>0</v>
      </c>
    </row>
    <row r="11578">
      <c r="A11578" s="8" t="n">
        <v>46231</v>
      </c>
      <c r="B11578" t="inlineStr">
        <is>
          <t>YX</t>
        </is>
      </c>
      <c r="C11578" s="9">
        <f>_xlfn.XLOOKUP(B11578,Carriers[Code],Carriers[Airline])</f>
        <v/>
      </c>
      <c r="D11578" t="n">
        <v>4396</v>
      </c>
      <c r="E11578" t="inlineStr">
        <is>
          <t>LGA</t>
        </is>
      </c>
      <c r="F11578" s="10" t="n">
        <v>704</v>
      </c>
      <c r="G11578" t="inlineStr">
        <is>
          <t>0700-0759</t>
        </is>
      </c>
      <c r="H11578" s="9">
        <f>INT(F11578/100)</f>
        <v/>
      </c>
      <c r="I11578" t="n">
        <v>-3</v>
      </c>
      <c r="J11578" t="n">
        <v>0</v>
      </c>
      <c r="K11578" t="n">
        <v>12</v>
      </c>
      <c r="L11578" t="n">
        <v>0</v>
      </c>
      <c r="M11578" t="n">
        <v>0</v>
      </c>
      <c r="O11578" t="n">
        <v>0</v>
      </c>
    </row>
    <row r="11579">
      <c r="A11579" s="8" t="n">
        <v>46231</v>
      </c>
      <c r="B11579" t="inlineStr">
        <is>
          <t>B6</t>
        </is>
      </c>
      <c r="C11579" s="9">
        <f>_xlfn.XLOOKUP(B11579,Carriers[Code],Carriers[Airline])</f>
        <v/>
      </c>
      <c r="D11579" t="n">
        <v>109</v>
      </c>
      <c r="E11579" t="inlineStr">
        <is>
          <t>JAX</t>
        </is>
      </c>
      <c r="F11579" s="10" t="n">
        <v>705</v>
      </c>
      <c r="G11579" t="inlineStr">
        <is>
          <t>0700-0759</t>
        </is>
      </c>
      <c r="H11579" s="9">
        <f>INT(F11579/100)</f>
        <v/>
      </c>
      <c r="M11579" t="n">
        <v>1</v>
      </c>
      <c r="N11579" t="inlineStr">
        <is>
          <t>C</t>
        </is>
      </c>
      <c r="O11579" t="n">
        <v>0</v>
      </c>
    </row>
    <row r="11580">
      <c r="A11580" s="8" t="n">
        <v>46231</v>
      </c>
      <c r="B11580" t="inlineStr">
        <is>
          <t>DL</t>
        </is>
      </c>
      <c r="C11580" s="9">
        <f>_xlfn.XLOOKUP(B11580,Carriers[Code],Carriers[Airline])</f>
        <v/>
      </c>
      <c r="D11580" t="n">
        <v>1399</v>
      </c>
      <c r="E11580" t="inlineStr">
        <is>
          <t>MIA</t>
        </is>
      </c>
      <c r="F11580" s="10" t="n">
        <v>705</v>
      </c>
      <c r="G11580" t="inlineStr">
        <is>
          <t>0700-0759</t>
        </is>
      </c>
      <c r="H11580" s="9">
        <f>INT(F11580/100)</f>
        <v/>
      </c>
      <c r="I11580" t="n">
        <v>0</v>
      </c>
      <c r="J11580" t="n">
        <v>0</v>
      </c>
      <c r="K11580" t="n">
        <v>-15</v>
      </c>
      <c r="L11580" t="n">
        <v>0</v>
      </c>
      <c r="M11580" t="n">
        <v>0</v>
      </c>
      <c r="O11580" t="n">
        <v>0</v>
      </c>
    </row>
    <row r="11581">
      <c r="A11581" s="8" t="n">
        <v>46231</v>
      </c>
      <c r="B11581" t="inlineStr">
        <is>
          <t>DL</t>
        </is>
      </c>
      <c r="C11581" s="9">
        <f>_xlfn.XLOOKUP(B11581,Carriers[Code],Carriers[Airline])</f>
        <v/>
      </c>
      <c r="D11581" t="n">
        <v>1580</v>
      </c>
      <c r="E11581" t="inlineStr">
        <is>
          <t>MCO</t>
        </is>
      </c>
      <c r="F11581" s="10" t="n">
        <v>705</v>
      </c>
      <c r="G11581" t="inlineStr">
        <is>
          <t>0700-0759</t>
        </is>
      </c>
      <c r="H11581" s="9">
        <f>INT(F11581/100)</f>
        <v/>
      </c>
      <c r="I11581" t="n">
        <v>0</v>
      </c>
      <c r="J11581" t="n">
        <v>0</v>
      </c>
      <c r="K11581" t="n">
        <v>-11</v>
      </c>
      <c r="L11581" t="n">
        <v>0</v>
      </c>
      <c r="M11581" t="n">
        <v>0</v>
      </c>
      <c r="O11581" t="n">
        <v>0</v>
      </c>
    </row>
    <row r="11582">
      <c r="A11582" s="8" t="n">
        <v>46231</v>
      </c>
      <c r="B11582" t="inlineStr">
        <is>
          <t>B6</t>
        </is>
      </c>
      <c r="C11582" s="9">
        <f>_xlfn.XLOOKUP(B11582,Carriers[Code],Carriers[Airline])</f>
        <v/>
      </c>
      <c r="D11582" t="n">
        <v>1159</v>
      </c>
      <c r="E11582" t="inlineStr">
        <is>
          <t>PHL</t>
        </is>
      </c>
      <c r="F11582" s="10" t="n">
        <v>706</v>
      </c>
      <c r="G11582" t="inlineStr">
        <is>
          <t>0700-0759</t>
        </is>
      </c>
      <c r="H11582" s="9">
        <f>INT(F11582/100)</f>
        <v/>
      </c>
      <c r="M11582" t="n">
        <v>1</v>
      </c>
      <c r="N11582" t="inlineStr">
        <is>
          <t>A</t>
        </is>
      </c>
      <c r="O11582" t="n">
        <v>0</v>
      </c>
    </row>
    <row r="11583">
      <c r="A11583" s="8" t="n">
        <v>46231</v>
      </c>
      <c r="B11583" t="inlineStr">
        <is>
          <t>B6</t>
        </is>
      </c>
      <c r="C11583" s="9">
        <f>_xlfn.XLOOKUP(B11583,Carriers[Code],Carriers[Airline])</f>
        <v/>
      </c>
      <c r="D11583" t="n">
        <v>397</v>
      </c>
      <c r="E11583" t="inlineStr">
        <is>
          <t>SEA</t>
        </is>
      </c>
      <c r="F11583" s="10" t="n">
        <v>710</v>
      </c>
      <c r="G11583" t="inlineStr">
        <is>
          <t>0700-0759</t>
        </is>
      </c>
      <c r="H11583" s="9">
        <f>INT(F11583/100)</f>
        <v/>
      </c>
      <c r="I11583" t="n">
        <v>-12</v>
      </c>
      <c r="J11583" t="n">
        <v>0</v>
      </c>
      <c r="K11583" t="n">
        <v>-27</v>
      </c>
      <c r="L11583" t="n">
        <v>0</v>
      </c>
      <c r="M11583" t="n">
        <v>0</v>
      </c>
      <c r="O11583" t="n">
        <v>0</v>
      </c>
    </row>
    <row r="11584">
      <c r="A11584" s="8" t="n">
        <v>46231</v>
      </c>
      <c r="B11584" t="inlineStr">
        <is>
          <t>B6</t>
        </is>
      </c>
      <c r="C11584" s="9">
        <f>_xlfn.XLOOKUP(B11584,Carriers[Code],Carriers[Airline])</f>
        <v/>
      </c>
      <c r="D11584" t="n">
        <v>2229</v>
      </c>
      <c r="E11584" t="inlineStr">
        <is>
          <t>MKE</t>
        </is>
      </c>
      <c r="F11584" s="10" t="n">
        <v>710</v>
      </c>
      <c r="G11584" t="inlineStr">
        <is>
          <t>0700-0759</t>
        </is>
      </c>
      <c r="H11584" s="9">
        <f>INT(F11584/100)</f>
        <v/>
      </c>
      <c r="I11584" t="n">
        <v>-9</v>
      </c>
      <c r="J11584" t="n">
        <v>0</v>
      </c>
      <c r="K11584" t="n">
        <v>-10</v>
      </c>
      <c r="L11584" t="n">
        <v>0</v>
      </c>
      <c r="M11584" t="n">
        <v>0</v>
      </c>
      <c r="O11584" t="n">
        <v>0</v>
      </c>
    </row>
    <row r="11585">
      <c r="A11585" s="8" t="n">
        <v>46231</v>
      </c>
      <c r="B11585" t="inlineStr">
        <is>
          <t>DL</t>
        </is>
      </c>
      <c r="C11585" s="9">
        <f>_xlfn.XLOOKUP(B11585,Carriers[Code],Carriers[Airline])</f>
        <v/>
      </c>
      <c r="D11585" t="n">
        <v>1138</v>
      </c>
      <c r="E11585" t="inlineStr">
        <is>
          <t>MSP</t>
        </is>
      </c>
      <c r="F11585" s="10" t="n">
        <v>710</v>
      </c>
      <c r="G11585" t="inlineStr">
        <is>
          <t>0700-0759</t>
        </is>
      </c>
      <c r="H11585" s="9">
        <f>INT(F11585/100)</f>
        <v/>
      </c>
      <c r="I11585" t="n">
        <v>-2</v>
      </c>
      <c r="J11585" t="n">
        <v>0</v>
      </c>
      <c r="K11585" t="n">
        <v>-5</v>
      </c>
      <c r="L11585" t="n">
        <v>0</v>
      </c>
      <c r="M11585" t="n">
        <v>0</v>
      </c>
      <c r="O11585" t="n">
        <v>0</v>
      </c>
    </row>
    <row r="11586">
      <c r="A11586" s="8" t="n">
        <v>46231</v>
      </c>
      <c r="B11586" t="inlineStr">
        <is>
          <t>B6</t>
        </is>
      </c>
      <c r="C11586" s="9">
        <f>_xlfn.XLOOKUP(B11586,Carriers[Code],Carriers[Airline])</f>
        <v/>
      </c>
      <c r="D11586" t="n">
        <v>2041</v>
      </c>
      <c r="E11586" t="inlineStr">
        <is>
          <t>CLE</t>
        </is>
      </c>
      <c r="F11586" s="10" t="n">
        <v>715</v>
      </c>
      <c r="G11586" t="inlineStr">
        <is>
          <t>0700-0759</t>
        </is>
      </c>
      <c r="H11586" s="9">
        <f>INT(F11586/100)</f>
        <v/>
      </c>
      <c r="M11586" t="n">
        <v>1</v>
      </c>
      <c r="N11586" t="inlineStr">
        <is>
          <t>A</t>
        </is>
      </c>
      <c r="O11586" t="n">
        <v>0</v>
      </c>
    </row>
    <row r="11587">
      <c r="A11587" s="8" t="n">
        <v>46231</v>
      </c>
      <c r="B11587" t="inlineStr">
        <is>
          <t>DL</t>
        </is>
      </c>
      <c r="C11587" s="9">
        <f>_xlfn.XLOOKUP(B11587,Carriers[Code],Carriers[Airline])</f>
        <v/>
      </c>
      <c r="D11587" t="n">
        <v>760</v>
      </c>
      <c r="E11587" t="inlineStr">
        <is>
          <t>DFW</t>
        </is>
      </c>
      <c r="F11587" s="10" t="n">
        <v>715</v>
      </c>
      <c r="G11587" t="inlineStr">
        <is>
          <t>0700-0759</t>
        </is>
      </c>
      <c r="H11587" s="9">
        <f>INT(F11587/100)</f>
        <v/>
      </c>
      <c r="I11587" t="n">
        <v>-4</v>
      </c>
      <c r="J11587" t="n">
        <v>0</v>
      </c>
      <c r="K11587" t="n">
        <v>-14</v>
      </c>
      <c r="L11587" t="n">
        <v>0</v>
      </c>
      <c r="M11587" t="n">
        <v>0</v>
      </c>
      <c r="O11587" t="n">
        <v>0</v>
      </c>
    </row>
    <row r="11588">
      <c r="A11588" s="8" t="n">
        <v>46231</v>
      </c>
      <c r="B11588" t="inlineStr">
        <is>
          <t>UA</t>
        </is>
      </c>
      <c r="C11588" s="9">
        <f>_xlfn.XLOOKUP(B11588,Carriers[Code],Carriers[Airline])</f>
        <v/>
      </c>
      <c r="D11588" t="n">
        <v>2631</v>
      </c>
      <c r="E11588" t="inlineStr">
        <is>
          <t>ORD</t>
        </is>
      </c>
      <c r="F11588" s="10" t="n">
        <v>719</v>
      </c>
      <c r="G11588" t="inlineStr">
        <is>
          <t>0700-0759</t>
        </is>
      </c>
      <c r="H11588" s="9">
        <f>INT(F11588/100)</f>
        <v/>
      </c>
      <c r="M11588" t="n">
        <v>1</v>
      </c>
      <c r="N11588" t="inlineStr">
        <is>
          <t>B</t>
        </is>
      </c>
      <c r="O11588" t="n">
        <v>0</v>
      </c>
    </row>
    <row r="11589">
      <c r="A11589" s="8" t="n">
        <v>46231</v>
      </c>
      <c r="B11589" t="inlineStr">
        <is>
          <t>DL</t>
        </is>
      </c>
      <c r="C11589" s="9">
        <f>_xlfn.XLOOKUP(B11589,Carriers[Code],Carriers[Airline])</f>
        <v/>
      </c>
      <c r="D11589" t="n">
        <v>977</v>
      </c>
      <c r="E11589" t="inlineStr">
        <is>
          <t>SFO</t>
        </is>
      </c>
      <c r="F11589" s="10" t="n">
        <v>720</v>
      </c>
      <c r="G11589" t="inlineStr">
        <is>
          <t>0700-0759</t>
        </is>
      </c>
      <c r="H11589" s="9">
        <f>INT(F11589/100)</f>
        <v/>
      </c>
      <c r="I11589" t="n">
        <v>15</v>
      </c>
      <c r="J11589" t="n">
        <v>1</v>
      </c>
      <c r="K11589" t="n">
        <v>22</v>
      </c>
      <c r="L11589" t="n">
        <v>1</v>
      </c>
      <c r="M11589" t="n">
        <v>0</v>
      </c>
      <c r="O11589" t="n">
        <v>0</v>
      </c>
      <c r="P11589" t="n">
        <v>0</v>
      </c>
      <c r="Q11589" t="n">
        <v>0</v>
      </c>
      <c r="R11589" t="n">
        <v>7</v>
      </c>
      <c r="S11589" t="n">
        <v>0</v>
      </c>
      <c r="T11589" t="n">
        <v>15</v>
      </c>
    </row>
    <row r="11590">
      <c r="A11590" s="8" t="n">
        <v>46231</v>
      </c>
      <c r="B11590" t="inlineStr">
        <is>
          <t>B6</t>
        </is>
      </c>
      <c r="C11590" s="9">
        <f>_xlfn.XLOOKUP(B11590,Carriers[Code],Carriers[Airline])</f>
        <v/>
      </c>
      <c r="D11590" t="n">
        <v>249</v>
      </c>
      <c r="E11590" t="inlineStr">
        <is>
          <t>SAV</t>
        </is>
      </c>
      <c r="F11590" s="10" t="n">
        <v>725</v>
      </c>
      <c r="G11590" t="inlineStr">
        <is>
          <t>0700-0759</t>
        </is>
      </c>
      <c r="H11590" s="9">
        <f>INT(F11590/100)</f>
        <v/>
      </c>
      <c r="M11590" t="n">
        <v>1</v>
      </c>
      <c r="N11590" t="inlineStr">
        <is>
          <t>A</t>
        </is>
      </c>
      <c r="O11590" t="n">
        <v>0</v>
      </c>
    </row>
    <row r="11591">
      <c r="A11591" s="8" t="n">
        <v>46231</v>
      </c>
      <c r="B11591" t="inlineStr">
        <is>
          <t>UA</t>
        </is>
      </c>
      <c r="C11591" s="9">
        <f>_xlfn.XLOOKUP(B11591,Carriers[Code],Carriers[Airline])</f>
        <v/>
      </c>
      <c r="D11591" t="n">
        <v>226</v>
      </c>
      <c r="E11591" t="inlineStr">
        <is>
          <t>IAH</t>
        </is>
      </c>
      <c r="F11591" s="10" t="n">
        <v>725</v>
      </c>
      <c r="G11591" t="inlineStr">
        <is>
          <t>0700-0759</t>
        </is>
      </c>
      <c r="H11591" s="9">
        <f>INT(F11591/100)</f>
        <v/>
      </c>
      <c r="I11591" t="n">
        <v>17</v>
      </c>
      <c r="J11591" t="n">
        <v>1</v>
      </c>
      <c r="K11591" t="n">
        <v>1</v>
      </c>
      <c r="L11591" t="n">
        <v>0</v>
      </c>
      <c r="M11591" t="n">
        <v>0</v>
      </c>
      <c r="O11591" t="n">
        <v>0</v>
      </c>
    </row>
    <row r="11592">
      <c r="A11592" s="8" t="n">
        <v>46231</v>
      </c>
      <c r="B11592" t="inlineStr">
        <is>
          <t>YX</t>
        </is>
      </c>
      <c r="C11592" s="9">
        <f>_xlfn.XLOOKUP(B11592,Carriers[Code],Carriers[Airline])</f>
        <v/>
      </c>
      <c r="D11592" t="n">
        <v>5692</v>
      </c>
      <c r="E11592" t="inlineStr">
        <is>
          <t>DCA</t>
        </is>
      </c>
      <c r="F11592" s="10" t="n">
        <v>725</v>
      </c>
      <c r="G11592" t="inlineStr">
        <is>
          <t>0700-0759</t>
        </is>
      </c>
      <c r="H11592" s="9">
        <f>INT(F11592/100)</f>
        <v/>
      </c>
      <c r="I11592" t="n">
        <v>-11</v>
      </c>
      <c r="J11592" t="n">
        <v>0</v>
      </c>
      <c r="K11592" t="n">
        <v>-14</v>
      </c>
      <c r="L11592" t="n">
        <v>0</v>
      </c>
      <c r="M11592" t="n">
        <v>0</v>
      </c>
      <c r="O11592" t="n">
        <v>0</v>
      </c>
    </row>
    <row r="11593">
      <c r="A11593" s="8" t="n">
        <v>46231</v>
      </c>
      <c r="B11593" t="inlineStr">
        <is>
          <t>UA</t>
        </is>
      </c>
      <c r="C11593" s="9">
        <f>_xlfn.XLOOKUP(B11593,Carriers[Code],Carriers[Airline])</f>
        <v/>
      </c>
      <c r="D11593" t="n">
        <v>323</v>
      </c>
      <c r="E11593" t="inlineStr">
        <is>
          <t>SFO</t>
        </is>
      </c>
      <c r="F11593" s="10" t="n">
        <v>728</v>
      </c>
      <c r="G11593" t="inlineStr">
        <is>
          <t>0700-0759</t>
        </is>
      </c>
      <c r="H11593" s="9">
        <f>INT(F11593/100)</f>
        <v/>
      </c>
      <c r="I11593" t="n">
        <v>-5</v>
      </c>
      <c r="J11593" t="n">
        <v>0</v>
      </c>
      <c r="K11593" t="n">
        <v>24</v>
      </c>
      <c r="L11593" t="n">
        <v>1</v>
      </c>
      <c r="M11593" t="n">
        <v>0</v>
      </c>
      <c r="O11593" t="n">
        <v>0</v>
      </c>
      <c r="P11593" t="n">
        <v>0</v>
      </c>
      <c r="Q11593" t="n">
        <v>0</v>
      </c>
      <c r="R11593" t="n">
        <v>24</v>
      </c>
      <c r="S11593" t="n">
        <v>0</v>
      </c>
      <c r="T11593" t="n">
        <v>0</v>
      </c>
    </row>
    <row r="11594">
      <c r="A11594" s="8" t="n">
        <v>46231</v>
      </c>
      <c r="B11594" t="inlineStr">
        <is>
          <t>DL</t>
        </is>
      </c>
      <c r="C11594" s="9">
        <f>_xlfn.XLOOKUP(B11594,Carriers[Code],Carriers[Airline])</f>
        <v/>
      </c>
      <c r="D11594" t="n">
        <v>2474</v>
      </c>
      <c r="E11594" t="inlineStr">
        <is>
          <t>RSW</t>
        </is>
      </c>
      <c r="F11594" s="10" t="n">
        <v>730</v>
      </c>
      <c r="G11594" t="inlineStr">
        <is>
          <t>0700-0759</t>
        </is>
      </c>
      <c r="H11594" s="9">
        <f>INT(F11594/100)</f>
        <v/>
      </c>
      <c r="I11594" t="n">
        <v>-3</v>
      </c>
      <c r="J11594" t="n">
        <v>0</v>
      </c>
      <c r="K11594" t="n">
        <v>0</v>
      </c>
      <c r="L11594" t="n">
        <v>0</v>
      </c>
      <c r="M11594" t="n">
        <v>0</v>
      </c>
      <c r="O11594" t="n">
        <v>0</v>
      </c>
    </row>
    <row r="11595">
      <c r="A11595" s="8" t="n">
        <v>46231</v>
      </c>
      <c r="B11595" t="inlineStr">
        <is>
          <t>DL</t>
        </is>
      </c>
      <c r="C11595" s="9">
        <f>_xlfn.XLOOKUP(B11595,Carriers[Code],Carriers[Airline])</f>
        <v/>
      </c>
      <c r="D11595" t="n">
        <v>2570</v>
      </c>
      <c r="E11595" t="inlineStr">
        <is>
          <t>ORD</t>
        </is>
      </c>
      <c r="F11595" s="10" t="n">
        <v>730</v>
      </c>
      <c r="G11595" t="inlineStr">
        <is>
          <t>0700-0759</t>
        </is>
      </c>
      <c r="H11595" s="9">
        <f>INT(F11595/100)</f>
        <v/>
      </c>
      <c r="I11595" t="n">
        <v>30</v>
      </c>
      <c r="J11595" t="n">
        <v>1</v>
      </c>
      <c r="K11595" t="n">
        <v>39</v>
      </c>
      <c r="L11595" t="n">
        <v>1</v>
      </c>
      <c r="M11595" t="n">
        <v>0</v>
      </c>
      <c r="O11595" t="n">
        <v>0</v>
      </c>
      <c r="P11595" t="n">
        <v>30</v>
      </c>
      <c r="Q11595" t="n">
        <v>0</v>
      </c>
      <c r="R11595" t="n">
        <v>9</v>
      </c>
      <c r="S11595" t="n">
        <v>0</v>
      </c>
      <c r="T11595" t="n">
        <v>0</v>
      </c>
    </row>
    <row r="11596">
      <c r="A11596" s="8" t="n">
        <v>46231</v>
      </c>
      <c r="B11596" t="inlineStr">
        <is>
          <t>UA</t>
        </is>
      </c>
      <c r="C11596" s="9">
        <f>_xlfn.XLOOKUP(B11596,Carriers[Code],Carriers[Airline])</f>
        <v/>
      </c>
      <c r="D11596" t="n">
        <v>360</v>
      </c>
      <c r="E11596" t="inlineStr">
        <is>
          <t>LAX</t>
        </is>
      </c>
      <c r="F11596" s="10" t="n">
        <v>730</v>
      </c>
      <c r="G11596" t="inlineStr">
        <is>
          <t>0700-0759</t>
        </is>
      </c>
      <c r="H11596" s="9">
        <f>INT(F11596/100)</f>
        <v/>
      </c>
      <c r="I11596" t="n">
        <v>-2</v>
      </c>
      <c r="J11596" t="n">
        <v>0</v>
      </c>
      <c r="K11596" t="n">
        <v>-7</v>
      </c>
      <c r="L11596" t="n">
        <v>0</v>
      </c>
      <c r="M11596" t="n">
        <v>0</v>
      </c>
      <c r="O11596" t="n">
        <v>0</v>
      </c>
    </row>
    <row r="11597">
      <c r="A11597" s="8" t="n">
        <v>46231</v>
      </c>
      <c r="B11597" t="inlineStr">
        <is>
          <t>WN</t>
        </is>
      </c>
      <c r="C11597" s="9">
        <f>_xlfn.XLOOKUP(B11597,Carriers[Code],Carriers[Airline])</f>
        <v/>
      </c>
      <c r="D11597" t="n">
        <v>745</v>
      </c>
      <c r="E11597" t="inlineStr">
        <is>
          <t>MDW</t>
        </is>
      </c>
      <c r="F11597" s="10" t="n">
        <v>730</v>
      </c>
      <c r="G11597" t="inlineStr">
        <is>
          <t>0700-0759</t>
        </is>
      </c>
      <c r="H11597" s="9">
        <f>INT(F11597/100)</f>
        <v/>
      </c>
      <c r="I11597" t="n">
        <v>1</v>
      </c>
      <c r="J11597" t="n">
        <v>0</v>
      </c>
      <c r="K11597" t="n">
        <v>-3</v>
      </c>
      <c r="L11597" t="n">
        <v>0</v>
      </c>
      <c r="M11597" t="n">
        <v>0</v>
      </c>
      <c r="O11597" t="n">
        <v>0</v>
      </c>
    </row>
    <row r="11598">
      <c r="A11598" s="8" t="n">
        <v>46231</v>
      </c>
      <c r="B11598" t="inlineStr">
        <is>
          <t>YX</t>
        </is>
      </c>
      <c r="C11598" s="9">
        <f>_xlfn.XLOOKUP(B11598,Carriers[Code],Carriers[Airline])</f>
        <v/>
      </c>
      <c r="D11598" t="n">
        <v>5628</v>
      </c>
      <c r="E11598" t="inlineStr">
        <is>
          <t>IND</t>
        </is>
      </c>
      <c r="F11598" s="10" t="n">
        <v>735</v>
      </c>
      <c r="G11598" t="inlineStr">
        <is>
          <t>0700-0759</t>
        </is>
      </c>
      <c r="H11598" s="9">
        <f>INT(F11598/100)</f>
        <v/>
      </c>
      <c r="I11598" t="n">
        <v>3</v>
      </c>
      <c r="J11598" t="n">
        <v>0</v>
      </c>
      <c r="K11598" t="n">
        <v>-5</v>
      </c>
      <c r="L11598" t="n">
        <v>0</v>
      </c>
      <c r="M11598" t="n">
        <v>0</v>
      </c>
      <c r="O11598" t="n">
        <v>0</v>
      </c>
    </row>
    <row r="11599">
      <c r="A11599" s="8" t="n">
        <v>46231</v>
      </c>
      <c r="B11599" t="inlineStr">
        <is>
          <t>B6</t>
        </is>
      </c>
      <c r="C11599" s="9">
        <f>_xlfn.XLOOKUP(B11599,Carriers[Code],Carriers[Airline])</f>
        <v/>
      </c>
      <c r="D11599" t="n">
        <v>687</v>
      </c>
      <c r="E11599" t="inlineStr">
        <is>
          <t>LAX</t>
        </is>
      </c>
      <c r="F11599" s="10" t="n">
        <v>740</v>
      </c>
      <c r="G11599" t="inlineStr">
        <is>
          <t>0700-0759</t>
        </is>
      </c>
      <c r="H11599" s="9">
        <f>INT(F11599/100)</f>
        <v/>
      </c>
      <c r="I11599" t="n">
        <v>-10</v>
      </c>
      <c r="J11599" t="n">
        <v>0</v>
      </c>
      <c r="K11599" t="n">
        <v>-25</v>
      </c>
      <c r="L11599" t="n">
        <v>0</v>
      </c>
      <c r="M11599" t="n">
        <v>0</v>
      </c>
      <c r="O11599" t="n">
        <v>0</v>
      </c>
    </row>
    <row r="11600">
      <c r="A11600" s="8" t="n">
        <v>46231</v>
      </c>
      <c r="B11600" t="inlineStr">
        <is>
          <t>DL</t>
        </is>
      </c>
      <c r="C11600" s="9">
        <f>_xlfn.XLOOKUP(B11600,Carriers[Code],Carriers[Airline])</f>
        <v/>
      </c>
      <c r="D11600" t="n">
        <v>499</v>
      </c>
      <c r="E11600" t="inlineStr">
        <is>
          <t>DEN</t>
        </is>
      </c>
      <c r="F11600" s="10" t="n">
        <v>745</v>
      </c>
      <c r="G11600" t="inlineStr">
        <is>
          <t>0700-0759</t>
        </is>
      </c>
      <c r="H11600" s="9">
        <f>INT(F11600/100)</f>
        <v/>
      </c>
      <c r="I11600" t="n">
        <v>72</v>
      </c>
      <c r="J11600" t="n">
        <v>1</v>
      </c>
      <c r="K11600" t="n">
        <v>59</v>
      </c>
      <c r="L11600" t="n">
        <v>1</v>
      </c>
      <c r="M11600" t="n">
        <v>0</v>
      </c>
      <c r="O11600" t="n">
        <v>0</v>
      </c>
      <c r="P11600" t="n">
        <v>7</v>
      </c>
      <c r="Q11600" t="n">
        <v>0</v>
      </c>
      <c r="R11600" t="n">
        <v>0</v>
      </c>
      <c r="S11600" t="n">
        <v>0</v>
      </c>
      <c r="T11600" t="n">
        <v>52</v>
      </c>
    </row>
    <row r="11601">
      <c r="A11601" s="8" t="n">
        <v>46231</v>
      </c>
      <c r="B11601" t="inlineStr">
        <is>
          <t>UA</t>
        </is>
      </c>
      <c r="C11601" s="9">
        <f>_xlfn.XLOOKUP(B11601,Carriers[Code],Carriers[Airline])</f>
        <v/>
      </c>
      <c r="D11601" t="n">
        <v>647</v>
      </c>
      <c r="E11601" t="inlineStr">
        <is>
          <t>DEN</t>
        </is>
      </c>
      <c r="F11601" s="10" t="n">
        <v>745</v>
      </c>
      <c r="G11601" t="inlineStr">
        <is>
          <t>0700-0759</t>
        </is>
      </c>
      <c r="H11601" s="9">
        <f>INT(F11601/100)</f>
        <v/>
      </c>
      <c r="I11601" t="n">
        <v>-1</v>
      </c>
      <c r="J11601" t="n">
        <v>0</v>
      </c>
      <c r="K11601" t="n">
        <v>-9</v>
      </c>
      <c r="L11601" t="n">
        <v>0</v>
      </c>
      <c r="M11601" t="n">
        <v>0</v>
      </c>
      <c r="O11601" t="n">
        <v>0</v>
      </c>
    </row>
    <row r="11602">
      <c r="A11602" s="8" t="n">
        <v>46231</v>
      </c>
      <c r="B11602" t="inlineStr">
        <is>
          <t>DL</t>
        </is>
      </c>
      <c r="C11602" s="9">
        <f>_xlfn.XLOOKUP(B11602,Carriers[Code],Carriers[Airline])</f>
        <v/>
      </c>
      <c r="D11602" t="n">
        <v>497</v>
      </c>
      <c r="E11602" t="inlineStr">
        <is>
          <t>LAS</t>
        </is>
      </c>
      <c r="F11602" s="10" t="n">
        <v>750</v>
      </c>
      <c r="G11602" t="inlineStr">
        <is>
          <t>0700-0759</t>
        </is>
      </c>
      <c r="H11602" s="9">
        <f>INT(F11602/100)</f>
        <v/>
      </c>
      <c r="I11602" t="n">
        <v>36</v>
      </c>
      <c r="J11602" t="n">
        <v>1</v>
      </c>
      <c r="K11602" t="n">
        <v>26</v>
      </c>
      <c r="L11602" t="n">
        <v>1</v>
      </c>
      <c r="M11602" t="n">
        <v>0</v>
      </c>
      <c r="O11602" t="n">
        <v>0</v>
      </c>
      <c r="P11602" t="n">
        <v>26</v>
      </c>
      <c r="Q11602" t="n">
        <v>0</v>
      </c>
      <c r="R11602" t="n">
        <v>0</v>
      </c>
      <c r="S11602" t="n">
        <v>0</v>
      </c>
      <c r="T11602" t="n">
        <v>0</v>
      </c>
    </row>
    <row r="11603">
      <c r="A11603" s="8" t="n">
        <v>46231</v>
      </c>
      <c r="B11603" t="inlineStr">
        <is>
          <t>DL</t>
        </is>
      </c>
      <c r="C11603" s="9">
        <f>_xlfn.XLOOKUP(B11603,Carriers[Code],Carriers[Airline])</f>
        <v/>
      </c>
      <c r="D11603" t="n">
        <v>384</v>
      </c>
      <c r="E11603" t="inlineStr">
        <is>
          <t>SEA</t>
        </is>
      </c>
      <c r="F11603" s="10" t="n">
        <v>753</v>
      </c>
      <c r="G11603" t="inlineStr">
        <is>
          <t>0700-0759</t>
        </is>
      </c>
      <c r="H11603" s="9">
        <f>INT(F11603/100)</f>
        <v/>
      </c>
      <c r="I11603" t="n">
        <v>-1</v>
      </c>
      <c r="J11603" t="n">
        <v>0</v>
      </c>
      <c r="K11603" t="n">
        <v>4</v>
      </c>
      <c r="L11603" t="n">
        <v>0</v>
      </c>
      <c r="M11603" t="n">
        <v>0</v>
      </c>
      <c r="O11603" t="n">
        <v>0</v>
      </c>
    </row>
    <row r="11604">
      <c r="A11604" s="8" t="n">
        <v>46231</v>
      </c>
      <c r="B11604" t="inlineStr">
        <is>
          <t>B6</t>
        </is>
      </c>
      <c r="C11604" s="9">
        <f>_xlfn.XLOOKUP(B11604,Carriers[Code],Carriers[Airline])</f>
        <v/>
      </c>
      <c r="D11604" t="n">
        <v>669</v>
      </c>
      <c r="E11604" t="inlineStr">
        <is>
          <t>FLL</t>
        </is>
      </c>
      <c r="F11604" s="10" t="n">
        <v>754</v>
      </c>
      <c r="G11604" t="inlineStr">
        <is>
          <t>0700-0759</t>
        </is>
      </c>
      <c r="H11604" s="9">
        <f>INT(F11604/100)</f>
        <v/>
      </c>
      <c r="I11604" t="n">
        <v>18</v>
      </c>
      <c r="J11604" t="n">
        <v>1</v>
      </c>
      <c r="K11604" t="n">
        <v>27</v>
      </c>
      <c r="L11604" t="n">
        <v>1</v>
      </c>
      <c r="M11604" t="n">
        <v>0</v>
      </c>
      <c r="O11604" t="n">
        <v>0</v>
      </c>
      <c r="P11604" t="n">
        <v>18</v>
      </c>
      <c r="Q11604" t="n">
        <v>0</v>
      </c>
      <c r="R11604" t="n">
        <v>9</v>
      </c>
      <c r="S11604" t="n">
        <v>0</v>
      </c>
      <c r="T11604" t="n">
        <v>0</v>
      </c>
    </row>
    <row r="11605">
      <c r="A11605" s="8" t="n">
        <v>46231</v>
      </c>
      <c r="B11605" t="inlineStr">
        <is>
          <t>DL</t>
        </is>
      </c>
      <c r="C11605" s="9">
        <f>_xlfn.XLOOKUP(B11605,Carriers[Code],Carriers[Airline])</f>
        <v/>
      </c>
      <c r="D11605" t="n">
        <v>1401</v>
      </c>
      <c r="E11605" t="inlineStr">
        <is>
          <t>FLL</t>
        </is>
      </c>
      <c r="F11605" s="10" t="n">
        <v>755</v>
      </c>
      <c r="G11605" t="inlineStr">
        <is>
          <t>0700-0759</t>
        </is>
      </c>
      <c r="H11605" s="9">
        <f>INT(F11605/100)</f>
        <v/>
      </c>
      <c r="I11605" t="n">
        <v>-1</v>
      </c>
      <c r="J11605" t="n">
        <v>0</v>
      </c>
      <c r="K11605" t="n">
        <v>-22</v>
      </c>
      <c r="L11605" t="n">
        <v>0</v>
      </c>
      <c r="M11605" t="n">
        <v>0</v>
      </c>
      <c r="O11605" t="n">
        <v>0</v>
      </c>
    </row>
    <row r="11606">
      <c r="A11606" s="8" t="n">
        <v>46231</v>
      </c>
      <c r="B11606" t="inlineStr">
        <is>
          <t>AA</t>
        </is>
      </c>
      <c r="C11606" s="9">
        <f>_xlfn.XLOOKUP(B11606,Carriers[Code],Carriers[Airline])</f>
        <v/>
      </c>
      <c r="D11606" t="n">
        <v>1259</v>
      </c>
      <c r="E11606" t="inlineStr">
        <is>
          <t>MIA</t>
        </is>
      </c>
      <c r="F11606" s="10" t="n">
        <v>800</v>
      </c>
      <c r="G11606" t="inlineStr">
        <is>
          <t>0800-0859</t>
        </is>
      </c>
      <c r="H11606" s="9">
        <f>INT(F11606/100)</f>
        <v/>
      </c>
      <c r="I11606" t="n">
        <v>-4</v>
      </c>
      <c r="J11606" t="n">
        <v>0</v>
      </c>
      <c r="K11606" t="n">
        <v>-5</v>
      </c>
      <c r="L11606" t="n">
        <v>0</v>
      </c>
      <c r="M11606" t="n">
        <v>0</v>
      </c>
      <c r="O11606" t="n">
        <v>0</v>
      </c>
    </row>
    <row r="11607">
      <c r="A11607" s="8" t="n">
        <v>46231</v>
      </c>
      <c r="B11607" t="inlineStr">
        <is>
          <t>B6</t>
        </is>
      </c>
      <c r="C11607" s="9">
        <f>_xlfn.XLOOKUP(B11607,Carriers[Code],Carriers[Airline])</f>
        <v/>
      </c>
      <c r="D11607" t="n">
        <v>351</v>
      </c>
      <c r="E11607" t="inlineStr">
        <is>
          <t>MCO</t>
        </is>
      </c>
      <c r="F11607" s="10" t="n">
        <v>800</v>
      </c>
      <c r="G11607" t="inlineStr">
        <is>
          <t>0800-0859</t>
        </is>
      </c>
      <c r="H11607" s="9">
        <f>INT(F11607/100)</f>
        <v/>
      </c>
      <c r="I11607" t="n">
        <v>3</v>
      </c>
      <c r="J11607" t="n">
        <v>0</v>
      </c>
      <c r="K11607" t="n">
        <v>1</v>
      </c>
      <c r="L11607" t="n">
        <v>0</v>
      </c>
      <c r="M11607" t="n">
        <v>0</v>
      </c>
      <c r="O11607" t="n">
        <v>0</v>
      </c>
    </row>
    <row r="11608">
      <c r="A11608" s="8" t="n">
        <v>46231</v>
      </c>
      <c r="B11608" t="inlineStr">
        <is>
          <t>DL</t>
        </is>
      </c>
      <c r="C11608" s="9">
        <f>_xlfn.XLOOKUP(B11608,Carriers[Code],Carriers[Airline])</f>
        <v/>
      </c>
      <c r="D11608" t="n">
        <v>923</v>
      </c>
      <c r="E11608" t="inlineStr">
        <is>
          <t>ATL</t>
        </is>
      </c>
      <c r="F11608" s="10" t="n">
        <v>800</v>
      </c>
      <c r="G11608" t="inlineStr">
        <is>
          <t>0800-0859</t>
        </is>
      </c>
      <c r="H11608" s="9">
        <f>INT(F11608/100)</f>
        <v/>
      </c>
      <c r="I11608" t="n">
        <v>31</v>
      </c>
      <c r="J11608" t="n">
        <v>1</v>
      </c>
      <c r="K11608" t="n">
        <v>13</v>
      </c>
      <c r="L11608" t="n">
        <v>0</v>
      </c>
      <c r="M11608" t="n">
        <v>0</v>
      </c>
      <c r="O11608" t="n">
        <v>0</v>
      </c>
    </row>
    <row r="11609">
      <c r="A11609" s="8" t="n">
        <v>46231</v>
      </c>
      <c r="B11609" t="inlineStr">
        <is>
          <t>UA</t>
        </is>
      </c>
      <c r="C11609" s="9">
        <f>_xlfn.XLOOKUP(B11609,Carriers[Code],Carriers[Airline])</f>
        <v/>
      </c>
      <c r="D11609" t="n">
        <v>570</v>
      </c>
      <c r="E11609" t="inlineStr">
        <is>
          <t>EWR</t>
        </is>
      </c>
      <c r="F11609" s="10" t="n">
        <v>800</v>
      </c>
      <c r="G11609" t="inlineStr">
        <is>
          <t>0800-0859</t>
        </is>
      </c>
      <c r="H11609" s="9">
        <f>INT(F11609/100)</f>
        <v/>
      </c>
      <c r="I11609" t="n">
        <v>-1</v>
      </c>
      <c r="J11609" t="n">
        <v>0</v>
      </c>
      <c r="K11609" t="n">
        <v>-17</v>
      </c>
      <c r="L11609" t="n">
        <v>0</v>
      </c>
      <c r="M11609" t="n">
        <v>0</v>
      </c>
      <c r="O11609" t="n">
        <v>0</v>
      </c>
    </row>
    <row r="11610">
      <c r="A11610" s="8" t="n">
        <v>46231</v>
      </c>
      <c r="B11610" t="inlineStr">
        <is>
          <t>YX</t>
        </is>
      </c>
      <c r="C11610" s="9">
        <f>_xlfn.XLOOKUP(B11610,Carriers[Code],Carriers[Airline])</f>
        <v/>
      </c>
      <c r="D11610" t="n">
        <v>5735</v>
      </c>
      <c r="E11610" t="inlineStr">
        <is>
          <t>LGA</t>
        </is>
      </c>
      <c r="F11610" s="10" t="n">
        <v>800</v>
      </c>
      <c r="G11610" t="inlineStr">
        <is>
          <t>0800-0859</t>
        </is>
      </c>
      <c r="H11610" s="9">
        <f>INT(F11610/100)</f>
        <v/>
      </c>
      <c r="I11610" t="n">
        <v>52</v>
      </c>
      <c r="J11610" t="n">
        <v>1</v>
      </c>
      <c r="K11610" t="n">
        <v>39</v>
      </c>
      <c r="L11610" t="n">
        <v>1</v>
      </c>
      <c r="M11610" t="n">
        <v>0</v>
      </c>
      <c r="O11610" t="n">
        <v>0</v>
      </c>
      <c r="P11610" t="n">
        <v>0</v>
      </c>
      <c r="Q11610" t="n">
        <v>0</v>
      </c>
      <c r="R11610" t="n">
        <v>39</v>
      </c>
      <c r="S11610" t="n">
        <v>0</v>
      </c>
      <c r="T11610" t="n">
        <v>0</v>
      </c>
    </row>
    <row r="11611">
      <c r="A11611" s="8" t="n">
        <v>46231</v>
      </c>
      <c r="B11611" t="inlineStr">
        <is>
          <t>AA</t>
        </is>
      </c>
      <c r="C11611" s="9">
        <f>_xlfn.XLOOKUP(B11611,Carriers[Code],Carriers[Airline])</f>
        <v/>
      </c>
      <c r="D11611" t="n">
        <v>701</v>
      </c>
      <c r="E11611" t="inlineStr">
        <is>
          <t>DFW</t>
        </is>
      </c>
      <c r="F11611" s="10" t="n">
        <v>801</v>
      </c>
      <c r="G11611" t="inlineStr">
        <is>
          <t>0800-0859</t>
        </is>
      </c>
      <c r="H11611" s="9">
        <f>INT(F11611/100)</f>
        <v/>
      </c>
      <c r="I11611" t="n">
        <v>-6</v>
      </c>
      <c r="J11611" t="n">
        <v>0</v>
      </c>
      <c r="K11611" t="n">
        <v>-27</v>
      </c>
      <c r="L11611" t="n">
        <v>0</v>
      </c>
      <c r="M11611" t="n">
        <v>0</v>
      </c>
      <c r="O11611" t="n">
        <v>0</v>
      </c>
    </row>
    <row r="11612">
      <c r="A11612" s="8" t="n">
        <v>46231</v>
      </c>
      <c r="B11612" t="inlineStr">
        <is>
          <t>B6</t>
        </is>
      </c>
      <c r="C11612" s="9">
        <f>_xlfn.XLOOKUP(B11612,Carriers[Code],Carriers[Airline])</f>
        <v/>
      </c>
      <c r="D11612" t="n">
        <v>2115</v>
      </c>
      <c r="E11612" t="inlineStr">
        <is>
          <t>BUF</t>
        </is>
      </c>
      <c r="F11612" s="10" t="n">
        <v>802</v>
      </c>
      <c r="G11612" t="inlineStr">
        <is>
          <t>0800-0859</t>
        </is>
      </c>
      <c r="H11612" s="9">
        <f>INT(F11612/100)</f>
        <v/>
      </c>
      <c r="I11612" t="n">
        <v>20</v>
      </c>
      <c r="J11612" t="n">
        <v>1</v>
      </c>
      <c r="K11612" t="n">
        <v>28</v>
      </c>
      <c r="L11612" t="n">
        <v>1</v>
      </c>
      <c r="M11612" t="n">
        <v>0</v>
      </c>
      <c r="O11612" t="n">
        <v>0</v>
      </c>
      <c r="P11612" t="n">
        <v>20</v>
      </c>
      <c r="Q11612" t="n">
        <v>0</v>
      </c>
      <c r="R11612" t="n">
        <v>8</v>
      </c>
      <c r="S11612" t="n">
        <v>0</v>
      </c>
      <c r="T11612" t="n">
        <v>0</v>
      </c>
    </row>
    <row r="11613">
      <c r="A11613" s="8" t="n">
        <v>46231</v>
      </c>
      <c r="B11613" t="inlineStr">
        <is>
          <t>AA</t>
        </is>
      </c>
      <c r="C11613" s="9">
        <f>_xlfn.XLOOKUP(B11613,Carriers[Code],Carriers[Airline])</f>
        <v/>
      </c>
      <c r="D11613" t="n">
        <v>2764</v>
      </c>
      <c r="E11613" t="inlineStr">
        <is>
          <t>PHL</t>
        </is>
      </c>
      <c r="F11613" s="10" t="n">
        <v>803</v>
      </c>
      <c r="G11613" t="inlineStr">
        <is>
          <t>0800-0859</t>
        </is>
      </c>
      <c r="H11613" s="9">
        <f>INT(F11613/100)</f>
        <v/>
      </c>
      <c r="I11613" t="n">
        <v>238</v>
      </c>
      <c r="J11613" t="n">
        <v>1</v>
      </c>
      <c r="K11613" t="n">
        <v>220</v>
      </c>
      <c r="L11613" t="n">
        <v>1</v>
      </c>
      <c r="M11613" t="n">
        <v>0</v>
      </c>
      <c r="O11613" t="n">
        <v>0</v>
      </c>
      <c r="P11613" t="n">
        <v>220</v>
      </c>
      <c r="Q11613" t="n">
        <v>0</v>
      </c>
      <c r="R11613" t="n">
        <v>0</v>
      </c>
      <c r="S11613" t="n">
        <v>0</v>
      </c>
      <c r="T11613" t="n">
        <v>0</v>
      </c>
    </row>
    <row r="11614">
      <c r="A11614" s="8" t="n">
        <v>46231</v>
      </c>
      <c r="B11614" t="inlineStr">
        <is>
          <t>AA</t>
        </is>
      </c>
      <c r="C11614" s="9">
        <f>_xlfn.XLOOKUP(B11614,Carriers[Code],Carriers[Airline])</f>
        <v/>
      </c>
      <c r="D11614" t="n">
        <v>2715</v>
      </c>
      <c r="E11614" t="inlineStr">
        <is>
          <t>CLT</t>
        </is>
      </c>
      <c r="F11614" s="10" t="n">
        <v>805</v>
      </c>
      <c r="G11614" t="inlineStr">
        <is>
          <t>0800-0859</t>
        </is>
      </c>
      <c r="H11614" s="9">
        <f>INT(F11614/100)</f>
        <v/>
      </c>
      <c r="I11614" t="n">
        <v>-8</v>
      </c>
      <c r="J11614" t="n">
        <v>0</v>
      </c>
      <c r="K11614" t="n">
        <v>-18</v>
      </c>
      <c r="L11614" t="n">
        <v>0</v>
      </c>
      <c r="M11614" t="n">
        <v>0</v>
      </c>
      <c r="O11614" t="n">
        <v>0</v>
      </c>
    </row>
    <row r="11615">
      <c r="A11615" s="8" t="n">
        <v>46231</v>
      </c>
      <c r="B11615" t="inlineStr">
        <is>
          <t>YX</t>
        </is>
      </c>
      <c r="C11615" s="9">
        <f>_xlfn.XLOOKUP(B11615,Carriers[Code],Carriers[Airline])</f>
        <v/>
      </c>
      <c r="D11615" t="n">
        <v>4377</v>
      </c>
      <c r="E11615" t="inlineStr">
        <is>
          <t>LGA</t>
        </is>
      </c>
      <c r="F11615" s="10" t="n">
        <v>806</v>
      </c>
      <c r="G11615" t="inlineStr">
        <is>
          <t>0800-0859</t>
        </is>
      </c>
      <c r="H11615" s="9">
        <f>INT(F11615/100)</f>
        <v/>
      </c>
      <c r="I11615" t="n">
        <v>63</v>
      </c>
      <c r="J11615" t="n">
        <v>1</v>
      </c>
      <c r="K11615" t="n">
        <v>46</v>
      </c>
      <c r="L11615" t="n">
        <v>1</v>
      </c>
      <c r="M11615" t="n">
        <v>0</v>
      </c>
      <c r="O11615" t="n">
        <v>0</v>
      </c>
      <c r="P11615" t="n">
        <v>0</v>
      </c>
      <c r="Q11615" t="n">
        <v>46</v>
      </c>
      <c r="R11615" t="n">
        <v>0</v>
      </c>
      <c r="S11615" t="n">
        <v>0</v>
      </c>
      <c r="T11615" t="n">
        <v>0</v>
      </c>
    </row>
    <row r="11616">
      <c r="A11616" s="8" t="n">
        <v>46231</v>
      </c>
      <c r="B11616" t="inlineStr">
        <is>
          <t>YX</t>
        </is>
      </c>
      <c r="C11616" s="9">
        <f>_xlfn.XLOOKUP(B11616,Carriers[Code],Carriers[Airline])</f>
        <v/>
      </c>
      <c r="D11616" t="n">
        <v>4399</v>
      </c>
      <c r="E11616" t="inlineStr">
        <is>
          <t>CMH</t>
        </is>
      </c>
      <c r="F11616" s="10" t="n">
        <v>809</v>
      </c>
      <c r="G11616" t="inlineStr">
        <is>
          <t>0800-0859</t>
        </is>
      </c>
      <c r="H11616" s="9">
        <f>INT(F11616/100)</f>
        <v/>
      </c>
      <c r="I11616" t="n">
        <v>25</v>
      </c>
      <c r="J11616" t="n">
        <v>1</v>
      </c>
      <c r="K11616" t="n">
        <v>20</v>
      </c>
      <c r="L11616" t="n">
        <v>1</v>
      </c>
      <c r="M11616" t="n">
        <v>0</v>
      </c>
      <c r="O11616" t="n">
        <v>0</v>
      </c>
      <c r="P11616" t="n">
        <v>20</v>
      </c>
      <c r="Q11616" t="n">
        <v>0</v>
      </c>
      <c r="R11616" t="n">
        <v>0</v>
      </c>
      <c r="S11616" t="n">
        <v>0</v>
      </c>
      <c r="T11616" t="n">
        <v>0</v>
      </c>
    </row>
    <row r="11617">
      <c r="A11617" s="8" t="n">
        <v>46231</v>
      </c>
      <c r="B11617" t="inlineStr">
        <is>
          <t>B6</t>
        </is>
      </c>
      <c r="C11617" s="9">
        <f>_xlfn.XLOOKUP(B11617,Carriers[Code],Carriers[Airline])</f>
        <v/>
      </c>
      <c r="D11617" t="n">
        <v>311</v>
      </c>
      <c r="E11617" t="inlineStr">
        <is>
          <t>ORD</t>
        </is>
      </c>
      <c r="F11617" s="10" t="n">
        <v>810</v>
      </c>
      <c r="G11617" t="inlineStr">
        <is>
          <t>0800-0859</t>
        </is>
      </c>
      <c r="H11617" s="9">
        <f>INT(F11617/100)</f>
        <v/>
      </c>
      <c r="I11617" t="n">
        <v>-7</v>
      </c>
      <c r="J11617" t="n">
        <v>0</v>
      </c>
      <c r="K11617" t="n">
        <v>0</v>
      </c>
      <c r="L11617" t="n">
        <v>0</v>
      </c>
      <c r="M11617" t="n">
        <v>0</v>
      </c>
      <c r="O11617" t="n">
        <v>0</v>
      </c>
    </row>
    <row r="11618">
      <c r="A11618" s="8" t="n">
        <v>46231</v>
      </c>
      <c r="B11618" t="inlineStr">
        <is>
          <t>YX</t>
        </is>
      </c>
      <c r="C11618" s="9">
        <f>_xlfn.XLOOKUP(B11618,Carriers[Code],Carriers[Airline])</f>
        <v/>
      </c>
      <c r="D11618" t="n">
        <v>5654</v>
      </c>
      <c r="E11618" t="inlineStr">
        <is>
          <t>CMH</t>
        </is>
      </c>
      <c r="F11618" s="10" t="n">
        <v>811</v>
      </c>
      <c r="G11618" t="inlineStr">
        <is>
          <t>0800-0859</t>
        </is>
      </c>
      <c r="H11618" s="9">
        <f>INT(F11618/100)</f>
        <v/>
      </c>
      <c r="I11618" t="n">
        <v>-1</v>
      </c>
      <c r="J11618" t="n">
        <v>0</v>
      </c>
      <c r="K11618" t="n">
        <v>-16</v>
      </c>
      <c r="L11618" t="n">
        <v>0</v>
      </c>
      <c r="M11618" t="n">
        <v>0</v>
      </c>
      <c r="O11618" t="n">
        <v>0</v>
      </c>
    </row>
    <row r="11619">
      <c r="A11619" s="8" t="n">
        <v>46231</v>
      </c>
      <c r="B11619" t="inlineStr">
        <is>
          <t>B6</t>
        </is>
      </c>
      <c r="C11619" s="9">
        <f>_xlfn.XLOOKUP(B11619,Carriers[Code],Carriers[Airline])</f>
        <v/>
      </c>
      <c r="D11619" t="n">
        <v>791</v>
      </c>
      <c r="E11619" t="inlineStr">
        <is>
          <t>TPA</t>
        </is>
      </c>
      <c r="F11619" s="10" t="n">
        <v>815</v>
      </c>
      <c r="G11619" t="inlineStr">
        <is>
          <t>0800-0859</t>
        </is>
      </c>
      <c r="H11619" s="9">
        <f>INT(F11619/100)</f>
        <v/>
      </c>
      <c r="I11619" t="n">
        <v>-9</v>
      </c>
      <c r="J11619" t="n">
        <v>0</v>
      </c>
      <c r="K11619" t="n">
        <v>-29</v>
      </c>
      <c r="L11619" t="n">
        <v>0</v>
      </c>
      <c r="M11619" t="n">
        <v>0</v>
      </c>
      <c r="O11619" t="n">
        <v>0</v>
      </c>
    </row>
    <row r="11620">
      <c r="A11620" s="8" t="n">
        <v>46231</v>
      </c>
      <c r="B11620" t="inlineStr">
        <is>
          <t>B6</t>
        </is>
      </c>
      <c r="C11620" s="9">
        <f>_xlfn.XLOOKUP(B11620,Carriers[Code],Carriers[Airline])</f>
        <v/>
      </c>
      <c r="D11620" t="n">
        <v>1177</v>
      </c>
      <c r="E11620" t="inlineStr">
        <is>
          <t>LAS</t>
        </is>
      </c>
      <c r="F11620" s="10" t="n">
        <v>815</v>
      </c>
      <c r="G11620" t="inlineStr">
        <is>
          <t>0800-0859</t>
        </is>
      </c>
      <c r="H11620" s="9">
        <f>INT(F11620/100)</f>
        <v/>
      </c>
      <c r="I11620" t="n">
        <v>73</v>
      </c>
      <c r="J11620" t="n">
        <v>1</v>
      </c>
      <c r="K11620" t="n">
        <v>63</v>
      </c>
      <c r="L11620" t="n">
        <v>1</v>
      </c>
      <c r="M11620" t="n">
        <v>0</v>
      </c>
      <c r="O11620" t="n">
        <v>0</v>
      </c>
      <c r="P11620" t="n">
        <v>16</v>
      </c>
      <c r="Q11620" t="n">
        <v>0</v>
      </c>
      <c r="R11620" t="n">
        <v>0</v>
      </c>
      <c r="S11620" t="n">
        <v>0</v>
      </c>
      <c r="T11620" t="n">
        <v>47</v>
      </c>
    </row>
    <row r="11621">
      <c r="A11621" s="8" t="n">
        <v>46231</v>
      </c>
      <c r="B11621" t="inlineStr">
        <is>
          <t>UA</t>
        </is>
      </c>
      <c r="C11621" s="9">
        <f>_xlfn.XLOOKUP(B11621,Carriers[Code],Carriers[Airline])</f>
        <v/>
      </c>
      <c r="D11621" t="n">
        <v>1834</v>
      </c>
      <c r="E11621" t="inlineStr">
        <is>
          <t>ORD</t>
        </is>
      </c>
      <c r="F11621" s="10" t="n">
        <v>815</v>
      </c>
      <c r="G11621" t="inlineStr">
        <is>
          <t>0800-0859</t>
        </is>
      </c>
      <c r="H11621" s="9">
        <f>INT(F11621/100)</f>
        <v/>
      </c>
      <c r="I11621" t="n">
        <v>-2</v>
      </c>
      <c r="J11621" t="n">
        <v>0</v>
      </c>
      <c r="K11621" t="n">
        <v>-12</v>
      </c>
      <c r="L11621" t="n">
        <v>0</v>
      </c>
      <c r="M11621" t="n">
        <v>0</v>
      </c>
      <c r="O11621" t="n">
        <v>0</v>
      </c>
    </row>
    <row r="11622">
      <c r="A11622" s="8" t="n">
        <v>46231</v>
      </c>
      <c r="B11622" t="inlineStr">
        <is>
          <t>YX</t>
        </is>
      </c>
      <c r="C11622" s="9">
        <f>_xlfn.XLOOKUP(B11622,Carriers[Code],Carriers[Airline])</f>
        <v/>
      </c>
      <c r="D11622" t="n">
        <v>5678</v>
      </c>
      <c r="E11622" t="inlineStr">
        <is>
          <t>PIT</t>
        </is>
      </c>
      <c r="F11622" s="10" t="n">
        <v>815</v>
      </c>
      <c r="G11622" t="inlineStr">
        <is>
          <t>0800-0859</t>
        </is>
      </c>
      <c r="H11622" s="9">
        <f>INT(F11622/100)</f>
        <v/>
      </c>
      <c r="I11622" t="n">
        <v>95</v>
      </c>
      <c r="J11622" t="n">
        <v>1</v>
      </c>
      <c r="K11622" t="n">
        <v>80</v>
      </c>
      <c r="L11622" t="n">
        <v>1</v>
      </c>
      <c r="M11622" t="n">
        <v>0</v>
      </c>
      <c r="O11622" t="n">
        <v>0</v>
      </c>
      <c r="P11622" t="n">
        <v>0</v>
      </c>
      <c r="Q11622" t="n">
        <v>0</v>
      </c>
      <c r="R11622" t="n">
        <v>0</v>
      </c>
      <c r="S11622" t="n">
        <v>0</v>
      </c>
      <c r="T11622" t="n">
        <v>80</v>
      </c>
    </row>
    <row r="11623">
      <c r="A11623" s="8" t="n">
        <v>46231</v>
      </c>
      <c r="B11623" t="inlineStr">
        <is>
          <t>DL</t>
        </is>
      </c>
      <c r="C11623" s="9">
        <f>_xlfn.XLOOKUP(B11623,Carriers[Code],Carriers[Airline])</f>
        <v/>
      </c>
      <c r="D11623" t="n">
        <v>1308</v>
      </c>
      <c r="E11623" t="inlineStr">
        <is>
          <t>MSP</t>
        </is>
      </c>
      <c r="F11623" s="10" t="n">
        <v>816</v>
      </c>
      <c r="G11623" t="inlineStr">
        <is>
          <t>0800-0859</t>
        </is>
      </c>
      <c r="H11623" s="9">
        <f>INT(F11623/100)</f>
        <v/>
      </c>
      <c r="I11623" t="n">
        <v>0</v>
      </c>
      <c r="J11623" t="n">
        <v>0</v>
      </c>
      <c r="K11623" t="n">
        <v>0</v>
      </c>
      <c r="L11623" t="n">
        <v>0</v>
      </c>
      <c r="M11623" t="n">
        <v>0</v>
      </c>
      <c r="O11623" t="n">
        <v>0</v>
      </c>
    </row>
    <row r="11624">
      <c r="A11624" s="8" t="n">
        <v>46231</v>
      </c>
      <c r="B11624" t="inlineStr">
        <is>
          <t>AA</t>
        </is>
      </c>
      <c r="C11624" s="9">
        <f>_xlfn.XLOOKUP(B11624,Carriers[Code],Carriers[Airline])</f>
        <v/>
      </c>
      <c r="D11624" t="n">
        <v>1550</v>
      </c>
      <c r="E11624" t="inlineStr">
        <is>
          <t>DCA</t>
        </is>
      </c>
      <c r="F11624" s="10" t="n">
        <v>819</v>
      </c>
      <c r="G11624" t="inlineStr">
        <is>
          <t>0800-0859</t>
        </is>
      </c>
      <c r="H11624" s="9">
        <f>INT(F11624/100)</f>
        <v/>
      </c>
      <c r="I11624" t="n">
        <v>-7</v>
      </c>
      <c r="J11624" t="n">
        <v>0</v>
      </c>
      <c r="K11624" t="n">
        <v>-13</v>
      </c>
      <c r="L11624" t="n">
        <v>0</v>
      </c>
      <c r="M11624" t="n">
        <v>0</v>
      </c>
      <c r="O11624" t="n">
        <v>0</v>
      </c>
    </row>
    <row r="11625">
      <c r="A11625" s="8" t="n">
        <v>46231</v>
      </c>
      <c r="B11625" t="inlineStr">
        <is>
          <t>B6</t>
        </is>
      </c>
      <c r="C11625" s="9">
        <f>_xlfn.XLOOKUP(B11625,Carriers[Code],Carriers[Airline])</f>
        <v/>
      </c>
      <c r="D11625" t="n">
        <v>833</v>
      </c>
      <c r="E11625" t="inlineStr">
        <is>
          <t>SFO</t>
        </is>
      </c>
      <c r="F11625" s="10" t="n">
        <v>820</v>
      </c>
      <c r="G11625" t="inlineStr">
        <is>
          <t>0800-0859</t>
        </is>
      </c>
      <c r="H11625" s="9">
        <f>INT(F11625/100)</f>
        <v/>
      </c>
      <c r="I11625" t="n">
        <v>-8</v>
      </c>
      <c r="J11625" t="n">
        <v>0</v>
      </c>
      <c r="K11625" t="n">
        <v>-7</v>
      </c>
      <c r="L11625" t="n">
        <v>0</v>
      </c>
      <c r="M11625" t="n">
        <v>0</v>
      </c>
      <c r="O11625" t="n">
        <v>0</v>
      </c>
    </row>
    <row r="11626">
      <c r="A11626" s="8" t="n">
        <v>46231</v>
      </c>
      <c r="B11626" t="inlineStr">
        <is>
          <t>DL</t>
        </is>
      </c>
      <c r="C11626" s="9">
        <f>_xlfn.XLOOKUP(B11626,Carriers[Code],Carriers[Airline])</f>
        <v/>
      </c>
      <c r="D11626" t="n">
        <v>2141</v>
      </c>
      <c r="E11626" t="inlineStr">
        <is>
          <t>BNA</t>
        </is>
      </c>
      <c r="F11626" s="10" t="n">
        <v>820</v>
      </c>
      <c r="G11626" t="inlineStr">
        <is>
          <t>0800-0859</t>
        </is>
      </c>
      <c r="H11626" s="9">
        <f>INT(F11626/100)</f>
        <v/>
      </c>
      <c r="I11626" t="n">
        <v>-15</v>
      </c>
      <c r="J11626" t="n">
        <v>0</v>
      </c>
      <c r="K11626" t="n">
        <v>-33</v>
      </c>
      <c r="L11626" t="n">
        <v>0</v>
      </c>
      <c r="M11626" t="n">
        <v>0</v>
      </c>
      <c r="O11626" t="n">
        <v>0</v>
      </c>
    </row>
    <row r="11627">
      <c r="A11627" s="8" t="n">
        <v>46231</v>
      </c>
      <c r="B11627" t="inlineStr">
        <is>
          <t>AS</t>
        </is>
      </c>
      <c r="C11627" s="9">
        <f>_xlfn.XLOOKUP(B11627,Carriers[Code],Carriers[Airline])</f>
        <v/>
      </c>
      <c r="D11627" t="n">
        <v>256</v>
      </c>
      <c r="E11627" t="inlineStr">
        <is>
          <t>SAN</t>
        </is>
      </c>
      <c r="F11627" s="10" t="n">
        <v>828</v>
      </c>
      <c r="G11627" t="inlineStr">
        <is>
          <t>0800-0859</t>
        </is>
      </c>
      <c r="H11627" s="9">
        <f>INT(F11627/100)</f>
        <v/>
      </c>
      <c r="I11627" t="n">
        <v>-5</v>
      </c>
      <c r="J11627" t="n">
        <v>0</v>
      </c>
      <c r="K11627" t="n">
        <v>-3</v>
      </c>
      <c r="L11627" t="n">
        <v>0</v>
      </c>
      <c r="M11627" t="n">
        <v>0</v>
      </c>
      <c r="O11627" t="n">
        <v>0</v>
      </c>
    </row>
    <row r="11628">
      <c r="A11628" s="8" t="n">
        <v>46231</v>
      </c>
      <c r="B11628" t="inlineStr">
        <is>
          <t>B6</t>
        </is>
      </c>
      <c r="C11628" s="9">
        <f>_xlfn.XLOOKUP(B11628,Carriers[Code],Carriers[Airline])</f>
        <v/>
      </c>
      <c r="D11628" t="n">
        <v>2355</v>
      </c>
      <c r="E11628" t="inlineStr">
        <is>
          <t>DCA</t>
        </is>
      </c>
      <c r="F11628" s="10" t="n">
        <v>829</v>
      </c>
      <c r="G11628" t="inlineStr">
        <is>
          <t>0800-0859</t>
        </is>
      </c>
      <c r="H11628" s="9">
        <f>INT(F11628/100)</f>
        <v/>
      </c>
      <c r="I11628" t="n">
        <v>-5</v>
      </c>
      <c r="J11628" t="n">
        <v>0</v>
      </c>
      <c r="K11628" t="n">
        <v>-14</v>
      </c>
      <c r="L11628" t="n">
        <v>0</v>
      </c>
      <c r="M11628" t="n">
        <v>0</v>
      </c>
      <c r="O11628" t="n">
        <v>0</v>
      </c>
    </row>
    <row r="11629">
      <c r="A11629" s="8" t="n">
        <v>46231</v>
      </c>
      <c r="B11629" t="inlineStr">
        <is>
          <t>B6</t>
        </is>
      </c>
      <c r="C11629" s="9">
        <f>_xlfn.XLOOKUP(B11629,Carriers[Code],Carriers[Airline])</f>
        <v/>
      </c>
      <c r="D11629" t="n">
        <v>1097</v>
      </c>
      <c r="E11629" t="inlineStr">
        <is>
          <t>ATL</t>
        </is>
      </c>
      <c r="F11629" s="10" t="n">
        <v>830</v>
      </c>
      <c r="G11629" t="inlineStr">
        <is>
          <t>0800-0859</t>
        </is>
      </c>
      <c r="H11629" s="9">
        <f>INT(F11629/100)</f>
        <v/>
      </c>
      <c r="I11629" t="n">
        <v>-5</v>
      </c>
      <c r="J11629" t="n">
        <v>0</v>
      </c>
      <c r="K11629" t="n">
        <v>22</v>
      </c>
      <c r="L11629" t="n">
        <v>1</v>
      </c>
      <c r="M11629" t="n">
        <v>0</v>
      </c>
      <c r="O11629" t="n">
        <v>0</v>
      </c>
      <c r="P11629" t="n">
        <v>0</v>
      </c>
      <c r="Q11629" t="n">
        <v>0</v>
      </c>
      <c r="R11629" t="n">
        <v>22</v>
      </c>
      <c r="S11629" t="n">
        <v>0</v>
      </c>
      <c r="T11629" t="n">
        <v>0</v>
      </c>
    </row>
    <row r="11630">
      <c r="A11630" s="8" t="n">
        <v>46231</v>
      </c>
      <c r="B11630" t="inlineStr">
        <is>
          <t>YX</t>
        </is>
      </c>
      <c r="C11630" s="9">
        <f>_xlfn.XLOOKUP(B11630,Carriers[Code],Carriers[Airline])</f>
        <v/>
      </c>
      <c r="D11630" t="n">
        <v>5674</v>
      </c>
      <c r="E11630" t="inlineStr">
        <is>
          <t>CLE</t>
        </is>
      </c>
      <c r="F11630" s="10" t="n">
        <v>830</v>
      </c>
      <c r="G11630" t="inlineStr">
        <is>
          <t>0800-0859</t>
        </is>
      </c>
      <c r="H11630" s="9">
        <f>INT(F11630/100)</f>
        <v/>
      </c>
      <c r="I11630" t="n">
        <v>-5</v>
      </c>
      <c r="J11630" t="n">
        <v>0</v>
      </c>
      <c r="K11630" t="n">
        <v>-17</v>
      </c>
      <c r="L11630" t="n">
        <v>0</v>
      </c>
      <c r="M11630" t="n">
        <v>0</v>
      </c>
      <c r="O11630" t="n">
        <v>0</v>
      </c>
    </row>
    <row r="11631">
      <c r="A11631" s="8" t="n">
        <v>46231</v>
      </c>
      <c r="B11631" t="inlineStr">
        <is>
          <t>YX</t>
        </is>
      </c>
      <c r="C11631" s="9">
        <f>_xlfn.XLOOKUP(B11631,Carriers[Code],Carriers[Airline])</f>
        <v/>
      </c>
      <c r="D11631" t="n">
        <v>4635</v>
      </c>
      <c r="E11631" t="inlineStr">
        <is>
          <t>SYR</t>
        </is>
      </c>
      <c r="F11631" s="10" t="n">
        <v>836</v>
      </c>
      <c r="G11631" t="inlineStr">
        <is>
          <t>0800-0859</t>
        </is>
      </c>
      <c r="H11631" s="9">
        <f>INT(F11631/100)</f>
        <v/>
      </c>
      <c r="I11631" t="n">
        <v>9</v>
      </c>
      <c r="J11631" t="n">
        <v>0</v>
      </c>
      <c r="K11631" t="n">
        <v>-5</v>
      </c>
      <c r="L11631" t="n">
        <v>0</v>
      </c>
      <c r="M11631" t="n">
        <v>0</v>
      </c>
      <c r="O11631" t="n">
        <v>0</v>
      </c>
    </row>
    <row r="11632">
      <c r="A11632" s="8" t="n">
        <v>46231</v>
      </c>
      <c r="B11632" t="inlineStr">
        <is>
          <t>B6</t>
        </is>
      </c>
      <c r="C11632" s="9">
        <f>_xlfn.XLOOKUP(B11632,Carriers[Code],Carriers[Airline])</f>
        <v/>
      </c>
      <c r="D11632" t="n">
        <v>1017</v>
      </c>
      <c r="E11632" t="inlineStr">
        <is>
          <t>JFK</t>
        </is>
      </c>
      <c r="F11632" s="10" t="n">
        <v>841</v>
      </c>
      <c r="G11632" t="inlineStr">
        <is>
          <t>0800-0859</t>
        </is>
      </c>
      <c r="H11632" s="9">
        <f>INT(F11632/100)</f>
        <v/>
      </c>
      <c r="I11632" t="n">
        <v>90</v>
      </c>
      <c r="J11632" t="n">
        <v>1</v>
      </c>
      <c r="K11632" t="n">
        <v>90</v>
      </c>
      <c r="L11632" t="n">
        <v>1</v>
      </c>
      <c r="M11632" t="n">
        <v>0</v>
      </c>
      <c r="O11632" t="n">
        <v>0</v>
      </c>
      <c r="P11632" t="n">
        <v>0</v>
      </c>
      <c r="Q11632" t="n">
        <v>0</v>
      </c>
      <c r="R11632" t="n">
        <v>18</v>
      </c>
      <c r="S11632" t="n">
        <v>0</v>
      </c>
      <c r="T11632" t="n">
        <v>72</v>
      </c>
    </row>
    <row r="11633">
      <c r="A11633" s="8" t="n">
        <v>46231</v>
      </c>
      <c r="B11633" t="inlineStr">
        <is>
          <t>B6</t>
        </is>
      </c>
      <c r="C11633" s="9">
        <f>_xlfn.XLOOKUP(B11633,Carriers[Code],Carriers[Airline])</f>
        <v/>
      </c>
      <c r="D11633" t="n">
        <v>257</v>
      </c>
      <c r="E11633" t="inlineStr">
        <is>
          <t>BZN</t>
        </is>
      </c>
      <c r="F11633" s="10" t="n">
        <v>843</v>
      </c>
      <c r="G11633" t="inlineStr">
        <is>
          <t>0800-0859</t>
        </is>
      </c>
      <c r="H11633" s="9">
        <f>INT(F11633/100)</f>
        <v/>
      </c>
      <c r="I11633" t="n">
        <v>9</v>
      </c>
      <c r="J11633" t="n">
        <v>0</v>
      </c>
      <c r="K11633" t="n">
        <v>7</v>
      </c>
      <c r="L11633" t="n">
        <v>0</v>
      </c>
      <c r="M11633" t="n">
        <v>0</v>
      </c>
      <c r="O11633" t="n">
        <v>0</v>
      </c>
    </row>
    <row r="11634">
      <c r="A11634" s="8" t="n">
        <v>46231</v>
      </c>
      <c r="B11634" t="inlineStr">
        <is>
          <t>WN</t>
        </is>
      </c>
      <c r="C11634" s="9">
        <f>_xlfn.XLOOKUP(B11634,Carriers[Code],Carriers[Airline])</f>
        <v/>
      </c>
      <c r="D11634" t="n">
        <v>724</v>
      </c>
      <c r="E11634" t="inlineStr">
        <is>
          <t>BNA</t>
        </is>
      </c>
      <c r="F11634" s="10" t="n">
        <v>845</v>
      </c>
      <c r="G11634" t="inlineStr">
        <is>
          <t>0800-0859</t>
        </is>
      </c>
      <c r="H11634" s="9">
        <f>INT(F11634/100)</f>
        <v/>
      </c>
      <c r="I11634" t="n">
        <v>0</v>
      </c>
      <c r="J11634" t="n">
        <v>0</v>
      </c>
      <c r="K11634" t="n">
        <v>11</v>
      </c>
      <c r="L11634" t="n">
        <v>0</v>
      </c>
      <c r="M11634" t="n">
        <v>0</v>
      </c>
      <c r="O11634" t="n">
        <v>0</v>
      </c>
    </row>
    <row r="11635">
      <c r="A11635" s="8" t="n">
        <v>46231</v>
      </c>
      <c r="B11635" t="inlineStr">
        <is>
          <t>YX</t>
        </is>
      </c>
      <c r="C11635" s="9">
        <f>_xlfn.XLOOKUP(B11635,Carriers[Code],Carriers[Airline])</f>
        <v/>
      </c>
      <c r="D11635" t="n">
        <v>5601</v>
      </c>
      <c r="E11635" t="inlineStr">
        <is>
          <t>CVG</t>
        </is>
      </c>
      <c r="F11635" s="10" t="n">
        <v>845</v>
      </c>
      <c r="G11635" t="inlineStr">
        <is>
          <t>0800-0859</t>
        </is>
      </c>
      <c r="H11635" s="9">
        <f>INT(F11635/100)</f>
        <v/>
      </c>
      <c r="I11635" t="n">
        <v>-10</v>
      </c>
      <c r="J11635" t="n">
        <v>0</v>
      </c>
      <c r="K11635" t="n">
        <v>-13</v>
      </c>
      <c r="L11635" t="n">
        <v>0</v>
      </c>
      <c r="M11635" t="n">
        <v>0</v>
      </c>
      <c r="O11635" t="n">
        <v>0</v>
      </c>
    </row>
    <row r="11636">
      <c r="A11636" s="8" t="n">
        <v>46231</v>
      </c>
      <c r="B11636" t="inlineStr">
        <is>
          <t>B6</t>
        </is>
      </c>
      <c r="C11636" s="9">
        <f>_xlfn.XLOOKUP(B11636,Carriers[Code],Carriers[Airline])</f>
        <v/>
      </c>
      <c r="D11636" t="n">
        <v>219</v>
      </c>
      <c r="E11636" t="inlineStr">
        <is>
          <t>SAN</t>
        </is>
      </c>
      <c r="F11636" s="10" t="n">
        <v>850</v>
      </c>
      <c r="G11636" t="inlineStr">
        <is>
          <t>0800-0859</t>
        </is>
      </c>
      <c r="H11636" s="9">
        <f>INT(F11636/100)</f>
        <v/>
      </c>
      <c r="M11636" t="n">
        <v>1</v>
      </c>
      <c r="N11636" t="inlineStr">
        <is>
          <t>A</t>
        </is>
      </c>
      <c r="O11636" t="n">
        <v>0</v>
      </c>
    </row>
    <row r="11637">
      <c r="A11637" s="8" t="n">
        <v>46231</v>
      </c>
      <c r="B11637" t="inlineStr">
        <is>
          <t>YX</t>
        </is>
      </c>
      <c r="C11637" s="9">
        <f>_xlfn.XLOOKUP(B11637,Carriers[Code],Carriers[Airline])</f>
        <v/>
      </c>
      <c r="D11637" t="n">
        <v>5597</v>
      </c>
      <c r="E11637" t="inlineStr">
        <is>
          <t>JAX</t>
        </is>
      </c>
      <c r="F11637" s="10" t="n">
        <v>850</v>
      </c>
      <c r="G11637" t="inlineStr">
        <is>
          <t>0800-0859</t>
        </is>
      </c>
      <c r="H11637" s="9">
        <f>INT(F11637/100)</f>
        <v/>
      </c>
      <c r="I11637" t="n">
        <v>-8</v>
      </c>
      <c r="J11637" t="n">
        <v>0</v>
      </c>
      <c r="K11637" t="n">
        <v>4</v>
      </c>
      <c r="L11637" t="n">
        <v>0</v>
      </c>
      <c r="M11637" t="n">
        <v>0</v>
      </c>
      <c r="O11637" t="n">
        <v>0</v>
      </c>
    </row>
    <row r="11638">
      <c r="A11638" s="8" t="n">
        <v>46231</v>
      </c>
      <c r="B11638" t="inlineStr">
        <is>
          <t>DL</t>
        </is>
      </c>
      <c r="C11638" s="9">
        <f>_xlfn.XLOOKUP(B11638,Carriers[Code],Carriers[Airline])</f>
        <v/>
      </c>
      <c r="D11638" t="n">
        <v>1780</v>
      </c>
      <c r="E11638" t="inlineStr">
        <is>
          <t>SJU</t>
        </is>
      </c>
      <c r="F11638" s="10" t="n">
        <v>851</v>
      </c>
      <c r="G11638" t="inlineStr">
        <is>
          <t>0800-0859</t>
        </is>
      </c>
      <c r="H11638" s="9">
        <f>INT(F11638/100)</f>
        <v/>
      </c>
      <c r="I11638" t="n">
        <v>-7</v>
      </c>
      <c r="J11638" t="n">
        <v>0</v>
      </c>
      <c r="K11638" t="n">
        <v>-13</v>
      </c>
      <c r="L11638" t="n">
        <v>0</v>
      </c>
      <c r="M11638" t="n">
        <v>0</v>
      </c>
      <c r="O11638" t="n">
        <v>0</v>
      </c>
    </row>
    <row r="11639">
      <c r="A11639" s="8" t="n">
        <v>46231</v>
      </c>
      <c r="B11639" t="inlineStr">
        <is>
          <t>B6</t>
        </is>
      </c>
      <c r="C11639" s="9">
        <f>_xlfn.XLOOKUP(B11639,Carriers[Code],Carriers[Airline])</f>
        <v/>
      </c>
      <c r="D11639" t="n">
        <v>1231</v>
      </c>
      <c r="E11639" t="inlineStr">
        <is>
          <t>VRB</t>
        </is>
      </c>
      <c r="F11639" s="10" t="n">
        <v>855</v>
      </c>
      <c r="G11639" t="inlineStr">
        <is>
          <t>0800-0859</t>
        </is>
      </c>
      <c r="H11639" s="9">
        <f>INT(F11639/100)</f>
        <v/>
      </c>
      <c r="I11639" t="n">
        <v>0</v>
      </c>
      <c r="J11639" t="n">
        <v>0</v>
      </c>
      <c r="K11639" t="n">
        <v>-26</v>
      </c>
      <c r="L11639" t="n">
        <v>0</v>
      </c>
      <c r="M11639" t="n">
        <v>0</v>
      </c>
      <c r="O11639" t="n">
        <v>0</v>
      </c>
    </row>
    <row r="11640">
      <c r="A11640" s="8" t="n">
        <v>46231</v>
      </c>
      <c r="B11640" t="inlineStr">
        <is>
          <t>WN</t>
        </is>
      </c>
      <c r="C11640" s="9">
        <f>_xlfn.XLOOKUP(B11640,Carriers[Code],Carriers[Airline])</f>
        <v/>
      </c>
      <c r="D11640" t="n">
        <v>732</v>
      </c>
      <c r="E11640" t="inlineStr">
        <is>
          <t>BWI</t>
        </is>
      </c>
      <c r="F11640" s="10" t="n">
        <v>855</v>
      </c>
      <c r="G11640" t="inlineStr">
        <is>
          <t>0800-0859</t>
        </is>
      </c>
      <c r="H11640" s="9">
        <f>INT(F11640/100)</f>
        <v/>
      </c>
      <c r="I11640" t="n">
        <v>-6</v>
      </c>
      <c r="J11640" t="n">
        <v>0</v>
      </c>
      <c r="K11640" t="n">
        <v>-12</v>
      </c>
      <c r="L11640" t="n">
        <v>0</v>
      </c>
      <c r="M11640" t="n">
        <v>0</v>
      </c>
      <c r="O11640" t="n">
        <v>0</v>
      </c>
    </row>
    <row r="11641">
      <c r="A11641" s="8" t="n">
        <v>46231</v>
      </c>
      <c r="B11641" t="inlineStr">
        <is>
          <t>YX</t>
        </is>
      </c>
      <c r="C11641" s="9">
        <f>_xlfn.XLOOKUP(B11641,Carriers[Code],Carriers[Airline])</f>
        <v/>
      </c>
      <c r="D11641" t="n">
        <v>5622</v>
      </c>
      <c r="E11641" t="inlineStr">
        <is>
          <t>RIC</t>
        </is>
      </c>
      <c r="F11641" s="10" t="n">
        <v>855</v>
      </c>
      <c r="G11641" t="inlineStr">
        <is>
          <t>0800-0859</t>
        </is>
      </c>
      <c r="H11641" s="9">
        <f>INT(F11641/100)</f>
        <v/>
      </c>
      <c r="I11641" t="n">
        <v>-5</v>
      </c>
      <c r="J11641" t="n">
        <v>0</v>
      </c>
      <c r="K11641" t="n">
        <v>-13</v>
      </c>
      <c r="L11641" t="n">
        <v>0</v>
      </c>
      <c r="M11641" t="n">
        <v>0</v>
      </c>
      <c r="O11641" t="n">
        <v>0</v>
      </c>
    </row>
    <row r="11642">
      <c r="A11642" s="8" t="n">
        <v>46231</v>
      </c>
      <c r="B11642" t="inlineStr">
        <is>
          <t>AA</t>
        </is>
      </c>
      <c r="C11642" s="9">
        <f>_xlfn.XLOOKUP(B11642,Carriers[Code],Carriers[Airline])</f>
        <v/>
      </c>
      <c r="D11642" t="n">
        <v>1239</v>
      </c>
      <c r="E11642" t="inlineStr">
        <is>
          <t>ORD</t>
        </is>
      </c>
      <c r="F11642" s="10" t="n">
        <v>858</v>
      </c>
      <c r="G11642" t="inlineStr">
        <is>
          <t>0800-0859</t>
        </is>
      </c>
      <c r="H11642" s="9">
        <f>INT(F11642/100)</f>
        <v/>
      </c>
      <c r="M11642" t="n">
        <v>1</v>
      </c>
      <c r="N11642" t="inlineStr">
        <is>
          <t>B</t>
        </is>
      </c>
      <c r="O11642" t="n">
        <v>0</v>
      </c>
    </row>
    <row r="11643">
      <c r="A11643" s="8" t="n">
        <v>46231</v>
      </c>
      <c r="B11643" t="inlineStr">
        <is>
          <t>AA</t>
        </is>
      </c>
      <c r="C11643" s="9">
        <f>_xlfn.XLOOKUP(B11643,Carriers[Code],Carriers[Airline])</f>
        <v/>
      </c>
      <c r="D11643" t="n">
        <v>2735</v>
      </c>
      <c r="E11643" t="inlineStr">
        <is>
          <t>MCO</t>
        </is>
      </c>
      <c r="F11643" s="10" t="n">
        <v>900</v>
      </c>
      <c r="G11643" t="inlineStr">
        <is>
          <t>0900-0959</t>
        </is>
      </c>
      <c r="H11643" s="9">
        <f>INT(F11643/100)</f>
        <v/>
      </c>
      <c r="I11643" t="n">
        <v>-5</v>
      </c>
      <c r="J11643" t="n">
        <v>0</v>
      </c>
      <c r="K11643" t="n">
        <v>-17</v>
      </c>
      <c r="L11643" t="n">
        <v>0</v>
      </c>
      <c r="M11643" t="n">
        <v>0</v>
      </c>
      <c r="O11643" t="n">
        <v>0</v>
      </c>
    </row>
    <row r="11644">
      <c r="A11644" s="8" t="n">
        <v>46231</v>
      </c>
      <c r="B11644" t="inlineStr">
        <is>
          <t>AS</t>
        </is>
      </c>
      <c r="C11644" s="9">
        <f>_xlfn.XLOOKUP(B11644,Carriers[Code],Carriers[Airline])</f>
        <v/>
      </c>
      <c r="D11644" t="n">
        <v>338</v>
      </c>
      <c r="E11644" t="inlineStr">
        <is>
          <t>SEA</t>
        </is>
      </c>
      <c r="F11644" s="10" t="n">
        <v>900</v>
      </c>
      <c r="G11644" t="inlineStr">
        <is>
          <t>0900-0959</t>
        </is>
      </c>
      <c r="H11644" s="9">
        <f>INT(F11644/100)</f>
        <v/>
      </c>
      <c r="I11644" t="n">
        <v>-1</v>
      </c>
      <c r="J11644" t="n">
        <v>0</v>
      </c>
      <c r="K11644" t="n">
        <v>-2</v>
      </c>
      <c r="L11644" t="n">
        <v>0</v>
      </c>
      <c r="M11644" t="n">
        <v>0</v>
      </c>
      <c r="O11644" t="n">
        <v>0</v>
      </c>
    </row>
    <row r="11645">
      <c r="A11645" s="8" t="n">
        <v>46231</v>
      </c>
      <c r="B11645" t="inlineStr">
        <is>
          <t>DL</t>
        </is>
      </c>
      <c r="C11645" s="9">
        <f>_xlfn.XLOOKUP(B11645,Carriers[Code],Carriers[Airline])</f>
        <v/>
      </c>
      <c r="D11645" t="n">
        <v>816</v>
      </c>
      <c r="E11645" t="inlineStr">
        <is>
          <t>SAT</t>
        </is>
      </c>
      <c r="F11645" s="10" t="n">
        <v>900</v>
      </c>
      <c r="G11645" t="inlineStr">
        <is>
          <t>0900-0959</t>
        </is>
      </c>
      <c r="H11645" s="9">
        <f>INT(F11645/100)</f>
        <v/>
      </c>
      <c r="I11645" t="n">
        <v>89</v>
      </c>
      <c r="J11645" t="n">
        <v>1</v>
      </c>
      <c r="K11645" t="n">
        <v>76</v>
      </c>
      <c r="L11645" t="n">
        <v>1</v>
      </c>
      <c r="M11645" t="n">
        <v>0</v>
      </c>
      <c r="O11645" t="n">
        <v>0</v>
      </c>
      <c r="P11645" t="n">
        <v>76</v>
      </c>
      <c r="Q11645" t="n">
        <v>0</v>
      </c>
      <c r="R11645" t="n">
        <v>0</v>
      </c>
      <c r="S11645" t="n">
        <v>0</v>
      </c>
      <c r="T11645" t="n">
        <v>0</v>
      </c>
    </row>
    <row r="11646">
      <c r="A11646" s="8" t="n">
        <v>46231</v>
      </c>
      <c r="B11646" t="inlineStr">
        <is>
          <t>YX</t>
        </is>
      </c>
      <c r="C11646" s="9">
        <f>_xlfn.XLOOKUP(B11646,Carriers[Code],Carriers[Airline])</f>
        <v/>
      </c>
      <c r="D11646" t="n">
        <v>5732</v>
      </c>
      <c r="E11646" t="inlineStr">
        <is>
          <t>LGA</t>
        </is>
      </c>
      <c r="F11646" s="10" t="n">
        <v>900</v>
      </c>
      <c r="G11646" t="inlineStr">
        <is>
          <t>0900-0959</t>
        </is>
      </c>
      <c r="H11646" s="9">
        <f>INT(F11646/100)</f>
        <v/>
      </c>
      <c r="I11646" t="n">
        <v>35</v>
      </c>
      <c r="J11646" t="n">
        <v>1</v>
      </c>
      <c r="K11646" t="n">
        <v>53</v>
      </c>
      <c r="L11646" t="n">
        <v>1</v>
      </c>
      <c r="M11646" t="n">
        <v>0</v>
      </c>
      <c r="O11646" t="n">
        <v>0</v>
      </c>
      <c r="P11646" t="n">
        <v>0</v>
      </c>
      <c r="Q11646" t="n">
        <v>0</v>
      </c>
      <c r="R11646" t="n">
        <v>53</v>
      </c>
      <c r="S11646" t="n">
        <v>0</v>
      </c>
      <c r="T11646" t="n">
        <v>0</v>
      </c>
    </row>
    <row r="11647">
      <c r="A11647" s="8" t="n">
        <v>46231</v>
      </c>
      <c r="B11647" t="inlineStr">
        <is>
          <t>AA</t>
        </is>
      </c>
      <c r="C11647" s="9">
        <f>_xlfn.XLOOKUP(B11647,Carriers[Code],Carriers[Airline])</f>
        <v/>
      </c>
      <c r="D11647" t="n">
        <v>479</v>
      </c>
      <c r="E11647" t="inlineStr">
        <is>
          <t>DFW</t>
        </is>
      </c>
      <c r="F11647" s="10" t="n">
        <v>901</v>
      </c>
      <c r="G11647" t="inlineStr">
        <is>
          <t>0900-0959</t>
        </is>
      </c>
      <c r="H11647" s="9">
        <f>INT(F11647/100)</f>
        <v/>
      </c>
      <c r="I11647" t="n">
        <v>-7</v>
      </c>
      <c r="J11647" t="n">
        <v>0</v>
      </c>
      <c r="K11647" t="n">
        <v>-28</v>
      </c>
      <c r="L11647" t="n">
        <v>0</v>
      </c>
      <c r="M11647" t="n">
        <v>0</v>
      </c>
      <c r="O11647" t="n">
        <v>0</v>
      </c>
    </row>
    <row r="11648">
      <c r="A11648" s="8" t="n">
        <v>46231</v>
      </c>
      <c r="B11648" t="inlineStr">
        <is>
          <t>B6</t>
        </is>
      </c>
      <c r="C11648" s="9">
        <f>_xlfn.XLOOKUP(B11648,Carriers[Code],Carriers[Airline])</f>
        <v/>
      </c>
      <c r="D11648" t="n">
        <v>21</v>
      </c>
      <c r="E11648" t="inlineStr">
        <is>
          <t>PBI</t>
        </is>
      </c>
      <c r="F11648" s="10" t="n">
        <v>902</v>
      </c>
      <c r="G11648" t="inlineStr">
        <is>
          <t>0900-0959</t>
        </is>
      </c>
      <c r="H11648" s="9">
        <f>INT(F11648/100)</f>
        <v/>
      </c>
      <c r="I11648" t="n">
        <v>17</v>
      </c>
      <c r="J11648" t="n">
        <v>1</v>
      </c>
      <c r="K11648" t="n">
        <v>18</v>
      </c>
      <c r="L11648" t="n">
        <v>1</v>
      </c>
      <c r="M11648" t="n">
        <v>0</v>
      </c>
      <c r="O11648" t="n">
        <v>0</v>
      </c>
      <c r="P11648" t="n">
        <v>17</v>
      </c>
      <c r="Q11648" t="n">
        <v>0</v>
      </c>
      <c r="R11648" t="n">
        <v>1</v>
      </c>
      <c r="S11648" t="n">
        <v>0</v>
      </c>
      <c r="T11648" t="n">
        <v>0</v>
      </c>
    </row>
    <row r="11649">
      <c r="A11649" s="8" t="n">
        <v>46231</v>
      </c>
      <c r="B11649" t="inlineStr">
        <is>
          <t>DL</t>
        </is>
      </c>
      <c r="C11649" s="9">
        <f>_xlfn.XLOOKUP(B11649,Carriers[Code],Carriers[Airline])</f>
        <v/>
      </c>
      <c r="D11649" t="n">
        <v>456</v>
      </c>
      <c r="E11649" t="inlineStr">
        <is>
          <t>ATL</t>
        </is>
      </c>
      <c r="F11649" s="10" t="n">
        <v>905</v>
      </c>
      <c r="G11649" t="inlineStr">
        <is>
          <t>0900-0959</t>
        </is>
      </c>
      <c r="H11649" s="9">
        <f>INT(F11649/100)</f>
        <v/>
      </c>
      <c r="I11649" t="n">
        <v>-3</v>
      </c>
      <c r="J11649" t="n">
        <v>0</v>
      </c>
      <c r="K11649" t="n">
        <v>-1</v>
      </c>
      <c r="L11649" t="n">
        <v>0</v>
      </c>
      <c r="M11649" t="n">
        <v>0</v>
      </c>
      <c r="O11649" t="n">
        <v>0</v>
      </c>
    </row>
    <row r="11650">
      <c r="A11650" s="8" t="n">
        <v>46231</v>
      </c>
      <c r="B11650" t="inlineStr">
        <is>
          <t>YX</t>
        </is>
      </c>
      <c r="C11650" s="9">
        <f>_xlfn.XLOOKUP(B11650,Carriers[Code],Carriers[Airline])</f>
        <v/>
      </c>
      <c r="D11650" t="n">
        <v>5720</v>
      </c>
      <c r="E11650" t="inlineStr">
        <is>
          <t>JFK</t>
        </is>
      </c>
      <c r="F11650" s="10" t="n">
        <v>905</v>
      </c>
      <c r="G11650" t="inlineStr">
        <is>
          <t>0900-0959</t>
        </is>
      </c>
      <c r="H11650" s="9">
        <f>INT(F11650/100)</f>
        <v/>
      </c>
      <c r="I11650" t="n">
        <v>-1</v>
      </c>
      <c r="J11650" t="n">
        <v>0</v>
      </c>
      <c r="K11650" t="n">
        <v>-7</v>
      </c>
      <c r="L11650" t="n">
        <v>0</v>
      </c>
      <c r="M11650" t="n">
        <v>0</v>
      </c>
      <c r="O11650" t="n">
        <v>0</v>
      </c>
    </row>
    <row r="11651">
      <c r="A11651" s="8" t="n">
        <v>46231</v>
      </c>
      <c r="B11651" t="inlineStr">
        <is>
          <t>UA</t>
        </is>
      </c>
      <c r="C11651" s="9">
        <f>_xlfn.XLOOKUP(B11651,Carriers[Code],Carriers[Airline])</f>
        <v/>
      </c>
      <c r="D11651" t="n">
        <v>2002</v>
      </c>
      <c r="E11651" t="inlineStr">
        <is>
          <t>SFO</t>
        </is>
      </c>
      <c r="F11651" s="10" t="n">
        <v>907</v>
      </c>
      <c r="G11651" t="inlineStr">
        <is>
          <t>0900-0959</t>
        </is>
      </c>
      <c r="H11651" s="9">
        <f>INT(F11651/100)</f>
        <v/>
      </c>
      <c r="I11651" t="n">
        <v>8</v>
      </c>
      <c r="J11651" t="n">
        <v>0</v>
      </c>
      <c r="K11651" t="n">
        <v>12</v>
      </c>
      <c r="L11651" t="n">
        <v>0</v>
      </c>
      <c r="M11651" t="n">
        <v>0</v>
      </c>
      <c r="O11651" t="n">
        <v>0</v>
      </c>
    </row>
    <row r="11652">
      <c r="A11652" s="8" t="n">
        <v>46231</v>
      </c>
      <c r="B11652" t="inlineStr">
        <is>
          <t>YX</t>
        </is>
      </c>
      <c r="C11652" s="9">
        <f>_xlfn.XLOOKUP(B11652,Carriers[Code],Carriers[Airline])</f>
        <v/>
      </c>
      <c r="D11652" t="n">
        <v>5614</v>
      </c>
      <c r="E11652" t="inlineStr">
        <is>
          <t>MKE</t>
        </is>
      </c>
      <c r="F11652" s="10" t="n">
        <v>910</v>
      </c>
      <c r="G11652" t="inlineStr">
        <is>
          <t>0900-0959</t>
        </is>
      </c>
      <c r="H11652" s="9">
        <f>INT(F11652/100)</f>
        <v/>
      </c>
      <c r="I11652" t="n">
        <v>-2</v>
      </c>
      <c r="J11652" t="n">
        <v>0</v>
      </c>
      <c r="K11652" t="n">
        <v>1</v>
      </c>
      <c r="L11652" t="n">
        <v>0</v>
      </c>
      <c r="M11652" t="n">
        <v>0</v>
      </c>
      <c r="O11652" t="n">
        <v>0</v>
      </c>
    </row>
    <row r="11653">
      <c r="A11653" s="8" t="n">
        <v>46231</v>
      </c>
      <c r="B11653" t="inlineStr">
        <is>
          <t>B6</t>
        </is>
      </c>
      <c r="C11653" s="9">
        <f>_xlfn.XLOOKUP(B11653,Carriers[Code],Carriers[Airline])</f>
        <v/>
      </c>
      <c r="D11653" t="n">
        <v>2033</v>
      </c>
      <c r="E11653" t="inlineStr">
        <is>
          <t>IAH</t>
        </is>
      </c>
      <c r="F11653" s="10" t="n">
        <v>915</v>
      </c>
      <c r="G11653" t="inlineStr">
        <is>
          <t>0900-0959</t>
        </is>
      </c>
      <c r="H11653" s="9">
        <f>INT(F11653/100)</f>
        <v/>
      </c>
      <c r="I11653" t="n">
        <v>-3</v>
      </c>
      <c r="J11653" t="n">
        <v>0</v>
      </c>
      <c r="K11653" t="n">
        <v>7</v>
      </c>
      <c r="L11653" t="n">
        <v>0</v>
      </c>
      <c r="M11653" t="n">
        <v>0</v>
      </c>
      <c r="O11653" t="n">
        <v>0</v>
      </c>
    </row>
    <row r="11654">
      <c r="A11654" s="8" t="n">
        <v>46231</v>
      </c>
      <c r="B11654" t="inlineStr">
        <is>
          <t>DL</t>
        </is>
      </c>
      <c r="C11654" s="9">
        <f>_xlfn.XLOOKUP(B11654,Carriers[Code],Carriers[Airline])</f>
        <v/>
      </c>
      <c r="D11654" t="n">
        <v>1748</v>
      </c>
      <c r="E11654" t="inlineStr">
        <is>
          <t>DTW</t>
        </is>
      </c>
      <c r="F11654" s="10" t="n">
        <v>915</v>
      </c>
      <c r="G11654" t="inlineStr">
        <is>
          <t>0900-0959</t>
        </is>
      </c>
      <c r="H11654" s="9">
        <f>INT(F11654/100)</f>
        <v/>
      </c>
      <c r="I11654" t="n">
        <v>-4</v>
      </c>
      <c r="J11654" t="n">
        <v>0</v>
      </c>
      <c r="K11654" t="n">
        <v>-6</v>
      </c>
      <c r="L11654" t="n">
        <v>0</v>
      </c>
      <c r="M11654" t="n">
        <v>0</v>
      </c>
      <c r="O11654" t="n">
        <v>0</v>
      </c>
    </row>
    <row r="11655">
      <c r="A11655" s="8" t="n">
        <v>46231</v>
      </c>
      <c r="B11655" t="inlineStr">
        <is>
          <t>YX</t>
        </is>
      </c>
      <c r="C11655" s="9">
        <f>_xlfn.XLOOKUP(B11655,Carriers[Code],Carriers[Airline])</f>
        <v/>
      </c>
      <c r="D11655" t="n">
        <v>5693</v>
      </c>
      <c r="E11655" t="inlineStr">
        <is>
          <t>DCA</t>
        </is>
      </c>
      <c r="F11655" s="10" t="n">
        <v>915</v>
      </c>
      <c r="G11655" t="inlineStr">
        <is>
          <t>0900-0959</t>
        </is>
      </c>
      <c r="H11655" s="9">
        <f>INT(F11655/100)</f>
        <v/>
      </c>
      <c r="I11655" t="n">
        <v>-8</v>
      </c>
      <c r="J11655" t="n">
        <v>0</v>
      </c>
      <c r="K11655" t="n">
        <v>3</v>
      </c>
      <c r="L11655" t="n">
        <v>0</v>
      </c>
      <c r="M11655" t="n">
        <v>0</v>
      </c>
      <c r="O11655" t="n">
        <v>0</v>
      </c>
    </row>
    <row r="11656">
      <c r="A11656" s="8" t="n">
        <v>46231</v>
      </c>
      <c r="B11656" t="inlineStr">
        <is>
          <t>B6</t>
        </is>
      </c>
      <c r="C11656" s="9">
        <f>_xlfn.XLOOKUP(B11656,Carriers[Code],Carriers[Airline])</f>
        <v/>
      </c>
      <c r="D11656" t="n">
        <v>385</v>
      </c>
      <c r="E11656" t="inlineStr">
        <is>
          <t>PIT</t>
        </is>
      </c>
      <c r="F11656" s="10" t="n">
        <v>916</v>
      </c>
      <c r="G11656" t="inlineStr">
        <is>
          <t>0900-0959</t>
        </is>
      </c>
      <c r="H11656" s="9">
        <f>INT(F11656/100)</f>
        <v/>
      </c>
      <c r="I11656" t="n">
        <v>9</v>
      </c>
      <c r="J11656" t="n">
        <v>0</v>
      </c>
      <c r="K11656" t="n">
        <v>19</v>
      </c>
      <c r="L11656" t="n">
        <v>1</v>
      </c>
      <c r="M11656" t="n">
        <v>0</v>
      </c>
      <c r="O11656" t="n">
        <v>0</v>
      </c>
      <c r="P11656" t="n">
        <v>9</v>
      </c>
      <c r="Q11656" t="n">
        <v>0</v>
      </c>
      <c r="R11656" t="n">
        <v>10</v>
      </c>
      <c r="S11656" t="n">
        <v>0</v>
      </c>
      <c r="T11656" t="n">
        <v>0</v>
      </c>
    </row>
    <row r="11657">
      <c r="A11657" s="8" t="n">
        <v>46231</v>
      </c>
      <c r="B11657" t="inlineStr">
        <is>
          <t>AA</t>
        </is>
      </c>
      <c r="C11657" s="9">
        <f>_xlfn.XLOOKUP(B11657,Carriers[Code],Carriers[Airline])</f>
        <v/>
      </c>
      <c r="D11657" t="n">
        <v>1605</v>
      </c>
      <c r="E11657" t="inlineStr">
        <is>
          <t>DCA</t>
        </is>
      </c>
      <c r="F11657" s="10" t="n">
        <v>918</v>
      </c>
      <c r="G11657" t="inlineStr">
        <is>
          <t>0900-0959</t>
        </is>
      </c>
      <c r="H11657" s="9">
        <f>INT(F11657/100)</f>
        <v/>
      </c>
      <c r="I11657" t="n">
        <v>-6</v>
      </c>
      <c r="J11657" t="n">
        <v>0</v>
      </c>
      <c r="K11657" t="n">
        <v>-6</v>
      </c>
      <c r="L11657" t="n">
        <v>0</v>
      </c>
      <c r="M11657" t="n">
        <v>0</v>
      </c>
      <c r="O11657" t="n">
        <v>0</v>
      </c>
    </row>
    <row r="11658">
      <c r="A11658" s="8" t="n">
        <v>46231</v>
      </c>
      <c r="B11658" t="inlineStr">
        <is>
          <t>DL</t>
        </is>
      </c>
      <c r="C11658" s="9">
        <f>_xlfn.XLOOKUP(B11658,Carriers[Code],Carriers[Airline])</f>
        <v/>
      </c>
      <c r="D11658" t="n">
        <v>1245</v>
      </c>
      <c r="E11658" t="inlineStr">
        <is>
          <t>PBI</t>
        </is>
      </c>
      <c r="F11658" s="10" t="n">
        <v>920</v>
      </c>
      <c r="G11658" t="inlineStr">
        <is>
          <t>0900-0959</t>
        </is>
      </c>
      <c r="H11658" s="9">
        <f>INT(F11658/100)</f>
        <v/>
      </c>
      <c r="I11658" t="n">
        <v>-2</v>
      </c>
      <c r="J11658" t="n">
        <v>0</v>
      </c>
      <c r="K11658" t="n">
        <v>0</v>
      </c>
      <c r="L11658" t="n">
        <v>0</v>
      </c>
      <c r="M11658" t="n">
        <v>0</v>
      </c>
      <c r="O11658" t="n">
        <v>0</v>
      </c>
    </row>
    <row r="11659">
      <c r="A11659" s="8" t="n">
        <v>46231</v>
      </c>
      <c r="B11659" t="inlineStr">
        <is>
          <t>YX</t>
        </is>
      </c>
      <c r="C11659" s="9">
        <f>_xlfn.XLOOKUP(B11659,Carriers[Code],Carriers[Airline])</f>
        <v/>
      </c>
      <c r="D11659" t="n">
        <v>5809</v>
      </c>
      <c r="E11659" t="inlineStr">
        <is>
          <t>ORF</t>
        </is>
      </c>
      <c r="F11659" s="10" t="n">
        <v>920</v>
      </c>
      <c r="G11659" t="inlineStr">
        <is>
          <t>0900-0959</t>
        </is>
      </c>
      <c r="H11659" s="9">
        <f>INT(F11659/100)</f>
        <v/>
      </c>
      <c r="I11659" t="n">
        <v>-2</v>
      </c>
      <c r="J11659" t="n">
        <v>0</v>
      </c>
      <c r="K11659" t="n">
        <v>-17</v>
      </c>
      <c r="L11659" t="n">
        <v>0</v>
      </c>
      <c r="M11659" t="n">
        <v>0</v>
      </c>
      <c r="O11659" t="n">
        <v>0</v>
      </c>
    </row>
    <row r="11660">
      <c r="A11660" s="8" t="n">
        <v>46231</v>
      </c>
      <c r="B11660" t="inlineStr">
        <is>
          <t>YX</t>
        </is>
      </c>
      <c r="C11660" s="9">
        <f>_xlfn.XLOOKUP(B11660,Carriers[Code],Carriers[Airline])</f>
        <v/>
      </c>
      <c r="D11660" t="n">
        <v>4666</v>
      </c>
      <c r="E11660" t="inlineStr">
        <is>
          <t>BUF</t>
        </is>
      </c>
      <c r="F11660" s="10" t="n">
        <v>921</v>
      </c>
      <c r="G11660" t="inlineStr">
        <is>
          <t>0900-0959</t>
        </is>
      </c>
      <c r="H11660" s="9">
        <f>INT(F11660/100)</f>
        <v/>
      </c>
      <c r="M11660" t="n">
        <v>1</v>
      </c>
      <c r="N11660" t="inlineStr">
        <is>
          <t>B</t>
        </is>
      </c>
      <c r="O11660" t="n">
        <v>0</v>
      </c>
    </row>
    <row r="11661">
      <c r="A11661" s="8" t="n">
        <v>46231</v>
      </c>
      <c r="B11661" t="inlineStr">
        <is>
          <t>UA</t>
        </is>
      </c>
      <c r="C11661" s="9">
        <f>_xlfn.XLOOKUP(B11661,Carriers[Code],Carriers[Airline])</f>
        <v/>
      </c>
      <c r="D11661" t="n">
        <v>2098</v>
      </c>
      <c r="E11661" t="inlineStr">
        <is>
          <t>IAD</t>
        </is>
      </c>
      <c r="F11661" s="10" t="n">
        <v>925</v>
      </c>
      <c r="G11661" t="inlineStr">
        <is>
          <t>0900-0959</t>
        </is>
      </c>
      <c r="H11661" s="9">
        <f>INT(F11661/100)</f>
        <v/>
      </c>
      <c r="I11661" t="n">
        <v>6</v>
      </c>
      <c r="J11661" t="n">
        <v>0</v>
      </c>
      <c r="K11661" t="n">
        <v>-1</v>
      </c>
      <c r="L11661" t="n">
        <v>0</v>
      </c>
      <c r="M11661" t="n">
        <v>0</v>
      </c>
      <c r="O11661" t="n">
        <v>0</v>
      </c>
    </row>
    <row r="11662">
      <c r="A11662" s="8" t="n">
        <v>46231</v>
      </c>
      <c r="B11662" t="inlineStr">
        <is>
          <t>YX</t>
        </is>
      </c>
      <c r="C11662" s="9">
        <f>_xlfn.XLOOKUP(B11662,Carriers[Code],Carriers[Airline])</f>
        <v/>
      </c>
      <c r="D11662" t="n">
        <v>5615</v>
      </c>
      <c r="E11662" t="inlineStr">
        <is>
          <t>SDF</t>
        </is>
      </c>
      <c r="F11662" s="10" t="n">
        <v>926</v>
      </c>
      <c r="G11662" t="inlineStr">
        <is>
          <t>0900-0959</t>
        </is>
      </c>
      <c r="H11662" s="9">
        <f>INT(F11662/100)</f>
        <v/>
      </c>
      <c r="I11662" t="n">
        <v>101</v>
      </c>
      <c r="J11662" t="n">
        <v>1</v>
      </c>
      <c r="K11662" t="n">
        <v>86</v>
      </c>
      <c r="L11662" t="n">
        <v>1</v>
      </c>
      <c r="M11662" t="n">
        <v>0</v>
      </c>
      <c r="O11662" t="n">
        <v>0</v>
      </c>
      <c r="P11662" t="n">
        <v>86</v>
      </c>
      <c r="Q11662" t="n">
        <v>0</v>
      </c>
      <c r="R11662" t="n">
        <v>0</v>
      </c>
      <c r="S11662" t="n">
        <v>0</v>
      </c>
      <c r="T11662" t="n">
        <v>0</v>
      </c>
    </row>
    <row r="11663">
      <c r="A11663" s="8" t="n">
        <v>46231</v>
      </c>
      <c r="B11663" t="inlineStr">
        <is>
          <t>B6</t>
        </is>
      </c>
      <c r="C11663" s="9">
        <f>_xlfn.XLOOKUP(B11663,Carriers[Code],Carriers[Airline])</f>
        <v/>
      </c>
      <c r="D11663" t="n">
        <v>2352</v>
      </c>
      <c r="E11663" t="inlineStr">
        <is>
          <t>ACK</t>
        </is>
      </c>
      <c r="F11663" s="10" t="n">
        <v>930</v>
      </c>
      <c r="G11663" t="inlineStr">
        <is>
          <t>0900-0959</t>
        </is>
      </c>
      <c r="H11663" s="9">
        <f>INT(F11663/100)</f>
        <v/>
      </c>
      <c r="M11663" t="n">
        <v>1</v>
      </c>
      <c r="N11663" t="inlineStr">
        <is>
          <t>C</t>
        </is>
      </c>
      <c r="O11663" t="n">
        <v>0</v>
      </c>
    </row>
    <row r="11664">
      <c r="A11664" s="8" t="n">
        <v>46231</v>
      </c>
      <c r="B11664" t="inlineStr">
        <is>
          <t>UA</t>
        </is>
      </c>
      <c r="C11664" s="9">
        <f>_xlfn.XLOOKUP(B11664,Carriers[Code],Carriers[Airline])</f>
        <v/>
      </c>
      <c r="D11664" t="n">
        <v>1307</v>
      </c>
      <c r="E11664" t="inlineStr">
        <is>
          <t>EWR</t>
        </is>
      </c>
      <c r="F11664" s="10" t="n">
        <v>932</v>
      </c>
      <c r="G11664" t="inlineStr">
        <is>
          <t>0900-0959</t>
        </is>
      </c>
      <c r="H11664" s="9">
        <f>INT(F11664/100)</f>
        <v/>
      </c>
      <c r="I11664" t="n">
        <v>26</v>
      </c>
      <c r="J11664" t="n">
        <v>1</v>
      </c>
      <c r="K11664" t="n">
        <v>4</v>
      </c>
      <c r="L11664" t="n">
        <v>0</v>
      </c>
      <c r="M11664" t="n">
        <v>0</v>
      </c>
      <c r="O11664" t="n">
        <v>0</v>
      </c>
    </row>
    <row r="11665">
      <c r="A11665" s="8" t="n">
        <v>46231</v>
      </c>
      <c r="B11665" t="inlineStr">
        <is>
          <t>YX</t>
        </is>
      </c>
      <c r="C11665" s="9">
        <f>_xlfn.XLOOKUP(B11665,Carriers[Code],Carriers[Airline])</f>
        <v/>
      </c>
      <c r="D11665" t="n">
        <v>4708</v>
      </c>
      <c r="E11665" t="inlineStr">
        <is>
          <t>ACK</t>
        </is>
      </c>
      <c r="F11665" s="10" t="n">
        <v>935</v>
      </c>
      <c r="G11665" t="inlineStr">
        <is>
          <t>0900-0959</t>
        </is>
      </c>
      <c r="H11665" s="9">
        <f>INT(F11665/100)</f>
        <v/>
      </c>
      <c r="I11665" t="n">
        <v>-8</v>
      </c>
      <c r="J11665" t="n">
        <v>0</v>
      </c>
      <c r="K11665" t="n">
        <v>3</v>
      </c>
      <c r="L11665" t="n">
        <v>0</v>
      </c>
      <c r="M11665" t="n">
        <v>0</v>
      </c>
      <c r="O11665" t="n">
        <v>0</v>
      </c>
    </row>
    <row r="11666">
      <c r="A11666" s="8" t="n">
        <v>46231</v>
      </c>
      <c r="B11666" t="inlineStr">
        <is>
          <t>AA</t>
        </is>
      </c>
      <c r="C11666" s="9">
        <f>_xlfn.XLOOKUP(B11666,Carriers[Code],Carriers[Airline])</f>
        <v/>
      </c>
      <c r="D11666" t="n">
        <v>3225</v>
      </c>
      <c r="E11666" t="inlineStr">
        <is>
          <t>PHL</t>
        </is>
      </c>
      <c r="F11666" s="10" t="n">
        <v>937</v>
      </c>
      <c r="G11666" t="inlineStr">
        <is>
          <t>0900-0959</t>
        </is>
      </c>
      <c r="H11666" s="9">
        <f>INT(F11666/100)</f>
        <v/>
      </c>
      <c r="I11666" t="n">
        <v>22</v>
      </c>
      <c r="J11666" t="n">
        <v>1</v>
      </c>
      <c r="K11666" t="n">
        <v>6</v>
      </c>
      <c r="L11666" t="n">
        <v>0</v>
      </c>
      <c r="M11666" t="n">
        <v>0</v>
      </c>
      <c r="O11666" t="n">
        <v>0</v>
      </c>
    </row>
    <row r="11667">
      <c r="A11667" s="8" t="n">
        <v>46231</v>
      </c>
      <c r="B11667" t="inlineStr">
        <is>
          <t>UA</t>
        </is>
      </c>
      <c r="C11667" s="9">
        <f>_xlfn.XLOOKUP(B11667,Carriers[Code],Carriers[Airline])</f>
        <v/>
      </c>
      <c r="D11667" t="n">
        <v>662</v>
      </c>
      <c r="E11667" t="inlineStr">
        <is>
          <t>DEN</t>
        </is>
      </c>
      <c r="F11667" s="10" t="n">
        <v>940</v>
      </c>
      <c r="G11667" t="inlineStr">
        <is>
          <t>0900-0959</t>
        </is>
      </c>
      <c r="H11667" s="9">
        <f>INT(F11667/100)</f>
        <v/>
      </c>
      <c r="I11667" t="n">
        <v>-8</v>
      </c>
      <c r="J11667" t="n">
        <v>0</v>
      </c>
      <c r="K11667" t="n">
        <v>-14</v>
      </c>
      <c r="L11667" t="n">
        <v>0</v>
      </c>
      <c r="M11667" t="n">
        <v>0</v>
      </c>
      <c r="O11667" t="n">
        <v>0</v>
      </c>
    </row>
    <row r="11668">
      <c r="A11668" s="8" t="n">
        <v>46231</v>
      </c>
      <c r="B11668" t="inlineStr">
        <is>
          <t>B6</t>
        </is>
      </c>
      <c r="C11668" s="9">
        <f>_xlfn.XLOOKUP(B11668,Carriers[Code],Carriers[Airline])</f>
        <v/>
      </c>
      <c r="D11668" t="n">
        <v>267</v>
      </c>
      <c r="E11668" t="inlineStr">
        <is>
          <t>CHS</t>
        </is>
      </c>
      <c r="F11668" s="10" t="n">
        <v>945</v>
      </c>
      <c r="G11668" t="inlineStr">
        <is>
          <t>0900-0959</t>
        </is>
      </c>
      <c r="H11668" s="9">
        <f>INT(F11668/100)</f>
        <v/>
      </c>
      <c r="I11668" t="n">
        <v>-3</v>
      </c>
      <c r="J11668" t="n">
        <v>0</v>
      </c>
      <c r="K11668" t="n">
        <v>-18</v>
      </c>
      <c r="L11668" t="n">
        <v>0</v>
      </c>
      <c r="M11668" t="n">
        <v>0</v>
      </c>
      <c r="O11668" t="n">
        <v>0</v>
      </c>
    </row>
    <row r="11669">
      <c r="A11669" s="8" t="n">
        <v>46231</v>
      </c>
      <c r="B11669" t="inlineStr">
        <is>
          <t>B6</t>
        </is>
      </c>
      <c r="C11669" s="9">
        <f>_xlfn.XLOOKUP(B11669,Carriers[Code],Carriers[Airline])</f>
        <v/>
      </c>
      <c r="D11669" t="n">
        <v>1833</v>
      </c>
      <c r="E11669" t="inlineStr">
        <is>
          <t>SFO</t>
        </is>
      </c>
      <c r="F11669" s="10" t="n">
        <v>950</v>
      </c>
      <c r="G11669" t="inlineStr">
        <is>
          <t>0900-0959</t>
        </is>
      </c>
      <c r="H11669" s="9">
        <f>INT(F11669/100)</f>
        <v/>
      </c>
      <c r="I11669" t="n">
        <v>1</v>
      </c>
      <c r="J11669" t="n">
        <v>0</v>
      </c>
      <c r="K11669" t="n">
        <v>-10</v>
      </c>
      <c r="L11669" t="n">
        <v>0</v>
      </c>
      <c r="M11669" t="n">
        <v>0</v>
      </c>
      <c r="O11669" t="n">
        <v>0</v>
      </c>
    </row>
    <row r="11670">
      <c r="A11670" s="8" t="n">
        <v>46231</v>
      </c>
      <c r="B11670" t="inlineStr">
        <is>
          <t>UA</t>
        </is>
      </c>
      <c r="C11670" s="9">
        <f>_xlfn.XLOOKUP(B11670,Carriers[Code],Carriers[Airline])</f>
        <v/>
      </c>
      <c r="D11670" t="n">
        <v>1349</v>
      </c>
      <c r="E11670" t="inlineStr">
        <is>
          <t>ORD</t>
        </is>
      </c>
      <c r="F11670" s="10" t="n">
        <v>950</v>
      </c>
      <c r="G11670" t="inlineStr">
        <is>
          <t>0900-0959</t>
        </is>
      </c>
      <c r="H11670" s="9">
        <f>INT(F11670/100)</f>
        <v/>
      </c>
      <c r="I11670" t="n">
        <v>24</v>
      </c>
      <c r="J11670" t="n">
        <v>1</v>
      </c>
      <c r="K11670" t="n">
        <v>14</v>
      </c>
      <c r="L11670" t="n">
        <v>0</v>
      </c>
      <c r="M11670" t="n">
        <v>0</v>
      </c>
      <c r="O11670" t="n">
        <v>0</v>
      </c>
    </row>
    <row r="11671">
      <c r="A11671" s="8" t="n">
        <v>46231</v>
      </c>
      <c r="B11671" t="inlineStr">
        <is>
          <t>B6</t>
        </is>
      </c>
      <c r="C11671" s="9">
        <f>_xlfn.XLOOKUP(B11671,Carriers[Code],Carriers[Airline])</f>
        <v/>
      </c>
      <c r="D11671" t="n">
        <v>395</v>
      </c>
      <c r="E11671" t="inlineStr">
        <is>
          <t>PDX</t>
        </is>
      </c>
      <c r="F11671" s="10" t="n">
        <v>955</v>
      </c>
      <c r="G11671" t="inlineStr">
        <is>
          <t>0900-0959</t>
        </is>
      </c>
      <c r="H11671" s="9">
        <f>INT(F11671/100)</f>
        <v/>
      </c>
      <c r="I11671" t="n">
        <v>-4</v>
      </c>
      <c r="J11671" t="n">
        <v>0</v>
      </c>
      <c r="K11671" t="n">
        <v>-18</v>
      </c>
      <c r="L11671" t="n">
        <v>0</v>
      </c>
      <c r="M11671" t="n">
        <v>0</v>
      </c>
      <c r="O11671" t="n">
        <v>0</v>
      </c>
    </row>
    <row r="11672">
      <c r="A11672" s="8" t="n">
        <v>46231</v>
      </c>
      <c r="B11672" t="inlineStr">
        <is>
          <t>MQ</t>
        </is>
      </c>
      <c r="C11672" s="9">
        <f>_xlfn.XLOOKUP(B11672,Carriers[Code],Carriers[Airline])</f>
        <v/>
      </c>
      <c r="D11672" t="n">
        <v>4171</v>
      </c>
      <c r="E11672" t="inlineStr">
        <is>
          <t>ROC</t>
        </is>
      </c>
      <c r="F11672" s="10" t="n">
        <v>955</v>
      </c>
      <c r="G11672" t="inlineStr">
        <is>
          <t>0900-0959</t>
        </is>
      </c>
      <c r="H11672" s="9">
        <f>INT(F11672/100)</f>
        <v/>
      </c>
      <c r="I11672" t="n">
        <v>3</v>
      </c>
      <c r="J11672" t="n">
        <v>0</v>
      </c>
      <c r="K11672" t="n">
        <v>3</v>
      </c>
      <c r="L11672" t="n">
        <v>0</v>
      </c>
      <c r="M11672" t="n">
        <v>0</v>
      </c>
      <c r="O11672" t="n">
        <v>0</v>
      </c>
    </row>
    <row r="11673">
      <c r="A11673" s="8" t="n">
        <v>46231</v>
      </c>
      <c r="B11673" t="inlineStr">
        <is>
          <t>B6</t>
        </is>
      </c>
      <c r="C11673" s="9">
        <f>_xlfn.XLOOKUP(B11673,Carriers[Code],Carriers[Airline])</f>
        <v/>
      </c>
      <c r="D11673" t="n">
        <v>807</v>
      </c>
      <c r="E11673" t="inlineStr">
        <is>
          <t>STT</t>
        </is>
      </c>
      <c r="F11673" s="10" t="n">
        <v>1000</v>
      </c>
      <c r="G11673" t="inlineStr">
        <is>
          <t>1000-1059</t>
        </is>
      </c>
      <c r="H11673" s="9">
        <f>INT(F11673/100)</f>
        <v/>
      </c>
      <c r="I11673" t="n">
        <v>22</v>
      </c>
      <c r="J11673" t="n">
        <v>1</v>
      </c>
      <c r="K11673" t="n">
        <v>92</v>
      </c>
      <c r="L11673" t="n">
        <v>1</v>
      </c>
      <c r="M11673" t="n">
        <v>0</v>
      </c>
      <c r="O11673" t="n">
        <v>0</v>
      </c>
      <c r="P11673" t="n">
        <v>2</v>
      </c>
      <c r="Q11673" t="n">
        <v>0</v>
      </c>
      <c r="R11673" t="n">
        <v>70</v>
      </c>
      <c r="S11673" t="n">
        <v>0</v>
      </c>
      <c r="T11673" t="n">
        <v>20</v>
      </c>
    </row>
    <row r="11674">
      <c r="A11674" s="8" t="n">
        <v>46231</v>
      </c>
      <c r="B11674" t="inlineStr">
        <is>
          <t>DL</t>
        </is>
      </c>
      <c r="C11674" s="9">
        <f>_xlfn.XLOOKUP(B11674,Carriers[Code],Carriers[Airline])</f>
        <v/>
      </c>
      <c r="D11674" t="n">
        <v>2118</v>
      </c>
      <c r="E11674" t="inlineStr">
        <is>
          <t>RDU</t>
        </is>
      </c>
      <c r="F11674" s="10" t="n">
        <v>1000</v>
      </c>
      <c r="G11674" t="inlineStr">
        <is>
          <t>1000-1059</t>
        </is>
      </c>
      <c r="H11674" s="9">
        <f>INT(F11674/100)</f>
        <v/>
      </c>
      <c r="I11674" t="n">
        <v>8</v>
      </c>
      <c r="J11674" t="n">
        <v>0</v>
      </c>
      <c r="K11674" t="n">
        <v>-5</v>
      </c>
      <c r="L11674" t="n">
        <v>0</v>
      </c>
      <c r="M11674" t="n">
        <v>0</v>
      </c>
      <c r="O11674" t="n">
        <v>0</v>
      </c>
    </row>
    <row r="11675">
      <c r="A11675" s="8" t="n">
        <v>46231</v>
      </c>
      <c r="B11675" t="inlineStr">
        <is>
          <t>YX</t>
        </is>
      </c>
      <c r="C11675" s="9">
        <f>_xlfn.XLOOKUP(B11675,Carriers[Code],Carriers[Airline])</f>
        <v/>
      </c>
      <c r="D11675" t="n">
        <v>5744</v>
      </c>
      <c r="E11675" t="inlineStr">
        <is>
          <t>LGA</t>
        </is>
      </c>
      <c r="F11675" s="10" t="n">
        <v>1000</v>
      </c>
      <c r="G11675" t="inlineStr">
        <is>
          <t>1000-1059</t>
        </is>
      </c>
      <c r="H11675" s="9">
        <f>INT(F11675/100)</f>
        <v/>
      </c>
      <c r="I11675" t="n">
        <v>15</v>
      </c>
      <c r="J11675" t="n">
        <v>1</v>
      </c>
      <c r="K11675" t="n">
        <v>11</v>
      </c>
      <c r="L11675" t="n">
        <v>0</v>
      </c>
      <c r="M11675" t="n">
        <v>0</v>
      </c>
      <c r="O11675" t="n">
        <v>0</v>
      </c>
    </row>
    <row r="11676">
      <c r="A11676" s="8" t="n">
        <v>46231</v>
      </c>
      <c r="B11676" t="inlineStr">
        <is>
          <t>AA</t>
        </is>
      </c>
      <c r="C11676" s="9">
        <f>_xlfn.XLOOKUP(B11676,Carriers[Code],Carriers[Airline])</f>
        <v/>
      </c>
      <c r="D11676" t="n">
        <v>377</v>
      </c>
      <c r="E11676" t="inlineStr">
        <is>
          <t>PHX</t>
        </is>
      </c>
      <c r="F11676" s="10" t="n">
        <v>1004</v>
      </c>
      <c r="G11676" t="inlineStr">
        <is>
          <t>1000-1059</t>
        </is>
      </c>
      <c r="H11676" s="9">
        <f>INT(F11676/100)</f>
        <v/>
      </c>
      <c r="I11676" t="n">
        <v>-4</v>
      </c>
      <c r="J11676" t="n">
        <v>0</v>
      </c>
      <c r="K11676" t="n">
        <v>-1</v>
      </c>
      <c r="L11676" t="n">
        <v>0</v>
      </c>
      <c r="M11676" t="n">
        <v>0</v>
      </c>
      <c r="O11676" t="n">
        <v>0</v>
      </c>
    </row>
    <row r="11677">
      <c r="A11677" s="8" t="n">
        <v>46231</v>
      </c>
      <c r="B11677" t="inlineStr">
        <is>
          <t>F9</t>
        </is>
      </c>
      <c r="C11677" s="9">
        <f>_xlfn.XLOOKUP(B11677,Carriers[Code],Carriers[Airline])</f>
        <v/>
      </c>
      <c r="D11677" t="n">
        <v>1977</v>
      </c>
      <c r="E11677" t="inlineStr">
        <is>
          <t>MCO</t>
        </is>
      </c>
      <c r="F11677" s="10" t="n">
        <v>1004</v>
      </c>
      <c r="G11677" t="inlineStr">
        <is>
          <t>1000-1059</t>
        </is>
      </c>
      <c r="H11677" s="9">
        <f>INT(F11677/100)</f>
        <v/>
      </c>
      <c r="I11677" t="n">
        <v>28</v>
      </c>
      <c r="J11677" t="n">
        <v>1</v>
      </c>
      <c r="K11677" t="n">
        <v>15</v>
      </c>
      <c r="L11677" t="n">
        <v>1</v>
      </c>
      <c r="M11677" t="n">
        <v>0</v>
      </c>
      <c r="O11677" t="n">
        <v>0</v>
      </c>
      <c r="P11677" t="n">
        <v>0</v>
      </c>
      <c r="Q11677" t="n">
        <v>0</v>
      </c>
      <c r="R11677" t="n">
        <v>0</v>
      </c>
      <c r="S11677" t="n">
        <v>0</v>
      </c>
      <c r="T11677" t="n">
        <v>15</v>
      </c>
    </row>
    <row r="11678">
      <c r="A11678" s="8" t="n">
        <v>46231</v>
      </c>
      <c r="B11678" t="inlineStr">
        <is>
          <t>YX</t>
        </is>
      </c>
      <c r="C11678" s="9">
        <f>_xlfn.XLOOKUP(B11678,Carriers[Code],Carriers[Airline])</f>
        <v/>
      </c>
      <c r="D11678" t="n">
        <v>5630</v>
      </c>
      <c r="E11678" t="inlineStr">
        <is>
          <t>CLT</t>
        </is>
      </c>
      <c r="F11678" s="10" t="n">
        <v>1005</v>
      </c>
      <c r="G11678" t="inlineStr">
        <is>
          <t>1000-1059</t>
        </is>
      </c>
      <c r="H11678" s="9">
        <f>INT(F11678/100)</f>
        <v/>
      </c>
      <c r="I11678" t="n">
        <v>-3</v>
      </c>
      <c r="J11678" t="n">
        <v>0</v>
      </c>
      <c r="K11678" t="n">
        <v>-13</v>
      </c>
      <c r="L11678" t="n">
        <v>0</v>
      </c>
      <c r="M11678" t="n">
        <v>0</v>
      </c>
      <c r="O11678" t="n">
        <v>0</v>
      </c>
    </row>
    <row r="11679">
      <c r="A11679" s="8" t="n">
        <v>46231</v>
      </c>
      <c r="B11679" t="inlineStr">
        <is>
          <t>B6</t>
        </is>
      </c>
      <c r="C11679" s="9">
        <f>_xlfn.XLOOKUP(B11679,Carriers[Code],Carriers[Airline])</f>
        <v/>
      </c>
      <c r="D11679" t="n">
        <v>861</v>
      </c>
      <c r="E11679" t="inlineStr">
        <is>
          <t>SJU</t>
        </is>
      </c>
      <c r="F11679" s="10" t="n">
        <v>1010</v>
      </c>
      <c r="G11679" t="inlineStr">
        <is>
          <t>1000-1059</t>
        </is>
      </c>
      <c r="H11679" s="9">
        <f>INT(F11679/100)</f>
        <v/>
      </c>
      <c r="I11679" t="n">
        <v>113</v>
      </c>
      <c r="J11679" t="n">
        <v>1</v>
      </c>
      <c r="K11679" t="n">
        <v>145</v>
      </c>
      <c r="L11679" t="n">
        <v>1</v>
      </c>
      <c r="M11679" t="n">
        <v>0</v>
      </c>
      <c r="O11679" t="n">
        <v>0</v>
      </c>
      <c r="P11679" t="n">
        <v>2</v>
      </c>
      <c r="Q11679" t="n">
        <v>0</v>
      </c>
      <c r="R11679" t="n">
        <v>32</v>
      </c>
      <c r="S11679" t="n">
        <v>0</v>
      </c>
      <c r="T11679" t="n">
        <v>111</v>
      </c>
    </row>
    <row r="11680">
      <c r="A11680" s="8" t="n">
        <v>46231</v>
      </c>
      <c r="B11680" t="inlineStr">
        <is>
          <t>YX</t>
        </is>
      </c>
      <c r="C11680" s="9">
        <f>_xlfn.XLOOKUP(B11680,Carriers[Code],Carriers[Airline])</f>
        <v/>
      </c>
      <c r="D11680" t="n">
        <v>4516</v>
      </c>
      <c r="E11680" t="inlineStr">
        <is>
          <t>TVC</t>
        </is>
      </c>
      <c r="F11680" s="10" t="n">
        <v>1010</v>
      </c>
      <c r="G11680" t="inlineStr">
        <is>
          <t>1000-1059</t>
        </is>
      </c>
      <c r="H11680" s="9">
        <f>INT(F11680/100)</f>
        <v/>
      </c>
      <c r="I11680" t="n">
        <v>-6</v>
      </c>
      <c r="J11680" t="n">
        <v>0</v>
      </c>
      <c r="K11680" t="n">
        <v>-18</v>
      </c>
      <c r="L11680" t="n">
        <v>0</v>
      </c>
      <c r="M11680" t="n">
        <v>0</v>
      </c>
      <c r="O11680" t="n">
        <v>0</v>
      </c>
    </row>
    <row r="11681">
      <c r="A11681" s="8" t="n">
        <v>46231</v>
      </c>
      <c r="B11681" t="inlineStr">
        <is>
          <t>DL</t>
        </is>
      </c>
      <c r="C11681" s="9">
        <f>_xlfn.XLOOKUP(B11681,Carriers[Code],Carriers[Airline])</f>
        <v/>
      </c>
      <c r="D11681" t="n">
        <v>860</v>
      </c>
      <c r="E11681" t="inlineStr">
        <is>
          <t>SFO</t>
        </is>
      </c>
      <c r="F11681" s="10" t="n">
        <v>1011</v>
      </c>
      <c r="G11681" t="inlineStr">
        <is>
          <t>1000-1059</t>
        </is>
      </c>
      <c r="H11681" s="9">
        <f>INT(F11681/100)</f>
        <v/>
      </c>
      <c r="I11681" t="n">
        <v>30</v>
      </c>
      <c r="J11681" t="n">
        <v>1</v>
      </c>
      <c r="K11681" t="n">
        <v>18</v>
      </c>
      <c r="L11681" t="n">
        <v>1</v>
      </c>
      <c r="M11681" t="n">
        <v>0</v>
      </c>
      <c r="O11681" t="n">
        <v>0</v>
      </c>
      <c r="P11681" t="n">
        <v>0</v>
      </c>
      <c r="Q11681" t="n">
        <v>0</v>
      </c>
      <c r="R11681" t="n">
        <v>18</v>
      </c>
      <c r="S11681" t="n">
        <v>0</v>
      </c>
      <c r="T11681" t="n">
        <v>0</v>
      </c>
    </row>
    <row r="11682">
      <c r="A11682" s="8" t="n">
        <v>46231</v>
      </c>
      <c r="B11682" t="inlineStr">
        <is>
          <t>AA</t>
        </is>
      </c>
      <c r="C11682" s="9">
        <f>_xlfn.XLOOKUP(B11682,Carriers[Code],Carriers[Airline])</f>
        <v/>
      </c>
      <c r="D11682" t="n">
        <v>1548</v>
      </c>
      <c r="E11682" t="inlineStr">
        <is>
          <t>CLT</t>
        </is>
      </c>
      <c r="F11682" s="10" t="n">
        <v>1013</v>
      </c>
      <c r="G11682" t="inlineStr">
        <is>
          <t>1000-1059</t>
        </is>
      </c>
      <c r="H11682" s="9">
        <f>INT(F11682/100)</f>
        <v/>
      </c>
      <c r="I11682" t="n">
        <v>3</v>
      </c>
      <c r="J11682" t="n">
        <v>0</v>
      </c>
      <c r="K11682" t="n">
        <v>10</v>
      </c>
      <c r="L11682" t="n">
        <v>0</v>
      </c>
      <c r="M11682" t="n">
        <v>0</v>
      </c>
      <c r="O11682" t="n">
        <v>0</v>
      </c>
    </row>
    <row r="11683">
      <c r="A11683" s="8" t="n">
        <v>46231</v>
      </c>
      <c r="B11683" t="inlineStr">
        <is>
          <t>DL</t>
        </is>
      </c>
      <c r="C11683" s="9">
        <f>_xlfn.XLOOKUP(B11683,Carriers[Code],Carriers[Airline])</f>
        <v/>
      </c>
      <c r="D11683" t="n">
        <v>385</v>
      </c>
      <c r="E11683" t="inlineStr">
        <is>
          <t>ATL</t>
        </is>
      </c>
      <c r="F11683" s="10" t="n">
        <v>1015</v>
      </c>
      <c r="G11683" t="inlineStr">
        <is>
          <t>1000-1059</t>
        </is>
      </c>
      <c r="H11683" s="9">
        <f>INT(F11683/100)</f>
        <v/>
      </c>
      <c r="I11683" t="n">
        <v>-2</v>
      </c>
      <c r="J11683" t="n">
        <v>0</v>
      </c>
      <c r="K11683" t="n">
        <v>-1</v>
      </c>
      <c r="L11683" t="n">
        <v>0</v>
      </c>
      <c r="M11683" t="n">
        <v>0</v>
      </c>
      <c r="O11683" t="n">
        <v>0</v>
      </c>
    </row>
    <row r="11684">
      <c r="A11684" s="8" t="n">
        <v>46231</v>
      </c>
      <c r="B11684" t="inlineStr">
        <is>
          <t>B6</t>
        </is>
      </c>
      <c r="C11684" s="9">
        <f>_xlfn.XLOOKUP(B11684,Carriers[Code],Carriers[Airline])</f>
        <v/>
      </c>
      <c r="D11684" t="n">
        <v>1055</v>
      </c>
      <c r="E11684" t="inlineStr">
        <is>
          <t>DCA</t>
        </is>
      </c>
      <c r="F11684" s="10" t="n">
        <v>1020</v>
      </c>
      <c r="G11684" t="inlineStr">
        <is>
          <t>1000-1059</t>
        </is>
      </c>
      <c r="H11684" s="9">
        <f>INT(F11684/100)</f>
        <v/>
      </c>
      <c r="I11684" t="n">
        <v>8</v>
      </c>
      <c r="J11684" t="n">
        <v>0</v>
      </c>
      <c r="K11684" t="n">
        <v>36</v>
      </c>
      <c r="L11684" t="n">
        <v>1</v>
      </c>
      <c r="M11684" t="n">
        <v>0</v>
      </c>
      <c r="O11684" t="n">
        <v>0</v>
      </c>
      <c r="P11684" t="n">
        <v>0</v>
      </c>
      <c r="Q11684" t="n">
        <v>0</v>
      </c>
      <c r="R11684" t="n">
        <v>36</v>
      </c>
      <c r="S11684" t="n">
        <v>0</v>
      </c>
      <c r="T11684" t="n">
        <v>0</v>
      </c>
    </row>
    <row r="11685">
      <c r="A11685" s="8" t="n">
        <v>46231</v>
      </c>
      <c r="B11685" t="inlineStr">
        <is>
          <t>YX</t>
        </is>
      </c>
      <c r="C11685" s="9">
        <f>_xlfn.XLOOKUP(B11685,Carriers[Code],Carriers[Airline])</f>
        <v/>
      </c>
      <c r="D11685" t="n">
        <v>5592</v>
      </c>
      <c r="E11685" t="inlineStr">
        <is>
          <t>DCA</t>
        </is>
      </c>
      <c r="F11685" s="10" t="n">
        <v>1020</v>
      </c>
      <c r="G11685" t="inlineStr">
        <is>
          <t>1000-1059</t>
        </is>
      </c>
      <c r="H11685" s="9">
        <f>INT(F11685/100)</f>
        <v/>
      </c>
      <c r="I11685" t="n">
        <v>-1</v>
      </c>
      <c r="J11685" t="n">
        <v>0</v>
      </c>
      <c r="K11685" t="n">
        <v>-8</v>
      </c>
      <c r="L11685" t="n">
        <v>0</v>
      </c>
      <c r="M11685" t="n">
        <v>0</v>
      </c>
      <c r="O11685" t="n">
        <v>0</v>
      </c>
    </row>
    <row r="11686">
      <c r="A11686" s="8" t="n">
        <v>46231</v>
      </c>
      <c r="B11686" t="inlineStr">
        <is>
          <t>B6</t>
        </is>
      </c>
      <c r="C11686" s="9">
        <f>_xlfn.XLOOKUP(B11686,Carriers[Code],Carriers[Airline])</f>
        <v/>
      </c>
      <c r="D11686" t="n">
        <v>1807</v>
      </c>
      <c r="E11686" t="inlineStr">
        <is>
          <t>BNA</t>
        </is>
      </c>
      <c r="F11686" s="10" t="n">
        <v>1028</v>
      </c>
      <c r="G11686" t="inlineStr">
        <is>
          <t>1000-1059</t>
        </is>
      </c>
      <c r="H11686" s="9">
        <f>INT(F11686/100)</f>
        <v/>
      </c>
      <c r="I11686" t="n">
        <v>-7</v>
      </c>
      <c r="J11686" t="n">
        <v>0</v>
      </c>
      <c r="K11686" t="n">
        <v>1</v>
      </c>
      <c r="L11686" t="n">
        <v>0</v>
      </c>
      <c r="M11686" t="n">
        <v>0</v>
      </c>
      <c r="O11686" t="n">
        <v>0</v>
      </c>
    </row>
    <row r="11687">
      <c r="A11687" s="8" t="n">
        <v>46231</v>
      </c>
      <c r="B11687" t="inlineStr">
        <is>
          <t>AA</t>
        </is>
      </c>
      <c r="C11687" s="9">
        <f>_xlfn.XLOOKUP(B11687,Carriers[Code],Carriers[Airline])</f>
        <v/>
      </c>
      <c r="D11687" t="n">
        <v>1277</v>
      </c>
      <c r="E11687" t="inlineStr">
        <is>
          <t>LAX</t>
        </is>
      </c>
      <c r="F11687" s="10" t="n">
        <v>1030</v>
      </c>
      <c r="G11687" t="inlineStr">
        <is>
          <t>1000-1059</t>
        </is>
      </c>
      <c r="H11687" s="9">
        <f>INT(F11687/100)</f>
        <v/>
      </c>
      <c r="I11687" t="n">
        <v>-5</v>
      </c>
      <c r="J11687" t="n">
        <v>0</v>
      </c>
      <c r="K11687" t="n">
        <v>-1</v>
      </c>
      <c r="L11687" t="n">
        <v>0</v>
      </c>
      <c r="M11687" t="n">
        <v>0</v>
      </c>
      <c r="O11687" t="n">
        <v>0</v>
      </c>
    </row>
    <row r="11688">
      <c r="A11688" s="8" t="n">
        <v>46231</v>
      </c>
      <c r="B11688" t="inlineStr">
        <is>
          <t>AA</t>
        </is>
      </c>
      <c r="C11688" s="9">
        <f>_xlfn.XLOOKUP(B11688,Carriers[Code],Carriers[Airline])</f>
        <v/>
      </c>
      <c r="D11688" t="n">
        <v>3022</v>
      </c>
      <c r="E11688" t="inlineStr">
        <is>
          <t>ORD</t>
        </is>
      </c>
      <c r="F11688" s="10" t="n">
        <v>1030</v>
      </c>
      <c r="G11688" t="inlineStr">
        <is>
          <t>1000-1059</t>
        </is>
      </c>
      <c r="H11688" s="9">
        <f>INT(F11688/100)</f>
        <v/>
      </c>
      <c r="I11688" t="n">
        <v>-4</v>
      </c>
      <c r="J11688" t="n">
        <v>0</v>
      </c>
      <c r="K11688" t="n">
        <v>-19</v>
      </c>
      <c r="L11688" t="n">
        <v>0</v>
      </c>
      <c r="M11688" t="n">
        <v>0</v>
      </c>
      <c r="O11688" t="n">
        <v>0</v>
      </c>
    </row>
    <row r="11689">
      <c r="A11689" s="8" t="n">
        <v>46231</v>
      </c>
      <c r="B11689" t="inlineStr">
        <is>
          <t>WN</t>
        </is>
      </c>
      <c r="C11689" s="9">
        <f>_xlfn.XLOOKUP(B11689,Carriers[Code],Carriers[Airline])</f>
        <v/>
      </c>
      <c r="D11689" t="n">
        <v>24</v>
      </c>
      <c r="E11689" t="inlineStr">
        <is>
          <t>BWI</t>
        </is>
      </c>
      <c r="F11689" s="10" t="n">
        <v>1030</v>
      </c>
      <c r="G11689" t="inlineStr">
        <is>
          <t>1000-1059</t>
        </is>
      </c>
      <c r="H11689" s="9">
        <f>INT(F11689/100)</f>
        <v/>
      </c>
      <c r="I11689" t="n">
        <v>-5</v>
      </c>
      <c r="J11689" t="n">
        <v>0</v>
      </c>
      <c r="K11689" t="n">
        <v>-23</v>
      </c>
      <c r="L11689" t="n">
        <v>0</v>
      </c>
      <c r="M11689" t="n">
        <v>0</v>
      </c>
      <c r="O11689" t="n">
        <v>0</v>
      </c>
    </row>
    <row r="11690">
      <c r="A11690" s="8" t="n">
        <v>46231</v>
      </c>
      <c r="B11690" t="inlineStr">
        <is>
          <t>B6</t>
        </is>
      </c>
      <c r="C11690" s="9">
        <f>_xlfn.XLOOKUP(B11690,Carriers[Code],Carriers[Airline])</f>
        <v/>
      </c>
      <c r="D11690" t="n">
        <v>1499</v>
      </c>
      <c r="E11690" t="inlineStr">
        <is>
          <t>DAB</t>
        </is>
      </c>
      <c r="F11690" s="10" t="n">
        <v>1035</v>
      </c>
      <c r="G11690" t="inlineStr">
        <is>
          <t>1000-1059</t>
        </is>
      </c>
      <c r="H11690" s="9">
        <f>INT(F11690/100)</f>
        <v/>
      </c>
      <c r="I11690" t="n">
        <v>5</v>
      </c>
      <c r="J11690" t="n">
        <v>0</v>
      </c>
      <c r="K11690" t="n">
        <v>23</v>
      </c>
      <c r="L11690" t="n">
        <v>1</v>
      </c>
      <c r="M11690" t="n">
        <v>0</v>
      </c>
      <c r="O11690" t="n">
        <v>0</v>
      </c>
      <c r="P11690" t="n">
        <v>5</v>
      </c>
      <c r="Q11690" t="n">
        <v>0</v>
      </c>
      <c r="R11690" t="n">
        <v>18</v>
      </c>
      <c r="S11690" t="n">
        <v>0</v>
      </c>
      <c r="T11690" t="n">
        <v>0</v>
      </c>
    </row>
    <row r="11691">
      <c r="A11691" s="8" t="n">
        <v>46231</v>
      </c>
      <c r="B11691" t="inlineStr">
        <is>
          <t>UA</t>
        </is>
      </c>
      <c r="C11691" s="9">
        <f>_xlfn.XLOOKUP(B11691,Carriers[Code],Carriers[Airline])</f>
        <v/>
      </c>
      <c r="D11691" t="n">
        <v>503</v>
      </c>
      <c r="E11691" t="inlineStr">
        <is>
          <t>ORD</t>
        </is>
      </c>
      <c r="F11691" s="10" t="n">
        <v>1035</v>
      </c>
      <c r="G11691" t="inlineStr">
        <is>
          <t>1000-1059</t>
        </is>
      </c>
      <c r="H11691" s="9">
        <f>INT(F11691/100)</f>
        <v/>
      </c>
      <c r="I11691" t="n">
        <v>-5</v>
      </c>
      <c r="J11691" t="n">
        <v>0</v>
      </c>
      <c r="K11691" t="n">
        <v>-21</v>
      </c>
      <c r="L11691" t="n">
        <v>0</v>
      </c>
      <c r="M11691" t="n">
        <v>0</v>
      </c>
      <c r="O11691" t="n">
        <v>0</v>
      </c>
    </row>
    <row r="11692">
      <c r="A11692" s="8" t="n">
        <v>46231</v>
      </c>
      <c r="B11692" t="inlineStr">
        <is>
          <t>AA</t>
        </is>
      </c>
      <c r="C11692" s="9">
        <f>_xlfn.XLOOKUP(B11692,Carriers[Code],Carriers[Airline])</f>
        <v/>
      </c>
      <c r="D11692" t="n">
        <v>2783</v>
      </c>
      <c r="E11692" t="inlineStr">
        <is>
          <t>PHL</t>
        </is>
      </c>
      <c r="F11692" s="10" t="n">
        <v>1049</v>
      </c>
      <c r="G11692" t="inlineStr">
        <is>
          <t>1000-1059</t>
        </is>
      </c>
      <c r="H11692" s="9">
        <f>INT(F11692/100)</f>
        <v/>
      </c>
      <c r="I11692" t="n">
        <v>26</v>
      </c>
      <c r="J11692" t="n">
        <v>1</v>
      </c>
      <c r="K11692" t="n">
        <v>3</v>
      </c>
      <c r="L11692" t="n">
        <v>0</v>
      </c>
      <c r="M11692" t="n">
        <v>0</v>
      </c>
      <c r="O11692" t="n">
        <v>0</v>
      </c>
    </row>
    <row r="11693">
      <c r="A11693" s="8" t="n">
        <v>46231</v>
      </c>
      <c r="B11693" t="inlineStr">
        <is>
          <t>YX</t>
        </is>
      </c>
      <c r="C11693" s="9">
        <f>_xlfn.XLOOKUP(B11693,Carriers[Code],Carriers[Airline])</f>
        <v/>
      </c>
      <c r="D11693" t="n">
        <v>5805</v>
      </c>
      <c r="E11693" t="inlineStr">
        <is>
          <t>PHL</t>
        </is>
      </c>
      <c r="F11693" s="10" t="n">
        <v>1050</v>
      </c>
      <c r="G11693" t="inlineStr">
        <is>
          <t>1000-1059</t>
        </is>
      </c>
      <c r="H11693" s="9">
        <f>INT(F11693/100)</f>
        <v/>
      </c>
      <c r="I11693" t="n">
        <v>21</v>
      </c>
      <c r="J11693" t="n">
        <v>1</v>
      </c>
      <c r="K11693" t="n">
        <v>24</v>
      </c>
      <c r="L11693" t="n">
        <v>1</v>
      </c>
      <c r="M11693" t="n">
        <v>0</v>
      </c>
      <c r="O11693" t="n">
        <v>0</v>
      </c>
      <c r="P11693" t="n">
        <v>0</v>
      </c>
      <c r="Q11693" t="n">
        <v>0</v>
      </c>
      <c r="R11693" t="n">
        <v>24</v>
      </c>
      <c r="S11693" t="n">
        <v>0</v>
      </c>
      <c r="T11693" t="n">
        <v>0</v>
      </c>
    </row>
    <row r="11694">
      <c r="A11694" s="8" t="n">
        <v>46231</v>
      </c>
      <c r="B11694" t="inlineStr">
        <is>
          <t>AA</t>
        </is>
      </c>
      <c r="C11694" s="9">
        <f>_xlfn.XLOOKUP(B11694,Carriers[Code],Carriers[Airline])</f>
        <v/>
      </c>
      <c r="D11694" t="n">
        <v>1556</v>
      </c>
      <c r="E11694" t="inlineStr">
        <is>
          <t>DCA</t>
        </is>
      </c>
      <c r="F11694" s="10" t="n">
        <v>1051</v>
      </c>
      <c r="G11694" t="inlineStr">
        <is>
          <t>1000-1059</t>
        </is>
      </c>
      <c r="H11694" s="9">
        <f>INT(F11694/100)</f>
        <v/>
      </c>
      <c r="I11694" t="n">
        <v>31</v>
      </c>
      <c r="J11694" t="n">
        <v>1</v>
      </c>
      <c r="K11694" t="n">
        <v>23</v>
      </c>
      <c r="L11694" t="n">
        <v>1</v>
      </c>
      <c r="M11694" t="n">
        <v>0</v>
      </c>
      <c r="O11694" t="n">
        <v>0</v>
      </c>
      <c r="P11694" t="n">
        <v>0</v>
      </c>
      <c r="Q11694" t="n">
        <v>23</v>
      </c>
      <c r="R11694" t="n">
        <v>0</v>
      </c>
      <c r="S11694" t="n">
        <v>0</v>
      </c>
      <c r="T11694" t="n">
        <v>0</v>
      </c>
    </row>
    <row r="11695">
      <c r="A11695" s="8" t="n">
        <v>46231</v>
      </c>
      <c r="B11695" t="inlineStr">
        <is>
          <t>DL</t>
        </is>
      </c>
      <c r="C11695" s="9">
        <f>_xlfn.XLOOKUP(B11695,Carriers[Code],Carriers[Airline])</f>
        <v/>
      </c>
      <c r="D11695" t="n">
        <v>2004</v>
      </c>
      <c r="E11695" t="inlineStr">
        <is>
          <t>LAX</t>
        </is>
      </c>
      <c r="F11695" s="10" t="n">
        <v>1055</v>
      </c>
      <c r="G11695" t="inlineStr">
        <is>
          <t>1000-1059</t>
        </is>
      </c>
      <c r="H11695" s="9">
        <f>INT(F11695/100)</f>
        <v/>
      </c>
      <c r="I11695" t="n">
        <v>-3</v>
      </c>
      <c r="J11695" t="n">
        <v>0</v>
      </c>
      <c r="K11695" t="n">
        <v>24</v>
      </c>
      <c r="L11695" t="n">
        <v>1</v>
      </c>
      <c r="M11695" t="n">
        <v>0</v>
      </c>
      <c r="O11695" t="n">
        <v>0</v>
      </c>
      <c r="P11695" t="n">
        <v>0</v>
      </c>
      <c r="Q11695" t="n">
        <v>0</v>
      </c>
      <c r="R11695" t="n">
        <v>24</v>
      </c>
      <c r="S11695" t="n">
        <v>0</v>
      </c>
      <c r="T11695" t="n">
        <v>0</v>
      </c>
    </row>
    <row r="11696">
      <c r="A11696" s="8" t="n">
        <v>46231</v>
      </c>
      <c r="B11696" t="inlineStr">
        <is>
          <t>UA</t>
        </is>
      </c>
      <c r="C11696" s="9">
        <f>_xlfn.XLOOKUP(B11696,Carriers[Code],Carriers[Airline])</f>
        <v/>
      </c>
      <c r="D11696" t="n">
        <v>2394</v>
      </c>
      <c r="E11696" t="inlineStr">
        <is>
          <t>EWR</t>
        </is>
      </c>
      <c r="F11696" s="10" t="n">
        <v>1055</v>
      </c>
      <c r="G11696" t="inlineStr">
        <is>
          <t>1000-1059</t>
        </is>
      </c>
      <c r="H11696" s="9">
        <f>INT(F11696/100)</f>
        <v/>
      </c>
      <c r="I11696" t="n">
        <v>27</v>
      </c>
      <c r="J11696" t="n">
        <v>1</v>
      </c>
      <c r="K11696" t="n">
        <v>28</v>
      </c>
      <c r="L11696" t="n">
        <v>1</v>
      </c>
      <c r="M11696" t="n">
        <v>0</v>
      </c>
      <c r="O11696" t="n">
        <v>0</v>
      </c>
      <c r="P11696" t="n">
        <v>0</v>
      </c>
      <c r="Q11696" t="n">
        <v>0</v>
      </c>
      <c r="R11696" t="n">
        <v>16</v>
      </c>
      <c r="S11696" t="n">
        <v>0</v>
      </c>
      <c r="T11696" t="n">
        <v>12</v>
      </c>
    </row>
    <row r="11697">
      <c r="A11697" s="8" t="n">
        <v>46231</v>
      </c>
      <c r="B11697" t="inlineStr">
        <is>
          <t>YX</t>
        </is>
      </c>
      <c r="C11697" s="9">
        <f>_xlfn.XLOOKUP(B11697,Carriers[Code],Carriers[Airline])</f>
        <v/>
      </c>
      <c r="D11697" t="n">
        <v>4373</v>
      </c>
      <c r="E11697" t="inlineStr">
        <is>
          <t>LGA</t>
        </is>
      </c>
      <c r="F11697" s="10" t="n">
        <v>1055</v>
      </c>
      <c r="G11697" t="inlineStr">
        <is>
          <t>1000-1059</t>
        </is>
      </c>
      <c r="H11697" s="9">
        <f>INT(F11697/100)</f>
        <v/>
      </c>
      <c r="M11697" t="n">
        <v>1</v>
      </c>
      <c r="N11697" t="inlineStr">
        <is>
          <t>B</t>
        </is>
      </c>
      <c r="O11697" t="n">
        <v>0</v>
      </c>
    </row>
    <row r="11698">
      <c r="A11698" s="8" t="n">
        <v>46231</v>
      </c>
      <c r="B11698" t="inlineStr">
        <is>
          <t>B6</t>
        </is>
      </c>
      <c r="C11698" s="9">
        <f>_xlfn.XLOOKUP(B11698,Carriers[Code],Carriers[Airline])</f>
        <v/>
      </c>
      <c r="D11698" t="n">
        <v>1487</v>
      </c>
      <c r="E11698" t="inlineStr">
        <is>
          <t>LAX</t>
        </is>
      </c>
      <c r="F11698" s="10" t="n">
        <v>1100</v>
      </c>
      <c r="G11698" t="inlineStr">
        <is>
          <t>1100-1159</t>
        </is>
      </c>
      <c r="H11698" s="9">
        <f>INT(F11698/100)</f>
        <v/>
      </c>
      <c r="I11698" t="n">
        <v>-10</v>
      </c>
      <c r="J11698" t="n">
        <v>0</v>
      </c>
      <c r="K11698" t="n">
        <v>-5</v>
      </c>
      <c r="L11698" t="n">
        <v>0</v>
      </c>
      <c r="M11698" t="n">
        <v>0</v>
      </c>
      <c r="O11698" t="n">
        <v>0</v>
      </c>
    </row>
    <row r="11699">
      <c r="A11699" s="8" t="n">
        <v>46231</v>
      </c>
      <c r="B11699" t="inlineStr">
        <is>
          <t>YX</t>
        </is>
      </c>
      <c r="C11699" s="9">
        <f>_xlfn.XLOOKUP(B11699,Carriers[Code],Carriers[Airline])</f>
        <v/>
      </c>
      <c r="D11699" t="n">
        <v>5755</v>
      </c>
      <c r="E11699" t="inlineStr">
        <is>
          <t>LGA</t>
        </is>
      </c>
      <c r="F11699" s="10" t="n">
        <v>1100</v>
      </c>
      <c r="G11699" t="inlineStr">
        <is>
          <t>1100-1159</t>
        </is>
      </c>
      <c r="H11699" s="9">
        <f>INT(F11699/100)</f>
        <v/>
      </c>
      <c r="M11699" t="n">
        <v>1</v>
      </c>
      <c r="N11699" t="inlineStr">
        <is>
          <t>A</t>
        </is>
      </c>
      <c r="O11699" t="n">
        <v>0</v>
      </c>
    </row>
    <row r="11700">
      <c r="A11700" s="8" t="n">
        <v>46231</v>
      </c>
      <c r="B11700" t="inlineStr">
        <is>
          <t>AA</t>
        </is>
      </c>
      <c r="C11700" s="9">
        <f>_xlfn.XLOOKUP(B11700,Carriers[Code],Carriers[Airline])</f>
        <v/>
      </c>
      <c r="D11700" t="n">
        <v>815</v>
      </c>
      <c r="E11700" t="inlineStr">
        <is>
          <t>MIA</t>
        </is>
      </c>
      <c r="F11700" s="10" t="n">
        <v>1106</v>
      </c>
      <c r="G11700" t="inlineStr">
        <is>
          <t>1100-1159</t>
        </is>
      </c>
      <c r="H11700" s="9">
        <f>INT(F11700/100)</f>
        <v/>
      </c>
      <c r="I11700" t="n">
        <v>-4</v>
      </c>
      <c r="J11700" t="n">
        <v>0</v>
      </c>
      <c r="K11700" t="n">
        <v>-22</v>
      </c>
      <c r="L11700" t="n">
        <v>0</v>
      </c>
      <c r="M11700" t="n">
        <v>0</v>
      </c>
      <c r="O11700" t="n">
        <v>0</v>
      </c>
    </row>
    <row r="11701">
      <c r="A11701" s="8" t="n">
        <v>46231</v>
      </c>
      <c r="B11701" t="inlineStr">
        <is>
          <t>YX</t>
        </is>
      </c>
      <c r="C11701" s="9">
        <f>_xlfn.XLOOKUP(B11701,Carriers[Code],Carriers[Airline])</f>
        <v/>
      </c>
      <c r="D11701" t="n">
        <v>5668</v>
      </c>
      <c r="E11701" t="inlineStr">
        <is>
          <t>BWI</t>
        </is>
      </c>
      <c r="F11701" s="10" t="n">
        <v>1110</v>
      </c>
      <c r="G11701" t="inlineStr">
        <is>
          <t>1100-1159</t>
        </is>
      </c>
      <c r="H11701" s="9">
        <f>INT(F11701/100)</f>
        <v/>
      </c>
      <c r="I11701" t="n">
        <v>0</v>
      </c>
      <c r="J11701" t="n">
        <v>0</v>
      </c>
      <c r="K11701" t="n">
        <v>3</v>
      </c>
      <c r="L11701" t="n">
        <v>0</v>
      </c>
      <c r="M11701" t="n">
        <v>0</v>
      </c>
      <c r="O11701" t="n">
        <v>0</v>
      </c>
    </row>
    <row r="11702">
      <c r="A11702" s="8" t="n">
        <v>46231</v>
      </c>
      <c r="B11702" t="inlineStr">
        <is>
          <t>B6</t>
        </is>
      </c>
      <c r="C11702" s="9">
        <f>_xlfn.XLOOKUP(B11702,Carriers[Code],Carriers[Airline])</f>
        <v/>
      </c>
      <c r="D11702" t="n">
        <v>401</v>
      </c>
      <c r="E11702" t="inlineStr">
        <is>
          <t>MSY</t>
        </is>
      </c>
      <c r="F11702" s="10" t="n">
        <v>1115</v>
      </c>
      <c r="G11702" t="inlineStr">
        <is>
          <t>1100-1159</t>
        </is>
      </c>
      <c r="H11702" s="9">
        <f>INT(F11702/100)</f>
        <v/>
      </c>
      <c r="I11702" t="n">
        <v>-6</v>
      </c>
      <c r="J11702" t="n">
        <v>0</v>
      </c>
      <c r="K11702" t="n">
        <v>-8</v>
      </c>
      <c r="L11702" t="n">
        <v>0</v>
      </c>
      <c r="M11702" t="n">
        <v>0</v>
      </c>
      <c r="O11702" t="n">
        <v>0</v>
      </c>
    </row>
    <row r="11703">
      <c r="A11703" s="8" t="n">
        <v>46231</v>
      </c>
      <c r="B11703" t="inlineStr">
        <is>
          <t>DL</t>
        </is>
      </c>
      <c r="C11703" s="9">
        <f>_xlfn.XLOOKUP(B11703,Carriers[Code],Carriers[Airline])</f>
        <v/>
      </c>
      <c r="D11703" t="n">
        <v>464</v>
      </c>
      <c r="E11703" t="inlineStr">
        <is>
          <t>SLC</t>
        </is>
      </c>
      <c r="F11703" s="10" t="n">
        <v>1115</v>
      </c>
      <c r="G11703" t="inlineStr">
        <is>
          <t>1100-1159</t>
        </is>
      </c>
      <c r="H11703" s="9">
        <f>INT(F11703/100)</f>
        <v/>
      </c>
      <c r="I11703" t="n">
        <v>11</v>
      </c>
      <c r="J11703" t="n">
        <v>0</v>
      </c>
      <c r="K11703" t="n">
        <v>3</v>
      </c>
      <c r="L11703" t="n">
        <v>0</v>
      </c>
      <c r="M11703" t="n">
        <v>0</v>
      </c>
      <c r="O11703" t="n">
        <v>0</v>
      </c>
    </row>
    <row r="11704">
      <c r="A11704" s="8" t="n">
        <v>46231</v>
      </c>
      <c r="B11704" t="inlineStr">
        <is>
          <t>B6</t>
        </is>
      </c>
      <c r="C11704" s="9">
        <f>_xlfn.XLOOKUP(B11704,Carriers[Code],Carriers[Airline])</f>
        <v/>
      </c>
      <c r="D11704" t="n">
        <v>2283</v>
      </c>
      <c r="E11704" t="inlineStr">
        <is>
          <t>RDU</t>
        </is>
      </c>
      <c r="F11704" s="10" t="n">
        <v>1119</v>
      </c>
      <c r="G11704" t="inlineStr">
        <is>
          <t>1100-1159</t>
        </is>
      </c>
      <c r="H11704" s="9">
        <f>INT(F11704/100)</f>
        <v/>
      </c>
      <c r="I11704" t="n">
        <v>112</v>
      </c>
      <c r="J11704" t="n">
        <v>1</v>
      </c>
      <c r="K11704" t="n">
        <v>106</v>
      </c>
      <c r="L11704" t="n">
        <v>1</v>
      </c>
      <c r="M11704" t="n">
        <v>0</v>
      </c>
      <c r="O11704" t="n">
        <v>0</v>
      </c>
      <c r="P11704" t="n">
        <v>0</v>
      </c>
      <c r="Q11704" t="n">
        <v>0</v>
      </c>
      <c r="R11704" t="n">
        <v>106</v>
      </c>
      <c r="S11704" t="n">
        <v>0</v>
      </c>
      <c r="T11704" t="n">
        <v>0</v>
      </c>
    </row>
    <row r="11705">
      <c r="A11705" s="8" t="n">
        <v>46231</v>
      </c>
      <c r="B11705" t="inlineStr">
        <is>
          <t>AA</t>
        </is>
      </c>
      <c r="C11705" s="9">
        <f>_xlfn.XLOOKUP(B11705,Carriers[Code],Carriers[Airline])</f>
        <v/>
      </c>
      <c r="D11705" t="n">
        <v>3161</v>
      </c>
      <c r="E11705" t="inlineStr">
        <is>
          <t>CLT</t>
        </is>
      </c>
      <c r="F11705" s="10" t="n">
        <v>1120</v>
      </c>
      <c r="G11705" t="inlineStr">
        <is>
          <t>1100-1159</t>
        </is>
      </c>
      <c r="H11705" s="9">
        <f>INT(F11705/100)</f>
        <v/>
      </c>
      <c r="I11705" t="n">
        <v>-3</v>
      </c>
      <c r="J11705" t="n">
        <v>0</v>
      </c>
      <c r="K11705" t="n">
        <v>12</v>
      </c>
      <c r="L11705" t="n">
        <v>0</v>
      </c>
      <c r="M11705" t="n">
        <v>0</v>
      </c>
      <c r="O11705" t="n">
        <v>0</v>
      </c>
    </row>
    <row r="11706">
      <c r="A11706" s="8" t="n">
        <v>46231</v>
      </c>
      <c r="B11706" t="inlineStr">
        <is>
          <t>B6</t>
        </is>
      </c>
      <c r="C11706" s="9">
        <f>_xlfn.XLOOKUP(B11706,Carriers[Code],Carriers[Airline])</f>
        <v/>
      </c>
      <c r="D11706" t="n">
        <v>793</v>
      </c>
      <c r="E11706" t="inlineStr">
        <is>
          <t>DEN</t>
        </is>
      </c>
      <c r="F11706" s="10" t="n">
        <v>1120</v>
      </c>
      <c r="G11706" t="inlineStr">
        <is>
          <t>1100-1159</t>
        </is>
      </c>
      <c r="H11706" s="9">
        <f>INT(F11706/100)</f>
        <v/>
      </c>
      <c r="I11706" t="n">
        <v>-4</v>
      </c>
      <c r="J11706" t="n">
        <v>0</v>
      </c>
      <c r="K11706" t="n">
        <v>-16</v>
      </c>
      <c r="L11706" t="n">
        <v>0</v>
      </c>
      <c r="M11706" t="n">
        <v>0</v>
      </c>
      <c r="O11706" t="n">
        <v>0</v>
      </c>
    </row>
    <row r="11707">
      <c r="A11707" s="8" t="n">
        <v>46231</v>
      </c>
      <c r="B11707" t="inlineStr">
        <is>
          <t>DL</t>
        </is>
      </c>
      <c r="C11707" s="9">
        <f>_xlfn.XLOOKUP(B11707,Carriers[Code],Carriers[Airline])</f>
        <v/>
      </c>
      <c r="D11707" t="n">
        <v>1398</v>
      </c>
      <c r="E11707" t="inlineStr">
        <is>
          <t>MSY</t>
        </is>
      </c>
      <c r="F11707" s="10" t="n">
        <v>1120</v>
      </c>
      <c r="G11707" t="inlineStr">
        <is>
          <t>1100-1159</t>
        </is>
      </c>
      <c r="H11707" s="9">
        <f>INT(F11707/100)</f>
        <v/>
      </c>
      <c r="I11707" t="n">
        <v>14</v>
      </c>
      <c r="J11707" t="n">
        <v>0</v>
      </c>
      <c r="K11707" t="n">
        <v>15</v>
      </c>
      <c r="L11707" t="n">
        <v>1</v>
      </c>
      <c r="M11707" t="n">
        <v>0</v>
      </c>
      <c r="O11707" t="n">
        <v>0</v>
      </c>
      <c r="P11707" t="n">
        <v>14</v>
      </c>
      <c r="Q11707" t="n">
        <v>0</v>
      </c>
      <c r="R11707" t="n">
        <v>1</v>
      </c>
      <c r="S11707" t="n">
        <v>0</v>
      </c>
      <c r="T11707" t="n">
        <v>0</v>
      </c>
    </row>
    <row r="11708">
      <c r="A11708" s="8" t="n">
        <v>46231</v>
      </c>
      <c r="B11708" t="inlineStr">
        <is>
          <t>YX</t>
        </is>
      </c>
      <c r="C11708" s="9">
        <f>_xlfn.XLOOKUP(B11708,Carriers[Code],Carriers[Airline])</f>
        <v/>
      </c>
      <c r="D11708" t="n">
        <v>5803</v>
      </c>
      <c r="E11708" t="inlineStr">
        <is>
          <t>SAV</t>
        </is>
      </c>
      <c r="F11708" s="10" t="n">
        <v>1125</v>
      </c>
      <c r="G11708" t="inlineStr">
        <is>
          <t>1100-1159</t>
        </is>
      </c>
      <c r="H11708" s="9">
        <f>INT(F11708/100)</f>
        <v/>
      </c>
      <c r="M11708" t="n">
        <v>1</v>
      </c>
      <c r="N11708" t="inlineStr">
        <is>
          <t>A</t>
        </is>
      </c>
      <c r="O11708" t="n">
        <v>0</v>
      </c>
    </row>
    <row r="11709">
      <c r="A11709" s="8" t="n">
        <v>46231</v>
      </c>
      <c r="B11709" t="inlineStr">
        <is>
          <t>DL</t>
        </is>
      </c>
      <c r="C11709" s="9">
        <f>_xlfn.XLOOKUP(B11709,Carriers[Code],Carriers[Airline])</f>
        <v/>
      </c>
      <c r="D11709" t="n">
        <v>332</v>
      </c>
      <c r="E11709" t="inlineStr">
        <is>
          <t>SEA</t>
        </is>
      </c>
      <c r="F11709" s="10" t="n">
        <v>1129</v>
      </c>
      <c r="G11709" t="inlineStr">
        <is>
          <t>1100-1159</t>
        </is>
      </c>
      <c r="H11709" s="9">
        <f>INT(F11709/100)</f>
        <v/>
      </c>
      <c r="I11709" t="n">
        <v>-4</v>
      </c>
      <c r="J11709" t="n">
        <v>0</v>
      </c>
      <c r="K11709" t="n">
        <v>-23</v>
      </c>
      <c r="L11709" t="n">
        <v>0</v>
      </c>
      <c r="M11709" t="n">
        <v>0</v>
      </c>
      <c r="O11709" t="n">
        <v>0</v>
      </c>
    </row>
    <row r="11710">
      <c r="A11710" s="8" t="n">
        <v>46231</v>
      </c>
      <c r="B11710" t="inlineStr">
        <is>
          <t>YX</t>
        </is>
      </c>
      <c r="C11710" s="9">
        <f>_xlfn.XLOOKUP(B11710,Carriers[Code],Carriers[Airline])</f>
        <v/>
      </c>
      <c r="D11710" t="n">
        <v>4349</v>
      </c>
      <c r="E11710" t="inlineStr">
        <is>
          <t>DCA</t>
        </is>
      </c>
      <c r="F11710" s="10" t="n">
        <v>1133</v>
      </c>
      <c r="G11710" t="inlineStr">
        <is>
          <t>1100-1159</t>
        </is>
      </c>
      <c r="H11710" s="9">
        <f>INT(F11710/100)</f>
        <v/>
      </c>
      <c r="I11710" t="n">
        <v>-5</v>
      </c>
      <c r="J11710" t="n">
        <v>0</v>
      </c>
      <c r="K11710" t="n">
        <v>-9</v>
      </c>
      <c r="L11710" t="n">
        <v>0</v>
      </c>
      <c r="M11710" t="n">
        <v>0</v>
      </c>
      <c r="O11710" t="n">
        <v>0</v>
      </c>
    </row>
    <row r="11711">
      <c r="A11711" s="8" t="n">
        <v>46231</v>
      </c>
      <c r="B11711" t="inlineStr">
        <is>
          <t>WN</t>
        </is>
      </c>
      <c r="C11711" s="9">
        <f>_xlfn.XLOOKUP(B11711,Carriers[Code],Carriers[Airline])</f>
        <v/>
      </c>
      <c r="D11711" t="n">
        <v>3038</v>
      </c>
      <c r="E11711" t="inlineStr">
        <is>
          <t>BWI</t>
        </is>
      </c>
      <c r="F11711" s="10" t="n">
        <v>1135</v>
      </c>
      <c r="G11711" t="inlineStr">
        <is>
          <t>1100-1159</t>
        </is>
      </c>
      <c r="H11711" s="9">
        <f>INT(F11711/100)</f>
        <v/>
      </c>
      <c r="I11711" t="n">
        <v>14</v>
      </c>
      <c r="J11711" t="n">
        <v>0</v>
      </c>
      <c r="K11711" t="n">
        <v>18</v>
      </c>
      <c r="L11711" t="n">
        <v>1</v>
      </c>
      <c r="M11711" t="n">
        <v>0</v>
      </c>
      <c r="O11711" t="n">
        <v>0</v>
      </c>
      <c r="P11711" t="n">
        <v>12</v>
      </c>
      <c r="Q11711" t="n">
        <v>0</v>
      </c>
      <c r="R11711" t="n">
        <v>4</v>
      </c>
      <c r="S11711" t="n">
        <v>0</v>
      </c>
      <c r="T11711" t="n">
        <v>2</v>
      </c>
    </row>
    <row r="11712">
      <c r="A11712" s="8" t="n">
        <v>46231</v>
      </c>
      <c r="B11712" t="inlineStr">
        <is>
          <t>YX</t>
        </is>
      </c>
      <c r="C11712" s="9">
        <f>_xlfn.XLOOKUP(B11712,Carriers[Code],Carriers[Airline])</f>
        <v/>
      </c>
      <c r="D11712" t="n">
        <v>5598</v>
      </c>
      <c r="E11712" t="inlineStr">
        <is>
          <t>CVG</t>
        </is>
      </c>
      <c r="F11712" s="10" t="n">
        <v>1140</v>
      </c>
      <c r="G11712" t="inlineStr">
        <is>
          <t>1100-1159</t>
        </is>
      </c>
      <c r="H11712" s="9">
        <f>INT(F11712/100)</f>
        <v/>
      </c>
      <c r="I11712" t="n">
        <v>0</v>
      </c>
      <c r="J11712" t="n">
        <v>0</v>
      </c>
      <c r="K11712" t="n">
        <v>28</v>
      </c>
      <c r="L11712" t="n">
        <v>1</v>
      </c>
      <c r="M11712" t="n">
        <v>0</v>
      </c>
      <c r="O11712" t="n">
        <v>0</v>
      </c>
      <c r="P11712" t="n">
        <v>0</v>
      </c>
      <c r="Q11712" t="n">
        <v>0</v>
      </c>
      <c r="R11712" t="n">
        <v>28</v>
      </c>
      <c r="S11712" t="n">
        <v>0</v>
      </c>
      <c r="T11712" t="n">
        <v>0</v>
      </c>
    </row>
    <row r="11713">
      <c r="A11713" s="8" t="n">
        <v>46231</v>
      </c>
      <c r="B11713" t="inlineStr">
        <is>
          <t>YX</t>
        </is>
      </c>
      <c r="C11713" s="9">
        <f>_xlfn.XLOOKUP(B11713,Carriers[Code],Carriers[Airline])</f>
        <v/>
      </c>
      <c r="D11713" t="n">
        <v>5731</v>
      </c>
      <c r="E11713" t="inlineStr">
        <is>
          <t>PIT</t>
        </is>
      </c>
      <c r="F11713" s="10" t="n">
        <v>1145</v>
      </c>
      <c r="G11713" t="inlineStr">
        <is>
          <t>1100-1159</t>
        </is>
      </c>
      <c r="H11713" s="9">
        <f>INT(F11713/100)</f>
        <v/>
      </c>
      <c r="M11713" t="n">
        <v>1</v>
      </c>
      <c r="N11713" t="inlineStr">
        <is>
          <t>A</t>
        </is>
      </c>
      <c r="O11713" t="n">
        <v>0</v>
      </c>
    </row>
    <row r="11714">
      <c r="A11714" s="8" t="n">
        <v>46231</v>
      </c>
      <c r="B11714" t="inlineStr">
        <is>
          <t>B6</t>
        </is>
      </c>
      <c r="C11714" s="9">
        <f>_xlfn.XLOOKUP(B11714,Carriers[Code],Carriers[Airline])</f>
        <v/>
      </c>
      <c r="D11714" t="n">
        <v>837</v>
      </c>
      <c r="E11714" t="inlineStr">
        <is>
          <t>DTW</t>
        </is>
      </c>
      <c r="F11714" s="10" t="n">
        <v>1149</v>
      </c>
      <c r="G11714" t="inlineStr">
        <is>
          <t>1100-1159</t>
        </is>
      </c>
      <c r="H11714" s="9">
        <f>INT(F11714/100)</f>
        <v/>
      </c>
      <c r="M11714" t="n">
        <v>1</v>
      </c>
      <c r="N11714" t="inlineStr">
        <is>
          <t>C</t>
        </is>
      </c>
      <c r="O11714" t="n">
        <v>0</v>
      </c>
    </row>
    <row r="11715">
      <c r="A11715" s="8" t="n">
        <v>46231</v>
      </c>
      <c r="B11715" t="inlineStr">
        <is>
          <t>DL</t>
        </is>
      </c>
      <c r="C11715" s="9">
        <f>_xlfn.XLOOKUP(B11715,Carriers[Code],Carriers[Airline])</f>
        <v/>
      </c>
      <c r="D11715" t="n">
        <v>1103</v>
      </c>
      <c r="E11715" t="inlineStr">
        <is>
          <t>MSP</t>
        </is>
      </c>
      <c r="F11715" s="10" t="n">
        <v>1150</v>
      </c>
      <c r="G11715" t="inlineStr">
        <is>
          <t>1100-1159</t>
        </is>
      </c>
      <c r="H11715" s="9">
        <f>INT(F11715/100)</f>
        <v/>
      </c>
      <c r="I11715" t="n">
        <v>-7</v>
      </c>
      <c r="J11715" t="n">
        <v>0</v>
      </c>
      <c r="K11715" t="n">
        <v>-12</v>
      </c>
      <c r="L11715" t="n">
        <v>0</v>
      </c>
      <c r="M11715" t="n">
        <v>0</v>
      </c>
      <c r="O11715" t="n">
        <v>0</v>
      </c>
    </row>
    <row r="11716">
      <c r="A11716" s="8" t="n">
        <v>46231</v>
      </c>
      <c r="B11716" t="inlineStr">
        <is>
          <t>F9</t>
        </is>
      </c>
      <c r="C11716" s="9">
        <f>_xlfn.XLOOKUP(B11716,Carriers[Code],Carriers[Airline])</f>
        <v/>
      </c>
      <c r="D11716" t="n">
        <v>3511</v>
      </c>
      <c r="E11716" t="inlineStr">
        <is>
          <t>ATL</t>
        </is>
      </c>
      <c r="F11716" s="10" t="n">
        <v>1152</v>
      </c>
      <c r="G11716" t="inlineStr">
        <is>
          <t>1100-1159</t>
        </is>
      </c>
      <c r="H11716" s="9">
        <f>INT(F11716/100)</f>
        <v/>
      </c>
      <c r="I11716" t="n">
        <v>19</v>
      </c>
      <c r="J11716" t="n">
        <v>1</v>
      </c>
      <c r="K11716" t="n">
        <v>46</v>
      </c>
      <c r="L11716" t="n">
        <v>1</v>
      </c>
      <c r="M11716" t="n">
        <v>0</v>
      </c>
      <c r="O11716" t="n">
        <v>0</v>
      </c>
      <c r="P11716" t="n">
        <v>13</v>
      </c>
      <c r="Q11716" t="n">
        <v>0</v>
      </c>
      <c r="R11716" t="n">
        <v>27</v>
      </c>
      <c r="S11716" t="n">
        <v>0</v>
      </c>
      <c r="T11716" t="n">
        <v>6</v>
      </c>
    </row>
    <row r="11717">
      <c r="A11717" s="8" t="n">
        <v>46231</v>
      </c>
      <c r="B11717" t="inlineStr">
        <is>
          <t>YX</t>
        </is>
      </c>
      <c r="C11717" s="9">
        <f>_xlfn.XLOOKUP(B11717,Carriers[Code],Carriers[Airline])</f>
        <v/>
      </c>
      <c r="D11717" t="n">
        <v>4738</v>
      </c>
      <c r="E11717" t="inlineStr">
        <is>
          <t>ILM</t>
        </is>
      </c>
      <c r="F11717" s="10" t="n">
        <v>1152</v>
      </c>
      <c r="G11717" t="inlineStr">
        <is>
          <t>1100-1159</t>
        </is>
      </c>
      <c r="H11717" s="9">
        <f>INT(F11717/100)</f>
        <v/>
      </c>
      <c r="I11717" t="n">
        <v>-12</v>
      </c>
      <c r="J11717" t="n">
        <v>0</v>
      </c>
      <c r="K11717" t="n">
        <v>-18</v>
      </c>
      <c r="L11717" t="n">
        <v>0</v>
      </c>
      <c r="M11717" t="n">
        <v>0</v>
      </c>
      <c r="O11717" t="n">
        <v>0</v>
      </c>
    </row>
    <row r="11718">
      <c r="A11718" s="8" t="n">
        <v>46231</v>
      </c>
      <c r="B11718" t="inlineStr">
        <is>
          <t>YX</t>
        </is>
      </c>
      <c r="C11718" s="9">
        <f>_xlfn.XLOOKUP(B11718,Carriers[Code],Carriers[Airline])</f>
        <v/>
      </c>
      <c r="D11718" t="n">
        <v>4760</v>
      </c>
      <c r="E11718" t="inlineStr">
        <is>
          <t>CVG</t>
        </is>
      </c>
      <c r="F11718" s="10" t="n">
        <v>1155</v>
      </c>
      <c r="G11718" t="inlineStr">
        <is>
          <t>1100-1159</t>
        </is>
      </c>
      <c r="H11718" s="9">
        <f>INT(F11718/100)</f>
        <v/>
      </c>
      <c r="I11718" t="n">
        <v>12</v>
      </c>
      <c r="J11718" t="n">
        <v>0</v>
      </c>
      <c r="K11718" t="n">
        <v>2</v>
      </c>
      <c r="L11718" t="n">
        <v>0</v>
      </c>
      <c r="M11718" t="n">
        <v>0</v>
      </c>
      <c r="O11718" t="n">
        <v>0</v>
      </c>
    </row>
    <row r="11719">
      <c r="A11719" s="8" t="n">
        <v>46231</v>
      </c>
      <c r="B11719" t="inlineStr">
        <is>
          <t>YX</t>
        </is>
      </c>
      <c r="C11719" s="9">
        <f>_xlfn.XLOOKUP(B11719,Carriers[Code],Carriers[Airline])</f>
        <v/>
      </c>
      <c r="D11719" t="n">
        <v>5854</v>
      </c>
      <c r="E11719" t="inlineStr">
        <is>
          <t>LGA</t>
        </is>
      </c>
      <c r="F11719" s="10" t="n">
        <v>1200</v>
      </c>
      <c r="G11719" t="inlineStr">
        <is>
          <t>1200-1259</t>
        </is>
      </c>
      <c r="H11719" s="9">
        <f>INT(F11719/100)</f>
        <v/>
      </c>
      <c r="M11719" t="n">
        <v>1</v>
      </c>
      <c r="N11719" t="inlineStr">
        <is>
          <t>A</t>
        </is>
      </c>
      <c r="O11719" t="n">
        <v>0</v>
      </c>
    </row>
    <row r="11720">
      <c r="A11720" s="8" t="n">
        <v>46231</v>
      </c>
      <c r="B11720" t="inlineStr">
        <is>
          <t>AA</t>
        </is>
      </c>
      <c r="C11720" s="9">
        <f>_xlfn.XLOOKUP(B11720,Carriers[Code],Carriers[Airline])</f>
        <v/>
      </c>
      <c r="D11720" t="n">
        <v>1610</v>
      </c>
      <c r="E11720" t="inlineStr">
        <is>
          <t>ORD</t>
        </is>
      </c>
      <c r="F11720" s="10" t="n">
        <v>1201</v>
      </c>
      <c r="G11720" t="inlineStr">
        <is>
          <t>1200-1259</t>
        </is>
      </c>
      <c r="H11720" s="9">
        <f>INT(F11720/100)</f>
        <v/>
      </c>
      <c r="I11720" t="n">
        <v>0</v>
      </c>
      <c r="J11720" t="n">
        <v>0</v>
      </c>
      <c r="K11720" t="n">
        <v>-14</v>
      </c>
      <c r="L11720" t="n">
        <v>0</v>
      </c>
      <c r="M11720" t="n">
        <v>0</v>
      </c>
      <c r="O11720" t="n">
        <v>0</v>
      </c>
    </row>
    <row r="11721">
      <c r="A11721" s="8" t="n">
        <v>46231</v>
      </c>
      <c r="B11721" t="inlineStr">
        <is>
          <t>DL</t>
        </is>
      </c>
      <c r="C11721" s="9">
        <f>_xlfn.XLOOKUP(B11721,Carriers[Code],Carriers[Airline])</f>
        <v/>
      </c>
      <c r="D11721" t="n">
        <v>303</v>
      </c>
      <c r="E11721" t="inlineStr">
        <is>
          <t>DFW</t>
        </is>
      </c>
      <c r="F11721" s="10" t="n">
        <v>1205</v>
      </c>
      <c r="G11721" t="inlineStr">
        <is>
          <t>1200-1259</t>
        </is>
      </c>
      <c r="H11721" s="9">
        <f>INT(F11721/100)</f>
        <v/>
      </c>
      <c r="I11721" t="n">
        <v>0</v>
      </c>
      <c r="J11721" t="n">
        <v>0</v>
      </c>
      <c r="K11721" t="n">
        <v>-10</v>
      </c>
      <c r="L11721" t="n">
        <v>0</v>
      </c>
      <c r="M11721" t="n">
        <v>0</v>
      </c>
      <c r="O11721" t="n">
        <v>0</v>
      </c>
    </row>
    <row r="11722">
      <c r="A11722" s="8" t="n">
        <v>46231</v>
      </c>
      <c r="B11722" t="inlineStr">
        <is>
          <t>DL</t>
        </is>
      </c>
      <c r="C11722" s="9">
        <f>_xlfn.XLOOKUP(B11722,Carriers[Code],Carriers[Airline])</f>
        <v/>
      </c>
      <c r="D11722" t="n">
        <v>2785</v>
      </c>
      <c r="E11722" t="inlineStr">
        <is>
          <t>CHS</t>
        </is>
      </c>
      <c r="F11722" s="10" t="n">
        <v>1206</v>
      </c>
      <c r="G11722" t="inlineStr">
        <is>
          <t>1200-1259</t>
        </is>
      </c>
      <c r="H11722" s="9">
        <f>INT(F11722/100)</f>
        <v/>
      </c>
      <c r="I11722" t="n">
        <v>10</v>
      </c>
      <c r="J11722" t="n">
        <v>0</v>
      </c>
      <c r="K11722" t="n">
        <v>-4</v>
      </c>
      <c r="L11722" t="n">
        <v>0</v>
      </c>
      <c r="M11722" t="n">
        <v>0</v>
      </c>
      <c r="O11722" t="n">
        <v>0</v>
      </c>
    </row>
    <row r="11723">
      <c r="A11723" s="8" t="n">
        <v>46231</v>
      </c>
      <c r="B11723" t="inlineStr">
        <is>
          <t>B6</t>
        </is>
      </c>
      <c r="C11723" s="9">
        <f>_xlfn.XLOOKUP(B11723,Carriers[Code],Carriers[Airline])</f>
        <v/>
      </c>
      <c r="D11723" t="n">
        <v>51</v>
      </c>
      <c r="E11723" t="inlineStr">
        <is>
          <t>MCO</t>
        </is>
      </c>
      <c r="F11723" s="10" t="n">
        <v>1210</v>
      </c>
      <c r="G11723" t="inlineStr">
        <is>
          <t>1200-1259</t>
        </is>
      </c>
      <c r="H11723" s="9">
        <f>INT(F11723/100)</f>
        <v/>
      </c>
      <c r="M11723" t="n">
        <v>1</v>
      </c>
      <c r="N11723" t="inlineStr">
        <is>
          <t>C</t>
        </is>
      </c>
      <c r="O11723" t="n">
        <v>0</v>
      </c>
    </row>
    <row r="11724">
      <c r="A11724" s="8" t="n">
        <v>46231</v>
      </c>
      <c r="B11724" t="inlineStr">
        <is>
          <t>B6</t>
        </is>
      </c>
      <c r="C11724" s="9">
        <f>_xlfn.XLOOKUP(B11724,Carriers[Code],Carriers[Airline])</f>
        <v/>
      </c>
      <c r="D11724" t="n">
        <v>1352</v>
      </c>
      <c r="E11724" t="inlineStr">
        <is>
          <t>ACK</t>
        </is>
      </c>
      <c r="F11724" s="10" t="n">
        <v>1212</v>
      </c>
      <c r="G11724" t="inlineStr">
        <is>
          <t>1200-1259</t>
        </is>
      </c>
      <c r="H11724" s="9">
        <f>INT(F11724/100)</f>
        <v/>
      </c>
      <c r="M11724" t="n">
        <v>1</v>
      </c>
      <c r="N11724" t="inlineStr">
        <is>
          <t>C</t>
        </is>
      </c>
      <c r="O11724" t="n">
        <v>0</v>
      </c>
    </row>
    <row r="11725">
      <c r="A11725" s="8" t="n">
        <v>46231</v>
      </c>
      <c r="B11725" t="inlineStr">
        <is>
          <t>UA</t>
        </is>
      </c>
      <c r="C11725" s="9">
        <f>_xlfn.XLOOKUP(B11725,Carriers[Code],Carriers[Airline])</f>
        <v/>
      </c>
      <c r="D11725" t="n">
        <v>414</v>
      </c>
      <c r="E11725" t="inlineStr">
        <is>
          <t>DEN</t>
        </is>
      </c>
      <c r="F11725" s="10" t="n">
        <v>1222</v>
      </c>
      <c r="G11725" t="inlineStr">
        <is>
          <t>1200-1259</t>
        </is>
      </c>
      <c r="H11725" s="9">
        <f>INT(F11725/100)</f>
        <v/>
      </c>
      <c r="I11725" t="n">
        <v>36</v>
      </c>
      <c r="J11725" t="n">
        <v>1</v>
      </c>
      <c r="K11725" t="n">
        <v>27</v>
      </c>
      <c r="L11725" t="n">
        <v>1</v>
      </c>
      <c r="M11725" t="n">
        <v>0</v>
      </c>
      <c r="O11725" t="n">
        <v>0</v>
      </c>
      <c r="P11725" t="n">
        <v>16</v>
      </c>
      <c r="Q11725" t="n">
        <v>0</v>
      </c>
      <c r="R11725" t="n">
        <v>0</v>
      </c>
      <c r="S11725" t="n">
        <v>0</v>
      </c>
      <c r="T11725" t="n">
        <v>11</v>
      </c>
    </row>
    <row r="11726">
      <c r="A11726" s="8" t="n">
        <v>46231</v>
      </c>
      <c r="B11726" t="inlineStr">
        <is>
          <t>YX</t>
        </is>
      </c>
      <c r="C11726" s="9">
        <f>_xlfn.XLOOKUP(B11726,Carriers[Code],Carriers[Airline])</f>
        <v/>
      </c>
      <c r="D11726" t="n">
        <v>4367</v>
      </c>
      <c r="E11726" t="inlineStr">
        <is>
          <t>LGA</t>
        </is>
      </c>
      <c r="F11726" s="10" t="n">
        <v>1223</v>
      </c>
      <c r="G11726" t="inlineStr">
        <is>
          <t>1200-1259</t>
        </is>
      </c>
      <c r="H11726" s="9">
        <f>INT(F11726/100)</f>
        <v/>
      </c>
      <c r="M11726" t="n">
        <v>1</v>
      </c>
      <c r="N11726" t="inlineStr">
        <is>
          <t>B</t>
        </is>
      </c>
      <c r="O11726" t="n">
        <v>0</v>
      </c>
    </row>
    <row r="11727">
      <c r="A11727" s="8" t="n">
        <v>46231</v>
      </c>
      <c r="B11727" t="inlineStr">
        <is>
          <t>DL</t>
        </is>
      </c>
      <c r="C11727" s="9">
        <f>_xlfn.XLOOKUP(B11727,Carriers[Code],Carriers[Airline])</f>
        <v/>
      </c>
      <c r="D11727" t="n">
        <v>2816</v>
      </c>
      <c r="E11727" t="inlineStr">
        <is>
          <t>ORD</t>
        </is>
      </c>
      <c r="F11727" s="10" t="n">
        <v>1225</v>
      </c>
      <c r="G11727" t="inlineStr">
        <is>
          <t>1200-1259</t>
        </is>
      </c>
      <c r="H11727" s="9">
        <f>INT(F11727/100)</f>
        <v/>
      </c>
      <c r="I11727" t="n">
        <v>-10</v>
      </c>
      <c r="J11727" t="n">
        <v>0</v>
      </c>
      <c r="K11727" t="n">
        <v>4</v>
      </c>
      <c r="L11727" t="n">
        <v>0</v>
      </c>
      <c r="M11727" t="n">
        <v>0</v>
      </c>
      <c r="O11727" t="n">
        <v>0</v>
      </c>
    </row>
    <row r="11728">
      <c r="A11728" s="8" t="n">
        <v>46231</v>
      </c>
      <c r="B11728" t="inlineStr">
        <is>
          <t>YX</t>
        </is>
      </c>
      <c r="C11728" s="9">
        <f>_xlfn.XLOOKUP(B11728,Carriers[Code],Carriers[Airline])</f>
        <v/>
      </c>
      <c r="D11728" t="n">
        <v>4366</v>
      </c>
      <c r="E11728" t="inlineStr">
        <is>
          <t>JFK</t>
        </is>
      </c>
      <c r="F11728" s="10" t="n">
        <v>1225</v>
      </c>
      <c r="G11728" t="inlineStr">
        <is>
          <t>1200-1259</t>
        </is>
      </c>
      <c r="H11728" s="9">
        <f>INT(F11728/100)</f>
        <v/>
      </c>
      <c r="M11728" t="n">
        <v>1</v>
      </c>
      <c r="N11728" t="inlineStr">
        <is>
          <t>B</t>
        </is>
      </c>
      <c r="O11728" t="n">
        <v>0</v>
      </c>
    </row>
    <row r="11729">
      <c r="A11729" s="8" t="n">
        <v>46231</v>
      </c>
      <c r="B11729" t="inlineStr">
        <is>
          <t>B6</t>
        </is>
      </c>
      <c r="C11729" s="9">
        <f>_xlfn.XLOOKUP(B11729,Carriers[Code],Carriers[Airline])</f>
        <v/>
      </c>
      <c r="D11729" t="n">
        <v>269</v>
      </c>
      <c r="E11729" t="inlineStr">
        <is>
          <t>FLL</t>
        </is>
      </c>
      <c r="F11729" s="10" t="n">
        <v>1230</v>
      </c>
      <c r="G11729" t="inlineStr">
        <is>
          <t>1200-1259</t>
        </is>
      </c>
      <c r="H11729" s="9">
        <f>INT(F11729/100)</f>
        <v/>
      </c>
      <c r="I11729" t="n">
        <v>34</v>
      </c>
      <c r="J11729" t="n">
        <v>1</v>
      </c>
      <c r="K11729" t="n">
        <v>55</v>
      </c>
      <c r="L11729" t="n">
        <v>1</v>
      </c>
      <c r="M11729" t="n">
        <v>0</v>
      </c>
      <c r="O11729" t="n">
        <v>0</v>
      </c>
      <c r="P11729" t="n">
        <v>21</v>
      </c>
      <c r="Q11729" t="n">
        <v>0</v>
      </c>
      <c r="R11729" t="n">
        <v>21</v>
      </c>
      <c r="S11729" t="n">
        <v>0</v>
      </c>
      <c r="T11729" t="n">
        <v>13</v>
      </c>
    </row>
    <row r="11730">
      <c r="A11730" s="8" t="n">
        <v>46231</v>
      </c>
      <c r="B11730" t="inlineStr">
        <is>
          <t>DL</t>
        </is>
      </c>
      <c r="C11730" s="9">
        <f>_xlfn.XLOOKUP(B11730,Carriers[Code],Carriers[Airline])</f>
        <v/>
      </c>
      <c r="D11730" t="n">
        <v>2779</v>
      </c>
      <c r="E11730" t="inlineStr">
        <is>
          <t>ATL</t>
        </is>
      </c>
      <c r="F11730" s="10" t="n">
        <v>1230</v>
      </c>
      <c r="G11730" t="inlineStr">
        <is>
          <t>1200-1259</t>
        </is>
      </c>
      <c r="H11730" s="9">
        <f>INT(F11730/100)</f>
        <v/>
      </c>
      <c r="I11730" t="n">
        <v>12</v>
      </c>
      <c r="J11730" t="n">
        <v>0</v>
      </c>
      <c r="K11730" t="n">
        <v>16</v>
      </c>
      <c r="L11730" t="n">
        <v>1</v>
      </c>
      <c r="M11730" t="n">
        <v>0</v>
      </c>
      <c r="O11730" t="n">
        <v>0</v>
      </c>
      <c r="P11730" t="n">
        <v>12</v>
      </c>
      <c r="Q11730" t="n">
        <v>0</v>
      </c>
      <c r="R11730" t="n">
        <v>4</v>
      </c>
      <c r="S11730" t="n">
        <v>0</v>
      </c>
      <c r="T11730" t="n">
        <v>0</v>
      </c>
    </row>
    <row r="11731">
      <c r="A11731" s="8" t="n">
        <v>46231</v>
      </c>
      <c r="B11731" t="inlineStr">
        <is>
          <t>UA</t>
        </is>
      </c>
      <c r="C11731" s="9">
        <f>_xlfn.XLOOKUP(B11731,Carriers[Code],Carriers[Airline])</f>
        <v/>
      </c>
      <c r="D11731" t="n">
        <v>1732</v>
      </c>
      <c r="E11731" t="inlineStr">
        <is>
          <t>ORD</t>
        </is>
      </c>
      <c r="F11731" s="10" t="n">
        <v>1230</v>
      </c>
      <c r="G11731" t="inlineStr">
        <is>
          <t>1200-1259</t>
        </is>
      </c>
      <c r="H11731" s="9">
        <f>INT(F11731/100)</f>
        <v/>
      </c>
      <c r="I11731" t="n">
        <v>-1</v>
      </c>
      <c r="J11731" t="n">
        <v>0</v>
      </c>
      <c r="K11731" t="n">
        <v>9</v>
      </c>
      <c r="L11731" t="n">
        <v>0</v>
      </c>
      <c r="M11731" t="n">
        <v>0</v>
      </c>
      <c r="O11731" t="n">
        <v>0</v>
      </c>
    </row>
    <row r="11732">
      <c r="A11732" s="8" t="n">
        <v>46231</v>
      </c>
      <c r="B11732" t="inlineStr">
        <is>
          <t>YX</t>
        </is>
      </c>
      <c r="C11732" s="9">
        <f>_xlfn.XLOOKUP(B11732,Carriers[Code],Carriers[Airline])</f>
        <v/>
      </c>
      <c r="D11732" t="n">
        <v>3413</v>
      </c>
      <c r="E11732" t="inlineStr">
        <is>
          <t>IAD</t>
        </is>
      </c>
      <c r="F11732" s="10" t="n">
        <v>1235</v>
      </c>
      <c r="G11732" t="inlineStr">
        <is>
          <t>1200-1259</t>
        </is>
      </c>
      <c r="H11732" s="9">
        <f>INT(F11732/100)</f>
        <v/>
      </c>
      <c r="I11732" t="n">
        <v>1037</v>
      </c>
      <c r="J11732" t="n">
        <v>1</v>
      </c>
      <c r="K11732" t="n">
        <v>1017</v>
      </c>
      <c r="L11732" t="n">
        <v>1</v>
      </c>
      <c r="M11732" t="n">
        <v>0</v>
      </c>
      <c r="O11732" t="n">
        <v>0</v>
      </c>
      <c r="P11732" t="n">
        <v>0</v>
      </c>
      <c r="Q11732" t="n">
        <v>0</v>
      </c>
      <c r="R11732" t="n">
        <v>1017</v>
      </c>
      <c r="S11732" t="n">
        <v>0</v>
      </c>
      <c r="T11732" t="n">
        <v>0</v>
      </c>
    </row>
    <row r="11733">
      <c r="A11733" s="8" t="n">
        <v>46231</v>
      </c>
      <c r="B11733" t="inlineStr">
        <is>
          <t>YX</t>
        </is>
      </c>
      <c r="C11733" s="9">
        <f>_xlfn.XLOOKUP(B11733,Carriers[Code],Carriers[Airline])</f>
        <v/>
      </c>
      <c r="D11733" t="n">
        <v>5857</v>
      </c>
      <c r="E11733" t="inlineStr">
        <is>
          <t>DCA</t>
        </is>
      </c>
      <c r="F11733" s="10" t="n">
        <v>1235</v>
      </c>
      <c r="G11733" t="inlineStr">
        <is>
          <t>1200-1259</t>
        </is>
      </c>
      <c r="H11733" s="9">
        <f>INT(F11733/100)</f>
        <v/>
      </c>
      <c r="I11733" t="n">
        <v>42</v>
      </c>
      <c r="J11733" t="n">
        <v>1</v>
      </c>
      <c r="K11733" t="n">
        <v>59</v>
      </c>
      <c r="L11733" t="n">
        <v>1</v>
      </c>
      <c r="M11733" t="n">
        <v>0</v>
      </c>
      <c r="O11733" t="n">
        <v>0</v>
      </c>
      <c r="P11733" t="n">
        <v>0</v>
      </c>
      <c r="Q11733" t="n">
        <v>0</v>
      </c>
      <c r="R11733" t="n">
        <v>59</v>
      </c>
      <c r="S11733" t="n">
        <v>0</v>
      </c>
      <c r="T11733" t="n">
        <v>0</v>
      </c>
    </row>
    <row r="11734">
      <c r="A11734" s="8" t="n">
        <v>46231</v>
      </c>
      <c r="B11734" t="inlineStr">
        <is>
          <t>AA</t>
        </is>
      </c>
      <c r="C11734" s="9">
        <f>_xlfn.XLOOKUP(B11734,Carriers[Code],Carriers[Airline])</f>
        <v/>
      </c>
      <c r="D11734" t="n">
        <v>1583</v>
      </c>
      <c r="E11734" t="inlineStr">
        <is>
          <t>DFW</t>
        </is>
      </c>
      <c r="F11734" s="10" t="n">
        <v>1238</v>
      </c>
      <c r="G11734" t="inlineStr">
        <is>
          <t>1200-1259</t>
        </is>
      </c>
      <c r="H11734" s="9">
        <f>INT(F11734/100)</f>
        <v/>
      </c>
      <c r="I11734" t="n">
        <v>104</v>
      </c>
      <c r="J11734" t="n">
        <v>1</v>
      </c>
      <c r="K11734" t="n">
        <v>163</v>
      </c>
      <c r="L11734" t="n">
        <v>1</v>
      </c>
      <c r="M11734" t="n">
        <v>0</v>
      </c>
      <c r="O11734" t="n">
        <v>0</v>
      </c>
      <c r="P11734" t="n">
        <v>69</v>
      </c>
      <c r="Q11734" t="n">
        <v>0</v>
      </c>
      <c r="R11734" t="n">
        <v>59</v>
      </c>
      <c r="S11734" t="n">
        <v>0</v>
      </c>
      <c r="T11734" t="n">
        <v>35</v>
      </c>
    </row>
    <row r="11735">
      <c r="A11735" s="8" t="n">
        <v>46231</v>
      </c>
      <c r="B11735" t="inlineStr">
        <is>
          <t>AA</t>
        </is>
      </c>
      <c r="C11735" s="9">
        <f>_xlfn.XLOOKUP(B11735,Carriers[Code],Carriers[Airline])</f>
        <v/>
      </c>
      <c r="D11735" t="n">
        <v>3043</v>
      </c>
      <c r="E11735" t="inlineStr">
        <is>
          <t>PHL</t>
        </is>
      </c>
      <c r="F11735" s="10" t="n">
        <v>1238</v>
      </c>
      <c r="G11735" t="inlineStr">
        <is>
          <t>1200-1259</t>
        </is>
      </c>
      <c r="H11735" s="9">
        <f>INT(F11735/100)</f>
        <v/>
      </c>
      <c r="I11735" t="n">
        <v>8</v>
      </c>
      <c r="J11735" t="n">
        <v>0</v>
      </c>
      <c r="K11735" t="n">
        <v>5</v>
      </c>
      <c r="L11735" t="n">
        <v>0</v>
      </c>
      <c r="M11735" t="n">
        <v>0</v>
      </c>
      <c r="O11735" t="n">
        <v>0</v>
      </c>
    </row>
    <row r="11736">
      <c r="A11736" s="8" t="n">
        <v>46231</v>
      </c>
      <c r="B11736" t="inlineStr">
        <is>
          <t>MQ</t>
        </is>
      </c>
      <c r="C11736" s="9">
        <f>_xlfn.XLOOKUP(B11736,Carriers[Code],Carriers[Airline])</f>
        <v/>
      </c>
      <c r="D11736" t="n">
        <v>3470</v>
      </c>
      <c r="E11736" t="inlineStr">
        <is>
          <t>CMH</t>
        </is>
      </c>
      <c r="F11736" s="10" t="n">
        <v>1240</v>
      </c>
      <c r="G11736" t="inlineStr">
        <is>
          <t>1200-1259</t>
        </is>
      </c>
      <c r="H11736" s="9">
        <f>INT(F11736/100)</f>
        <v/>
      </c>
      <c r="I11736" t="n">
        <v>-3</v>
      </c>
      <c r="J11736" t="n">
        <v>0</v>
      </c>
      <c r="K11736" t="n">
        <v>-19</v>
      </c>
      <c r="L11736" t="n">
        <v>0</v>
      </c>
      <c r="M11736" t="n">
        <v>0</v>
      </c>
      <c r="O11736" t="n">
        <v>0</v>
      </c>
    </row>
    <row r="11737">
      <c r="A11737" s="8" t="n">
        <v>46231</v>
      </c>
      <c r="B11737" t="inlineStr">
        <is>
          <t>B6</t>
        </is>
      </c>
      <c r="C11737" s="9">
        <f>_xlfn.XLOOKUP(B11737,Carriers[Code],Carriers[Airline])</f>
        <v/>
      </c>
      <c r="D11737" t="n">
        <v>717</v>
      </c>
      <c r="E11737" t="inlineStr">
        <is>
          <t>JFK</t>
        </is>
      </c>
      <c r="F11737" s="10" t="n">
        <v>1245</v>
      </c>
      <c r="G11737" t="inlineStr">
        <is>
          <t>1200-1259</t>
        </is>
      </c>
      <c r="H11737" s="9">
        <f>INT(F11737/100)</f>
        <v/>
      </c>
      <c r="M11737" t="n">
        <v>1</v>
      </c>
      <c r="N11737" t="inlineStr">
        <is>
          <t>C</t>
        </is>
      </c>
      <c r="O11737" t="n">
        <v>0</v>
      </c>
    </row>
    <row r="11738">
      <c r="A11738" s="8" t="n">
        <v>46231</v>
      </c>
      <c r="B11738" t="inlineStr">
        <is>
          <t>WN</t>
        </is>
      </c>
      <c r="C11738" s="9">
        <f>_xlfn.XLOOKUP(B11738,Carriers[Code],Carriers[Airline])</f>
        <v/>
      </c>
      <c r="D11738" t="n">
        <v>887</v>
      </c>
      <c r="E11738" t="inlineStr">
        <is>
          <t>DEN</t>
        </is>
      </c>
      <c r="F11738" s="10" t="n">
        <v>1250</v>
      </c>
      <c r="G11738" t="inlineStr">
        <is>
          <t>1200-1259</t>
        </is>
      </c>
      <c r="H11738" s="9">
        <f>INT(F11738/100)</f>
        <v/>
      </c>
      <c r="I11738" t="n">
        <v>35</v>
      </c>
      <c r="J11738" t="n">
        <v>1</v>
      </c>
      <c r="M11738" t="n">
        <v>0</v>
      </c>
      <c r="O11738" t="n">
        <v>1</v>
      </c>
    </row>
    <row r="11739">
      <c r="A11739" s="8" t="n">
        <v>46231</v>
      </c>
      <c r="B11739" t="inlineStr">
        <is>
          <t>WN</t>
        </is>
      </c>
      <c r="C11739" s="9">
        <f>_xlfn.XLOOKUP(B11739,Carriers[Code],Carriers[Airline])</f>
        <v/>
      </c>
      <c r="D11739" t="n">
        <v>4917</v>
      </c>
      <c r="E11739" t="inlineStr">
        <is>
          <t>STL</t>
        </is>
      </c>
      <c r="F11739" s="10" t="n">
        <v>1250</v>
      </c>
      <c r="G11739" t="inlineStr">
        <is>
          <t>1200-1259</t>
        </is>
      </c>
      <c r="H11739" s="9">
        <f>INT(F11739/100)</f>
        <v/>
      </c>
      <c r="I11739" t="n">
        <v>10</v>
      </c>
      <c r="J11739" t="n">
        <v>0</v>
      </c>
      <c r="K11739" t="n">
        <v>-2</v>
      </c>
      <c r="L11739" t="n">
        <v>0</v>
      </c>
      <c r="M11739" t="n">
        <v>0</v>
      </c>
      <c r="O11739" t="n">
        <v>0</v>
      </c>
    </row>
    <row r="11740">
      <c r="A11740" s="8" t="n">
        <v>46231</v>
      </c>
      <c r="B11740" t="inlineStr">
        <is>
          <t>B6</t>
        </is>
      </c>
      <c r="C11740" s="9">
        <f>_xlfn.XLOOKUP(B11740,Carriers[Code],Carriers[Airline])</f>
        <v/>
      </c>
      <c r="D11740" t="n">
        <v>855</v>
      </c>
      <c r="E11740" t="inlineStr">
        <is>
          <t>DCA</t>
        </is>
      </c>
      <c r="F11740" s="10" t="n">
        <v>1253</v>
      </c>
      <c r="G11740" t="inlineStr">
        <is>
          <t>1200-1259</t>
        </is>
      </c>
      <c r="H11740" s="9">
        <f>INT(F11740/100)</f>
        <v/>
      </c>
      <c r="M11740" t="n">
        <v>1</v>
      </c>
      <c r="N11740" t="inlineStr">
        <is>
          <t>C</t>
        </is>
      </c>
      <c r="O11740" t="n">
        <v>0</v>
      </c>
    </row>
    <row r="11741">
      <c r="A11741" s="8" t="n">
        <v>46231</v>
      </c>
      <c r="B11741" t="inlineStr">
        <is>
          <t>YX</t>
        </is>
      </c>
      <c r="C11741" s="9">
        <f>_xlfn.XLOOKUP(B11741,Carriers[Code],Carriers[Airline])</f>
        <v/>
      </c>
      <c r="D11741" t="n">
        <v>5829</v>
      </c>
      <c r="E11741" t="inlineStr">
        <is>
          <t>EWR</t>
        </is>
      </c>
      <c r="F11741" s="10" t="n">
        <v>1255</v>
      </c>
      <c r="G11741" t="inlineStr">
        <is>
          <t>1200-1259</t>
        </is>
      </c>
      <c r="H11741" s="9">
        <f>INT(F11741/100)</f>
        <v/>
      </c>
      <c r="M11741" t="n">
        <v>1</v>
      </c>
      <c r="N11741" t="inlineStr">
        <is>
          <t>A</t>
        </is>
      </c>
      <c r="O11741" t="n">
        <v>0</v>
      </c>
    </row>
    <row r="11742">
      <c r="A11742" s="8" t="n">
        <v>46231</v>
      </c>
      <c r="B11742" t="inlineStr">
        <is>
          <t>AA</t>
        </is>
      </c>
      <c r="C11742" s="9">
        <f>_xlfn.XLOOKUP(B11742,Carriers[Code],Carriers[Airline])</f>
        <v/>
      </c>
      <c r="D11742" t="n">
        <v>1057</v>
      </c>
      <c r="E11742" t="inlineStr">
        <is>
          <t>PHX</t>
        </is>
      </c>
      <c r="F11742" s="10" t="n">
        <v>1300</v>
      </c>
      <c r="G11742" t="inlineStr">
        <is>
          <t>1300-1359</t>
        </is>
      </c>
      <c r="H11742" s="9">
        <f>INT(F11742/100)</f>
        <v/>
      </c>
      <c r="I11742" t="n">
        <v>86</v>
      </c>
      <c r="J11742" t="n">
        <v>1</v>
      </c>
      <c r="K11742" t="n">
        <v>81</v>
      </c>
      <c r="L11742" t="n">
        <v>1</v>
      </c>
      <c r="M11742" t="n">
        <v>0</v>
      </c>
      <c r="O11742" t="n">
        <v>0</v>
      </c>
      <c r="P11742" t="n">
        <v>20</v>
      </c>
      <c r="Q11742" t="n">
        <v>0</v>
      </c>
      <c r="R11742" t="n">
        <v>0</v>
      </c>
      <c r="S11742" t="n">
        <v>0</v>
      </c>
      <c r="T11742" t="n">
        <v>61</v>
      </c>
    </row>
    <row r="11743">
      <c r="A11743" s="8" t="n">
        <v>46231</v>
      </c>
      <c r="B11743" t="inlineStr">
        <is>
          <t>YX</t>
        </is>
      </c>
      <c r="C11743" s="9">
        <f>_xlfn.XLOOKUP(B11743,Carriers[Code],Carriers[Airline])</f>
        <v/>
      </c>
      <c r="D11743" t="n">
        <v>5748</v>
      </c>
      <c r="E11743" t="inlineStr">
        <is>
          <t>LGA</t>
        </is>
      </c>
      <c r="F11743" s="10" t="n">
        <v>1300</v>
      </c>
      <c r="G11743" t="inlineStr">
        <is>
          <t>1300-1359</t>
        </is>
      </c>
      <c r="H11743" s="9">
        <f>INT(F11743/100)</f>
        <v/>
      </c>
      <c r="I11743" t="n">
        <v>-9</v>
      </c>
      <c r="J11743" t="n">
        <v>0</v>
      </c>
      <c r="K11743" t="n">
        <v>0</v>
      </c>
      <c r="L11743" t="n">
        <v>0</v>
      </c>
      <c r="M11743" t="n">
        <v>0</v>
      </c>
      <c r="O11743" t="n">
        <v>0</v>
      </c>
    </row>
    <row r="11744">
      <c r="A11744" s="8" t="n">
        <v>46231</v>
      </c>
      <c r="B11744" t="inlineStr">
        <is>
          <t>YX</t>
        </is>
      </c>
      <c r="C11744" s="9">
        <f>_xlfn.XLOOKUP(B11744,Carriers[Code],Carriers[Airline])</f>
        <v/>
      </c>
      <c r="D11744" t="n">
        <v>4386</v>
      </c>
      <c r="E11744" t="inlineStr">
        <is>
          <t>ORD</t>
        </is>
      </c>
      <c r="F11744" s="10" t="n">
        <v>1301</v>
      </c>
      <c r="G11744" t="inlineStr">
        <is>
          <t>1300-1359</t>
        </is>
      </c>
      <c r="H11744" s="9">
        <f>INT(F11744/100)</f>
        <v/>
      </c>
      <c r="I11744" t="n">
        <v>-7</v>
      </c>
      <c r="J11744" t="n">
        <v>0</v>
      </c>
      <c r="K11744" t="n">
        <v>-17</v>
      </c>
      <c r="L11744" t="n">
        <v>0</v>
      </c>
      <c r="M11744" t="n">
        <v>0</v>
      </c>
      <c r="O11744" t="n">
        <v>0</v>
      </c>
    </row>
    <row r="11745">
      <c r="A11745" s="8" t="n">
        <v>46231</v>
      </c>
      <c r="B11745" t="inlineStr">
        <is>
          <t>DL</t>
        </is>
      </c>
      <c r="C11745" s="9">
        <f>_xlfn.XLOOKUP(B11745,Carriers[Code],Carriers[Airline])</f>
        <v/>
      </c>
      <c r="D11745" t="n">
        <v>2283</v>
      </c>
      <c r="E11745" t="inlineStr">
        <is>
          <t>RDU</t>
        </is>
      </c>
      <c r="F11745" s="10" t="n">
        <v>1303</v>
      </c>
      <c r="G11745" t="inlineStr">
        <is>
          <t>1300-1359</t>
        </is>
      </c>
      <c r="H11745" s="9">
        <f>INT(F11745/100)</f>
        <v/>
      </c>
      <c r="I11745" t="n">
        <v>17</v>
      </c>
      <c r="J11745" t="n">
        <v>1</v>
      </c>
      <c r="K11745" t="n">
        <v>3</v>
      </c>
      <c r="L11745" t="n">
        <v>0</v>
      </c>
      <c r="M11745" t="n">
        <v>0</v>
      </c>
      <c r="O11745" t="n">
        <v>0</v>
      </c>
    </row>
    <row r="11746">
      <c r="A11746" s="8" t="n">
        <v>46231</v>
      </c>
      <c r="B11746" t="inlineStr">
        <is>
          <t>YX</t>
        </is>
      </c>
      <c r="C11746" s="9">
        <f>_xlfn.XLOOKUP(B11746,Carriers[Code],Carriers[Airline])</f>
        <v/>
      </c>
      <c r="D11746" t="n">
        <v>5603</v>
      </c>
      <c r="E11746" t="inlineStr">
        <is>
          <t>MSN</t>
        </is>
      </c>
      <c r="F11746" s="10" t="n">
        <v>1308</v>
      </c>
      <c r="G11746" t="inlineStr">
        <is>
          <t>1300-1359</t>
        </is>
      </c>
      <c r="H11746" s="9">
        <f>INT(F11746/100)</f>
        <v/>
      </c>
      <c r="I11746" t="n">
        <v>38</v>
      </c>
      <c r="J11746" t="n">
        <v>1</v>
      </c>
      <c r="K11746" t="n">
        <v>21</v>
      </c>
      <c r="L11746" t="n">
        <v>1</v>
      </c>
      <c r="M11746" t="n">
        <v>0</v>
      </c>
      <c r="O11746" t="n">
        <v>0</v>
      </c>
      <c r="P11746" t="n">
        <v>0</v>
      </c>
      <c r="Q11746" t="n">
        <v>0</v>
      </c>
      <c r="R11746" t="n">
        <v>0</v>
      </c>
      <c r="S11746" t="n">
        <v>0</v>
      </c>
      <c r="T11746" t="n">
        <v>21</v>
      </c>
    </row>
    <row r="11747">
      <c r="A11747" s="8" t="n">
        <v>46231</v>
      </c>
      <c r="B11747" t="inlineStr">
        <is>
          <t>DL</t>
        </is>
      </c>
      <c r="C11747" s="9">
        <f>_xlfn.XLOOKUP(B11747,Carriers[Code],Carriers[Airline])</f>
        <v/>
      </c>
      <c r="D11747" t="n">
        <v>2222</v>
      </c>
      <c r="E11747" t="inlineStr">
        <is>
          <t>DTW</t>
        </is>
      </c>
      <c r="F11747" s="10" t="n">
        <v>1310</v>
      </c>
      <c r="G11747" t="inlineStr">
        <is>
          <t>1300-1359</t>
        </is>
      </c>
      <c r="H11747" s="9">
        <f>INT(F11747/100)</f>
        <v/>
      </c>
      <c r="I11747" t="n">
        <v>2</v>
      </c>
      <c r="J11747" t="n">
        <v>0</v>
      </c>
      <c r="K11747" t="n">
        <v>-3</v>
      </c>
      <c r="L11747" t="n">
        <v>0</v>
      </c>
      <c r="M11747" t="n">
        <v>0</v>
      </c>
      <c r="O11747" t="n">
        <v>0</v>
      </c>
    </row>
    <row r="11748">
      <c r="A11748" s="8" t="n">
        <v>46231</v>
      </c>
      <c r="B11748" t="inlineStr">
        <is>
          <t>B6</t>
        </is>
      </c>
      <c r="C11748" s="9">
        <f>_xlfn.XLOOKUP(B11748,Carriers[Code],Carriers[Airline])</f>
        <v/>
      </c>
      <c r="D11748" t="n">
        <v>2251</v>
      </c>
      <c r="E11748" t="inlineStr">
        <is>
          <t>MCO</t>
        </is>
      </c>
      <c r="F11748" s="10" t="n">
        <v>1322</v>
      </c>
      <c r="G11748" t="inlineStr">
        <is>
          <t>1300-1359</t>
        </is>
      </c>
      <c r="H11748" s="9">
        <f>INT(F11748/100)</f>
        <v/>
      </c>
      <c r="I11748" t="n">
        <v>6</v>
      </c>
      <c r="J11748" t="n">
        <v>0</v>
      </c>
      <c r="K11748" t="n">
        <v>26</v>
      </c>
      <c r="L11748" t="n">
        <v>1</v>
      </c>
      <c r="M11748" t="n">
        <v>0</v>
      </c>
      <c r="O11748" t="n">
        <v>0</v>
      </c>
      <c r="P11748" t="n">
        <v>6</v>
      </c>
      <c r="Q11748" t="n">
        <v>0</v>
      </c>
      <c r="R11748" t="n">
        <v>20</v>
      </c>
      <c r="S11748" t="n">
        <v>0</v>
      </c>
      <c r="T11748" t="n">
        <v>0</v>
      </c>
    </row>
    <row r="11749">
      <c r="A11749" s="8" t="n">
        <v>46231</v>
      </c>
      <c r="B11749" t="inlineStr">
        <is>
          <t>DL</t>
        </is>
      </c>
      <c r="C11749" s="9">
        <f>_xlfn.XLOOKUP(B11749,Carriers[Code],Carriers[Airline])</f>
        <v/>
      </c>
      <c r="D11749" t="n">
        <v>1297</v>
      </c>
      <c r="E11749" t="inlineStr">
        <is>
          <t>AUS</t>
        </is>
      </c>
      <c r="F11749" s="10" t="n">
        <v>1325</v>
      </c>
      <c r="G11749" t="inlineStr">
        <is>
          <t>1300-1359</t>
        </is>
      </c>
      <c r="H11749" s="9">
        <f>INT(F11749/100)</f>
        <v/>
      </c>
      <c r="I11749" t="n">
        <v>17</v>
      </c>
      <c r="J11749" t="n">
        <v>1</v>
      </c>
      <c r="K11749" t="n">
        <v>12</v>
      </c>
      <c r="L11749" t="n">
        <v>0</v>
      </c>
      <c r="M11749" t="n">
        <v>0</v>
      </c>
      <c r="O11749" t="n">
        <v>0</v>
      </c>
    </row>
    <row r="11750">
      <c r="A11750" s="8" t="n">
        <v>46231</v>
      </c>
      <c r="B11750" t="inlineStr">
        <is>
          <t>WN</t>
        </is>
      </c>
      <c r="C11750" s="9">
        <f>_xlfn.XLOOKUP(B11750,Carriers[Code],Carriers[Airline])</f>
        <v/>
      </c>
      <c r="D11750" t="n">
        <v>320</v>
      </c>
      <c r="E11750" t="inlineStr">
        <is>
          <t>MDW</t>
        </is>
      </c>
      <c r="F11750" s="10" t="n">
        <v>1325</v>
      </c>
      <c r="G11750" t="inlineStr">
        <is>
          <t>1300-1359</t>
        </is>
      </c>
      <c r="H11750" s="9">
        <f>INT(F11750/100)</f>
        <v/>
      </c>
      <c r="I11750" t="n">
        <v>379</v>
      </c>
      <c r="J11750" t="n">
        <v>1</v>
      </c>
      <c r="K11750" t="n">
        <v>382</v>
      </c>
      <c r="L11750" t="n">
        <v>1</v>
      </c>
      <c r="M11750" t="n">
        <v>0</v>
      </c>
      <c r="O11750" t="n">
        <v>0</v>
      </c>
      <c r="P11750" t="n">
        <v>0</v>
      </c>
      <c r="Q11750" t="n">
        <v>0</v>
      </c>
      <c r="R11750" t="n">
        <v>315</v>
      </c>
      <c r="S11750" t="n">
        <v>0</v>
      </c>
      <c r="T11750" t="n">
        <v>67</v>
      </c>
    </row>
    <row r="11751">
      <c r="A11751" s="8" t="n">
        <v>46231</v>
      </c>
      <c r="B11751" t="inlineStr">
        <is>
          <t>B6</t>
        </is>
      </c>
      <c r="C11751" s="9">
        <f>_xlfn.XLOOKUP(B11751,Carriers[Code],Carriers[Airline])</f>
        <v/>
      </c>
      <c r="D11751" t="n">
        <v>1293</v>
      </c>
      <c r="E11751" t="inlineStr">
        <is>
          <t>ILM</t>
        </is>
      </c>
      <c r="F11751" s="10" t="n">
        <v>1330</v>
      </c>
      <c r="G11751" t="inlineStr">
        <is>
          <t>1300-1359</t>
        </is>
      </c>
      <c r="H11751" s="9">
        <f>INT(F11751/100)</f>
        <v/>
      </c>
      <c r="I11751" t="n">
        <v>7</v>
      </c>
      <c r="J11751" t="n">
        <v>0</v>
      </c>
      <c r="K11751" t="n">
        <v>37</v>
      </c>
      <c r="L11751" t="n">
        <v>1</v>
      </c>
      <c r="M11751" t="n">
        <v>0</v>
      </c>
      <c r="O11751" t="n">
        <v>0</v>
      </c>
      <c r="P11751" t="n">
        <v>4</v>
      </c>
      <c r="Q11751" t="n">
        <v>0</v>
      </c>
      <c r="R11751" t="n">
        <v>30</v>
      </c>
      <c r="S11751" t="n">
        <v>0</v>
      </c>
      <c r="T11751" t="n">
        <v>3</v>
      </c>
    </row>
    <row r="11752">
      <c r="A11752" s="8" t="n">
        <v>46231</v>
      </c>
      <c r="B11752" t="inlineStr">
        <is>
          <t>YX</t>
        </is>
      </c>
      <c r="C11752" s="9">
        <f>_xlfn.XLOOKUP(B11752,Carriers[Code],Carriers[Airline])</f>
        <v/>
      </c>
      <c r="D11752" t="n">
        <v>5808</v>
      </c>
      <c r="E11752" t="inlineStr">
        <is>
          <t>JFK</t>
        </is>
      </c>
      <c r="F11752" s="10" t="n">
        <v>1335</v>
      </c>
      <c r="G11752" t="inlineStr">
        <is>
          <t>1300-1359</t>
        </is>
      </c>
      <c r="H11752" s="9">
        <f>INT(F11752/100)</f>
        <v/>
      </c>
      <c r="M11752" t="n">
        <v>1</v>
      </c>
      <c r="N11752" t="inlineStr">
        <is>
          <t>A</t>
        </is>
      </c>
      <c r="O11752" t="n">
        <v>0</v>
      </c>
    </row>
    <row r="11753">
      <c r="A11753" s="8" t="n">
        <v>46231</v>
      </c>
      <c r="B11753" t="inlineStr">
        <is>
          <t>UA</t>
        </is>
      </c>
      <c r="C11753" s="9">
        <f>_xlfn.XLOOKUP(B11753,Carriers[Code],Carriers[Airline])</f>
        <v/>
      </c>
      <c r="D11753" t="n">
        <v>1976</v>
      </c>
      <c r="E11753" t="inlineStr">
        <is>
          <t>IAH</t>
        </is>
      </c>
      <c r="F11753" s="10" t="n">
        <v>1337</v>
      </c>
      <c r="G11753" t="inlineStr">
        <is>
          <t>1300-1359</t>
        </is>
      </c>
      <c r="H11753" s="9">
        <f>INT(F11753/100)</f>
        <v/>
      </c>
      <c r="I11753" t="n">
        <v>5</v>
      </c>
      <c r="J11753" t="n">
        <v>0</v>
      </c>
      <c r="K11753" t="n">
        <v>-11</v>
      </c>
      <c r="L11753" t="n">
        <v>0</v>
      </c>
      <c r="M11753" t="n">
        <v>0</v>
      </c>
      <c r="O11753" t="n">
        <v>0</v>
      </c>
    </row>
    <row r="11754">
      <c r="A11754" s="8" t="n">
        <v>46231</v>
      </c>
      <c r="B11754" t="inlineStr">
        <is>
          <t>AA</t>
        </is>
      </c>
      <c r="C11754" s="9">
        <f>_xlfn.XLOOKUP(B11754,Carriers[Code],Carriers[Airline])</f>
        <v/>
      </c>
      <c r="D11754" t="n">
        <v>1589</v>
      </c>
      <c r="E11754" t="inlineStr">
        <is>
          <t>MIA</t>
        </is>
      </c>
      <c r="F11754" s="10" t="n">
        <v>1342</v>
      </c>
      <c r="G11754" t="inlineStr">
        <is>
          <t>1300-1359</t>
        </is>
      </c>
      <c r="H11754" s="9">
        <f>INT(F11754/100)</f>
        <v/>
      </c>
      <c r="I11754" t="n">
        <v>9</v>
      </c>
      <c r="J11754" t="n">
        <v>0</v>
      </c>
      <c r="K11754" t="n">
        <v>-2</v>
      </c>
      <c r="L11754" t="n">
        <v>0</v>
      </c>
      <c r="M11754" t="n">
        <v>0</v>
      </c>
      <c r="O11754" t="n">
        <v>0</v>
      </c>
    </row>
    <row r="11755">
      <c r="A11755" s="8" t="n">
        <v>46231</v>
      </c>
      <c r="B11755" t="inlineStr">
        <is>
          <t>B6</t>
        </is>
      </c>
      <c r="C11755" s="9">
        <f>_xlfn.XLOOKUP(B11755,Carriers[Code],Carriers[Airline])</f>
        <v/>
      </c>
      <c r="D11755" t="n">
        <v>641</v>
      </c>
      <c r="E11755" t="inlineStr">
        <is>
          <t>CLE</t>
        </is>
      </c>
      <c r="F11755" s="10" t="n">
        <v>1346</v>
      </c>
      <c r="G11755" t="inlineStr">
        <is>
          <t>1300-1359</t>
        </is>
      </c>
      <c r="H11755" s="9">
        <f>INT(F11755/100)</f>
        <v/>
      </c>
      <c r="I11755" t="n">
        <v>286</v>
      </c>
      <c r="J11755" t="n">
        <v>1</v>
      </c>
      <c r="K11755" t="n">
        <v>337</v>
      </c>
      <c r="L11755" t="n">
        <v>1</v>
      </c>
      <c r="M11755" t="n">
        <v>0</v>
      </c>
      <c r="O11755" t="n">
        <v>0</v>
      </c>
      <c r="P11755" t="n">
        <v>0</v>
      </c>
      <c r="Q11755" t="n">
        <v>0</v>
      </c>
      <c r="R11755" t="n">
        <v>300</v>
      </c>
      <c r="S11755" t="n">
        <v>0</v>
      </c>
      <c r="T11755" t="n">
        <v>37</v>
      </c>
    </row>
    <row r="11756">
      <c r="A11756" s="8" t="n">
        <v>46231</v>
      </c>
      <c r="B11756" t="inlineStr">
        <is>
          <t>YX</t>
        </is>
      </c>
      <c r="C11756" s="9">
        <f>_xlfn.XLOOKUP(B11756,Carriers[Code],Carriers[Airline])</f>
        <v/>
      </c>
      <c r="D11756" t="n">
        <v>4636</v>
      </c>
      <c r="E11756" t="inlineStr">
        <is>
          <t>IND</t>
        </is>
      </c>
      <c r="F11756" s="10" t="n">
        <v>1346</v>
      </c>
      <c r="G11756" t="inlineStr">
        <is>
          <t>1300-1359</t>
        </is>
      </c>
      <c r="H11756" s="9">
        <f>INT(F11756/100)</f>
        <v/>
      </c>
      <c r="M11756" t="n">
        <v>1</v>
      </c>
      <c r="N11756" t="inlineStr">
        <is>
          <t>B</t>
        </is>
      </c>
      <c r="O11756" t="n">
        <v>0</v>
      </c>
    </row>
    <row r="11757">
      <c r="A11757" s="8" t="n">
        <v>46231</v>
      </c>
      <c r="B11757" t="inlineStr">
        <is>
          <t>B6</t>
        </is>
      </c>
      <c r="C11757" s="9">
        <f>_xlfn.XLOOKUP(B11757,Carriers[Code],Carriers[Airline])</f>
        <v/>
      </c>
      <c r="D11757" t="n">
        <v>2467</v>
      </c>
      <c r="E11757" t="inlineStr">
        <is>
          <t>CHS</t>
        </is>
      </c>
      <c r="F11757" s="10" t="n">
        <v>1352</v>
      </c>
      <c r="G11757" t="inlineStr">
        <is>
          <t>1300-1359</t>
        </is>
      </c>
      <c r="H11757" s="9">
        <f>INT(F11757/100)</f>
        <v/>
      </c>
      <c r="I11757" t="n">
        <v>0</v>
      </c>
      <c r="J11757" t="n">
        <v>0</v>
      </c>
      <c r="K11757" t="n">
        <v>-13</v>
      </c>
      <c r="L11757" t="n">
        <v>0</v>
      </c>
      <c r="M11757" t="n">
        <v>0</v>
      </c>
      <c r="O11757" t="n">
        <v>0</v>
      </c>
    </row>
    <row r="11758">
      <c r="A11758" s="8" t="n">
        <v>46231</v>
      </c>
      <c r="B11758" t="inlineStr">
        <is>
          <t>DL</t>
        </is>
      </c>
      <c r="C11758" s="9">
        <f>_xlfn.XLOOKUP(B11758,Carriers[Code],Carriers[Airline])</f>
        <v/>
      </c>
      <c r="D11758" t="n">
        <v>322</v>
      </c>
      <c r="E11758" t="inlineStr">
        <is>
          <t>ATL</t>
        </is>
      </c>
      <c r="F11758" s="10" t="n">
        <v>1355</v>
      </c>
      <c r="G11758" t="inlineStr">
        <is>
          <t>1300-1359</t>
        </is>
      </c>
      <c r="H11758" s="9">
        <f>INT(F11758/100)</f>
        <v/>
      </c>
      <c r="I11758" t="n">
        <v>13</v>
      </c>
      <c r="J11758" t="n">
        <v>0</v>
      </c>
      <c r="K11758" t="n">
        <v>32</v>
      </c>
      <c r="L11758" t="n">
        <v>1</v>
      </c>
      <c r="M11758" t="n">
        <v>0</v>
      </c>
      <c r="O11758" t="n">
        <v>0</v>
      </c>
      <c r="P11758" t="n">
        <v>0</v>
      </c>
      <c r="Q11758" t="n">
        <v>0</v>
      </c>
      <c r="R11758" t="n">
        <v>19</v>
      </c>
      <c r="S11758" t="n">
        <v>0</v>
      </c>
      <c r="T11758" t="n">
        <v>13</v>
      </c>
    </row>
    <row r="11759">
      <c r="A11759" s="8" t="n">
        <v>46231</v>
      </c>
      <c r="B11759" t="inlineStr">
        <is>
          <t>YX</t>
        </is>
      </c>
      <c r="C11759" s="9">
        <f>_xlfn.XLOOKUP(B11759,Carriers[Code],Carriers[Airline])</f>
        <v/>
      </c>
      <c r="D11759" t="n">
        <v>4440</v>
      </c>
      <c r="E11759" t="inlineStr">
        <is>
          <t>BUF</t>
        </is>
      </c>
      <c r="F11759" s="10" t="n">
        <v>1355</v>
      </c>
      <c r="G11759" t="inlineStr">
        <is>
          <t>1300-1359</t>
        </is>
      </c>
      <c r="H11759" s="9">
        <f>INT(F11759/100)</f>
        <v/>
      </c>
      <c r="I11759" t="n">
        <v>-4</v>
      </c>
      <c r="J11759" t="n">
        <v>0</v>
      </c>
      <c r="K11759" t="n">
        <v>-8</v>
      </c>
      <c r="L11759" t="n">
        <v>0</v>
      </c>
      <c r="M11759" t="n">
        <v>0</v>
      </c>
      <c r="O11759" t="n">
        <v>0</v>
      </c>
    </row>
    <row r="11760">
      <c r="A11760" s="8" t="n">
        <v>46231</v>
      </c>
      <c r="B11760" t="inlineStr">
        <is>
          <t>MQ</t>
        </is>
      </c>
      <c r="C11760" s="9">
        <f>_xlfn.XLOOKUP(B11760,Carriers[Code],Carriers[Airline])</f>
        <v/>
      </c>
      <c r="D11760" t="n">
        <v>3711</v>
      </c>
      <c r="E11760" t="inlineStr">
        <is>
          <t>ORD</t>
        </is>
      </c>
      <c r="F11760" s="10" t="n">
        <v>1356</v>
      </c>
      <c r="G11760" t="inlineStr">
        <is>
          <t>1300-1359</t>
        </is>
      </c>
      <c r="H11760" s="9">
        <f>INT(F11760/100)</f>
        <v/>
      </c>
      <c r="M11760" t="n">
        <v>1</v>
      </c>
      <c r="N11760" t="inlineStr">
        <is>
          <t>C</t>
        </is>
      </c>
      <c r="O11760" t="n">
        <v>0</v>
      </c>
    </row>
    <row r="11761">
      <c r="A11761" s="8" t="n">
        <v>46231</v>
      </c>
      <c r="B11761" t="inlineStr">
        <is>
          <t>MQ</t>
        </is>
      </c>
      <c r="C11761" s="9">
        <f>_xlfn.XLOOKUP(B11761,Carriers[Code],Carriers[Airline])</f>
        <v/>
      </c>
      <c r="D11761" t="n">
        <v>3438</v>
      </c>
      <c r="E11761" t="inlineStr">
        <is>
          <t>SDF</t>
        </is>
      </c>
      <c r="F11761" s="10" t="n">
        <v>1359</v>
      </c>
      <c r="G11761" t="inlineStr">
        <is>
          <t>1300-1359</t>
        </is>
      </c>
      <c r="H11761" s="9">
        <f>INT(F11761/100)</f>
        <v/>
      </c>
      <c r="I11761" t="n">
        <v>-5</v>
      </c>
      <c r="J11761" t="n">
        <v>0</v>
      </c>
      <c r="K11761" t="n">
        <v>-4</v>
      </c>
      <c r="L11761" t="n">
        <v>0</v>
      </c>
      <c r="M11761" t="n">
        <v>0</v>
      </c>
      <c r="O11761" t="n">
        <v>0</v>
      </c>
    </row>
    <row r="11762">
      <c r="A11762" s="8" t="n">
        <v>46231</v>
      </c>
      <c r="B11762" t="inlineStr">
        <is>
          <t>YX</t>
        </is>
      </c>
      <c r="C11762" s="9">
        <f>_xlfn.XLOOKUP(B11762,Carriers[Code],Carriers[Airline])</f>
        <v/>
      </c>
      <c r="D11762" t="n">
        <v>5627</v>
      </c>
      <c r="E11762" t="inlineStr">
        <is>
          <t>IND</t>
        </is>
      </c>
      <c r="F11762" s="10" t="n">
        <v>1359</v>
      </c>
      <c r="G11762" t="inlineStr">
        <is>
          <t>1300-1359</t>
        </is>
      </c>
      <c r="H11762" s="9">
        <f>INT(F11762/100)</f>
        <v/>
      </c>
      <c r="M11762" t="n">
        <v>1</v>
      </c>
      <c r="N11762" t="inlineStr">
        <is>
          <t>A</t>
        </is>
      </c>
      <c r="O11762" t="n">
        <v>0</v>
      </c>
    </row>
    <row r="11763">
      <c r="A11763" s="8" t="n">
        <v>46231</v>
      </c>
      <c r="B11763" t="inlineStr">
        <is>
          <t>YX</t>
        </is>
      </c>
      <c r="C11763" s="9">
        <f>_xlfn.XLOOKUP(B11763,Carriers[Code],Carriers[Airline])</f>
        <v/>
      </c>
      <c r="D11763" t="n">
        <v>5730</v>
      </c>
      <c r="E11763" t="inlineStr">
        <is>
          <t>LGA</t>
        </is>
      </c>
      <c r="F11763" s="10" t="n">
        <v>1400</v>
      </c>
      <c r="G11763" t="inlineStr">
        <is>
          <t>1400-1459</t>
        </is>
      </c>
      <c r="H11763" s="9">
        <f>INT(F11763/100)</f>
        <v/>
      </c>
      <c r="M11763" t="n">
        <v>1</v>
      </c>
      <c r="N11763" t="inlineStr">
        <is>
          <t>A</t>
        </is>
      </c>
      <c r="O11763" t="n">
        <v>0</v>
      </c>
    </row>
    <row r="11764">
      <c r="A11764" s="8" t="n">
        <v>46231</v>
      </c>
      <c r="B11764" t="inlineStr">
        <is>
          <t>YX</t>
        </is>
      </c>
      <c r="C11764" s="9">
        <f>_xlfn.XLOOKUP(B11764,Carriers[Code],Carriers[Airline])</f>
        <v/>
      </c>
      <c r="D11764" t="n">
        <v>4375</v>
      </c>
      <c r="E11764" t="inlineStr">
        <is>
          <t>LGA</t>
        </is>
      </c>
      <c r="F11764" s="10" t="n">
        <v>1404</v>
      </c>
      <c r="G11764" t="inlineStr">
        <is>
          <t>1400-1459</t>
        </is>
      </c>
      <c r="H11764" s="9">
        <f>INT(F11764/100)</f>
        <v/>
      </c>
      <c r="M11764" t="n">
        <v>1</v>
      </c>
      <c r="N11764" t="inlineStr">
        <is>
          <t>B</t>
        </is>
      </c>
      <c r="O11764" t="n">
        <v>0</v>
      </c>
    </row>
    <row r="11765">
      <c r="A11765" s="8" t="n">
        <v>46231</v>
      </c>
      <c r="B11765" t="inlineStr">
        <is>
          <t>YX</t>
        </is>
      </c>
      <c r="C11765" s="9">
        <f>_xlfn.XLOOKUP(B11765,Carriers[Code],Carriers[Airline])</f>
        <v/>
      </c>
      <c r="D11765" t="n">
        <v>5821</v>
      </c>
      <c r="E11765" t="inlineStr">
        <is>
          <t>TVC</t>
        </is>
      </c>
      <c r="F11765" s="10" t="n">
        <v>1406</v>
      </c>
      <c r="G11765" t="inlineStr">
        <is>
          <t>1400-1459</t>
        </is>
      </c>
      <c r="H11765" s="9">
        <f>INT(F11765/100)</f>
        <v/>
      </c>
      <c r="I11765" t="n">
        <v>23</v>
      </c>
      <c r="J11765" t="n">
        <v>1</v>
      </c>
      <c r="M11765" t="n">
        <v>1</v>
      </c>
      <c r="N11765" t="inlineStr">
        <is>
          <t>A</t>
        </is>
      </c>
      <c r="O11765" t="n">
        <v>0</v>
      </c>
    </row>
    <row r="11766">
      <c r="A11766" s="8" t="n">
        <v>46231</v>
      </c>
      <c r="B11766" t="inlineStr">
        <is>
          <t>YX</t>
        </is>
      </c>
      <c r="C11766" s="9">
        <f>_xlfn.XLOOKUP(B11766,Carriers[Code],Carriers[Airline])</f>
        <v/>
      </c>
      <c r="D11766" t="n">
        <v>5789</v>
      </c>
      <c r="E11766" t="inlineStr">
        <is>
          <t>CVG</t>
        </is>
      </c>
      <c r="F11766" s="10" t="n">
        <v>1412</v>
      </c>
      <c r="G11766" t="inlineStr">
        <is>
          <t>1400-1459</t>
        </is>
      </c>
      <c r="H11766" s="9">
        <f>INT(F11766/100)</f>
        <v/>
      </c>
      <c r="I11766" t="n">
        <v>-4</v>
      </c>
      <c r="J11766" t="n">
        <v>0</v>
      </c>
      <c r="K11766" t="n">
        <v>-14</v>
      </c>
      <c r="L11766" t="n">
        <v>0</v>
      </c>
      <c r="M11766" t="n">
        <v>0</v>
      </c>
      <c r="O11766" t="n">
        <v>0</v>
      </c>
    </row>
    <row r="11767">
      <c r="A11767" s="8" t="n">
        <v>46231</v>
      </c>
      <c r="B11767" t="inlineStr">
        <is>
          <t>YX</t>
        </is>
      </c>
      <c r="C11767" s="9">
        <f>_xlfn.XLOOKUP(B11767,Carriers[Code],Carriers[Airline])</f>
        <v/>
      </c>
      <c r="D11767" t="n">
        <v>5837</v>
      </c>
      <c r="E11767" t="inlineStr">
        <is>
          <t>CLT</t>
        </is>
      </c>
      <c r="F11767" s="10" t="n">
        <v>1413</v>
      </c>
      <c r="G11767" t="inlineStr">
        <is>
          <t>1400-1459</t>
        </is>
      </c>
      <c r="H11767" s="9">
        <f>INT(F11767/100)</f>
        <v/>
      </c>
      <c r="I11767" t="n">
        <v>0</v>
      </c>
      <c r="J11767" t="n">
        <v>0</v>
      </c>
      <c r="K11767" t="n">
        <v>35</v>
      </c>
      <c r="L11767" t="n">
        <v>1</v>
      </c>
      <c r="M11767" t="n">
        <v>0</v>
      </c>
      <c r="O11767" t="n">
        <v>0</v>
      </c>
      <c r="P11767" t="n">
        <v>0</v>
      </c>
      <c r="Q11767" t="n">
        <v>0</v>
      </c>
      <c r="R11767" t="n">
        <v>35</v>
      </c>
      <c r="S11767" t="n">
        <v>0</v>
      </c>
      <c r="T11767" t="n">
        <v>0</v>
      </c>
    </row>
    <row r="11768">
      <c r="A11768" s="8" t="n">
        <v>46231</v>
      </c>
      <c r="B11768" t="inlineStr">
        <is>
          <t>UA</t>
        </is>
      </c>
      <c r="C11768" s="9">
        <f>_xlfn.XLOOKUP(B11768,Carriers[Code],Carriers[Airline])</f>
        <v/>
      </c>
      <c r="D11768" t="n">
        <v>721</v>
      </c>
      <c r="E11768" t="inlineStr">
        <is>
          <t>IAD</t>
        </is>
      </c>
      <c r="F11768" s="10" t="n">
        <v>1415</v>
      </c>
      <c r="G11768" t="inlineStr">
        <is>
          <t>1400-1459</t>
        </is>
      </c>
      <c r="H11768" s="9">
        <f>INT(F11768/100)</f>
        <v/>
      </c>
      <c r="I11768" t="n">
        <v>1210</v>
      </c>
      <c r="J11768" t="n">
        <v>1</v>
      </c>
      <c r="K11768" t="n">
        <v>1198</v>
      </c>
      <c r="L11768" t="n">
        <v>1</v>
      </c>
      <c r="M11768" t="n">
        <v>0</v>
      </c>
      <c r="O11768" t="n">
        <v>0</v>
      </c>
      <c r="P11768" t="n">
        <v>0</v>
      </c>
      <c r="Q11768" t="n">
        <v>0</v>
      </c>
      <c r="R11768" t="n">
        <v>1146</v>
      </c>
      <c r="S11768" t="n">
        <v>0</v>
      </c>
      <c r="T11768" t="n">
        <v>52</v>
      </c>
    </row>
    <row r="11769">
      <c r="A11769" s="8" t="n">
        <v>46231</v>
      </c>
      <c r="B11769" t="inlineStr">
        <is>
          <t>WN</t>
        </is>
      </c>
      <c r="C11769" s="9">
        <f>_xlfn.XLOOKUP(B11769,Carriers[Code],Carriers[Airline])</f>
        <v/>
      </c>
      <c r="D11769" t="n">
        <v>743</v>
      </c>
      <c r="E11769" t="inlineStr">
        <is>
          <t>MCI</t>
        </is>
      </c>
      <c r="F11769" s="10" t="n">
        <v>1415</v>
      </c>
      <c r="G11769" t="inlineStr">
        <is>
          <t>1400-1459</t>
        </is>
      </c>
      <c r="H11769" s="9">
        <f>INT(F11769/100)</f>
        <v/>
      </c>
      <c r="I11769" t="n">
        <v>24</v>
      </c>
      <c r="J11769" t="n">
        <v>1</v>
      </c>
      <c r="K11769" t="n">
        <v>90</v>
      </c>
      <c r="L11769" t="n">
        <v>1</v>
      </c>
      <c r="M11769" t="n">
        <v>0</v>
      </c>
      <c r="O11769" t="n">
        <v>0</v>
      </c>
      <c r="P11769" t="n">
        <v>9</v>
      </c>
      <c r="Q11769" t="n">
        <v>0</v>
      </c>
      <c r="R11769" t="n">
        <v>66</v>
      </c>
      <c r="S11769" t="n">
        <v>0</v>
      </c>
      <c r="T11769" t="n">
        <v>15</v>
      </c>
    </row>
    <row r="11770">
      <c r="A11770" s="8" t="n">
        <v>46231</v>
      </c>
      <c r="B11770" t="inlineStr">
        <is>
          <t>YX</t>
        </is>
      </c>
      <c r="C11770" s="9">
        <f>_xlfn.XLOOKUP(B11770,Carriers[Code],Carriers[Airline])</f>
        <v/>
      </c>
      <c r="D11770" t="n">
        <v>5682</v>
      </c>
      <c r="E11770" t="inlineStr">
        <is>
          <t>DCA</t>
        </is>
      </c>
      <c r="F11770" s="10" t="n">
        <v>1420</v>
      </c>
      <c r="G11770" t="inlineStr">
        <is>
          <t>1400-1459</t>
        </is>
      </c>
      <c r="H11770" s="9">
        <f>INT(F11770/100)</f>
        <v/>
      </c>
      <c r="M11770" t="n">
        <v>1</v>
      </c>
      <c r="N11770" t="inlineStr">
        <is>
          <t>A</t>
        </is>
      </c>
      <c r="O11770" t="n">
        <v>0</v>
      </c>
    </row>
    <row r="11771">
      <c r="A11771" s="8" t="n">
        <v>46231</v>
      </c>
      <c r="B11771" t="inlineStr">
        <is>
          <t>B6</t>
        </is>
      </c>
      <c r="C11771" s="9">
        <f>_xlfn.XLOOKUP(B11771,Carriers[Code],Carriers[Airline])</f>
        <v/>
      </c>
      <c r="D11771" t="n">
        <v>639</v>
      </c>
      <c r="E11771" t="inlineStr">
        <is>
          <t>AUS</t>
        </is>
      </c>
      <c r="F11771" s="10" t="n">
        <v>1421</v>
      </c>
      <c r="G11771" t="inlineStr">
        <is>
          <t>1400-1459</t>
        </is>
      </c>
      <c r="H11771" s="9">
        <f>INT(F11771/100)</f>
        <v/>
      </c>
      <c r="I11771" t="n">
        <v>-6</v>
      </c>
      <c r="J11771" t="n">
        <v>0</v>
      </c>
      <c r="K11771" t="n">
        <v>-17</v>
      </c>
      <c r="L11771" t="n">
        <v>0</v>
      </c>
      <c r="M11771" t="n">
        <v>0</v>
      </c>
      <c r="O11771" t="n">
        <v>0</v>
      </c>
    </row>
    <row r="11772">
      <c r="A11772" s="8" t="n">
        <v>46231</v>
      </c>
      <c r="B11772" t="inlineStr">
        <is>
          <t>B6</t>
        </is>
      </c>
      <c r="C11772" s="9">
        <f>_xlfn.XLOOKUP(B11772,Carriers[Code],Carriers[Airline])</f>
        <v/>
      </c>
      <c r="D11772" t="n">
        <v>551</v>
      </c>
      <c r="E11772" t="inlineStr">
        <is>
          <t>MCO</t>
        </is>
      </c>
      <c r="F11772" s="10" t="n">
        <v>1422</v>
      </c>
      <c r="G11772" t="inlineStr">
        <is>
          <t>1400-1459</t>
        </is>
      </c>
      <c r="H11772" s="9">
        <f>INT(F11772/100)</f>
        <v/>
      </c>
      <c r="M11772" t="n">
        <v>1</v>
      </c>
      <c r="N11772" t="inlineStr">
        <is>
          <t>C</t>
        </is>
      </c>
      <c r="O11772" t="n">
        <v>0</v>
      </c>
    </row>
    <row r="11773">
      <c r="A11773" s="8" t="n">
        <v>46231</v>
      </c>
      <c r="B11773" t="inlineStr">
        <is>
          <t>WN</t>
        </is>
      </c>
      <c r="C11773" s="9">
        <f>_xlfn.XLOOKUP(B11773,Carriers[Code],Carriers[Airline])</f>
        <v/>
      </c>
      <c r="D11773" t="n">
        <v>2247</v>
      </c>
      <c r="E11773" t="inlineStr">
        <is>
          <t>BWI</t>
        </is>
      </c>
      <c r="F11773" s="10" t="n">
        <v>1425</v>
      </c>
      <c r="G11773" t="inlineStr">
        <is>
          <t>1400-1459</t>
        </is>
      </c>
      <c r="H11773" s="9">
        <f>INT(F11773/100)</f>
        <v/>
      </c>
      <c r="M11773" t="n">
        <v>1</v>
      </c>
      <c r="N11773" t="inlineStr">
        <is>
          <t>B</t>
        </is>
      </c>
      <c r="O11773" t="n">
        <v>0</v>
      </c>
    </row>
    <row r="11774">
      <c r="A11774" s="8" t="n">
        <v>46231</v>
      </c>
      <c r="B11774" t="inlineStr">
        <is>
          <t>AA</t>
        </is>
      </c>
      <c r="C11774" s="9">
        <f>_xlfn.XLOOKUP(B11774,Carriers[Code],Carriers[Airline])</f>
        <v/>
      </c>
      <c r="D11774" t="n">
        <v>1611</v>
      </c>
      <c r="E11774" t="inlineStr">
        <is>
          <t>CLT</t>
        </is>
      </c>
      <c r="F11774" s="10" t="n">
        <v>1426</v>
      </c>
      <c r="G11774" t="inlineStr">
        <is>
          <t>1400-1459</t>
        </is>
      </c>
      <c r="H11774" s="9">
        <f>INT(F11774/100)</f>
        <v/>
      </c>
      <c r="I11774" t="n">
        <v>0</v>
      </c>
      <c r="J11774" t="n">
        <v>0</v>
      </c>
      <c r="K11774" t="n">
        <v>5</v>
      </c>
      <c r="L11774" t="n">
        <v>0</v>
      </c>
      <c r="M11774" t="n">
        <v>0</v>
      </c>
      <c r="O11774" t="n">
        <v>0</v>
      </c>
    </row>
    <row r="11775">
      <c r="A11775" s="8" t="n">
        <v>46231</v>
      </c>
      <c r="B11775" t="inlineStr">
        <is>
          <t>AA</t>
        </is>
      </c>
      <c r="C11775" s="9">
        <f>_xlfn.XLOOKUP(B11775,Carriers[Code],Carriers[Airline])</f>
        <v/>
      </c>
      <c r="D11775" t="n">
        <v>820</v>
      </c>
      <c r="E11775" t="inlineStr">
        <is>
          <t>DFW</t>
        </is>
      </c>
      <c r="F11775" s="10" t="n">
        <v>1427</v>
      </c>
      <c r="G11775" t="inlineStr">
        <is>
          <t>1400-1459</t>
        </is>
      </c>
      <c r="H11775" s="9">
        <f>INT(F11775/100)</f>
        <v/>
      </c>
      <c r="I11775" t="n">
        <v>51</v>
      </c>
      <c r="J11775" t="n">
        <v>1</v>
      </c>
      <c r="K11775" t="n">
        <v>83</v>
      </c>
      <c r="L11775" t="n">
        <v>1</v>
      </c>
      <c r="M11775" t="n">
        <v>0</v>
      </c>
      <c r="O11775" t="n">
        <v>0</v>
      </c>
      <c r="P11775" t="n">
        <v>0</v>
      </c>
      <c r="Q11775" t="n">
        <v>0</v>
      </c>
      <c r="R11775" t="n">
        <v>56</v>
      </c>
      <c r="S11775" t="n">
        <v>0</v>
      </c>
      <c r="T11775" t="n">
        <v>27</v>
      </c>
    </row>
    <row r="11776">
      <c r="A11776" s="8" t="n">
        <v>46231</v>
      </c>
      <c r="B11776" t="inlineStr">
        <is>
          <t>B6</t>
        </is>
      </c>
      <c r="C11776" s="9">
        <f>_xlfn.XLOOKUP(B11776,Carriers[Code],Carriers[Airline])</f>
        <v/>
      </c>
      <c r="D11776" t="n">
        <v>933</v>
      </c>
      <c r="E11776" t="inlineStr">
        <is>
          <t>IAH</t>
        </is>
      </c>
      <c r="F11776" s="10" t="n">
        <v>1429</v>
      </c>
      <c r="G11776" t="inlineStr">
        <is>
          <t>1400-1459</t>
        </is>
      </c>
      <c r="H11776" s="9">
        <f>INT(F11776/100)</f>
        <v/>
      </c>
      <c r="M11776" t="n">
        <v>1</v>
      </c>
      <c r="N11776" t="inlineStr">
        <is>
          <t>C</t>
        </is>
      </c>
      <c r="O11776" t="n">
        <v>0</v>
      </c>
    </row>
    <row r="11777">
      <c r="A11777" s="8" t="n">
        <v>46231</v>
      </c>
      <c r="B11777" t="inlineStr">
        <is>
          <t>UA</t>
        </is>
      </c>
      <c r="C11777" s="9">
        <f>_xlfn.XLOOKUP(B11777,Carriers[Code],Carriers[Airline])</f>
        <v/>
      </c>
      <c r="D11777" t="n">
        <v>1076</v>
      </c>
      <c r="E11777" t="inlineStr">
        <is>
          <t>EWR</t>
        </is>
      </c>
      <c r="F11777" s="10" t="n">
        <v>1430</v>
      </c>
      <c r="G11777" t="inlineStr">
        <is>
          <t>1400-1459</t>
        </is>
      </c>
      <c r="H11777" s="9">
        <f>INT(F11777/100)</f>
        <v/>
      </c>
      <c r="M11777" t="n">
        <v>1</v>
      </c>
      <c r="N11777" t="inlineStr">
        <is>
          <t>B</t>
        </is>
      </c>
      <c r="O11777" t="n">
        <v>0</v>
      </c>
    </row>
    <row r="11778">
      <c r="A11778" s="8" t="n">
        <v>46231</v>
      </c>
      <c r="B11778" t="inlineStr">
        <is>
          <t>WN</t>
        </is>
      </c>
      <c r="C11778" s="9">
        <f>_xlfn.XLOOKUP(B11778,Carriers[Code],Carriers[Airline])</f>
        <v/>
      </c>
      <c r="D11778" t="n">
        <v>725</v>
      </c>
      <c r="E11778" t="inlineStr">
        <is>
          <t>BNA</t>
        </is>
      </c>
      <c r="F11778" s="10" t="n">
        <v>1430</v>
      </c>
      <c r="G11778" t="inlineStr">
        <is>
          <t>1400-1459</t>
        </is>
      </c>
      <c r="H11778" s="9">
        <f>INT(F11778/100)</f>
        <v/>
      </c>
      <c r="I11778" t="n">
        <v>42</v>
      </c>
      <c r="J11778" t="n">
        <v>1</v>
      </c>
      <c r="K11778" t="n">
        <v>94</v>
      </c>
      <c r="L11778" t="n">
        <v>1</v>
      </c>
      <c r="M11778" t="n">
        <v>0</v>
      </c>
      <c r="O11778" t="n">
        <v>0</v>
      </c>
      <c r="P11778" t="n">
        <v>6</v>
      </c>
      <c r="Q11778" t="n">
        <v>0</v>
      </c>
      <c r="R11778" t="n">
        <v>52</v>
      </c>
      <c r="S11778" t="n">
        <v>0</v>
      </c>
      <c r="T11778" t="n">
        <v>36</v>
      </c>
    </row>
    <row r="11779">
      <c r="A11779" s="8" t="n">
        <v>46231</v>
      </c>
      <c r="B11779" t="inlineStr">
        <is>
          <t>YX</t>
        </is>
      </c>
      <c r="C11779" s="9">
        <f>_xlfn.XLOOKUP(B11779,Carriers[Code],Carriers[Airline])</f>
        <v/>
      </c>
      <c r="D11779" t="n">
        <v>5653</v>
      </c>
      <c r="E11779" t="inlineStr">
        <is>
          <t>CMH</t>
        </is>
      </c>
      <c r="F11779" s="10" t="n">
        <v>1438</v>
      </c>
      <c r="G11779" t="inlineStr">
        <is>
          <t>1400-1459</t>
        </is>
      </c>
      <c r="H11779" s="9">
        <f>INT(F11779/100)</f>
        <v/>
      </c>
      <c r="I11779" t="n">
        <v>172</v>
      </c>
      <c r="J11779" t="n">
        <v>1</v>
      </c>
      <c r="K11779" t="n">
        <v>186</v>
      </c>
      <c r="L11779" t="n">
        <v>1</v>
      </c>
      <c r="M11779" t="n">
        <v>0</v>
      </c>
      <c r="O11779" t="n">
        <v>0</v>
      </c>
      <c r="P11779" t="n">
        <v>0</v>
      </c>
      <c r="Q11779" t="n">
        <v>0</v>
      </c>
      <c r="R11779" t="n">
        <v>112</v>
      </c>
      <c r="S11779" t="n">
        <v>0</v>
      </c>
      <c r="T11779" t="n">
        <v>74</v>
      </c>
    </row>
    <row r="11780">
      <c r="A11780" s="8" t="n">
        <v>46231</v>
      </c>
      <c r="B11780" t="inlineStr">
        <is>
          <t>DL</t>
        </is>
      </c>
      <c r="C11780" s="9">
        <f>_xlfn.XLOOKUP(B11780,Carriers[Code],Carriers[Airline])</f>
        <v/>
      </c>
      <c r="D11780" t="n">
        <v>2677</v>
      </c>
      <c r="E11780" t="inlineStr">
        <is>
          <t>BNA</t>
        </is>
      </c>
      <c r="F11780" s="10" t="n">
        <v>1440</v>
      </c>
      <c r="G11780" t="inlineStr">
        <is>
          <t>1400-1459</t>
        </is>
      </c>
      <c r="H11780" s="9">
        <f>INT(F11780/100)</f>
        <v/>
      </c>
      <c r="I11780" t="n">
        <v>23</v>
      </c>
      <c r="J11780" t="n">
        <v>1</v>
      </c>
      <c r="K11780" t="n">
        <v>31</v>
      </c>
      <c r="L11780" t="n">
        <v>1</v>
      </c>
      <c r="M11780" t="n">
        <v>0</v>
      </c>
      <c r="O11780" t="n">
        <v>0</v>
      </c>
      <c r="P11780" t="n">
        <v>6</v>
      </c>
      <c r="Q11780" t="n">
        <v>0</v>
      </c>
      <c r="R11780" t="n">
        <v>8</v>
      </c>
      <c r="S11780" t="n">
        <v>0</v>
      </c>
      <c r="T11780" t="n">
        <v>17</v>
      </c>
    </row>
    <row r="11781">
      <c r="A11781" s="8" t="n">
        <v>46231</v>
      </c>
      <c r="B11781" t="inlineStr">
        <is>
          <t>B6</t>
        </is>
      </c>
      <c r="C11781" s="9">
        <f>_xlfn.XLOOKUP(B11781,Carriers[Code],Carriers[Airline])</f>
        <v/>
      </c>
      <c r="D11781" t="n">
        <v>317</v>
      </c>
      <c r="E11781" t="inlineStr">
        <is>
          <t>JFK</t>
        </is>
      </c>
      <c r="F11781" s="10" t="n">
        <v>1445</v>
      </c>
      <c r="G11781" t="inlineStr">
        <is>
          <t>1400-1459</t>
        </is>
      </c>
      <c r="H11781" s="9">
        <f>INT(F11781/100)</f>
        <v/>
      </c>
      <c r="M11781" t="n">
        <v>1</v>
      </c>
      <c r="N11781" t="inlineStr">
        <is>
          <t>C</t>
        </is>
      </c>
      <c r="O11781" t="n">
        <v>0</v>
      </c>
    </row>
    <row r="11782">
      <c r="A11782" s="8" t="n">
        <v>46231</v>
      </c>
      <c r="B11782" t="inlineStr">
        <is>
          <t>DL</t>
        </is>
      </c>
      <c r="C11782" s="9">
        <f>_xlfn.XLOOKUP(B11782,Carriers[Code],Carriers[Airline])</f>
        <v/>
      </c>
      <c r="D11782" t="n">
        <v>1127</v>
      </c>
      <c r="E11782" t="inlineStr">
        <is>
          <t>MSP</t>
        </is>
      </c>
      <c r="F11782" s="10" t="n">
        <v>1452</v>
      </c>
      <c r="G11782" t="inlineStr">
        <is>
          <t>1400-1459</t>
        </is>
      </c>
      <c r="H11782" s="9">
        <f>INT(F11782/100)</f>
        <v/>
      </c>
      <c r="I11782" t="n">
        <v>313</v>
      </c>
      <c r="J11782" t="n">
        <v>1</v>
      </c>
      <c r="K11782" t="n">
        <v>372</v>
      </c>
      <c r="L11782" t="n">
        <v>1</v>
      </c>
      <c r="M11782" t="n">
        <v>0</v>
      </c>
      <c r="O11782" t="n">
        <v>0</v>
      </c>
      <c r="P11782" t="n">
        <v>0</v>
      </c>
      <c r="Q11782" t="n">
        <v>0</v>
      </c>
      <c r="R11782" t="n">
        <v>372</v>
      </c>
      <c r="S11782" t="n">
        <v>0</v>
      </c>
      <c r="T11782" t="n">
        <v>0</v>
      </c>
    </row>
    <row r="11783">
      <c r="A11783" s="8" t="n">
        <v>46231</v>
      </c>
      <c r="B11783" t="inlineStr">
        <is>
          <t>YX</t>
        </is>
      </c>
      <c r="C11783" s="9">
        <f>_xlfn.XLOOKUP(B11783,Carriers[Code],Carriers[Airline])</f>
        <v/>
      </c>
      <c r="D11783" t="n">
        <v>5641</v>
      </c>
      <c r="E11783" t="inlineStr">
        <is>
          <t>CLE</t>
        </is>
      </c>
      <c r="F11783" s="10" t="n">
        <v>1454</v>
      </c>
      <c r="G11783" t="inlineStr">
        <is>
          <t>1400-1459</t>
        </is>
      </c>
      <c r="H11783" s="9">
        <f>INT(F11783/100)</f>
        <v/>
      </c>
      <c r="I11783" t="n">
        <v>-10</v>
      </c>
      <c r="J11783" t="n">
        <v>0</v>
      </c>
      <c r="M11783" t="n">
        <v>1</v>
      </c>
      <c r="N11783" t="inlineStr">
        <is>
          <t>B</t>
        </is>
      </c>
      <c r="O11783" t="n">
        <v>0</v>
      </c>
    </row>
    <row r="11784">
      <c r="A11784" s="8" t="n">
        <v>46231</v>
      </c>
      <c r="B11784" t="inlineStr">
        <is>
          <t>YX</t>
        </is>
      </c>
      <c r="C11784" s="9">
        <f>_xlfn.XLOOKUP(B11784,Carriers[Code],Carriers[Airline])</f>
        <v/>
      </c>
      <c r="D11784" t="n">
        <v>5736</v>
      </c>
      <c r="E11784" t="inlineStr">
        <is>
          <t>LGA</t>
        </is>
      </c>
      <c r="F11784" s="10" t="n">
        <v>1500</v>
      </c>
      <c r="G11784" t="inlineStr">
        <is>
          <t>1500-1559</t>
        </is>
      </c>
      <c r="H11784" s="9">
        <f>INT(F11784/100)</f>
        <v/>
      </c>
      <c r="M11784" t="n">
        <v>1</v>
      </c>
      <c r="N11784" t="inlineStr">
        <is>
          <t>A</t>
        </is>
      </c>
      <c r="O11784" t="n">
        <v>0</v>
      </c>
    </row>
    <row r="11785">
      <c r="A11785" s="8" t="n">
        <v>46231</v>
      </c>
      <c r="B11785" t="inlineStr">
        <is>
          <t>AA</t>
        </is>
      </c>
      <c r="C11785" s="9">
        <f>_xlfn.XLOOKUP(B11785,Carriers[Code],Carriers[Airline])</f>
        <v/>
      </c>
      <c r="D11785" t="n">
        <v>2882</v>
      </c>
      <c r="E11785" t="inlineStr">
        <is>
          <t>PHL</t>
        </is>
      </c>
      <c r="F11785" s="10" t="n">
        <v>1503</v>
      </c>
      <c r="G11785" t="inlineStr">
        <is>
          <t>1500-1559</t>
        </is>
      </c>
      <c r="H11785" s="9">
        <f>INT(F11785/100)</f>
        <v/>
      </c>
      <c r="M11785" t="n">
        <v>1</v>
      </c>
      <c r="N11785" t="inlineStr">
        <is>
          <t>B</t>
        </is>
      </c>
      <c r="O11785" t="n">
        <v>0</v>
      </c>
    </row>
    <row r="11786">
      <c r="A11786" s="8" t="n">
        <v>46231</v>
      </c>
      <c r="B11786" t="inlineStr">
        <is>
          <t>DL</t>
        </is>
      </c>
      <c r="C11786" s="9">
        <f>_xlfn.XLOOKUP(B11786,Carriers[Code],Carriers[Airline])</f>
        <v/>
      </c>
      <c r="D11786" t="n">
        <v>638</v>
      </c>
      <c r="E11786" t="inlineStr">
        <is>
          <t>ATL</t>
        </is>
      </c>
      <c r="F11786" s="10" t="n">
        <v>1510</v>
      </c>
      <c r="G11786" t="inlineStr">
        <is>
          <t>1500-1559</t>
        </is>
      </c>
      <c r="H11786" s="9">
        <f>INT(F11786/100)</f>
        <v/>
      </c>
      <c r="I11786" t="n">
        <v>3</v>
      </c>
      <c r="J11786" t="n">
        <v>0</v>
      </c>
      <c r="K11786" t="n">
        <v>-15</v>
      </c>
      <c r="L11786" t="n">
        <v>0</v>
      </c>
      <c r="M11786" t="n">
        <v>0</v>
      </c>
      <c r="O11786" t="n">
        <v>0</v>
      </c>
    </row>
    <row r="11787">
      <c r="A11787" s="8" t="n">
        <v>46231</v>
      </c>
      <c r="B11787" t="inlineStr">
        <is>
          <t>UA</t>
        </is>
      </c>
      <c r="C11787" s="9">
        <f>_xlfn.XLOOKUP(B11787,Carriers[Code],Carriers[Airline])</f>
        <v/>
      </c>
      <c r="D11787" t="n">
        <v>2297</v>
      </c>
      <c r="E11787" t="inlineStr">
        <is>
          <t>DEN</t>
        </is>
      </c>
      <c r="F11787" s="10" t="n">
        <v>1510</v>
      </c>
      <c r="G11787" t="inlineStr">
        <is>
          <t>1500-1559</t>
        </is>
      </c>
      <c r="H11787" s="9">
        <f>INT(F11787/100)</f>
        <v/>
      </c>
      <c r="I11787" t="n">
        <v>165</v>
      </c>
      <c r="J11787" t="n">
        <v>1</v>
      </c>
      <c r="K11787" t="n">
        <v>266</v>
      </c>
      <c r="L11787" t="n">
        <v>1</v>
      </c>
      <c r="M11787" t="n">
        <v>0</v>
      </c>
      <c r="O11787" t="n">
        <v>0</v>
      </c>
      <c r="P11787" t="n">
        <v>0</v>
      </c>
      <c r="Q11787" t="n">
        <v>0</v>
      </c>
      <c r="R11787" t="n">
        <v>228</v>
      </c>
      <c r="S11787" t="n">
        <v>0</v>
      </c>
      <c r="T11787" t="n">
        <v>38</v>
      </c>
    </row>
    <row r="11788">
      <c r="A11788" s="8" t="n">
        <v>46231</v>
      </c>
      <c r="B11788" t="inlineStr">
        <is>
          <t>YX</t>
        </is>
      </c>
      <c r="C11788" s="9">
        <f>_xlfn.XLOOKUP(B11788,Carriers[Code],Carriers[Airline])</f>
        <v/>
      </c>
      <c r="D11788" t="n">
        <v>5706</v>
      </c>
      <c r="E11788" t="inlineStr">
        <is>
          <t>PHL</t>
        </is>
      </c>
      <c r="F11788" s="10" t="n">
        <v>1510</v>
      </c>
      <c r="G11788" t="inlineStr">
        <is>
          <t>1500-1559</t>
        </is>
      </c>
      <c r="H11788" s="9">
        <f>INT(F11788/100)</f>
        <v/>
      </c>
      <c r="M11788" t="n">
        <v>1</v>
      </c>
      <c r="N11788" t="inlineStr">
        <is>
          <t>A</t>
        </is>
      </c>
      <c r="O11788" t="n">
        <v>0</v>
      </c>
    </row>
    <row r="11789">
      <c r="A11789" s="8" t="n">
        <v>46231</v>
      </c>
      <c r="B11789" t="inlineStr">
        <is>
          <t>UA</t>
        </is>
      </c>
      <c r="C11789" s="9">
        <f>_xlfn.XLOOKUP(B11789,Carriers[Code],Carriers[Airline])</f>
        <v/>
      </c>
      <c r="D11789" t="n">
        <v>1475</v>
      </c>
      <c r="E11789" t="inlineStr">
        <is>
          <t>ORD</t>
        </is>
      </c>
      <c r="F11789" s="10" t="n">
        <v>1513</v>
      </c>
      <c r="G11789" t="inlineStr">
        <is>
          <t>1500-1559</t>
        </is>
      </c>
      <c r="H11789" s="9">
        <f>INT(F11789/100)</f>
        <v/>
      </c>
      <c r="I11789" t="n">
        <v>290</v>
      </c>
      <c r="J11789" t="n">
        <v>1</v>
      </c>
      <c r="K11789" t="n">
        <v>304</v>
      </c>
      <c r="L11789" t="n">
        <v>1</v>
      </c>
      <c r="M11789" t="n">
        <v>0</v>
      </c>
      <c r="O11789" t="n">
        <v>0</v>
      </c>
      <c r="P11789" t="n">
        <v>0</v>
      </c>
      <c r="Q11789" t="n">
        <v>290</v>
      </c>
      <c r="R11789" t="n">
        <v>14</v>
      </c>
      <c r="S11789" t="n">
        <v>0</v>
      </c>
      <c r="T11789" t="n">
        <v>0</v>
      </c>
    </row>
    <row r="11790">
      <c r="A11790" s="8" t="n">
        <v>46231</v>
      </c>
      <c r="B11790" t="inlineStr">
        <is>
          <t>AA</t>
        </is>
      </c>
      <c r="C11790" s="9">
        <f>_xlfn.XLOOKUP(B11790,Carriers[Code],Carriers[Airline])</f>
        <v/>
      </c>
      <c r="D11790" t="n">
        <v>1565</v>
      </c>
      <c r="E11790" t="inlineStr">
        <is>
          <t>MIA</t>
        </is>
      </c>
      <c r="F11790" s="10" t="n">
        <v>1515</v>
      </c>
      <c r="G11790" t="inlineStr">
        <is>
          <t>1500-1559</t>
        </is>
      </c>
      <c r="H11790" s="9">
        <f>INT(F11790/100)</f>
        <v/>
      </c>
      <c r="I11790" t="n">
        <v>-1</v>
      </c>
      <c r="J11790" t="n">
        <v>0</v>
      </c>
      <c r="K11790" t="n">
        <v>74</v>
      </c>
      <c r="L11790" t="n">
        <v>1</v>
      </c>
      <c r="M11790" t="n">
        <v>0</v>
      </c>
      <c r="O11790" t="n">
        <v>0</v>
      </c>
      <c r="P11790" t="n">
        <v>0</v>
      </c>
      <c r="Q11790" t="n">
        <v>0</v>
      </c>
      <c r="R11790" t="n">
        <v>74</v>
      </c>
      <c r="S11790" t="n">
        <v>0</v>
      </c>
      <c r="T11790" t="n">
        <v>0</v>
      </c>
    </row>
    <row r="11791">
      <c r="A11791" s="8" t="n">
        <v>46231</v>
      </c>
      <c r="B11791" t="inlineStr">
        <is>
          <t>B6</t>
        </is>
      </c>
      <c r="C11791" s="9">
        <f>_xlfn.XLOOKUP(B11791,Carriers[Code],Carriers[Airline])</f>
        <v/>
      </c>
      <c r="D11791" t="n">
        <v>897</v>
      </c>
      <c r="E11791" t="inlineStr">
        <is>
          <t>ATL</t>
        </is>
      </c>
      <c r="F11791" s="10" t="n">
        <v>1515</v>
      </c>
      <c r="G11791" t="inlineStr">
        <is>
          <t>1500-1559</t>
        </is>
      </c>
      <c r="H11791" s="9">
        <f>INT(F11791/100)</f>
        <v/>
      </c>
      <c r="M11791" t="n">
        <v>1</v>
      </c>
      <c r="N11791" t="inlineStr">
        <is>
          <t>C</t>
        </is>
      </c>
      <c r="O11791" t="n">
        <v>0</v>
      </c>
    </row>
    <row r="11792">
      <c r="A11792" s="8" t="n">
        <v>46231</v>
      </c>
      <c r="B11792" t="inlineStr">
        <is>
          <t>DL</t>
        </is>
      </c>
      <c r="C11792" s="9">
        <f>_xlfn.XLOOKUP(B11792,Carriers[Code],Carriers[Airline])</f>
        <v/>
      </c>
      <c r="D11792" t="n">
        <v>776</v>
      </c>
      <c r="E11792" t="inlineStr">
        <is>
          <t>MIA</t>
        </is>
      </c>
      <c r="F11792" s="10" t="n">
        <v>1515</v>
      </c>
      <c r="G11792" t="inlineStr">
        <is>
          <t>1500-1559</t>
        </is>
      </c>
      <c r="H11792" s="9">
        <f>INT(F11792/100)</f>
        <v/>
      </c>
      <c r="I11792" t="n">
        <v>32</v>
      </c>
      <c r="J11792" t="n">
        <v>1</v>
      </c>
      <c r="K11792" t="n">
        <v>15</v>
      </c>
      <c r="L11792" t="n">
        <v>1</v>
      </c>
      <c r="M11792" t="n">
        <v>0</v>
      </c>
      <c r="O11792" t="n">
        <v>0</v>
      </c>
      <c r="P11792" t="n">
        <v>0</v>
      </c>
      <c r="Q11792" t="n">
        <v>0</v>
      </c>
      <c r="R11792" t="n">
        <v>1</v>
      </c>
      <c r="S11792" t="n">
        <v>0</v>
      </c>
      <c r="T11792" t="n">
        <v>14</v>
      </c>
    </row>
    <row r="11793">
      <c r="A11793" s="8" t="n">
        <v>46231</v>
      </c>
      <c r="B11793" t="inlineStr">
        <is>
          <t>AA</t>
        </is>
      </c>
      <c r="C11793" s="9">
        <f>_xlfn.XLOOKUP(B11793,Carriers[Code],Carriers[Airline])</f>
        <v/>
      </c>
      <c r="D11793" t="n">
        <v>1563</v>
      </c>
      <c r="E11793" t="inlineStr">
        <is>
          <t>ORD</t>
        </is>
      </c>
      <c r="F11793" s="10" t="n">
        <v>1519</v>
      </c>
      <c r="G11793" t="inlineStr">
        <is>
          <t>1500-1559</t>
        </is>
      </c>
      <c r="H11793" s="9">
        <f>INT(F11793/100)</f>
        <v/>
      </c>
      <c r="I11793" t="n">
        <v>294</v>
      </c>
      <c r="J11793" t="n">
        <v>1</v>
      </c>
      <c r="K11793" t="n">
        <v>374</v>
      </c>
      <c r="L11793" t="n">
        <v>1</v>
      </c>
      <c r="M11793" t="n">
        <v>0</v>
      </c>
      <c r="O11793" t="n">
        <v>0</v>
      </c>
      <c r="P11793" t="n">
        <v>0</v>
      </c>
      <c r="Q11793" t="n">
        <v>0</v>
      </c>
      <c r="R11793" t="n">
        <v>374</v>
      </c>
      <c r="S11793" t="n">
        <v>0</v>
      </c>
      <c r="T11793" t="n">
        <v>0</v>
      </c>
    </row>
    <row r="11794">
      <c r="A11794" s="8" t="n">
        <v>46231</v>
      </c>
      <c r="B11794" t="inlineStr">
        <is>
          <t>YX</t>
        </is>
      </c>
      <c r="C11794" s="9">
        <f>_xlfn.XLOOKUP(B11794,Carriers[Code],Carriers[Airline])</f>
        <v/>
      </c>
      <c r="D11794" t="n">
        <v>4380</v>
      </c>
      <c r="E11794" t="inlineStr">
        <is>
          <t>DCA</t>
        </is>
      </c>
      <c r="F11794" s="10" t="n">
        <v>1519</v>
      </c>
      <c r="G11794" t="inlineStr">
        <is>
          <t>1500-1559</t>
        </is>
      </c>
      <c r="H11794" s="9">
        <f>INT(F11794/100)</f>
        <v/>
      </c>
      <c r="I11794" t="n">
        <v>37</v>
      </c>
      <c r="J11794" t="n">
        <v>1</v>
      </c>
      <c r="M11794" t="n">
        <v>1</v>
      </c>
      <c r="N11794" t="inlineStr">
        <is>
          <t>B</t>
        </is>
      </c>
      <c r="O11794" t="n">
        <v>0</v>
      </c>
    </row>
    <row r="11795">
      <c r="A11795" s="8" t="n">
        <v>46231</v>
      </c>
      <c r="B11795" t="inlineStr">
        <is>
          <t>B6</t>
        </is>
      </c>
      <c r="C11795" s="9">
        <f>_xlfn.XLOOKUP(B11795,Carriers[Code],Carriers[Airline])</f>
        <v/>
      </c>
      <c r="D11795" t="n">
        <v>1813</v>
      </c>
      <c r="E11795" t="inlineStr">
        <is>
          <t>ORF</t>
        </is>
      </c>
      <c r="F11795" s="10" t="n">
        <v>1527</v>
      </c>
      <c r="G11795" t="inlineStr">
        <is>
          <t>1500-1559</t>
        </is>
      </c>
      <c r="H11795" s="9">
        <f>INT(F11795/100)</f>
        <v/>
      </c>
      <c r="I11795" t="n">
        <v>-3</v>
      </c>
      <c r="J11795" t="n">
        <v>0</v>
      </c>
      <c r="K11795" t="n">
        <v>-17</v>
      </c>
      <c r="L11795" t="n">
        <v>0</v>
      </c>
      <c r="M11795" t="n">
        <v>0</v>
      </c>
      <c r="O11795" t="n">
        <v>0</v>
      </c>
    </row>
    <row r="11796">
      <c r="A11796" s="8" t="n">
        <v>46231</v>
      </c>
      <c r="B11796" t="inlineStr">
        <is>
          <t>DL</t>
        </is>
      </c>
      <c r="C11796" s="9">
        <f>_xlfn.XLOOKUP(B11796,Carriers[Code],Carriers[Airline])</f>
        <v/>
      </c>
      <c r="D11796" t="n">
        <v>2887</v>
      </c>
      <c r="E11796" t="inlineStr">
        <is>
          <t>MCO</t>
        </is>
      </c>
      <c r="F11796" s="10" t="n">
        <v>1527</v>
      </c>
      <c r="G11796" t="inlineStr">
        <is>
          <t>1500-1559</t>
        </is>
      </c>
      <c r="H11796" s="9">
        <f>INT(F11796/100)</f>
        <v/>
      </c>
      <c r="I11796" t="n">
        <v>30</v>
      </c>
      <c r="J11796" t="n">
        <v>1</v>
      </c>
      <c r="K11796" t="n">
        <v>19</v>
      </c>
      <c r="L11796" t="n">
        <v>1</v>
      </c>
      <c r="M11796" t="n">
        <v>0</v>
      </c>
      <c r="O11796" t="n">
        <v>0</v>
      </c>
      <c r="P11796" t="n">
        <v>0</v>
      </c>
      <c r="Q11796" t="n">
        <v>0</v>
      </c>
      <c r="R11796" t="n">
        <v>11</v>
      </c>
      <c r="S11796" t="n">
        <v>0</v>
      </c>
      <c r="T11796" t="n">
        <v>8</v>
      </c>
    </row>
    <row r="11797">
      <c r="A11797" s="8" t="n">
        <v>46231</v>
      </c>
      <c r="B11797" t="inlineStr">
        <is>
          <t>DL</t>
        </is>
      </c>
      <c r="C11797" s="9">
        <f>_xlfn.XLOOKUP(B11797,Carriers[Code],Carriers[Airline])</f>
        <v/>
      </c>
      <c r="D11797" t="n">
        <v>2196</v>
      </c>
      <c r="E11797" t="inlineStr">
        <is>
          <t>FLL</t>
        </is>
      </c>
      <c r="F11797" s="10" t="n">
        <v>1532</v>
      </c>
      <c r="G11797" t="inlineStr">
        <is>
          <t>1500-1559</t>
        </is>
      </c>
      <c r="H11797" s="9">
        <f>INT(F11797/100)</f>
        <v/>
      </c>
      <c r="I11797" t="n">
        <v>73</v>
      </c>
      <c r="J11797" t="n">
        <v>1</v>
      </c>
      <c r="K11797" t="n">
        <v>56</v>
      </c>
      <c r="L11797" t="n">
        <v>1</v>
      </c>
      <c r="M11797" t="n">
        <v>0</v>
      </c>
      <c r="O11797" t="n">
        <v>0</v>
      </c>
      <c r="P11797" t="n">
        <v>56</v>
      </c>
      <c r="Q11797" t="n">
        <v>0</v>
      </c>
      <c r="R11797" t="n">
        <v>0</v>
      </c>
      <c r="S11797" t="n">
        <v>0</v>
      </c>
      <c r="T11797" t="n">
        <v>0</v>
      </c>
    </row>
    <row r="11798">
      <c r="A11798" s="8" t="n">
        <v>46231</v>
      </c>
      <c r="B11798" t="inlineStr">
        <is>
          <t>YX</t>
        </is>
      </c>
      <c r="C11798" s="9">
        <f>_xlfn.XLOOKUP(B11798,Carriers[Code],Carriers[Airline])</f>
        <v/>
      </c>
      <c r="D11798" t="n">
        <v>5657</v>
      </c>
      <c r="E11798" t="inlineStr">
        <is>
          <t>JAX</t>
        </is>
      </c>
      <c r="F11798" s="10" t="n">
        <v>1535</v>
      </c>
      <c r="G11798" t="inlineStr">
        <is>
          <t>1500-1559</t>
        </is>
      </c>
      <c r="H11798" s="9">
        <f>INT(F11798/100)</f>
        <v/>
      </c>
      <c r="I11798" t="n">
        <v>15</v>
      </c>
      <c r="J11798" t="n">
        <v>1</v>
      </c>
      <c r="K11798" t="n">
        <v>-13</v>
      </c>
      <c r="L11798" t="n">
        <v>0</v>
      </c>
      <c r="M11798" t="n">
        <v>0</v>
      </c>
      <c r="O11798" t="n">
        <v>0</v>
      </c>
    </row>
    <row r="11799">
      <c r="A11799" s="8" t="n">
        <v>46231</v>
      </c>
      <c r="B11799" t="inlineStr">
        <is>
          <t>B6</t>
        </is>
      </c>
      <c r="C11799" s="9">
        <f>_xlfn.XLOOKUP(B11799,Carriers[Code],Carriers[Airline])</f>
        <v/>
      </c>
      <c r="D11799" t="n">
        <v>1237</v>
      </c>
      <c r="E11799" t="inlineStr">
        <is>
          <t>DTW</t>
        </is>
      </c>
      <c r="F11799" s="10" t="n">
        <v>1538</v>
      </c>
      <c r="G11799" t="inlineStr">
        <is>
          <t>1500-1559</t>
        </is>
      </c>
      <c r="H11799" s="9">
        <f>INT(F11799/100)</f>
        <v/>
      </c>
      <c r="I11799" t="n">
        <v>196</v>
      </c>
      <c r="J11799" t="n">
        <v>1</v>
      </c>
      <c r="K11799" t="n">
        <v>224</v>
      </c>
      <c r="L11799" t="n">
        <v>1</v>
      </c>
      <c r="M11799" t="n">
        <v>0</v>
      </c>
      <c r="O11799" t="n">
        <v>0</v>
      </c>
      <c r="P11799" t="n">
        <v>0</v>
      </c>
      <c r="Q11799" t="n">
        <v>0</v>
      </c>
      <c r="R11799" t="n">
        <v>224</v>
      </c>
      <c r="S11799" t="n">
        <v>0</v>
      </c>
      <c r="T11799" t="n">
        <v>0</v>
      </c>
    </row>
    <row r="11800">
      <c r="A11800" s="8" t="n">
        <v>46231</v>
      </c>
      <c r="B11800" t="inlineStr">
        <is>
          <t>B6</t>
        </is>
      </c>
      <c r="C11800" s="9">
        <f>_xlfn.XLOOKUP(B11800,Carriers[Code],Carriers[Airline])</f>
        <v/>
      </c>
      <c r="D11800" t="n">
        <v>2321</v>
      </c>
      <c r="E11800" t="inlineStr">
        <is>
          <t>PBI</t>
        </is>
      </c>
      <c r="F11800" s="10" t="n">
        <v>1539</v>
      </c>
      <c r="G11800" t="inlineStr">
        <is>
          <t>1500-1559</t>
        </is>
      </c>
      <c r="H11800" s="9">
        <f>INT(F11800/100)</f>
        <v/>
      </c>
      <c r="M11800" t="n">
        <v>1</v>
      </c>
      <c r="N11800" t="inlineStr">
        <is>
          <t>C</t>
        </is>
      </c>
      <c r="O11800" t="n">
        <v>0</v>
      </c>
    </row>
    <row r="11801">
      <c r="A11801" s="8" t="n">
        <v>46231</v>
      </c>
      <c r="B11801" t="inlineStr">
        <is>
          <t>B6</t>
        </is>
      </c>
      <c r="C11801" s="9">
        <f>_xlfn.XLOOKUP(B11801,Carriers[Code],Carriers[Airline])</f>
        <v/>
      </c>
      <c r="D11801" t="n">
        <v>781</v>
      </c>
      <c r="E11801" t="inlineStr">
        <is>
          <t>RIC</t>
        </is>
      </c>
      <c r="F11801" s="10" t="n">
        <v>1540</v>
      </c>
      <c r="G11801" t="inlineStr">
        <is>
          <t>1500-1559</t>
        </is>
      </c>
      <c r="H11801" s="9">
        <f>INT(F11801/100)</f>
        <v/>
      </c>
      <c r="I11801" t="n">
        <v>-8</v>
      </c>
      <c r="J11801" t="n">
        <v>0</v>
      </c>
      <c r="K11801" t="n">
        <v>-20</v>
      </c>
      <c r="L11801" t="n">
        <v>0</v>
      </c>
      <c r="M11801" t="n">
        <v>0</v>
      </c>
      <c r="O11801" t="n">
        <v>0</v>
      </c>
    </row>
    <row r="11802">
      <c r="A11802" s="8" t="n">
        <v>46231</v>
      </c>
      <c r="B11802" t="inlineStr">
        <is>
          <t>DL</t>
        </is>
      </c>
      <c r="C11802" s="9">
        <f>_xlfn.XLOOKUP(B11802,Carriers[Code],Carriers[Airline])</f>
        <v/>
      </c>
      <c r="D11802" t="n">
        <v>2889</v>
      </c>
      <c r="E11802" t="inlineStr">
        <is>
          <t>SEA</t>
        </is>
      </c>
      <c r="F11802" s="10" t="n">
        <v>1540</v>
      </c>
      <c r="G11802" t="inlineStr">
        <is>
          <t>1500-1559</t>
        </is>
      </c>
      <c r="H11802" s="9">
        <f>INT(F11802/100)</f>
        <v/>
      </c>
      <c r="I11802" t="n">
        <v>69</v>
      </c>
      <c r="J11802" t="n">
        <v>1</v>
      </c>
      <c r="M11802" t="n">
        <v>0</v>
      </c>
      <c r="O11802" t="n">
        <v>1</v>
      </c>
    </row>
    <row r="11803">
      <c r="A11803" s="8" t="n">
        <v>46231</v>
      </c>
      <c r="B11803" t="inlineStr">
        <is>
          <t>WN</t>
        </is>
      </c>
      <c r="C11803" s="9">
        <f>_xlfn.XLOOKUP(B11803,Carriers[Code],Carriers[Airline])</f>
        <v/>
      </c>
      <c r="D11803" t="n">
        <v>696</v>
      </c>
      <c r="E11803" t="inlineStr">
        <is>
          <t>AUS</t>
        </is>
      </c>
      <c r="F11803" s="10" t="n">
        <v>1545</v>
      </c>
      <c r="G11803" t="inlineStr">
        <is>
          <t>1500-1559</t>
        </is>
      </c>
      <c r="H11803" s="9">
        <f>INT(F11803/100)</f>
        <v/>
      </c>
      <c r="I11803" t="n">
        <v>155</v>
      </c>
      <c r="J11803" t="n">
        <v>1</v>
      </c>
      <c r="K11803" t="n">
        <v>161</v>
      </c>
      <c r="L11803" t="n">
        <v>1</v>
      </c>
      <c r="M11803" t="n">
        <v>0</v>
      </c>
      <c r="O11803" t="n">
        <v>0</v>
      </c>
      <c r="P11803" t="n">
        <v>154</v>
      </c>
      <c r="Q11803" t="n">
        <v>0</v>
      </c>
      <c r="R11803" t="n">
        <v>6</v>
      </c>
      <c r="S11803" t="n">
        <v>0</v>
      </c>
      <c r="T11803" t="n">
        <v>1</v>
      </c>
    </row>
    <row r="11804">
      <c r="A11804" s="8" t="n">
        <v>46231</v>
      </c>
      <c r="B11804" t="inlineStr">
        <is>
          <t>WN</t>
        </is>
      </c>
      <c r="C11804" s="9">
        <f>_xlfn.XLOOKUP(B11804,Carriers[Code],Carriers[Airline])</f>
        <v/>
      </c>
      <c r="D11804" t="n">
        <v>4106</v>
      </c>
      <c r="E11804" t="inlineStr">
        <is>
          <t>MDW</t>
        </is>
      </c>
      <c r="F11804" s="10" t="n">
        <v>1545</v>
      </c>
      <c r="G11804" t="inlineStr">
        <is>
          <t>1500-1559</t>
        </is>
      </c>
      <c r="H11804" s="9">
        <f>INT(F11804/100)</f>
        <v/>
      </c>
      <c r="I11804" t="n">
        <v>45</v>
      </c>
      <c r="J11804" t="n">
        <v>1</v>
      </c>
      <c r="K11804" t="n">
        <v>81</v>
      </c>
      <c r="L11804" t="n">
        <v>1</v>
      </c>
      <c r="M11804" t="n">
        <v>0</v>
      </c>
      <c r="O11804" t="n">
        <v>0</v>
      </c>
      <c r="P11804" t="n">
        <v>0</v>
      </c>
      <c r="Q11804" t="n">
        <v>0</v>
      </c>
      <c r="R11804" t="n">
        <v>36</v>
      </c>
      <c r="S11804" t="n">
        <v>0</v>
      </c>
      <c r="T11804" t="n">
        <v>45</v>
      </c>
    </row>
    <row r="11805">
      <c r="A11805" s="8" t="n">
        <v>46231</v>
      </c>
      <c r="B11805" t="inlineStr">
        <is>
          <t>YX</t>
        </is>
      </c>
      <c r="C11805" s="9">
        <f>_xlfn.XLOOKUP(B11805,Carriers[Code],Carriers[Airline])</f>
        <v/>
      </c>
      <c r="D11805" t="n">
        <v>5689</v>
      </c>
      <c r="E11805" t="inlineStr">
        <is>
          <t>DCA</t>
        </is>
      </c>
      <c r="F11805" s="10" t="n">
        <v>1545</v>
      </c>
      <c r="G11805" t="inlineStr">
        <is>
          <t>1500-1559</t>
        </is>
      </c>
      <c r="H11805" s="9">
        <f>INT(F11805/100)</f>
        <v/>
      </c>
      <c r="M11805" t="n">
        <v>1</v>
      </c>
      <c r="N11805" t="inlineStr">
        <is>
          <t>A</t>
        </is>
      </c>
      <c r="O11805" t="n">
        <v>0</v>
      </c>
    </row>
    <row r="11806">
      <c r="A11806" s="8" t="n">
        <v>46231</v>
      </c>
      <c r="B11806" t="inlineStr">
        <is>
          <t>B6</t>
        </is>
      </c>
      <c r="C11806" s="9">
        <f>_xlfn.XLOOKUP(B11806,Carriers[Code],Carriers[Airline])</f>
        <v/>
      </c>
      <c r="D11806" t="n">
        <v>233</v>
      </c>
      <c r="E11806" t="inlineStr">
        <is>
          <t>SFO</t>
        </is>
      </c>
      <c r="F11806" s="10" t="n">
        <v>1550</v>
      </c>
      <c r="G11806" t="inlineStr">
        <is>
          <t>1500-1559</t>
        </is>
      </c>
      <c r="H11806" s="9">
        <f>INT(F11806/100)</f>
        <v/>
      </c>
      <c r="M11806" t="n">
        <v>1</v>
      </c>
      <c r="N11806" t="inlineStr">
        <is>
          <t>C</t>
        </is>
      </c>
      <c r="O11806" t="n">
        <v>0</v>
      </c>
    </row>
    <row r="11807">
      <c r="A11807" s="8" t="n">
        <v>46231</v>
      </c>
      <c r="B11807" t="inlineStr">
        <is>
          <t>YX</t>
        </is>
      </c>
      <c r="C11807" s="9">
        <f>_xlfn.XLOOKUP(B11807,Carriers[Code],Carriers[Airline])</f>
        <v/>
      </c>
      <c r="D11807" t="n">
        <v>5644</v>
      </c>
      <c r="E11807" t="inlineStr">
        <is>
          <t>BWI</t>
        </is>
      </c>
      <c r="F11807" s="10" t="n">
        <v>1550</v>
      </c>
      <c r="G11807" t="inlineStr">
        <is>
          <t>1500-1559</t>
        </is>
      </c>
      <c r="H11807" s="9">
        <f>INT(F11807/100)</f>
        <v/>
      </c>
      <c r="M11807" t="n">
        <v>1</v>
      </c>
      <c r="N11807" t="inlineStr">
        <is>
          <t>B</t>
        </is>
      </c>
      <c r="O11807" t="n">
        <v>0</v>
      </c>
    </row>
    <row r="11808">
      <c r="A11808" s="8" t="n">
        <v>46231</v>
      </c>
      <c r="B11808" t="inlineStr">
        <is>
          <t>UA</t>
        </is>
      </c>
      <c r="C11808" s="9">
        <f>_xlfn.XLOOKUP(B11808,Carriers[Code],Carriers[Airline])</f>
        <v/>
      </c>
      <c r="D11808" t="n">
        <v>1183</v>
      </c>
      <c r="E11808" t="inlineStr">
        <is>
          <t>IAH</t>
        </is>
      </c>
      <c r="F11808" s="10" t="n">
        <v>1554</v>
      </c>
      <c r="G11808" t="inlineStr">
        <is>
          <t>1500-1559</t>
        </is>
      </c>
      <c r="H11808" s="9">
        <f>INT(F11808/100)</f>
        <v/>
      </c>
      <c r="I11808" t="n">
        <v>85</v>
      </c>
      <c r="J11808" t="n">
        <v>1</v>
      </c>
      <c r="K11808" t="n">
        <v>92</v>
      </c>
      <c r="L11808" t="n">
        <v>1</v>
      </c>
      <c r="M11808" t="n">
        <v>0</v>
      </c>
      <c r="O11808" t="n">
        <v>0</v>
      </c>
      <c r="P11808" t="n">
        <v>16</v>
      </c>
      <c r="Q11808" t="n">
        <v>0</v>
      </c>
      <c r="R11808" t="n">
        <v>7</v>
      </c>
      <c r="S11808" t="n">
        <v>0</v>
      </c>
      <c r="T11808" t="n">
        <v>69</v>
      </c>
    </row>
    <row r="11809">
      <c r="A11809" s="8" t="n">
        <v>46231</v>
      </c>
      <c r="B11809" t="inlineStr">
        <is>
          <t>B6</t>
        </is>
      </c>
      <c r="C11809" s="9">
        <f>_xlfn.XLOOKUP(B11809,Carriers[Code],Carriers[Airline])</f>
        <v/>
      </c>
      <c r="D11809" t="n">
        <v>487</v>
      </c>
      <c r="E11809" t="inlineStr">
        <is>
          <t>LAX</t>
        </is>
      </c>
      <c r="F11809" s="10" t="n">
        <v>1555</v>
      </c>
      <c r="G11809" t="inlineStr">
        <is>
          <t>1500-1559</t>
        </is>
      </c>
      <c r="H11809" s="9">
        <f>INT(F11809/100)</f>
        <v/>
      </c>
      <c r="M11809" t="n">
        <v>1</v>
      </c>
      <c r="N11809" t="inlineStr">
        <is>
          <t>C</t>
        </is>
      </c>
      <c r="O11809" t="n">
        <v>0</v>
      </c>
    </row>
    <row r="11810">
      <c r="A11810" s="8" t="n">
        <v>46231</v>
      </c>
      <c r="B11810" t="inlineStr">
        <is>
          <t>YX</t>
        </is>
      </c>
      <c r="C11810" s="9">
        <f>_xlfn.XLOOKUP(B11810,Carriers[Code],Carriers[Airline])</f>
        <v/>
      </c>
      <c r="D11810" t="n">
        <v>5726</v>
      </c>
      <c r="E11810" t="inlineStr">
        <is>
          <t>LGA</t>
        </is>
      </c>
      <c r="F11810" s="10" t="n">
        <v>1600</v>
      </c>
      <c r="G11810" t="inlineStr">
        <is>
          <t>1600-1659</t>
        </is>
      </c>
      <c r="H11810" s="9">
        <f>INT(F11810/100)</f>
        <v/>
      </c>
      <c r="M11810" t="n">
        <v>1</v>
      </c>
      <c r="N11810" t="inlineStr">
        <is>
          <t>A</t>
        </is>
      </c>
      <c r="O11810" t="n">
        <v>0</v>
      </c>
    </row>
    <row r="11811">
      <c r="A11811" s="8" t="n">
        <v>46231</v>
      </c>
      <c r="B11811" t="inlineStr">
        <is>
          <t>DL</t>
        </is>
      </c>
      <c r="C11811" s="9">
        <f>_xlfn.XLOOKUP(B11811,Carriers[Code],Carriers[Airline])</f>
        <v/>
      </c>
      <c r="D11811" t="n">
        <v>1439</v>
      </c>
      <c r="E11811" t="inlineStr">
        <is>
          <t>TPA</t>
        </is>
      </c>
      <c r="F11811" s="10" t="n">
        <v>1605</v>
      </c>
      <c r="G11811" t="inlineStr">
        <is>
          <t>1600-1659</t>
        </is>
      </c>
      <c r="H11811" s="9">
        <f>INT(F11811/100)</f>
        <v/>
      </c>
      <c r="I11811" t="n">
        <v>3</v>
      </c>
      <c r="J11811" t="n">
        <v>0</v>
      </c>
      <c r="K11811" t="n">
        <v>-24</v>
      </c>
      <c r="L11811" t="n">
        <v>0</v>
      </c>
      <c r="M11811" t="n">
        <v>0</v>
      </c>
      <c r="O11811" t="n">
        <v>0</v>
      </c>
    </row>
    <row r="11812">
      <c r="A11812" s="8" t="n">
        <v>46231</v>
      </c>
      <c r="B11812" t="inlineStr">
        <is>
          <t>AA</t>
        </is>
      </c>
      <c r="C11812" s="9">
        <f>_xlfn.XLOOKUP(B11812,Carriers[Code],Carriers[Airline])</f>
        <v/>
      </c>
      <c r="D11812" t="n">
        <v>1595</v>
      </c>
      <c r="E11812" t="inlineStr">
        <is>
          <t>DFW</t>
        </is>
      </c>
      <c r="F11812" s="10" t="n">
        <v>1606</v>
      </c>
      <c r="G11812" t="inlineStr">
        <is>
          <t>1600-1659</t>
        </is>
      </c>
      <c r="H11812" s="9">
        <f>INT(F11812/100)</f>
        <v/>
      </c>
      <c r="I11812" t="n">
        <v>41</v>
      </c>
      <c r="J11812" t="n">
        <v>1</v>
      </c>
      <c r="K11812" t="n">
        <v>60</v>
      </c>
      <c r="L11812" t="n">
        <v>1</v>
      </c>
      <c r="M11812" t="n">
        <v>0</v>
      </c>
      <c r="O11812" t="n">
        <v>0</v>
      </c>
      <c r="P11812" t="n">
        <v>7</v>
      </c>
      <c r="Q11812" t="n">
        <v>0</v>
      </c>
      <c r="R11812" t="n">
        <v>19</v>
      </c>
      <c r="S11812" t="n">
        <v>0</v>
      </c>
      <c r="T11812" t="n">
        <v>34</v>
      </c>
    </row>
    <row r="11813">
      <c r="A11813" s="8" t="n">
        <v>46231</v>
      </c>
      <c r="B11813" t="inlineStr">
        <is>
          <t>B6</t>
        </is>
      </c>
      <c r="C11813" s="9">
        <f>_xlfn.XLOOKUP(B11813,Carriers[Code],Carriers[Airline])</f>
        <v/>
      </c>
      <c r="D11813" t="n">
        <v>1355</v>
      </c>
      <c r="E11813" t="inlineStr">
        <is>
          <t>DCA</t>
        </is>
      </c>
      <c r="F11813" s="10" t="n">
        <v>1610</v>
      </c>
      <c r="G11813" t="inlineStr">
        <is>
          <t>1600-1659</t>
        </is>
      </c>
      <c r="H11813" s="9">
        <f>INT(F11813/100)</f>
        <v/>
      </c>
      <c r="M11813" t="n">
        <v>1</v>
      </c>
      <c r="N11813" t="inlineStr">
        <is>
          <t>B</t>
        </is>
      </c>
      <c r="O11813" t="n">
        <v>0</v>
      </c>
    </row>
    <row r="11814">
      <c r="A11814" s="8" t="n">
        <v>46231</v>
      </c>
      <c r="B11814" t="inlineStr">
        <is>
          <t>DL</t>
        </is>
      </c>
      <c r="C11814" s="9">
        <f>_xlfn.XLOOKUP(B11814,Carriers[Code],Carriers[Airline])</f>
        <v/>
      </c>
      <c r="D11814" t="n">
        <v>314</v>
      </c>
      <c r="E11814" t="inlineStr">
        <is>
          <t>MCI</t>
        </is>
      </c>
      <c r="F11814" s="10" t="n">
        <v>1610</v>
      </c>
      <c r="G11814" t="inlineStr">
        <is>
          <t>1600-1659</t>
        </is>
      </c>
      <c r="H11814" s="9">
        <f>INT(F11814/100)</f>
        <v/>
      </c>
      <c r="I11814" t="n">
        <v>38</v>
      </c>
      <c r="J11814" t="n">
        <v>1</v>
      </c>
      <c r="K11814" t="n">
        <v>85</v>
      </c>
      <c r="L11814" t="n">
        <v>1</v>
      </c>
      <c r="M11814" t="n">
        <v>0</v>
      </c>
      <c r="O11814" t="n">
        <v>0</v>
      </c>
      <c r="P11814" t="n">
        <v>0</v>
      </c>
      <c r="Q11814" t="n">
        <v>0</v>
      </c>
      <c r="R11814" t="n">
        <v>85</v>
      </c>
      <c r="S11814" t="n">
        <v>0</v>
      </c>
      <c r="T11814" t="n">
        <v>0</v>
      </c>
    </row>
    <row r="11815">
      <c r="A11815" s="8" t="n">
        <v>46231</v>
      </c>
      <c r="B11815" t="inlineStr">
        <is>
          <t>YX</t>
        </is>
      </c>
      <c r="C11815" s="9">
        <f>_xlfn.XLOOKUP(B11815,Carriers[Code],Carriers[Airline])</f>
        <v/>
      </c>
      <c r="D11815" t="n">
        <v>5665</v>
      </c>
      <c r="E11815" t="inlineStr">
        <is>
          <t>RIC</t>
        </is>
      </c>
      <c r="F11815" s="10" t="n">
        <v>1610</v>
      </c>
      <c r="G11815" t="inlineStr">
        <is>
          <t>1600-1659</t>
        </is>
      </c>
      <c r="H11815" s="9">
        <f>INT(F11815/100)</f>
        <v/>
      </c>
      <c r="M11815" t="n">
        <v>1</v>
      </c>
      <c r="N11815" t="inlineStr">
        <is>
          <t>A</t>
        </is>
      </c>
      <c r="O11815" t="n">
        <v>0</v>
      </c>
    </row>
    <row r="11816">
      <c r="A11816" s="8" t="n">
        <v>46231</v>
      </c>
      <c r="B11816" t="inlineStr">
        <is>
          <t>DL</t>
        </is>
      </c>
      <c r="C11816" s="9">
        <f>_xlfn.XLOOKUP(B11816,Carriers[Code],Carriers[Airline])</f>
        <v/>
      </c>
      <c r="D11816" t="n">
        <v>2646</v>
      </c>
      <c r="E11816" t="inlineStr">
        <is>
          <t>ORD</t>
        </is>
      </c>
      <c r="F11816" s="10" t="n">
        <v>1615</v>
      </c>
      <c r="G11816" t="inlineStr">
        <is>
          <t>1600-1659</t>
        </is>
      </c>
      <c r="H11816" s="9">
        <f>INT(F11816/100)</f>
        <v/>
      </c>
      <c r="I11816" t="n">
        <v>297</v>
      </c>
      <c r="J11816" t="n">
        <v>1</v>
      </c>
      <c r="K11816" t="n">
        <v>264</v>
      </c>
      <c r="L11816" t="n">
        <v>1</v>
      </c>
      <c r="M11816" t="n">
        <v>0</v>
      </c>
      <c r="O11816" t="n">
        <v>0</v>
      </c>
      <c r="P11816" t="n">
        <v>0</v>
      </c>
      <c r="Q11816" t="n">
        <v>0</v>
      </c>
      <c r="R11816" t="n">
        <v>264</v>
      </c>
      <c r="S11816" t="n">
        <v>0</v>
      </c>
      <c r="T11816" t="n">
        <v>0</v>
      </c>
    </row>
    <row r="11817">
      <c r="A11817" s="8" t="n">
        <v>46231</v>
      </c>
      <c r="B11817" t="inlineStr">
        <is>
          <t>UA</t>
        </is>
      </c>
      <c r="C11817" s="9">
        <f>_xlfn.XLOOKUP(B11817,Carriers[Code],Carriers[Airline])</f>
        <v/>
      </c>
      <c r="D11817" t="n">
        <v>512</v>
      </c>
      <c r="E11817" t="inlineStr">
        <is>
          <t>SFO</t>
        </is>
      </c>
      <c r="F11817" s="10" t="n">
        <v>1615</v>
      </c>
      <c r="G11817" t="inlineStr">
        <is>
          <t>1600-1659</t>
        </is>
      </c>
      <c r="H11817" s="9">
        <f>INT(F11817/100)</f>
        <v/>
      </c>
      <c r="I11817" t="n">
        <v>58</v>
      </c>
      <c r="J11817" t="n">
        <v>1</v>
      </c>
      <c r="K11817" t="n">
        <v>83</v>
      </c>
      <c r="L11817" t="n">
        <v>1</v>
      </c>
      <c r="M11817" t="n">
        <v>0</v>
      </c>
      <c r="O11817" t="n">
        <v>0</v>
      </c>
      <c r="P11817" t="n">
        <v>58</v>
      </c>
      <c r="Q11817" t="n">
        <v>0</v>
      </c>
      <c r="R11817" t="n">
        <v>25</v>
      </c>
      <c r="S11817" t="n">
        <v>0</v>
      </c>
      <c r="T11817" t="n">
        <v>0</v>
      </c>
    </row>
    <row r="11818">
      <c r="A11818" s="8" t="n">
        <v>46231</v>
      </c>
      <c r="B11818" t="inlineStr">
        <is>
          <t>YX</t>
        </is>
      </c>
      <c r="C11818" s="9">
        <f>_xlfn.XLOOKUP(B11818,Carriers[Code],Carriers[Airline])</f>
        <v/>
      </c>
      <c r="D11818" t="n">
        <v>5680</v>
      </c>
      <c r="E11818" t="inlineStr">
        <is>
          <t>PIT</t>
        </is>
      </c>
      <c r="F11818" s="10" t="n">
        <v>1615</v>
      </c>
      <c r="G11818" t="inlineStr">
        <is>
          <t>1600-1659</t>
        </is>
      </c>
      <c r="H11818" s="9">
        <f>INT(F11818/100)</f>
        <v/>
      </c>
      <c r="M11818" t="n">
        <v>1</v>
      </c>
      <c r="N11818" t="inlineStr">
        <is>
          <t>A</t>
        </is>
      </c>
      <c r="O11818" t="n">
        <v>0</v>
      </c>
    </row>
    <row r="11819">
      <c r="A11819" s="8" t="n">
        <v>46231</v>
      </c>
      <c r="B11819" t="inlineStr">
        <is>
          <t>B6</t>
        </is>
      </c>
      <c r="C11819" s="9">
        <f>_xlfn.XLOOKUP(B11819,Carriers[Code],Carriers[Airline])</f>
        <v/>
      </c>
      <c r="D11819" t="n">
        <v>391</v>
      </c>
      <c r="E11819" t="inlineStr">
        <is>
          <t>TPA</t>
        </is>
      </c>
      <c r="F11819" s="10" t="n">
        <v>1619</v>
      </c>
      <c r="G11819" t="inlineStr">
        <is>
          <t>1600-1659</t>
        </is>
      </c>
      <c r="H11819" s="9">
        <f>INT(F11819/100)</f>
        <v/>
      </c>
      <c r="I11819" t="n">
        <v>62</v>
      </c>
      <c r="J11819" t="n">
        <v>1</v>
      </c>
      <c r="K11819" t="n">
        <v>69</v>
      </c>
      <c r="L11819" t="n">
        <v>1</v>
      </c>
      <c r="M11819" t="n">
        <v>0</v>
      </c>
      <c r="O11819" t="n">
        <v>0</v>
      </c>
      <c r="P11819" t="n">
        <v>0</v>
      </c>
      <c r="Q11819" t="n">
        <v>0</v>
      </c>
      <c r="R11819" t="n">
        <v>45</v>
      </c>
      <c r="S11819" t="n">
        <v>0</v>
      </c>
      <c r="T11819" t="n">
        <v>24</v>
      </c>
    </row>
    <row r="11820">
      <c r="A11820" s="8" t="n">
        <v>46231</v>
      </c>
      <c r="B11820" t="inlineStr">
        <is>
          <t>YX</t>
        </is>
      </c>
      <c r="C11820" s="9">
        <f>_xlfn.XLOOKUP(B11820,Carriers[Code],Carriers[Airline])</f>
        <v/>
      </c>
      <c r="D11820" t="n">
        <v>4709</v>
      </c>
      <c r="E11820" t="inlineStr">
        <is>
          <t>ROC</t>
        </is>
      </c>
      <c r="F11820" s="10" t="n">
        <v>1619</v>
      </c>
      <c r="G11820" t="inlineStr">
        <is>
          <t>1600-1659</t>
        </is>
      </c>
      <c r="H11820" s="9">
        <f>INT(F11820/100)</f>
        <v/>
      </c>
      <c r="M11820" t="n">
        <v>1</v>
      </c>
      <c r="N11820" t="inlineStr">
        <is>
          <t>B</t>
        </is>
      </c>
      <c r="O11820" t="n">
        <v>0</v>
      </c>
    </row>
    <row r="11821">
      <c r="A11821" s="8" t="n">
        <v>46231</v>
      </c>
      <c r="B11821" t="inlineStr">
        <is>
          <t>B6</t>
        </is>
      </c>
      <c r="C11821" s="9">
        <f>_xlfn.XLOOKUP(B11821,Carriers[Code],Carriers[Airline])</f>
        <v/>
      </c>
      <c r="D11821" t="n">
        <v>319</v>
      </c>
      <c r="E11821" t="inlineStr">
        <is>
          <t>SAN</t>
        </is>
      </c>
      <c r="F11821" s="10" t="n">
        <v>1620</v>
      </c>
      <c r="G11821" t="inlineStr">
        <is>
          <t>1600-1659</t>
        </is>
      </c>
      <c r="H11821" s="9">
        <f>INT(F11821/100)</f>
        <v/>
      </c>
      <c r="I11821" t="n">
        <v>130</v>
      </c>
      <c r="J11821" t="n">
        <v>1</v>
      </c>
      <c r="K11821" t="n">
        <v>134</v>
      </c>
      <c r="L11821" t="n">
        <v>1</v>
      </c>
      <c r="M11821" t="n">
        <v>0</v>
      </c>
      <c r="O11821" t="n">
        <v>0</v>
      </c>
      <c r="P11821" t="n">
        <v>36</v>
      </c>
      <c r="Q11821" t="n">
        <v>0</v>
      </c>
      <c r="R11821" t="n">
        <v>4</v>
      </c>
      <c r="S11821" t="n">
        <v>0</v>
      </c>
      <c r="T11821" t="n">
        <v>94</v>
      </c>
    </row>
    <row r="11822">
      <c r="A11822" s="8" t="n">
        <v>46231</v>
      </c>
      <c r="B11822" t="inlineStr">
        <is>
          <t>B6</t>
        </is>
      </c>
      <c r="C11822" s="9">
        <f>_xlfn.XLOOKUP(B11822,Carriers[Code],Carriers[Airline])</f>
        <v/>
      </c>
      <c r="D11822" t="n">
        <v>2065</v>
      </c>
      <c r="E11822" t="inlineStr">
        <is>
          <t>RSW</t>
        </is>
      </c>
      <c r="F11822" s="10" t="n">
        <v>1622</v>
      </c>
      <c r="G11822" t="inlineStr">
        <is>
          <t>1600-1659</t>
        </is>
      </c>
      <c r="H11822" s="9">
        <f>INT(F11822/100)</f>
        <v/>
      </c>
      <c r="M11822" t="n">
        <v>1</v>
      </c>
      <c r="N11822" t="inlineStr">
        <is>
          <t>C</t>
        </is>
      </c>
      <c r="O11822" t="n">
        <v>0</v>
      </c>
    </row>
    <row r="11823">
      <c r="A11823" s="8" t="n">
        <v>46231</v>
      </c>
      <c r="B11823" t="inlineStr">
        <is>
          <t>DL</t>
        </is>
      </c>
      <c r="C11823" s="9">
        <f>_xlfn.XLOOKUP(B11823,Carriers[Code],Carriers[Airline])</f>
        <v/>
      </c>
      <c r="D11823" t="n">
        <v>318</v>
      </c>
      <c r="E11823" t="inlineStr">
        <is>
          <t>LAX</t>
        </is>
      </c>
      <c r="F11823" s="10" t="n">
        <v>1625</v>
      </c>
      <c r="G11823" t="inlineStr">
        <is>
          <t>1600-1659</t>
        </is>
      </c>
      <c r="H11823" s="9">
        <f>INT(F11823/100)</f>
        <v/>
      </c>
      <c r="I11823" t="n">
        <v>77</v>
      </c>
      <c r="J11823" t="n">
        <v>1</v>
      </c>
      <c r="K11823" t="n">
        <v>117</v>
      </c>
      <c r="L11823" t="n">
        <v>1</v>
      </c>
      <c r="M11823" t="n">
        <v>0</v>
      </c>
      <c r="O11823" t="n">
        <v>0</v>
      </c>
      <c r="P11823" t="n">
        <v>3</v>
      </c>
      <c r="Q11823" t="n">
        <v>0</v>
      </c>
      <c r="R11823" t="n">
        <v>40</v>
      </c>
      <c r="S11823" t="n">
        <v>0</v>
      </c>
      <c r="T11823" t="n">
        <v>74</v>
      </c>
    </row>
    <row r="11824">
      <c r="A11824" s="8" t="n">
        <v>46231</v>
      </c>
      <c r="B11824" t="inlineStr">
        <is>
          <t>WN</t>
        </is>
      </c>
      <c r="C11824" s="9">
        <f>_xlfn.XLOOKUP(B11824,Carriers[Code],Carriers[Airline])</f>
        <v/>
      </c>
      <c r="D11824" t="n">
        <v>211</v>
      </c>
      <c r="E11824" t="inlineStr">
        <is>
          <t>SAN</t>
        </is>
      </c>
      <c r="F11824" s="10" t="n">
        <v>1625</v>
      </c>
      <c r="G11824" t="inlineStr">
        <is>
          <t>1600-1659</t>
        </is>
      </c>
      <c r="H11824" s="9">
        <f>INT(F11824/100)</f>
        <v/>
      </c>
      <c r="I11824" t="n">
        <v>19</v>
      </c>
      <c r="J11824" t="n">
        <v>1</v>
      </c>
      <c r="K11824" t="n">
        <v>39</v>
      </c>
      <c r="L11824" t="n">
        <v>1</v>
      </c>
      <c r="M11824" t="n">
        <v>0</v>
      </c>
      <c r="O11824" t="n">
        <v>0</v>
      </c>
      <c r="P11824" t="n">
        <v>5</v>
      </c>
      <c r="Q11824" t="n">
        <v>0</v>
      </c>
      <c r="R11824" t="n">
        <v>20</v>
      </c>
      <c r="S11824" t="n">
        <v>0</v>
      </c>
      <c r="T11824" t="n">
        <v>14</v>
      </c>
    </row>
    <row r="11825">
      <c r="A11825" s="8" t="n">
        <v>46231</v>
      </c>
      <c r="B11825" t="inlineStr">
        <is>
          <t>YX</t>
        </is>
      </c>
      <c r="C11825" s="9">
        <f>_xlfn.XLOOKUP(B11825,Carriers[Code],Carriers[Airline])</f>
        <v/>
      </c>
      <c r="D11825" t="n">
        <v>5619</v>
      </c>
      <c r="E11825" t="inlineStr">
        <is>
          <t>MKE</t>
        </is>
      </c>
      <c r="F11825" s="10" t="n">
        <v>1625</v>
      </c>
      <c r="G11825" t="inlineStr">
        <is>
          <t>1600-1659</t>
        </is>
      </c>
      <c r="H11825" s="9">
        <f>INT(F11825/100)</f>
        <v/>
      </c>
      <c r="M11825" t="n">
        <v>1</v>
      </c>
      <c r="N11825" t="inlineStr">
        <is>
          <t>A</t>
        </is>
      </c>
      <c r="O11825" t="n">
        <v>0</v>
      </c>
    </row>
    <row r="11826">
      <c r="A11826" s="8" t="n">
        <v>46231</v>
      </c>
      <c r="B11826" t="inlineStr">
        <is>
          <t>DL</t>
        </is>
      </c>
      <c r="C11826" s="9">
        <f>_xlfn.XLOOKUP(B11826,Carriers[Code],Carriers[Airline])</f>
        <v/>
      </c>
      <c r="D11826" t="n">
        <v>399</v>
      </c>
      <c r="E11826" t="inlineStr">
        <is>
          <t>ATL</t>
        </is>
      </c>
      <c r="F11826" s="10" t="n">
        <v>1630</v>
      </c>
      <c r="G11826" t="inlineStr">
        <is>
          <t>1600-1659</t>
        </is>
      </c>
      <c r="H11826" s="9">
        <f>INT(F11826/100)</f>
        <v/>
      </c>
      <c r="I11826" t="n">
        <v>6</v>
      </c>
      <c r="J11826" t="n">
        <v>0</v>
      </c>
      <c r="K11826" t="n">
        <v>-14</v>
      </c>
      <c r="L11826" t="n">
        <v>0</v>
      </c>
      <c r="M11826" t="n">
        <v>0</v>
      </c>
      <c r="O11826" t="n">
        <v>0</v>
      </c>
    </row>
    <row r="11827">
      <c r="A11827" s="8" t="n">
        <v>46231</v>
      </c>
      <c r="B11827" t="inlineStr">
        <is>
          <t>AS</t>
        </is>
      </c>
      <c r="C11827" s="9">
        <f>_xlfn.XLOOKUP(B11827,Carriers[Code],Carriers[Airline])</f>
        <v/>
      </c>
      <c r="D11827" t="n">
        <v>389</v>
      </c>
      <c r="E11827" t="inlineStr">
        <is>
          <t>SAN</t>
        </is>
      </c>
      <c r="F11827" s="10" t="n">
        <v>1633</v>
      </c>
      <c r="G11827" t="inlineStr">
        <is>
          <t>1600-1659</t>
        </is>
      </c>
      <c r="H11827" s="9">
        <f>INT(F11827/100)</f>
        <v/>
      </c>
      <c r="I11827" t="n">
        <v>73</v>
      </c>
      <c r="J11827" t="n">
        <v>1</v>
      </c>
      <c r="K11827" t="n">
        <v>127</v>
      </c>
      <c r="L11827" t="n">
        <v>1</v>
      </c>
      <c r="M11827" t="n">
        <v>0</v>
      </c>
      <c r="O11827" t="n">
        <v>0</v>
      </c>
      <c r="P11827" t="n">
        <v>0</v>
      </c>
      <c r="Q11827" t="n">
        <v>0</v>
      </c>
      <c r="R11827" t="n">
        <v>54</v>
      </c>
      <c r="S11827" t="n">
        <v>0</v>
      </c>
      <c r="T11827" t="n">
        <v>73</v>
      </c>
    </row>
    <row r="11828">
      <c r="A11828" s="8" t="n">
        <v>46231</v>
      </c>
      <c r="B11828" t="inlineStr">
        <is>
          <t>B6</t>
        </is>
      </c>
      <c r="C11828" s="9">
        <f>_xlfn.XLOOKUP(B11828,Carriers[Code],Carriers[Airline])</f>
        <v/>
      </c>
      <c r="D11828" t="n">
        <v>2269</v>
      </c>
      <c r="E11828" t="inlineStr">
        <is>
          <t>FLL</t>
        </is>
      </c>
      <c r="F11828" s="10" t="n">
        <v>1639</v>
      </c>
      <c r="G11828" t="inlineStr">
        <is>
          <t>1600-1659</t>
        </is>
      </c>
      <c r="H11828" s="9">
        <f>INT(F11828/100)</f>
        <v/>
      </c>
      <c r="I11828" t="n">
        <v>41</v>
      </c>
      <c r="J11828" t="n">
        <v>1</v>
      </c>
      <c r="K11828" t="n">
        <v>23</v>
      </c>
      <c r="L11828" t="n">
        <v>1</v>
      </c>
      <c r="M11828" t="n">
        <v>0</v>
      </c>
      <c r="O11828" t="n">
        <v>0</v>
      </c>
      <c r="P11828" t="n">
        <v>22</v>
      </c>
      <c r="Q11828" t="n">
        <v>0</v>
      </c>
      <c r="R11828" t="n">
        <v>0</v>
      </c>
      <c r="S11828" t="n">
        <v>0</v>
      </c>
      <c r="T11828" t="n">
        <v>1</v>
      </c>
    </row>
    <row r="11829">
      <c r="A11829" s="8" t="n">
        <v>46231</v>
      </c>
      <c r="B11829" t="inlineStr">
        <is>
          <t>WN</t>
        </is>
      </c>
      <c r="C11829" s="9">
        <f>_xlfn.XLOOKUP(B11829,Carriers[Code],Carriers[Airline])</f>
        <v/>
      </c>
      <c r="D11829" t="n">
        <v>888</v>
      </c>
      <c r="E11829" t="inlineStr">
        <is>
          <t>DEN</t>
        </is>
      </c>
      <c r="F11829" s="10" t="n">
        <v>1645</v>
      </c>
      <c r="G11829" t="inlineStr">
        <is>
          <t>1600-1659</t>
        </is>
      </c>
      <c r="H11829" s="9">
        <f>INT(F11829/100)</f>
        <v/>
      </c>
      <c r="I11829" t="n">
        <v>89</v>
      </c>
      <c r="J11829" t="n">
        <v>1</v>
      </c>
      <c r="K11829" t="n">
        <v>197</v>
      </c>
      <c r="L11829" t="n">
        <v>1</v>
      </c>
      <c r="M11829" t="n">
        <v>0</v>
      </c>
      <c r="O11829" t="n">
        <v>0</v>
      </c>
      <c r="P11829" t="n">
        <v>0</v>
      </c>
      <c r="Q11829" t="n">
        <v>0</v>
      </c>
      <c r="R11829" t="n">
        <v>187</v>
      </c>
      <c r="S11829" t="n">
        <v>0</v>
      </c>
      <c r="T11829" t="n">
        <v>10</v>
      </c>
    </row>
    <row r="11830">
      <c r="A11830" s="8" t="n">
        <v>46231</v>
      </c>
      <c r="B11830" t="inlineStr">
        <is>
          <t>AA</t>
        </is>
      </c>
      <c r="C11830" s="9">
        <f>_xlfn.XLOOKUP(B11830,Carriers[Code],Carriers[Airline])</f>
        <v/>
      </c>
      <c r="D11830" t="n">
        <v>1573</v>
      </c>
      <c r="E11830" t="inlineStr">
        <is>
          <t>CLT</t>
        </is>
      </c>
      <c r="F11830" s="10" t="n">
        <v>1646</v>
      </c>
      <c r="G11830" t="inlineStr">
        <is>
          <t>1600-1659</t>
        </is>
      </c>
      <c r="H11830" s="9">
        <f>INT(F11830/100)</f>
        <v/>
      </c>
      <c r="I11830" t="n">
        <v>-1</v>
      </c>
      <c r="J11830" t="n">
        <v>0</v>
      </c>
      <c r="K11830" t="n">
        <v>78</v>
      </c>
      <c r="L11830" t="n">
        <v>1</v>
      </c>
      <c r="M11830" t="n">
        <v>0</v>
      </c>
      <c r="O11830" t="n">
        <v>0</v>
      </c>
      <c r="P11830" t="n">
        <v>0</v>
      </c>
      <c r="Q11830" t="n">
        <v>0</v>
      </c>
      <c r="R11830" t="n">
        <v>78</v>
      </c>
      <c r="S11830" t="n">
        <v>0</v>
      </c>
      <c r="T11830" t="n">
        <v>0</v>
      </c>
    </row>
    <row r="11831">
      <c r="A11831" s="8" t="n">
        <v>46231</v>
      </c>
      <c r="B11831" t="inlineStr">
        <is>
          <t>B6</t>
        </is>
      </c>
      <c r="C11831" s="9">
        <f>_xlfn.XLOOKUP(B11831,Carriers[Code],Carriers[Airline])</f>
        <v/>
      </c>
      <c r="D11831" t="n">
        <v>509</v>
      </c>
      <c r="E11831" t="inlineStr">
        <is>
          <t>JAX</t>
        </is>
      </c>
      <c r="F11831" s="10" t="n">
        <v>1650</v>
      </c>
      <c r="G11831" t="inlineStr">
        <is>
          <t>1600-1659</t>
        </is>
      </c>
      <c r="H11831" s="9">
        <f>INT(F11831/100)</f>
        <v/>
      </c>
      <c r="I11831" t="n">
        <v>-5</v>
      </c>
      <c r="J11831" t="n">
        <v>0</v>
      </c>
      <c r="K11831" t="n">
        <v>-9</v>
      </c>
      <c r="L11831" t="n">
        <v>0</v>
      </c>
      <c r="M11831" t="n">
        <v>0</v>
      </c>
      <c r="O11831" t="n">
        <v>0</v>
      </c>
    </row>
    <row r="11832">
      <c r="A11832" s="8" t="n">
        <v>46231</v>
      </c>
      <c r="B11832" t="inlineStr">
        <is>
          <t>AS</t>
        </is>
      </c>
      <c r="C11832" s="9">
        <f>_xlfn.XLOOKUP(B11832,Carriers[Code],Carriers[Airline])</f>
        <v/>
      </c>
      <c r="D11832" t="n">
        <v>1319</v>
      </c>
      <c r="E11832" t="inlineStr">
        <is>
          <t>PDX</t>
        </is>
      </c>
      <c r="F11832" s="10" t="n">
        <v>1654</v>
      </c>
      <c r="G11832" t="inlineStr">
        <is>
          <t>1600-1659</t>
        </is>
      </c>
      <c r="H11832" s="9">
        <f>INT(F11832/100)</f>
        <v/>
      </c>
      <c r="I11832" t="n">
        <v>85</v>
      </c>
      <c r="J11832" t="n">
        <v>1</v>
      </c>
      <c r="K11832" t="n">
        <v>138</v>
      </c>
      <c r="L11832" t="n">
        <v>1</v>
      </c>
      <c r="M11832" t="n">
        <v>0</v>
      </c>
      <c r="O11832" t="n">
        <v>0</v>
      </c>
      <c r="P11832" t="n">
        <v>0</v>
      </c>
      <c r="Q11832" t="n">
        <v>9</v>
      </c>
      <c r="R11832" t="n">
        <v>53</v>
      </c>
      <c r="S11832" t="n">
        <v>0</v>
      </c>
      <c r="T11832" t="n">
        <v>76</v>
      </c>
    </row>
    <row r="11833">
      <c r="A11833" s="8" t="n">
        <v>46231</v>
      </c>
      <c r="B11833" t="inlineStr">
        <is>
          <t>B6</t>
        </is>
      </c>
      <c r="C11833" s="9">
        <f>_xlfn.XLOOKUP(B11833,Carriers[Code],Carriers[Airline])</f>
        <v/>
      </c>
      <c r="D11833" t="n">
        <v>507</v>
      </c>
      <c r="E11833" t="inlineStr">
        <is>
          <t>BNA</t>
        </is>
      </c>
      <c r="F11833" s="10" t="n">
        <v>1655</v>
      </c>
      <c r="G11833" t="inlineStr">
        <is>
          <t>1600-1659</t>
        </is>
      </c>
      <c r="H11833" s="9">
        <f>INT(F11833/100)</f>
        <v/>
      </c>
      <c r="I11833" t="n">
        <v>8</v>
      </c>
      <c r="J11833" t="n">
        <v>0</v>
      </c>
      <c r="K11833" t="n">
        <v>20</v>
      </c>
      <c r="L11833" t="n">
        <v>1</v>
      </c>
      <c r="M11833" t="n">
        <v>0</v>
      </c>
      <c r="O11833" t="n">
        <v>0</v>
      </c>
      <c r="P11833" t="n">
        <v>0</v>
      </c>
      <c r="Q11833" t="n">
        <v>0</v>
      </c>
      <c r="R11833" t="n">
        <v>20</v>
      </c>
      <c r="S11833" t="n">
        <v>0</v>
      </c>
      <c r="T11833" t="n">
        <v>0</v>
      </c>
    </row>
    <row r="11834">
      <c r="A11834" s="8" t="n">
        <v>46231</v>
      </c>
      <c r="B11834" t="inlineStr">
        <is>
          <t>UA</t>
        </is>
      </c>
      <c r="C11834" s="9">
        <f>_xlfn.XLOOKUP(B11834,Carriers[Code],Carriers[Airline])</f>
        <v/>
      </c>
      <c r="D11834" t="n">
        <v>800</v>
      </c>
      <c r="E11834" t="inlineStr">
        <is>
          <t>DEN</t>
        </is>
      </c>
      <c r="F11834" s="10" t="n">
        <v>1657</v>
      </c>
      <c r="G11834" t="inlineStr">
        <is>
          <t>1600-1659</t>
        </is>
      </c>
      <c r="H11834" s="9">
        <f>INT(F11834/100)</f>
        <v/>
      </c>
      <c r="I11834" t="n">
        <v>163</v>
      </c>
      <c r="J11834" t="n">
        <v>1</v>
      </c>
      <c r="K11834" t="n">
        <v>219</v>
      </c>
      <c r="L11834" t="n">
        <v>1</v>
      </c>
      <c r="M11834" t="n">
        <v>0</v>
      </c>
      <c r="O11834" t="n">
        <v>0</v>
      </c>
      <c r="P11834" t="n">
        <v>0</v>
      </c>
      <c r="Q11834" t="n">
        <v>0</v>
      </c>
      <c r="R11834" t="n">
        <v>196</v>
      </c>
      <c r="S11834" t="n">
        <v>0</v>
      </c>
      <c r="T11834" t="n">
        <v>23</v>
      </c>
    </row>
    <row r="11835">
      <c r="A11835" s="8" t="n">
        <v>46231</v>
      </c>
      <c r="B11835" t="inlineStr">
        <is>
          <t>B6</t>
        </is>
      </c>
      <c r="C11835" s="9">
        <f>_xlfn.XLOOKUP(B11835,Carriers[Code],Carriers[Airline])</f>
        <v/>
      </c>
      <c r="D11835" t="n">
        <v>733</v>
      </c>
      <c r="E11835" t="inlineStr">
        <is>
          <t>SFO</t>
        </is>
      </c>
      <c r="F11835" s="10" t="n">
        <v>1700</v>
      </c>
      <c r="G11835" t="inlineStr">
        <is>
          <t>1700-1759</t>
        </is>
      </c>
      <c r="H11835" s="9">
        <f>INT(F11835/100)</f>
        <v/>
      </c>
      <c r="I11835" t="n">
        <v>36</v>
      </c>
      <c r="J11835" t="n">
        <v>1</v>
      </c>
      <c r="K11835" t="n">
        <v>113</v>
      </c>
      <c r="L11835" t="n">
        <v>1</v>
      </c>
      <c r="M11835" t="n">
        <v>0</v>
      </c>
      <c r="O11835" t="n">
        <v>0</v>
      </c>
      <c r="P11835" t="n">
        <v>14</v>
      </c>
      <c r="Q11835" t="n">
        <v>0</v>
      </c>
      <c r="R11835" t="n">
        <v>77</v>
      </c>
      <c r="S11835" t="n">
        <v>0</v>
      </c>
      <c r="T11835" t="n">
        <v>22</v>
      </c>
    </row>
    <row r="11836">
      <c r="A11836" s="8" t="n">
        <v>46231</v>
      </c>
      <c r="B11836" t="inlineStr">
        <is>
          <t>UA</t>
        </is>
      </c>
      <c r="C11836" s="9">
        <f>_xlfn.XLOOKUP(B11836,Carriers[Code],Carriers[Airline])</f>
        <v/>
      </c>
      <c r="D11836" t="n">
        <v>2040</v>
      </c>
      <c r="E11836" t="inlineStr">
        <is>
          <t>ORD</t>
        </is>
      </c>
      <c r="F11836" s="10" t="n">
        <v>1700</v>
      </c>
      <c r="G11836" t="inlineStr">
        <is>
          <t>1700-1759</t>
        </is>
      </c>
      <c r="H11836" s="9">
        <f>INT(F11836/100)</f>
        <v/>
      </c>
      <c r="I11836" t="n">
        <v>199</v>
      </c>
      <c r="J11836" t="n">
        <v>1</v>
      </c>
      <c r="K11836" t="n">
        <v>191</v>
      </c>
      <c r="L11836" t="n">
        <v>1</v>
      </c>
      <c r="M11836" t="n">
        <v>0</v>
      </c>
      <c r="O11836" t="n">
        <v>0</v>
      </c>
      <c r="P11836" t="n">
        <v>0</v>
      </c>
      <c r="Q11836" t="n">
        <v>191</v>
      </c>
      <c r="R11836" t="n">
        <v>0</v>
      </c>
      <c r="S11836" t="n">
        <v>0</v>
      </c>
      <c r="T11836" t="n">
        <v>0</v>
      </c>
    </row>
    <row r="11837">
      <c r="A11837" s="8" t="n">
        <v>46231</v>
      </c>
      <c r="B11837" t="inlineStr">
        <is>
          <t>WN</t>
        </is>
      </c>
      <c r="C11837" s="9">
        <f>_xlfn.XLOOKUP(B11837,Carriers[Code],Carriers[Airline])</f>
        <v/>
      </c>
      <c r="D11837" t="n">
        <v>1898</v>
      </c>
      <c r="E11837" t="inlineStr">
        <is>
          <t>BWI</t>
        </is>
      </c>
      <c r="F11837" s="10" t="n">
        <v>1700</v>
      </c>
      <c r="G11837" t="inlineStr">
        <is>
          <t>1700-1759</t>
        </is>
      </c>
      <c r="H11837" s="9">
        <f>INT(F11837/100)</f>
        <v/>
      </c>
      <c r="I11837" t="n">
        <v>310</v>
      </c>
      <c r="J11837" t="n">
        <v>1</v>
      </c>
      <c r="K11837" t="n">
        <v>316</v>
      </c>
      <c r="L11837" t="n">
        <v>1</v>
      </c>
      <c r="M11837" t="n">
        <v>0</v>
      </c>
      <c r="O11837" t="n">
        <v>0</v>
      </c>
      <c r="P11837" t="n">
        <v>0</v>
      </c>
      <c r="Q11837" t="n">
        <v>0</v>
      </c>
      <c r="R11837" t="n">
        <v>238</v>
      </c>
      <c r="S11837" t="n">
        <v>0</v>
      </c>
      <c r="T11837" t="n">
        <v>78</v>
      </c>
    </row>
    <row r="11838">
      <c r="A11838" s="8" t="n">
        <v>46231</v>
      </c>
      <c r="B11838" t="inlineStr">
        <is>
          <t>YX</t>
        </is>
      </c>
      <c r="C11838" s="9">
        <f>_xlfn.XLOOKUP(B11838,Carriers[Code],Carriers[Airline])</f>
        <v/>
      </c>
      <c r="D11838" t="n">
        <v>5620</v>
      </c>
      <c r="E11838" t="inlineStr">
        <is>
          <t>CVG</t>
        </is>
      </c>
      <c r="F11838" s="10" t="n">
        <v>1700</v>
      </c>
      <c r="G11838" t="inlineStr">
        <is>
          <t>1700-1759</t>
        </is>
      </c>
      <c r="H11838" s="9">
        <f>INT(F11838/100)</f>
        <v/>
      </c>
      <c r="M11838" t="n">
        <v>1</v>
      </c>
      <c r="N11838" t="inlineStr">
        <is>
          <t>A</t>
        </is>
      </c>
      <c r="O11838" t="n">
        <v>0</v>
      </c>
    </row>
    <row r="11839">
      <c r="A11839" s="8" t="n">
        <v>46231</v>
      </c>
      <c r="B11839" t="inlineStr">
        <is>
          <t>YX</t>
        </is>
      </c>
      <c r="C11839" s="9">
        <f>_xlfn.XLOOKUP(B11839,Carriers[Code],Carriers[Airline])</f>
        <v/>
      </c>
      <c r="D11839" t="n">
        <v>5721</v>
      </c>
      <c r="E11839" t="inlineStr">
        <is>
          <t>LGA</t>
        </is>
      </c>
      <c r="F11839" s="10" t="n">
        <v>1700</v>
      </c>
      <c r="G11839" t="inlineStr">
        <is>
          <t>1700-1759</t>
        </is>
      </c>
      <c r="H11839" s="9">
        <f>INT(F11839/100)</f>
        <v/>
      </c>
      <c r="M11839" t="n">
        <v>1</v>
      </c>
      <c r="N11839" t="inlineStr">
        <is>
          <t>A</t>
        </is>
      </c>
      <c r="O11839" t="n">
        <v>0</v>
      </c>
    </row>
    <row r="11840">
      <c r="A11840" s="8" t="n">
        <v>46231</v>
      </c>
      <c r="B11840" t="inlineStr">
        <is>
          <t>AA</t>
        </is>
      </c>
      <c r="C11840" s="9">
        <f>_xlfn.XLOOKUP(B11840,Carriers[Code],Carriers[Airline])</f>
        <v/>
      </c>
      <c r="D11840" t="n">
        <v>3309</v>
      </c>
      <c r="E11840" t="inlineStr">
        <is>
          <t>PHL</t>
        </is>
      </c>
      <c r="F11840" s="10" t="n">
        <v>1705</v>
      </c>
      <c r="G11840" t="inlineStr">
        <is>
          <t>1700-1759</t>
        </is>
      </c>
      <c r="H11840" s="9">
        <f>INT(F11840/100)</f>
        <v/>
      </c>
      <c r="M11840" t="n">
        <v>1</v>
      </c>
      <c r="N11840" t="inlineStr">
        <is>
          <t>B</t>
        </is>
      </c>
      <c r="O11840" t="n">
        <v>0</v>
      </c>
    </row>
    <row r="11841">
      <c r="A11841" s="8" t="n">
        <v>46231</v>
      </c>
      <c r="B11841" t="inlineStr">
        <is>
          <t>DL</t>
        </is>
      </c>
      <c r="C11841" s="9">
        <f>_xlfn.XLOOKUP(B11841,Carriers[Code],Carriers[Airline])</f>
        <v/>
      </c>
      <c r="D11841" t="n">
        <v>1655</v>
      </c>
      <c r="E11841" t="inlineStr">
        <is>
          <t>SFO</t>
        </is>
      </c>
      <c r="F11841" s="10" t="n">
        <v>1705</v>
      </c>
      <c r="G11841" t="inlineStr">
        <is>
          <t>1700-1759</t>
        </is>
      </c>
      <c r="H11841" s="9">
        <f>INT(F11841/100)</f>
        <v/>
      </c>
      <c r="I11841" t="n">
        <v>30</v>
      </c>
      <c r="J11841" t="n">
        <v>1</v>
      </c>
      <c r="K11841" t="n">
        <v>47</v>
      </c>
      <c r="L11841" t="n">
        <v>1</v>
      </c>
      <c r="M11841" t="n">
        <v>0</v>
      </c>
      <c r="O11841" t="n">
        <v>0</v>
      </c>
      <c r="P11841" t="n">
        <v>0</v>
      </c>
      <c r="Q11841" t="n">
        <v>0</v>
      </c>
      <c r="R11841" t="n">
        <v>31</v>
      </c>
      <c r="S11841" t="n">
        <v>0</v>
      </c>
      <c r="T11841" t="n">
        <v>16</v>
      </c>
    </row>
    <row r="11842">
      <c r="A11842" s="8" t="n">
        <v>46231</v>
      </c>
      <c r="B11842" t="inlineStr">
        <is>
          <t>YX</t>
        </is>
      </c>
      <c r="C11842" s="9">
        <f>_xlfn.XLOOKUP(B11842,Carriers[Code],Carriers[Airline])</f>
        <v/>
      </c>
      <c r="D11842" t="n">
        <v>5814</v>
      </c>
      <c r="E11842" t="inlineStr">
        <is>
          <t>JFK</t>
        </is>
      </c>
      <c r="F11842" s="10" t="n">
        <v>1705</v>
      </c>
      <c r="G11842" t="inlineStr">
        <is>
          <t>1700-1759</t>
        </is>
      </c>
      <c r="H11842" s="9">
        <f>INT(F11842/100)</f>
        <v/>
      </c>
      <c r="M11842" t="n">
        <v>1</v>
      </c>
      <c r="N11842" t="inlineStr">
        <is>
          <t>A</t>
        </is>
      </c>
      <c r="O11842" t="n">
        <v>0</v>
      </c>
    </row>
    <row r="11843">
      <c r="A11843" s="8" t="n">
        <v>46231</v>
      </c>
      <c r="B11843" t="inlineStr">
        <is>
          <t>AA</t>
        </is>
      </c>
      <c r="C11843" s="9">
        <f>_xlfn.XLOOKUP(B11843,Carriers[Code],Carriers[Airline])</f>
        <v/>
      </c>
      <c r="D11843" t="n">
        <v>3313</v>
      </c>
      <c r="E11843" t="inlineStr">
        <is>
          <t>PHX</t>
        </is>
      </c>
      <c r="F11843" s="10" t="n">
        <v>1707</v>
      </c>
      <c r="G11843" t="inlineStr">
        <is>
          <t>1700-1759</t>
        </is>
      </c>
      <c r="H11843" s="9">
        <f>INT(F11843/100)</f>
        <v/>
      </c>
      <c r="I11843" t="n">
        <v>4</v>
      </c>
      <c r="J11843" t="n">
        <v>0</v>
      </c>
      <c r="K11843" t="n">
        <v>8</v>
      </c>
      <c r="L11843" t="n">
        <v>0</v>
      </c>
      <c r="M11843" t="n">
        <v>0</v>
      </c>
      <c r="O11843" t="n">
        <v>0</v>
      </c>
    </row>
    <row r="11844">
      <c r="A11844" s="8" t="n">
        <v>46231</v>
      </c>
      <c r="B11844" t="inlineStr">
        <is>
          <t>B6</t>
        </is>
      </c>
      <c r="C11844" s="9">
        <f>_xlfn.XLOOKUP(B11844,Carriers[Code],Carriers[Airline])</f>
        <v/>
      </c>
      <c r="D11844" t="n">
        <v>811</v>
      </c>
      <c r="E11844" t="inlineStr">
        <is>
          <t>ORD</t>
        </is>
      </c>
      <c r="F11844" s="10" t="n">
        <v>1710</v>
      </c>
      <c r="G11844" t="inlineStr">
        <is>
          <t>1700-1759</t>
        </is>
      </c>
      <c r="H11844" s="9">
        <f>INT(F11844/100)</f>
        <v/>
      </c>
      <c r="M11844" t="n">
        <v>1</v>
      </c>
      <c r="N11844" t="inlineStr">
        <is>
          <t>B</t>
        </is>
      </c>
      <c r="O11844" t="n">
        <v>0</v>
      </c>
    </row>
    <row r="11845">
      <c r="A11845" s="8" t="n">
        <v>46231</v>
      </c>
      <c r="B11845" t="inlineStr">
        <is>
          <t>B6</t>
        </is>
      </c>
      <c r="C11845" s="9">
        <f>_xlfn.XLOOKUP(B11845,Carriers[Code],Carriers[Airline])</f>
        <v/>
      </c>
      <c r="D11845" t="n">
        <v>1955</v>
      </c>
      <c r="E11845" t="inlineStr">
        <is>
          <t>DCA</t>
        </is>
      </c>
      <c r="F11845" s="10" t="n">
        <v>1710</v>
      </c>
      <c r="G11845" t="inlineStr">
        <is>
          <t>1700-1759</t>
        </is>
      </c>
      <c r="H11845" s="9">
        <f>INT(F11845/100)</f>
        <v/>
      </c>
      <c r="M11845" t="n">
        <v>1</v>
      </c>
      <c r="N11845" t="inlineStr">
        <is>
          <t>C</t>
        </is>
      </c>
      <c r="O11845" t="n">
        <v>0</v>
      </c>
    </row>
    <row r="11846">
      <c r="A11846" s="8" t="n">
        <v>46231</v>
      </c>
      <c r="B11846" t="inlineStr">
        <is>
          <t>DL</t>
        </is>
      </c>
      <c r="C11846" s="9">
        <f>_xlfn.XLOOKUP(B11846,Carriers[Code],Carriers[Airline])</f>
        <v/>
      </c>
      <c r="D11846" t="n">
        <v>571</v>
      </c>
      <c r="E11846" t="inlineStr">
        <is>
          <t>SAN</t>
        </is>
      </c>
      <c r="F11846" s="10" t="n">
        <v>1710</v>
      </c>
      <c r="G11846" t="inlineStr">
        <is>
          <t>1700-1759</t>
        </is>
      </c>
      <c r="H11846" s="9">
        <f>INT(F11846/100)</f>
        <v/>
      </c>
      <c r="I11846" t="n">
        <v>15</v>
      </c>
      <c r="J11846" t="n">
        <v>1</v>
      </c>
      <c r="K11846" t="n">
        <v>48</v>
      </c>
      <c r="L11846" t="n">
        <v>1</v>
      </c>
      <c r="M11846" t="n">
        <v>0</v>
      </c>
      <c r="O11846" t="n">
        <v>0</v>
      </c>
      <c r="P11846" t="n">
        <v>0</v>
      </c>
      <c r="Q11846" t="n">
        <v>0</v>
      </c>
      <c r="R11846" t="n">
        <v>36</v>
      </c>
      <c r="S11846" t="n">
        <v>0</v>
      </c>
      <c r="T11846" t="n">
        <v>12</v>
      </c>
    </row>
    <row r="11847">
      <c r="A11847" s="8" t="n">
        <v>46231</v>
      </c>
      <c r="B11847" t="inlineStr">
        <is>
          <t>YX</t>
        </is>
      </c>
      <c r="C11847" s="9">
        <f>_xlfn.XLOOKUP(B11847,Carriers[Code],Carriers[Airline])</f>
        <v/>
      </c>
      <c r="D11847" t="n">
        <v>4678</v>
      </c>
      <c r="E11847" t="inlineStr">
        <is>
          <t>STL</t>
        </is>
      </c>
      <c r="F11847" s="10" t="n">
        <v>1712</v>
      </c>
      <c r="G11847" t="inlineStr">
        <is>
          <t>1700-1759</t>
        </is>
      </c>
      <c r="H11847" s="9">
        <f>INT(F11847/100)</f>
        <v/>
      </c>
      <c r="M11847" t="n">
        <v>1</v>
      </c>
      <c r="N11847" t="inlineStr">
        <is>
          <t>B</t>
        </is>
      </c>
      <c r="O11847" t="n">
        <v>0</v>
      </c>
    </row>
    <row r="11848">
      <c r="A11848" s="8" t="n">
        <v>46231</v>
      </c>
      <c r="B11848" t="inlineStr">
        <is>
          <t>DL</t>
        </is>
      </c>
      <c r="C11848" s="9">
        <f>_xlfn.XLOOKUP(B11848,Carriers[Code],Carriers[Airline])</f>
        <v/>
      </c>
      <c r="D11848" t="n">
        <v>1432</v>
      </c>
      <c r="E11848" t="inlineStr">
        <is>
          <t>DTW</t>
        </is>
      </c>
      <c r="F11848" s="10" t="n">
        <v>1715</v>
      </c>
      <c r="G11848" t="inlineStr">
        <is>
          <t>1700-1759</t>
        </is>
      </c>
      <c r="H11848" s="9">
        <f>INT(F11848/100)</f>
        <v/>
      </c>
      <c r="I11848" t="n">
        <v>146</v>
      </c>
      <c r="J11848" t="n">
        <v>1</v>
      </c>
      <c r="K11848" t="n">
        <v>132</v>
      </c>
      <c r="L11848" t="n">
        <v>1</v>
      </c>
      <c r="M11848" t="n">
        <v>0</v>
      </c>
      <c r="O11848" t="n">
        <v>0</v>
      </c>
      <c r="P11848" t="n">
        <v>0</v>
      </c>
      <c r="Q11848" t="n">
        <v>0</v>
      </c>
      <c r="R11848" t="n">
        <v>125</v>
      </c>
      <c r="S11848" t="n">
        <v>0</v>
      </c>
      <c r="T11848" t="n">
        <v>7</v>
      </c>
    </row>
    <row r="11849">
      <c r="A11849" s="8" t="n">
        <v>46231</v>
      </c>
      <c r="B11849" t="inlineStr">
        <is>
          <t>DL</t>
        </is>
      </c>
      <c r="C11849" s="9">
        <f>_xlfn.XLOOKUP(B11849,Carriers[Code],Carriers[Airline])</f>
        <v/>
      </c>
      <c r="D11849" t="n">
        <v>2782</v>
      </c>
      <c r="E11849" t="inlineStr">
        <is>
          <t>RDU</t>
        </is>
      </c>
      <c r="F11849" s="10" t="n">
        <v>1715</v>
      </c>
      <c r="G11849" t="inlineStr">
        <is>
          <t>1700-1759</t>
        </is>
      </c>
      <c r="H11849" s="9">
        <f>INT(F11849/100)</f>
        <v/>
      </c>
      <c r="I11849" t="n">
        <v>-2</v>
      </c>
      <c r="J11849" t="n">
        <v>0</v>
      </c>
      <c r="K11849" t="n">
        <v>-28</v>
      </c>
      <c r="L11849" t="n">
        <v>0</v>
      </c>
      <c r="M11849" t="n">
        <v>0</v>
      </c>
      <c r="O11849" t="n">
        <v>0</v>
      </c>
    </row>
    <row r="11850">
      <c r="A11850" s="8" t="n">
        <v>46231</v>
      </c>
      <c r="B11850" t="inlineStr">
        <is>
          <t>YX</t>
        </is>
      </c>
      <c r="C11850" s="9">
        <f>_xlfn.XLOOKUP(B11850,Carriers[Code],Carriers[Airline])</f>
        <v/>
      </c>
      <c r="D11850" t="n">
        <v>4585</v>
      </c>
      <c r="E11850" t="inlineStr">
        <is>
          <t>IND</t>
        </is>
      </c>
      <c r="F11850" s="10" t="n">
        <v>1718</v>
      </c>
      <c r="G11850" t="inlineStr">
        <is>
          <t>1700-1759</t>
        </is>
      </c>
      <c r="H11850" s="9">
        <f>INT(F11850/100)</f>
        <v/>
      </c>
      <c r="M11850" t="n">
        <v>1</v>
      </c>
      <c r="N11850" t="inlineStr">
        <is>
          <t>B</t>
        </is>
      </c>
      <c r="O11850" t="n">
        <v>0</v>
      </c>
    </row>
    <row r="11851">
      <c r="A11851" s="8" t="n">
        <v>46231</v>
      </c>
      <c r="B11851" t="inlineStr">
        <is>
          <t>YX</t>
        </is>
      </c>
      <c r="C11851" s="9">
        <f>_xlfn.XLOOKUP(B11851,Carriers[Code],Carriers[Airline])</f>
        <v/>
      </c>
      <c r="D11851" t="n">
        <v>5714</v>
      </c>
      <c r="E11851" t="inlineStr">
        <is>
          <t>PHL</t>
        </is>
      </c>
      <c r="F11851" s="10" t="n">
        <v>1720</v>
      </c>
      <c r="G11851" t="inlineStr">
        <is>
          <t>1700-1759</t>
        </is>
      </c>
      <c r="H11851" s="9">
        <f>INT(F11851/100)</f>
        <v/>
      </c>
      <c r="M11851" t="n">
        <v>1</v>
      </c>
      <c r="N11851" t="inlineStr">
        <is>
          <t>A</t>
        </is>
      </c>
      <c r="O11851" t="n">
        <v>0</v>
      </c>
    </row>
    <row r="11852">
      <c r="A11852" s="8" t="n">
        <v>46231</v>
      </c>
      <c r="B11852" t="inlineStr">
        <is>
          <t>AA</t>
        </is>
      </c>
      <c r="C11852" s="9">
        <f>_xlfn.XLOOKUP(B11852,Carriers[Code],Carriers[Airline])</f>
        <v/>
      </c>
      <c r="D11852" t="n">
        <v>1557</v>
      </c>
      <c r="E11852" t="inlineStr">
        <is>
          <t>DCA</t>
        </is>
      </c>
      <c r="F11852" s="10" t="n">
        <v>1723</v>
      </c>
      <c r="G11852" t="inlineStr">
        <is>
          <t>1700-1759</t>
        </is>
      </c>
      <c r="H11852" s="9">
        <f>INT(F11852/100)</f>
        <v/>
      </c>
      <c r="I11852" t="n">
        <v>191</v>
      </c>
      <c r="J11852" t="n">
        <v>1</v>
      </c>
      <c r="K11852" t="n">
        <v>251</v>
      </c>
      <c r="L11852" t="n">
        <v>1</v>
      </c>
      <c r="M11852" t="n">
        <v>0</v>
      </c>
      <c r="O11852" t="n">
        <v>0</v>
      </c>
      <c r="P11852" t="n">
        <v>0</v>
      </c>
      <c r="Q11852" t="n">
        <v>0</v>
      </c>
      <c r="R11852" t="n">
        <v>251</v>
      </c>
      <c r="S11852" t="n">
        <v>0</v>
      </c>
      <c r="T11852" t="n">
        <v>0</v>
      </c>
    </row>
    <row r="11853">
      <c r="A11853" s="8" t="n">
        <v>46231</v>
      </c>
      <c r="B11853" t="inlineStr">
        <is>
          <t>WN</t>
        </is>
      </c>
      <c r="C11853" s="9">
        <f>_xlfn.XLOOKUP(B11853,Carriers[Code],Carriers[Airline])</f>
        <v/>
      </c>
      <c r="D11853" t="n">
        <v>3911</v>
      </c>
      <c r="E11853" t="inlineStr">
        <is>
          <t>MDW</t>
        </is>
      </c>
      <c r="F11853" s="10" t="n">
        <v>1730</v>
      </c>
      <c r="G11853" t="inlineStr">
        <is>
          <t>1700-1759</t>
        </is>
      </c>
      <c r="H11853" s="9">
        <f>INT(F11853/100)</f>
        <v/>
      </c>
      <c r="I11853" t="n">
        <v>109</v>
      </c>
      <c r="J11853" t="n">
        <v>1</v>
      </c>
      <c r="K11853" t="n">
        <v>91</v>
      </c>
      <c r="L11853" t="n">
        <v>1</v>
      </c>
      <c r="M11853" t="n">
        <v>0</v>
      </c>
      <c r="O11853" t="n">
        <v>0</v>
      </c>
      <c r="P11853" t="n">
        <v>0</v>
      </c>
      <c r="Q11853" t="n">
        <v>0</v>
      </c>
      <c r="R11853" t="n">
        <v>57</v>
      </c>
      <c r="S11853" t="n">
        <v>0</v>
      </c>
      <c r="T11853" t="n">
        <v>34</v>
      </c>
    </row>
    <row r="11854">
      <c r="A11854" s="8" t="n">
        <v>46231</v>
      </c>
      <c r="B11854" t="inlineStr">
        <is>
          <t>AA</t>
        </is>
      </c>
      <c r="C11854" s="9">
        <f>_xlfn.XLOOKUP(B11854,Carriers[Code],Carriers[Airline])</f>
        <v/>
      </c>
      <c r="D11854" t="n">
        <v>1578</v>
      </c>
      <c r="E11854" t="inlineStr">
        <is>
          <t>LAX</t>
        </is>
      </c>
      <c r="F11854" s="10" t="n">
        <v>1733</v>
      </c>
      <c r="G11854" t="inlineStr">
        <is>
          <t>1700-1759</t>
        </is>
      </c>
      <c r="H11854" s="9">
        <f>INT(F11854/100)</f>
        <v/>
      </c>
      <c r="I11854" t="n">
        <v>158</v>
      </c>
      <c r="J11854" t="n">
        <v>1</v>
      </c>
      <c r="K11854" t="n">
        <v>154</v>
      </c>
      <c r="L11854" t="n">
        <v>1</v>
      </c>
      <c r="M11854" t="n">
        <v>0</v>
      </c>
      <c r="O11854" t="n">
        <v>0</v>
      </c>
      <c r="P11854" t="n">
        <v>83</v>
      </c>
      <c r="Q11854" t="n">
        <v>0</v>
      </c>
      <c r="R11854" t="n">
        <v>0</v>
      </c>
      <c r="S11854" t="n">
        <v>0</v>
      </c>
      <c r="T11854" t="n">
        <v>71</v>
      </c>
    </row>
    <row r="11855">
      <c r="A11855" s="8" t="n">
        <v>46231</v>
      </c>
      <c r="B11855" t="inlineStr">
        <is>
          <t>UA</t>
        </is>
      </c>
      <c r="C11855" s="9">
        <f>_xlfn.XLOOKUP(B11855,Carriers[Code],Carriers[Airline])</f>
        <v/>
      </c>
      <c r="D11855" t="n">
        <v>1392</v>
      </c>
      <c r="E11855" t="inlineStr">
        <is>
          <t>IAH</t>
        </is>
      </c>
      <c r="F11855" s="10" t="n">
        <v>1735</v>
      </c>
      <c r="G11855" t="inlineStr">
        <is>
          <t>1700-1759</t>
        </is>
      </c>
      <c r="H11855" s="9">
        <f>INT(F11855/100)</f>
        <v/>
      </c>
      <c r="I11855" t="n">
        <v>86</v>
      </c>
      <c r="J11855" t="n">
        <v>1</v>
      </c>
      <c r="K11855" t="n">
        <v>86</v>
      </c>
      <c r="L11855" t="n">
        <v>1</v>
      </c>
      <c r="M11855" t="n">
        <v>0</v>
      </c>
      <c r="O11855" t="n">
        <v>0</v>
      </c>
      <c r="P11855" t="n">
        <v>0</v>
      </c>
      <c r="Q11855" t="n">
        <v>0</v>
      </c>
      <c r="R11855" t="n">
        <v>22</v>
      </c>
      <c r="S11855" t="n">
        <v>0</v>
      </c>
      <c r="T11855" t="n">
        <v>64</v>
      </c>
    </row>
    <row r="11856">
      <c r="A11856" s="8" t="n">
        <v>46231</v>
      </c>
      <c r="B11856" t="inlineStr">
        <is>
          <t>AA</t>
        </is>
      </c>
      <c r="C11856" s="9">
        <f>_xlfn.XLOOKUP(B11856,Carriers[Code],Carriers[Airline])</f>
        <v/>
      </c>
      <c r="D11856" t="n">
        <v>1592</v>
      </c>
      <c r="E11856" t="inlineStr">
        <is>
          <t>ORD</t>
        </is>
      </c>
      <c r="F11856" s="10" t="n">
        <v>1738</v>
      </c>
      <c r="G11856" t="inlineStr">
        <is>
          <t>1700-1759</t>
        </is>
      </c>
      <c r="H11856" s="9">
        <f>INT(F11856/100)</f>
        <v/>
      </c>
      <c r="I11856" t="n">
        <v>121</v>
      </c>
      <c r="J11856" t="n">
        <v>1</v>
      </c>
      <c r="K11856" t="n">
        <v>106</v>
      </c>
      <c r="L11856" t="n">
        <v>1</v>
      </c>
      <c r="M11856" t="n">
        <v>0</v>
      </c>
      <c r="O11856" t="n">
        <v>0</v>
      </c>
      <c r="P11856" t="n">
        <v>85</v>
      </c>
      <c r="Q11856" t="n">
        <v>0</v>
      </c>
      <c r="R11856" t="n">
        <v>0</v>
      </c>
      <c r="S11856" t="n">
        <v>0</v>
      </c>
      <c r="T11856" t="n">
        <v>21</v>
      </c>
    </row>
    <row r="11857">
      <c r="A11857" s="8" t="n">
        <v>46231</v>
      </c>
      <c r="B11857" t="inlineStr">
        <is>
          <t>B6</t>
        </is>
      </c>
      <c r="C11857" s="9">
        <f>_xlfn.XLOOKUP(B11857,Carriers[Code],Carriers[Airline])</f>
        <v/>
      </c>
      <c r="D11857" t="n">
        <v>1115</v>
      </c>
      <c r="E11857" t="inlineStr">
        <is>
          <t>BUF</t>
        </is>
      </c>
      <c r="F11857" s="10" t="n">
        <v>1740</v>
      </c>
      <c r="G11857" t="inlineStr">
        <is>
          <t>1700-1759</t>
        </is>
      </c>
      <c r="H11857" s="9">
        <f>INT(F11857/100)</f>
        <v/>
      </c>
      <c r="I11857" t="n">
        <v>164</v>
      </c>
      <c r="J11857" t="n">
        <v>1</v>
      </c>
      <c r="K11857" t="n">
        <v>166</v>
      </c>
      <c r="L11857" t="n">
        <v>1</v>
      </c>
      <c r="M11857" t="n">
        <v>0</v>
      </c>
      <c r="O11857" t="n">
        <v>0</v>
      </c>
      <c r="P11857" t="n">
        <v>0</v>
      </c>
      <c r="Q11857" t="n">
        <v>164</v>
      </c>
      <c r="R11857" t="n">
        <v>2</v>
      </c>
      <c r="S11857" t="n">
        <v>0</v>
      </c>
      <c r="T11857" t="n">
        <v>0</v>
      </c>
    </row>
    <row r="11858">
      <c r="A11858" s="8" t="n">
        <v>46231</v>
      </c>
      <c r="B11858" t="inlineStr">
        <is>
          <t>B6</t>
        </is>
      </c>
      <c r="C11858" s="9">
        <f>_xlfn.XLOOKUP(B11858,Carriers[Code],Carriers[Airline])</f>
        <v/>
      </c>
      <c r="D11858" t="n">
        <v>1387</v>
      </c>
      <c r="E11858" t="inlineStr">
        <is>
          <t>LAX</t>
        </is>
      </c>
      <c r="F11858" s="10" t="n">
        <v>1742</v>
      </c>
      <c r="G11858" t="inlineStr">
        <is>
          <t>1700-1759</t>
        </is>
      </c>
      <c r="H11858" s="9">
        <f>INT(F11858/100)</f>
        <v/>
      </c>
      <c r="I11858" t="n">
        <v>39</v>
      </c>
      <c r="J11858" t="n">
        <v>1</v>
      </c>
      <c r="K11858" t="n">
        <v>69</v>
      </c>
      <c r="L11858" t="n">
        <v>1</v>
      </c>
      <c r="M11858" t="n">
        <v>0</v>
      </c>
      <c r="O11858" t="n">
        <v>0</v>
      </c>
      <c r="P11858" t="n">
        <v>0</v>
      </c>
      <c r="Q11858" t="n">
        <v>39</v>
      </c>
      <c r="R11858" t="n">
        <v>30</v>
      </c>
      <c r="S11858" t="n">
        <v>0</v>
      </c>
      <c r="T11858" t="n">
        <v>0</v>
      </c>
    </row>
    <row r="11859">
      <c r="A11859" s="8" t="n">
        <v>46231</v>
      </c>
      <c r="B11859" t="inlineStr">
        <is>
          <t>UA</t>
        </is>
      </c>
      <c r="C11859" s="9">
        <f>_xlfn.XLOOKUP(B11859,Carriers[Code],Carriers[Airline])</f>
        <v/>
      </c>
      <c r="D11859" t="n">
        <v>1647</v>
      </c>
      <c r="E11859" t="inlineStr">
        <is>
          <t>EWR</t>
        </is>
      </c>
      <c r="F11859" s="10" t="n">
        <v>1744</v>
      </c>
      <c r="G11859" t="inlineStr">
        <is>
          <t>1700-1759</t>
        </is>
      </c>
      <c r="H11859" s="9">
        <f>INT(F11859/100)</f>
        <v/>
      </c>
      <c r="I11859" t="n">
        <v>380</v>
      </c>
      <c r="J11859" t="n">
        <v>1</v>
      </c>
      <c r="K11859" t="n">
        <v>410</v>
      </c>
      <c r="L11859" t="n">
        <v>1</v>
      </c>
      <c r="M11859" t="n">
        <v>0</v>
      </c>
      <c r="O11859" t="n">
        <v>0</v>
      </c>
      <c r="P11859" t="n">
        <v>0</v>
      </c>
      <c r="Q11859" t="n">
        <v>0</v>
      </c>
      <c r="R11859" t="n">
        <v>205</v>
      </c>
      <c r="S11859" t="n">
        <v>0</v>
      </c>
      <c r="T11859" t="n">
        <v>205</v>
      </c>
    </row>
    <row r="11860">
      <c r="A11860" s="8" t="n">
        <v>46231</v>
      </c>
      <c r="B11860" t="inlineStr">
        <is>
          <t>WN</t>
        </is>
      </c>
      <c r="C11860" s="9">
        <f>_xlfn.XLOOKUP(B11860,Carriers[Code],Carriers[Airline])</f>
        <v/>
      </c>
      <c r="D11860" t="n">
        <v>737</v>
      </c>
      <c r="E11860" t="inlineStr">
        <is>
          <t>DAL</t>
        </is>
      </c>
      <c r="F11860" s="10" t="n">
        <v>1745</v>
      </c>
      <c r="G11860" t="inlineStr">
        <is>
          <t>1700-1759</t>
        </is>
      </c>
      <c r="H11860" s="9">
        <f>INT(F11860/100)</f>
        <v/>
      </c>
      <c r="I11860" t="n">
        <v>110</v>
      </c>
      <c r="J11860" t="n">
        <v>1</v>
      </c>
      <c r="K11860" t="n">
        <v>91</v>
      </c>
      <c r="L11860" t="n">
        <v>1</v>
      </c>
      <c r="M11860" t="n">
        <v>0</v>
      </c>
      <c r="O11860" t="n">
        <v>0</v>
      </c>
      <c r="P11860" t="n">
        <v>18</v>
      </c>
      <c r="Q11860" t="n">
        <v>0</v>
      </c>
      <c r="R11860" t="n">
        <v>0</v>
      </c>
      <c r="S11860" t="n">
        <v>0</v>
      </c>
      <c r="T11860" t="n">
        <v>73</v>
      </c>
    </row>
    <row r="11861">
      <c r="A11861" s="8" t="n">
        <v>46231</v>
      </c>
      <c r="B11861" t="inlineStr">
        <is>
          <t>YX</t>
        </is>
      </c>
      <c r="C11861" s="9">
        <f>_xlfn.XLOOKUP(B11861,Carriers[Code],Carriers[Airline])</f>
        <v/>
      </c>
      <c r="D11861" t="n">
        <v>5616</v>
      </c>
      <c r="E11861" t="inlineStr">
        <is>
          <t>IND</t>
        </is>
      </c>
      <c r="F11861" s="10" t="n">
        <v>1745</v>
      </c>
      <c r="G11861" t="inlineStr">
        <is>
          <t>1700-1759</t>
        </is>
      </c>
      <c r="H11861" s="9">
        <f>INT(F11861/100)</f>
        <v/>
      </c>
      <c r="I11861" t="n">
        <v>35</v>
      </c>
      <c r="J11861" t="n">
        <v>1</v>
      </c>
      <c r="K11861" t="n">
        <v>49</v>
      </c>
      <c r="L11861" t="n">
        <v>1</v>
      </c>
      <c r="M11861" t="n">
        <v>0</v>
      </c>
      <c r="O11861" t="n">
        <v>0</v>
      </c>
      <c r="P11861" t="n">
        <v>0</v>
      </c>
      <c r="Q11861" t="n">
        <v>0</v>
      </c>
      <c r="R11861" t="n">
        <v>25</v>
      </c>
      <c r="S11861" t="n">
        <v>0</v>
      </c>
      <c r="T11861" t="n">
        <v>24</v>
      </c>
    </row>
    <row r="11862">
      <c r="A11862" s="8" t="n">
        <v>46231</v>
      </c>
      <c r="B11862" t="inlineStr">
        <is>
          <t>YX</t>
        </is>
      </c>
      <c r="C11862" s="9">
        <f>_xlfn.XLOOKUP(B11862,Carriers[Code],Carriers[Airline])</f>
        <v/>
      </c>
      <c r="D11862" t="n">
        <v>4390</v>
      </c>
      <c r="E11862" t="inlineStr">
        <is>
          <t>JFK</t>
        </is>
      </c>
      <c r="F11862" s="10" t="n">
        <v>1746</v>
      </c>
      <c r="G11862" t="inlineStr">
        <is>
          <t>1700-1759</t>
        </is>
      </c>
      <c r="H11862" s="9">
        <f>INT(F11862/100)</f>
        <v/>
      </c>
      <c r="M11862" t="n">
        <v>1</v>
      </c>
      <c r="N11862" t="inlineStr">
        <is>
          <t>B</t>
        </is>
      </c>
      <c r="O11862" t="n">
        <v>0</v>
      </c>
    </row>
    <row r="11863">
      <c r="A11863" s="8" t="n">
        <v>46231</v>
      </c>
      <c r="B11863" t="inlineStr">
        <is>
          <t>DL</t>
        </is>
      </c>
      <c r="C11863" s="9">
        <f>_xlfn.XLOOKUP(B11863,Carriers[Code],Carriers[Airline])</f>
        <v/>
      </c>
      <c r="D11863" t="n">
        <v>514</v>
      </c>
      <c r="E11863" t="inlineStr">
        <is>
          <t>PHX</t>
        </is>
      </c>
      <c r="F11863" s="10" t="n">
        <v>1750</v>
      </c>
      <c r="G11863" t="inlineStr">
        <is>
          <t>1700-1759</t>
        </is>
      </c>
      <c r="H11863" s="9">
        <f>INT(F11863/100)</f>
        <v/>
      </c>
      <c r="I11863" t="n">
        <v>34</v>
      </c>
      <c r="J11863" t="n">
        <v>1</v>
      </c>
      <c r="K11863" t="n">
        <v>33</v>
      </c>
      <c r="L11863" t="n">
        <v>1</v>
      </c>
      <c r="M11863" t="n">
        <v>0</v>
      </c>
      <c r="O11863" t="n">
        <v>0</v>
      </c>
      <c r="P11863" t="n">
        <v>0</v>
      </c>
      <c r="Q11863" t="n">
        <v>0</v>
      </c>
      <c r="R11863" t="n">
        <v>16</v>
      </c>
      <c r="S11863" t="n">
        <v>0</v>
      </c>
      <c r="T11863" t="n">
        <v>17</v>
      </c>
    </row>
    <row r="11864">
      <c r="A11864" s="8" t="n">
        <v>46231</v>
      </c>
      <c r="B11864" t="inlineStr">
        <is>
          <t>YX</t>
        </is>
      </c>
      <c r="C11864" s="9">
        <f>_xlfn.XLOOKUP(B11864,Carriers[Code],Carriers[Airline])</f>
        <v/>
      </c>
      <c r="D11864" t="n">
        <v>5667</v>
      </c>
      <c r="E11864" t="inlineStr">
        <is>
          <t>DCA</t>
        </is>
      </c>
      <c r="F11864" s="10" t="n">
        <v>1750</v>
      </c>
      <c r="G11864" t="inlineStr">
        <is>
          <t>1700-1759</t>
        </is>
      </c>
      <c r="H11864" s="9">
        <f>INT(F11864/100)</f>
        <v/>
      </c>
      <c r="M11864" t="n">
        <v>1</v>
      </c>
      <c r="N11864" t="inlineStr">
        <is>
          <t>A</t>
        </is>
      </c>
      <c r="O11864" t="n">
        <v>0</v>
      </c>
    </row>
    <row r="11865">
      <c r="A11865" s="8" t="n">
        <v>46231</v>
      </c>
      <c r="B11865" t="inlineStr">
        <is>
          <t>YX</t>
        </is>
      </c>
      <c r="C11865" s="9">
        <f>_xlfn.XLOOKUP(B11865,Carriers[Code],Carriers[Airline])</f>
        <v/>
      </c>
      <c r="D11865" t="n">
        <v>4632</v>
      </c>
      <c r="E11865" t="inlineStr">
        <is>
          <t>LGA</t>
        </is>
      </c>
      <c r="F11865" s="10" t="n">
        <v>1751</v>
      </c>
      <c r="G11865" t="inlineStr">
        <is>
          <t>1700-1759</t>
        </is>
      </c>
      <c r="H11865" s="9">
        <f>INT(F11865/100)</f>
        <v/>
      </c>
      <c r="M11865" t="n">
        <v>1</v>
      </c>
      <c r="N11865" t="inlineStr">
        <is>
          <t>B</t>
        </is>
      </c>
      <c r="O11865" t="n">
        <v>0</v>
      </c>
    </row>
    <row r="11866">
      <c r="A11866" s="8" t="n">
        <v>46231</v>
      </c>
      <c r="B11866" t="inlineStr">
        <is>
          <t>AA</t>
        </is>
      </c>
      <c r="C11866" s="9">
        <f>_xlfn.XLOOKUP(B11866,Carriers[Code],Carriers[Airline])</f>
        <v/>
      </c>
      <c r="D11866" t="n">
        <v>1577</v>
      </c>
      <c r="E11866" t="inlineStr">
        <is>
          <t>DFW</t>
        </is>
      </c>
      <c r="F11866" s="10" t="n">
        <v>1752</v>
      </c>
      <c r="G11866" t="inlineStr">
        <is>
          <t>1700-1759</t>
        </is>
      </c>
      <c r="H11866" s="9">
        <f>INT(F11866/100)</f>
        <v/>
      </c>
      <c r="I11866" t="n">
        <v>96</v>
      </c>
      <c r="J11866" t="n">
        <v>1</v>
      </c>
      <c r="K11866" t="n">
        <v>103</v>
      </c>
      <c r="L11866" t="n">
        <v>1</v>
      </c>
      <c r="M11866" t="n">
        <v>0</v>
      </c>
      <c r="O11866" t="n">
        <v>0</v>
      </c>
      <c r="P11866" t="n">
        <v>87</v>
      </c>
      <c r="Q11866" t="n">
        <v>0</v>
      </c>
      <c r="R11866" t="n">
        <v>7</v>
      </c>
      <c r="S11866" t="n">
        <v>0</v>
      </c>
      <c r="T11866" t="n">
        <v>9</v>
      </c>
    </row>
    <row r="11867">
      <c r="A11867" s="8" t="n">
        <v>46231</v>
      </c>
      <c r="B11867" t="inlineStr">
        <is>
          <t>B6</t>
        </is>
      </c>
      <c r="C11867" s="9">
        <f>_xlfn.XLOOKUP(B11867,Carriers[Code],Carriers[Airline])</f>
        <v/>
      </c>
      <c r="D11867" t="n">
        <v>2185</v>
      </c>
      <c r="E11867" t="inlineStr">
        <is>
          <t>PIT</t>
        </is>
      </c>
      <c r="F11867" s="10" t="n">
        <v>1753</v>
      </c>
      <c r="G11867" t="inlineStr">
        <is>
          <t>1700-1759</t>
        </is>
      </c>
      <c r="H11867" s="9">
        <f>INT(F11867/100)</f>
        <v/>
      </c>
      <c r="I11867" t="n">
        <v>70</v>
      </c>
      <c r="J11867" t="n">
        <v>1</v>
      </c>
      <c r="K11867" t="n">
        <v>66</v>
      </c>
      <c r="L11867" t="n">
        <v>1</v>
      </c>
      <c r="M11867" t="n">
        <v>0</v>
      </c>
      <c r="O11867" t="n">
        <v>0</v>
      </c>
      <c r="P11867" t="n">
        <v>0</v>
      </c>
      <c r="Q11867" t="n">
        <v>0</v>
      </c>
      <c r="R11867" t="n">
        <v>66</v>
      </c>
      <c r="S11867" t="n">
        <v>0</v>
      </c>
      <c r="T11867" t="n">
        <v>0</v>
      </c>
    </row>
    <row r="11868">
      <c r="A11868" s="8" t="n">
        <v>46231</v>
      </c>
      <c r="B11868" t="inlineStr">
        <is>
          <t>AA</t>
        </is>
      </c>
      <c r="C11868" s="9">
        <f>_xlfn.XLOOKUP(B11868,Carriers[Code],Carriers[Airline])</f>
        <v/>
      </c>
      <c r="D11868" t="n">
        <v>1562</v>
      </c>
      <c r="E11868" t="inlineStr">
        <is>
          <t>MIA</t>
        </is>
      </c>
      <c r="F11868" s="10" t="n">
        <v>1755</v>
      </c>
      <c r="G11868" t="inlineStr">
        <is>
          <t>1700-1759</t>
        </is>
      </c>
      <c r="H11868" s="9">
        <f>INT(F11868/100)</f>
        <v/>
      </c>
      <c r="I11868" t="n">
        <v>126</v>
      </c>
      <c r="J11868" t="n">
        <v>1</v>
      </c>
      <c r="K11868" t="n">
        <v>104</v>
      </c>
      <c r="L11868" t="n">
        <v>1</v>
      </c>
      <c r="M11868" t="n">
        <v>0</v>
      </c>
      <c r="O11868" t="n">
        <v>0</v>
      </c>
      <c r="P11868" t="n">
        <v>38</v>
      </c>
      <c r="Q11868" t="n">
        <v>0</v>
      </c>
      <c r="R11868" t="n">
        <v>0</v>
      </c>
      <c r="S11868" t="n">
        <v>0</v>
      </c>
      <c r="T11868" t="n">
        <v>66</v>
      </c>
    </row>
    <row r="11869">
      <c r="A11869" s="8" t="n">
        <v>46231</v>
      </c>
      <c r="B11869" t="inlineStr">
        <is>
          <t>B6</t>
        </is>
      </c>
      <c r="C11869" s="9">
        <f>_xlfn.XLOOKUP(B11869,Carriers[Code],Carriers[Airline])</f>
        <v/>
      </c>
      <c r="D11869" t="n">
        <v>451</v>
      </c>
      <c r="E11869" t="inlineStr">
        <is>
          <t>MCO</t>
        </is>
      </c>
      <c r="F11869" s="10" t="n">
        <v>1755</v>
      </c>
      <c r="G11869" t="inlineStr">
        <is>
          <t>1700-1759</t>
        </is>
      </c>
      <c r="H11869" s="9">
        <f>INT(F11869/100)</f>
        <v/>
      </c>
      <c r="I11869" t="n">
        <v>44</v>
      </c>
      <c r="J11869" t="n">
        <v>1</v>
      </c>
      <c r="K11869" t="n">
        <v>40</v>
      </c>
      <c r="L11869" t="n">
        <v>1</v>
      </c>
      <c r="M11869" t="n">
        <v>0</v>
      </c>
      <c r="O11869" t="n">
        <v>0</v>
      </c>
      <c r="P11869" t="n">
        <v>0</v>
      </c>
      <c r="Q11869" t="n">
        <v>40</v>
      </c>
      <c r="R11869" t="n">
        <v>0</v>
      </c>
      <c r="S11869" t="n">
        <v>0</v>
      </c>
      <c r="T11869" t="n">
        <v>0</v>
      </c>
    </row>
    <row r="11870">
      <c r="A11870" s="8" t="n">
        <v>46231</v>
      </c>
      <c r="B11870" t="inlineStr">
        <is>
          <t>B6</t>
        </is>
      </c>
      <c r="C11870" s="9">
        <f>_xlfn.XLOOKUP(B11870,Carriers[Code],Carriers[Airline])</f>
        <v/>
      </c>
      <c r="D11870" t="n">
        <v>561</v>
      </c>
      <c r="E11870" t="inlineStr">
        <is>
          <t>SJU</t>
        </is>
      </c>
      <c r="F11870" s="10" t="n">
        <v>1755</v>
      </c>
      <c r="G11870" t="inlineStr">
        <is>
          <t>1700-1759</t>
        </is>
      </c>
      <c r="H11870" s="9">
        <f>INT(F11870/100)</f>
        <v/>
      </c>
      <c r="I11870" t="n">
        <v>24</v>
      </c>
      <c r="J11870" t="n">
        <v>1</v>
      </c>
      <c r="K11870" t="n">
        <v>6</v>
      </c>
      <c r="L11870" t="n">
        <v>0</v>
      </c>
      <c r="M11870" t="n">
        <v>0</v>
      </c>
      <c r="O11870" t="n">
        <v>0</v>
      </c>
    </row>
    <row r="11871">
      <c r="A11871" s="8" t="n">
        <v>46231</v>
      </c>
      <c r="B11871" t="inlineStr">
        <is>
          <t>DL</t>
        </is>
      </c>
      <c r="C11871" s="9">
        <f>_xlfn.XLOOKUP(B11871,Carriers[Code],Carriers[Airline])</f>
        <v/>
      </c>
      <c r="D11871" t="n">
        <v>1098</v>
      </c>
      <c r="E11871" t="inlineStr">
        <is>
          <t>MSP</t>
        </is>
      </c>
      <c r="F11871" s="10" t="n">
        <v>1755</v>
      </c>
      <c r="G11871" t="inlineStr">
        <is>
          <t>1700-1759</t>
        </is>
      </c>
      <c r="H11871" s="9">
        <f>INT(F11871/100)</f>
        <v/>
      </c>
      <c r="I11871" t="n">
        <v>105</v>
      </c>
      <c r="J11871" t="n">
        <v>1</v>
      </c>
      <c r="K11871" t="n">
        <v>99</v>
      </c>
      <c r="L11871" t="n">
        <v>1</v>
      </c>
      <c r="M11871" t="n">
        <v>0</v>
      </c>
      <c r="O11871" t="n">
        <v>0</v>
      </c>
      <c r="P11871" t="n">
        <v>0</v>
      </c>
      <c r="Q11871" t="n">
        <v>0</v>
      </c>
      <c r="R11871" t="n">
        <v>84</v>
      </c>
      <c r="S11871" t="n">
        <v>0</v>
      </c>
      <c r="T11871" t="n">
        <v>15</v>
      </c>
    </row>
    <row r="11872">
      <c r="A11872" s="8" t="n">
        <v>46231</v>
      </c>
      <c r="B11872" t="inlineStr">
        <is>
          <t>DL</t>
        </is>
      </c>
      <c r="C11872" s="9">
        <f>_xlfn.XLOOKUP(B11872,Carriers[Code],Carriers[Airline])</f>
        <v/>
      </c>
      <c r="D11872" t="n">
        <v>2464</v>
      </c>
      <c r="E11872" t="inlineStr">
        <is>
          <t>ATL</t>
        </is>
      </c>
      <c r="F11872" s="10" t="n">
        <v>1755</v>
      </c>
      <c r="G11872" t="inlineStr">
        <is>
          <t>1700-1759</t>
        </is>
      </c>
      <c r="H11872" s="9">
        <f>INT(F11872/100)</f>
        <v/>
      </c>
      <c r="I11872" t="n">
        <v>39</v>
      </c>
      <c r="J11872" t="n">
        <v>1</v>
      </c>
      <c r="K11872" t="n">
        <v>29</v>
      </c>
      <c r="L11872" t="n">
        <v>1</v>
      </c>
      <c r="M11872" t="n">
        <v>0</v>
      </c>
      <c r="O11872" t="n">
        <v>0</v>
      </c>
      <c r="P11872" t="n">
        <v>0</v>
      </c>
      <c r="Q11872" t="n">
        <v>0</v>
      </c>
      <c r="R11872" t="n">
        <v>1</v>
      </c>
      <c r="S11872" t="n">
        <v>0</v>
      </c>
      <c r="T11872" t="n">
        <v>28</v>
      </c>
    </row>
    <row r="11873">
      <c r="A11873" s="8" t="n">
        <v>46231</v>
      </c>
      <c r="B11873" t="inlineStr">
        <is>
          <t>AS</t>
        </is>
      </c>
      <c r="C11873" s="9">
        <f>_xlfn.XLOOKUP(B11873,Carriers[Code],Carriers[Airline])</f>
        <v/>
      </c>
      <c r="D11873" t="n">
        <v>304</v>
      </c>
      <c r="E11873" t="inlineStr">
        <is>
          <t>SEA</t>
        </is>
      </c>
      <c r="F11873" s="10" t="n">
        <v>1756</v>
      </c>
      <c r="G11873" t="inlineStr">
        <is>
          <t>1700-1759</t>
        </is>
      </c>
      <c r="H11873" s="9">
        <f>INT(F11873/100)</f>
        <v/>
      </c>
      <c r="I11873" t="n">
        <v>126</v>
      </c>
      <c r="J11873" t="n">
        <v>1</v>
      </c>
      <c r="K11873" t="n">
        <v>109</v>
      </c>
      <c r="L11873" t="n">
        <v>1</v>
      </c>
      <c r="M11873" t="n">
        <v>0</v>
      </c>
      <c r="O11873" t="n">
        <v>0</v>
      </c>
      <c r="P11873" t="n">
        <v>0</v>
      </c>
      <c r="Q11873" t="n">
        <v>0</v>
      </c>
      <c r="R11873" t="n">
        <v>0</v>
      </c>
      <c r="S11873" t="n">
        <v>0</v>
      </c>
      <c r="T11873" t="n">
        <v>109</v>
      </c>
    </row>
    <row r="11874">
      <c r="A11874" s="8" t="n">
        <v>46231</v>
      </c>
      <c r="B11874" t="inlineStr">
        <is>
          <t>YX</t>
        </is>
      </c>
      <c r="C11874" s="9">
        <f>_xlfn.XLOOKUP(B11874,Carriers[Code],Carriers[Airline])</f>
        <v/>
      </c>
      <c r="D11874" t="n">
        <v>5831</v>
      </c>
      <c r="E11874" t="inlineStr">
        <is>
          <t>LGA</t>
        </is>
      </c>
      <c r="F11874" s="10" t="n">
        <v>1800</v>
      </c>
      <c r="G11874" t="inlineStr">
        <is>
          <t>1800-1859</t>
        </is>
      </c>
      <c r="H11874" s="9">
        <f>INT(F11874/100)</f>
        <v/>
      </c>
      <c r="M11874" t="n">
        <v>1</v>
      </c>
      <c r="N11874" t="inlineStr">
        <is>
          <t>A</t>
        </is>
      </c>
      <c r="O11874" t="n">
        <v>0</v>
      </c>
    </row>
    <row r="11875">
      <c r="A11875" s="8" t="n">
        <v>46231</v>
      </c>
      <c r="B11875" t="inlineStr">
        <is>
          <t>YX</t>
        </is>
      </c>
      <c r="C11875" s="9">
        <f>_xlfn.XLOOKUP(B11875,Carriers[Code],Carriers[Airline])</f>
        <v/>
      </c>
      <c r="D11875" t="n">
        <v>3543</v>
      </c>
      <c r="E11875" t="inlineStr">
        <is>
          <t>IAD</t>
        </is>
      </c>
      <c r="F11875" s="10" t="n">
        <v>1805</v>
      </c>
      <c r="G11875" t="inlineStr">
        <is>
          <t>1800-1859</t>
        </is>
      </c>
      <c r="H11875" s="9">
        <f>INT(F11875/100)</f>
        <v/>
      </c>
      <c r="M11875" t="n">
        <v>1</v>
      </c>
      <c r="N11875" t="inlineStr">
        <is>
          <t>B</t>
        </is>
      </c>
      <c r="O11875" t="n">
        <v>0</v>
      </c>
    </row>
    <row r="11876">
      <c r="A11876" s="8" t="n">
        <v>46231</v>
      </c>
      <c r="B11876" t="inlineStr">
        <is>
          <t>UA</t>
        </is>
      </c>
      <c r="C11876" s="9">
        <f>_xlfn.XLOOKUP(B11876,Carriers[Code],Carriers[Airline])</f>
        <v/>
      </c>
      <c r="D11876" t="n">
        <v>2400</v>
      </c>
      <c r="E11876" t="inlineStr">
        <is>
          <t>SFO</t>
        </is>
      </c>
      <c r="F11876" s="10" t="n">
        <v>1810</v>
      </c>
      <c r="G11876" t="inlineStr">
        <is>
          <t>1800-1859</t>
        </is>
      </c>
      <c r="H11876" s="9">
        <f>INT(F11876/100)</f>
        <v/>
      </c>
      <c r="I11876" t="n">
        <v>1046</v>
      </c>
      <c r="J11876" t="n">
        <v>1</v>
      </c>
      <c r="K11876" t="n">
        <v>1070</v>
      </c>
      <c r="L11876" t="n">
        <v>1</v>
      </c>
      <c r="M11876" t="n">
        <v>0</v>
      </c>
      <c r="O11876" t="n">
        <v>0</v>
      </c>
      <c r="P11876" t="n">
        <v>0</v>
      </c>
      <c r="Q11876" t="n">
        <v>987</v>
      </c>
      <c r="R11876" t="n">
        <v>24</v>
      </c>
      <c r="S11876" t="n">
        <v>0</v>
      </c>
      <c r="T11876" t="n">
        <v>59</v>
      </c>
    </row>
    <row r="11877">
      <c r="A11877" s="8" t="n">
        <v>46231</v>
      </c>
      <c r="B11877" t="inlineStr">
        <is>
          <t>YX</t>
        </is>
      </c>
      <c r="C11877" s="9">
        <f>_xlfn.XLOOKUP(B11877,Carriers[Code],Carriers[Airline])</f>
        <v/>
      </c>
      <c r="D11877" t="n">
        <v>5718</v>
      </c>
      <c r="E11877" t="inlineStr">
        <is>
          <t>EWR</t>
        </is>
      </c>
      <c r="F11877" s="10" t="n">
        <v>1815</v>
      </c>
      <c r="G11877" t="inlineStr">
        <is>
          <t>1800-1859</t>
        </is>
      </c>
      <c r="H11877" s="9">
        <f>INT(F11877/100)</f>
        <v/>
      </c>
      <c r="M11877" t="n">
        <v>1</v>
      </c>
      <c r="N11877" t="inlineStr">
        <is>
          <t>A</t>
        </is>
      </c>
      <c r="O11877" t="n">
        <v>0</v>
      </c>
    </row>
    <row r="11878">
      <c r="A11878" s="8" t="n">
        <v>46231</v>
      </c>
      <c r="B11878" t="inlineStr">
        <is>
          <t>MQ</t>
        </is>
      </c>
      <c r="C11878" s="9">
        <f>_xlfn.XLOOKUP(B11878,Carriers[Code],Carriers[Airline])</f>
        <v/>
      </c>
      <c r="D11878" t="n">
        <v>3408</v>
      </c>
      <c r="E11878" t="inlineStr">
        <is>
          <t>CVG</t>
        </is>
      </c>
      <c r="F11878" s="10" t="n">
        <v>1820</v>
      </c>
      <c r="G11878" t="inlineStr">
        <is>
          <t>1800-1859</t>
        </is>
      </c>
      <c r="H11878" s="9">
        <f>INT(F11878/100)</f>
        <v/>
      </c>
      <c r="M11878" t="n">
        <v>1</v>
      </c>
      <c r="N11878" t="inlineStr">
        <is>
          <t>C</t>
        </is>
      </c>
      <c r="O11878" t="n">
        <v>0</v>
      </c>
    </row>
    <row r="11879">
      <c r="A11879" s="8" t="n">
        <v>46231</v>
      </c>
      <c r="B11879" t="inlineStr">
        <is>
          <t>B6</t>
        </is>
      </c>
      <c r="C11879" s="9">
        <f>_xlfn.XLOOKUP(B11879,Carriers[Code],Carriers[Airline])</f>
        <v/>
      </c>
      <c r="D11879" t="n">
        <v>2459</v>
      </c>
      <c r="E11879" t="inlineStr">
        <is>
          <t>PHL</t>
        </is>
      </c>
      <c r="F11879" s="10" t="n">
        <v>1821</v>
      </c>
      <c r="G11879" t="inlineStr">
        <is>
          <t>1800-1859</t>
        </is>
      </c>
      <c r="H11879" s="9">
        <f>INT(F11879/100)</f>
        <v/>
      </c>
      <c r="M11879" t="n">
        <v>1</v>
      </c>
      <c r="N11879" t="inlineStr">
        <is>
          <t>C</t>
        </is>
      </c>
      <c r="O11879" t="n">
        <v>0</v>
      </c>
    </row>
    <row r="11880">
      <c r="A11880" s="8" t="n">
        <v>46231</v>
      </c>
      <c r="B11880" t="inlineStr">
        <is>
          <t>WN</t>
        </is>
      </c>
      <c r="C11880" s="9">
        <f>_xlfn.XLOOKUP(B11880,Carriers[Code],Carriers[Airline])</f>
        <v/>
      </c>
      <c r="D11880" t="n">
        <v>754</v>
      </c>
      <c r="E11880" t="inlineStr">
        <is>
          <t>STL</t>
        </is>
      </c>
      <c r="F11880" s="10" t="n">
        <v>1825</v>
      </c>
      <c r="G11880" t="inlineStr">
        <is>
          <t>1800-1859</t>
        </is>
      </c>
      <c r="H11880" s="9">
        <f>INT(F11880/100)</f>
        <v/>
      </c>
      <c r="I11880" t="n">
        <v>69</v>
      </c>
      <c r="J11880" t="n">
        <v>1</v>
      </c>
      <c r="K11880" t="n">
        <v>55</v>
      </c>
      <c r="L11880" t="n">
        <v>1</v>
      </c>
      <c r="M11880" t="n">
        <v>0</v>
      </c>
      <c r="O11880" t="n">
        <v>0</v>
      </c>
      <c r="P11880" t="n">
        <v>18</v>
      </c>
      <c r="Q11880" t="n">
        <v>0</v>
      </c>
      <c r="R11880" t="n">
        <v>0</v>
      </c>
      <c r="S11880" t="n">
        <v>0</v>
      </c>
      <c r="T11880" t="n">
        <v>37</v>
      </c>
    </row>
    <row r="11881">
      <c r="A11881" s="8" t="n">
        <v>46231</v>
      </c>
      <c r="B11881" t="inlineStr">
        <is>
          <t>UA</t>
        </is>
      </c>
      <c r="C11881" s="9">
        <f>_xlfn.XLOOKUP(B11881,Carriers[Code],Carriers[Airline])</f>
        <v/>
      </c>
      <c r="D11881" t="n">
        <v>639</v>
      </c>
      <c r="E11881" t="inlineStr">
        <is>
          <t>LAX</t>
        </is>
      </c>
      <c r="F11881" s="10" t="n">
        <v>1826</v>
      </c>
      <c r="G11881" t="inlineStr">
        <is>
          <t>1800-1859</t>
        </is>
      </c>
      <c r="H11881" s="9">
        <f>INT(F11881/100)</f>
        <v/>
      </c>
      <c r="I11881" t="n">
        <v>70</v>
      </c>
      <c r="J11881" t="n">
        <v>1</v>
      </c>
      <c r="K11881" t="n">
        <v>95</v>
      </c>
      <c r="L11881" t="n">
        <v>1</v>
      </c>
      <c r="M11881" t="n">
        <v>0</v>
      </c>
      <c r="O11881" t="n">
        <v>0</v>
      </c>
      <c r="P11881" t="n">
        <v>10</v>
      </c>
      <c r="Q11881" t="n">
        <v>0</v>
      </c>
      <c r="R11881" t="n">
        <v>25</v>
      </c>
      <c r="S11881" t="n">
        <v>0</v>
      </c>
      <c r="T11881" t="n">
        <v>60</v>
      </c>
    </row>
    <row r="11882">
      <c r="A11882" s="8" t="n">
        <v>46231</v>
      </c>
      <c r="B11882" t="inlineStr">
        <is>
          <t>AA</t>
        </is>
      </c>
      <c r="C11882" s="9">
        <f>_xlfn.XLOOKUP(B11882,Carriers[Code],Carriers[Airline])</f>
        <v/>
      </c>
      <c r="D11882" t="n">
        <v>1554</v>
      </c>
      <c r="E11882" t="inlineStr">
        <is>
          <t>ORD</t>
        </is>
      </c>
      <c r="F11882" s="10" t="n">
        <v>1830</v>
      </c>
      <c r="G11882" t="inlineStr">
        <is>
          <t>1800-1859</t>
        </is>
      </c>
      <c r="H11882" s="9">
        <f>INT(F11882/100)</f>
        <v/>
      </c>
      <c r="I11882" t="n">
        <v>92</v>
      </c>
      <c r="J11882" t="n">
        <v>1</v>
      </c>
      <c r="K11882" t="n">
        <v>137</v>
      </c>
      <c r="L11882" t="n">
        <v>1</v>
      </c>
      <c r="M11882" t="n">
        <v>0</v>
      </c>
      <c r="O11882" t="n">
        <v>0</v>
      </c>
      <c r="P11882" t="n">
        <v>77</v>
      </c>
      <c r="Q11882" t="n">
        <v>0</v>
      </c>
      <c r="R11882" t="n">
        <v>45</v>
      </c>
      <c r="S11882" t="n">
        <v>0</v>
      </c>
      <c r="T11882" t="n">
        <v>15</v>
      </c>
    </row>
    <row r="11883">
      <c r="A11883" s="8" t="n">
        <v>46231</v>
      </c>
      <c r="B11883" t="inlineStr">
        <is>
          <t>WN</t>
        </is>
      </c>
      <c r="C11883" s="9">
        <f>_xlfn.XLOOKUP(B11883,Carriers[Code],Carriers[Airline])</f>
        <v/>
      </c>
      <c r="D11883" t="n">
        <v>3543</v>
      </c>
      <c r="E11883" t="inlineStr">
        <is>
          <t>BWI</t>
        </is>
      </c>
      <c r="F11883" s="10" t="n">
        <v>1840</v>
      </c>
      <c r="G11883" t="inlineStr">
        <is>
          <t>1800-1859</t>
        </is>
      </c>
      <c r="H11883" s="9">
        <f>INT(F11883/100)</f>
        <v/>
      </c>
      <c r="I11883" t="n">
        <v>200</v>
      </c>
      <c r="J11883" t="n">
        <v>1</v>
      </c>
      <c r="K11883" t="n">
        <v>207</v>
      </c>
      <c r="L11883" t="n">
        <v>1</v>
      </c>
      <c r="M11883" t="n">
        <v>0</v>
      </c>
      <c r="O11883" t="n">
        <v>0</v>
      </c>
      <c r="P11883" t="n">
        <v>0</v>
      </c>
      <c r="Q11883" t="n">
        <v>0</v>
      </c>
      <c r="R11883" t="n">
        <v>106</v>
      </c>
      <c r="S11883" t="n">
        <v>0</v>
      </c>
      <c r="T11883" t="n">
        <v>101</v>
      </c>
    </row>
    <row r="11884">
      <c r="A11884" s="8" t="n">
        <v>46231</v>
      </c>
      <c r="B11884" t="inlineStr">
        <is>
          <t>UA</t>
        </is>
      </c>
      <c r="C11884" s="9">
        <f>_xlfn.XLOOKUP(B11884,Carriers[Code],Carriers[Airline])</f>
        <v/>
      </c>
      <c r="D11884" t="n">
        <v>1015</v>
      </c>
      <c r="E11884" t="inlineStr">
        <is>
          <t>ORD</t>
        </is>
      </c>
      <c r="F11884" s="10" t="n">
        <v>1843</v>
      </c>
      <c r="G11884" t="inlineStr">
        <is>
          <t>1800-1859</t>
        </is>
      </c>
      <c r="H11884" s="9">
        <f>INT(F11884/100)</f>
        <v/>
      </c>
      <c r="M11884" t="n">
        <v>1</v>
      </c>
      <c r="N11884" t="inlineStr">
        <is>
          <t>B</t>
        </is>
      </c>
      <c r="O11884" t="n">
        <v>0</v>
      </c>
    </row>
    <row r="11885">
      <c r="A11885" s="8" t="n">
        <v>46231</v>
      </c>
      <c r="B11885" t="inlineStr">
        <is>
          <t>DL</t>
        </is>
      </c>
      <c r="C11885" s="9">
        <f>_xlfn.XLOOKUP(B11885,Carriers[Code],Carriers[Airline])</f>
        <v/>
      </c>
      <c r="D11885" t="n">
        <v>445</v>
      </c>
      <c r="E11885" t="inlineStr">
        <is>
          <t>SLC</t>
        </is>
      </c>
      <c r="F11885" s="10" t="n">
        <v>1845</v>
      </c>
      <c r="G11885" t="inlineStr">
        <is>
          <t>1800-1859</t>
        </is>
      </c>
      <c r="H11885" s="9">
        <f>INT(F11885/100)</f>
        <v/>
      </c>
      <c r="I11885" t="n">
        <v>63</v>
      </c>
      <c r="J11885" t="n">
        <v>1</v>
      </c>
      <c r="K11885" t="n">
        <v>68</v>
      </c>
      <c r="L11885" t="n">
        <v>1</v>
      </c>
      <c r="M11885" t="n">
        <v>0</v>
      </c>
      <c r="O11885" t="n">
        <v>0</v>
      </c>
      <c r="P11885" t="n">
        <v>0</v>
      </c>
      <c r="Q11885" t="n">
        <v>0</v>
      </c>
      <c r="R11885" t="n">
        <v>16</v>
      </c>
      <c r="S11885" t="n">
        <v>0</v>
      </c>
      <c r="T11885" t="n">
        <v>52</v>
      </c>
    </row>
    <row r="11886">
      <c r="A11886" s="8" t="n">
        <v>46231</v>
      </c>
      <c r="B11886" t="inlineStr">
        <is>
          <t>WN</t>
        </is>
      </c>
      <c r="C11886" s="9">
        <f>_xlfn.XLOOKUP(B11886,Carriers[Code],Carriers[Airline])</f>
        <v/>
      </c>
      <c r="D11886" t="n">
        <v>2338</v>
      </c>
      <c r="E11886" t="inlineStr">
        <is>
          <t>BNA</t>
        </is>
      </c>
      <c r="F11886" s="10" t="n">
        <v>1850</v>
      </c>
      <c r="G11886" t="inlineStr">
        <is>
          <t>1800-1859</t>
        </is>
      </c>
      <c r="H11886" s="9">
        <f>INT(F11886/100)</f>
        <v/>
      </c>
      <c r="I11886" t="n">
        <v>265</v>
      </c>
      <c r="J11886" t="n">
        <v>1</v>
      </c>
      <c r="K11886" t="n">
        <v>242</v>
      </c>
      <c r="L11886" t="n">
        <v>1</v>
      </c>
      <c r="M11886" t="n">
        <v>0</v>
      </c>
      <c r="O11886" t="n">
        <v>0</v>
      </c>
      <c r="P11886" t="n">
        <v>26</v>
      </c>
      <c r="Q11886" t="n">
        <v>0</v>
      </c>
      <c r="R11886" t="n">
        <v>0</v>
      </c>
      <c r="S11886" t="n">
        <v>0</v>
      </c>
      <c r="T11886" t="n">
        <v>216</v>
      </c>
    </row>
    <row r="11887">
      <c r="A11887" s="8" t="n">
        <v>46231</v>
      </c>
      <c r="B11887" t="inlineStr">
        <is>
          <t>AA</t>
        </is>
      </c>
      <c r="C11887" s="9">
        <f>_xlfn.XLOOKUP(B11887,Carriers[Code],Carriers[Airline])</f>
        <v/>
      </c>
      <c r="D11887" t="n">
        <v>1552</v>
      </c>
      <c r="E11887" t="inlineStr">
        <is>
          <t>CLT</t>
        </is>
      </c>
      <c r="F11887" s="10" t="n">
        <v>1855</v>
      </c>
      <c r="G11887" t="inlineStr">
        <is>
          <t>1800-1859</t>
        </is>
      </c>
      <c r="H11887" s="9">
        <f>INT(F11887/100)</f>
        <v/>
      </c>
      <c r="M11887" t="n">
        <v>1</v>
      </c>
      <c r="N11887" t="inlineStr">
        <is>
          <t>B</t>
        </is>
      </c>
      <c r="O11887" t="n">
        <v>0</v>
      </c>
    </row>
    <row r="11888">
      <c r="A11888" s="8" t="n">
        <v>46231</v>
      </c>
      <c r="B11888" t="inlineStr">
        <is>
          <t>YX</t>
        </is>
      </c>
      <c r="C11888" s="9">
        <f>_xlfn.XLOOKUP(B11888,Carriers[Code],Carriers[Airline])</f>
        <v/>
      </c>
      <c r="D11888" t="n">
        <v>4641</v>
      </c>
      <c r="E11888" t="inlineStr">
        <is>
          <t>CMH</t>
        </is>
      </c>
      <c r="F11888" s="10" t="n">
        <v>1855</v>
      </c>
      <c r="G11888" t="inlineStr">
        <is>
          <t>1800-1859</t>
        </is>
      </c>
      <c r="H11888" s="9">
        <f>INT(F11888/100)</f>
        <v/>
      </c>
      <c r="M11888" t="n">
        <v>1</v>
      </c>
      <c r="N11888" t="inlineStr">
        <is>
          <t>B</t>
        </is>
      </c>
      <c r="O11888" t="n">
        <v>0</v>
      </c>
    </row>
    <row r="11889">
      <c r="A11889" s="8" t="n">
        <v>46231</v>
      </c>
      <c r="B11889" t="inlineStr">
        <is>
          <t>DL</t>
        </is>
      </c>
      <c r="C11889" s="9">
        <f>_xlfn.XLOOKUP(B11889,Carriers[Code],Carriers[Airline])</f>
        <v/>
      </c>
      <c r="D11889" t="n">
        <v>1677</v>
      </c>
      <c r="E11889" t="inlineStr">
        <is>
          <t>AUS</t>
        </is>
      </c>
      <c r="F11889" s="10" t="n">
        <v>1859</v>
      </c>
      <c r="G11889" t="inlineStr">
        <is>
          <t>1800-1859</t>
        </is>
      </c>
      <c r="H11889" s="9">
        <f>INT(F11889/100)</f>
        <v/>
      </c>
      <c r="I11889" t="n">
        <v>52</v>
      </c>
      <c r="J11889" t="n">
        <v>1</v>
      </c>
      <c r="K11889" t="n">
        <v>39</v>
      </c>
      <c r="L11889" t="n">
        <v>1</v>
      </c>
      <c r="M11889" t="n">
        <v>0</v>
      </c>
      <c r="O11889" t="n">
        <v>0</v>
      </c>
      <c r="P11889" t="n">
        <v>0</v>
      </c>
      <c r="Q11889" t="n">
        <v>0</v>
      </c>
      <c r="R11889" t="n">
        <v>12</v>
      </c>
      <c r="S11889" t="n">
        <v>0</v>
      </c>
      <c r="T11889" t="n">
        <v>27</v>
      </c>
    </row>
    <row r="11890">
      <c r="A11890" s="8" t="n">
        <v>46231</v>
      </c>
      <c r="B11890" t="inlineStr">
        <is>
          <t>YX</t>
        </is>
      </c>
      <c r="C11890" s="9">
        <f>_xlfn.XLOOKUP(B11890,Carriers[Code],Carriers[Airline])</f>
        <v/>
      </c>
      <c r="D11890" t="n">
        <v>5716</v>
      </c>
      <c r="E11890" t="inlineStr">
        <is>
          <t>LGA</t>
        </is>
      </c>
      <c r="F11890" s="10" t="n">
        <v>1859</v>
      </c>
      <c r="G11890" t="inlineStr">
        <is>
          <t>1800-1859</t>
        </is>
      </c>
      <c r="H11890" s="9">
        <f>INT(F11890/100)</f>
        <v/>
      </c>
      <c r="M11890" t="n">
        <v>1</v>
      </c>
      <c r="N11890" t="inlineStr">
        <is>
          <t>A</t>
        </is>
      </c>
      <c r="O11890" t="n">
        <v>0</v>
      </c>
    </row>
    <row r="11891">
      <c r="A11891" s="8" t="n">
        <v>46231</v>
      </c>
      <c r="B11891" t="inlineStr">
        <is>
          <t>UA</t>
        </is>
      </c>
      <c r="C11891" s="9">
        <f>_xlfn.XLOOKUP(B11891,Carriers[Code],Carriers[Airline])</f>
        <v/>
      </c>
      <c r="D11891" t="n">
        <v>1693</v>
      </c>
      <c r="E11891" t="inlineStr">
        <is>
          <t>EWR</t>
        </is>
      </c>
      <c r="F11891" s="10" t="n">
        <v>1900</v>
      </c>
      <c r="G11891" t="inlineStr">
        <is>
          <t>1900-1959</t>
        </is>
      </c>
      <c r="H11891" s="9">
        <f>INT(F11891/100)</f>
        <v/>
      </c>
      <c r="M11891" t="n">
        <v>1</v>
      </c>
      <c r="N11891" t="inlineStr">
        <is>
          <t>B</t>
        </is>
      </c>
      <c r="O11891" t="n">
        <v>0</v>
      </c>
    </row>
    <row r="11892">
      <c r="A11892" s="8" t="n">
        <v>46231</v>
      </c>
      <c r="B11892" t="inlineStr">
        <is>
          <t>B6</t>
        </is>
      </c>
      <c r="C11892" s="9">
        <f>_xlfn.XLOOKUP(B11892,Carriers[Code],Carriers[Airline])</f>
        <v/>
      </c>
      <c r="D11892" t="n">
        <v>1633</v>
      </c>
      <c r="E11892" t="inlineStr">
        <is>
          <t>SFO</t>
        </is>
      </c>
      <c r="F11892" s="10" t="n">
        <v>1905</v>
      </c>
      <c r="G11892" t="inlineStr">
        <is>
          <t>1900-1959</t>
        </is>
      </c>
      <c r="H11892" s="9">
        <f>INT(F11892/100)</f>
        <v/>
      </c>
      <c r="M11892" t="n">
        <v>1</v>
      </c>
      <c r="N11892" t="inlineStr">
        <is>
          <t>C</t>
        </is>
      </c>
      <c r="O11892" t="n">
        <v>0</v>
      </c>
    </row>
    <row r="11893">
      <c r="A11893" s="8" t="n">
        <v>46231</v>
      </c>
      <c r="B11893" t="inlineStr">
        <is>
          <t>DL</t>
        </is>
      </c>
      <c r="C11893" s="9">
        <f>_xlfn.XLOOKUP(B11893,Carriers[Code],Carriers[Airline])</f>
        <v/>
      </c>
      <c r="D11893" t="n">
        <v>973</v>
      </c>
      <c r="E11893" t="inlineStr">
        <is>
          <t>ATL</t>
        </is>
      </c>
      <c r="F11893" s="10" t="n">
        <v>1910</v>
      </c>
      <c r="G11893" t="inlineStr">
        <is>
          <t>1900-1959</t>
        </is>
      </c>
      <c r="H11893" s="9">
        <f>INT(F11893/100)</f>
        <v/>
      </c>
      <c r="I11893" t="n">
        <v>69</v>
      </c>
      <c r="J11893" t="n">
        <v>1</v>
      </c>
      <c r="K11893" t="n">
        <v>56</v>
      </c>
      <c r="L11893" t="n">
        <v>1</v>
      </c>
      <c r="M11893" t="n">
        <v>0</v>
      </c>
      <c r="O11893" t="n">
        <v>0</v>
      </c>
      <c r="P11893" t="n">
        <v>0</v>
      </c>
      <c r="Q11893" t="n">
        <v>0</v>
      </c>
      <c r="R11893" t="n">
        <v>6</v>
      </c>
      <c r="S11893" t="n">
        <v>0</v>
      </c>
      <c r="T11893" t="n">
        <v>50</v>
      </c>
    </row>
    <row r="11894">
      <c r="A11894" s="8" t="n">
        <v>46231</v>
      </c>
      <c r="B11894" t="inlineStr">
        <is>
          <t>DL</t>
        </is>
      </c>
      <c r="C11894" s="9">
        <f>_xlfn.XLOOKUP(B11894,Carriers[Code],Carriers[Airline])</f>
        <v/>
      </c>
      <c r="D11894" t="n">
        <v>2305</v>
      </c>
      <c r="E11894" t="inlineStr">
        <is>
          <t>DFW</t>
        </is>
      </c>
      <c r="F11894" s="10" t="n">
        <v>1920</v>
      </c>
      <c r="G11894" t="inlineStr">
        <is>
          <t>1900-1959</t>
        </is>
      </c>
      <c r="H11894" s="9">
        <f>INT(F11894/100)</f>
        <v/>
      </c>
      <c r="I11894" t="n">
        <v>8</v>
      </c>
      <c r="J11894" t="n">
        <v>0</v>
      </c>
      <c r="K11894" t="n">
        <v>-12</v>
      </c>
      <c r="L11894" t="n">
        <v>0</v>
      </c>
      <c r="M11894" t="n">
        <v>0</v>
      </c>
      <c r="O11894" t="n">
        <v>0</v>
      </c>
    </row>
    <row r="11895">
      <c r="A11895" s="8" t="n">
        <v>46231</v>
      </c>
      <c r="B11895" t="inlineStr">
        <is>
          <t>YX</t>
        </is>
      </c>
      <c r="C11895" s="9">
        <f>_xlfn.XLOOKUP(B11895,Carriers[Code],Carriers[Airline])</f>
        <v/>
      </c>
      <c r="D11895" t="n">
        <v>5629</v>
      </c>
      <c r="E11895" t="inlineStr">
        <is>
          <t>CMH</t>
        </is>
      </c>
      <c r="F11895" s="10" t="n">
        <v>1925</v>
      </c>
      <c r="G11895" t="inlineStr">
        <is>
          <t>1900-1959</t>
        </is>
      </c>
      <c r="H11895" s="9">
        <f>INT(F11895/100)</f>
        <v/>
      </c>
      <c r="M11895" t="n">
        <v>1</v>
      </c>
      <c r="N11895" t="inlineStr">
        <is>
          <t>B</t>
        </is>
      </c>
      <c r="O11895" t="n">
        <v>0</v>
      </c>
    </row>
    <row r="11896">
      <c r="A11896" s="8" t="n">
        <v>46231</v>
      </c>
      <c r="B11896" t="inlineStr">
        <is>
          <t>AA</t>
        </is>
      </c>
      <c r="C11896" s="9">
        <f>_xlfn.XLOOKUP(B11896,Carriers[Code],Carriers[Airline])</f>
        <v/>
      </c>
      <c r="D11896" t="n">
        <v>852</v>
      </c>
      <c r="E11896" t="inlineStr">
        <is>
          <t>DCA</t>
        </is>
      </c>
      <c r="F11896" s="10" t="n">
        <v>1927</v>
      </c>
      <c r="G11896" t="inlineStr">
        <is>
          <t>1900-1959</t>
        </is>
      </c>
      <c r="H11896" s="9">
        <f>INT(F11896/100)</f>
        <v/>
      </c>
      <c r="I11896" t="n">
        <v>145</v>
      </c>
      <c r="J11896" t="n">
        <v>1</v>
      </c>
      <c r="K11896" t="n">
        <v>139</v>
      </c>
      <c r="L11896" t="n">
        <v>1</v>
      </c>
      <c r="M11896" t="n">
        <v>0</v>
      </c>
      <c r="O11896" t="n">
        <v>0</v>
      </c>
      <c r="P11896" t="n">
        <v>0</v>
      </c>
      <c r="Q11896" t="n">
        <v>0</v>
      </c>
      <c r="R11896" t="n">
        <v>117</v>
      </c>
      <c r="S11896" t="n">
        <v>0</v>
      </c>
      <c r="T11896" t="n">
        <v>22</v>
      </c>
    </row>
    <row r="11897">
      <c r="A11897" s="8" t="n">
        <v>46231</v>
      </c>
      <c r="B11897" t="inlineStr">
        <is>
          <t>UA</t>
        </is>
      </c>
      <c r="C11897" s="9">
        <f>_xlfn.XLOOKUP(B11897,Carriers[Code],Carriers[Airline])</f>
        <v/>
      </c>
      <c r="D11897" t="n">
        <v>2136</v>
      </c>
      <c r="E11897" t="inlineStr">
        <is>
          <t>IAD</t>
        </is>
      </c>
      <c r="F11897" s="10" t="n">
        <v>1927</v>
      </c>
      <c r="G11897" t="inlineStr">
        <is>
          <t>1900-1959</t>
        </is>
      </c>
      <c r="H11897" s="9">
        <f>INT(F11897/100)</f>
        <v/>
      </c>
      <c r="I11897" t="n">
        <v>172</v>
      </c>
      <c r="J11897" t="n">
        <v>1</v>
      </c>
      <c r="K11897" t="n">
        <v>174</v>
      </c>
      <c r="L11897" t="n">
        <v>1</v>
      </c>
      <c r="M11897" t="n">
        <v>0</v>
      </c>
      <c r="O11897" t="n">
        <v>0</v>
      </c>
      <c r="P11897" t="n">
        <v>0</v>
      </c>
      <c r="Q11897" t="n">
        <v>73</v>
      </c>
      <c r="R11897" t="n">
        <v>2</v>
      </c>
      <c r="S11897" t="n">
        <v>0</v>
      </c>
      <c r="T11897" t="n">
        <v>99</v>
      </c>
    </row>
    <row r="11898">
      <c r="A11898" s="8" t="n">
        <v>46231</v>
      </c>
      <c r="B11898" t="inlineStr">
        <is>
          <t>B6</t>
        </is>
      </c>
      <c r="C11898" s="9">
        <f>_xlfn.XLOOKUP(B11898,Carriers[Code],Carriers[Airline])</f>
        <v/>
      </c>
      <c r="D11898" t="n">
        <v>197</v>
      </c>
      <c r="E11898" t="inlineStr">
        <is>
          <t>SEA</t>
        </is>
      </c>
      <c r="F11898" s="10" t="n">
        <v>1929</v>
      </c>
      <c r="G11898" t="inlineStr">
        <is>
          <t>1900-1959</t>
        </is>
      </c>
      <c r="H11898" s="9">
        <f>INT(F11898/100)</f>
        <v/>
      </c>
      <c r="I11898" t="n">
        <v>24</v>
      </c>
      <c r="J11898" t="n">
        <v>1</v>
      </c>
      <c r="K11898" t="n">
        <v>4</v>
      </c>
      <c r="L11898" t="n">
        <v>0</v>
      </c>
      <c r="M11898" t="n">
        <v>0</v>
      </c>
      <c r="O11898" t="n">
        <v>0</v>
      </c>
    </row>
    <row r="11899">
      <c r="A11899" s="8" t="n">
        <v>46231</v>
      </c>
      <c r="B11899" t="inlineStr">
        <is>
          <t>DL</t>
        </is>
      </c>
      <c r="C11899" s="9">
        <f>_xlfn.XLOOKUP(B11899,Carriers[Code],Carriers[Airline])</f>
        <v/>
      </c>
      <c r="D11899" t="n">
        <v>324</v>
      </c>
      <c r="E11899" t="inlineStr">
        <is>
          <t>SEA</t>
        </is>
      </c>
      <c r="F11899" s="10" t="n">
        <v>1929</v>
      </c>
      <c r="G11899" t="inlineStr">
        <is>
          <t>1900-1959</t>
        </is>
      </c>
      <c r="H11899" s="9">
        <f>INT(F11899/100)</f>
        <v/>
      </c>
      <c r="I11899" t="n">
        <v>4</v>
      </c>
      <c r="J11899" t="n">
        <v>0</v>
      </c>
      <c r="K11899" t="n">
        <v>-31</v>
      </c>
      <c r="L11899" t="n">
        <v>0</v>
      </c>
      <c r="M11899" t="n">
        <v>0</v>
      </c>
      <c r="O11899" t="n">
        <v>0</v>
      </c>
    </row>
    <row r="11900">
      <c r="A11900" s="8" t="n">
        <v>46231</v>
      </c>
      <c r="B11900" t="inlineStr">
        <is>
          <t>B6</t>
        </is>
      </c>
      <c r="C11900" s="9">
        <f>_xlfn.XLOOKUP(B11900,Carriers[Code],Carriers[Airline])</f>
        <v/>
      </c>
      <c r="D11900" t="n">
        <v>247</v>
      </c>
      <c r="E11900" t="inlineStr">
        <is>
          <t>SLC</t>
        </is>
      </c>
      <c r="F11900" s="10" t="n">
        <v>1932</v>
      </c>
      <c r="G11900" t="inlineStr">
        <is>
          <t>1900-1959</t>
        </is>
      </c>
      <c r="H11900" s="9">
        <f>INT(F11900/100)</f>
        <v/>
      </c>
      <c r="I11900" t="n">
        <v>154</v>
      </c>
      <c r="J11900" t="n">
        <v>1</v>
      </c>
      <c r="K11900" t="n">
        <v>127</v>
      </c>
      <c r="L11900" t="n">
        <v>1</v>
      </c>
      <c r="M11900" t="n">
        <v>0</v>
      </c>
      <c r="O11900" t="n">
        <v>0</v>
      </c>
      <c r="P11900" t="n">
        <v>74</v>
      </c>
      <c r="Q11900" t="n">
        <v>0</v>
      </c>
      <c r="R11900" t="n">
        <v>0</v>
      </c>
      <c r="S11900" t="n">
        <v>0</v>
      </c>
      <c r="T11900" t="n">
        <v>53</v>
      </c>
    </row>
    <row r="11901">
      <c r="A11901" s="8" t="n">
        <v>46231</v>
      </c>
      <c r="B11901" t="inlineStr">
        <is>
          <t>AA</t>
        </is>
      </c>
      <c r="C11901" s="9">
        <f>_xlfn.XLOOKUP(B11901,Carriers[Code],Carriers[Airline])</f>
        <v/>
      </c>
      <c r="D11901" t="n">
        <v>1691</v>
      </c>
      <c r="E11901" t="inlineStr">
        <is>
          <t>LAX</t>
        </is>
      </c>
      <c r="F11901" s="10" t="n">
        <v>1935</v>
      </c>
      <c r="G11901" t="inlineStr">
        <is>
          <t>1900-1959</t>
        </is>
      </c>
      <c r="H11901" s="9">
        <f>INT(F11901/100)</f>
        <v/>
      </c>
      <c r="M11901" t="n">
        <v>1</v>
      </c>
      <c r="N11901" t="inlineStr">
        <is>
          <t>B</t>
        </is>
      </c>
      <c r="O11901" t="n">
        <v>0</v>
      </c>
    </row>
    <row r="11902">
      <c r="A11902" s="8" t="n">
        <v>46231</v>
      </c>
      <c r="B11902" t="inlineStr">
        <is>
          <t>AA</t>
        </is>
      </c>
      <c r="C11902" s="9">
        <f>_xlfn.XLOOKUP(B11902,Carriers[Code],Carriers[Airline])</f>
        <v/>
      </c>
      <c r="D11902" t="n">
        <v>1147</v>
      </c>
      <c r="E11902" t="inlineStr">
        <is>
          <t>PHL</t>
        </is>
      </c>
      <c r="F11902" s="10" t="n">
        <v>1937</v>
      </c>
      <c r="G11902" t="inlineStr">
        <is>
          <t>1900-1959</t>
        </is>
      </c>
      <c r="H11902" s="9">
        <f>INT(F11902/100)</f>
        <v/>
      </c>
      <c r="M11902" t="n">
        <v>1</v>
      </c>
      <c r="N11902" t="inlineStr">
        <is>
          <t>B</t>
        </is>
      </c>
      <c r="O11902" t="n">
        <v>0</v>
      </c>
    </row>
    <row r="11903">
      <c r="A11903" s="8" t="n">
        <v>46231</v>
      </c>
      <c r="B11903" t="inlineStr">
        <is>
          <t>B6</t>
        </is>
      </c>
      <c r="C11903" s="9">
        <f>_xlfn.XLOOKUP(B11903,Carriers[Code],Carriers[Airline])</f>
        <v/>
      </c>
      <c r="D11903" t="n">
        <v>817</v>
      </c>
      <c r="E11903" t="inlineStr">
        <is>
          <t>JFK</t>
        </is>
      </c>
      <c r="F11903" s="10" t="n">
        <v>1939</v>
      </c>
      <c r="G11903" t="inlineStr">
        <is>
          <t>1900-1959</t>
        </is>
      </c>
      <c r="H11903" s="9">
        <f>INT(F11903/100)</f>
        <v/>
      </c>
      <c r="M11903" t="n">
        <v>1</v>
      </c>
      <c r="N11903" t="inlineStr">
        <is>
          <t>C</t>
        </is>
      </c>
      <c r="O11903" t="n">
        <v>0</v>
      </c>
    </row>
    <row r="11904">
      <c r="A11904" s="8" t="n">
        <v>46231</v>
      </c>
      <c r="B11904" t="inlineStr">
        <is>
          <t>YX</t>
        </is>
      </c>
      <c r="C11904" s="9">
        <f>_xlfn.XLOOKUP(B11904,Carriers[Code],Carriers[Airline])</f>
        <v/>
      </c>
      <c r="D11904" t="n">
        <v>5807</v>
      </c>
      <c r="E11904" t="inlineStr">
        <is>
          <t>CLT</t>
        </is>
      </c>
      <c r="F11904" s="10" t="n">
        <v>1940</v>
      </c>
      <c r="G11904" t="inlineStr">
        <is>
          <t>1900-1959</t>
        </is>
      </c>
      <c r="H11904" s="9">
        <f>INT(F11904/100)</f>
        <v/>
      </c>
      <c r="I11904" t="n">
        <v>5</v>
      </c>
      <c r="J11904" t="n">
        <v>0</v>
      </c>
      <c r="K11904" t="n">
        <v>20</v>
      </c>
      <c r="L11904" t="n">
        <v>1</v>
      </c>
      <c r="M11904" t="n">
        <v>0</v>
      </c>
      <c r="O11904" t="n">
        <v>0</v>
      </c>
      <c r="P11904" t="n">
        <v>0</v>
      </c>
      <c r="Q11904" t="n">
        <v>0</v>
      </c>
      <c r="R11904" t="n">
        <v>20</v>
      </c>
      <c r="S11904" t="n">
        <v>0</v>
      </c>
      <c r="T11904" t="n">
        <v>0</v>
      </c>
    </row>
    <row r="11905">
      <c r="A11905" s="8" t="n">
        <v>46231</v>
      </c>
      <c r="B11905" t="inlineStr">
        <is>
          <t>AS</t>
        </is>
      </c>
      <c r="C11905" s="9">
        <f>_xlfn.XLOOKUP(B11905,Carriers[Code],Carriers[Airline])</f>
        <v/>
      </c>
      <c r="D11905" t="n">
        <v>1337</v>
      </c>
      <c r="E11905" t="inlineStr">
        <is>
          <t>SEA</t>
        </is>
      </c>
      <c r="F11905" s="10" t="n">
        <v>1944</v>
      </c>
      <c r="G11905" t="inlineStr">
        <is>
          <t>1900-1959</t>
        </is>
      </c>
      <c r="H11905" s="9">
        <f>INT(F11905/100)</f>
        <v/>
      </c>
      <c r="I11905" t="n">
        <v>63</v>
      </c>
      <c r="J11905" t="n">
        <v>1</v>
      </c>
      <c r="K11905" t="n">
        <v>28</v>
      </c>
      <c r="L11905" t="n">
        <v>1</v>
      </c>
      <c r="M11905" t="n">
        <v>0</v>
      </c>
      <c r="O11905" t="n">
        <v>0</v>
      </c>
      <c r="P11905" t="n">
        <v>0</v>
      </c>
      <c r="Q11905" t="n">
        <v>0</v>
      </c>
      <c r="R11905" t="n">
        <v>0</v>
      </c>
      <c r="S11905" t="n">
        <v>0</v>
      </c>
      <c r="T11905" t="n">
        <v>28</v>
      </c>
    </row>
    <row r="11906">
      <c r="A11906" s="8" t="n">
        <v>46231</v>
      </c>
      <c r="B11906" t="inlineStr">
        <is>
          <t>B6</t>
        </is>
      </c>
      <c r="C11906" s="9">
        <f>_xlfn.XLOOKUP(B11906,Carriers[Code],Carriers[Airline])</f>
        <v/>
      </c>
      <c r="D11906" t="n">
        <v>1897</v>
      </c>
      <c r="E11906" t="inlineStr">
        <is>
          <t>ATL</t>
        </is>
      </c>
      <c r="F11906" s="10" t="n">
        <v>1945</v>
      </c>
      <c r="G11906" t="inlineStr">
        <is>
          <t>1900-1959</t>
        </is>
      </c>
      <c r="H11906" s="9">
        <f>INT(F11906/100)</f>
        <v/>
      </c>
      <c r="I11906" t="n">
        <v>19</v>
      </c>
      <c r="J11906" t="n">
        <v>1</v>
      </c>
      <c r="K11906" t="n">
        <v>28</v>
      </c>
      <c r="L11906" t="n">
        <v>1</v>
      </c>
      <c r="M11906" t="n">
        <v>0</v>
      </c>
      <c r="O11906" t="n">
        <v>0</v>
      </c>
      <c r="P11906" t="n">
        <v>19</v>
      </c>
      <c r="Q11906" t="n">
        <v>0</v>
      </c>
      <c r="R11906" t="n">
        <v>9</v>
      </c>
      <c r="S11906" t="n">
        <v>0</v>
      </c>
      <c r="T11906" t="n">
        <v>0</v>
      </c>
    </row>
    <row r="11907">
      <c r="A11907" s="8" t="n">
        <v>46231</v>
      </c>
      <c r="B11907" t="inlineStr">
        <is>
          <t>DL</t>
        </is>
      </c>
      <c r="C11907" s="9">
        <f>_xlfn.XLOOKUP(B11907,Carriers[Code],Carriers[Airline])</f>
        <v/>
      </c>
      <c r="D11907" t="n">
        <v>2586</v>
      </c>
      <c r="E11907" t="inlineStr">
        <is>
          <t>BNA</t>
        </is>
      </c>
      <c r="F11907" s="10" t="n">
        <v>1945</v>
      </c>
      <c r="G11907" t="inlineStr">
        <is>
          <t>1900-1959</t>
        </is>
      </c>
      <c r="H11907" s="9">
        <f>INT(F11907/100)</f>
        <v/>
      </c>
      <c r="I11907" t="n">
        <v>97</v>
      </c>
      <c r="J11907" t="n">
        <v>1</v>
      </c>
      <c r="K11907" t="n">
        <v>99</v>
      </c>
      <c r="L11907" t="n">
        <v>1</v>
      </c>
      <c r="M11907" t="n">
        <v>0</v>
      </c>
      <c r="O11907" t="n">
        <v>0</v>
      </c>
      <c r="P11907" t="n">
        <v>0</v>
      </c>
      <c r="Q11907" t="n">
        <v>0</v>
      </c>
      <c r="R11907" t="n">
        <v>2</v>
      </c>
      <c r="S11907" t="n">
        <v>0</v>
      </c>
      <c r="T11907" t="n">
        <v>97</v>
      </c>
    </row>
    <row r="11908">
      <c r="A11908" s="8" t="n">
        <v>46231</v>
      </c>
      <c r="B11908" t="inlineStr">
        <is>
          <t>B6</t>
        </is>
      </c>
      <c r="C11908" s="9">
        <f>_xlfn.XLOOKUP(B11908,Carriers[Code],Carriers[Airline])</f>
        <v/>
      </c>
      <c r="D11908" t="n">
        <v>777</v>
      </c>
      <c r="E11908" t="inlineStr">
        <is>
          <t>LAS</t>
        </is>
      </c>
      <c r="F11908" s="10" t="n">
        <v>1959</v>
      </c>
      <c r="G11908" t="inlineStr">
        <is>
          <t>1900-1959</t>
        </is>
      </c>
      <c r="H11908" s="9">
        <f>INT(F11908/100)</f>
        <v/>
      </c>
      <c r="I11908" t="n">
        <v>18</v>
      </c>
      <c r="J11908" t="n">
        <v>1</v>
      </c>
      <c r="K11908" t="n">
        <v>3</v>
      </c>
      <c r="L11908" t="n">
        <v>0</v>
      </c>
      <c r="M11908" t="n">
        <v>0</v>
      </c>
      <c r="O11908" t="n">
        <v>0</v>
      </c>
    </row>
    <row r="11909">
      <c r="A11909" s="8" t="n">
        <v>46231</v>
      </c>
      <c r="B11909" t="inlineStr">
        <is>
          <t>B6</t>
        </is>
      </c>
      <c r="C11909" s="9">
        <f>_xlfn.XLOOKUP(B11909,Carriers[Code],Carriers[Airline])</f>
        <v/>
      </c>
      <c r="D11909" t="n">
        <v>993</v>
      </c>
      <c r="E11909" t="inlineStr">
        <is>
          <t>DEN</t>
        </is>
      </c>
      <c r="F11909" s="10" t="n">
        <v>1959</v>
      </c>
      <c r="G11909" t="inlineStr">
        <is>
          <t>1900-1959</t>
        </is>
      </c>
      <c r="H11909" s="9">
        <f>INT(F11909/100)</f>
        <v/>
      </c>
      <c r="I11909" t="n">
        <v>1</v>
      </c>
      <c r="J11909" t="n">
        <v>0</v>
      </c>
      <c r="K11909" t="n">
        <v>26</v>
      </c>
      <c r="L11909" t="n">
        <v>1</v>
      </c>
      <c r="M11909" t="n">
        <v>0</v>
      </c>
      <c r="O11909" t="n">
        <v>0</v>
      </c>
      <c r="P11909" t="n">
        <v>0</v>
      </c>
      <c r="Q11909" t="n">
        <v>0</v>
      </c>
      <c r="R11909" t="n">
        <v>26</v>
      </c>
      <c r="S11909" t="n">
        <v>0</v>
      </c>
      <c r="T11909" t="n">
        <v>0</v>
      </c>
    </row>
    <row r="11910">
      <c r="A11910" s="8" t="n">
        <v>46231</v>
      </c>
      <c r="B11910" t="inlineStr">
        <is>
          <t>YX</t>
        </is>
      </c>
      <c r="C11910" s="9">
        <f>_xlfn.XLOOKUP(B11910,Carriers[Code],Carriers[Airline])</f>
        <v/>
      </c>
      <c r="D11910" t="n">
        <v>4397</v>
      </c>
      <c r="E11910" t="inlineStr">
        <is>
          <t>LGA</t>
        </is>
      </c>
      <c r="F11910" s="10" t="n">
        <v>2000</v>
      </c>
      <c r="G11910" t="inlineStr">
        <is>
          <t>2000-2059</t>
        </is>
      </c>
      <c r="H11910" s="9">
        <f>INT(F11910/100)</f>
        <v/>
      </c>
      <c r="M11910" t="n">
        <v>1</v>
      </c>
      <c r="N11910" t="inlineStr">
        <is>
          <t>B</t>
        </is>
      </c>
      <c r="O11910" t="n">
        <v>0</v>
      </c>
    </row>
    <row r="11911">
      <c r="A11911" s="8" t="n">
        <v>46231</v>
      </c>
      <c r="B11911" t="inlineStr">
        <is>
          <t>YX</t>
        </is>
      </c>
      <c r="C11911" s="9">
        <f>_xlfn.XLOOKUP(B11911,Carriers[Code],Carriers[Airline])</f>
        <v/>
      </c>
      <c r="D11911" t="n">
        <v>5849</v>
      </c>
      <c r="E11911" t="inlineStr">
        <is>
          <t>LGA</t>
        </is>
      </c>
      <c r="F11911" s="10" t="n">
        <v>2000</v>
      </c>
      <c r="G11911" t="inlineStr">
        <is>
          <t>2000-2059</t>
        </is>
      </c>
      <c r="H11911" s="9">
        <f>INT(F11911/100)</f>
        <v/>
      </c>
      <c r="M11911" t="n">
        <v>1</v>
      </c>
      <c r="N11911" t="inlineStr">
        <is>
          <t>A</t>
        </is>
      </c>
      <c r="O11911" t="n">
        <v>0</v>
      </c>
    </row>
    <row r="11912">
      <c r="A11912" s="8" t="n">
        <v>46231</v>
      </c>
      <c r="B11912" t="inlineStr">
        <is>
          <t>DL</t>
        </is>
      </c>
      <c r="C11912" s="9">
        <f>_xlfn.XLOOKUP(B11912,Carriers[Code],Carriers[Airline])</f>
        <v/>
      </c>
      <c r="D11912" t="n">
        <v>817</v>
      </c>
      <c r="E11912" t="inlineStr">
        <is>
          <t>RDU</t>
        </is>
      </c>
      <c r="F11912" s="10" t="n">
        <v>2005</v>
      </c>
      <c r="G11912" t="inlineStr">
        <is>
          <t>2000-2059</t>
        </is>
      </c>
      <c r="H11912" s="9">
        <f>INT(F11912/100)</f>
        <v/>
      </c>
      <c r="I11912" t="n">
        <v>22</v>
      </c>
      <c r="J11912" t="n">
        <v>1</v>
      </c>
      <c r="K11912" t="n">
        <v>45</v>
      </c>
      <c r="L11912" t="n">
        <v>1</v>
      </c>
      <c r="M11912" t="n">
        <v>0</v>
      </c>
      <c r="O11912" t="n">
        <v>0</v>
      </c>
      <c r="P11912" t="n">
        <v>0</v>
      </c>
      <c r="Q11912" t="n">
        <v>0</v>
      </c>
      <c r="R11912" t="n">
        <v>23</v>
      </c>
      <c r="S11912" t="n">
        <v>0</v>
      </c>
      <c r="T11912" t="n">
        <v>22</v>
      </c>
    </row>
    <row r="11913">
      <c r="A11913" s="8" t="n">
        <v>46231</v>
      </c>
      <c r="B11913" t="inlineStr">
        <is>
          <t>YX</t>
        </is>
      </c>
      <c r="C11913" s="9">
        <f>_xlfn.XLOOKUP(B11913,Carriers[Code],Carriers[Airline])</f>
        <v/>
      </c>
      <c r="D11913" t="n">
        <v>4616</v>
      </c>
      <c r="E11913" t="inlineStr">
        <is>
          <t>BUF</t>
        </is>
      </c>
      <c r="F11913" s="10" t="n">
        <v>2005</v>
      </c>
      <c r="G11913" t="inlineStr">
        <is>
          <t>2000-2059</t>
        </is>
      </c>
      <c r="H11913" s="9">
        <f>INT(F11913/100)</f>
        <v/>
      </c>
      <c r="M11913" t="n">
        <v>1</v>
      </c>
      <c r="N11913" t="inlineStr">
        <is>
          <t>B</t>
        </is>
      </c>
      <c r="O11913" t="n">
        <v>0</v>
      </c>
    </row>
    <row r="11914">
      <c r="A11914" s="8" t="n">
        <v>46231</v>
      </c>
      <c r="B11914" t="inlineStr">
        <is>
          <t>YX</t>
        </is>
      </c>
      <c r="C11914" s="9">
        <f>_xlfn.XLOOKUP(B11914,Carriers[Code],Carriers[Airline])</f>
        <v/>
      </c>
      <c r="D11914" t="n">
        <v>5666</v>
      </c>
      <c r="E11914" t="inlineStr">
        <is>
          <t>DCA</t>
        </is>
      </c>
      <c r="F11914" s="10" t="n">
        <v>2005</v>
      </c>
      <c r="G11914" t="inlineStr">
        <is>
          <t>2000-2059</t>
        </is>
      </c>
      <c r="H11914" s="9">
        <f>INT(F11914/100)</f>
        <v/>
      </c>
      <c r="M11914" t="n">
        <v>1</v>
      </c>
      <c r="N11914" t="inlineStr">
        <is>
          <t>A</t>
        </is>
      </c>
      <c r="O11914" t="n">
        <v>0</v>
      </c>
    </row>
    <row r="11915">
      <c r="A11915" s="8" t="n">
        <v>46231</v>
      </c>
      <c r="B11915" t="inlineStr">
        <is>
          <t>B6</t>
        </is>
      </c>
      <c r="C11915" s="9">
        <f>_xlfn.XLOOKUP(B11915,Carriers[Code],Carriers[Airline])</f>
        <v/>
      </c>
      <c r="D11915" t="n">
        <v>455</v>
      </c>
      <c r="E11915" t="inlineStr">
        <is>
          <t>DCA</t>
        </is>
      </c>
      <c r="F11915" s="10" t="n">
        <v>2006</v>
      </c>
      <c r="G11915" t="inlineStr">
        <is>
          <t>2000-2059</t>
        </is>
      </c>
      <c r="H11915" s="9">
        <f>INT(F11915/100)</f>
        <v/>
      </c>
      <c r="I11915" t="n">
        <v>276</v>
      </c>
      <c r="J11915" t="n">
        <v>1</v>
      </c>
      <c r="K11915" t="n">
        <v>272</v>
      </c>
      <c r="L11915" t="n">
        <v>1</v>
      </c>
      <c r="M11915" t="n">
        <v>0</v>
      </c>
      <c r="O11915" t="n">
        <v>0</v>
      </c>
      <c r="P11915" t="n">
        <v>1</v>
      </c>
      <c r="Q11915" t="n">
        <v>0</v>
      </c>
      <c r="R11915" t="n">
        <v>0</v>
      </c>
      <c r="S11915" t="n">
        <v>0</v>
      </c>
      <c r="T11915" t="n">
        <v>271</v>
      </c>
    </row>
    <row r="11916">
      <c r="A11916" s="8" t="n">
        <v>46231</v>
      </c>
      <c r="B11916" t="inlineStr">
        <is>
          <t>YX</t>
        </is>
      </c>
      <c r="C11916" s="9">
        <f>_xlfn.XLOOKUP(B11916,Carriers[Code],Carriers[Airline])</f>
        <v/>
      </c>
      <c r="D11916" t="n">
        <v>5679</v>
      </c>
      <c r="E11916" t="inlineStr">
        <is>
          <t>PIT</t>
        </is>
      </c>
      <c r="F11916" s="10" t="n">
        <v>2010</v>
      </c>
      <c r="G11916" t="inlineStr">
        <is>
          <t>2000-2059</t>
        </is>
      </c>
      <c r="H11916" s="9">
        <f>INT(F11916/100)</f>
        <v/>
      </c>
      <c r="I11916" t="n">
        <v>15</v>
      </c>
      <c r="J11916" t="n">
        <v>1</v>
      </c>
      <c r="K11916" t="n">
        <v>5</v>
      </c>
      <c r="L11916" t="n">
        <v>0</v>
      </c>
      <c r="M11916" t="n">
        <v>0</v>
      </c>
      <c r="O11916" t="n">
        <v>0</v>
      </c>
    </row>
    <row r="11917">
      <c r="A11917" s="8" t="n">
        <v>46231</v>
      </c>
      <c r="B11917" t="inlineStr">
        <is>
          <t>DL</t>
        </is>
      </c>
      <c r="C11917" s="9">
        <f>_xlfn.XLOOKUP(B11917,Carriers[Code],Carriers[Airline])</f>
        <v/>
      </c>
      <c r="D11917" t="n">
        <v>2234</v>
      </c>
      <c r="E11917" t="inlineStr">
        <is>
          <t>TPA</t>
        </is>
      </c>
      <c r="F11917" s="10" t="n">
        <v>2015</v>
      </c>
      <c r="G11917" t="inlineStr">
        <is>
          <t>2000-2059</t>
        </is>
      </c>
      <c r="H11917" s="9">
        <f>INT(F11917/100)</f>
        <v/>
      </c>
      <c r="I11917" t="n">
        <v>41</v>
      </c>
      <c r="J11917" t="n">
        <v>1</v>
      </c>
      <c r="K11917" t="n">
        <v>29</v>
      </c>
      <c r="L11917" t="n">
        <v>1</v>
      </c>
      <c r="M11917" t="n">
        <v>0</v>
      </c>
      <c r="O11917" t="n">
        <v>0</v>
      </c>
      <c r="P11917" t="n">
        <v>0</v>
      </c>
      <c r="Q11917" t="n">
        <v>0</v>
      </c>
      <c r="R11917" t="n">
        <v>0</v>
      </c>
      <c r="S11917" t="n">
        <v>0</v>
      </c>
      <c r="T11917" t="n">
        <v>29</v>
      </c>
    </row>
    <row r="11918">
      <c r="A11918" s="8" t="n">
        <v>46231</v>
      </c>
      <c r="B11918" t="inlineStr">
        <is>
          <t>UA</t>
        </is>
      </c>
      <c r="C11918" s="9">
        <f>_xlfn.XLOOKUP(B11918,Carriers[Code],Carriers[Airline])</f>
        <v/>
      </c>
      <c r="D11918" t="n">
        <v>2229</v>
      </c>
      <c r="E11918" t="inlineStr">
        <is>
          <t>ORD</t>
        </is>
      </c>
      <c r="F11918" s="10" t="n">
        <v>2015</v>
      </c>
      <c r="G11918" t="inlineStr">
        <is>
          <t>2000-2059</t>
        </is>
      </c>
      <c r="H11918" s="9">
        <f>INT(F11918/100)</f>
        <v/>
      </c>
      <c r="I11918" t="n">
        <v>45</v>
      </c>
      <c r="J11918" t="n">
        <v>1</v>
      </c>
      <c r="K11918" t="n">
        <v>11</v>
      </c>
      <c r="L11918" t="n">
        <v>0</v>
      </c>
      <c r="M11918" t="n">
        <v>0</v>
      </c>
      <c r="O11918" t="n">
        <v>0</v>
      </c>
    </row>
    <row r="11919">
      <c r="A11919" s="8" t="n">
        <v>46231</v>
      </c>
      <c r="B11919" t="inlineStr">
        <is>
          <t>DL</t>
        </is>
      </c>
      <c r="C11919" s="9">
        <f>_xlfn.XLOOKUP(B11919,Carriers[Code],Carriers[Airline])</f>
        <v/>
      </c>
      <c r="D11919" t="n">
        <v>1513</v>
      </c>
      <c r="E11919" t="inlineStr">
        <is>
          <t>MCO</t>
        </is>
      </c>
      <c r="F11919" s="10" t="n">
        <v>2016</v>
      </c>
      <c r="G11919" t="inlineStr">
        <is>
          <t>2000-2059</t>
        </is>
      </c>
      <c r="H11919" s="9">
        <f>INT(F11919/100)</f>
        <v/>
      </c>
      <c r="I11919" t="n">
        <v>32</v>
      </c>
      <c r="J11919" t="n">
        <v>1</v>
      </c>
      <c r="K11919" t="n">
        <v>16</v>
      </c>
      <c r="L11919" t="n">
        <v>1</v>
      </c>
      <c r="M11919" t="n">
        <v>0</v>
      </c>
      <c r="O11919" t="n">
        <v>0</v>
      </c>
      <c r="P11919" t="n">
        <v>0</v>
      </c>
      <c r="Q11919" t="n">
        <v>0</v>
      </c>
      <c r="R11919" t="n">
        <v>0</v>
      </c>
      <c r="S11919" t="n">
        <v>0</v>
      </c>
      <c r="T11919" t="n">
        <v>16</v>
      </c>
    </row>
    <row r="11920">
      <c r="A11920" s="8" t="n">
        <v>46231</v>
      </c>
      <c r="B11920" t="inlineStr">
        <is>
          <t>MQ</t>
        </is>
      </c>
      <c r="C11920" s="9">
        <f>_xlfn.XLOOKUP(B11920,Carriers[Code],Carriers[Airline])</f>
        <v/>
      </c>
      <c r="D11920" t="n">
        <v>4047</v>
      </c>
      <c r="E11920" t="inlineStr">
        <is>
          <t>DCA</t>
        </is>
      </c>
      <c r="F11920" s="10" t="n">
        <v>2022</v>
      </c>
      <c r="G11920" t="inlineStr">
        <is>
          <t>2000-2059</t>
        </is>
      </c>
      <c r="H11920" s="9">
        <f>INT(F11920/100)</f>
        <v/>
      </c>
      <c r="I11920" t="n">
        <v>44</v>
      </c>
      <c r="J11920" t="n">
        <v>1</v>
      </c>
      <c r="K11920" t="n">
        <v>95</v>
      </c>
      <c r="L11920" t="n">
        <v>1</v>
      </c>
      <c r="M11920" t="n">
        <v>0</v>
      </c>
      <c r="O11920" t="n">
        <v>0</v>
      </c>
      <c r="P11920" t="n">
        <v>0</v>
      </c>
      <c r="Q11920" t="n">
        <v>0</v>
      </c>
      <c r="R11920" t="n">
        <v>95</v>
      </c>
      <c r="S11920" t="n">
        <v>0</v>
      </c>
      <c r="T11920" t="n">
        <v>0</v>
      </c>
    </row>
    <row r="11921">
      <c r="A11921" s="8" t="n">
        <v>46231</v>
      </c>
      <c r="B11921" t="inlineStr">
        <is>
          <t>YX</t>
        </is>
      </c>
      <c r="C11921" s="9">
        <f>_xlfn.XLOOKUP(B11921,Carriers[Code],Carriers[Airline])</f>
        <v/>
      </c>
      <c r="D11921" t="n">
        <v>4692</v>
      </c>
      <c r="E11921" t="inlineStr">
        <is>
          <t>MSN</t>
        </is>
      </c>
      <c r="F11921" s="10" t="n">
        <v>2023</v>
      </c>
      <c r="G11921" t="inlineStr">
        <is>
          <t>2000-2059</t>
        </is>
      </c>
      <c r="H11921" s="9">
        <f>INT(F11921/100)</f>
        <v/>
      </c>
      <c r="M11921" t="n">
        <v>1</v>
      </c>
      <c r="N11921" t="inlineStr">
        <is>
          <t>B</t>
        </is>
      </c>
      <c r="O11921" t="n">
        <v>0</v>
      </c>
    </row>
    <row r="11922">
      <c r="A11922" s="8" t="n">
        <v>46231</v>
      </c>
      <c r="B11922" t="inlineStr">
        <is>
          <t>B6</t>
        </is>
      </c>
      <c r="C11922" s="9">
        <f>_xlfn.XLOOKUP(B11922,Carriers[Code],Carriers[Airline])</f>
        <v/>
      </c>
      <c r="D11922" t="n">
        <v>387</v>
      </c>
      <c r="E11922" t="inlineStr">
        <is>
          <t>LAX</t>
        </is>
      </c>
      <c r="F11922" s="10" t="n">
        <v>2025</v>
      </c>
      <c r="G11922" t="inlineStr">
        <is>
          <t>2000-2059</t>
        </is>
      </c>
      <c r="H11922" s="9">
        <f>INT(F11922/100)</f>
        <v/>
      </c>
      <c r="I11922" t="n">
        <v>60</v>
      </c>
      <c r="J11922" t="n">
        <v>1</v>
      </c>
      <c r="K11922" t="n">
        <v>33</v>
      </c>
      <c r="L11922" t="n">
        <v>1</v>
      </c>
      <c r="M11922" t="n">
        <v>0</v>
      </c>
      <c r="O11922" t="n">
        <v>0</v>
      </c>
      <c r="P11922" t="n">
        <v>13</v>
      </c>
      <c r="Q11922" t="n">
        <v>0</v>
      </c>
      <c r="R11922" t="n">
        <v>0</v>
      </c>
      <c r="S11922" t="n">
        <v>0</v>
      </c>
      <c r="T11922" t="n">
        <v>20</v>
      </c>
    </row>
    <row r="11923">
      <c r="A11923" s="8" t="n">
        <v>46231</v>
      </c>
      <c r="B11923" t="inlineStr">
        <is>
          <t>YX</t>
        </is>
      </c>
      <c r="C11923" s="9">
        <f>_xlfn.XLOOKUP(B11923,Carriers[Code],Carriers[Airline])</f>
        <v/>
      </c>
      <c r="D11923" t="n">
        <v>5610</v>
      </c>
      <c r="E11923" t="inlineStr">
        <is>
          <t>PHL</t>
        </is>
      </c>
      <c r="F11923" s="10" t="n">
        <v>2025</v>
      </c>
      <c r="G11923" t="inlineStr">
        <is>
          <t>2000-2059</t>
        </is>
      </c>
      <c r="H11923" s="9">
        <f>INT(F11923/100)</f>
        <v/>
      </c>
      <c r="I11923" t="n">
        <v>132</v>
      </c>
      <c r="J11923" t="n">
        <v>1</v>
      </c>
      <c r="K11923" t="n">
        <v>139</v>
      </c>
      <c r="L11923" t="n">
        <v>1</v>
      </c>
      <c r="M11923" t="n">
        <v>0</v>
      </c>
      <c r="O11923" t="n">
        <v>0</v>
      </c>
      <c r="P11923" t="n">
        <v>0</v>
      </c>
      <c r="Q11923" t="n">
        <v>0</v>
      </c>
      <c r="R11923" t="n">
        <v>96</v>
      </c>
      <c r="S11923" t="n">
        <v>0</v>
      </c>
      <c r="T11923" t="n">
        <v>43</v>
      </c>
    </row>
    <row r="11924">
      <c r="A11924" s="8" t="n">
        <v>46231</v>
      </c>
      <c r="B11924" t="inlineStr">
        <is>
          <t>UA</t>
        </is>
      </c>
      <c r="C11924" s="9">
        <f>_xlfn.XLOOKUP(B11924,Carriers[Code],Carriers[Airline])</f>
        <v/>
      </c>
      <c r="D11924" t="n">
        <v>2060</v>
      </c>
      <c r="E11924" t="inlineStr">
        <is>
          <t>EWR</t>
        </is>
      </c>
      <c r="F11924" s="10" t="n">
        <v>2027</v>
      </c>
      <c r="G11924" t="inlineStr">
        <is>
          <t>2000-2059</t>
        </is>
      </c>
      <c r="H11924" s="9">
        <f>INT(F11924/100)</f>
        <v/>
      </c>
      <c r="M11924" t="n">
        <v>1</v>
      </c>
      <c r="N11924" t="inlineStr">
        <is>
          <t>B</t>
        </is>
      </c>
      <c r="O11924" t="n">
        <v>0</v>
      </c>
    </row>
    <row r="11925">
      <c r="A11925" s="8" t="n">
        <v>46231</v>
      </c>
      <c r="B11925" t="inlineStr">
        <is>
          <t>DL</t>
        </is>
      </c>
      <c r="C11925" s="9">
        <f>_xlfn.XLOOKUP(B11925,Carriers[Code],Carriers[Airline])</f>
        <v/>
      </c>
      <c r="D11925" t="n">
        <v>321</v>
      </c>
      <c r="E11925" t="inlineStr">
        <is>
          <t>LAX</t>
        </is>
      </c>
      <c r="F11925" s="10" t="n">
        <v>2030</v>
      </c>
      <c r="G11925" t="inlineStr">
        <is>
          <t>2000-2059</t>
        </is>
      </c>
      <c r="H11925" s="9">
        <f>INT(F11925/100)</f>
        <v/>
      </c>
      <c r="I11925" t="n">
        <v>1</v>
      </c>
      <c r="J11925" t="n">
        <v>0</v>
      </c>
      <c r="K11925" t="n">
        <v>-16</v>
      </c>
      <c r="L11925" t="n">
        <v>0</v>
      </c>
      <c r="M11925" t="n">
        <v>0</v>
      </c>
      <c r="O11925" t="n">
        <v>0</v>
      </c>
    </row>
    <row r="11926">
      <c r="A11926" s="8" t="n">
        <v>46231</v>
      </c>
      <c r="B11926" t="inlineStr">
        <is>
          <t>YX</t>
        </is>
      </c>
      <c r="C11926" s="9">
        <f>_xlfn.XLOOKUP(B11926,Carriers[Code],Carriers[Airline])</f>
        <v/>
      </c>
      <c r="D11926" t="n">
        <v>4715</v>
      </c>
      <c r="E11926" t="inlineStr">
        <is>
          <t>MDT</t>
        </is>
      </c>
      <c r="F11926" s="10" t="n">
        <v>2030</v>
      </c>
      <c r="G11926" t="inlineStr">
        <is>
          <t>2000-2059</t>
        </is>
      </c>
      <c r="H11926" s="9">
        <f>INT(F11926/100)</f>
        <v/>
      </c>
      <c r="M11926" t="n">
        <v>1</v>
      </c>
      <c r="N11926" t="inlineStr">
        <is>
          <t>B</t>
        </is>
      </c>
      <c r="O11926" t="n">
        <v>0</v>
      </c>
    </row>
    <row r="11927">
      <c r="A11927" s="8" t="n">
        <v>46231</v>
      </c>
      <c r="B11927" t="inlineStr">
        <is>
          <t>B6</t>
        </is>
      </c>
      <c r="C11927" s="9">
        <f>_xlfn.XLOOKUP(B11927,Carriers[Code],Carriers[Airline])</f>
        <v/>
      </c>
      <c r="D11927" t="n">
        <v>1337</v>
      </c>
      <c r="E11927" t="inlineStr">
        <is>
          <t>DTW</t>
        </is>
      </c>
      <c r="F11927" s="10" t="n">
        <v>2033</v>
      </c>
      <c r="G11927" t="inlineStr">
        <is>
          <t>2000-2059</t>
        </is>
      </c>
      <c r="H11927" s="9">
        <f>INT(F11927/100)</f>
        <v/>
      </c>
      <c r="I11927" t="n">
        <v>236</v>
      </c>
      <c r="J11927" t="n">
        <v>1</v>
      </c>
      <c r="K11927" t="n">
        <v>219</v>
      </c>
      <c r="L11927" t="n">
        <v>1</v>
      </c>
      <c r="M11927" t="n">
        <v>0</v>
      </c>
      <c r="O11927" t="n">
        <v>0</v>
      </c>
      <c r="P11927" t="n">
        <v>84</v>
      </c>
      <c r="Q11927" t="n">
        <v>0</v>
      </c>
      <c r="R11927" t="n">
        <v>0</v>
      </c>
      <c r="S11927" t="n">
        <v>0</v>
      </c>
      <c r="T11927" t="n">
        <v>135</v>
      </c>
    </row>
    <row r="11928">
      <c r="A11928" s="8" t="n">
        <v>46231</v>
      </c>
      <c r="B11928" t="inlineStr">
        <is>
          <t>YX</t>
        </is>
      </c>
      <c r="C11928" s="9">
        <f>_xlfn.XLOOKUP(B11928,Carriers[Code],Carriers[Airline])</f>
        <v/>
      </c>
      <c r="D11928" t="n">
        <v>5593</v>
      </c>
      <c r="E11928" t="inlineStr">
        <is>
          <t>JAX</t>
        </is>
      </c>
      <c r="F11928" s="10" t="n">
        <v>2035</v>
      </c>
      <c r="G11928" t="inlineStr">
        <is>
          <t>2000-2059</t>
        </is>
      </c>
      <c r="H11928" s="9">
        <f>INT(F11928/100)</f>
        <v/>
      </c>
      <c r="M11928" t="n">
        <v>1</v>
      </c>
      <c r="N11928" t="inlineStr">
        <is>
          <t>B</t>
        </is>
      </c>
      <c r="O11928" t="n">
        <v>0</v>
      </c>
    </row>
    <row r="11929">
      <c r="A11929" s="8" t="n">
        <v>46231</v>
      </c>
      <c r="B11929" t="inlineStr">
        <is>
          <t>YX</t>
        </is>
      </c>
      <c r="C11929" s="9">
        <f>_xlfn.XLOOKUP(B11929,Carriers[Code],Carriers[Airline])</f>
        <v/>
      </c>
      <c r="D11929" t="n">
        <v>5851</v>
      </c>
      <c r="E11929" t="inlineStr">
        <is>
          <t>BWI</t>
        </is>
      </c>
      <c r="F11929" s="10" t="n">
        <v>2035</v>
      </c>
      <c r="G11929" t="inlineStr">
        <is>
          <t>2000-2059</t>
        </is>
      </c>
      <c r="H11929" s="9">
        <f>INT(F11929/100)</f>
        <v/>
      </c>
      <c r="M11929" t="n">
        <v>1</v>
      </c>
      <c r="N11929" t="inlineStr">
        <is>
          <t>B</t>
        </is>
      </c>
      <c r="O11929" t="n">
        <v>0</v>
      </c>
    </row>
    <row r="11930">
      <c r="A11930" s="8" t="n">
        <v>46231</v>
      </c>
      <c r="B11930" t="inlineStr">
        <is>
          <t>B6</t>
        </is>
      </c>
      <c r="C11930" s="9">
        <f>_xlfn.XLOOKUP(B11930,Carriers[Code],Carriers[Airline])</f>
        <v/>
      </c>
      <c r="D11930" t="n">
        <v>1117</v>
      </c>
      <c r="E11930" t="inlineStr">
        <is>
          <t>JFK</t>
        </is>
      </c>
      <c r="F11930" s="10" t="n">
        <v>2038</v>
      </c>
      <c r="G11930" t="inlineStr">
        <is>
          <t>2000-2059</t>
        </is>
      </c>
      <c r="H11930" s="9">
        <f>INT(F11930/100)</f>
        <v/>
      </c>
      <c r="M11930" t="n">
        <v>1</v>
      </c>
      <c r="N11930" t="inlineStr">
        <is>
          <t>C</t>
        </is>
      </c>
      <c r="O11930" t="n">
        <v>0</v>
      </c>
    </row>
    <row r="11931">
      <c r="A11931" s="8" t="n">
        <v>46231</v>
      </c>
      <c r="B11931" t="inlineStr">
        <is>
          <t>B6</t>
        </is>
      </c>
      <c r="C11931" s="9">
        <f>_xlfn.XLOOKUP(B11931,Carriers[Code],Carriers[Airline])</f>
        <v/>
      </c>
      <c r="D11931" t="n">
        <v>1785</v>
      </c>
      <c r="E11931" t="inlineStr">
        <is>
          <t>PIT</t>
        </is>
      </c>
      <c r="F11931" s="10" t="n">
        <v>2038</v>
      </c>
      <c r="G11931" t="inlineStr">
        <is>
          <t>2000-2059</t>
        </is>
      </c>
      <c r="H11931" s="9">
        <f>INT(F11931/100)</f>
        <v/>
      </c>
      <c r="I11931" t="n">
        <v>79</v>
      </c>
      <c r="J11931" t="n">
        <v>1</v>
      </c>
      <c r="K11931" t="n">
        <v>72</v>
      </c>
      <c r="L11931" t="n">
        <v>1</v>
      </c>
      <c r="M11931" t="n">
        <v>0</v>
      </c>
      <c r="O11931" t="n">
        <v>0</v>
      </c>
      <c r="P11931" t="n">
        <v>5</v>
      </c>
      <c r="Q11931" t="n">
        <v>0</v>
      </c>
      <c r="R11931" t="n">
        <v>0</v>
      </c>
      <c r="S11931" t="n">
        <v>0</v>
      </c>
      <c r="T11931" t="n">
        <v>67</v>
      </c>
    </row>
    <row r="11932">
      <c r="A11932" s="8" t="n">
        <v>46231</v>
      </c>
      <c r="B11932" t="inlineStr">
        <is>
          <t>UA</t>
        </is>
      </c>
      <c r="C11932" s="9">
        <f>_xlfn.XLOOKUP(B11932,Carriers[Code],Carriers[Airline])</f>
        <v/>
      </c>
      <c r="D11932" t="n">
        <v>2433</v>
      </c>
      <c r="E11932" t="inlineStr">
        <is>
          <t>DEN</t>
        </is>
      </c>
      <c r="F11932" s="10" t="n">
        <v>2039</v>
      </c>
      <c r="G11932" t="inlineStr">
        <is>
          <t>2000-2059</t>
        </is>
      </c>
      <c r="H11932" s="9">
        <f>INT(F11932/100)</f>
        <v/>
      </c>
      <c r="M11932" t="n">
        <v>1</v>
      </c>
      <c r="N11932" t="inlineStr">
        <is>
          <t>B</t>
        </is>
      </c>
      <c r="O11932" t="n">
        <v>0</v>
      </c>
    </row>
    <row r="11933">
      <c r="A11933" s="8" t="n">
        <v>46231</v>
      </c>
      <c r="B11933" t="inlineStr">
        <is>
          <t>DL</t>
        </is>
      </c>
      <c r="C11933" s="9">
        <f>_xlfn.XLOOKUP(B11933,Carriers[Code],Carriers[Airline])</f>
        <v/>
      </c>
      <c r="D11933" t="n">
        <v>2804</v>
      </c>
      <c r="E11933" t="inlineStr">
        <is>
          <t>ORD</t>
        </is>
      </c>
      <c r="F11933" s="10" t="n">
        <v>2045</v>
      </c>
      <c r="G11933" t="inlineStr">
        <is>
          <t>2000-2059</t>
        </is>
      </c>
      <c r="H11933" s="9">
        <f>INT(F11933/100)</f>
        <v/>
      </c>
      <c r="M11933" t="n">
        <v>1</v>
      </c>
      <c r="N11933" t="inlineStr">
        <is>
          <t>A</t>
        </is>
      </c>
      <c r="O11933" t="n">
        <v>0</v>
      </c>
    </row>
    <row r="11934">
      <c r="A11934" s="8" t="n">
        <v>46231</v>
      </c>
      <c r="B11934" t="inlineStr">
        <is>
          <t>YX</t>
        </is>
      </c>
      <c r="C11934" s="9">
        <f>_xlfn.XLOOKUP(B11934,Carriers[Code],Carriers[Airline])</f>
        <v/>
      </c>
      <c r="D11934" t="n">
        <v>5801</v>
      </c>
      <c r="E11934" t="inlineStr">
        <is>
          <t>CVG</t>
        </is>
      </c>
      <c r="F11934" s="10" t="n">
        <v>2045</v>
      </c>
      <c r="G11934" t="inlineStr">
        <is>
          <t>2000-2059</t>
        </is>
      </c>
      <c r="H11934" s="9">
        <f>INT(F11934/100)</f>
        <v/>
      </c>
      <c r="M11934" t="n">
        <v>1</v>
      </c>
      <c r="N11934" t="inlineStr">
        <is>
          <t>B</t>
        </is>
      </c>
      <c r="O11934" t="n">
        <v>0</v>
      </c>
    </row>
    <row r="11935">
      <c r="A11935" s="8" t="n">
        <v>46231</v>
      </c>
      <c r="B11935" t="inlineStr">
        <is>
          <t>B6</t>
        </is>
      </c>
      <c r="C11935" s="9">
        <f>_xlfn.XLOOKUP(B11935,Carriers[Code],Carriers[Airline])</f>
        <v/>
      </c>
      <c r="D11935" t="n">
        <v>2783</v>
      </c>
      <c r="E11935" t="inlineStr">
        <is>
          <t>RDU</t>
        </is>
      </c>
      <c r="F11935" s="10" t="n">
        <v>2054</v>
      </c>
      <c r="G11935" t="inlineStr">
        <is>
          <t>2000-2059</t>
        </is>
      </c>
      <c r="H11935" s="9">
        <f>INT(F11935/100)</f>
        <v/>
      </c>
      <c r="I11935" t="n">
        <v>86</v>
      </c>
      <c r="J11935" t="n">
        <v>1</v>
      </c>
      <c r="K11935" t="n">
        <v>68</v>
      </c>
      <c r="L11935" t="n">
        <v>1</v>
      </c>
      <c r="M11935" t="n">
        <v>0</v>
      </c>
      <c r="O11935" t="n">
        <v>0</v>
      </c>
      <c r="P11935" t="n">
        <v>6</v>
      </c>
      <c r="Q11935" t="n">
        <v>0</v>
      </c>
      <c r="R11935" t="n">
        <v>0</v>
      </c>
      <c r="S11935" t="n">
        <v>0</v>
      </c>
      <c r="T11935" t="n">
        <v>62</v>
      </c>
    </row>
    <row r="11936">
      <c r="A11936" s="8" t="n">
        <v>46231</v>
      </c>
      <c r="B11936" t="inlineStr">
        <is>
          <t>B6</t>
        </is>
      </c>
      <c r="C11936" s="9">
        <f>_xlfn.XLOOKUP(B11936,Carriers[Code],Carriers[Airline])</f>
        <v/>
      </c>
      <c r="D11936" t="n">
        <v>206</v>
      </c>
      <c r="E11936" t="inlineStr">
        <is>
          <t>PQI</t>
        </is>
      </c>
      <c r="F11936" s="10" t="n">
        <v>2055</v>
      </c>
      <c r="G11936" t="inlineStr">
        <is>
          <t>2000-2059</t>
        </is>
      </c>
      <c r="H11936" s="9">
        <f>INT(F11936/100)</f>
        <v/>
      </c>
      <c r="I11936" t="n">
        <v>0</v>
      </c>
      <c r="J11936" t="n">
        <v>0</v>
      </c>
      <c r="K11936" t="n">
        <v>-17</v>
      </c>
      <c r="L11936" t="n">
        <v>0</v>
      </c>
      <c r="M11936" t="n">
        <v>0</v>
      </c>
      <c r="O11936" t="n">
        <v>0</v>
      </c>
    </row>
    <row r="11937">
      <c r="A11937" s="8" t="n">
        <v>46231</v>
      </c>
      <c r="B11937" t="inlineStr">
        <is>
          <t>B6</t>
        </is>
      </c>
      <c r="C11937" s="9">
        <f>_xlfn.XLOOKUP(B11937,Carriers[Code],Carriers[Airline])</f>
        <v/>
      </c>
      <c r="D11937" t="n">
        <v>413</v>
      </c>
      <c r="E11937" t="inlineStr">
        <is>
          <t>SFO</t>
        </is>
      </c>
      <c r="F11937" s="10" t="n">
        <v>2055</v>
      </c>
      <c r="G11937" t="inlineStr">
        <is>
          <t>2000-2059</t>
        </is>
      </c>
      <c r="H11937" s="9">
        <f>INT(F11937/100)</f>
        <v/>
      </c>
      <c r="I11937" t="n">
        <v>97</v>
      </c>
      <c r="J11937" t="n">
        <v>1</v>
      </c>
      <c r="K11937" t="n">
        <v>66</v>
      </c>
      <c r="L11937" t="n">
        <v>1</v>
      </c>
      <c r="M11937" t="n">
        <v>0</v>
      </c>
      <c r="O11937" t="n">
        <v>0</v>
      </c>
      <c r="P11937" t="n">
        <v>7</v>
      </c>
      <c r="Q11937" t="n">
        <v>0</v>
      </c>
      <c r="R11937" t="n">
        <v>0</v>
      </c>
      <c r="S11937" t="n">
        <v>0</v>
      </c>
      <c r="T11937" t="n">
        <v>59</v>
      </c>
    </row>
    <row r="11938">
      <c r="A11938" s="8" t="n">
        <v>46231</v>
      </c>
      <c r="B11938" t="inlineStr">
        <is>
          <t>YX</t>
        </is>
      </c>
      <c r="C11938" s="9">
        <f>_xlfn.XLOOKUP(B11938,Carriers[Code],Carriers[Airline])</f>
        <v/>
      </c>
      <c r="D11938" t="n">
        <v>5655</v>
      </c>
      <c r="E11938" t="inlineStr">
        <is>
          <t>CLE</t>
        </is>
      </c>
      <c r="F11938" s="10" t="n">
        <v>2055</v>
      </c>
      <c r="G11938" t="inlineStr">
        <is>
          <t>2000-2059</t>
        </is>
      </c>
      <c r="H11938" s="9">
        <f>INT(F11938/100)</f>
        <v/>
      </c>
      <c r="I11938" t="n">
        <v>-4</v>
      </c>
      <c r="J11938" t="n">
        <v>0</v>
      </c>
      <c r="K11938" t="n">
        <v>-14</v>
      </c>
      <c r="L11938" t="n">
        <v>0</v>
      </c>
      <c r="M11938" t="n">
        <v>0</v>
      </c>
      <c r="O11938" t="n">
        <v>0</v>
      </c>
    </row>
    <row r="11939">
      <c r="A11939" s="8" t="n">
        <v>46231</v>
      </c>
      <c r="B11939" t="inlineStr">
        <is>
          <t>YX</t>
        </is>
      </c>
      <c r="C11939" s="9">
        <f>_xlfn.XLOOKUP(B11939,Carriers[Code],Carriers[Airline])</f>
        <v/>
      </c>
      <c r="D11939" t="n">
        <v>5609</v>
      </c>
      <c r="E11939" t="inlineStr">
        <is>
          <t>LGA</t>
        </is>
      </c>
      <c r="F11939" s="10" t="n">
        <v>2100</v>
      </c>
      <c r="G11939" t="inlineStr">
        <is>
          <t>2100-2159</t>
        </is>
      </c>
      <c r="H11939" s="9">
        <f>INT(F11939/100)</f>
        <v/>
      </c>
      <c r="M11939" t="n">
        <v>1</v>
      </c>
      <c r="N11939" t="inlineStr">
        <is>
          <t>B</t>
        </is>
      </c>
      <c r="O11939" t="n">
        <v>0</v>
      </c>
    </row>
    <row r="11940">
      <c r="A11940" s="8" t="n">
        <v>46231</v>
      </c>
      <c r="B11940" t="inlineStr">
        <is>
          <t>B6</t>
        </is>
      </c>
      <c r="C11940" s="9">
        <f>_xlfn.XLOOKUP(B11940,Carriers[Code],Carriers[Airline])</f>
        <v/>
      </c>
      <c r="D11940" t="n">
        <v>591</v>
      </c>
      <c r="E11940" t="inlineStr">
        <is>
          <t>TPA</t>
        </is>
      </c>
      <c r="F11940" s="10" t="n">
        <v>2103</v>
      </c>
      <c r="G11940" t="inlineStr">
        <is>
          <t>2100-2159</t>
        </is>
      </c>
      <c r="H11940" s="9">
        <f>INT(F11940/100)</f>
        <v/>
      </c>
      <c r="I11940" t="n">
        <v>58</v>
      </c>
      <c r="J11940" t="n">
        <v>1</v>
      </c>
      <c r="K11940" t="n">
        <v>43</v>
      </c>
      <c r="L11940" t="n">
        <v>1</v>
      </c>
      <c r="M11940" t="n">
        <v>0</v>
      </c>
      <c r="O11940" t="n">
        <v>0</v>
      </c>
      <c r="P11940" t="n">
        <v>10</v>
      </c>
      <c r="Q11940" t="n">
        <v>0</v>
      </c>
      <c r="R11940" t="n">
        <v>0</v>
      </c>
      <c r="S11940" t="n">
        <v>0</v>
      </c>
      <c r="T11940" t="n">
        <v>33</v>
      </c>
    </row>
    <row r="11941">
      <c r="A11941" s="8" t="n">
        <v>46231</v>
      </c>
      <c r="B11941" t="inlineStr">
        <is>
          <t>DL</t>
        </is>
      </c>
      <c r="C11941" s="9">
        <f>_xlfn.XLOOKUP(B11941,Carriers[Code],Carriers[Airline])</f>
        <v/>
      </c>
      <c r="D11941" t="n">
        <v>2896</v>
      </c>
      <c r="E11941" t="inlineStr">
        <is>
          <t>DTW</t>
        </is>
      </c>
      <c r="F11941" s="10" t="n">
        <v>2105</v>
      </c>
      <c r="G11941" t="inlineStr">
        <is>
          <t>2100-2159</t>
        </is>
      </c>
      <c r="H11941" s="9">
        <f>INT(F11941/100)</f>
        <v/>
      </c>
      <c r="I11941" t="n">
        <v>118</v>
      </c>
      <c r="J11941" t="n">
        <v>1</v>
      </c>
      <c r="K11941" t="n">
        <v>99</v>
      </c>
      <c r="L11941" t="n">
        <v>1</v>
      </c>
      <c r="M11941" t="n">
        <v>0</v>
      </c>
      <c r="O11941" t="n">
        <v>0</v>
      </c>
      <c r="P11941" t="n">
        <v>0</v>
      </c>
      <c r="Q11941" t="n">
        <v>0</v>
      </c>
      <c r="R11941" t="n">
        <v>0</v>
      </c>
      <c r="S11941" t="n">
        <v>0</v>
      </c>
      <c r="T11941" t="n">
        <v>99</v>
      </c>
    </row>
    <row r="11942">
      <c r="A11942" s="8" t="n">
        <v>46231</v>
      </c>
      <c r="B11942" t="inlineStr">
        <is>
          <t>YX</t>
        </is>
      </c>
      <c r="C11942" s="9">
        <f>_xlfn.XLOOKUP(B11942,Carriers[Code],Carriers[Airline])</f>
        <v/>
      </c>
      <c r="D11942" t="n">
        <v>5594</v>
      </c>
      <c r="E11942" t="inlineStr">
        <is>
          <t>MEM</t>
        </is>
      </c>
      <c r="F11942" s="10" t="n">
        <v>2115</v>
      </c>
      <c r="G11942" t="inlineStr">
        <is>
          <t>2100-2159</t>
        </is>
      </c>
      <c r="H11942" s="9">
        <f>INT(F11942/100)</f>
        <v/>
      </c>
      <c r="I11942" t="n">
        <v>2</v>
      </c>
      <c r="J11942" t="n">
        <v>0</v>
      </c>
      <c r="K11942" t="n">
        <v>-9</v>
      </c>
      <c r="L11942" t="n">
        <v>0</v>
      </c>
      <c r="M11942" t="n">
        <v>0</v>
      </c>
      <c r="O11942" t="n">
        <v>0</v>
      </c>
    </row>
    <row r="11943">
      <c r="A11943" s="8" t="n">
        <v>46231</v>
      </c>
      <c r="B11943" t="inlineStr">
        <is>
          <t>YX</t>
        </is>
      </c>
      <c r="C11943" s="9">
        <f>_xlfn.XLOOKUP(B11943,Carriers[Code],Carriers[Airline])</f>
        <v/>
      </c>
      <c r="D11943" t="n">
        <v>5702</v>
      </c>
      <c r="E11943" t="inlineStr">
        <is>
          <t>JFK</t>
        </is>
      </c>
      <c r="F11943" s="10" t="n">
        <v>2120</v>
      </c>
      <c r="G11943" t="inlineStr">
        <is>
          <t>2100-2159</t>
        </is>
      </c>
      <c r="H11943" s="9">
        <f>INT(F11943/100)</f>
        <v/>
      </c>
      <c r="M11943" t="n">
        <v>1</v>
      </c>
      <c r="N11943" t="inlineStr">
        <is>
          <t>A</t>
        </is>
      </c>
      <c r="O11943" t="n">
        <v>0</v>
      </c>
    </row>
    <row r="11944">
      <c r="A11944" s="8" t="n">
        <v>46231</v>
      </c>
      <c r="B11944" t="inlineStr">
        <is>
          <t>YX</t>
        </is>
      </c>
      <c r="C11944" s="9">
        <f>_xlfn.XLOOKUP(B11944,Carriers[Code],Carriers[Airline])</f>
        <v/>
      </c>
      <c r="D11944" t="n">
        <v>4662</v>
      </c>
      <c r="E11944" t="inlineStr">
        <is>
          <t>ROC</t>
        </is>
      </c>
      <c r="F11944" s="10" t="n">
        <v>2129</v>
      </c>
      <c r="G11944" t="inlineStr">
        <is>
          <t>2100-2159</t>
        </is>
      </c>
      <c r="H11944" s="9">
        <f>INT(F11944/100)</f>
        <v/>
      </c>
      <c r="M11944" t="n">
        <v>1</v>
      </c>
      <c r="N11944" t="inlineStr">
        <is>
          <t>B</t>
        </is>
      </c>
      <c r="O11944" t="n">
        <v>0</v>
      </c>
    </row>
    <row r="11945">
      <c r="A11945" s="8" t="n">
        <v>46231</v>
      </c>
      <c r="B11945" t="inlineStr">
        <is>
          <t>B6</t>
        </is>
      </c>
      <c r="C11945" s="9">
        <f>_xlfn.XLOOKUP(B11945,Carriers[Code],Carriers[Airline])</f>
        <v/>
      </c>
      <c r="D11945" t="n">
        <v>251</v>
      </c>
      <c r="E11945" t="inlineStr">
        <is>
          <t>MCO</t>
        </is>
      </c>
      <c r="F11945" s="10" t="n">
        <v>2130</v>
      </c>
      <c r="G11945" t="inlineStr">
        <is>
          <t>2100-2159</t>
        </is>
      </c>
      <c r="H11945" s="9">
        <f>INT(F11945/100)</f>
        <v/>
      </c>
      <c r="I11945" t="n">
        <v>30</v>
      </c>
      <c r="J11945" t="n">
        <v>1</v>
      </c>
      <c r="K11945" t="n">
        <v>17</v>
      </c>
      <c r="L11945" t="n">
        <v>1</v>
      </c>
      <c r="M11945" t="n">
        <v>0</v>
      </c>
      <c r="O11945" t="n">
        <v>0</v>
      </c>
      <c r="P11945" t="n">
        <v>0</v>
      </c>
      <c r="Q11945" t="n">
        <v>0</v>
      </c>
      <c r="R11945" t="n">
        <v>16</v>
      </c>
      <c r="S11945" t="n">
        <v>0</v>
      </c>
      <c r="T11945" t="n">
        <v>1</v>
      </c>
    </row>
    <row r="11946">
      <c r="A11946" s="8" t="n">
        <v>46231</v>
      </c>
      <c r="B11946" t="inlineStr">
        <is>
          <t>YX</t>
        </is>
      </c>
      <c r="C11946" s="9">
        <f>_xlfn.XLOOKUP(B11946,Carriers[Code],Carriers[Airline])</f>
        <v/>
      </c>
      <c r="D11946" t="n">
        <v>5676</v>
      </c>
      <c r="E11946" t="inlineStr">
        <is>
          <t>RIC</t>
        </is>
      </c>
      <c r="F11946" s="10" t="n">
        <v>2130</v>
      </c>
      <c r="G11946" t="inlineStr">
        <is>
          <t>2100-2159</t>
        </is>
      </c>
      <c r="H11946" s="9">
        <f>INT(F11946/100)</f>
        <v/>
      </c>
      <c r="M11946" t="n">
        <v>1</v>
      </c>
      <c r="N11946" t="inlineStr">
        <is>
          <t>A</t>
        </is>
      </c>
      <c r="O11946" t="n">
        <v>0</v>
      </c>
    </row>
    <row r="11947">
      <c r="A11947" s="8" t="n">
        <v>46231</v>
      </c>
      <c r="B11947" t="inlineStr">
        <is>
          <t>B6</t>
        </is>
      </c>
      <c r="C11947" s="9">
        <f>_xlfn.XLOOKUP(B11947,Carriers[Code],Carriers[Airline])</f>
        <v/>
      </c>
      <c r="D11947" t="n">
        <v>845</v>
      </c>
      <c r="E11947" t="inlineStr">
        <is>
          <t>SYR</t>
        </is>
      </c>
      <c r="F11947" s="10" t="n">
        <v>2135</v>
      </c>
      <c r="G11947" t="inlineStr">
        <is>
          <t>2100-2159</t>
        </is>
      </c>
      <c r="H11947" s="9">
        <f>INT(F11947/100)</f>
        <v/>
      </c>
      <c r="I11947" t="n">
        <v>15</v>
      </c>
      <c r="J11947" t="n">
        <v>1</v>
      </c>
      <c r="K11947" t="n">
        <v>2</v>
      </c>
      <c r="L11947" t="n">
        <v>0</v>
      </c>
      <c r="M11947" t="n">
        <v>0</v>
      </c>
      <c r="O11947" t="n">
        <v>0</v>
      </c>
    </row>
    <row r="11948">
      <c r="A11948" s="8" t="n">
        <v>46231</v>
      </c>
      <c r="B11948" t="inlineStr">
        <is>
          <t>B6</t>
        </is>
      </c>
      <c r="C11948" s="9">
        <f>_xlfn.XLOOKUP(B11948,Carriers[Code],Carriers[Airline])</f>
        <v/>
      </c>
      <c r="D11948" t="n">
        <v>2421</v>
      </c>
      <c r="E11948" t="inlineStr">
        <is>
          <t>PBI</t>
        </is>
      </c>
      <c r="F11948" s="10" t="n">
        <v>2135</v>
      </c>
      <c r="G11948" t="inlineStr">
        <is>
          <t>2100-2159</t>
        </is>
      </c>
      <c r="H11948" s="9">
        <f>INT(F11948/100)</f>
        <v/>
      </c>
      <c r="I11948" t="n">
        <v>94</v>
      </c>
      <c r="J11948" t="n">
        <v>1</v>
      </c>
      <c r="K11948" t="n">
        <v>88</v>
      </c>
      <c r="L11948" t="n">
        <v>1</v>
      </c>
      <c r="M11948" t="n">
        <v>0</v>
      </c>
      <c r="O11948" t="n">
        <v>0</v>
      </c>
      <c r="P11948" t="n">
        <v>5</v>
      </c>
      <c r="Q11948" t="n">
        <v>0</v>
      </c>
      <c r="R11948" t="n">
        <v>0</v>
      </c>
      <c r="S11948" t="n">
        <v>0</v>
      </c>
      <c r="T11948" t="n">
        <v>83</v>
      </c>
    </row>
    <row r="11949">
      <c r="A11949" s="8" t="n">
        <v>46231</v>
      </c>
      <c r="B11949" t="inlineStr">
        <is>
          <t>YX</t>
        </is>
      </c>
      <c r="C11949" s="9">
        <f>_xlfn.XLOOKUP(B11949,Carriers[Code],Carriers[Airline])</f>
        <v/>
      </c>
      <c r="D11949" t="n">
        <v>5704</v>
      </c>
      <c r="E11949" t="inlineStr">
        <is>
          <t>DCA</t>
        </is>
      </c>
      <c r="F11949" s="10" t="n">
        <v>2148</v>
      </c>
      <c r="G11949" t="inlineStr">
        <is>
          <t>2100-2159</t>
        </is>
      </c>
      <c r="H11949" s="9">
        <f>INT(F11949/100)</f>
        <v/>
      </c>
      <c r="I11949" t="n">
        <v>26</v>
      </c>
      <c r="J11949" t="n">
        <v>1</v>
      </c>
      <c r="K11949" t="n">
        <v>46</v>
      </c>
      <c r="L11949" t="n">
        <v>1</v>
      </c>
      <c r="M11949" t="n">
        <v>0</v>
      </c>
      <c r="O11949" t="n">
        <v>0</v>
      </c>
      <c r="P11949" t="n">
        <v>0</v>
      </c>
      <c r="Q11949" t="n">
        <v>0</v>
      </c>
      <c r="R11949" t="n">
        <v>46</v>
      </c>
      <c r="S11949" t="n">
        <v>0</v>
      </c>
      <c r="T11949" t="n">
        <v>0</v>
      </c>
    </row>
    <row r="11950">
      <c r="A11950" s="8" t="n">
        <v>46231</v>
      </c>
      <c r="B11950" t="inlineStr">
        <is>
          <t>YX</t>
        </is>
      </c>
      <c r="C11950" s="9">
        <f>_xlfn.XLOOKUP(B11950,Carriers[Code],Carriers[Airline])</f>
        <v/>
      </c>
      <c r="D11950" t="n">
        <v>5840</v>
      </c>
      <c r="E11950" t="inlineStr">
        <is>
          <t>LGA</t>
        </is>
      </c>
      <c r="F11950" s="10" t="n">
        <v>2200</v>
      </c>
      <c r="G11950" t="inlineStr">
        <is>
          <t>2200-2259</t>
        </is>
      </c>
      <c r="H11950" s="9">
        <f>INT(F11950/100)</f>
        <v/>
      </c>
      <c r="M11950" t="n">
        <v>1</v>
      </c>
      <c r="N11950" t="inlineStr">
        <is>
          <t>A</t>
        </is>
      </c>
      <c r="O11950" t="n">
        <v>0</v>
      </c>
    </row>
    <row r="11951">
      <c r="A11951" s="8" t="n">
        <v>46231</v>
      </c>
      <c r="B11951" t="inlineStr">
        <is>
          <t>B6</t>
        </is>
      </c>
      <c r="C11951" s="9">
        <f>_xlfn.XLOOKUP(B11951,Carriers[Code],Carriers[Airline])</f>
        <v/>
      </c>
      <c r="D11951" t="n">
        <v>715</v>
      </c>
      <c r="E11951" t="inlineStr">
        <is>
          <t>BUF</t>
        </is>
      </c>
      <c r="F11951" s="10" t="n">
        <v>2210</v>
      </c>
      <c r="G11951" t="inlineStr">
        <is>
          <t>2200-2259</t>
        </is>
      </c>
      <c r="H11951" s="9">
        <f>INT(F11951/100)</f>
        <v/>
      </c>
      <c r="I11951" t="n">
        <v>18</v>
      </c>
      <c r="J11951" t="n">
        <v>1</v>
      </c>
      <c r="K11951" t="n">
        <v>13</v>
      </c>
      <c r="L11951" t="n">
        <v>0</v>
      </c>
      <c r="M11951" t="n">
        <v>0</v>
      </c>
      <c r="O11951" t="n">
        <v>0</v>
      </c>
    </row>
    <row r="11952">
      <c r="A11952" s="8" t="n">
        <v>46232</v>
      </c>
      <c r="B11952" t="inlineStr">
        <is>
          <t>WN</t>
        </is>
      </c>
      <c r="C11952" s="9">
        <f>_xlfn.XLOOKUP(B11952,Carriers[Code],Carriers[Airline])</f>
        <v/>
      </c>
      <c r="D11952" t="n">
        <v>4156</v>
      </c>
      <c r="E11952" t="inlineStr">
        <is>
          <t>DEN</t>
        </is>
      </c>
      <c r="F11952" s="10" t="n">
        <v>500</v>
      </c>
      <c r="G11952" t="inlineStr">
        <is>
          <t>0001-0559</t>
        </is>
      </c>
      <c r="H11952" s="9">
        <f>INT(F11952/100)</f>
        <v/>
      </c>
      <c r="I11952" t="n">
        <v>2</v>
      </c>
      <c r="J11952" t="n">
        <v>0</v>
      </c>
      <c r="K11952" t="n">
        <v>-23</v>
      </c>
      <c r="L11952" t="n">
        <v>0</v>
      </c>
      <c r="M11952" t="n">
        <v>0</v>
      </c>
      <c r="O11952" t="n">
        <v>0</v>
      </c>
    </row>
    <row r="11953">
      <c r="A11953" s="8" t="n">
        <v>46232</v>
      </c>
      <c r="B11953" t="inlineStr">
        <is>
          <t>B6</t>
        </is>
      </c>
      <c r="C11953" s="9">
        <f>_xlfn.XLOOKUP(B11953,Carriers[Code],Carriers[Airline])</f>
        <v/>
      </c>
      <c r="D11953" t="n">
        <v>917</v>
      </c>
      <c r="E11953" t="inlineStr">
        <is>
          <t>JFK</t>
        </is>
      </c>
      <c r="F11953" s="10" t="n">
        <v>501</v>
      </c>
      <c r="G11953" t="inlineStr">
        <is>
          <t>0001-0559</t>
        </is>
      </c>
      <c r="H11953" s="9">
        <f>INT(F11953/100)</f>
        <v/>
      </c>
      <c r="I11953" t="n">
        <v>32</v>
      </c>
      <c r="J11953" t="n">
        <v>1</v>
      </c>
      <c r="K11953" t="n">
        <v>25</v>
      </c>
      <c r="L11953" t="n">
        <v>1</v>
      </c>
      <c r="M11953" t="n">
        <v>0</v>
      </c>
      <c r="O11953" t="n">
        <v>0</v>
      </c>
      <c r="P11953" t="n">
        <v>25</v>
      </c>
      <c r="Q11953" t="n">
        <v>0</v>
      </c>
      <c r="R11953" t="n">
        <v>0</v>
      </c>
      <c r="S11953" t="n">
        <v>0</v>
      </c>
      <c r="T11953" t="n">
        <v>0</v>
      </c>
    </row>
    <row r="11954">
      <c r="A11954" s="8" t="n">
        <v>46232</v>
      </c>
      <c r="B11954" t="inlineStr">
        <is>
          <t>AA</t>
        </is>
      </c>
      <c r="C11954" s="9">
        <f>_xlfn.XLOOKUP(B11954,Carriers[Code],Carriers[Airline])</f>
        <v/>
      </c>
      <c r="D11954" t="n">
        <v>1418</v>
      </c>
      <c r="E11954" t="inlineStr">
        <is>
          <t>MIA</t>
        </is>
      </c>
      <c r="F11954" s="10" t="n">
        <v>510</v>
      </c>
      <c r="G11954" t="inlineStr">
        <is>
          <t>0001-0559</t>
        </is>
      </c>
      <c r="H11954" s="9">
        <f>INT(F11954/100)</f>
        <v/>
      </c>
      <c r="I11954" t="n">
        <v>0</v>
      </c>
      <c r="J11954" t="n">
        <v>0</v>
      </c>
      <c r="K11954" t="n">
        <v>-21</v>
      </c>
      <c r="L11954" t="n">
        <v>0</v>
      </c>
      <c r="M11954" t="n">
        <v>0</v>
      </c>
      <c r="O11954" t="n">
        <v>0</v>
      </c>
    </row>
    <row r="11955">
      <c r="A11955" s="8" t="n">
        <v>46232</v>
      </c>
      <c r="B11955" t="inlineStr">
        <is>
          <t>AA</t>
        </is>
      </c>
      <c r="C11955" s="9">
        <f>_xlfn.XLOOKUP(B11955,Carriers[Code],Carriers[Airline])</f>
        <v/>
      </c>
      <c r="D11955" t="n">
        <v>3324</v>
      </c>
      <c r="E11955" t="inlineStr">
        <is>
          <t>ORD</t>
        </is>
      </c>
      <c r="F11955" s="10" t="n">
        <v>510</v>
      </c>
      <c r="G11955" t="inlineStr">
        <is>
          <t>0001-0559</t>
        </is>
      </c>
      <c r="H11955" s="9">
        <f>INT(F11955/100)</f>
        <v/>
      </c>
      <c r="M11955" t="n">
        <v>1</v>
      </c>
      <c r="N11955" t="inlineStr">
        <is>
          <t>A</t>
        </is>
      </c>
      <c r="O11955" t="n">
        <v>0</v>
      </c>
    </row>
    <row r="11956">
      <c r="A11956" s="8" t="n">
        <v>46232</v>
      </c>
      <c r="B11956" t="inlineStr">
        <is>
          <t>B6</t>
        </is>
      </c>
      <c r="C11956" s="9">
        <f>_xlfn.XLOOKUP(B11956,Carriers[Code],Carriers[Airline])</f>
        <v/>
      </c>
      <c r="D11956" t="n">
        <v>569</v>
      </c>
      <c r="E11956" t="inlineStr">
        <is>
          <t>FLL</t>
        </is>
      </c>
      <c r="F11956" s="10" t="n">
        <v>510</v>
      </c>
      <c r="G11956" t="inlineStr">
        <is>
          <t>0001-0559</t>
        </is>
      </c>
      <c r="H11956" s="9">
        <f>INT(F11956/100)</f>
        <v/>
      </c>
      <c r="I11956" t="n">
        <v>-5</v>
      </c>
      <c r="J11956" t="n">
        <v>0</v>
      </c>
      <c r="K11956" t="n">
        <v>-23</v>
      </c>
      <c r="L11956" t="n">
        <v>0</v>
      </c>
      <c r="M11956" t="n">
        <v>0</v>
      </c>
      <c r="O11956" t="n">
        <v>0</v>
      </c>
    </row>
    <row r="11957">
      <c r="A11957" s="8" t="n">
        <v>46232</v>
      </c>
      <c r="B11957" t="inlineStr">
        <is>
          <t>WN</t>
        </is>
      </c>
      <c r="C11957" s="9">
        <f>_xlfn.XLOOKUP(B11957,Carriers[Code],Carriers[Airline])</f>
        <v/>
      </c>
      <c r="D11957" t="n">
        <v>727</v>
      </c>
      <c r="E11957" t="inlineStr">
        <is>
          <t>BWI</t>
        </is>
      </c>
      <c r="F11957" s="10" t="n">
        <v>525</v>
      </c>
      <c r="G11957" t="inlineStr">
        <is>
          <t>0001-0559</t>
        </is>
      </c>
      <c r="H11957" s="9">
        <f>INT(F11957/100)</f>
        <v/>
      </c>
      <c r="I11957" t="n">
        <v>5</v>
      </c>
      <c r="J11957" t="n">
        <v>0</v>
      </c>
      <c r="K11957" t="n">
        <v>-9</v>
      </c>
      <c r="L11957" t="n">
        <v>0</v>
      </c>
      <c r="M11957" t="n">
        <v>0</v>
      </c>
      <c r="O11957" t="n">
        <v>0</v>
      </c>
    </row>
    <row r="11958">
      <c r="A11958" s="8" t="n">
        <v>46232</v>
      </c>
      <c r="B11958" t="inlineStr">
        <is>
          <t>DL</t>
        </is>
      </c>
      <c r="C11958" s="9">
        <f>_xlfn.XLOOKUP(B11958,Carriers[Code],Carriers[Airline])</f>
        <v/>
      </c>
      <c r="D11958" t="n">
        <v>1019</v>
      </c>
      <c r="E11958" t="inlineStr">
        <is>
          <t>DTW</t>
        </is>
      </c>
      <c r="F11958" s="10" t="n">
        <v>530</v>
      </c>
      <c r="G11958" t="inlineStr">
        <is>
          <t>0001-0559</t>
        </is>
      </c>
      <c r="H11958" s="9">
        <f>INT(F11958/100)</f>
        <v/>
      </c>
      <c r="I11958" t="n">
        <v>-7</v>
      </c>
      <c r="J11958" t="n">
        <v>0</v>
      </c>
      <c r="K11958" t="n">
        <v>-20</v>
      </c>
      <c r="L11958" t="n">
        <v>0</v>
      </c>
      <c r="M11958" t="n">
        <v>0</v>
      </c>
      <c r="O11958" t="n">
        <v>0</v>
      </c>
    </row>
    <row r="11959">
      <c r="A11959" s="8" t="n">
        <v>46232</v>
      </c>
      <c r="B11959" t="inlineStr">
        <is>
          <t>DL</t>
        </is>
      </c>
      <c r="C11959" s="9">
        <f>_xlfn.XLOOKUP(B11959,Carriers[Code],Carriers[Airline])</f>
        <v/>
      </c>
      <c r="D11959" t="n">
        <v>2242</v>
      </c>
      <c r="E11959" t="inlineStr">
        <is>
          <t>ATL</t>
        </is>
      </c>
      <c r="F11959" s="10" t="n">
        <v>530</v>
      </c>
      <c r="G11959" t="inlineStr">
        <is>
          <t>0001-0559</t>
        </is>
      </c>
      <c r="H11959" s="9">
        <f>INT(F11959/100)</f>
        <v/>
      </c>
      <c r="I11959" t="n">
        <v>-2</v>
      </c>
      <c r="J11959" t="n">
        <v>0</v>
      </c>
      <c r="K11959" t="n">
        <v>-25</v>
      </c>
      <c r="L11959" t="n">
        <v>0</v>
      </c>
      <c r="M11959" t="n">
        <v>0</v>
      </c>
      <c r="O11959" t="n">
        <v>0</v>
      </c>
    </row>
    <row r="11960">
      <c r="A11960" s="8" t="n">
        <v>46232</v>
      </c>
      <c r="B11960" t="inlineStr">
        <is>
          <t>WN</t>
        </is>
      </c>
      <c r="C11960" s="9">
        <f>_xlfn.XLOOKUP(B11960,Carriers[Code],Carriers[Airline])</f>
        <v/>
      </c>
      <c r="D11960" t="n">
        <v>3054</v>
      </c>
      <c r="E11960" t="inlineStr">
        <is>
          <t>MDW</t>
        </is>
      </c>
      <c r="F11960" s="10" t="n">
        <v>535</v>
      </c>
      <c r="G11960" t="inlineStr">
        <is>
          <t>0001-0559</t>
        </is>
      </c>
      <c r="H11960" s="9">
        <f>INT(F11960/100)</f>
        <v/>
      </c>
      <c r="I11960" t="n">
        <v>-1</v>
      </c>
      <c r="J11960" t="n">
        <v>0</v>
      </c>
      <c r="K11960" t="n">
        <v>-21</v>
      </c>
      <c r="L11960" t="n">
        <v>0</v>
      </c>
      <c r="M11960" t="n">
        <v>0</v>
      </c>
      <c r="O11960" t="n">
        <v>0</v>
      </c>
    </row>
    <row r="11961">
      <c r="A11961" s="8" t="n">
        <v>46232</v>
      </c>
      <c r="B11961" t="inlineStr">
        <is>
          <t>UA</t>
        </is>
      </c>
      <c r="C11961" s="9">
        <f>_xlfn.XLOOKUP(B11961,Carriers[Code],Carriers[Airline])</f>
        <v/>
      </c>
      <c r="D11961" t="n">
        <v>1734</v>
      </c>
      <c r="E11961" t="inlineStr">
        <is>
          <t>IAD</t>
        </is>
      </c>
      <c r="F11961" s="10" t="n">
        <v>545</v>
      </c>
      <c r="G11961" t="inlineStr">
        <is>
          <t>0001-0559</t>
        </is>
      </c>
      <c r="H11961" s="9">
        <f>INT(F11961/100)</f>
        <v/>
      </c>
      <c r="M11961" t="n">
        <v>1</v>
      </c>
      <c r="N11961" t="inlineStr">
        <is>
          <t>B</t>
        </is>
      </c>
      <c r="O11961" t="n">
        <v>0</v>
      </c>
    </row>
    <row r="11962">
      <c r="A11962" s="8" t="n">
        <v>46232</v>
      </c>
      <c r="B11962" t="inlineStr">
        <is>
          <t>UA</t>
        </is>
      </c>
      <c r="C11962" s="9">
        <f>_xlfn.XLOOKUP(B11962,Carriers[Code],Carriers[Airline])</f>
        <v/>
      </c>
      <c r="D11962" t="n">
        <v>1409</v>
      </c>
      <c r="E11962" t="inlineStr">
        <is>
          <t>IAH</t>
        </is>
      </c>
      <c r="F11962" s="10" t="n">
        <v>547</v>
      </c>
      <c r="G11962" t="inlineStr">
        <is>
          <t>0001-0559</t>
        </is>
      </c>
      <c r="H11962" s="9">
        <f>INT(F11962/100)</f>
        <v/>
      </c>
      <c r="I11962" t="n">
        <v>7</v>
      </c>
      <c r="J11962" t="n">
        <v>0</v>
      </c>
      <c r="K11962" t="n">
        <v>-9</v>
      </c>
      <c r="L11962" t="n">
        <v>0</v>
      </c>
      <c r="M11962" t="n">
        <v>0</v>
      </c>
      <c r="O11962" t="n">
        <v>0</v>
      </c>
    </row>
    <row r="11963">
      <c r="A11963" s="8" t="n">
        <v>46232</v>
      </c>
      <c r="B11963" t="inlineStr">
        <is>
          <t>WN</t>
        </is>
      </c>
      <c r="C11963" s="9">
        <f>_xlfn.XLOOKUP(B11963,Carriers[Code],Carriers[Airline])</f>
        <v/>
      </c>
      <c r="D11963" t="n">
        <v>752</v>
      </c>
      <c r="E11963" t="inlineStr">
        <is>
          <t>STL</t>
        </is>
      </c>
      <c r="F11963" s="10" t="n">
        <v>550</v>
      </c>
      <c r="G11963" t="inlineStr">
        <is>
          <t>0001-0559</t>
        </is>
      </c>
      <c r="H11963" s="9">
        <f>INT(F11963/100)</f>
        <v/>
      </c>
      <c r="I11963" t="n">
        <v>2</v>
      </c>
      <c r="J11963" t="n">
        <v>0</v>
      </c>
      <c r="K11963" t="n">
        <v>-14</v>
      </c>
      <c r="L11963" t="n">
        <v>0</v>
      </c>
      <c r="M11963" t="n">
        <v>0</v>
      </c>
      <c r="O11963" t="n">
        <v>0</v>
      </c>
    </row>
    <row r="11964">
      <c r="A11964" s="8" t="n">
        <v>46232</v>
      </c>
      <c r="B11964" t="inlineStr">
        <is>
          <t>DL</t>
        </is>
      </c>
      <c r="C11964" s="9">
        <f>_xlfn.XLOOKUP(B11964,Carriers[Code],Carriers[Airline])</f>
        <v/>
      </c>
      <c r="D11964" t="n">
        <v>2303</v>
      </c>
      <c r="E11964" t="inlineStr">
        <is>
          <t>MSP</t>
        </is>
      </c>
      <c r="F11964" s="10" t="n">
        <v>555</v>
      </c>
      <c r="G11964" t="inlineStr">
        <is>
          <t>0001-0559</t>
        </is>
      </c>
      <c r="H11964" s="9">
        <f>INT(F11964/100)</f>
        <v/>
      </c>
      <c r="I11964" t="n">
        <v>3</v>
      </c>
      <c r="J11964" t="n">
        <v>0</v>
      </c>
      <c r="K11964" t="n">
        <v>-13</v>
      </c>
      <c r="L11964" t="n">
        <v>0</v>
      </c>
      <c r="M11964" t="n">
        <v>0</v>
      </c>
      <c r="O11964" t="n">
        <v>0</v>
      </c>
    </row>
    <row r="11965">
      <c r="A11965" s="8" t="n">
        <v>46232</v>
      </c>
      <c r="B11965" t="inlineStr">
        <is>
          <t>AA</t>
        </is>
      </c>
      <c r="C11965" s="9">
        <f>_xlfn.XLOOKUP(B11965,Carriers[Code],Carriers[Airline])</f>
        <v/>
      </c>
      <c r="D11965" t="n">
        <v>873</v>
      </c>
      <c r="E11965" t="inlineStr">
        <is>
          <t>MIA</t>
        </is>
      </c>
      <c r="F11965" s="10" t="n">
        <v>600</v>
      </c>
      <c r="G11965" t="inlineStr">
        <is>
          <t>0600-0659</t>
        </is>
      </c>
      <c r="H11965" s="9">
        <f>INT(F11965/100)</f>
        <v/>
      </c>
      <c r="I11965" t="n">
        <v>15</v>
      </c>
      <c r="J11965" t="n">
        <v>1</v>
      </c>
      <c r="K11965" t="n">
        <v>1</v>
      </c>
      <c r="L11965" t="n">
        <v>0</v>
      </c>
      <c r="M11965" t="n">
        <v>0</v>
      </c>
      <c r="O11965" t="n">
        <v>0</v>
      </c>
    </row>
    <row r="11966">
      <c r="A11966" s="8" t="n">
        <v>46232</v>
      </c>
      <c r="B11966" t="inlineStr">
        <is>
          <t>AA</t>
        </is>
      </c>
      <c r="C11966" s="9">
        <f>_xlfn.XLOOKUP(B11966,Carriers[Code],Carriers[Airline])</f>
        <v/>
      </c>
      <c r="D11966" t="n">
        <v>2159</v>
      </c>
      <c r="E11966" t="inlineStr">
        <is>
          <t>DCA</t>
        </is>
      </c>
      <c r="F11966" s="10" t="n">
        <v>600</v>
      </c>
      <c r="G11966" t="inlineStr">
        <is>
          <t>0600-0659</t>
        </is>
      </c>
      <c r="H11966" s="9">
        <f>INT(F11966/100)</f>
        <v/>
      </c>
      <c r="I11966" t="n">
        <v>15</v>
      </c>
      <c r="J11966" t="n">
        <v>1</v>
      </c>
      <c r="K11966" t="n">
        <v>4</v>
      </c>
      <c r="L11966" t="n">
        <v>0</v>
      </c>
      <c r="M11966" t="n">
        <v>0</v>
      </c>
      <c r="O11966" t="n">
        <v>0</v>
      </c>
    </row>
    <row r="11967">
      <c r="A11967" s="8" t="n">
        <v>46232</v>
      </c>
      <c r="B11967" t="inlineStr">
        <is>
          <t>AA</t>
        </is>
      </c>
      <c r="C11967" s="9">
        <f>_xlfn.XLOOKUP(B11967,Carriers[Code],Carriers[Airline])</f>
        <v/>
      </c>
      <c r="D11967" t="n">
        <v>2527</v>
      </c>
      <c r="E11967" t="inlineStr">
        <is>
          <t>DFW</t>
        </is>
      </c>
      <c r="F11967" s="10" t="n">
        <v>600</v>
      </c>
      <c r="G11967" t="inlineStr">
        <is>
          <t>0600-0659</t>
        </is>
      </c>
      <c r="H11967" s="9">
        <f>INT(F11967/100)</f>
        <v/>
      </c>
      <c r="I11967" t="n">
        <v>9</v>
      </c>
      <c r="J11967" t="n">
        <v>0</v>
      </c>
      <c r="K11967" t="n">
        <v>-31</v>
      </c>
      <c r="L11967" t="n">
        <v>0</v>
      </c>
      <c r="M11967" t="n">
        <v>0</v>
      </c>
      <c r="O11967" t="n">
        <v>0</v>
      </c>
    </row>
    <row r="11968">
      <c r="A11968" s="8" t="n">
        <v>46232</v>
      </c>
      <c r="B11968" t="inlineStr">
        <is>
          <t>B6</t>
        </is>
      </c>
      <c r="C11968" s="9">
        <f>_xlfn.XLOOKUP(B11968,Carriers[Code],Carriers[Airline])</f>
        <v/>
      </c>
      <c r="D11968" t="n">
        <v>287</v>
      </c>
      <c r="E11968" t="inlineStr">
        <is>
          <t>LAX</t>
        </is>
      </c>
      <c r="F11968" s="10" t="n">
        <v>600</v>
      </c>
      <c r="G11968" t="inlineStr">
        <is>
          <t>0600-0659</t>
        </is>
      </c>
      <c r="H11968" s="9">
        <f>INT(F11968/100)</f>
        <v/>
      </c>
      <c r="I11968" t="n">
        <v>-13</v>
      </c>
      <c r="J11968" t="n">
        <v>0</v>
      </c>
      <c r="K11968" t="n">
        <v>-38</v>
      </c>
      <c r="L11968" t="n">
        <v>0</v>
      </c>
      <c r="M11968" t="n">
        <v>0</v>
      </c>
      <c r="O11968" t="n">
        <v>0</v>
      </c>
    </row>
    <row r="11969">
      <c r="A11969" s="8" t="n">
        <v>46232</v>
      </c>
      <c r="B11969" t="inlineStr">
        <is>
          <t>B6</t>
        </is>
      </c>
      <c r="C11969" s="9">
        <f>_xlfn.XLOOKUP(B11969,Carriers[Code],Carriers[Airline])</f>
        <v/>
      </c>
      <c r="D11969" t="n">
        <v>761</v>
      </c>
      <c r="E11969" t="inlineStr">
        <is>
          <t>SJU</t>
        </is>
      </c>
      <c r="F11969" s="10" t="n">
        <v>600</v>
      </c>
      <c r="G11969" t="inlineStr">
        <is>
          <t>0600-0659</t>
        </is>
      </c>
      <c r="H11969" s="9">
        <f>INT(F11969/100)</f>
        <v/>
      </c>
      <c r="M11969" t="n">
        <v>1</v>
      </c>
      <c r="N11969" t="inlineStr">
        <is>
          <t>C</t>
        </is>
      </c>
      <c r="O11969" t="n">
        <v>0</v>
      </c>
    </row>
    <row r="11970">
      <c r="A11970" s="8" t="n">
        <v>46232</v>
      </c>
      <c r="B11970" t="inlineStr">
        <is>
          <t>B6</t>
        </is>
      </c>
      <c r="C11970" s="9">
        <f>_xlfn.XLOOKUP(B11970,Carriers[Code],Carriers[Airline])</f>
        <v/>
      </c>
      <c r="D11970" t="n">
        <v>1439</v>
      </c>
      <c r="E11970" t="inlineStr">
        <is>
          <t>AUS</t>
        </is>
      </c>
      <c r="F11970" s="10" t="n">
        <v>600</v>
      </c>
      <c r="G11970" t="inlineStr">
        <is>
          <t>0600-0659</t>
        </is>
      </c>
      <c r="H11970" s="9">
        <f>INT(F11970/100)</f>
        <v/>
      </c>
      <c r="M11970" t="n">
        <v>1</v>
      </c>
      <c r="N11970" t="inlineStr">
        <is>
          <t>A</t>
        </is>
      </c>
      <c r="O11970" t="n">
        <v>0</v>
      </c>
    </row>
    <row r="11971">
      <c r="A11971" s="8" t="n">
        <v>46232</v>
      </c>
      <c r="B11971" t="inlineStr">
        <is>
          <t>UA</t>
        </is>
      </c>
      <c r="C11971" s="9">
        <f>_xlfn.XLOOKUP(B11971,Carriers[Code],Carriers[Airline])</f>
        <v/>
      </c>
      <c r="D11971" t="n">
        <v>1414</v>
      </c>
      <c r="E11971" t="inlineStr">
        <is>
          <t>ORD</t>
        </is>
      </c>
      <c r="F11971" s="10" t="n">
        <v>600</v>
      </c>
      <c r="G11971" t="inlineStr">
        <is>
          <t>0600-0659</t>
        </is>
      </c>
      <c r="H11971" s="9">
        <f>INT(F11971/100)</f>
        <v/>
      </c>
      <c r="I11971" t="n">
        <v>0</v>
      </c>
      <c r="J11971" t="n">
        <v>0</v>
      </c>
      <c r="K11971" t="n">
        <v>-9</v>
      </c>
      <c r="L11971" t="n">
        <v>0</v>
      </c>
      <c r="M11971" t="n">
        <v>0</v>
      </c>
      <c r="O11971" t="n">
        <v>0</v>
      </c>
    </row>
    <row r="11972">
      <c r="A11972" s="8" t="n">
        <v>46232</v>
      </c>
      <c r="B11972" t="inlineStr">
        <is>
          <t>UA</t>
        </is>
      </c>
      <c r="C11972" s="9">
        <f>_xlfn.XLOOKUP(B11972,Carriers[Code],Carriers[Airline])</f>
        <v/>
      </c>
      <c r="D11972" t="n">
        <v>2441</v>
      </c>
      <c r="E11972" t="inlineStr">
        <is>
          <t>SFO</t>
        </is>
      </c>
      <c r="F11972" s="10" t="n">
        <v>600</v>
      </c>
      <c r="G11972" t="inlineStr">
        <is>
          <t>0600-0659</t>
        </is>
      </c>
      <c r="H11972" s="9">
        <f>INT(F11972/100)</f>
        <v/>
      </c>
      <c r="I11972" t="n">
        <v>2</v>
      </c>
      <c r="J11972" t="n">
        <v>0</v>
      </c>
      <c r="K11972" t="n">
        <v>-17</v>
      </c>
      <c r="L11972" t="n">
        <v>0</v>
      </c>
      <c r="M11972" t="n">
        <v>0</v>
      </c>
      <c r="O11972" t="n">
        <v>0</v>
      </c>
    </row>
    <row r="11973">
      <c r="A11973" s="8" t="n">
        <v>46232</v>
      </c>
      <c r="B11973" t="inlineStr">
        <is>
          <t>YX</t>
        </is>
      </c>
      <c r="C11973" s="9">
        <f>_xlfn.XLOOKUP(B11973,Carriers[Code],Carriers[Airline])</f>
        <v/>
      </c>
      <c r="D11973" t="n">
        <v>4424</v>
      </c>
      <c r="E11973" t="inlineStr">
        <is>
          <t>LGA</t>
        </is>
      </c>
      <c r="F11973" s="10" t="n">
        <v>600</v>
      </c>
      <c r="G11973" t="inlineStr">
        <is>
          <t>0600-0659</t>
        </is>
      </c>
      <c r="H11973" s="9">
        <f>INT(F11973/100)</f>
        <v/>
      </c>
      <c r="M11973" t="n">
        <v>1</v>
      </c>
      <c r="N11973" t="inlineStr">
        <is>
          <t>B</t>
        </is>
      </c>
      <c r="O11973" t="n">
        <v>0</v>
      </c>
    </row>
    <row r="11974">
      <c r="A11974" s="8" t="n">
        <v>46232</v>
      </c>
      <c r="B11974" t="inlineStr">
        <is>
          <t>YX</t>
        </is>
      </c>
      <c r="C11974" s="9">
        <f>_xlfn.XLOOKUP(B11974,Carriers[Code],Carriers[Airline])</f>
        <v/>
      </c>
      <c r="D11974" t="n">
        <v>5687</v>
      </c>
      <c r="E11974" t="inlineStr">
        <is>
          <t>DCA</t>
        </is>
      </c>
      <c r="F11974" s="10" t="n">
        <v>600</v>
      </c>
      <c r="G11974" t="inlineStr">
        <is>
          <t>0600-0659</t>
        </is>
      </c>
      <c r="H11974" s="9">
        <f>INT(F11974/100)</f>
        <v/>
      </c>
      <c r="I11974" t="n">
        <v>-9</v>
      </c>
      <c r="J11974" t="n">
        <v>0</v>
      </c>
      <c r="K11974" t="n">
        <v>-24</v>
      </c>
      <c r="L11974" t="n">
        <v>0</v>
      </c>
      <c r="M11974" t="n">
        <v>0</v>
      </c>
      <c r="O11974" t="n">
        <v>0</v>
      </c>
    </row>
    <row r="11975">
      <c r="A11975" s="8" t="n">
        <v>46232</v>
      </c>
      <c r="B11975" t="inlineStr">
        <is>
          <t>YX</t>
        </is>
      </c>
      <c r="C11975" s="9">
        <f>_xlfn.XLOOKUP(B11975,Carriers[Code],Carriers[Airline])</f>
        <v/>
      </c>
      <c r="D11975" t="n">
        <v>5836</v>
      </c>
      <c r="E11975" t="inlineStr">
        <is>
          <t>LGA</t>
        </is>
      </c>
      <c r="F11975" s="10" t="n">
        <v>600</v>
      </c>
      <c r="G11975" t="inlineStr">
        <is>
          <t>0600-0659</t>
        </is>
      </c>
      <c r="H11975" s="9">
        <f>INT(F11975/100)</f>
        <v/>
      </c>
      <c r="I11975" t="n">
        <v>3</v>
      </c>
      <c r="J11975" t="n">
        <v>0</v>
      </c>
      <c r="K11975" t="n">
        <v>-13</v>
      </c>
      <c r="L11975" t="n">
        <v>0</v>
      </c>
      <c r="M11975" t="n">
        <v>0</v>
      </c>
      <c r="O11975" t="n">
        <v>0</v>
      </c>
    </row>
    <row r="11976">
      <c r="A11976" s="8" t="n">
        <v>46232</v>
      </c>
      <c r="B11976" t="inlineStr">
        <is>
          <t>AA</t>
        </is>
      </c>
      <c r="C11976" s="9">
        <f>_xlfn.XLOOKUP(B11976,Carriers[Code],Carriers[Airline])</f>
        <v/>
      </c>
      <c r="D11976" t="n">
        <v>1146</v>
      </c>
      <c r="E11976" t="inlineStr">
        <is>
          <t>PHL</t>
        </is>
      </c>
      <c r="F11976" s="10" t="n">
        <v>601</v>
      </c>
      <c r="G11976" t="inlineStr">
        <is>
          <t>0600-0659</t>
        </is>
      </c>
      <c r="H11976" s="9">
        <f>INT(F11976/100)</f>
        <v/>
      </c>
      <c r="I11976" t="n">
        <v>15</v>
      </c>
      <c r="J11976" t="n">
        <v>1</v>
      </c>
      <c r="K11976" t="n">
        <v>-14</v>
      </c>
      <c r="L11976" t="n">
        <v>0</v>
      </c>
      <c r="M11976" t="n">
        <v>0</v>
      </c>
      <c r="O11976" t="n">
        <v>0</v>
      </c>
    </row>
    <row r="11977">
      <c r="A11977" s="8" t="n">
        <v>46232</v>
      </c>
      <c r="B11977" t="inlineStr">
        <is>
          <t>YX</t>
        </is>
      </c>
      <c r="C11977" s="9">
        <f>_xlfn.XLOOKUP(B11977,Carriers[Code],Carriers[Airline])</f>
        <v/>
      </c>
      <c r="D11977" t="n">
        <v>4401</v>
      </c>
      <c r="E11977" t="inlineStr">
        <is>
          <t>JFK</t>
        </is>
      </c>
      <c r="F11977" s="10" t="n">
        <v>601</v>
      </c>
      <c r="G11977" t="inlineStr">
        <is>
          <t>0600-0659</t>
        </is>
      </c>
      <c r="H11977" s="9">
        <f>INT(F11977/100)</f>
        <v/>
      </c>
      <c r="I11977" t="n">
        <v>73</v>
      </c>
      <c r="J11977" t="n">
        <v>1</v>
      </c>
      <c r="K11977" t="n">
        <v>58</v>
      </c>
      <c r="L11977" t="n">
        <v>1</v>
      </c>
      <c r="M11977" t="n">
        <v>0</v>
      </c>
      <c r="O11977" t="n">
        <v>0</v>
      </c>
      <c r="P11977" t="n">
        <v>58</v>
      </c>
      <c r="Q11977" t="n">
        <v>0</v>
      </c>
      <c r="R11977" t="n">
        <v>0</v>
      </c>
      <c r="S11977" t="n">
        <v>0</v>
      </c>
      <c r="T11977" t="n">
        <v>0</v>
      </c>
    </row>
    <row r="11978">
      <c r="A11978" s="8" t="n">
        <v>46232</v>
      </c>
      <c r="B11978" t="inlineStr">
        <is>
          <t>AS</t>
        </is>
      </c>
      <c r="C11978" s="9">
        <f>_xlfn.XLOOKUP(B11978,Carriers[Code],Carriers[Airline])</f>
        <v/>
      </c>
      <c r="D11978" t="n">
        <v>311</v>
      </c>
      <c r="E11978" t="inlineStr">
        <is>
          <t>PDX</t>
        </is>
      </c>
      <c r="F11978" s="10" t="n">
        <v>603</v>
      </c>
      <c r="G11978" t="inlineStr">
        <is>
          <t>0600-0659</t>
        </is>
      </c>
      <c r="H11978" s="9">
        <f>INT(F11978/100)</f>
        <v/>
      </c>
      <c r="I11978" t="n">
        <v>6</v>
      </c>
      <c r="J11978" t="n">
        <v>0</v>
      </c>
      <c r="K11978" t="n">
        <v>-22</v>
      </c>
      <c r="L11978" t="n">
        <v>0</v>
      </c>
      <c r="M11978" t="n">
        <v>0</v>
      </c>
      <c r="O11978" t="n">
        <v>0</v>
      </c>
    </row>
    <row r="11979">
      <c r="A11979" s="8" t="n">
        <v>46232</v>
      </c>
      <c r="B11979" t="inlineStr">
        <is>
          <t>AA</t>
        </is>
      </c>
      <c r="C11979" s="9">
        <f>_xlfn.XLOOKUP(B11979,Carriers[Code],Carriers[Airline])</f>
        <v/>
      </c>
      <c r="D11979" t="n">
        <v>418</v>
      </c>
      <c r="E11979" t="inlineStr">
        <is>
          <t>CLT</t>
        </is>
      </c>
      <c r="F11979" s="10" t="n">
        <v>605</v>
      </c>
      <c r="G11979" t="inlineStr">
        <is>
          <t>0600-0659</t>
        </is>
      </c>
      <c r="H11979" s="9">
        <f>INT(F11979/100)</f>
        <v/>
      </c>
      <c r="I11979" t="n">
        <v>12</v>
      </c>
      <c r="J11979" t="n">
        <v>0</v>
      </c>
      <c r="K11979" t="n">
        <v>-13</v>
      </c>
      <c r="L11979" t="n">
        <v>0</v>
      </c>
      <c r="M11979" t="n">
        <v>0</v>
      </c>
      <c r="O11979" t="n">
        <v>0</v>
      </c>
    </row>
    <row r="11980">
      <c r="A11980" s="8" t="n">
        <v>46232</v>
      </c>
      <c r="B11980" t="inlineStr">
        <is>
          <t>B6</t>
        </is>
      </c>
      <c r="C11980" s="9">
        <f>_xlfn.XLOOKUP(B11980,Carriers[Code],Carriers[Airline])</f>
        <v/>
      </c>
      <c r="D11980" t="n">
        <v>619</v>
      </c>
      <c r="E11980" t="inlineStr">
        <is>
          <t>SAN</t>
        </is>
      </c>
      <c r="F11980" s="10" t="n">
        <v>605</v>
      </c>
      <c r="G11980" t="inlineStr">
        <is>
          <t>0600-0659</t>
        </is>
      </c>
      <c r="H11980" s="9">
        <f>INT(F11980/100)</f>
        <v/>
      </c>
      <c r="M11980" t="n">
        <v>1</v>
      </c>
      <c r="N11980" t="inlineStr">
        <is>
          <t>C</t>
        </is>
      </c>
      <c r="O11980" t="n">
        <v>0</v>
      </c>
    </row>
    <row r="11981">
      <c r="A11981" s="8" t="n">
        <v>46232</v>
      </c>
      <c r="B11981" t="inlineStr">
        <is>
          <t>B6</t>
        </is>
      </c>
      <c r="C11981" s="9">
        <f>_xlfn.XLOOKUP(B11981,Carriers[Code],Carriers[Airline])</f>
        <v/>
      </c>
      <c r="D11981" t="n">
        <v>2255</v>
      </c>
      <c r="E11981" t="inlineStr">
        <is>
          <t>DCA</t>
        </is>
      </c>
      <c r="F11981" s="10" t="n">
        <v>605</v>
      </c>
      <c r="G11981" t="inlineStr">
        <is>
          <t>0600-0659</t>
        </is>
      </c>
      <c r="H11981" s="9">
        <f>INT(F11981/100)</f>
        <v/>
      </c>
      <c r="I11981" t="n">
        <v>-8</v>
      </c>
      <c r="J11981" t="n">
        <v>0</v>
      </c>
      <c r="K11981" t="n">
        <v>-16</v>
      </c>
      <c r="L11981" t="n">
        <v>0</v>
      </c>
      <c r="M11981" t="n">
        <v>0</v>
      </c>
      <c r="O11981" t="n">
        <v>0</v>
      </c>
    </row>
    <row r="11982">
      <c r="A11982" s="8" t="n">
        <v>46232</v>
      </c>
      <c r="B11982" t="inlineStr">
        <is>
          <t>DL</t>
        </is>
      </c>
      <c r="C11982" s="9">
        <f>_xlfn.XLOOKUP(B11982,Carriers[Code],Carriers[Airline])</f>
        <v/>
      </c>
      <c r="D11982" t="n">
        <v>859</v>
      </c>
      <c r="E11982" t="inlineStr">
        <is>
          <t>SLC</t>
        </is>
      </c>
      <c r="F11982" s="10" t="n">
        <v>605</v>
      </c>
      <c r="G11982" t="inlineStr">
        <is>
          <t>0600-0659</t>
        </is>
      </c>
      <c r="H11982" s="9">
        <f>INT(F11982/100)</f>
        <v/>
      </c>
      <c r="I11982" t="n">
        <v>-1</v>
      </c>
      <c r="J11982" t="n">
        <v>0</v>
      </c>
      <c r="K11982" t="n">
        <v>-16</v>
      </c>
      <c r="L11982" t="n">
        <v>0</v>
      </c>
      <c r="M11982" t="n">
        <v>0</v>
      </c>
      <c r="O11982" t="n">
        <v>0</v>
      </c>
    </row>
    <row r="11983">
      <c r="A11983" s="8" t="n">
        <v>46232</v>
      </c>
      <c r="B11983" t="inlineStr">
        <is>
          <t>DL</t>
        </is>
      </c>
      <c r="C11983" s="9">
        <f>_xlfn.XLOOKUP(B11983,Carriers[Code],Carriers[Airline])</f>
        <v/>
      </c>
      <c r="D11983" t="n">
        <v>2611</v>
      </c>
      <c r="E11983" t="inlineStr">
        <is>
          <t>JFK</t>
        </is>
      </c>
      <c r="F11983" s="10" t="n">
        <v>605</v>
      </c>
      <c r="G11983" t="inlineStr">
        <is>
          <t>0600-0659</t>
        </is>
      </c>
      <c r="H11983" s="9">
        <f>INT(F11983/100)</f>
        <v/>
      </c>
      <c r="M11983" t="n">
        <v>1</v>
      </c>
      <c r="N11983" t="inlineStr">
        <is>
          <t>B</t>
        </is>
      </c>
      <c r="O11983" t="n">
        <v>0</v>
      </c>
    </row>
    <row r="11984">
      <c r="A11984" s="8" t="n">
        <v>46232</v>
      </c>
      <c r="B11984" t="inlineStr">
        <is>
          <t>UA</t>
        </is>
      </c>
      <c r="C11984" s="9">
        <f>_xlfn.XLOOKUP(B11984,Carriers[Code],Carriers[Airline])</f>
        <v/>
      </c>
      <c r="D11984" t="n">
        <v>1833</v>
      </c>
      <c r="E11984" t="inlineStr">
        <is>
          <t>EWR</t>
        </is>
      </c>
      <c r="F11984" s="10" t="n">
        <v>605</v>
      </c>
      <c r="G11984" t="inlineStr">
        <is>
          <t>0600-0659</t>
        </is>
      </c>
      <c r="H11984" s="9">
        <f>INT(F11984/100)</f>
        <v/>
      </c>
      <c r="I11984" t="n">
        <v>105</v>
      </c>
      <c r="J11984" t="n">
        <v>1</v>
      </c>
      <c r="K11984" t="n">
        <v>107</v>
      </c>
      <c r="L11984" t="n">
        <v>1</v>
      </c>
      <c r="M11984" t="n">
        <v>0</v>
      </c>
      <c r="O11984" t="n">
        <v>0</v>
      </c>
      <c r="P11984" t="n">
        <v>105</v>
      </c>
      <c r="Q11984" t="n">
        <v>0</v>
      </c>
      <c r="R11984" t="n">
        <v>2</v>
      </c>
      <c r="S11984" t="n">
        <v>0</v>
      </c>
      <c r="T11984" t="n">
        <v>0</v>
      </c>
    </row>
    <row r="11985">
      <c r="A11985" s="8" t="n">
        <v>46232</v>
      </c>
      <c r="B11985" t="inlineStr">
        <is>
          <t>DL</t>
        </is>
      </c>
      <c r="C11985" s="9">
        <f>_xlfn.XLOOKUP(B11985,Carriers[Code],Carriers[Airline])</f>
        <v/>
      </c>
      <c r="D11985" t="n">
        <v>675</v>
      </c>
      <c r="E11985" t="inlineStr">
        <is>
          <t>MCI</t>
        </is>
      </c>
      <c r="F11985" s="10" t="n">
        <v>610</v>
      </c>
      <c r="G11985" t="inlineStr">
        <is>
          <t>0600-0659</t>
        </is>
      </c>
      <c r="H11985" s="9">
        <f>INT(F11985/100)</f>
        <v/>
      </c>
      <c r="I11985" t="n">
        <v>-10</v>
      </c>
      <c r="J11985" t="n">
        <v>0</v>
      </c>
      <c r="K11985" t="n">
        <v>-33</v>
      </c>
      <c r="L11985" t="n">
        <v>0</v>
      </c>
      <c r="M11985" t="n">
        <v>0</v>
      </c>
      <c r="O11985" t="n">
        <v>0</v>
      </c>
    </row>
    <row r="11986">
      <c r="A11986" s="8" t="n">
        <v>46232</v>
      </c>
      <c r="B11986" t="inlineStr">
        <is>
          <t>B6</t>
        </is>
      </c>
      <c r="C11986" s="9">
        <f>_xlfn.XLOOKUP(B11986,Carriers[Code],Carriers[Airline])</f>
        <v/>
      </c>
      <c r="D11986" t="n">
        <v>1207</v>
      </c>
      <c r="E11986" t="inlineStr">
        <is>
          <t>BNA</t>
        </is>
      </c>
      <c r="F11986" s="10" t="n">
        <v>619</v>
      </c>
      <c r="G11986" t="inlineStr">
        <is>
          <t>0600-0659</t>
        </is>
      </c>
      <c r="H11986" s="9">
        <f>INT(F11986/100)</f>
        <v/>
      </c>
      <c r="I11986" t="n">
        <v>-11</v>
      </c>
      <c r="J11986" t="n">
        <v>0</v>
      </c>
      <c r="K11986" t="n">
        <v>-34</v>
      </c>
      <c r="L11986" t="n">
        <v>0</v>
      </c>
      <c r="M11986" t="n">
        <v>0</v>
      </c>
      <c r="O11986" t="n">
        <v>0</v>
      </c>
    </row>
    <row r="11987">
      <c r="A11987" s="8" t="n">
        <v>46232</v>
      </c>
      <c r="B11987" t="inlineStr">
        <is>
          <t>DL</t>
        </is>
      </c>
      <c r="C11987" s="9">
        <f>_xlfn.XLOOKUP(B11987,Carriers[Code],Carriers[Airline])</f>
        <v/>
      </c>
      <c r="D11987" t="n">
        <v>479</v>
      </c>
      <c r="E11987" t="inlineStr">
        <is>
          <t>LAX</t>
        </is>
      </c>
      <c r="F11987" s="10" t="n">
        <v>620</v>
      </c>
      <c r="G11987" t="inlineStr">
        <is>
          <t>0600-0659</t>
        </is>
      </c>
      <c r="H11987" s="9">
        <f>INT(F11987/100)</f>
        <v/>
      </c>
      <c r="I11987" t="n">
        <v>83</v>
      </c>
      <c r="J11987" t="n">
        <v>1</v>
      </c>
      <c r="K11987" t="n">
        <v>97</v>
      </c>
      <c r="L11987" t="n">
        <v>1</v>
      </c>
      <c r="M11987" t="n">
        <v>0</v>
      </c>
      <c r="O11987" t="n">
        <v>0</v>
      </c>
      <c r="P11987" t="n">
        <v>83</v>
      </c>
      <c r="Q11987" t="n">
        <v>0</v>
      </c>
      <c r="R11987" t="n">
        <v>14</v>
      </c>
      <c r="S11987" t="n">
        <v>0</v>
      </c>
      <c r="T11987" t="n">
        <v>0</v>
      </c>
    </row>
    <row r="11988">
      <c r="A11988" s="8" t="n">
        <v>46232</v>
      </c>
      <c r="B11988" t="inlineStr">
        <is>
          <t>DL</t>
        </is>
      </c>
      <c r="C11988" s="9">
        <f>_xlfn.XLOOKUP(B11988,Carriers[Code],Carriers[Airline])</f>
        <v/>
      </c>
      <c r="D11988" t="n">
        <v>2066</v>
      </c>
      <c r="E11988" t="inlineStr">
        <is>
          <t>RDU</t>
        </is>
      </c>
      <c r="F11988" s="10" t="n">
        <v>620</v>
      </c>
      <c r="G11988" t="inlineStr">
        <is>
          <t>0600-0659</t>
        </is>
      </c>
      <c r="H11988" s="9">
        <f>INT(F11988/100)</f>
        <v/>
      </c>
      <c r="I11988" t="n">
        <v>-3</v>
      </c>
      <c r="J11988" t="n">
        <v>0</v>
      </c>
      <c r="K11988" t="n">
        <v>-16</v>
      </c>
      <c r="L11988" t="n">
        <v>0</v>
      </c>
      <c r="M11988" t="n">
        <v>0</v>
      </c>
      <c r="O11988" t="n">
        <v>0</v>
      </c>
    </row>
    <row r="11989">
      <c r="A11989" s="8" t="n">
        <v>46232</v>
      </c>
      <c r="B11989" t="inlineStr">
        <is>
          <t>UA</t>
        </is>
      </c>
      <c r="C11989" s="9">
        <f>_xlfn.XLOOKUP(B11989,Carriers[Code],Carriers[Airline])</f>
        <v/>
      </c>
      <c r="D11989" t="n">
        <v>360</v>
      </c>
      <c r="E11989" t="inlineStr">
        <is>
          <t>LAX</t>
        </is>
      </c>
      <c r="F11989" s="10" t="n">
        <v>621</v>
      </c>
      <c r="G11989" t="inlineStr">
        <is>
          <t>0600-0659</t>
        </is>
      </c>
      <c r="H11989" s="9">
        <f>INT(F11989/100)</f>
        <v/>
      </c>
      <c r="I11989" t="n">
        <v>8</v>
      </c>
      <c r="J11989" t="n">
        <v>0</v>
      </c>
      <c r="K11989" t="n">
        <v>-19</v>
      </c>
      <c r="L11989" t="n">
        <v>0</v>
      </c>
      <c r="M11989" t="n">
        <v>0</v>
      </c>
      <c r="O11989" t="n">
        <v>0</v>
      </c>
    </row>
    <row r="11990">
      <c r="A11990" s="8" t="n">
        <v>46232</v>
      </c>
      <c r="B11990" t="inlineStr">
        <is>
          <t>B6</t>
        </is>
      </c>
      <c r="C11990" s="9">
        <f>_xlfn.XLOOKUP(B11990,Carriers[Code],Carriers[Airline])</f>
        <v/>
      </c>
      <c r="D11990" t="n">
        <v>891</v>
      </c>
      <c r="E11990" t="inlineStr">
        <is>
          <t>TPA</t>
        </is>
      </c>
      <c r="F11990" s="10" t="n">
        <v>625</v>
      </c>
      <c r="G11990" t="inlineStr">
        <is>
          <t>0600-0659</t>
        </is>
      </c>
      <c r="H11990" s="9">
        <f>INT(F11990/100)</f>
        <v/>
      </c>
      <c r="I11990" t="n">
        <v>10</v>
      </c>
      <c r="J11990" t="n">
        <v>0</v>
      </c>
      <c r="K11990" t="n">
        <v>7</v>
      </c>
      <c r="L11990" t="n">
        <v>0</v>
      </c>
      <c r="M11990" t="n">
        <v>0</v>
      </c>
      <c r="O11990" t="n">
        <v>0</v>
      </c>
    </row>
    <row r="11991">
      <c r="A11991" s="8" t="n">
        <v>46232</v>
      </c>
      <c r="B11991" t="inlineStr">
        <is>
          <t>YX</t>
        </is>
      </c>
      <c r="C11991" s="9">
        <f>_xlfn.XLOOKUP(B11991,Carriers[Code],Carriers[Airline])</f>
        <v/>
      </c>
      <c r="D11991" t="n">
        <v>5626</v>
      </c>
      <c r="E11991" t="inlineStr">
        <is>
          <t>CLT</t>
        </is>
      </c>
      <c r="F11991" s="10" t="n">
        <v>625</v>
      </c>
      <c r="G11991" t="inlineStr">
        <is>
          <t>0600-0659</t>
        </is>
      </c>
      <c r="H11991" s="9">
        <f>INT(F11991/100)</f>
        <v/>
      </c>
      <c r="I11991" t="n">
        <v>-10</v>
      </c>
      <c r="J11991" t="n">
        <v>0</v>
      </c>
      <c r="K11991" t="n">
        <v>-26</v>
      </c>
      <c r="L11991" t="n">
        <v>0</v>
      </c>
      <c r="M11991" t="n">
        <v>0</v>
      </c>
      <c r="O11991" t="n">
        <v>0</v>
      </c>
    </row>
    <row r="11992">
      <c r="A11992" s="8" t="n">
        <v>46232</v>
      </c>
      <c r="B11992" t="inlineStr">
        <is>
          <t>YX</t>
        </is>
      </c>
      <c r="C11992" s="9">
        <f>_xlfn.XLOOKUP(B11992,Carriers[Code],Carriers[Airline])</f>
        <v/>
      </c>
      <c r="D11992" t="n">
        <v>5764</v>
      </c>
      <c r="E11992" t="inlineStr">
        <is>
          <t>EWR</t>
        </is>
      </c>
      <c r="F11992" s="10" t="n">
        <v>625</v>
      </c>
      <c r="G11992" t="inlineStr">
        <is>
          <t>0600-0659</t>
        </is>
      </c>
      <c r="H11992" s="9">
        <f>INT(F11992/100)</f>
        <v/>
      </c>
      <c r="I11992" t="n">
        <v>97</v>
      </c>
      <c r="J11992" t="n">
        <v>1</v>
      </c>
      <c r="K11992" t="n">
        <v>107</v>
      </c>
      <c r="L11992" t="n">
        <v>1</v>
      </c>
      <c r="M11992" t="n">
        <v>0</v>
      </c>
      <c r="O11992" t="n">
        <v>0</v>
      </c>
      <c r="P11992" t="n">
        <v>0</v>
      </c>
      <c r="Q11992" t="n">
        <v>97</v>
      </c>
      <c r="R11992" t="n">
        <v>10</v>
      </c>
      <c r="S11992" t="n">
        <v>0</v>
      </c>
      <c r="T11992" t="n">
        <v>0</v>
      </c>
    </row>
    <row r="11993">
      <c r="A11993" s="8" t="n">
        <v>46232</v>
      </c>
      <c r="B11993" t="inlineStr">
        <is>
          <t>B6</t>
        </is>
      </c>
      <c r="C11993" s="9">
        <f>_xlfn.XLOOKUP(B11993,Carriers[Code],Carriers[Airline])</f>
        <v/>
      </c>
      <c r="D11993" t="n">
        <v>493</v>
      </c>
      <c r="E11993" t="inlineStr">
        <is>
          <t>DEN</t>
        </is>
      </c>
      <c r="F11993" s="10" t="n">
        <v>630</v>
      </c>
      <c r="G11993" t="inlineStr">
        <is>
          <t>0600-0659</t>
        </is>
      </c>
      <c r="H11993" s="9">
        <f>INT(F11993/100)</f>
        <v/>
      </c>
      <c r="M11993" t="n">
        <v>1</v>
      </c>
      <c r="N11993" t="inlineStr">
        <is>
          <t>C</t>
        </is>
      </c>
      <c r="O11993" t="n">
        <v>0</v>
      </c>
    </row>
    <row r="11994">
      <c r="A11994" s="8" t="n">
        <v>46232</v>
      </c>
      <c r="B11994" t="inlineStr">
        <is>
          <t>B6</t>
        </is>
      </c>
      <c r="C11994" s="9">
        <f>_xlfn.XLOOKUP(B11994,Carriers[Code],Carriers[Airline])</f>
        <v/>
      </c>
      <c r="D11994" t="n">
        <v>1883</v>
      </c>
      <c r="E11994" t="inlineStr">
        <is>
          <t>RDU</t>
        </is>
      </c>
      <c r="F11994" s="10" t="n">
        <v>630</v>
      </c>
      <c r="G11994" t="inlineStr">
        <is>
          <t>0600-0659</t>
        </is>
      </c>
      <c r="H11994" s="9">
        <f>INT(F11994/100)</f>
        <v/>
      </c>
      <c r="M11994" t="n">
        <v>1</v>
      </c>
      <c r="N11994" t="inlineStr">
        <is>
          <t>C</t>
        </is>
      </c>
      <c r="O11994" t="n">
        <v>0</v>
      </c>
    </row>
    <row r="11995">
      <c r="A11995" s="8" t="n">
        <v>46232</v>
      </c>
      <c r="B11995" t="inlineStr">
        <is>
          <t>DL</t>
        </is>
      </c>
      <c r="C11995" s="9">
        <f>_xlfn.XLOOKUP(B11995,Carriers[Code],Carriers[Airline])</f>
        <v/>
      </c>
      <c r="D11995" t="n">
        <v>1410</v>
      </c>
      <c r="E11995" t="inlineStr">
        <is>
          <t>AUS</t>
        </is>
      </c>
      <c r="F11995" s="10" t="n">
        <v>630</v>
      </c>
      <c r="G11995" t="inlineStr">
        <is>
          <t>0600-0659</t>
        </is>
      </c>
      <c r="H11995" s="9">
        <f>INT(F11995/100)</f>
        <v/>
      </c>
      <c r="I11995" t="n">
        <v>17</v>
      </c>
      <c r="J11995" t="n">
        <v>1</v>
      </c>
      <c r="K11995" t="n">
        <v>12</v>
      </c>
      <c r="L11995" t="n">
        <v>0</v>
      </c>
      <c r="M11995" t="n">
        <v>0</v>
      </c>
      <c r="O11995" t="n">
        <v>0</v>
      </c>
    </row>
    <row r="11996">
      <c r="A11996" s="8" t="n">
        <v>46232</v>
      </c>
      <c r="B11996" t="inlineStr">
        <is>
          <t>B6</t>
        </is>
      </c>
      <c r="C11996" s="9">
        <f>_xlfn.XLOOKUP(B11996,Carriers[Code],Carriers[Airline])</f>
        <v/>
      </c>
      <c r="D11996" t="n">
        <v>1333</v>
      </c>
      <c r="E11996" t="inlineStr">
        <is>
          <t>SFO</t>
        </is>
      </c>
      <c r="F11996" s="10" t="n">
        <v>635</v>
      </c>
      <c r="G11996" t="inlineStr">
        <is>
          <t>0600-0659</t>
        </is>
      </c>
      <c r="H11996" s="9">
        <f>INT(F11996/100)</f>
        <v/>
      </c>
      <c r="I11996" t="n">
        <v>35</v>
      </c>
      <c r="J11996" t="n">
        <v>1</v>
      </c>
      <c r="K11996" t="n">
        <v>16</v>
      </c>
      <c r="L11996" t="n">
        <v>1</v>
      </c>
      <c r="M11996" t="n">
        <v>0</v>
      </c>
      <c r="O11996" t="n">
        <v>0</v>
      </c>
      <c r="P11996" t="n">
        <v>16</v>
      </c>
      <c r="Q11996" t="n">
        <v>0</v>
      </c>
      <c r="R11996" t="n">
        <v>0</v>
      </c>
      <c r="S11996" t="n">
        <v>0</v>
      </c>
      <c r="T11996" t="n">
        <v>0</v>
      </c>
    </row>
    <row r="11997">
      <c r="A11997" s="8" t="n">
        <v>46232</v>
      </c>
      <c r="B11997" t="inlineStr">
        <is>
          <t>YX</t>
        </is>
      </c>
      <c r="C11997" s="9">
        <f>_xlfn.XLOOKUP(B11997,Carriers[Code],Carriers[Airline])</f>
        <v/>
      </c>
      <c r="D11997" t="n">
        <v>5703</v>
      </c>
      <c r="E11997" t="inlineStr">
        <is>
          <t>BWI</t>
        </is>
      </c>
      <c r="F11997" s="10" t="n">
        <v>635</v>
      </c>
      <c r="G11997" t="inlineStr">
        <is>
          <t>0600-0659</t>
        </is>
      </c>
      <c r="H11997" s="9">
        <f>INT(F11997/100)</f>
        <v/>
      </c>
      <c r="I11997" t="n">
        <v>-9</v>
      </c>
      <c r="J11997" t="n">
        <v>0</v>
      </c>
      <c r="K11997" t="n">
        <v>-9</v>
      </c>
      <c r="L11997" t="n">
        <v>0</v>
      </c>
      <c r="M11997" t="n">
        <v>0</v>
      </c>
      <c r="O11997" t="n">
        <v>0</v>
      </c>
    </row>
    <row r="11998">
      <c r="A11998" s="8" t="n">
        <v>46232</v>
      </c>
      <c r="B11998" t="inlineStr">
        <is>
          <t>B6</t>
        </is>
      </c>
      <c r="C11998" s="9">
        <f>_xlfn.XLOOKUP(B11998,Carriers[Code],Carriers[Airline])</f>
        <v/>
      </c>
      <c r="D11998" t="n">
        <v>165</v>
      </c>
      <c r="E11998" t="inlineStr">
        <is>
          <t>RSW</t>
        </is>
      </c>
      <c r="F11998" s="10" t="n">
        <v>645</v>
      </c>
      <c r="G11998" t="inlineStr">
        <is>
          <t>0600-0659</t>
        </is>
      </c>
      <c r="H11998" s="9">
        <f>INT(F11998/100)</f>
        <v/>
      </c>
      <c r="I11998" t="n">
        <v>-9</v>
      </c>
      <c r="J11998" t="n">
        <v>0</v>
      </c>
      <c r="K11998" t="n">
        <v>-4</v>
      </c>
      <c r="L11998" t="n">
        <v>0</v>
      </c>
      <c r="M11998" t="n">
        <v>0</v>
      </c>
      <c r="O11998" t="n">
        <v>0</v>
      </c>
    </row>
    <row r="11999">
      <c r="A11999" s="8" t="n">
        <v>46232</v>
      </c>
      <c r="B11999" t="inlineStr">
        <is>
          <t>DL</t>
        </is>
      </c>
      <c r="C11999" s="9">
        <f>_xlfn.XLOOKUP(B11999,Carriers[Code],Carriers[Airline])</f>
        <v/>
      </c>
      <c r="D11999" t="n">
        <v>695</v>
      </c>
      <c r="E11999" t="inlineStr">
        <is>
          <t>ATL</t>
        </is>
      </c>
      <c r="F11999" s="10" t="n">
        <v>645</v>
      </c>
      <c r="G11999" t="inlineStr">
        <is>
          <t>0600-0659</t>
        </is>
      </c>
      <c r="H11999" s="9">
        <f>INT(F11999/100)</f>
        <v/>
      </c>
      <c r="I11999" t="n">
        <v>-1</v>
      </c>
      <c r="J11999" t="n">
        <v>0</v>
      </c>
      <c r="K11999" t="n">
        <v>-21</v>
      </c>
      <c r="L11999" t="n">
        <v>0</v>
      </c>
      <c r="M11999" t="n">
        <v>0</v>
      </c>
      <c r="O11999" t="n">
        <v>0</v>
      </c>
    </row>
    <row r="12000">
      <c r="A12000" s="8" t="n">
        <v>46232</v>
      </c>
      <c r="B12000" t="inlineStr">
        <is>
          <t>YX</t>
        </is>
      </c>
      <c r="C12000" s="9">
        <f>_xlfn.XLOOKUP(B12000,Carriers[Code],Carriers[Airline])</f>
        <v/>
      </c>
      <c r="D12000" t="n">
        <v>5845</v>
      </c>
      <c r="E12000" t="inlineStr">
        <is>
          <t>PHL</t>
        </is>
      </c>
      <c r="F12000" s="10" t="n">
        <v>650</v>
      </c>
      <c r="G12000" t="inlineStr">
        <is>
          <t>0600-0659</t>
        </is>
      </c>
      <c r="H12000" s="9">
        <f>INT(F12000/100)</f>
        <v/>
      </c>
      <c r="I12000" t="n">
        <v>9</v>
      </c>
      <c r="J12000" t="n">
        <v>0</v>
      </c>
      <c r="K12000" t="n">
        <v>3</v>
      </c>
      <c r="L12000" t="n">
        <v>0</v>
      </c>
      <c r="M12000" t="n">
        <v>0</v>
      </c>
      <c r="O12000" t="n">
        <v>0</v>
      </c>
    </row>
    <row r="12001">
      <c r="A12001" s="8" t="n">
        <v>46232</v>
      </c>
      <c r="B12001" t="inlineStr">
        <is>
          <t>AA</t>
        </is>
      </c>
      <c r="C12001" s="9">
        <f>_xlfn.XLOOKUP(B12001,Carriers[Code],Carriers[Airline])</f>
        <v/>
      </c>
      <c r="D12001" t="n">
        <v>1462</v>
      </c>
      <c r="E12001" t="inlineStr">
        <is>
          <t>CLT</t>
        </is>
      </c>
      <c r="F12001" s="10" t="n">
        <v>700</v>
      </c>
      <c r="G12001" t="inlineStr">
        <is>
          <t>0700-0759</t>
        </is>
      </c>
      <c r="H12001" s="9">
        <f>INT(F12001/100)</f>
        <v/>
      </c>
      <c r="M12001" t="n">
        <v>1</v>
      </c>
      <c r="N12001" t="inlineStr">
        <is>
          <t>A</t>
        </is>
      </c>
      <c r="O12001" t="n">
        <v>0</v>
      </c>
    </row>
    <row r="12002">
      <c r="A12002" s="8" t="n">
        <v>46232</v>
      </c>
      <c r="B12002" t="inlineStr">
        <is>
          <t>AA</t>
        </is>
      </c>
      <c r="C12002" s="9">
        <f>_xlfn.XLOOKUP(B12002,Carriers[Code],Carriers[Airline])</f>
        <v/>
      </c>
      <c r="D12002" t="n">
        <v>1509</v>
      </c>
      <c r="E12002" t="inlineStr">
        <is>
          <t>ORD</t>
        </is>
      </c>
      <c r="F12002" s="10" t="n">
        <v>700</v>
      </c>
      <c r="G12002" t="inlineStr">
        <is>
          <t>0700-0759</t>
        </is>
      </c>
      <c r="H12002" s="9">
        <f>INT(F12002/100)</f>
        <v/>
      </c>
      <c r="I12002" t="n">
        <v>15</v>
      </c>
      <c r="J12002" t="n">
        <v>1</v>
      </c>
      <c r="K12002" t="n">
        <v>8</v>
      </c>
      <c r="L12002" t="n">
        <v>0</v>
      </c>
      <c r="M12002" t="n">
        <v>0</v>
      </c>
      <c r="O12002" t="n">
        <v>0</v>
      </c>
    </row>
    <row r="12003">
      <c r="A12003" s="8" t="n">
        <v>46232</v>
      </c>
      <c r="B12003" t="inlineStr">
        <is>
          <t>AA</t>
        </is>
      </c>
      <c r="C12003" s="9">
        <f>_xlfn.XLOOKUP(B12003,Carriers[Code],Carriers[Airline])</f>
        <v/>
      </c>
      <c r="D12003" t="n">
        <v>2315</v>
      </c>
      <c r="E12003" t="inlineStr">
        <is>
          <t>PHX</t>
        </is>
      </c>
      <c r="F12003" s="10" t="n">
        <v>700</v>
      </c>
      <c r="G12003" t="inlineStr">
        <is>
          <t>0700-0759</t>
        </is>
      </c>
      <c r="H12003" s="9">
        <f>INT(F12003/100)</f>
        <v/>
      </c>
      <c r="I12003" t="n">
        <v>0</v>
      </c>
      <c r="J12003" t="n">
        <v>0</v>
      </c>
      <c r="K12003" t="n">
        <v>1</v>
      </c>
      <c r="L12003" t="n">
        <v>0</v>
      </c>
      <c r="M12003" t="n">
        <v>0</v>
      </c>
      <c r="O12003" t="n">
        <v>0</v>
      </c>
    </row>
    <row r="12004">
      <c r="A12004" s="8" t="n">
        <v>46232</v>
      </c>
      <c r="B12004" t="inlineStr">
        <is>
          <t>AA</t>
        </is>
      </c>
      <c r="C12004" s="9">
        <f>_xlfn.XLOOKUP(B12004,Carriers[Code],Carriers[Airline])</f>
        <v/>
      </c>
      <c r="D12004" t="n">
        <v>2455</v>
      </c>
      <c r="E12004" t="inlineStr">
        <is>
          <t>LAX</t>
        </is>
      </c>
      <c r="F12004" s="10" t="n">
        <v>700</v>
      </c>
      <c r="G12004" t="inlineStr">
        <is>
          <t>0700-0759</t>
        </is>
      </c>
      <c r="H12004" s="9">
        <f>INT(F12004/100)</f>
        <v/>
      </c>
      <c r="I12004" t="n">
        <v>-6</v>
      </c>
      <c r="J12004" t="n">
        <v>0</v>
      </c>
      <c r="K12004" t="n">
        <v>-42</v>
      </c>
      <c r="L12004" t="n">
        <v>0</v>
      </c>
      <c r="M12004" t="n">
        <v>0</v>
      </c>
      <c r="O12004" t="n">
        <v>0</v>
      </c>
    </row>
    <row r="12005">
      <c r="A12005" s="8" t="n">
        <v>46232</v>
      </c>
      <c r="B12005" t="inlineStr">
        <is>
          <t>AA</t>
        </is>
      </c>
      <c r="C12005" s="9">
        <f>_xlfn.XLOOKUP(B12005,Carriers[Code],Carriers[Airline])</f>
        <v/>
      </c>
      <c r="D12005" t="n">
        <v>2555</v>
      </c>
      <c r="E12005" t="inlineStr">
        <is>
          <t>DFW</t>
        </is>
      </c>
      <c r="F12005" s="10" t="n">
        <v>700</v>
      </c>
      <c r="G12005" t="inlineStr">
        <is>
          <t>0700-0759</t>
        </is>
      </c>
      <c r="H12005" s="9">
        <f>INT(F12005/100)</f>
        <v/>
      </c>
      <c r="I12005" t="n">
        <v>26</v>
      </c>
      <c r="J12005" t="n">
        <v>1</v>
      </c>
      <c r="K12005" t="n">
        <v>9</v>
      </c>
      <c r="L12005" t="n">
        <v>0</v>
      </c>
      <c r="M12005" t="n">
        <v>0</v>
      </c>
      <c r="O12005" t="n">
        <v>0</v>
      </c>
    </row>
    <row r="12006">
      <c r="A12006" s="8" t="n">
        <v>46232</v>
      </c>
      <c r="B12006" t="inlineStr">
        <is>
          <t>B6</t>
        </is>
      </c>
      <c r="C12006" s="9">
        <f>_xlfn.XLOOKUP(B12006,Carriers[Code],Carriers[Airline])</f>
        <v/>
      </c>
      <c r="D12006" t="n">
        <v>1159</v>
      </c>
      <c r="E12006" t="inlineStr">
        <is>
          <t>PHL</t>
        </is>
      </c>
      <c r="F12006" s="10" t="n">
        <v>700</v>
      </c>
      <c r="G12006" t="inlineStr">
        <is>
          <t>0700-0759</t>
        </is>
      </c>
      <c r="H12006" s="9">
        <f>INT(F12006/100)</f>
        <v/>
      </c>
      <c r="I12006" t="n">
        <v>25</v>
      </c>
      <c r="J12006" t="n">
        <v>1</v>
      </c>
      <c r="K12006" t="n">
        <v>15</v>
      </c>
      <c r="L12006" t="n">
        <v>1</v>
      </c>
      <c r="M12006" t="n">
        <v>0</v>
      </c>
      <c r="O12006" t="n">
        <v>0</v>
      </c>
      <c r="P12006" t="n">
        <v>0</v>
      </c>
      <c r="Q12006" t="n">
        <v>0</v>
      </c>
      <c r="R12006" t="n">
        <v>15</v>
      </c>
      <c r="S12006" t="n">
        <v>0</v>
      </c>
      <c r="T12006" t="n">
        <v>0</v>
      </c>
    </row>
    <row r="12007">
      <c r="A12007" s="8" t="n">
        <v>46232</v>
      </c>
      <c r="B12007" t="inlineStr">
        <is>
          <t>B6</t>
        </is>
      </c>
      <c r="C12007" s="9">
        <f>_xlfn.XLOOKUP(B12007,Carriers[Code],Carriers[Airline])</f>
        <v/>
      </c>
      <c r="D12007" t="n">
        <v>1281</v>
      </c>
      <c r="E12007" t="inlineStr">
        <is>
          <t>RIC</t>
        </is>
      </c>
      <c r="F12007" s="10" t="n">
        <v>700</v>
      </c>
      <c r="G12007" t="inlineStr">
        <is>
          <t>0700-0759</t>
        </is>
      </c>
      <c r="H12007" s="9">
        <f>INT(F12007/100)</f>
        <v/>
      </c>
      <c r="M12007" t="n">
        <v>1</v>
      </c>
      <c r="N12007" t="inlineStr">
        <is>
          <t>A</t>
        </is>
      </c>
      <c r="O12007" t="n">
        <v>0</v>
      </c>
    </row>
    <row r="12008">
      <c r="A12008" s="8" t="n">
        <v>46232</v>
      </c>
      <c r="B12008" t="inlineStr">
        <is>
          <t>DL</t>
        </is>
      </c>
      <c r="C12008" s="9">
        <f>_xlfn.XLOOKUP(B12008,Carriers[Code],Carriers[Airline])</f>
        <v/>
      </c>
      <c r="D12008" t="n">
        <v>2706</v>
      </c>
      <c r="E12008" t="inlineStr">
        <is>
          <t>TPA</t>
        </is>
      </c>
      <c r="F12008" s="10" t="n">
        <v>700</v>
      </c>
      <c r="G12008" t="inlineStr">
        <is>
          <t>0700-0759</t>
        </is>
      </c>
      <c r="H12008" s="9">
        <f>INT(F12008/100)</f>
        <v/>
      </c>
      <c r="I12008" t="n">
        <v>-3</v>
      </c>
      <c r="J12008" t="n">
        <v>0</v>
      </c>
      <c r="K12008" t="n">
        <v>-4</v>
      </c>
      <c r="L12008" t="n">
        <v>0</v>
      </c>
      <c r="M12008" t="n">
        <v>0</v>
      </c>
      <c r="O12008" t="n">
        <v>0</v>
      </c>
    </row>
    <row r="12009">
      <c r="A12009" s="8" t="n">
        <v>46232</v>
      </c>
      <c r="B12009" t="inlineStr">
        <is>
          <t>DL</t>
        </is>
      </c>
      <c r="C12009" s="9">
        <f>_xlfn.XLOOKUP(B12009,Carriers[Code],Carriers[Airline])</f>
        <v/>
      </c>
      <c r="D12009" t="n">
        <v>2770</v>
      </c>
      <c r="E12009" t="inlineStr">
        <is>
          <t>LGA</t>
        </is>
      </c>
      <c r="F12009" s="10" t="n">
        <v>700</v>
      </c>
      <c r="G12009" t="inlineStr">
        <is>
          <t>0700-0759</t>
        </is>
      </c>
      <c r="H12009" s="9">
        <f>INT(F12009/100)</f>
        <v/>
      </c>
      <c r="I12009" t="n">
        <v>-8</v>
      </c>
      <c r="J12009" t="n">
        <v>0</v>
      </c>
      <c r="K12009" t="n">
        <v>-26</v>
      </c>
      <c r="L12009" t="n">
        <v>0</v>
      </c>
      <c r="M12009" t="n">
        <v>0</v>
      </c>
      <c r="O12009" t="n">
        <v>0</v>
      </c>
    </row>
    <row r="12010">
      <c r="A12010" s="8" t="n">
        <v>46232</v>
      </c>
      <c r="B12010" t="inlineStr">
        <is>
          <t>MQ</t>
        </is>
      </c>
      <c r="C12010" s="9">
        <f>_xlfn.XLOOKUP(B12010,Carriers[Code],Carriers[Airline])</f>
        <v/>
      </c>
      <c r="D12010" t="n">
        <v>3814</v>
      </c>
      <c r="E12010" t="inlineStr">
        <is>
          <t>STL</t>
        </is>
      </c>
      <c r="F12010" s="10" t="n">
        <v>700</v>
      </c>
      <c r="G12010" t="inlineStr">
        <is>
          <t>0700-0759</t>
        </is>
      </c>
      <c r="H12010" s="9">
        <f>INT(F12010/100)</f>
        <v/>
      </c>
      <c r="I12010" t="n">
        <v>-7</v>
      </c>
      <c r="J12010" t="n">
        <v>0</v>
      </c>
      <c r="K12010" t="n">
        <v>-23</v>
      </c>
      <c r="L12010" t="n">
        <v>0</v>
      </c>
      <c r="M12010" t="n">
        <v>0</v>
      </c>
      <c r="O12010" t="n">
        <v>0</v>
      </c>
    </row>
    <row r="12011">
      <c r="A12011" s="8" t="n">
        <v>46232</v>
      </c>
      <c r="B12011" t="inlineStr">
        <is>
          <t>YX</t>
        </is>
      </c>
      <c r="C12011" s="9">
        <f>_xlfn.XLOOKUP(B12011,Carriers[Code],Carriers[Airline])</f>
        <v/>
      </c>
      <c r="D12011" t="n">
        <v>4435</v>
      </c>
      <c r="E12011" t="inlineStr">
        <is>
          <t>IND</t>
        </is>
      </c>
      <c r="F12011" s="10" t="n">
        <v>700</v>
      </c>
      <c r="G12011" t="inlineStr">
        <is>
          <t>0700-0759</t>
        </is>
      </c>
      <c r="H12011" s="9">
        <f>INT(F12011/100)</f>
        <v/>
      </c>
      <c r="I12011" t="n">
        <v>64</v>
      </c>
      <c r="J12011" t="n">
        <v>1</v>
      </c>
      <c r="K12011" t="n">
        <v>60</v>
      </c>
      <c r="L12011" t="n">
        <v>1</v>
      </c>
      <c r="M12011" t="n">
        <v>0</v>
      </c>
      <c r="O12011" t="n">
        <v>0</v>
      </c>
      <c r="P12011" t="n">
        <v>60</v>
      </c>
      <c r="Q12011" t="n">
        <v>0</v>
      </c>
      <c r="R12011" t="n">
        <v>0</v>
      </c>
      <c r="S12011" t="n">
        <v>0</v>
      </c>
      <c r="T12011" t="n">
        <v>0</v>
      </c>
    </row>
    <row r="12012">
      <c r="A12012" s="8" t="n">
        <v>46232</v>
      </c>
      <c r="B12012" t="inlineStr">
        <is>
          <t>YX</t>
        </is>
      </c>
      <c r="C12012" s="9">
        <f>_xlfn.XLOOKUP(B12012,Carriers[Code],Carriers[Airline])</f>
        <v/>
      </c>
      <c r="D12012" t="n">
        <v>4505</v>
      </c>
      <c r="E12012" t="inlineStr">
        <is>
          <t>DCA</t>
        </is>
      </c>
      <c r="F12012" s="10" t="n">
        <v>700</v>
      </c>
      <c r="G12012" t="inlineStr">
        <is>
          <t>0700-0759</t>
        </is>
      </c>
      <c r="H12012" s="9">
        <f>INT(F12012/100)</f>
        <v/>
      </c>
      <c r="I12012" t="n">
        <v>-5</v>
      </c>
      <c r="J12012" t="n">
        <v>0</v>
      </c>
      <c r="K12012" t="n">
        <v>-33</v>
      </c>
      <c r="L12012" t="n">
        <v>0</v>
      </c>
      <c r="M12012" t="n">
        <v>0</v>
      </c>
      <c r="O12012" t="n">
        <v>0</v>
      </c>
    </row>
    <row r="12013">
      <c r="A12013" s="8" t="n">
        <v>46232</v>
      </c>
      <c r="B12013" t="inlineStr">
        <is>
          <t>AS</t>
        </is>
      </c>
      <c r="C12013" s="9">
        <f>_xlfn.XLOOKUP(B12013,Carriers[Code],Carriers[Airline])</f>
        <v/>
      </c>
      <c r="D12013" t="n">
        <v>459</v>
      </c>
      <c r="E12013" t="inlineStr">
        <is>
          <t>SEA</t>
        </is>
      </c>
      <c r="F12013" s="10" t="n">
        <v>703</v>
      </c>
      <c r="G12013" t="inlineStr">
        <is>
          <t>0700-0759</t>
        </is>
      </c>
      <c r="H12013" s="9">
        <f>INT(F12013/100)</f>
        <v/>
      </c>
      <c r="I12013" t="n">
        <v>-1</v>
      </c>
      <c r="J12013" t="n">
        <v>0</v>
      </c>
      <c r="K12013" t="n">
        <v>-20</v>
      </c>
      <c r="L12013" t="n">
        <v>0</v>
      </c>
      <c r="M12013" t="n">
        <v>0</v>
      </c>
      <c r="O12013" t="n">
        <v>0</v>
      </c>
    </row>
    <row r="12014">
      <c r="A12014" s="8" t="n">
        <v>46232</v>
      </c>
      <c r="B12014" t="inlineStr">
        <is>
          <t>YX</t>
        </is>
      </c>
      <c r="C12014" s="9">
        <f>_xlfn.XLOOKUP(B12014,Carriers[Code],Carriers[Airline])</f>
        <v/>
      </c>
      <c r="D12014" t="n">
        <v>4396</v>
      </c>
      <c r="E12014" t="inlineStr">
        <is>
          <t>LGA</t>
        </is>
      </c>
      <c r="F12014" s="10" t="n">
        <v>704</v>
      </c>
      <c r="G12014" t="inlineStr">
        <is>
          <t>0700-0759</t>
        </is>
      </c>
      <c r="H12014" s="9">
        <f>INT(F12014/100)</f>
        <v/>
      </c>
      <c r="I12014" t="n">
        <v>24</v>
      </c>
      <c r="J12014" t="n">
        <v>1</v>
      </c>
      <c r="K12014" t="n">
        <v>14</v>
      </c>
      <c r="L12014" t="n">
        <v>0</v>
      </c>
      <c r="M12014" t="n">
        <v>0</v>
      </c>
      <c r="O12014" t="n">
        <v>0</v>
      </c>
    </row>
    <row r="12015">
      <c r="A12015" s="8" t="n">
        <v>46232</v>
      </c>
      <c r="B12015" t="inlineStr">
        <is>
          <t>B6</t>
        </is>
      </c>
      <c r="C12015" s="9">
        <f>_xlfn.XLOOKUP(B12015,Carriers[Code],Carriers[Airline])</f>
        <v/>
      </c>
      <c r="D12015" t="n">
        <v>109</v>
      </c>
      <c r="E12015" t="inlineStr">
        <is>
          <t>JAX</t>
        </is>
      </c>
      <c r="F12015" s="10" t="n">
        <v>705</v>
      </c>
      <c r="G12015" t="inlineStr">
        <is>
          <t>0700-0759</t>
        </is>
      </c>
      <c r="H12015" s="9">
        <f>INT(F12015/100)</f>
        <v/>
      </c>
      <c r="I12015" t="n">
        <v>0</v>
      </c>
      <c r="J12015" t="n">
        <v>0</v>
      </c>
      <c r="K12015" t="n">
        <v>-7</v>
      </c>
      <c r="L12015" t="n">
        <v>0</v>
      </c>
      <c r="M12015" t="n">
        <v>0</v>
      </c>
      <c r="O12015" t="n">
        <v>0</v>
      </c>
    </row>
    <row r="12016">
      <c r="A12016" s="8" t="n">
        <v>46232</v>
      </c>
      <c r="B12016" t="inlineStr">
        <is>
          <t>DL</t>
        </is>
      </c>
      <c r="C12016" s="9">
        <f>_xlfn.XLOOKUP(B12016,Carriers[Code],Carriers[Airline])</f>
        <v/>
      </c>
      <c r="D12016" t="n">
        <v>1399</v>
      </c>
      <c r="E12016" t="inlineStr">
        <is>
          <t>MIA</t>
        </is>
      </c>
      <c r="F12016" s="10" t="n">
        <v>705</v>
      </c>
      <c r="G12016" t="inlineStr">
        <is>
          <t>0700-0759</t>
        </is>
      </c>
      <c r="H12016" s="9">
        <f>INT(F12016/100)</f>
        <v/>
      </c>
      <c r="I12016" t="n">
        <v>1</v>
      </c>
      <c r="J12016" t="n">
        <v>0</v>
      </c>
      <c r="K12016" t="n">
        <v>-2</v>
      </c>
      <c r="L12016" t="n">
        <v>0</v>
      </c>
      <c r="M12016" t="n">
        <v>0</v>
      </c>
      <c r="O12016" t="n">
        <v>0</v>
      </c>
    </row>
    <row r="12017">
      <c r="A12017" s="8" t="n">
        <v>46232</v>
      </c>
      <c r="B12017" t="inlineStr">
        <is>
          <t>DL</t>
        </is>
      </c>
      <c r="C12017" s="9">
        <f>_xlfn.XLOOKUP(B12017,Carriers[Code],Carriers[Airline])</f>
        <v/>
      </c>
      <c r="D12017" t="n">
        <v>1580</v>
      </c>
      <c r="E12017" t="inlineStr">
        <is>
          <t>MCO</t>
        </is>
      </c>
      <c r="F12017" s="10" t="n">
        <v>705</v>
      </c>
      <c r="G12017" t="inlineStr">
        <is>
          <t>0700-0759</t>
        </is>
      </c>
      <c r="H12017" s="9">
        <f>INT(F12017/100)</f>
        <v/>
      </c>
      <c r="I12017" t="n">
        <v>-2</v>
      </c>
      <c r="J12017" t="n">
        <v>0</v>
      </c>
      <c r="K12017" t="n">
        <v>8</v>
      </c>
      <c r="L12017" t="n">
        <v>0</v>
      </c>
      <c r="M12017" t="n">
        <v>0</v>
      </c>
      <c r="O12017" t="n">
        <v>0</v>
      </c>
    </row>
    <row r="12018">
      <c r="A12018" s="8" t="n">
        <v>46232</v>
      </c>
      <c r="B12018" t="inlineStr">
        <is>
          <t>B6</t>
        </is>
      </c>
      <c r="C12018" s="9">
        <f>_xlfn.XLOOKUP(B12018,Carriers[Code],Carriers[Airline])</f>
        <v/>
      </c>
      <c r="D12018" t="n">
        <v>397</v>
      </c>
      <c r="E12018" t="inlineStr">
        <is>
          <t>SEA</t>
        </is>
      </c>
      <c r="F12018" s="10" t="n">
        <v>710</v>
      </c>
      <c r="G12018" t="inlineStr">
        <is>
          <t>0700-0759</t>
        </is>
      </c>
      <c r="H12018" s="9">
        <f>INT(F12018/100)</f>
        <v/>
      </c>
      <c r="I12018" t="n">
        <v>-13</v>
      </c>
      <c r="J12018" t="n">
        <v>0</v>
      </c>
      <c r="K12018" t="n">
        <v>-29</v>
      </c>
      <c r="L12018" t="n">
        <v>0</v>
      </c>
      <c r="M12018" t="n">
        <v>0</v>
      </c>
      <c r="O12018" t="n">
        <v>0</v>
      </c>
    </row>
    <row r="12019">
      <c r="A12019" s="8" t="n">
        <v>46232</v>
      </c>
      <c r="B12019" t="inlineStr">
        <is>
          <t>B6</t>
        </is>
      </c>
      <c r="C12019" s="9">
        <f>_xlfn.XLOOKUP(B12019,Carriers[Code],Carriers[Airline])</f>
        <v/>
      </c>
      <c r="D12019" t="n">
        <v>2229</v>
      </c>
      <c r="E12019" t="inlineStr">
        <is>
          <t>MKE</t>
        </is>
      </c>
      <c r="F12019" s="10" t="n">
        <v>710</v>
      </c>
      <c r="G12019" t="inlineStr">
        <is>
          <t>0700-0759</t>
        </is>
      </c>
      <c r="H12019" s="9">
        <f>INT(F12019/100)</f>
        <v/>
      </c>
      <c r="I12019" t="n">
        <v>-7</v>
      </c>
      <c r="J12019" t="n">
        <v>0</v>
      </c>
      <c r="K12019" t="n">
        <v>-23</v>
      </c>
      <c r="L12019" t="n">
        <v>0</v>
      </c>
      <c r="M12019" t="n">
        <v>0</v>
      </c>
      <c r="O12019" t="n">
        <v>0</v>
      </c>
    </row>
    <row r="12020">
      <c r="A12020" s="8" t="n">
        <v>46232</v>
      </c>
      <c r="B12020" t="inlineStr">
        <is>
          <t>DL</t>
        </is>
      </c>
      <c r="C12020" s="9">
        <f>_xlfn.XLOOKUP(B12020,Carriers[Code],Carriers[Airline])</f>
        <v/>
      </c>
      <c r="D12020" t="n">
        <v>1138</v>
      </c>
      <c r="E12020" t="inlineStr">
        <is>
          <t>MSP</t>
        </is>
      </c>
      <c r="F12020" s="10" t="n">
        <v>710</v>
      </c>
      <c r="G12020" t="inlineStr">
        <is>
          <t>0700-0759</t>
        </is>
      </c>
      <c r="H12020" s="9">
        <f>INT(F12020/100)</f>
        <v/>
      </c>
      <c r="I12020" t="n">
        <v>6</v>
      </c>
      <c r="J12020" t="n">
        <v>0</v>
      </c>
      <c r="K12020" t="n">
        <v>-1</v>
      </c>
      <c r="L12020" t="n">
        <v>0</v>
      </c>
      <c r="M12020" t="n">
        <v>0</v>
      </c>
      <c r="O12020" t="n">
        <v>0</v>
      </c>
    </row>
    <row r="12021">
      <c r="A12021" s="8" t="n">
        <v>46232</v>
      </c>
      <c r="B12021" t="inlineStr">
        <is>
          <t>B6</t>
        </is>
      </c>
      <c r="C12021" s="9">
        <f>_xlfn.XLOOKUP(B12021,Carriers[Code],Carriers[Airline])</f>
        <v/>
      </c>
      <c r="D12021" t="n">
        <v>2041</v>
      </c>
      <c r="E12021" t="inlineStr">
        <is>
          <t>CLE</t>
        </is>
      </c>
      <c r="F12021" s="10" t="n">
        <v>715</v>
      </c>
      <c r="G12021" t="inlineStr">
        <is>
          <t>0700-0759</t>
        </is>
      </c>
      <c r="H12021" s="9">
        <f>INT(F12021/100)</f>
        <v/>
      </c>
      <c r="I12021" t="n">
        <v>-5</v>
      </c>
      <c r="J12021" t="n">
        <v>0</v>
      </c>
      <c r="K12021" t="n">
        <v>-18</v>
      </c>
      <c r="L12021" t="n">
        <v>0</v>
      </c>
      <c r="M12021" t="n">
        <v>0</v>
      </c>
      <c r="O12021" t="n">
        <v>0</v>
      </c>
    </row>
    <row r="12022">
      <c r="A12022" s="8" t="n">
        <v>46232</v>
      </c>
      <c r="B12022" t="inlineStr">
        <is>
          <t>DL</t>
        </is>
      </c>
      <c r="C12022" s="9">
        <f>_xlfn.XLOOKUP(B12022,Carriers[Code],Carriers[Airline])</f>
        <v/>
      </c>
      <c r="D12022" t="n">
        <v>760</v>
      </c>
      <c r="E12022" t="inlineStr">
        <is>
          <t>DFW</t>
        </is>
      </c>
      <c r="F12022" s="10" t="n">
        <v>715</v>
      </c>
      <c r="G12022" t="inlineStr">
        <is>
          <t>0700-0759</t>
        </is>
      </c>
      <c r="H12022" s="9">
        <f>INT(F12022/100)</f>
        <v/>
      </c>
      <c r="I12022" t="n">
        <v>-6</v>
      </c>
      <c r="J12022" t="n">
        <v>0</v>
      </c>
      <c r="K12022" t="n">
        <v>-32</v>
      </c>
      <c r="L12022" t="n">
        <v>0</v>
      </c>
      <c r="M12022" t="n">
        <v>0</v>
      </c>
      <c r="O12022" t="n">
        <v>0</v>
      </c>
    </row>
    <row r="12023">
      <c r="A12023" s="8" t="n">
        <v>46232</v>
      </c>
      <c r="B12023" t="inlineStr">
        <is>
          <t>UA</t>
        </is>
      </c>
      <c r="C12023" s="9">
        <f>_xlfn.XLOOKUP(B12023,Carriers[Code],Carriers[Airline])</f>
        <v/>
      </c>
      <c r="D12023" t="n">
        <v>2631</v>
      </c>
      <c r="E12023" t="inlineStr">
        <is>
          <t>ORD</t>
        </is>
      </c>
      <c r="F12023" s="10" t="n">
        <v>719</v>
      </c>
      <c r="G12023" t="inlineStr">
        <is>
          <t>0700-0759</t>
        </is>
      </c>
      <c r="H12023" s="9">
        <f>INT(F12023/100)</f>
        <v/>
      </c>
      <c r="I12023" t="n">
        <v>-1</v>
      </c>
      <c r="J12023" t="n">
        <v>0</v>
      </c>
      <c r="K12023" t="n">
        <v>-1</v>
      </c>
      <c r="L12023" t="n">
        <v>0</v>
      </c>
      <c r="M12023" t="n">
        <v>0</v>
      </c>
      <c r="O12023" t="n">
        <v>0</v>
      </c>
    </row>
    <row r="12024">
      <c r="A12024" s="8" t="n">
        <v>46232</v>
      </c>
      <c r="B12024" t="inlineStr">
        <is>
          <t>DL</t>
        </is>
      </c>
      <c r="C12024" s="9">
        <f>_xlfn.XLOOKUP(B12024,Carriers[Code],Carriers[Airline])</f>
        <v/>
      </c>
      <c r="D12024" t="n">
        <v>977</v>
      </c>
      <c r="E12024" t="inlineStr">
        <is>
          <t>SFO</t>
        </is>
      </c>
      <c r="F12024" s="10" t="n">
        <v>720</v>
      </c>
      <c r="G12024" t="inlineStr">
        <is>
          <t>0700-0759</t>
        </is>
      </c>
      <c r="H12024" s="9">
        <f>INT(F12024/100)</f>
        <v/>
      </c>
      <c r="I12024" t="n">
        <v>-6</v>
      </c>
      <c r="J12024" t="n">
        <v>0</v>
      </c>
      <c r="K12024" t="n">
        <v>-21</v>
      </c>
      <c r="L12024" t="n">
        <v>0</v>
      </c>
      <c r="M12024" t="n">
        <v>0</v>
      </c>
      <c r="O12024" t="n">
        <v>0</v>
      </c>
    </row>
    <row r="12025">
      <c r="A12025" s="8" t="n">
        <v>46232</v>
      </c>
      <c r="B12025" t="inlineStr">
        <is>
          <t>B6</t>
        </is>
      </c>
      <c r="C12025" s="9">
        <f>_xlfn.XLOOKUP(B12025,Carriers[Code],Carriers[Airline])</f>
        <v/>
      </c>
      <c r="D12025" t="n">
        <v>249</v>
      </c>
      <c r="E12025" t="inlineStr">
        <is>
          <t>SAV</t>
        </is>
      </c>
      <c r="F12025" s="10" t="n">
        <v>725</v>
      </c>
      <c r="G12025" t="inlineStr">
        <is>
          <t>0700-0759</t>
        </is>
      </c>
      <c r="H12025" s="9">
        <f>INT(F12025/100)</f>
        <v/>
      </c>
      <c r="M12025" t="n">
        <v>1</v>
      </c>
      <c r="N12025" t="inlineStr">
        <is>
          <t>C</t>
        </is>
      </c>
      <c r="O12025" t="n">
        <v>0</v>
      </c>
    </row>
    <row r="12026">
      <c r="A12026" s="8" t="n">
        <v>46232</v>
      </c>
      <c r="B12026" t="inlineStr">
        <is>
          <t>UA</t>
        </is>
      </c>
      <c r="C12026" s="9">
        <f>_xlfn.XLOOKUP(B12026,Carriers[Code],Carriers[Airline])</f>
        <v/>
      </c>
      <c r="D12026" t="n">
        <v>226</v>
      </c>
      <c r="E12026" t="inlineStr">
        <is>
          <t>IAH</t>
        </is>
      </c>
      <c r="F12026" s="10" t="n">
        <v>725</v>
      </c>
      <c r="G12026" t="inlineStr">
        <is>
          <t>0700-0759</t>
        </is>
      </c>
      <c r="H12026" s="9">
        <f>INT(F12026/100)</f>
        <v/>
      </c>
      <c r="I12026" t="n">
        <v>3</v>
      </c>
      <c r="J12026" t="n">
        <v>0</v>
      </c>
      <c r="K12026" t="n">
        <v>-19</v>
      </c>
      <c r="L12026" t="n">
        <v>0</v>
      </c>
      <c r="M12026" t="n">
        <v>0</v>
      </c>
      <c r="O12026" t="n">
        <v>0</v>
      </c>
    </row>
    <row r="12027">
      <c r="A12027" s="8" t="n">
        <v>46232</v>
      </c>
      <c r="B12027" t="inlineStr">
        <is>
          <t>YX</t>
        </is>
      </c>
      <c r="C12027" s="9">
        <f>_xlfn.XLOOKUP(B12027,Carriers[Code],Carriers[Airline])</f>
        <v/>
      </c>
      <c r="D12027" t="n">
        <v>5692</v>
      </c>
      <c r="E12027" t="inlineStr">
        <is>
          <t>DCA</t>
        </is>
      </c>
      <c r="F12027" s="10" t="n">
        <v>725</v>
      </c>
      <c r="G12027" t="inlineStr">
        <is>
          <t>0700-0759</t>
        </is>
      </c>
      <c r="H12027" s="9">
        <f>INT(F12027/100)</f>
        <v/>
      </c>
      <c r="I12027" t="n">
        <v>-5</v>
      </c>
      <c r="J12027" t="n">
        <v>0</v>
      </c>
      <c r="K12027" t="n">
        <v>-25</v>
      </c>
      <c r="L12027" t="n">
        <v>0</v>
      </c>
      <c r="M12027" t="n">
        <v>0</v>
      </c>
      <c r="O12027" t="n">
        <v>0</v>
      </c>
    </row>
    <row r="12028">
      <c r="A12028" s="8" t="n">
        <v>46232</v>
      </c>
      <c r="B12028" t="inlineStr">
        <is>
          <t>UA</t>
        </is>
      </c>
      <c r="C12028" s="9">
        <f>_xlfn.XLOOKUP(B12028,Carriers[Code],Carriers[Airline])</f>
        <v/>
      </c>
      <c r="D12028" t="n">
        <v>323</v>
      </c>
      <c r="E12028" t="inlineStr">
        <is>
          <t>SFO</t>
        </is>
      </c>
      <c r="F12028" s="10" t="n">
        <v>728</v>
      </c>
      <c r="G12028" t="inlineStr">
        <is>
          <t>0700-0759</t>
        </is>
      </c>
      <c r="H12028" s="9">
        <f>INT(F12028/100)</f>
        <v/>
      </c>
      <c r="I12028" t="n">
        <v>11</v>
      </c>
      <c r="J12028" t="n">
        <v>0</v>
      </c>
      <c r="K12028" t="n">
        <v>-2</v>
      </c>
      <c r="L12028" t="n">
        <v>0</v>
      </c>
      <c r="M12028" t="n">
        <v>0</v>
      </c>
      <c r="O12028" t="n">
        <v>0</v>
      </c>
    </row>
    <row r="12029">
      <c r="A12029" s="8" t="n">
        <v>46232</v>
      </c>
      <c r="B12029" t="inlineStr">
        <is>
          <t>DL</t>
        </is>
      </c>
      <c r="C12029" s="9">
        <f>_xlfn.XLOOKUP(B12029,Carriers[Code],Carriers[Airline])</f>
        <v/>
      </c>
      <c r="D12029" t="n">
        <v>2474</v>
      </c>
      <c r="E12029" t="inlineStr">
        <is>
          <t>RSW</t>
        </is>
      </c>
      <c r="F12029" s="10" t="n">
        <v>730</v>
      </c>
      <c r="G12029" t="inlineStr">
        <is>
          <t>0700-0759</t>
        </is>
      </c>
      <c r="H12029" s="9">
        <f>INT(F12029/100)</f>
        <v/>
      </c>
      <c r="I12029" t="n">
        <v>-7</v>
      </c>
      <c r="J12029" t="n">
        <v>0</v>
      </c>
      <c r="K12029" t="n">
        <v>10</v>
      </c>
      <c r="L12029" t="n">
        <v>0</v>
      </c>
      <c r="M12029" t="n">
        <v>0</v>
      </c>
      <c r="O12029" t="n">
        <v>0</v>
      </c>
    </row>
    <row r="12030">
      <c r="A12030" s="8" t="n">
        <v>46232</v>
      </c>
      <c r="B12030" t="inlineStr">
        <is>
          <t>DL</t>
        </is>
      </c>
      <c r="C12030" s="9">
        <f>_xlfn.XLOOKUP(B12030,Carriers[Code],Carriers[Airline])</f>
        <v/>
      </c>
      <c r="D12030" t="n">
        <v>2570</v>
      </c>
      <c r="E12030" t="inlineStr">
        <is>
          <t>ORD</t>
        </is>
      </c>
      <c r="F12030" s="10" t="n">
        <v>730</v>
      </c>
      <c r="G12030" t="inlineStr">
        <is>
          <t>0700-0759</t>
        </is>
      </c>
      <c r="H12030" s="9">
        <f>INT(F12030/100)</f>
        <v/>
      </c>
      <c r="I12030" t="n">
        <v>7</v>
      </c>
      <c r="J12030" t="n">
        <v>0</v>
      </c>
      <c r="K12030" t="n">
        <v>1</v>
      </c>
      <c r="L12030" t="n">
        <v>0</v>
      </c>
      <c r="M12030" t="n">
        <v>0</v>
      </c>
      <c r="O12030" t="n">
        <v>0</v>
      </c>
    </row>
    <row r="12031">
      <c r="A12031" s="8" t="n">
        <v>46232</v>
      </c>
      <c r="B12031" t="inlineStr">
        <is>
          <t>WN</t>
        </is>
      </c>
      <c r="C12031" s="9">
        <f>_xlfn.XLOOKUP(B12031,Carriers[Code],Carriers[Airline])</f>
        <v/>
      </c>
      <c r="D12031" t="n">
        <v>745</v>
      </c>
      <c r="E12031" t="inlineStr">
        <is>
          <t>MDW</t>
        </is>
      </c>
      <c r="F12031" s="10" t="n">
        <v>730</v>
      </c>
      <c r="G12031" t="inlineStr">
        <is>
          <t>0700-0759</t>
        </is>
      </c>
      <c r="H12031" s="9">
        <f>INT(F12031/100)</f>
        <v/>
      </c>
      <c r="I12031" t="n">
        <v>-1</v>
      </c>
      <c r="J12031" t="n">
        <v>0</v>
      </c>
      <c r="K12031" t="n">
        <v>-16</v>
      </c>
      <c r="L12031" t="n">
        <v>0</v>
      </c>
      <c r="M12031" t="n">
        <v>0</v>
      </c>
      <c r="O12031" t="n">
        <v>0</v>
      </c>
    </row>
    <row r="12032">
      <c r="A12032" s="8" t="n">
        <v>46232</v>
      </c>
      <c r="B12032" t="inlineStr">
        <is>
          <t>YX</t>
        </is>
      </c>
      <c r="C12032" s="9">
        <f>_xlfn.XLOOKUP(B12032,Carriers[Code],Carriers[Airline])</f>
        <v/>
      </c>
      <c r="D12032" t="n">
        <v>5628</v>
      </c>
      <c r="E12032" t="inlineStr">
        <is>
          <t>IND</t>
        </is>
      </c>
      <c r="F12032" s="10" t="n">
        <v>735</v>
      </c>
      <c r="G12032" t="inlineStr">
        <is>
          <t>0700-0759</t>
        </is>
      </c>
      <c r="H12032" s="9">
        <f>INT(F12032/100)</f>
        <v/>
      </c>
      <c r="I12032" t="n">
        <v>-2</v>
      </c>
      <c r="J12032" t="n">
        <v>0</v>
      </c>
      <c r="K12032" t="n">
        <v>-19</v>
      </c>
      <c r="L12032" t="n">
        <v>0</v>
      </c>
      <c r="M12032" t="n">
        <v>0</v>
      </c>
      <c r="O12032" t="n">
        <v>0</v>
      </c>
    </row>
    <row r="12033">
      <c r="A12033" s="8" t="n">
        <v>46232</v>
      </c>
      <c r="B12033" t="inlineStr">
        <is>
          <t>B6</t>
        </is>
      </c>
      <c r="C12033" s="9">
        <f>_xlfn.XLOOKUP(B12033,Carriers[Code],Carriers[Airline])</f>
        <v/>
      </c>
      <c r="D12033" t="n">
        <v>687</v>
      </c>
      <c r="E12033" t="inlineStr">
        <is>
          <t>LAX</t>
        </is>
      </c>
      <c r="F12033" s="10" t="n">
        <v>740</v>
      </c>
      <c r="G12033" t="inlineStr">
        <is>
          <t>0700-0759</t>
        </is>
      </c>
      <c r="H12033" s="9">
        <f>INT(F12033/100)</f>
        <v/>
      </c>
      <c r="I12033" t="n">
        <v>-8</v>
      </c>
      <c r="J12033" t="n">
        <v>0</v>
      </c>
      <c r="K12033" t="n">
        <v>-20</v>
      </c>
      <c r="L12033" t="n">
        <v>0</v>
      </c>
      <c r="M12033" t="n">
        <v>0</v>
      </c>
      <c r="O12033" t="n">
        <v>0</v>
      </c>
    </row>
    <row r="12034">
      <c r="A12034" s="8" t="n">
        <v>46232</v>
      </c>
      <c r="B12034" t="inlineStr">
        <is>
          <t>DL</t>
        </is>
      </c>
      <c r="C12034" s="9">
        <f>_xlfn.XLOOKUP(B12034,Carriers[Code],Carriers[Airline])</f>
        <v/>
      </c>
      <c r="D12034" t="n">
        <v>499</v>
      </c>
      <c r="E12034" t="inlineStr">
        <is>
          <t>DEN</t>
        </is>
      </c>
      <c r="F12034" s="10" t="n">
        <v>745</v>
      </c>
      <c r="G12034" t="inlineStr">
        <is>
          <t>0700-0759</t>
        </is>
      </c>
      <c r="H12034" s="9">
        <f>INT(F12034/100)</f>
        <v/>
      </c>
      <c r="I12034" t="n">
        <v>0</v>
      </c>
      <c r="J12034" t="n">
        <v>0</v>
      </c>
      <c r="K12034" t="n">
        <v>-4</v>
      </c>
      <c r="L12034" t="n">
        <v>0</v>
      </c>
      <c r="M12034" t="n">
        <v>0</v>
      </c>
      <c r="O12034" t="n">
        <v>0</v>
      </c>
    </row>
    <row r="12035">
      <c r="A12035" s="8" t="n">
        <v>46232</v>
      </c>
      <c r="B12035" t="inlineStr">
        <is>
          <t>UA</t>
        </is>
      </c>
      <c r="C12035" s="9">
        <f>_xlfn.XLOOKUP(B12035,Carriers[Code],Carriers[Airline])</f>
        <v/>
      </c>
      <c r="D12035" t="n">
        <v>647</v>
      </c>
      <c r="E12035" t="inlineStr">
        <is>
          <t>DEN</t>
        </is>
      </c>
      <c r="F12035" s="10" t="n">
        <v>745</v>
      </c>
      <c r="G12035" t="inlineStr">
        <is>
          <t>0700-0759</t>
        </is>
      </c>
      <c r="H12035" s="9">
        <f>INT(F12035/100)</f>
        <v/>
      </c>
      <c r="I12035" t="n">
        <v>-1</v>
      </c>
      <c r="J12035" t="n">
        <v>0</v>
      </c>
      <c r="K12035" t="n">
        <v>-7</v>
      </c>
      <c r="L12035" t="n">
        <v>0</v>
      </c>
      <c r="M12035" t="n">
        <v>0</v>
      </c>
      <c r="O12035" t="n">
        <v>0</v>
      </c>
    </row>
    <row r="12036">
      <c r="A12036" s="8" t="n">
        <v>46232</v>
      </c>
      <c r="B12036" t="inlineStr">
        <is>
          <t>DL</t>
        </is>
      </c>
      <c r="C12036" s="9">
        <f>_xlfn.XLOOKUP(B12036,Carriers[Code],Carriers[Airline])</f>
        <v/>
      </c>
      <c r="D12036" t="n">
        <v>497</v>
      </c>
      <c r="E12036" t="inlineStr">
        <is>
          <t>LAS</t>
        </is>
      </c>
      <c r="F12036" s="10" t="n">
        <v>750</v>
      </c>
      <c r="G12036" t="inlineStr">
        <is>
          <t>0700-0759</t>
        </is>
      </c>
      <c r="H12036" s="9">
        <f>INT(F12036/100)</f>
        <v/>
      </c>
      <c r="I12036" t="n">
        <v>-1</v>
      </c>
      <c r="J12036" t="n">
        <v>0</v>
      </c>
      <c r="K12036" t="n">
        <v>-7</v>
      </c>
      <c r="L12036" t="n">
        <v>0</v>
      </c>
      <c r="M12036" t="n">
        <v>0</v>
      </c>
      <c r="O12036" t="n">
        <v>0</v>
      </c>
    </row>
    <row r="12037">
      <c r="A12037" s="8" t="n">
        <v>46232</v>
      </c>
      <c r="B12037" t="inlineStr">
        <is>
          <t>DL</t>
        </is>
      </c>
      <c r="C12037" s="9">
        <f>_xlfn.XLOOKUP(B12037,Carriers[Code],Carriers[Airline])</f>
        <v/>
      </c>
      <c r="D12037" t="n">
        <v>384</v>
      </c>
      <c r="E12037" t="inlineStr">
        <is>
          <t>SEA</t>
        </is>
      </c>
      <c r="F12037" s="10" t="n">
        <v>753</v>
      </c>
      <c r="G12037" t="inlineStr">
        <is>
          <t>0700-0759</t>
        </is>
      </c>
      <c r="H12037" s="9">
        <f>INT(F12037/100)</f>
        <v/>
      </c>
      <c r="I12037" t="n">
        <v>11</v>
      </c>
      <c r="J12037" t="n">
        <v>0</v>
      </c>
      <c r="K12037" t="n">
        <v>1</v>
      </c>
      <c r="L12037" t="n">
        <v>0</v>
      </c>
      <c r="M12037" t="n">
        <v>0</v>
      </c>
      <c r="O12037" t="n">
        <v>0</v>
      </c>
    </row>
    <row r="12038">
      <c r="A12038" s="8" t="n">
        <v>46232</v>
      </c>
      <c r="B12038" t="inlineStr">
        <is>
          <t>B6</t>
        </is>
      </c>
      <c r="C12038" s="9">
        <f>_xlfn.XLOOKUP(B12038,Carriers[Code],Carriers[Airline])</f>
        <v/>
      </c>
      <c r="D12038" t="n">
        <v>669</v>
      </c>
      <c r="E12038" t="inlineStr">
        <is>
          <t>FLL</t>
        </is>
      </c>
      <c r="F12038" s="10" t="n">
        <v>754</v>
      </c>
      <c r="G12038" t="inlineStr">
        <is>
          <t>0700-0759</t>
        </is>
      </c>
      <c r="H12038" s="9">
        <f>INT(F12038/100)</f>
        <v/>
      </c>
      <c r="M12038" t="n">
        <v>1</v>
      </c>
      <c r="N12038" t="inlineStr">
        <is>
          <t>A</t>
        </is>
      </c>
      <c r="O12038" t="n">
        <v>0</v>
      </c>
    </row>
    <row r="12039">
      <c r="A12039" s="8" t="n">
        <v>46232</v>
      </c>
      <c r="B12039" t="inlineStr">
        <is>
          <t>DL</t>
        </is>
      </c>
      <c r="C12039" s="9">
        <f>_xlfn.XLOOKUP(B12039,Carriers[Code],Carriers[Airline])</f>
        <v/>
      </c>
      <c r="D12039" t="n">
        <v>1401</v>
      </c>
      <c r="E12039" t="inlineStr">
        <is>
          <t>FLL</t>
        </is>
      </c>
      <c r="F12039" s="10" t="n">
        <v>755</v>
      </c>
      <c r="G12039" t="inlineStr">
        <is>
          <t>0700-0759</t>
        </is>
      </c>
      <c r="H12039" s="9">
        <f>INT(F12039/100)</f>
        <v/>
      </c>
      <c r="M12039" t="n">
        <v>1</v>
      </c>
      <c r="N12039" t="inlineStr">
        <is>
          <t>B</t>
        </is>
      </c>
      <c r="O12039" t="n">
        <v>0</v>
      </c>
    </row>
    <row r="12040">
      <c r="A12040" s="8" t="n">
        <v>46232</v>
      </c>
      <c r="B12040" t="inlineStr">
        <is>
          <t>AA</t>
        </is>
      </c>
      <c r="C12040" s="9">
        <f>_xlfn.XLOOKUP(B12040,Carriers[Code],Carriers[Airline])</f>
        <v/>
      </c>
      <c r="D12040" t="n">
        <v>1259</v>
      </c>
      <c r="E12040" t="inlineStr">
        <is>
          <t>MIA</t>
        </is>
      </c>
      <c r="F12040" s="10" t="n">
        <v>800</v>
      </c>
      <c r="G12040" t="inlineStr">
        <is>
          <t>0800-0859</t>
        </is>
      </c>
      <c r="H12040" s="9">
        <f>INT(F12040/100)</f>
        <v/>
      </c>
      <c r="I12040" t="n">
        <v>-1</v>
      </c>
      <c r="J12040" t="n">
        <v>0</v>
      </c>
      <c r="K12040" t="n">
        <v>-6</v>
      </c>
      <c r="L12040" t="n">
        <v>0</v>
      </c>
      <c r="M12040" t="n">
        <v>0</v>
      </c>
      <c r="O12040" t="n">
        <v>0</v>
      </c>
    </row>
    <row r="12041">
      <c r="A12041" s="8" t="n">
        <v>46232</v>
      </c>
      <c r="B12041" t="inlineStr">
        <is>
          <t>B6</t>
        </is>
      </c>
      <c r="C12041" s="9">
        <f>_xlfn.XLOOKUP(B12041,Carriers[Code],Carriers[Airline])</f>
        <v/>
      </c>
      <c r="D12041" t="n">
        <v>351</v>
      </c>
      <c r="E12041" t="inlineStr">
        <is>
          <t>MCO</t>
        </is>
      </c>
      <c r="F12041" s="10" t="n">
        <v>800</v>
      </c>
      <c r="G12041" t="inlineStr">
        <is>
          <t>0800-0859</t>
        </is>
      </c>
      <c r="H12041" s="9">
        <f>INT(F12041/100)</f>
        <v/>
      </c>
      <c r="I12041" t="n">
        <v>-3</v>
      </c>
      <c r="J12041" t="n">
        <v>0</v>
      </c>
      <c r="K12041" t="n">
        <v>-12</v>
      </c>
      <c r="L12041" t="n">
        <v>0</v>
      </c>
      <c r="M12041" t="n">
        <v>0</v>
      </c>
      <c r="O12041" t="n">
        <v>0</v>
      </c>
    </row>
    <row r="12042">
      <c r="A12042" s="8" t="n">
        <v>46232</v>
      </c>
      <c r="B12042" t="inlineStr">
        <is>
          <t>DL</t>
        </is>
      </c>
      <c r="C12042" s="9">
        <f>_xlfn.XLOOKUP(B12042,Carriers[Code],Carriers[Airline])</f>
        <v/>
      </c>
      <c r="D12042" t="n">
        <v>923</v>
      </c>
      <c r="E12042" t="inlineStr">
        <is>
          <t>ATL</t>
        </is>
      </c>
      <c r="F12042" s="10" t="n">
        <v>800</v>
      </c>
      <c r="G12042" t="inlineStr">
        <is>
          <t>0800-0859</t>
        </is>
      </c>
      <c r="H12042" s="9">
        <f>INT(F12042/100)</f>
        <v/>
      </c>
      <c r="I12042" t="n">
        <v>-3</v>
      </c>
      <c r="J12042" t="n">
        <v>0</v>
      </c>
      <c r="K12042" t="n">
        <v>-13</v>
      </c>
      <c r="L12042" t="n">
        <v>0</v>
      </c>
      <c r="M12042" t="n">
        <v>0</v>
      </c>
      <c r="O12042" t="n">
        <v>0</v>
      </c>
    </row>
    <row r="12043">
      <c r="A12043" s="8" t="n">
        <v>46232</v>
      </c>
      <c r="B12043" t="inlineStr">
        <is>
          <t>UA</t>
        </is>
      </c>
      <c r="C12043" s="9">
        <f>_xlfn.XLOOKUP(B12043,Carriers[Code],Carriers[Airline])</f>
        <v/>
      </c>
      <c r="D12043" t="n">
        <v>570</v>
      </c>
      <c r="E12043" t="inlineStr">
        <is>
          <t>EWR</t>
        </is>
      </c>
      <c r="F12043" s="10" t="n">
        <v>800</v>
      </c>
      <c r="G12043" t="inlineStr">
        <is>
          <t>0800-0859</t>
        </is>
      </c>
      <c r="H12043" s="9">
        <f>INT(F12043/100)</f>
        <v/>
      </c>
      <c r="I12043" t="n">
        <v>54</v>
      </c>
      <c r="J12043" t="n">
        <v>1</v>
      </c>
      <c r="K12043" t="n">
        <v>52</v>
      </c>
      <c r="L12043" t="n">
        <v>1</v>
      </c>
      <c r="M12043" t="n">
        <v>0</v>
      </c>
      <c r="O12043" t="n">
        <v>0</v>
      </c>
      <c r="P12043" t="n">
        <v>52</v>
      </c>
      <c r="Q12043" t="n">
        <v>0</v>
      </c>
      <c r="R12043" t="n">
        <v>0</v>
      </c>
      <c r="S12043" t="n">
        <v>0</v>
      </c>
      <c r="T12043" t="n">
        <v>0</v>
      </c>
    </row>
    <row r="12044">
      <c r="A12044" s="8" t="n">
        <v>46232</v>
      </c>
      <c r="B12044" t="inlineStr">
        <is>
          <t>YX</t>
        </is>
      </c>
      <c r="C12044" s="9">
        <f>_xlfn.XLOOKUP(B12044,Carriers[Code],Carriers[Airline])</f>
        <v/>
      </c>
      <c r="D12044" t="n">
        <v>5735</v>
      </c>
      <c r="E12044" t="inlineStr">
        <is>
          <t>LGA</t>
        </is>
      </c>
      <c r="F12044" s="10" t="n">
        <v>800</v>
      </c>
      <c r="G12044" t="inlineStr">
        <is>
          <t>0800-0859</t>
        </is>
      </c>
      <c r="H12044" s="9">
        <f>INT(F12044/100)</f>
        <v/>
      </c>
      <c r="M12044" t="n">
        <v>1</v>
      </c>
      <c r="N12044" t="inlineStr">
        <is>
          <t>B</t>
        </is>
      </c>
      <c r="O12044" t="n">
        <v>0</v>
      </c>
    </row>
    <row r="12045">
      <c r="A12045" s="8" t="n">
        <v>46232</v>
      </c>
      <c r="B12045" t="inlineStr">
        <is>
          <t>AA</t>
        </is>
      </c>
      <c r="C12045" s="9">
        <f>_xlfn.XLOOKUP(B12045,Carriers[Code],Carriers[Airline])</f>
        <v/>
      </c>
      <c r="D12045" t="n">
        <v>701</v>
      </c>
      <c r="E12045" t="inlineStr">
        <is>
          <t>DFW</t>
        </is>
      </c>
      <c r="F12045" s="10" t="n">
        <v>801</v>
      </c>
      <c r="G12045" t="inlineStr">
        <is>
          <t>0800-0859</t>
        </is>
      </c>
      <c r="H12045" s="9">
        <f>INT(F12045/100)</f>
        <v/>
      </c>
      <c r="I12045" t="n">
        <v>9</v>
      </c>
      <c r="J12045" t="n">
        <v>0</v>
      </c>
      <c r="K12045" t="n">
        <v>-5</v>
      </c>
      <c r="L12045" t="n">
        <v>0</v>
      </c>
      <c r="M12045" t="n">
        <v>0</v>
      </c>
      <c r="O12045" t="n">
        <v>0</v>
      </c>
    </row>
    <row r="12046">
      <c r="A12046" s="8" t="n">
        <v>46232</v>
      </c>
      <c r="B12046" t="inlineStr">
        <is>
          <t>B6</t>
        </is>
      </c>
      <c r="C12046" s="9">
        <f>_xlfn.XLOOKUP(B12046,Carriers[Code],Carriers[Airline])</f>
        <v/>
      </c>
      <c r="D12046" t="n">
        <v>2115</v>
      </c>
      <c r="E12046" t="inlineStr">
        <is>
          <t>BUF</t>
        </is>
      </c>
      <c r="F12046" s="10" t="n">
        <v>802</v>
      </c>
      <c r="G12046" t="inlineStr">
        <is>
          <t>0800-0859</t>
        </is>
      </c>
      <c r="H12046" s="9">
        <f>INT(F12046/100)</f>
        <v/>
      </c>
      <c r="I12046" t="n">
        <v>5</v>
      </c>
      <c r="J12046" t="n">
        <v>0</v>
      </c>
      <c r="K12046" t="n">
        <v>15</v>
      </c>
      <c r="L12046" t="n">
        <v>1</v>
      </c>
      <c r="M12046" t="n">
        <v>0</v>
      </c>
      <c r="O12046" t="n">
        <v>0</v>
      </c>
      <c r="P12046" t="n">
        <v>5</v>
      </c>
      <c r="Q12046" t="n">
        <v>0</v>
      </c>
      <c r="R12046" t="n">
        <v>10</v>
      </c>
      <c r="S12046" t="n">
        <v>0</v>
      </c>
      <c r="T12046" t="n">
        <v>0</v>
      </c>
    </row>
    <row r="12047">
      <c r="A12047" s="8" t="n">
        <v>46232</v>
      </c>
      <c r="B12047" t="inlineStr">
        <is>
          <t>AA</t>
        </is>
      </c>
      <c r="C12047" s="9">
        <f>_xlfn.XLOOKUP(B12047,Carriers[Code],Carriers[Airline])</f>
        <v/>
      </c>
      <c r="D12047" t="n">
        <v>2764</v>
      </c>
      <c r="E12047" t="inlineStr">
        <is>
          <t>PHL</t>
        </is>
      </c>
      <c r="F12047" s="10" t="n">
        <v>803</v>
      </c>
      <c r="G12047" t="inlineStr">
        <is>
          <t>0800-0859</t>
        </is>
      </c>
      <c r="H12047" s="9">
        <f>INT(F12047/100)</f>
        <v/>
      </c>
      <c r="I12047" t="n">
        <v>40</v>
      </c>
      <c r="J12047" t="n">
        <v>1</v>
      </c>
      <c r="K12047" t="n">
        <v>29</v>
      </c>
      <c r="L12047" t="n">
        <v>1</v>
      </c>
      <c r="M12047" t="n">
        <v>0</v>
      </c>
      <c r="O12047" t="n">
        <v>0</v>
      </c>
      <c r="P12047" t="n">
        <v>29</v>
      </c>
      <c r="Q12047" t="n">
        <v>0</v>
      </c>
      <c r="R12047" t="n">
        <v>0</v>
      </c>
      <c r="S12047" t="n">
        <v>0</v>
      </c>
      <c r="T12047" t="n">
        <v>0</v>
      </c>
    </row>
    <row r="12048">
      <c r="A12048" s="8" t="n">
        <v>46232</v>
      </c>
      <c r="B12048" t="inlineStr">
        <is>
          <t>AA</t>
        </is>
      </c>
      <c r="C12048" s="9">
        <f>_xlfn.XLOOKUP(B12048,Carriers[Code],Carriers[Airline])</f>
        <v/>
      </c>
      <c r="D12048" t="n">
        <v>2715</v>
      </c>
      <c r="E12048" t="inlineStr">
        <is>
          <t>CLT</t>
        </is>
      </c>
      <c r="F12048" s="10" t="n">
        <v>805</v>
      </c>
      <c r="G12048" t="inlineStr">
        <is>
          <t>0800-0859</t>
        </is>
      </c>
      <c r="H12048" s="9">
        <f>INT(F12048/100)</f>
        <v/>
      </c>
      <c r="I12048" t="n">
        <v>-6</v>
      </c>
      <c r="J12048" t="n">
        <v>0</v>
      </c>
      <c r="K12048" t="n">
        <v>-18</v>
      </c>
      <c r="L12048" t="n">
        <v>0</v>
      </c>
      <c r="M12048" t="n">
        <v>0</v>
      </c>
      <c r="O12048" t="n">
        <v>0</v>
      </c>
    </row>
    <row r="12049">
      <c r="A12049" s="8" t="n">
        <v>46232</v>
      </c>
      <c r="B12049" t="inlineStr">
        <is>
          <t>YX</t>
        </is>
      </c>
      <c r="C12049" s="9">
        <f>_xlfn.XLOOKUP(B12049,Carriers[Code],Carriers[Airline])</f>
        <v/>
      </c>
      <c r="D12049" t="n">
        <v>4377</v>
      </c>
      <c r="E12049" t="inlineStr">
        <is>
          <t>LGA</t>
        </is>
      </c>
      <c r="F12049" s="10" t="n">
        <v>806</v>
      </c>
      <c r="G12049" t="inlineStr">
        <is>
          <t>0800-0859</t>
        </is>
      </c>
      <c r="H12049" s="9">
        <f>INT(F12049/100)</f>
        <v/>
      </c>
      <c r="I12049" t="n">
        <v>-8</v>
      </c>
      <c r="J12049" t="n">
        <v>0</v>
      </c>
      <c r="K12049" t="n">
        <v>2</v>
      </c>
      <c r="L12049" t="n">
        <v>0</v>
      </c>
      <c r="M12049" t="n">
        <v>0</v>
      </c>
      <c r="O12049" t="n">
        <v>0</v>
      </c>
    </row>
    <row r="12050">
      <c r="A12050" s="8" t="n">
        <v>46232</v>
      </c>
      <c r="B12050" t="inlineStr">
        <is>
          <t>YX</t>
        </is>
      </c>
      <c r="C12050" s="9">
        <f>_xlfn.XLOOKUP(B12050,Carriers[Code],Carriers[Airline])</f>
        <v/>
      </c>
      <c r="D12050" t="n">
        <v>4399</v>
      </c>
      <c r="E12050" t="inlineStr">
        <is>
          <t>CMH</t>
        </is>
      </c>
      <c r="F12050" s="10" t="n">
        <v>809</v>
      </c>
      <c r="G12050" t="inlineStr">
        <is>
          <t>0800-0859</t>
        </is>
      </c>
      <c r="H12050" s="9">
        <f>INT(F12050/100)</f>
        <v/>
      </c>
      <c r="I12050" t="n">
        <v>1</v>
      </c>
      <c r="J12050" t="n">
        <v>0</v>
      </c>
      <c r="K12050" t="n">
        <v>0</v>
      </c>
      <c r="L12050" t="n">
        <v>0</v>
      </c>
      <c r="M12050" t="n">
        <v>0</v>
      </c>
      <c r="O12050" t="n">
        <v>0</v>
      </c>
    </row>
    <row r="12051">
      <c r="A12051" s="8" t="n">
        <v>46232</v>
      </c>
      <c r="B12051" t="inlineStr">
        <is>
          <t>B6</t>
        </is>
      </c>
      <c r="C12051" s="9">
        <f>_xlfn.XLOOKUP(B12051,Carriers[Code],Carriers[Airline])</f>
        <v/>
      </c>
      <c r="D12051" t="n">
        <v>311</v>
      </c>
      <c r="E12051" t="inlineStr">
        <is>
          <t>ORD</t>
        </is>
      </c>
      <c r="F12051" s="10" t="n">
        <v>810</v>
      </c>
      <c r="G12051" t="inlineStr">
        <is>
          <t>0800-0859</t>
        </is>
      </c>
      <c r="H12051" s="9">
        <f>INT(F12051/100)</f>
        <v/>
      </c>
      <c r="I12051" t="n">
        <v>81</v>
      </c>
      <c r="J12051" t="n">
        <v>1</v>
      </c>
      <c r="K12051" t="n">
        <v>72</v>
      </c>
      <c r="L12051" t="n">
        <v>1</v>
      </c>
      <c r="M12051" t="n">
        <v>0</v>
      </c>
      <c r="O12051" t="n">
        <v>0</v>
      </c>
      <c r="P12051" t="n">
        <v>72</v>
      </c>
      <c r="Q12051" t="n">
        <v>0</v>
      </c>
      <c r="R12051" t="n">
        <v>0</v>
      </c>
      <c r="S12051" t="n">
        <v>0</v>
      </c>
      <c r="T12051" t="n">
        <v>0</v>
      </c>
    </row>
    <row r="12052">
      <c r="A12052" s="8" t="n">
        <v>46232</v>
      </c>
      <c r="B12052" t="inlineStr">
        <is>
          <t>YX</t>
        </is>
      </c>
      <c r="C12052" s="9">
        <f>_xlfn.XLOOKUP(B12052,Carriers[Code],Carriers[Airline])</f>
        <v/>
      </c>
      <c r="D12052" t="n">
        <v>5654</v>
      </c>
      <c r="E12052" t="inlineStr">
        <is>
          <t>CMH</t>
        </is>
      </c>
      <c r="F12052" s="10" t="n">
        <v>811</v>
      </c>
      <c r="G12052" t="inlineStr">
        <is>
          <t>0800-0859</t>
        </is>
      </c>
      <c r="H12052" s="9">
        <f>INT(F12052/100)</f>
        <v/>
      </c>
      <c r="I12052" t="n">
        <v>21</v>
      </c>
      <c r="J12052" t="n">
        <v>1</v>
      </c>
      <c r="K12052" t="n">
        <v>7</v>
      </c>
      <c r="L12052" t="n">
        <v>0</v>
      </c>
      <c r="M12052" t="n">
        <v>0</v>
      </c>
      <c r="O12052" t="n">
        <v>0</v>
      </c>
    </row>
    <row r="12053">
      <c r="A12053" s="8" t="n">
        <v>46232</v>
      </c>
      <c r="B12053" t="inlineStr">
        <is>
          <t>B6</t>
        </is>
      </c>
      <c r="C12053" s="9">
        <f>_xlfn.XLOOKUP(B12053,Carriers[Code],Carriers[Airline])</f>
        <v/>
      </c>
      <c r="D12053" t="n">
        <v>791</v>
      </c>
      <c r="E12053" t="inlineStr">
        <is>
          <t>TPA</t>
        </is>
      </c>
      <c r="F12053" s="10" t="n">
        <v>815</v>
      </c>
      <c r="G12053" t="inlineStr">
        <is>
          <t>0800-0859</t>
        </is>
      </c>
      <c r="H12053" s="9">
        <f>INT(F12053/100)</f>
        <v/>
      </c>
      <c r="I12053" t="n">
        <v>4</v>
      </c>
      <c r="J12053" t="n">
        <v>0</v>
      </c>
      <c r="K12053" t="n">
        <v>4</v>
      </c>
      <c r="L12053" t="n">
        <v>0</v>
      </c>
      <c r="M12053" t="n">
        <v>0</v>
      </c>
      <c r="O12053" t="n">
        <v>0</v>
      </c>
    </row>
    <row r="12054">
      <c r="A12054" s="8" t="n">
        <v>46232</v>
      </c>
      <c r="B12054" t="inlineStr">
        <is>
          <t>B6</t>
        </is>
      </c>
      <c r="C12054" s="9">
        <f>_xlfn.XLOOKUP(B12054,Carriers[Code],Carriers[Airline])</f>
        <v/>
      </c>
      <c r="D12054" t="n">
        <v>1177</v>
      </c>
      <c r="E12054" t="inlineStr">
        <is>
          <t>LAS</t>
        </is>
      </c>
      <c r="F12054" s="10" t="n">
        <v>815</v>
      </c>
      <c r="G12054" t="inlineStr">
        <is>
          <t>0800-0859</t>
        </is>
      </c>
      <c r="H12054" s="9">
        <f>INT(F12054/100)</f>
        <v/>
      </c>
      <c r="I12054" t="n">
        <v>10</v>
      </c>
      <c r="J12054" t="n">
        <v>0</v>
      </c>
      <c r="K12054" t="n">
        <v>0</v>
      </c>
      <c r="L12054" t="n">
        <v>0</v>
      </c>
      <c r="M12054" t="n">
        <v>0</v>
      </c>
      <c r="O12054" t="n">
        <v>0</v>
      </c>
    </row>
    <row r="12055">
      <c r="A12055" s="8" t="n">
        <v>46232</v>
      </c>
      <c r="B12055" t="inlineStr">
        <is>
          <t>UA</t>
        </is>
      </c>
      <c r="C12055" s="9">
        <f>_xlfn.XLOOKUP(B12055,Carriers[Code],Carriers[Airline])</f>
        <v/>
      </c>
      <c r="D12055" t="n">
        <v>1834</v>
      </c>
      <c r="E12055" t="inlineStr">
        <is>
          <t>ORD</t>
        </is>
      </c>
      <c r="F12055" s="10" t="n">
        <v>815</v>
      </c>
      <c r="G12055" t="inlineStr">
        <is>
          <t>0800-0859</t>
        </is>
      </c>
      <c r="H12055" s="9">
        <f>INT(F12055/100)</f>
        <v/>
      </c>
      <c r="I12055" t="n">
        <v>19</v>
      </c>
      <c r="J12055" t="n">
        <v>1</v>
      </c>
      <c r="K12055" t="n">
        <v>9</v>
      </c>
      <c r="L12055" t="n">
        <v>0</v>
      </c>
      <c r="M12055" t="n">
        <v>0</v>
      </c>
      <c r="O12055" t="n">
        <v>0</v>
      </c>
    </row>
    <row r="12056">
      <c r="A12056" s="8" t="n">
        <v>46232</v>
      </c>
      <c r="B12056" t="inlineStr">
        <is>
          <t>YX</t>
        </is>
      </c>
      <c r="C12056" s="9">
        <f>_xlfn.XLOOKUP(B12056,Carriers[Code],Carriers[Airline])</f>
        <v/>
      </c>
      <c r="D12056" t="n">
        <v>5678</v>
      </c>
      <c r="E12056" t="inlineStr">
        <is>
          <t>PIT</t>
        </is>
      </c>
      <c r="F12056" s="10" t="n">
        <v>815</v>
      </c>
      <c r="G12056" t="inlineStr">
        <is>
          <t>0800-0859</t>
        </is>
      </c>
      <c r="H12056" s="9">
        <f>INT(F12056/100)</f>
        <v/>
      </c>
      <c r="I12056" t="n">
        <v>0</v>
      </c>
      <c r="J12056" t="n">
        <v>0</v>
      </c>
      <c r="K12056" t="n">
        <v>7</v>
      </c>
      <c r="L12056" t="n">
        <v>0</v>
      </c>
      <c r="M12056" t="n">
        <v>0</v>
      </c>
      <c r="O12056" t="n">
        <v>0</v>
      </c>
    </row>
    <row r="12057">
      <c r="A12057" s="8" t="n">
        <v>46232</v>
      </c>
      <c r="B12057" t="inlineStr">
        <is>
          <t>DL</t>
        </is>
      </c>
      <c r="C12057" s="9">
        <f>_xlfn.XLOOKUP(B12057,Carriers[Code],Carriers[Airline])</f>
        <v/>
      </c>
      <c r="D12057" t="n">
        <v>1308</v>
      </c>
      <c r="E12057" t="inlineStr">
        <is>
          <t>MSP</t>
        </is>
      </c>
      <c r="F12057" s="10" t="n">
        <v>816</v>
      </c>
      <c r="G12057" t="inlineStr">
        <is>
          <t>0800-0859</t>
        </is>
      </c>
      <c r="H12057" s="9">
        <f>INT(F12057/100)</f>
        <v/>
      </c>
      <c r="I12057" t="n">
        <v>-5</v>
      </c>
      <c r="J12057" t="n">
        <v>0</v>
      </c>
      <c r="K12057" t="n">
        <v>19</v>
      </c>
      <c r="L12057" t="n">
        <v>1</v>
      </c>
      <c r="M12057" t="n">
        <v>0</v>
      </c>
      <c r="O12057" t="n">
        <v>0</v>
      </c>
      <c r="P12057" t="n">
        <v>0</v>
      </c>
      <c r="Q12057" t="n">
        <v>0</v>
      </c>
      <c r="R12057" t="n">
        <v>19</v>
      </c>
      <c r="S12057" t="n">
        <v>0</v>
      </c>
      <c r="T12057" t="n">
        <v>0</v>
      </c>
    </row>
    <row r="12058">
      <c r="A12058" s="8" t="n">
        <v>46232</v>
      </c>
      <c r="B12058" t="inlineStr">
        <is>
          <t>AA</t>
        </is>
      </c>
      <c r="C12058" s="9">
        <f>_xlfn.XLOOKUP(B12058,Carriers[Code],Carriers[Airline])</f>
        <v/>
      </c>
      <c r="D12058" t="n">
        <v>1550</v>
      </c>
      <c r="E12058" t="inlineStr">
        <is>
          <t>DCA</t>
        </is>
      </c>
      <c r="F12058" s="10" t="n">
        <v>819</v>
      </c>
      <c r="G12058" t="inlineStr">
        <is>
          <t>0800-0859</t>
        </is>
      </c>
      <c r="H12058" s="9">
        <f>INT(F12058/100)</f>
        <v/>
      </c>
      <c r="I12058" t="n">
        <v>1</v>
      </c>
      <c r="J12058" t="n">
        <v>0</v>
      </c>
      <c r="K12058" t="n">
        <v>-2</v>
      </c>
      <c r="L12058" t="n">
        <v>0</v>
      </c>
      <c r="M12058" t="n">
        <v>0</v>
      </c>
      <c r="O12058" t="n">
        <v>0</v>
      </c>
    </row>
    <row r="12059">
      <c r="A12059" s="8" t="n">
        <v>46232</v>
      </c>
      <c r="B12059" t="inlineStr">
        <is>
          <t>B6</t>
        </is>
      </c>
      <c r="C12059" s="9">
        <f>_xlfn.XLOOKUP(B12059,Carriers[Code],Carriers[Airline])</f>
        <v/>
      </c>
      <c r="D12059" t="n">
        <v>833</v>
      </c>
      <c r="E12059" t="inlineStr">
        <is>
          <t>SFO</t>
        </is>
      </c>
      <c r="F12059" s="10" t="n">
        <v>820</v>
      </c>
      <c r="G12059" t="inlineStr">
        <is>
          <t>0800-0859</t>
        </is>
      </c>
      <c r="H12059" s="9">
        <f>INT(F12059/100)</f>
        <v/>
      </c>
      <c r="I12059" t="n">
        <v>44</v>
      </c>
      <c r="J12059" t="n">
        <v>1</v>
      </c>
      <c r="K12059" t="n">
        <v>52</v>
      </c>
      <c r="L12059" t="n">
        <v>1</v>
      </c>
      <c r="M12059" t="n">
        <v>0</v>
      </c>
      <c r="O12059" t="n">
        <v>0</v>
      </c>
      <c r="P12059" t="n">
        <v>3</v>
      </c>
      <c r="Q12059" t="n">
        <v>0</v>
      </c>
      <c r="R12059" t="n">
        <v>8</v>
      </c>
      <c r="S12059" t="n">
        <v>0</v>
      </c>
      <c r="T12059" t="n">
        <v>41</v>
      </c>
    </row>
    <row r="12060">
      <c r="A12060" s="8" t="n">
        <v>46232</v>
      </c>
      <c r="B12060" t="inlineStr">
        <is>
          <t>DL</t>
        </is>
      </c>
      <c r="C12060" s="9">
        <f>_xlfn.XLOOKUP(B12060,Carriers[Code],Carriers[Airline])</f>
        <v/>
      </c>
      <c r="D12060" t="n">
        <v>2141</v>
      </c>
      <c r="E12060" t="inlineStr">
        <is>
          <t>BNA</t>
        </is>
      </c>
      <c r="F12060" s="10" t="n">
        <v>820</v>
      </c>
      <c r="G12060" t="inlineStr">
        <is>
          <t>0800-0859</t>
        </is>
      </c>
      <c r="H12060" s="9">
        <f>INT(F12060/100)</f>
        <v/>
      </c>
      <c r="I12060" t="n">
        <v>-10</v>
      </c>
      <c r="J12060" t="n">
        <v>0</v>
      </c>
      <c r="K12060" t="n">
        <v>-18</v>
      </c>
      <c r="L12060" t="n">
        <v>0</v>
      </c>
      <c r="M12060" t="n">
        <v>0</v>
      </c>
      <c r="O12060" t="n">
        <v>0</v>
      </c>
    </row>
    <row r="12061">
      <c r="A12061" s="8" t="n">
        <v>46232</v>
      </c>
      <c r="B12061" t="inlineStr">
        <is>
          <t>AS</t>
        </is>
      </c>
      <c r="C12061" s="9">
        <f>_xlfn.XLOOKUP(B12061,Carriers[Code],Carriers[Airline])</f>
        <v/>
      </c>
      <c r="D12061" t="n">
        <v>256</v>
      </c>
      <c r="E12061" t="inlineStr">
        <is>
          <t>SAN</t>
        </is>
      </c>
      <c r="F12061" s="10" t="n">
        <v>828</v>
      </c>
      <c r="G12061" t="inlineStr">
        <is>
          <t>0800-0859</t>
        </is>
      </c>
      <c r="H12061" s="9">
        <f>INT(F12061/100)</f>
        <v/>
      </c>
      <c r="I12061" t="n">
        <v>111</v>
      </c>
      <c r="J12061" t="n">
        <v>1</v>
      </c>
      <c r="K12061" t="n">
        <v>84</v>
      </c>
      <c r="L12061" t="n">
        <v>1</v>
      </c>
      <c r="M12061" t="n">
        <v>0</v>
      </c>
      <c r="O12061" t="n">
        <v>0</v>
      </c>
      <c r="P12061" t="n">
        <v>0</v>
      </c>
      <c r="Q12061" t="n">
        <v>0</v>
      </c>
      <c r="R12061" t="n">
        <v>0</v>
      </c>
      <c r="S12061" t="n">
        <v>0</v>
      </c>
      <c r="T12061" t="n">
        <v>84</v>
      </c>
    </row>
    <row r="12062">
      <c r="A12062" s="8" t="n">
        <v>46232</v>
      </c>
      <c r="B12062" t="inlineStr">
        <is>
          <t>B6</t>
        </is>
      </c>
      <c r="C12062" s="9">
        <f>_xlfn.XLOOKUP(B12062,Carriers[Code],Carriers[Airline])</f>
        <v/>
      </c>
      <c r="D12062" t="n">
        <v>2355</v>
      </c>
      <c r="E12062" t="inlineStr">
        <is>
          <t>DCA</t>
        </is>
      </c>
      <c r="F12062" s="10" t="n">
        <v>829</v>
      </c>
      <c r="G12062" t="inlineStr">
        <is>
          <t>0800-0859</t>
        </is>
      </c>
      <c r="H12062" s="9">
        <f>INT(F12062/100)</f>
        <v/>
      </c>
      <c r="I12062" t="n">
        <v>-8</v>
      </c>
      <c r="J12062" t="n">
        <v>0</v>
      </c>
      <c r="K12062" t="n">
        <v>-8</v>
      </c>
      <c r="L12062" t="n">
        <v>0</v>
      </c>
      <c r="M12062" t="n">
        <v>0</v>
      </c>
      <c r="O12062" t="n">
        <v>0</v>
      </c>
    </row>
    <row r="12063">
      <c r="A12063" s="8" t="n">
        <v>46232</v>
      </c>
      <c r="B12063" t="inlineStr">
        <is>
          <t>B6</t>
        </is>
      </c>
      <c r="C12063" s="9">
        <f>_xlfn.XLOOKUP(B12063,Carriers[Code],Carriers[Airline])</f>
        <v/>
      </c>
      <c r="D12063" t="n">
        <v>1097</v>
      </c>
      <c r="E12063" t="inlineStr">
        <is>
          <t>ATL</t>
        </is>
      </c>
      <c r="F12063" s="10" t="n">
        <v>830</v>
      </c>
      <c r="G12063" t="inlineStr">
        <is>
          <t>0800-0859</t>
        </is>
      </c>
      <c r="H12063" s="9">
        <f>INT(F12063/100)</f>
        <v/>
      </c>
      <c r="I12063" t="n">
        <v>1</v>
      </c>
      <c r="J12063" t="n">
        <v>0</v>
      </c>
      <c r="K12063" t="n">
        <v>19</v>
      </c>
      <c r="L12063" t="n">
        <v>1</v>
      </c>
      <c r="M12063" t="n">
        <v>0</v>
      </c>
      <c r="O12063" t="n">
        <v>0</v>
      </c>
      <c r="P12063" t="n">
        <v>1</v>
      </c>
      <c r="Q12063" t="n">
        <v>0</v>
      </c>
      <c r="R12063" t="n">
        <v>18</v>
      </c>
      <c r="S12063" t="n">
        <v>0</v>
      </c>
      <c r="T12063" t="n">
        <v>0</v>
      </c>
    </row>
    <row r="12064">
      <c r="A12064" s="8" t="n">
        <v>46232</v>
      </c>
      <c r="B12064" t="inlineStr">
        <is>
          <t>YX</t>
        </is>
      </c>
      <c r="C12064" s="9">
        <f>_xlfn.XLOOKUP(B12064,Carriers[Code],Carriers[Airline])</f>
        <v/>
      </c>
      <c r="D12064" t="n">
        <v>5674</v>
      </c>
      <c r="E12064" t="inlineStr">
        <is>
          <t>CLE</t>
        </is>
      </c>
      <c r="F12064" s="10" t="n">
        <v>830</v>
      </c>
      <c r="G12064" t="inlineStr">
        <is>
          <t>0800-0859</t>
        </is>
      </c>
      <c r="H12064" s="9">
        <f>INT(F12064/100)</f>
        <v/>
      </c>
      <c r="M12064" t="n">
        <v>1</v>
      </c>
      <c r="N12064" t="inlineStr">
        <is>
          <t>B</t>
        </is>
      </c>
      <c r="O12064" t="n">
        <v>0</v>
      </c>
    </row>
    <row r="12065">
      <c r="A12065" s="8" t="n">
        <v>46232</v>
      </c>
      <c r="B12065" t="inlineStr">
        <is>
          <t>YX</t>
        </is>
      </c>
      <c r="C12065" s="9">
        <f>_xlfn.XLOOKUP(B12065,Carriers[Code],Carriers[Airline])</f>
        <v/>
      </c>
      <c r="D12065" t="n">
        <v>4635</v>
      </c>
      <c r="E12065" t="inlineStr">
        <is>
          <t>SYR</t>
        </is>
      </c>
      <c r="F12065" s="10" t="n">
        <v>836</v>
      </c>
      <c r="G12065" t="inlineStr">
        <is>
          <t>0800-0859</t>
        </is>
      </c>
      <c r="H12065" s="9">
        <f>INT(F12065/100)</f>
        <v/>
      </c>
      <c r="I12065" t="n">
        <v>-5</v>
      </c>
      <c r="J12065" t="n">
        <v>0</v>
      </c>
      <c r="K12065" t="n">
        <v>-13</v>
      </c>
      <c r="L12065" t="n">
        <v>0</v>
      </c>
      <c r="M12065" t="n">
        <v>0</v>
      </c>
      <c r="O12065" t="n">
        <v>0</v>
      </c>
    </row>
    <row r="12066">
      <c r="A12066" s="8" t="n">
        <v>46232</v>
      </c>
      <c r="B12066" t="inlineStr">
        <is>
          <t>B6</t>
        </is>
      </c>
      <c r="C12066" s="9">
        <f>_xlfn.XLOOKUP(B12066,Carriers[Code],Carriers[Airline])</f>
        <v/>
      </c>
      <c r="D12066" t="n">
        <v>1017</v>
      </c>
      <c r="E12066" t="inlineStr">
        <is>
          <t>JFK</t>
        </is>
      </c>
      <c r="F12066" s="10" t="n">
        <v>841</v>
      </c>
      <c r="G12066" t="inlineStr">
        <is>
          <t>0800-0859</t>
        </is>
      </c>
      <c r="H12066" s="9">
        <f>INT(F12066/100)</f>
        <v/>
      </c>
      <c r="I12066" t="n">
        <v>27</v>
      </c>
      <c r="J12066" t="n">
        <v>1</v>
      </c>
      <c r="K12066" t="n">
        <v>32</v>
      </c>
      <c r="L12066" t="n">
        <v>1</v>
      </c>
      <c r="M12066" t="n">
        <v>0</v>
      </c>
      <c r="O12066" t="n">
        <v>0</v>
      </c>
      <c r="P12066" t="n">
        <v>27</v>
      </c>
      <c r="Q12066" t="n">
        <v>0</v>
      </c>
      <c r="R12066" t="n">
        <v>5</v>
      </c>
      <c r="S12066" t="n">
        <v>0</v>
      </c>
      <c r="T12066" t="n">
        <v>0</v>
      </c>
    </row>
    <row r="12067">
      <c r="A12067" s="8" t="n">
        <v>46232</v>
      </c>
      <c r="B12067" t="inlineStr">
        <is>
          <t>F9</t>
        </is>
      </c>
      <c r="C12067" s="9">
        <f>_xlfn.XLOOKUP(B12067,Carriers[Code],Carriers[Airline])</f>
        <v/>
      </c>
      <c r="D12067" t="n">
        <v>3057</v>
      </c>
      <c r="E12067" t="inlineStr">
        <is>
          <t>RDU</t>
        </is>
      </c>
      <c r="F12067" s="10" t="n">
        <v>841</v>
      </c>
      <c r="G12067" t="inlineStr">
        <is>
          <t>0800-0859</t>
        </is>
      </c>
      <c r="H12067" s="9">
        <f>INT(F12067/100)</f>
        <v/>
      </c>
      <c r="I12067" t="n">
        <v>-2</v>
      </c>
      <c r="J12067" t="n">
        <v>0</v>
      </c>
      <c r="K12067" t="n">
        <v>-13</v>
      </c>
      <c r="L12067" t="n">
        <v>0</v>
      </c>
      <c r="M12067" t="n">
        <v>0</v>
      </c>
      <c r="O12067" t="n">
        <v>0</v>
      </c>
    </row>
    <row r="12068">
      <c r="A12068" s="8" t="n">
        <v>46232</v>
      </c>
      <c r="B12068" t="inlineStr">
        <is>
          <t>B6</t>
        </is>
      </c>
      <c r="C12068" s="9">
        <f>_xlfn.XLOOKUP(B12068,Carriers[Code],Carriers[Airline])</f>
        <v/>
      </c>
      <c r="D12068" t="n">
        <v>257</v>
      </c>
      <c r="E12068" t="inlineStr">
        <is>
          <t>BZN</t>
        </is>
      </c>
      <c r="F12068" s="10" t="n">
        <v>843</v>
      </c>
      <c r="G12068" t="inlineStr">
        <is>
          <t>0800-0859</t>
        </is>
      </c>
      <c r="H12068" s="9">
        <f>INT(F12068/100)</f>
        <v/>
      </c>
      <c r="M12068" t="n">
        <v>1</v>
      </c>
      <c r="N12068" t="inlineStr">
        <is>
          <t>C</t>
        </is>
      </c>
      <c r="O12068" t="n">
        <v>0</v>
      </c>
    </row>
    <row r="12069">
      <c r="A12069" s="8" t="n">
        <v>46232</v>
      </c>
      <c r="B12069" t="inlineStr">
        <is>
          <t>WN</t>
        </is>
      </c>
      <c r="C12069" s="9">
        <f>_xlfn.XLOOKUP(B12069,Carriers[Code],Carriers[Airline])</f>
        <v/>
      </c>
      <c r="D12069" t="n">
        <v>724</v>
      </c>
      <c r="E12069" t="inlineStr">
        <is>
          <t>BNA</t>
        </is>
      </c>
      <c r="F12069" s="10" t="n">
        <v>845</v>
      </c>
      <c r="G12069" t="inlineStr">
        <is>
          <t>0800-0859</t>
        </is>
      </c>
      <c r="H12069" s="9">
        <f>INT(F12069/100)</f>
        <v/>
      </c>
      <c r="I12069" t="n">
        <v>-3</v>
      </c>
      <c r="J12069" t="n">
        <v>0</v>
      </c>
      <c r="K12069" t="n">
        <v>-3</v>
      </c>
      <c r="L12069" t="n">
        <v>0</v>
      </c>
      <c r="M12069" t="n">
        <v>0</v>
      </c>
      <c r="O12069" t="n">
        <v>0</v>
      </c>
    </row>
    <row r="12070">
      <c r="A12070" s="8" t="n">
        <v>46232</v>
      </c>
      <c r="B12070" t="inlineStr">
        <is>
          <t>YX</t>
        </is>
      </c>
      <c r="C12070" s="9">
        <f>_xlfn.XLOOKUP(B12070,Carriers[Code],Carriers[Airline])</f>
        <v/>
      </c>
      <c r="D12070" t="n">
        <v>5601</v>
      </c>
      <c r="E12070" t="inlineStr">
        <is>
          <t>CVG</t>
        </is>
      </c>
      <c r="F12070" s="10" t="n">
        <v>845</v>
      </c>
      <c r="G12070" t="inlineStr">
        <is>
          <t>0800-0859</t>
        </is>
      </c>
      <c r="H12070" s="9">
        <f>INT(F12070/100)</f>
        <v/>
      </c>
      <c r="I12070" t="n">
        <v>-3</v>
      </c>
      <c r="J12070" t="n">
        <v>0</v>
      </c>
      <c r="K12070" t="n">
        <v>2</v>
      </c>
      <c r="L12070" t="n">
        <v>0</v>
      </c>
      <c r="M12070" t="n">
        <v>0</v>
      </c>
      <c r="O12070" t="n">
        <v>0</v>
      </c>
    </row>
    <row r="12071">
      <c r="A12071" s="8" t="n">
        <v>46232</v>
      </c>
      <c r="B12071" t="inlineStr">
        <is>
          <t>B6</t>
        </is>
      </c>
      <c r="C12071" s="9">
        <f>_xlfn.XLOOKUP(B12071,Carriers[Code],Carriers[Airline])</f>
        <v/>
      </c>
      <c r="D12071" t="n">
        <v>219</v>
      </c>
      <c r="E12071" t="inlineStr">
        <is>
          <t>SAN</t>
        </is>
      </c>
      <c r="F12071" s="10" t="n">
        <v>850</v>
      </c>
      <c r="G12071" t="inlineStr">
        <is>
          <t>0800-0859</t>
        </is>
      </c>
      <c r="H12071" s="9">
        <f>INT(F12071/100)</f>
        <v/>
      </c>
      <c r="I12071" t="n">
        <v>3</v>
      </c>
      <c r="J12071" t="n">
        <v>0</v>
      </c>
      <c r="K12071" t="n">
        <v>17</v>
      </c>
      <c r="L12071" t="n">
        <v>1</v>
      </c>
      <c r="M12071" t="n">
        <v>0</v>
      </c>
      <c r="O12071" t="n">
        <v>0</v>
      </c>
      <c r="P12071" t="n">
        <v>3</v>
      </c>
      <c r="Q12071" t="n">
        <v>0</v>
      </c>
      <c r="R12071" t="n">
        <v>14</v>
      </c>
      <c r="S12071" t="n">
        <v>0</v>
      </c>
      <c r="T12071" t="n">
        <v>0</v>
      </c>
    </row>
    <row r="12072">
      <c r="A12072" s="8" t="n">
        <v>46232</v>
      </c>
      <c r="B12072" t="inlineStr">
        <is>
          <t>YX</t>
        </is>
      </c>
      <c r="C12072" s="9">
        <f>_xlfn.XLOOKUP(B12072,Carriers[Code],Carriers[Airline])</f>
        <v/>
      </c>
      <c r="D12072" t="n">
        <v>5597</v>
      </c>
      <c r="E12072" t="inlineStr">
        <is>
          <t>JAX</t>
        </is>
      </c>
      <c r="F12072" s="10" t="n">
        <v>850</v>
      </c>
      <c r="G12072" t="inlineStr">
        <is>
          <t>0800-0859</t>
        </is>
      </c>
      <c r="H12072" s="9">
        <f>INT(F12072/100)</f>
        <v/>
      </c>
      <c r="I12072" t="n">
        <v>25</v>
      </c>
      <c r="J12072" t="n">
        <v>1</v>
      </c>
      <c r="K12072" t="n">
        <v>24</v>
      </c>
      <c r="L12072" t="n">
        <v>1</v>
      </c>
      <c r="M12072" t="n">
        <v>0</v>
      </c>
      <c r="O12072" t="n">
        <v>0</v>
      </c>
      <c r="P12072" t="n">
        <v>2</v>
      </c>
      <c r="Q12072" t="n">
        <v>0</v>
      </c>
      <c r="R12072" t="n">
        <v>0</v>
      </c>
      <c r="S12072" t="n">
        <v>0</v>
      </c>
      <c r="T12072" t="n">
        <v>22</v>
      </c>
    </row>
    <row r="12073">
      <c r="A12073" s="8" t="n">
        <v>46232</v>
      </c>
      <c r="B12073" t="inlineStr">
        <is>
          <t>DL</t>
        </is>
      </c>
      <c r="C12073" s="9">
        <f>_xlfn.XLOOKUP(B12073,Carriers[Code],Carriers[Airline])</f>
        <v/>
      </c>
      <c r="D12073" t="n">
        <v>1780</v>
      </c>
      <c r="E12073" t="inlineStr">
        <is>
          <t>SJU</t>
        </is>
      </c>
      <c r="F12073" s="10" t="n">
        <v>851</v>
      </c>
      <c r="G12073" t="inlineStr">
        <is>
          <t>0800-0859</t>
        </is>
      </c>
      <c r="H12073" s="9">
        <f>INT(F12073/100)</f>
        <v/>
      </c>
      <c r="I12073" t="n">
        <v>-5</v>
      </c>
      <c r="J12073" t="n">
        <v>0</v>
      </c>
      <c r="K12073" t="n">
        <v>17</v>
      </c>
      <c r="L12073" t="n">
        <v>1</v>
      </c>
      <c r="M12073" t="n">
        <v>0</v>
      </c>
      <c r="O12073" t="n">
        <v>0</v>
      </c>
      <c r="P12073" t="n">
        <v>0</v>
      </c>
      <c r="Q12073" t="n">
        <v>0</v>
      </c>
      <c r="R12073" t="n">
        <v>17</v>
      </c>
      <c r="S12073" t="n">
        <v>0</v>
      </c>
      <c r="T12073" t="n">
        <v>0</v>
      </c>
    </row>
    <row r="12074">
      <c r="A12074" s="8" t="n">
        <v>46232</v>
      </c>
      <c r="B12074" t="inlineStr">
        <is>
          <t>B6</t>
        </is>
      </c>
      <c r="C12074" s="9">
        <f>_xlfn.XLOOKUP(B12074,Carriers[Code],Carriers[Airline])</f>
        <v/>
      </c>
      <c r="D12074" t="n">
        <v>1231</v>
      </c>
      <c r="E12074" t="inlineStr">
        <is>
          <t>VRB</t>
        </is>
      </c>
      <c r="F12074" s="10" t="n">
        <v>855</v>
      </c>
      <c r="G12074" t="inlineStr">
        <is>
          <t>0800-0859</t>
        </is>
      </c>
      <c r="H12074" s="9">
        <f>INT(F12074/100)</f>
        <v/>
      </c>
      <c r="I12074" t="n">
        <v>-13</v>
      </c>
      <c r="J12074" t="n">
        <v>0</v>
      </c>
      <c r="K12074" t="n">
        <v>-32</v>
      </c>
      <c r="L12074" t="n">
        <v>0</v>
      </c>
      <c r="M12074" t="n">
        <v>0</v>
      </c>
      <c r="O12074" t="n">
        <v>0</v>
      </c>
    </row>
    <row r="12075">
      <c r="A12075" s="8" t="n">
        <v>46232</v>
      </c>
      <c r="B12075" t="inlineStr">
        <is>
          <t>WN</t>
        </is>
      </c>
      <c r="C12075" s="9">
        <f>_xlfn.XLOOKUP(B12075,Carriers[Code],Carriers[Airline])</f>
        <v/>
      </c>
      <c r="D12075" t="n">
        <v>732</v>
      </c>
      <c r="E12075" t="inlineStr">
        <is>
          <t>BWI</t>
        </is>
      </c>
      <c r="F12075" s="10" t="n">
        <v>855</v>
      </c>
      <c r="G12075" t="inlineStr">
        <is>
          <t>0800-0859</t>
        </is>
      </c>
      <c r="H12075" s="9">
        <f>INT(F12075/100)</f>
        <v/>
      </c>
      <c r="I12075" t="n">
        <v>1</v>
      </c>
      <c r="J12075" t="n">
        <v>0</v>
      </c>
      <c r="K12075" t="n">
        <v>-5</v>
      </c>
      <c r="L12075" t="n">
        <v>0</v>
      </c>
      <c r="M12075" t="n">
        <v>0</v>
      </c>
      <c r="O12075" t="n">
        <v>0</v>
      </c>
    </row>
    <row r="12076">
      <c r="A12076" s="8" t="n">
        <v>46232</v>
      </c>
      <c r="B12076" t="inlineStr">
        <is>
          <t>YX</t>
        </is>
      </c>
      <c r="C12076" s="9">
        <f>_xlfn.XLOOKUP(B12076,Carriers[Code],Carriers[Airline])</f>
        <v/>
      </c>
      <c r="D12076" t="n">
        <v>5622</v>
      </c>
      <c r="E12076" t="inlineStr">
        <is>
          <t>RIC</t>
        </is>
      </c>
      <c r="F12076" s="10" t="n">
        <v>855</v>
      </c>
      <c r="G12076" t="inlineStr">
        <is>
          <t>0800-0859</t>
        </is>
      </c>
      <c r="H12076" s="9">
        <f>INT(F12076/100)</f>
        <v/>
      </c>
      <c r="I12076" t="n">
        <v>0</v>
      </c>
      <c r="J12076" t="n">
        <v>0</v>
      </c>
      <c r="K12076" t="n">
        <v>-3</v>
      </c>
      <c r="L12076" t="n">
        <v>0</v>
      </c>
      <c r="M12076" t="n">
        <v>0</v>
      </c>
      <c r="O12076" t="n">
        <v>0</v>
      </c>
    </row>
    <row r="12077">
      <c r="A12077" s="8" t="n">
        <v>46232</v>
      </c>
      <c r="B12077" t="inlineStr">
        <is>
          <t>AA</t>
        </is>
      </c>
      <c r="C12077" s="9">
        <f>_xlfn.XLOOKUP(B12077,Carriers[Code],Carriers[Airline])</f>
        <v/>
      </c>
      <c r="D12077" t="n">
        <v>1239</v>
      </c>
      <c r="E12077" t="inlineStr">
        <is>
          <t>ORD</t>
        </is>
      </c>
      <c r="F12077" s="10" t="n">
        <v>858</v>
      </c>
      <c r="G12077" t="inlineStr">
        <is>
          <t>0800-0859</t>
        </is>
      </c>
      <c r="H12077" s="9">
        <f>INT(F12077/100)</f>
        <v/>
      </c>
      <c r="M12077" t="n">
        <v>1</v>
      </c>
      <c r="N12077" t="inlineStr">
        <is>
          <t>A</t>
        </is>
      </c>
      <c r="O12077" t="n">
        <v>0</v>
      </c>
    </row>
    <row r="12078">
      <c r="A12078" s="8" t="n">
        <v>46232</v>
      </c>
      <c r="B12078" t="inlineStr">
        <is>
          <t>AA</t>
        </is>
      </c>
      <c r="C12078" s="9">
        <f>_xlfn.XLOOKUP(B12078,Carriers[Code],Carriers[Airline])</f>
        <v/>
      </c>
      <c r="D12078" t="n">
        <v>2735</v>
      </c>
      <c r="E12078" t="inlineStr">
        <is>
          <t>MCO</t>
        </is>
      </c>
      <c r="F12078" s="10" t="n">
        <v>900</v>
      </c>
      <c r="G12078" t="inlineStr">
        <is>
          <t>0900-0959</t>
        </is>
      </c>
      <c r="H12078" s="9">
        <f>INT(F12078/100)</f>
        <v/>
      </c>
      <c r="I12078" t="n">
        <v>-8</v>
      </c>
      <c r="J12078" t="n">
        <v>0</v>
      </c>
      <c r="K12078" t="n">
        <v>-25</v>
      </c>
      <c r="L12078" t="n">
        <v>0</v>
      </c>
      <c r="M12078" t="n">
        <v>0</v>
      </c>
      <c r="O12078" t="n">
        <v>0</v>
      </c>
    </row>
    <row r="12079">
      <c r="A12079" s="8" t="n">
        <v>46232</v>
      </c>
      <c r="B12079" t="inlineStr">
        <is>
          <t>AS</t>
        </is>
      </c>
      <c r="C12079" s="9">
        <f>_xlfn.XLOOKUP(B12079,Carriers[Code],Carriers[Airline])</f>
        <v/>
      </c>
      <c r="D12079" t="n">
        <v>338</v>
      </c>
      <c r="E12079" t="inlineStr">
        <is>
          <t>SEA</t>
        </is>
      </c>
      <c r="F12079" s="10" t="n">
        <v>900</v>
      </c>
      <c r="G12079" t="inlineStr">
        <is>
          <t>0900-0959</t>
        </is>
      </c>
      <c r="H12079" s="9">
        <f>INT(F12079/100)</f>
        <v/>
      </c>
      <c r="I12079" t="n">
        <v>3</v>
      </c>
      <c r="J12079" t="n">
        <v>0</v>
      </c>
      <c r="K12079" t="n">
        <v>-7</v>
      </c>
      <c r="L12079" t="n">
        <v>0</v>
      </c>
      <c r="M12079" t="n">
        <v>0</v>
      </c>
      <c r="O12079" t="n">
        <v>0</v>
      </c>
    </row>
    <row r="12080">
      <c r="A12080" s="8" t="n">
        <v>46232</v>
      </c>
      <c r="B12080" t="inlineStr">
        <is>
          <t>DL</t>
        </is>
      </c>
      <c r="C12080" s="9">
        <f>_xlfn.XLOOKUP(B12080,Carriers[Code],Carriers[Airline])</f>
        <v/>
      </c>
      <c r="D12080" t="n">
        <v>816</v>
      </c>
      <c r="E12080" t="inlineStr">
        <is>
          <t>SAT</t>
        </is>
      </c>
      <c r="F12080" s="10" t="n">
        <v>900</v>
      </c>
      <c r="G12080" t="inlineStr">
        <is>
          <t>0900-0959</t>
        </is>
      </c>
      <c r="H12080" s="9">
        <f>INT(F12080/100)</f>
        <v/>
      </c>
      <c r="I12080" t="n">
        <v>152</v>
      </c>
      <c r="J12080" t="n">
        <v>1</v>
      </c>
      <c r="K12080" t="n">
        <v>129</v>
      </c>
      <c r="L12080" t="n">
        <v>1</v>
      </c>
      <c r="M12080" t="n">
        <v>0</v>
      </c>
      <c r="O12080" t="n">
        <v>0</v>
      </c>
      <c r="P12080" t="n">
        <v>129</v>
      </c>
      <c r="Q12080" t="n">
        <v>0</v>
      </c>
      <c r="R12080" t="n">
        <v>0</v>
      </c>
      <c r="S12080" t="n">
        <v>0</v>
      </c>
      <c r="T12080" t="n">
        <v>0</v>
      </c>
    </row>
    <row r="12081">
      <c r="A12081" s="8" t="n">
        <v>46232</v>
      </c>
      <c r="B12081" t="inlineStr">
        <is>
          <t>YX</t>
        </is>
      </c>
      <c r="C12081" s="9">
        <f>_xlfn.XLOOKUP(B12081,Carriers[Code],Carriers[Airline])</f>
        <v/>
      </c>
      <c r="D12081" t="n">
        <v>5732</v>
      </c>
      <c r="E12081" t="inlineStr">
        <is>
          <t>LGA</t>
        </is>
      </c>
      <c r="F12081" s="10" t="n">
        <v>900</v>
      </c>
      <c r="G12081" t="inlineStr">
        <is>
          <t>0900-0959</t>
        </is>
      </c>
      <c r="H12081" s="9">
        <f>INT(F12081/100)</f>
        <v/>
      </c>
      <c r="I12081" t="n">
        <v>-8</v>
      </c>
      <c r="J12081" t="n">
        <v>0</v>
      </c>
      <c r="K12081" t="n">
        <v>-14</v>
      </c>
      <c r="L12081" t="n">
        <v>0</v>
      </c>
      <c r="M12081" t="n">
        <v>0</v>
      </c>
      <c r="O12081" t="n">
        <v>0</v>
      </c>
    </row>
    <row r="12082">
      <c r="A12082" s="8" t="n">
        <v>46232</v>
      </c>
      <c r="B12082" t="inlineStr">
        <is>
          <t>AA</t>
        </is>
      </c>
      <c r="C12082" s="9">
        <f>_xlfn.XLOOKUP(B12082,Carriers[Code],Carriers[Airline])</f>
        <v/>
      </c>
      <c r="D12082" t="n">
        <v>479</v>
      </c>
      <c r="E12082" t="inlineStr">
        <is>
          <t>DFW</t>
        </is>
      </c>
      <c r="F12082" s="10" t="n">
        <v>901</v>
      </c>
      <c r="G12082" t="inlineStr">
        <is>
          <t>0900-0959</t>
        </is>
      </c>
      <c r="H12082" s="9">
        <f>INT(F12082/100)</f>
        <v/>
      </c>
      <c r="I12082" t="n">
        <v>-5</v>
      </c>
      <c r="J12082" t="n">
        <v>0</v>
      </c>
      <c r="K12082" t="n">
        <v>-26</v>
      </c>
      <c r="L12082" t="n">
        <v>0</v>
      </c>
      <c r="M12082" t="n">
        <v>0</v>
      </c>
      <c r="O12082" t="n">
        <v>0</v>
      </c>
    </row>
    <row r="12083">
      <c r="A12083" s="8" t="n">
        <v>46232</v>
      </c>
      <c r="B12083" t="inlineStr">
        <is>
          <t>B6</t>
        </is>
      </c>
      <c r="C12083" s="9">
        <f>_xlfn.XLOOKUP(B12083,Carriers[Code],Carriers[Airline])</f>
        <v/>
      </c>
      <c r="D12083" t="n">
        <v>21</v>
      </c>
      <c r="E12083" t="inlineStr">
        <is>
          <t>PBI</t>
        </is>
      </c>
      <c r="F12083" s="10" t="n">
        <v>902</v>
      </c>
      <c r="G12083" t="inlineStr">
        <is>
          <t>0900-0959</t>
        </is>
      </c>
      <c r="H12083" s="9">
        <f>INT(F12083/100)</f>
        <v/>
      </c>
      <c r="I12083" t="n">
        <v>-7</v>
      </c>
      <c r="J12083" t="n">
        <v>0</v>
      </c>
      <c r="K12083" t="n">
        <v>-17</v>
      </c>
      <c r="L12083" t="n">
        <v>0</v>
      </c>
      <c r="M12083" t="n">
        <v>0</v>
      </c>
      <c r="O12083" t="n">
        <v>0</v>
      </c>
    </row>
    <row r="12084">
      <c r="A12084" s="8" t="n">
        <v>46232</v>
      </c>
      <c r="B12084" t="inlineStr">
        <is>
          <t>DL</t>
        </is>
      </c>
      <c r="C12084" s="9">
        <f>_xlfn.XLOOKUP(B12084,Carriers[Code],Carriers[Airline])</f>
        <v/>
      </c>
      <c r="D12084" t="n">
        <v>456</v>
      </c>
      <c r="E12084" t="inlineStr">
        <is>
          <t>ATL</t>
        </is>
      </c>
      <c r="F12084" s="10" t="n">
        <v>905</v>
      </c>
      <c r="G12084" t="inlineStr">
        <is>
          <t>0900-0959</t>
        </is>
      </c>
      <c r="H12084" s="9">
        <f>INT(F12084/100)</f>
        <v/>
      </c>
      <c r="I12084" t="n">
        <v>9</v>
      </c>
      <c r="J12084" t="n">
        <v>0</v>
      </c>
      <c r="K12084" t="n">
        <v>-5</v>
      </c>
      <c r="L12084" t="n">
        <v>0</v>
      </c>
      <c r="M12084" t="n">
        <v>0</v>
      </c>
      <c r="O12084" t="n">
        <v>0</v>
      </c>
    </row>
    <row r="12085">
      <c r="A12085" s="8" t="n">
        <v>46232</v>
      </c>
      <c r="B12085" t="inlineStr">
        <is>
          <t>YX</t>
        </is>
      </c>
      <c r="C12085" s="9">
        <f>_xlfn.XLOOKUP(B12085,Carriers[Code],Carriers[Airline])</f>
        <v/>
      </c>
      <c r="D12085" t="n">
        <v>5720</v>
      </c>
      <c r="E12085" t="inlineStr">
        <is>
          <t>JFK</t>
        </is>
      </c>
      <c r="F12085" s="10" t="n">
        <v>905</v>
      </c>
      <c r="G12085" t="inlineStr">
        <is>
          <t>0900-0959</t>
        </is>
      </c>
      <c r="H12085" s="9">
        <f>INT(F12085/100)</f>
        <v/>
      </c>
      <c r="M12085" t="n">
        <v>1</v>
      </c>
      <c r="N12085" t="inlineStr">
        <is>
          <t>A</t>
        </is>
      </c>
      <c r="O12085" t="n">
        <v>0</v>
      </c>
    </row>
    <row r="12086">
      <c r="A12086" s="8" t="n">
        <v>46232</v>
      </c>
      <c r="B12086" t="inlineStr">
        <is>
          <t>UA</t>
        </is>
      </c>
      <c r="C12086" s="9">
        <f>_xlfn.XLOOKUP(B12086,Carriers[Code],Carriers[Airline])</f>
        <v/>
      </c>
      <c r="D12086" t="n">
        <v>2002</v>
      </c>
      <c r="E12086" t="inlineStr">
        <is>
          <t>SFO</t>
        </is>
      </c>
      <c r="F12086" s="10" t="n">
        <v>907</v>
      </c>
      <c r="G12086" t="inlineStr">
        <is>
          <t>0900-0959</t>
        </is>
      </c>
      <c r="H12086" s="9">
        <f>INT(F12086/100)</f>
        <v/>
      </c>
      <c r="I12086" t="n">
        <v>51</v>
      </c>
      <c r="J12086" t="n">
        <v>1</v>
      </c>
      <c r="K12086" t="n">
        <v>22</v>
      </c>
      <c r="L12086" t="n">
        <v>1</v>
      </c>
      <c r="M12086" t="n">
        <v>0</v>
      </c>
      <c r="O12086" t="n">
        <v>0</v>
      </c>
      <c r="P12086" t="n">
        <v>22</v>
      </c>
      <c r="Q12086" t="n">
        <v>0</v>
      </c>
      <c r="R12086" t="n">
        <v>0</v>
      </c>
      <c r="S12086" t="n">
        <v>0</v>
      </c>
      <c r="T12086" t="n">
        <v>0</v>
      </c>
    </row>
    <row r="12087">
      <c r="A12087" s="8" t="n">
        <v>46232</v>
      </c>
      <c r="B12087" t="inlineStr">
        <is>
          <t>YX</t>
        </is>
      </c>
      <c r="C12087" s="9">
        <f>_xlfn.XLOOKUP(B12087,Carriers[Code],Carriers[Airline])</f>
        <v/>
      </c>
      <c r="D12087" t="n">
        <v>5614</v>
      </c>
      <c r="E12087" t="inlineStr">
        <is>
          <t>MKE</t>
        </is>
      </c>
      <c r="F12087" s="10" t="n">
        <v>910</v>
      </c>
      <c r="G12087" t="inlineStr">
        <is>
          <t>0900-0959</t>
        </is>
      </c>
      <c r="H12087" s="9">
        <f>INT(F12087/100)</f>
        <v/>
      </c>
      <c r="I12087" t="n">
        <v>-7</v>
      </c>
      <c r="J12087" t="n">
        <v>0</v>
      </c>
      <c r="K12087" t="n">
        <v>-14</v>
      </c>
      <c r="L12087" t="n">
        <v>0</v>
      </c>
      <c r="M12087" t="n">
        <v>0</v>
      </c>
      <c r="O12087" t="n">
        <v>0</v>
      </c>
    </row>
    <row r="12088">
      <c r="A12088" s="8" t="n">
        <v>46232</v>
      </c>
      <c r="B12088" t="inlineStr">
        <is>
          <t>B6</t>
        </is>
      </c>
      <c r="C12088" s="9">
        <f>_xlfn.XLOOKUP(B12088,Carriers[Code],Carriers[Airline])</f>
        <v/>
      </c>
      <c r="D12088" t="n">
        <v>2033</v>
      </c>
      <c r="E12088" t="inlineStr">
        <is>
          <t>IAH</t>
        </is>
      </c>
      <c r="F12088" s="10" t="n">
        <v>915</v>
      </c>
      <c r="G12088" t="inlineStr">
        <is>
          <t>0900-0959</t>
        </is>
      </c>
      <c r="H12088" s="9">
        <f>INT(F12088/100)</f>
        <v/>
      </c>
      <c r="I12088" t="n">
        <v>-4</v>
      </c>
      <c r="J12088" t="n">
        <v>0</v>
      </c>
      <c r="K12088" t="n">
        <v>20</v>
      </c>
      <c r="L12088" t="n">
        <v>1</v>
      </c>
      <c r="M12088" t="n">
        <v>0</v>
      </c>
      <c r="O12088" t="n">
        <v>0</v>
      </c>
      <c r="P12088" t="n">
        <v>0</v>
      </c>
      <c r="Q12088" t="n">
        <v>0</v>
      </c>
      <c r="R12088" t="n">
        <v>20</v>
      </c>
      <c r="S12088" t="n">
        <v>0</v>
      </c>
      <c r="T12088" t="n">
        <v>0</v>
      </c>
    </row>
    <row r="12089">
      <c r="A12089" s="8" t="n">
        <v>46232</v>
      </c>
      <c r="B12089" t="inlineStr">
        <is>
          <t>DL</t>
        </is>
      </c>
      <c r="C12089" s="9">
        <f>_xlfn.XLOOKUP(B12089,Carriers[Code],Carriers[Airline])</f>
        <v/>
      </c>
      <c r="D12089" t="n">
        <v>1748</v>
      </c>
      <c r="E12089" t="inlineStr">
        <is>
          <t>DTW</t>
        </is>
      </c>
      <c r="F12089" s="10" t="n">
        <v>915</v>
      </c>
      <c r="G12089" t="inlineStr">
        <is>
          <t>0900-0959</t>
        </is>
      </c>
      <c r="H12089" s="9">
        <f>INT(F12089/100)</f>
        <v/>
      </c>
      <c r="I12089" t="n">
        <v>6</v>
      </c>
      <c r="J12089" t="n">
        <v>0</v>
      </c>
      <c r="K12089" t="n">
        <v>-5</v>
      </c>
      <c r="L12089" t="n">
        <v>0</v>
      </c>
      <c r="M12089" t="n">
        <v>0</v>
      </c>
      <c r="O12089" t="n">
        <v>0</v>
      </c>
    </row>
    <row r="12090">
      <c r="A12090" s="8" t="n">
        <v>46232</v>
      </c>
      <c r="B12090" t="inlineStr">
        <is>
          <t>YX</t>
        </is>
      </c>
      <c r="C12090" s="9">
        <f>_xlfn.XLOOKUP(B12090,Carriers[Code],Carriers[Airline])</f>
        <v/>
      </c>
      <c r="D12090" t="n">
        <v>5693</v>
      </c>
      <c r="E12090" t="inlineStr">
        <is>
          <t>DCA</t>
        </is>
      </c>
      <c r="F12090" s="10" t="n">
        <v>915</v>
      </c>
      <c r="G12090" t="inlineStr">
        <is>
          <t>0900-0959</t>
        </is>
      </c>
      <c r="H12090" s="9">
        <f>INT(F12090/100)</f>
        <v/>
      </c>
      <c r="I12090" t="n">
        <v>0</v>
      </c>
      <c r="J12090" t="n">
        <v>0</v>
      </c>
      <c r="K12090" t="n">
        <v>-7</v>
      </c>
      <c r="L12090" t="n">
        <v>0</v>
      </c>
      <c r="M12090" t="n">
        <v>0</v>
      </c>
      <c r="O12090" t="n">
        <v>0</v>
      </c>
    </row>
    <row r="12091">
      <c r="A12091" s="8" t="n">
        <v>46232</v>
      </c>
      <c r="B12091" t="inlineStr">
        <is>
          <t>B6</t>
        </is>
      </c>
      <c r="C12091" s="9">
        <f>_xlfn.XLOOKUP(B12091,Carriers[Code],Carriers[Airline])</f>
        <v/>
      </c>
      <c r="D12091" t="n">
        <v>385</v>
      </c>
      <c r="E12091" t="inlineStr">
        <is>
          <t>PIT</t>
        </is>
      </c>
      <c r="F12091" s="10" t="n">
        <v>916</v>
      </c>
      <c r="G12091" t="inlineStr">
        <is>
          <t>0900-0959</t>
        </is>
      </c>
      <c r="H12091" s="9">
        <f>INT(F12091/100)</f>
        <v/>
      </c>
      <c r="I12091" t="n">
        <v>-8</v>
      </c>
      <c r="J12091" t="n">
        <v>0</v>
      </c>
      <c r="K12091" t="n">
        <v>-7</v>
      </c>
      <c r="L12091" t="n">
        <v>0</v>
      </c>
      <c r="M12091" t="n">
        <v>0</v>
      </c>
      <c r="O12091" t="n">
        <v>0</v>
      </c>
    </row>
    <row r="12092">
      <c r="A12092" s="8" t="n">
        <v>46232</v>
      </c>
      <c r="B12092" t="inlineStr">
        <is>
          <t>AA</t>
        </is>
      </c>
      <c r="C12092" s="9">
        <f>_xlfn.XLOOKUP(B12092,Carriers[Code],Carriers[Airline])</f>
        <v/>
      </c>
      <c r="D12092" t="n">
        <v>1605</v>
      </c>
      <c r="E12092" t="inlineStr">
        <is>
          <t>DCA</t>
        </is>
      </c>
      <c r="F12092" s="10" t="n">
        <v>918</v>
      </c>
      <c r="G12092" t="inlineStr">
        <is>
          <t>0900-0959</t>
        </is>
      </c>
      <c r="H12092" s="9">
        <f>INT(F12092/100)</f>
        <v/>
      </c>
      <c r="I12092" t="n">
        <v>-10</v>
      </c>
      <c r="J12092" t="n">
        <v>0</v>
      </c>
      <c r="K12092" t="n">
        <v>-8</v>
      </c>
      <c r="L12092" t="n">
        <v>0</v>
      </c>
      <c r="M12092" t="n">
        <v>0</v>
      </c>
      <c r="O12092" t="n">
        <v>0</v>
      </c>
    </row>
    <row r="12093">
      <c r="A12093" s="8" t="n">
        <v>46232</v>
      </c>
      <c r="B12093" t="inlineStr">
        <is>
          <t>DL</t>
        </is>
      </c>
      <c r="C12093" s="9">
        <f>_xlfn.XLOOKUP(B12093,Carriers[Code],Carriers[Airline])</f>
        <v/>
      </c>
      <c r="D12093" t="n">
        <v>1245</v>
      </c>
      <c r="E12093" t="inlineStr">
        <is>
          <t>PBI</t>
        </is>
      </c>
      <c r="F12093" s="10" t="n">
        <v>920</v>
      </c>
      <c r="G12093" t="inlineStr">
        <is>
          <t>0900-0959</t>
        </is>
      </c>
      <c r="H12093" s="9">
        <f>INT(F12093/100)</f>
        <v/>
      </c>
      <c r="I12093" t="n">
        <v>-4</v>
      </c>
      <c r="J12093" t="n">
        <v>0</v>
      </c>
      <c r="K12093" t="n">
        <v>0</v>
      </c>
      <c r="L12093" t="n">
        <v>0</v>
      </c>
      <c r="M12093" t="n">
        <v>0</v>
      </c>
      <c r="O12093" t="n">
        <v>0</v>
      </c>
    </row>
    <row r="12094">
      <c r="A12094" s="8" t="n">
        <v>46232</v>
      </c>
      <c r="B12094" t="inlineStr">
        <is>
          <t>YX</t>
        </is>
      </c>
      <c r="C12094" s="9">
        <f>_xlfn.XLOOKUP(B12094,Carriers[Code],Carriers[Airline])</f>
        <v/>
      </c>
      <c r="D12094" t="n">
        <v>5809</v>
      </c>
      <c r="E12094" t="inlineStr">
        <is>
          <t>ORF</t>
        </is>
      </c>
      <c r="F12094" s="10" t="n">
        <v>920</v>
      </c>
      <c r="G12094" t="inlineStr">
        <is>
          <t>0900-0959</t>
        </is>
      </c>
      <c r="H12094" s="9">
        <f>INT(F12094/100)</f>
        <v/>
      </c>
      <c r="I12094" t="n">
        <v>77</v>
      </c>
      <c r="J12094" t="n">
        <v>1</v>
      </c>
      <c r="K12094" t="n">
        <v>80</v>
      </c>
      <c r="L12094" t="n">
        <v>1</v>
      </c>
      <c r="M12094" t="n">
        <v>0</v>
      </c>
      <c r="O12094" t="n">
        <v>0</v>
      </c>
      <c r="P12094" t="n">
        <v>77</v>
      </c>
      <c r="Q12094" t="n">
        <v>0</v>
      </c>
      <c r="R12094" t="n">
        <v>3</v>
      </c>
      <c r="S12094" t="n">
        <v>0</v>
      </c>
      <c r="T12094" t="n">
        <v>0</v>
      </c>
    </row>
    <row r="12095">
      <c r="A12095" s="8" t="n">
        <v>46232</v>
      </c>
      <c r="B12095" t="inlineStr">
        <is>
          <t>YX</t>
        </is>
      </c>
      <c r="C12095" s="9">
        <f>_xlfn.XLOOKUP(B12095,Carriers[Code],Carriers[Airline])</f>
        <v/>
      </c>
      <c r="D12095" t="n">
        <v>4666</v>
      </c>
      <c r="E12095" t="inlineStr">
        <is>
          <t>BUF</t>
        </is>
      </c>
      <c r="F12095" s="10" t="n">
        <v>921</v>
      </c>
      <c r="G12095" t="inlineStr">
        <is>
          <t>0900-0959</t>
        </is>
      </c>
      <c r="H12095" s="9">
        <f>INT(F12095/100)</f>
        <v/>
      </c>
      <c r="I12095" t="n">
        <v>34</v>
      </c>
      <c r="J12095" t="n">
        <v>1</v>
      </c>
      <c r="K12095" t="n">
        <v>16</v>
      </c>
      <c r="L12095" t="n">
        <v>1</v>
      </c>
      <c r="M12095" t="n">
        <v>0</v>
      </c>
      <c r="O12095" t="n">
        <v>0</v>
      </c>
      <c r="P12095" t="n">
        <v>2</v>
      </c>
      <c r="Q12095" t="n">
        <v>0</v>
      </c>
      <c r="R12095" t="n">
        <v>0</v>
      </c>
      <c r="S12095" t="n">
        <v>0</v>
      </c>
      <c r="T12095" t="n">
        <v>14</v>
      </c>
    </row>
    <row r="12096">
      <c r="A12096" s="8" t="n">
        <v>46232</v>
      </c>
      <c r="B12096" t="inlineStr">
        <is>
          <t>UA</t>
        </is>
      </c>
      <c r="C12096" s="9">
        <f>_xlfn.XLOOKUP(B12096,Carriers[Code],Carriers[Airline])</f>
        <v/>
      </c>
      <c r="D12096" t="n">
        <v>2098</v>
      </c>
      <c r="E12096" t="inlineStr">
        <is>
          <t>IAD</t>
        </is>
      </c>
      <c r="F12096" s="10" t="n">
        <v>925</v>
      </c>
      <c r="G12096" t="inlineStr">
        <is>
          <t>0900-0959</t>
        </is>
      </c>
      <c r="H12096" s="9">
        <f>INT(F12096/100)</f>
        <v/>
      </c>
      <c r="I12096" t="n">
        <v>46</v>
      </c>
      <c r="J12096" t="n">
        <v>1</v>
      </c>
      <c r="K12096" t="n">
        <v>39</v>
      </c>
      <c r="L12096" t="n">
        <v>1</v>
      </c>
      <c r="M12096" t="n">
        <v>0</v>
      </c>
      <c r="O12096" t="n">
        <v>0</v>
      </c>
      <c r="P12096" t="n">
        <v>39</v>
      </c>
      <c r="Q12096" t="n">
        <v>0</v>
      </c>
      <c r="R12096" t="n">
        <v>0</v>
      </c>
      <c r="S12096" t="n">
        <v>0</v>
      </c>
      <c r="T12096" t="n">
        <v>0</v>
      </c>
    </row>
    <row r="12097">
      <c r="A12097" s="8" t="n">
        <v>46232</v>
      </c>
      <c r="B12097" t="inlineStr">
        <is>
          <t>YX</t>
        </is>
      </c>
      <c r="C12097" s="9">
        <f>_xlfn.XLOOKUP(B12097,Carriers[Code],Carriers[Airline])</f>
        <v/>
      </c>
      <c r="D12097" t="n">
        <v>5615</v>
      </c>
      <c r="E12097" t="inlineStr">
        <is>
          <t>SDF</t>
        </is>
      </c>
      <c r="F12097" s="10" t="n">
        <v>926</v>
      </c>
      <c r="G12097" t="inlineStr">
        <is>
          <t>0900-0959</t>
        </is>
      </c>
      <c r="H12097" s="9">
        <f>INT(F12097/100)</f>
        <v/>
      </c>
      <c r="I12097" t="n">
        <v>-4</v>
      </c>
      <c r="J12097" t="n">
        <v>0</v>
      </c>
      <c r="K12097" t="n">
        <v>-3</v>
      </c>
      <c r="L12097" t="n">
        <v>0</v>
      </c>
      <c r="M12097" t="n">
        <v>0</v>
      </c>
      <c r="O12097" t="n">
        <v>0</v>
      </c>
    </row>
    <row r="12098">
      <c r="A12098" s="8" t="n">
        <v>46232</v>
      </c>
      <c r="B12098" t="inlineStr">
        <is>
          <t>B6</t>
        </is>
      </c>
      <c r="C12098" s="9">
        <f>_xlfn.XLOOKUP(B12098,Carriers[Code],Carriers[Airline])</f>
        <v/>
      </c>
      <c r="D12098" t="n">
        <v>2352</v>
      </c>
      <c r="E12098" t="inlineStr">
        <is>
          <t>ACK</t>
        </is>
      </c>
      <c r="F12098" s="10" t="n">
        <v>930</v>
      </c>
      <c r="G12098" t="inlineStr">
        <is>
          <t>0900-0959</t>
        </is>
      </c>
      <c r="H12098" s="9">
        <f>INT(F12098/100)</f>
        <v/>
      </c>
      <c r="I12098" t="n">
        <v>-8</v>
      </c>
      <c r="J12098" t="n">
        <v>0</v>
      </c>
      <c r="K12098" t="n">
        <v>-4</v>
      </c>
      <c r="L12098" t="n">
        <v>0</v>
      </c>
      <c r="M12098" t="n">
        <v>0</v>
      </c>
      <c r="O12098" t="n">
        <v>0</v>
      </c>
    </row>
    <row r="12099">
      <c r="A12099" s="8" t="n">
        <v>46232</v>
      </c>
      <c r="B12099" t="inlineStr">
        <is>
          <t>UA</t>
        </is>
      </c>
      <c r="C12099" s="9">
        <f>_xlfn.XLOOKUP(B12099,Carriers[Code],Carriers[Airline])</f>
        <v/>
      </c>
      <c r="D12099" t="n">
        <v>1307</v>
      </c>
      <c r="E12099" t="inlineStr">
        <is>
          <t>EWR</t>
        </is>
      </c>
      <c r="F12099" s="10" t="n">
        <v>930</v>
      </c>
      <c r="G12099" t="inlineStr">
        <is>
          <t>0900-0959</t>
        </is>
      </c>
      <c r="H12099" s="9">
        <f>INT(F12099/100)</f>
        <v/>
      </c>
      <c r="I12099" t="n">
        <v>6</v>
      </c>
      <c r="J12099" t="n">
        <v>0</v>
      </c>
      <c r="K12099" t="n">
        <v>-2</v>
      </c>
      <c r="L12099" t="n">
        <v>0</v>
      </c>
      <c r="M12099" t="n">
        <v>0</v>
      </c>
      <c r="O12099" t="n">
        <v>0</v>
      </c>
    </row>
    <row r="12100">
      <c r="A12100" s="8" t="n">
        <v>46232</v>
      </c>
      <c r="B12100" t="inlineStr">
        <is>
          <t>YX</t>
        </is>
      </c>
      <c r="C12100" s="9">
        <f>_xlfn.XLOOKUP(B12100,Carriers[Code],Carriers[Airline])</f>
        <v/>
      </c>
      <c r="D12100" t="n">
        <v>4708</v>
      </c>
      <c r="E12100" t="inlineStr">
        <is>
          <t>ACK</t>
        </is>
      </c>
      <c r="F12100" s="10" t="n">
        <v>935</v>
      </c>
      <c r="G12100" t="inlineStr">
        <is>
          <t>0900-0959</t>
        </is>
      </c>
      <c r="H12100" s="9">
        <f>INT(F12100/100)</f>
        <v/>
      </c>
      <c r="I12100" t="n">
        <v>-5</v>
      </c>
      <c r="J12100" t="n">
        <v>0</v>
      </c>
      <c r="K12100" t="n">
        <v>-4</v>
      </c>
      <c r="L12100" t="n">
        <v>0</v>
      </c>
      <c r="M12100" t="n">
        <v>0</v>
      </c>
      <c r="O12100" t="n">
        <v>0</v>
      </c>
    </row>
    <row r="12101">
      <c r="A12101" s="8" t="n">
        <v>46232</v>
      </c>
      <c r="B12101" t="inlineStr">
        <is>
          <t>AA</t>
        </is>
      </c>
      <c r="C12101" s="9">
        <f>_xlfn.XLOOKUP(B12101,Carriers[Code],Carriers[Airline])</f>
        <v/>
      </c>
      <c r="D12101" t="n">
        <v>3225</v>
      </c>
      <c r="E12101" t="inlineStr">
        <is>
          <t>PHL</t>
        </is>
      </c>
      <c r="F12101" s="10" t="n">
        <v>938</v>
      </c>
      <c r="G12101" t="inlineStr">
        <is>
          <t>0900-0959</t>
        </is>
      </c>
      <c r="H12101" s="9">
        <f>INT(F12101/100)</f>
        <v/>
      </c>
      <c r="I12101" t="n">
        <v>70</v>
      </c>
      <c r="J12101" t="n">
        <v>1</v>
      </c>
      <c r="K12101" t="n">
        <v>51</v>
      </c>
      <c r="L12101" t="n">
        <v>1</v>
      </c>
      <c r="M12101" t="n">
        <v>0</v>
      </c>
      <c r="O12101" t="n">
        <v>0</v>
      </c>
      <c r="P12101" t="n">
        <v>0</v>
      </c>
      <c r="Q12101" t="n">
        <v>0</v>
      </c>
      <c r="R12101" t="n">
        <v>0</v>
      </c>
      <c r="S12101" t="n">
        <v>0</v>
      </c>
      <c r="T12101" t="n">
        <v>51</v>
      </c>
    </row>
    <row r="12102">
      <c r="A12102" s="8" t="n">
        <v>46232</v>
      </c>
      <c r="B12102" t="inlineStr">
        <is>
          <t>UA</t>
        </is>
      </c>
      <c r="C12102" s="9">
        <f>_xlfn.XLOOKUP(B12102,Carriers[Code],Carriers[Airline])</f>
        <v/>
      </c>
      <c r="D12102" t="n">
        <v>662</v>
      </c>
      <c r="E12102" t="inlineStr">
        <is>
          <t>DEN</t>
        </is>
      </c>
      <c r="F12102" s="10" t="n">
        <v>940</v>
      </c>
      <c r="G12102" t="inlineStr">
        <is>
          <t>0900-0959</t>
        </is>
      </c>
      <c r="H12102" s="9">
        <f>INT(F12102/100)</f>
        <v/>
      </c>
      <c r="I12102" t="n">
        <v>17</v>
      </c>
      <c r="J12102" t="n">
        <v>1</v>
      </c>
      <c r="K12102" t="n">
        <v>1</v>
      </c>
      <c r="L12102" t="n">
        <v>0</v>
      </c>
      <c r="M12102" t="n">
        <v>0</v>
      </c>
      <c r="O12102" t="n">
        <v>0</v>
      </c>
    </row>
    <row r="12103">
      <c r="A12103" s="8" t="n">
        <v>46232</v>
      </c>
      <c r="B12103" t="inlineStr">
        <is>
          <t>B6</t>
        </is>
      </c>
      <c r="C12103" s="9">
        <f>_xlfn.XLOOKUP(B12103,Carriers[Code],Carriers[Airline])</f>
        <v/>
      </c>
      <c r="D12103" t="n">
        <v>267</v>
      </c>
      <c r="E12103" t="inlineStr">
        <is>
          <t>CHS</t>
        </is>
      </c>
      <c r="F12103" s="10" t="n">
        <v>945</v>
      </c>
      <c r="G12103" t="inlineStr">
        <is>
          <t>0900-0959</t>
        </is>
      </c>
      <c r="H12103" s="9">
        <f>INT(F12103/100)</f>
        <v/>
      </c>
      <c r="I12103" t="n">
        <v>46</v>
      </c>
      <c r="J12103" t="n">
        <v>1</v>
      </c>
      <c r="K12103" t="n">
        <v>44</v>
      </c>
      <c r="L12103" t="n">
        <v>1</v>
      </c>
      <c r="M12103" t="n">
        <v>0</v>
      </c>
      <c r="O12103" t="n">
        <v>0</v>
      </c>
      <c r="P12103" t="n">
        <v>44</v>
      </c>
      <c r="Q12103" t="n">
        <v>0</v>
      </c>
      <c r="R12103" t="n">
        <v>0</v>
      </c>
      <c r="S12103" t="n">
        <v>0</v>
      </c>
      <c r="T12103" t="n">
        <v>0</v>
      </c>
    </row>
    <row r="12104">
      <c r="A12104" s="8" t="n">
        <v>46232</v>
      </c>
      <c r="B12104" t="inlineStr">
        <is>
          <t>B6</t>
        </is>
      </c>
      <c r="C12104" s="9">
        <f>_xlfn.XLOOKUP(B12104,Carriers[Code],Carriers[Airline])</f>
        <v/>
      </c>
      <c r="D12104" t="n">
        <v>1833</v>
      </c>
      <c r="E12104" t="inlineStr">
        <is>
          <t>SFO</t>
        </is>
      </c>
      <c r="F12104" s="10" t="n">
        <v>950</v>
      </c>
      <c r="G12104" t="inlineStr">
        <is>
          <t>0900-0959</t>
        </is>
      </c>
      <c r="H12104" s="9">
        <f>INT(F12104/100)</f>
        <v/>
      </c>
      <c r="I12104" t="n">
        <v>49</v>
      </c>
      <c r="J12104" t="n">
        <v>1</v>
      </c>
      <c r="K12104" t="n">
        <v>24</v>
      </c>
      <c r="L12104" t="n">
        <v>1</v>
      </c>
      <c r="M12104" t="n">
        <v>0</v>
      </c>
      <c r="O12104" t="n">
        <v>0</v>
      </c>
      <c r="P12104" t="n">
        <v>4</v>
      </c>
      <c r="Q12104" t="n">
        <v>0</v>
      </c>
      <c r="R12104" t="n">
        <v>0</v>
      </c>
      <c r="S12104" t="n">
        <v>0</v>
      </c>
      <c r="T12104" t="n">
        <v>20</v>
      </c>
    </row>
    <row r="12105">
      <c r="A12105" s="8" t="n">
        <v>46232</v>
      </c>
      <c r="B12105" t="inlineStr">
        <is>
          <t>UA</t>
        </is>
      </c>
      <c r="C12105" s="9">
        <f>_xlfn.XLOOKUP(B12105,Carriers[Code],Carriers[Airline])</f>
        <v/>
      </c>
      <c r="D12105" t="n">
        <v>1349</v>
      </c>
      <c r="E12105" t="inlineStr">
        <is>
          <t>ORD</t>
        </is>
      </c>
      <c r="F12105" s="10" t="n">
        <v>950</v>
      </c>
      <c r="G12105" t="inlineStr">
        <is>
          <t>0900-0959</t>
        </is>
      </c>
      <c r="H12105" s="9">
        <f>INT(F12105/100)</f>
        <v/>
      </c>
      <c r="I12105" t="n">
        <v>-8</v>
      </c>
      <c r="J12105" t="n">
        <v>0</v>
      </c>
      <c r="K12105" t="n">
        <v>-6</v>
      </c>
      <c r="L12105" t="n">
        <v>0</v>
      </c>
      <c r="M12105" t="n">
        <v>0</v>
      </c>
      <c r="O12105" t="n">
        <v>0</v>
      </c>
    </row>
    <row r="12106">
      <c r="A12106" s="8" t="n">
        <v>46232</v>
      </c>
      <c r="B12106" t="inlineStr">
        <is>
          <t>B6</t>
        </is>
      </c>
      <c r="C12106" s="9">
        <f>_xlfn.XLOOKUP(B12106,Carriers[Code],Carriers[Airline])</f>
        <v/>
      </c>
      <c r="D12106" t="n">
        <v>395</v>
      </c>
      <c r="E12106" t="inlineStr">
        <is>
          <t>PDX</t>
        </is>
      </c>
      <c r="F12106" s="10" t="n">
        <v>955</v>
      </c>
      <c r="G12106" t="inlineStr">
        <is>
          <t>0900-0959</t>
        </is>
      </c>
      <c r="H12106" s="9">
        <f>INT(F12106/100)</f>
        <v/>
      </c>
      <c r="I12106" t="n">
        <v>0</v>
      </c>
      <c r="J12106" t="n">
        <v>0</v>
      </c>
      <c r="K12106" t="n">
        <v>-23</v>
      </c>
      <c r="L12106" t="n">
        <v>0</v>
      </c>
      <c r="M12106" t="n">
        <v>0</v>
      </c>
      <c r="O12106" t="n">
        <v>0</v>
      </c>
    </row>
    <row r="12107">
      <c r="A12107" s="8" t="n">
        <v>46232</v>
      </c>
      <c r="B12107" t="inlineStr">
        <is>
          <t>MQ</t>
        </is>
      </c>
      <c r="C12107" s="9">
        <f>_xlfn.XLOOKUP(B12107,Carriers[Code],Carriers[Airline])</f>
        <v/>
      </c>
      <c r="D12107" t="n">
        <v>4171</v>
      </c>
      <c r="E12107" t="inlineStr">
        <is>
          <t>ROC</t>
        </is>
      </c>
      <c r="F12107" s="10" t="n">
        <v>955</v>
      </c>
      <c r="G12107" t="inlineStr">
        <is>
          <t>0900-0959</t>
        </is>
      </c>
      <c r="H12107" s="9">
        <f>INT(F12107/100)</f>
        <v/>
      </c>
      <c r="I12107" t="n">
        <v>-7</v>
      </c>
      <c r="J12107" t="n">
        <v>0</v>
      </c>
      <c r="K12107" t="n">
        <v>-27</v>
      </c>
      <c r="L12107" t="n">
        <v>0</v>
      </c>
      <c r="M12107" t="n">
        <v>0</v>
      </c>
      <c r="O12107" t="n">
        <v>0</v>
      </c>
    </row>
    <row r="12108">
      <c r="A12108" s="8" t="n">
        <v>46232</v>
      </c>
      <c r="B12108" t="inlineStr">
        <is>
          <t>DL</t>
        </is>
      </c>
      <c r="C12108" s="9">
        <f>_xlfn.XLOOKUP(B12108,Carriers[Code],Carriers[Airline])</f>
        <v/>
      </c>
      <c r="D12108" t="n">
        <v>2118</v>
      </c>
      <c r="E12108" t="inlineStr">
        <is>
          <t>RDU</t>
        </is>
      </c>
      <c r="F12108" s="10" t="n">
        <v>1000</v>
      </c>
      <c r="G12108" t="inlineStr">
        <is>
          <t>1000-1059</t>
        </is>
      </c>
      <c r="H12108" s="9">
        <f>INT(F12108/100)</f>
        <v/>
      </c>
      <c r="I12108" t="n">
        <v>-8</v>
      </c>
      <c r="J12108" t="n">
        <v>0</v>
      </c>
      <c r="K12108" t="n">
        <v>-22</v>
      </c>
      <c r="L12108" t="n">
        <v>0</v>
      </c>
      <c r="M12108" t="n">
        <v>0</v>
      </c>
      <c r="O12108" t="n">
        <v>0</v>
      </c>
    </row>
    <row r="12109">
      <c r="A12109" s="8" t="n">
        <v>46232</v>
      </c>
      <c r="B12109" t="inlineStr">
        <is>
          <t>YX</t>
        </is>
      </c>
      <c r="C12109" s="9">
        <f>_xlfn.XLOOKUP(B12109,Carriers[Code],Carriers[Airline])</f>
        <v/>
      </c>
      <c r="D12109" t="n">
        <v>5744</v>
      </c>
      <c r="E12109" t="inlineStr">
        <is>
          <t>LGA</t>
        </is>
      </c>
      <c r="F12109" s="10" t="n">
        <v>1000</v>
      </c>
      <c r="G12109" t="inlineStr">
        <is>
          <t>1000-1059</t>
        </is>
      </c>
      <c r="H12109" s="9">
        <f>INT(F12109/100)</f>
        <v/>
      </c>
      <c r="I12109" t="n">
        <v>5</v>
      </c>
      <c r="J12109" t="n">
        <v>0</v>
      </c>
      <c r="K12109" t="n">
        <v>8</v>
      </c>
      <c r="L12109" t="n">
        <v>0</v>
      </c>
      <c r="M12109" t="n">
        <v>0</v>
      </c>
      <c r="O12109" t="n">
        <v>0</v>
      </c>
    </row>
    <row r="12110">
      <c r="A12110" s="8" t="n">
        <v>46232</v>
      </c>
      <c r="B12110" t="inlineStr">
        <is>
          <t>AA</t>
        </is>
      </c>
      <c r="C12110" s="9">
        <f>_xlfn.XLOOKUP(B12110,Carriers[Code],Carriers[Airline])</f>
        <v/>
      </c>
      <c r="D12110" t="n">
        <v>377</v>
      </c>
      <c r="E12110" t="inlineStr">
        <is>
          <t>PHX</t>
        </is>
      </c>
      <c r="F12110" s="10" t="n">
        <v>1004</v>
      </c>
      <c r="G12110" t="inlineStr">
        <is>
          <t>1000-1059</t>
        </is>
      </c>
      <c r="H12110" s="9">
        <f>INT(F12110/100)</f>
        <v/>
      </c>
      <c r="I12110" t="n">
        <v>-4</v>
      </c>
      <c r="J12110" t="n">
        <v>0</v>
      </c>
      <c r="K12110" t="n">
        <v>-23</v>
      </c>
      <c r="L12110" t="n">
        <v>0</v>
      </c>
      <c r="M12110" t="n">
        <v>0</v>
      </c>
      <c r="O12110" t="n">
        <v>0</v>
      </c>
    </row>
    <row r="12111">
      <c r="A12111" s="8" t="n">
        <v>46232</v>
      </c>
      <c r="B12111" t="inlineStr">
        <is>
          <t>F9</t>
        </is>
      </c>
      <c r="C12111" s="9">
        <f>_xlfn.XLOOKUP(B12111,Carriers[Code],Carriers[Airline])</f>
        <v/>
      </c>
      <c r="D12111" t="n">
        <v>1977</v>
      </c>
      <c r="E12111" t="inlineStr">
        <is>
          <t>MCO</t>
        </is>
      </c>
      <c r="F12111" s="10" t="n">
        <v>1004</v>
      </c>
      <c r="G12111" t="inlineStr">
        <is>
          <t>1000-1059</t>
        </is>
      </c>
      <c r="H12111" s="9">
        <f>INT(F12111/100)</f>
        <v/>
      </c>
      <c r="I12111" t="n">
        <v>10</v>
      </c>
      <c r="J12111" t="n">
        <v>0</v>
      </c>
      <c r="K12111" t="n">
        <v>-13</v>
      </c>
      <c r="L12111" t="n">
        <v>0</v>
      </c>
      <c r="M12111" t="n">
        <v>0</v>
      </c>
      <c r="O12111" t="n">
        <v>0</v>
      </c>
    </row>
    <row r="12112">
      <c r="A12112" s="8" t="n">
        <v>46232</v>
      </c>
      <c r="B12112" t="inlineStr">
        <is>
          <t>G4</t>
        </is>
      </c>
      <c r="C12112" s="9">
        <f>_xlfn.XLOOKUP(B12112,Carriers[Code],Carriers[Airline])</f>
        <v/>
      </c>
      <c r="D12112" t="n">
        <v>236</v>
      </c>
      <c r="E12112" t="inlineStr">
        <is>
          <t>AVL</t>
        </is>
      </c>
      <c r="F12112" s="10" t="n">
        <v>1004</v>
      </c>
      <c r="G12112" t="inlineStr">
        <is>
          <t>1000-1059</t>
        </is>
      </c>
      <c r="H12112" s="9">
        <f>INT(F12112/100)</f>
        <v/>
      </c>
      <c r="I12112" t="n">
        <v>-5</v>
      </c>
      <c r="J12112" t="n">
        <v>0</v>
      </c>
      <c r="K12112" t="n">
        <v>-4</v>
      </c>
      <c r="L12112" t="n">
        <v>0</v>
      </c>
      <c r="M12112" t="n">
        <v>0</v>
      </c>
      <c r="O12112" t="n">
        <v>0</v>
      </c>
    </row>
    <row r="12113">
      <c r="A12113" s="8" t="n">
        <v>46232</v>
      </c>
      <c r="B12113" t="inlineStr">
        <is>
          <t>YX</t>
        </is>
      </c>
      <c r="C12113" s="9">
        <f>_xlfn.XLOOKUP(B12113,Carriers[Code],Carriers[Airline])</f>
        <v/>
      </c>
      <c r="D12113" t="n">
        <v>5630</v>
      </c>
      <c r="E12113" t="inlineStr">
        <is>
          <t>CLT</t>
        </is>
      </c>
      <c r="F12113" s="10" t="n">
        <v>1005</v>
      </c>
      <c r="G12113" t="inlineStr">
        <is>
          <t>1000-1059</t>
        </is>
      </c>
      <c r="H12113" s="9">
        <f>INT(F12113/100)</f>
        <v/>
      </c>
      <c r="I12113" t="n">
        <v>-3</v>
      </c>
      <c r="J12113" t="n">
        <v>0</v>
      </c>
      <c r="K12113" t="n">
        <v>-11</v>
      </c>
      <c r="L12113" t="n">
        <v>0</v>
      </c>
      <c r="M12113" t="n">
        <v>0</v>
      </c>
      <c r="O12113" t="n">
        <v>0</v>
      </c>
    </row>
    <row r="12114">
      <c r="A12114" s="8" t="n">
        <v>46232</v>
      </c>
      <c r="B12114" t="inlineStr">
        <is>
          <t>B6</t>
        </is>
      </c>
      <c r="C12114" s="9">
        <f>_xlfn.XLOOKUP(B12114,Carriers[Code],Carriers[Airline])</f>
        <v/>
      </c>
      <c r="D12114" t="n">
        <v>861</v>
      </c>
      <c r="E12114" t="inlineStr">
        <is>
          <t>SJU</t>
        </is>
      </c>
      <c r="F12114" s="10" t="n">
        <v>1010</v>
      </c>
      <c r="G12114" t="inlineStr">
        <is>
          <t>1000-1059</t>
        </is>
      </c>
      <c r="H12114" s="9">
        <f>INT(F12114/100)</f>
        <v/>
      </c>
      <c r="I12114" t="n">
        <v>13</v>
      </c>
      <c r="J12114" t="n">
        <v>0</v>
      </c>
      <c r="K12114" t="n">
        <v>67</v>
      </c>
      <c r="L12114" t="n">
        <v>1</v>
      </c>
      <c r="M12114" t="n">
        <v>0</v>
      </c>
      <c r="O12114" t="n">
        <v>0</v>
      </c>
      <c r="P12114" t="n">
        <v>0</v>
      </c>
      <c r="Q12114" t="n">
        <v>0</v>
      </c>
      <c r="R12114" t="n">
        <v>67</v>
      </c>
      <c r="S12114" t="n">
        <v>0</v>
      </c>
      <c r="T12114" t="n">
        <v>0</v>
      </c>
    </row>
    <row r="12115">
      <c r="A12115" s="8" t="n">
        <v>46232</v>
      </c>
      <c r="B12115" t="inlineStr">
        <is>
          <t>YX</t>
        </is>
      </c>
      <c r="C12115" s="9">
        <f>_xlfn.XLOOKUP(B12115,Carriers[Code],Carriers[Airline])</f>
        <v/>
      </c>
      <c r="D12115" t="n">
        <v>4516</v>
      </c>
      <c r="E12115" t="inlineStr">
        <is>
          <t>TVC</t>
        </is>
      </c>
      <c r="F12115" s="10" t="n">
        <v>1010</v>
      </c>
      <c r="G12115" t="inlineStr">
        <is>
          <t>1000-1059</t>
        </is>
      </c>
      <c r="H12115" s="9">
        <f>INT(F12115/100)</f>
        <v/>
      </c>
      <c r="I12115" t="n">
        <v>40</v>
      </c>
      <c r="J12115" t="n">
        <v>1</v>
      </c>
      <c r="K12115" t="n">
        <v>93</v>
      </c>
      <c r="L12115" t="n">
        <v>1</v>
      </c>
      <c r="M12115" t="n">
        <v>0</v>
      </c>
      <c r="O12115" t="n">
        <v>0</v>
      </c>
      <c r="P12115" t="n">
        <v>22</v>
      </c>
      <c r="Q12115" t="n">
        <v>0</v>
      </c>
      <c r="R12115" t="n">
        <v>53</v>
      </c>
      <c r="S12115" t="n">
        <v>0</v>
      </c>
      <c r="T12115" t="n">
        <v>18</v>
      </c>
    </row>
    <row r="12116">
      <c r="A12116" s="8" t="n">
        <v>46232</v>
      </c>
      <c r="B12116" t="inlineStr">
        <is>
          <t>DL</t>
        </is>
      </c>
      <c r="C12116" s="9">
        <f>_xlfn.XLOOKUP(B12116,Carriers[Code],Carriers[Airline])</f>
        <v/>
      </c>
      <c r="D12116" t="n">
        <v>860</v>
      </c>
      <c r="E12116" t="inlineStr">
        <is>
          <t>SFO</t>
        </is>
      </c>
      <c r="F12116" s="10" t="n">
        <v>1011</v>
      </c>
      <c r="G12116" t="inlineStr">
        <is>
          <t>1000-1059</t>
        </is>
      </c>
      <c r="H12116" s="9">
        <f>INT(F12116/100)</f>
        <v/>
      </c>
      <c r="I12116" t="n">
        <v>115</v>
      </c>
      <c r="J12116" t="n">
        <v>1</v>
      </c>
      <c r="K12116" t="n">
        <v>91</v>
      </c>
      <c r="L12116" t="n">
        <v>1</v>
      </c>
      <c r="M12116" t="n">
        <v>0</v>
      </c>
      <c r="O12116" t="n">
        <v>0</v>
      </c>
      <c r="P12116" t="n">
        <v>63</v>
      </c>
      <c r="Q12116" t="n">
        <v>0</v>
      </c>
      <c r="R12116" t="n">
        <v>28</v>
      </c>
      <c r="S12116" t="n">
        <v>0</v>
      </c>
      <c r="T12116" t="n">
        <v>0</v>
      </c>
    </row>
    <row r="12117">
      <c r="A12117" s="8" t="n">
        <v>46232</v>
      </c>
      <c r="B12117" t="inlineStr">
        <is>
          <t>AA</t>
        </is>
      </c>
      <c r="C12117" s="9">
        <f>_xlfn.XLOOKUP(B12117,Carriers[Code],Carriers[Airline])</f>
        <v/>
      </c>
      <c r="D12117" t="n">
        <v>1548</v>
      </c>
      <c r="E12117" t="inlineStr">
        <is>
          <t>CLT</t>
        </is>
      </c>
      <c r="F12117" s="10" t="n">
        <v>1013</v>
      </c>
      <c r="G12117" t="inlineStr">
        <is>
          <t>1000-1059</t>
        </is>
      </c>
      <c r="H12117" s="9">
        <f>INT(F12117/100)</f>
        <v/>
      </c>
      <c r="I12117" t="n">
        <v>-6</v>
      </c>
      <c r="J12117" t="n">
        <v>0</v>
      </c>
      <c r="K12117" t="n">
        <v>-24</v>
      </c>
      <c r="L12117" t="n">
        <v>0</v>
      </c>
      <c r="M12117" t="n">
        <v>0</v>
      </c>
      <c r="O12117" t="n">
        <v>0</v>
      </c>
    </row>
    <row r="12118">
      <c r="A12118" s="8" t="n">
        <v>46232</v>
      </c>
      <c r="B12118" t="inlineStr">
        <is>
          <t>DL</t>
        </is>
      </c>
      <c r="C12118" s="9">
        <f>_xlfn.XLOOKUP(B12118,Carriers[Code],Carriers[Airline])</f>
        <v/>
      </c>
      <c r="D12118" t="n">
        <v>385</v>
      </c>
      <c r="E12118" t="inlineStr">
        <is>
          <t>ATL</t>
        </is>
      </c>
      <c r="F12118" s="10" t="n">
        <v>1015</v>
      </c>
      <c r="G12118" t="inlineStr">
        <is>
          <t>1000-1059</t>
        </is>
      </c>
      <c r="H12118" s="9">
        <f>INT(F12118/100)</f>
        <v/>
      </c>
      <c r="I12118" t="n">
        <v>0</v>
      </c>
      <c r="J12118" t="n">
        <v>0</v>
      </c>
      <c r="K12118" t="n">
        <v>-21</v>
      </c>
      <c r="L12118" t="n">
        <v>0</v>
      </c>
      <c r="M12118" t="n">
        <v>0</v>
      </c>
      <c r="O12118" t="n">
        <v>0</v>
      </c>
    </row>
    <row r="12119">
      <c r="A12119" s="8" t="n">
        <v>46232</v>
      </c>
      <c r="B12119" t="inlineStr">
        <is>
          <t>B6</t>
        </is>
      </c>
      <c r="C12119" s="9">
        <f>_xlfn.XLOOKUP(B12119,Carriers[Code],Carriers[Airline])</f>
        <v/>
      </c>
      <c r="D12119" t="n">
        <v>1055</v>
      </c>
      <c r="E12119" t="inlineStr">
        <is>
          <t>DCA</t>
        </is>
      </c>
      <c r="F12119" s="10" t="n">
        <v>1020</v>
      </c>
      <c r="G12119" t="inlineStr">
        <is>
          <t>1000-1059</t>
        </is>
      </c>
      <c r="H12119" s="9">
        <f>INT(F12119/100)</f>
        <v/>
      </c>
      <c r="I12119" t="n">
        <v>0</v>
      </c>
      <c r="J12119" t="n">
        <v>0</v>
      </c>
      <c r="K12119" t="n">
        <v>-8</v>
      </c>
      <c r="L12119" t="n">
        <v>0</v>
      </c>
      <c r="M12119" t="n">
        <v>0</v>
      </c>
      <c r="O12119" t="n">
        <v>0</v>
      </c>
    </row>
    <row r="12120">
      <c r="A12120" s="8" t="n">
        <v>46232</v>
      </c>
      <c r="B12120" t="inlineStr">
        <is>
          <t>YX</t>
        </is>
      </c>
      <c r="C12120" s="9">
        <f>_xlfn.XLOOKUP(B12120,Carriers[Code],Carriers[Airline])</f>
        <v/>
      </c>
      <c r="D12120" t="n">
        <v>5592</v>
      </c>
      <c r="E12120" t="inlineStr">
        <is>
          <t>DCA</t>
        </is>
      </c>
      <c r="F12120" s="10" t="n">
        <v>1020</v>
      </c>
      <c r="G12120" t="inlineStr">
        <is>
          <t>1000-1059</t>
        </is>
      </c>
      <c r="H12120" s="9">
        <f>INT(F12120/100)</f>
        <v/>
      </c>
      <c r="I12120" t="n">
        <v>-4</v>
      </c>
      <c r="J12120" t="n">
        <v>0</v>
      </c>
      <c r="K12120" t="n">
        <v>-25</v>
      </c>
      <c r="L12120" t="n">
        <v>0</v>
      </c>
      <c r="M12120" t="n">
        <v>0</v>
      </c>
      <c r="O12120" t="n">
        <v>0</v>
      </c>
    </row>
    <row r="12121">
      <c r="A12121" s="8" t="n">
        <v>46232</v>
      </c>
      <c r="B12121" t="inlineStr">
        <is>
          <t>B6</t>
        </is>
      </c>
      <c r="C12121" s="9">
        <f>_xlfn.XLOOKUP(B12121,Carriers[Code],Carriers[Airline])</f>
        <v/>
      </c>
      <c r="D12121" t="n">
        <v>1531</v>
      </c>
      <c r="E12121" t="inlineStr">
        <is>
          <t>MCO</t>
        </is>
      </c>
      <c r="F12121" s="10" t="n">
        <v>1021</v>
      </c>
      <c r="G12121" t="inlineStr">
        <is>
          <t>1000-1059</t>
        </is>
      </c>
      <c r="H12121" s="9">
        <f>INT(F12121/100)</f>
        <v/>
      </c>
      <c r="I12121" t="n">
        <v>23</v>
      </c>
      <c r="J12121" t="n">
        <v>1</v>
      </c>
      <c r="K12121" t="n">
        <v>14</v>
      </c>
      <c r="L12121" t="n">
        <v>0</v>
      </c>
      <c r="M12121" t="n">
        <v>0</v>
      </c>
      <c r="O12121" t="n">
        <v>0</v>
      </c>
    </row>
    <row r="12122">
      <c r="A12122" s="8" t="n">
        <v>46232</v>
      </c>
      <c r="B12122" t="inlineStr">
        <is>
          <t>B6</t>
        </is>
      </c>
      <c r="C12122" s="9">
        <f>_xlfn.XLOOKUP(B12122,Carriers[Code],Carriers[Airline])</f>
        <v/>
      </c>
      <c r="D12122" t="n">
        <v>1807</v>
      </c>
      <c r="E12122" t="inlineStr">
        <is>
          <t>BNA</t>
        </is>
      </c>
      <c r="F12122" s="10" t="n">
        <v>1028</v>
      </c>
      <c r="G12122" t="inlineStr">
        <is>
          <t>1000-1059</t>
        </is>
      </c>
      <c r="H12122" s="9">
        <f>INT(F12122/100)</f>
        <v/>
      </c>
      <c r="M12122" t="n">
        <v>1</v>
      </c>
      <c r="N12122" t="inlineStr">
        <is>
          <t>C</t>
        </is>
      </c>
      <c r="O12122" t="n">
        <v>0</v>
      </c>
    </row>
    <row r="12123">
      <c r="A12123" s="8" t="n">
        <v>46232</v>
      </c>
      <c r="B12123" t="inlineStr">
        <is>
          <t>AA</t>
        </is>
      </c>
      <c r="C12123" s="9">
        <f>_xlfn.XLOOKUP(B12123,Carriers[Code],Carriers[Airline])</f>
        <v/>
      </c>
      <c r="D12123" t="n">
        <v>1277</v>
      </c>
      <c r="E12123" t="inlineStr">
        <is>
          <t>LAX</t>
        </is>
      </c>
      <c r="F12123" s="10" t="n">
        <v>1030</v>
      </c>
      <c r="G12123" t="inlineStr">
        <is>
          <t>1000-1059</t>
        </is>
      </c>
      <c r="H12123" s="9">
        <f>INT(F12123/100)</f>
        <v/>
      </c>
      <c r="I12123" t="n">
        <v>1</v>
      </c>
      <c r="J12123" t="n">
        <v>0</v>
      </c>
      <c r="K12123" t="n">
        <v>-29</v>
      </c>
      <c r="L12123" t="n">
        <v>0</v>
      </c>
      <c r="M12123" t="n">
        <v>0</v>
      </c>
      <c r="O12123" t="n">
        <v>0</v>
      </c>
    </row>
    <row r="12124">
      <c r="A12124" s="8" t="n">
        <v>46232</v>
      </c>
      <c r="B12124" t="inlineStr">
        <is>
          <t>AA</t>
        </is>
      </c>
      <c r="C12124" s="9">
        <f>_xlfn.XLOOKUP(B12124,Carriers[Code],Carriers[Airline])</f>
        <v/>
      </c>
      <c r="D12124" t="n">
        <v>3022</v>
      </c>
      <c r="E12124" t="inlineStr">
        <is>
          <t>ORD</t>
        </is>
      </c>
      <c r="F12124" s="10" t="n">
        <v>1030</v>
      </c>
      <c r="G12124" t="inlineStr">
        <is>
          <t>1000-1059</t>
        </is>
      </c>
      <c r="H12124" s="9">
        <f>INT(F12124/100)</f>
        <v/>
      </c>
      <c r="I12124" t="n">
        <v>116</v>
      </c>
      <c r="J12124" t="n">
        <v>1</v>
      </c>
      <c r="K12124" t="n">
        <v>81</v>
      </c>
      <c r="L12124" t="n">
        <v>1</v>
      </c>
      <c r="M12124" t="n">
        <v>0</v>
      </c>
      <c r="O12124" t="n">
        <v>0</v>
      </c>
      <c r="P12124" t="n">
        <v>7</v>
      </c>
      <c r="Q12124" t="n">
        <v>0</v>
      </c>
      <c r="R12124" t="n">
        <v>0</v>
      </c>
      <c r="S12124" t="n">
        <v>0</v>
      </c>
      <c r="T12124" t="n">
        <v>74</v>
      </c>
    </row>
    <row r="12125">
      <c r="A12125" s="8" t="n">
        <v>46232</v>
      </c>
      <c r="B12125" t="inlineStr">
        <is>
          <t>WN</t>
        </is>
      </c>
      <c r="C12125" s="9">
        <f>_xlfn.XLOOKUP(B12125,Carriers[Code],Carriers[Airline])</f>
        <v/>
      </c>
      <c r="D12125" t="n">
        <v>24</v>
      </c>
      <c r="E12125" t="inlineStr">
        <is>
          <t>BWI</t>
        </is>
      </c>
      <c r="F12125" s="10" t="n">
        <v>1030</v>
      </c>
      <c r="G12125" t="inlineStr">
        <is>
          <t>1000-1059</t>
        </is>
      </c>
      <c r="H12125" s="9">
        <f>INT(F12125/100)</f>
        <v/>
      </c>
      <c r="I12125" t="n">
        <v>-5</v>
      </c>
      <c r="J12125" t="n">
        <v>0</v>
      </c>
      <c r="K12125" t="n">
        <v>-26</v>
      </c>
      <c r="L12125" t="n">
        <v>0</v>
      </c>
      <c r="M12125" t="n">
        <v>0</v>
      </c>
      <c r="O12125" t="n">
        <v>0</v>
      </c>
    </row>
    <row r="12126">
      <c r="A12126" s="8" t="n">
        <v>46232</v>
      </c>
      <c r="B12126" t="inlineStr">
        <is>
          <t>B6</t>
        </is>
      </c>
      <c r="C12126" s="9">
        <f>_xlfn.XLOOKUP(B12126,Carriers[Code],Carriers[Airline])</f>
        <v/>
      </c>
      <c r="D12126" t="n">
        <v>1499</v>
      </c>
      <c r="E12126" t="inlineStr">
        <is>
          <t>DAB</t>
        </is>
      </c>
      <c r="F12126" s="10" t="n">
        <v>1035</v>
      </c>
      <c r="G12126" t="inlineStr">
        <is>
          <t>1000-1059</t>
        </is>
      </c>
      <c r="H12126" s="9">
        <f>INT(F12126/100)</f>
        <v/>
      </c>
      <c r="I12126" t="n">
        <v>34</v>
      </c>
      <c r="J12126" t="n">
        <v>1</v>
      </c>
      <c r="K12126" t="n">
        <v>25</v>
      </c>
      <c r="L12126" t="n">
        <v>1</v>
      </c>
      <c r="M12126" t="n">
        <v>0</v>
      </c>
      <c r="O12126" t="n">
        <v>0</v>
      </c>
      <c r="P12126" t="n">
        <v>25</v>
      </c>
      <c r="Q12126" t="n">
        <v>0</v>
      </c>
      <c r="R12126" t="n">
        <v>0</v>
      </c>
      <c r="S12126" t="n">
        <v>0</v>
      </c>
      <c r="T12126" t="n">
        <v>0</v>
      </c>
    </row>
    <row r="12127">
      <c r="A12127" s="8" t="n">
        <v>46232</v>
      </c>
      <c r="B12127" t="inlineStr">
        <is>
          <t>UA</t>
        </is>
      </c>
      <c r="C12127" s="9">
        <f>_xlfn.XLOOKUP(B12127,Carriers[Code],Carriers[Airline])</f>
        <v/>
      </c>
      <c r="D12127" t="n">
        <v>503</v>
      </c>
      <c r="E12127" t="inlineStr">
        <is>
          <t>ORD</t>
        </is>
      </c>
      <c r="F12127" s="10" t="n">
        <v>1035</v>
      </c>
      <c r="G12127" t="inlineStr">
        <is>
          <t>1000-1059</t>
        </is>
      </c>
      <c r="H12127" s="9">
        <f>INT(F12127/100)</f>
        <v/>
      </c>
      <c r="I12127" t="n">
        <v>25</v>
      </c>
      <c r="J12127" t="n">
        <v>1</v>
      </c>
      <c r="K12127" t="n">
        <v>-2</v>
      </c>
      <c r="L12127" t="n">
        <v>0</v>
      </c>
      <c r="M12127" t="n">
        <v>0</v>
      </c>
      <c r="O12127" t="n">
        <v>0</v>
      </c>
    </row>
    <row r="12128">
      <c r="A12128" s="8" t="n">
        <v>46232</v>
      </c>
      <c r="B12128" t="inlineStr">
        <is>
          <t>AA</t>
        </is>
      </c>
      <c r="C12128" s="9">
        <f>_xlfn.XLOOKUP(B12128,Carriers[Code],Carriers[Airline])</f>
        <v/>
      </c>
      <c r="D12128" t="n">
        <v>2783</v>
      </c>
      <c r="E12128" t="inlineStr">
        <is>
          <t>PHL</t>
        </is>
      </c>
      <c r="F12128" s="10" t="n">
        <v>1049</v>
      </c>
      <c r="G12128" t="inlineStr">
        <is>
          <t>1000-1059</t>
        </is>
      </c>
      <c r="H12128" s="9">
        <f>INT(F12128/100)</f>
        <v/>
      </c>
      <c r="I12128" t="n">
        <v>-5</v>
      </c>
      <c r="J12128" t="n">
        <v>0</v>
      </c>
      <c r="K12128" t="n">
        <v>-24</v>
      </c>
      <c r="L12128" t="n">
        <v>0</v>
      </c>
      <c r="M12128" t="n">
        <v>0</v>
      </c>
      <c r="O12128" t="n">
        <v>0</v>
      </c>
    </row>
    <row r="12129">
      <c r="A12129" s="8" t="n">
        <v>46232</v>
      </c>
      <c r="B12129" t="inlineStr">
        <is>
          <t>YX</t>
        </is>
      </c>
      <c r="C12129" s="9">
        <f>_xlfn.XLOOKUP(B12129,Carriers[Code],Carriers[Airline])</f>
        <v/>
      </c>
      <c r="D12129" t="n">
        <v>5805</v>
      </c>
      <c r="E12129" t="inlineStr">
        <is>
          <t>PHL</t>
        </is>
      </c>
      <c r="F12129" s="10" t="n">
        <v>1050</v>
      </c>
      <c r="G12129" t="inlineStr">
        <is>
          <t>1000-1059</t>
        </is>
      </c>
      <c r="H12129" s="9">
        <f>INT(F12129/100)</f>
        <v/>
      </c>
      <c r="I12129" t="n">
        <v>6</v>
      </c>
      <c r="J12129" t="n">
        <v>0</v>
      </c>
      <c r="K12129" t="n">
        <v>-5</v>
      </c>
      <c r="L12129" t="n">
        <v>0</v>
      </c>
      <c r="M12129" t="n">
        <v>0</v>
      </c>
      <c r="O12129" t="n">
        <v>0</v>
      </c>
    </row>
    <row r="12130">
      <c r="A12130" s="8" t="n">
        <v>46232</v>
      </c>
      <c r="B12130" t="inlineStr">
        <is>
          <t>AA</t>
        </is>
      </c>
      <c r="C12130" s="9">
        <f>_xlfn.XLOOKUP(B12130,Carriers[Code],Carriers[Airline])</f>
        <v/>
      </c>
      <c r="D12130" t="n">
        <v>1556</v>
      </c>
      <c r="E12130" t="inlineStr">
        <is>
          <t>DCA</t>
        </is>
      </c>
      <c r="F12130" s="10" t="n">
        <v>1051</v>
      </c>
      <c r="G12130" t="inlineStr">
        <is>
          <t>1000-1059</t>
        </is>
      </c>
      <c r="H12130" s="9">
        <f>INT(F12130/100)</f>
        <v/>
      </c>
      <c r="I12130" t="n">
        <v>-3</v>
      </c>
      <c r="J12130" t="n">
        <v>0</v>
      </c>
      <c r="K12130" t="n">
        <v>-12</v>
      </c>
      <c r="L12130" t="n">
        <v>0</v>
      </c>
      <c r="M12130" t="n">
        <v>0</v>
      </c>
      <c r="O12130" t="n">
        <v>0</v>
      </c>
    </row>
    <row r="12131">
      <c r="A12131" s="8" t="n">
        <v>46232</v>
      </c>
      <c r="B12131" t="inlineStr">
        <is>
          <t>DL</t>
        </is>
      </c>
      <c r="C12131" s="9">
        <f>_xlfn.XLOOKUP(B12131,Carriers[Code],Carriers[Airline])</f>
        <v/>
      </c>
      <c r="D12131" t="n">
        <v>2004</v>
      </c>
      <c r="E12131" t="inlineStr">
        <is>
          <t>LAX</t>
        </is>
      </c>
      <c r="F12131" s="10" t="n">
        <v>1055</v>
      </c>
      <c r="G12131" t="inlineStr">
        <is>
          <t>1000-1059</t>
        </is>
      </c>
      <c r="H12131" s="9">
        <f>INT(F12131/100)</f>
        <v/>
      </c>
      <c r="I12131" t="n">
        <v>0</v>
      </c>
      <c r="J12131" t="n">
        <v>0</v>
      </c>
      <c r="K12131" t="n">
        <v>-17</v>
      </c>
      <c r="L12131" t="n">
        <v>0</v>
      </c>
      <c r="M12131" t="n">
        <v>0</v>
      </c>
      <c r="O12131" t="n">
        <v>0</v>
      </c>
    </row>
    <row r="12132">
      <c r="A12132" s="8" t="n">
        <v>46232</v>
      </c>
      <c r="B12132" t="inlineStr">
        <is>
          <t>YX</t>
        </is>
      </c>
      <c r="C12132" s="9">
        <f>_xlfn.XLOOKUP(B12132,Carriers[Code],Carriers[Airline])</f>
        <v/>
      </c>
      <c r="D12132" t="n">
        <v>4373</v>
      </c>
      <c r="E12132" t="inlineStr">
        <is>
          <t>LGA</t>
        </is>
      </c>
      <c r="F12132" s="10" t="n">
        <v>1055</v>
      </c>
      <c r="G12132" t="inlineStr">
        <is>
          <t>1000-1059</t>
        </is>
      </c>
      <c r="H12132" s="9">
        <f>INT(F12132/100)</f>
        <v/>
      </c>
      <c r="I12132" t="n">
        <v>0</v>
      </c>
      <c r="J12132" t="n">
        <v>0</v>
      </c>
      <c r="K12132" t="n">
        <v>-7</v>
      </c>
      <c r="L12132" t="n">
        <v>0</v>
      </c>
      <c r="M12132" t="n">
        <v>0</v>
      </c>
      <c r="O12132" t="n">
        <v>0</v>
      </c>
    </row>
    <row r="12133">
      <c r="A12133" s="8" t="n">
        <v>46232</v>
      </c>
      <c r="B12133" t="inlineStr">
        <is>
          <t>UA</t>
        </is>
      </c>
      <c r="C12133" s="9">
        <f>_xlfn.XLOOKUP(B12133,Carriers[Code],Carriers[Airline])</f>
        <v/>
      </c>
      <c r="D12133" t="n">
        <v>2394</v>
      </c>
      <c r="E12133" t="inlineStr">
        <is>
          <t>EWR</t>
        </is>
      </c>
      <c r="F12133" s="10" t="n">
        <v>1058</v>
      </c>
      <c r="G12133" t="inlineStr">
        <is>
          <t>1000-1059</t>
        </is>
      </c>
      <c r="H12133" s="9">
        <f>INT(F12133/100)</f>
        <v/>
      </c>
      <c r="I12133" t="n">
        <v>-2</v>
      </c>
      <c r="J12133" t="n">
        <v>0</v>
      </c>
      <c r="K12133" t="n">
        <v>12</v>
      </c>
      <c r="L12133" t="n">
        <v>0</v>
      </c>
      <c r="M12133" t="n">
        <v>0</v>
      </c>
      <c r="O12133" t="n">
        <v>0</v>
      </c>
    </row>
    <row r="12134">
      <c r="A12134" s="8" t="n">
        <v>46232</v>
      </c>
      <c r="B12134" t="inlineStr">
        <is>
          <t>B6</t>
        </is>
      </c>
      <c r="C12134" s="9">
        <f>_xlfn.XLOOKUP(B12134,Carriers[Code],Carriers[Airline])</f>
        <v/>
      </c>
      <c r="D12134" t="n">
        <v>1487</v>
      </c>
      <c r="E12134" t="inlineStr">
        <is>
          <t>LAX</t>
        </is>
      </c>
      <c r="F12134" s="10" t="n">
        <v>1100</v>
      </c>
      <c r="G12134" t="inlineStr">
        <is>
          <t>1100-1159</t>
        </is>
      </c>
      <c r="H12134" s="9">
        <f>INT(F12134/100)</f>
        <v/>
      </c>
      <c r="M12134" t="n">
        <v>1</v>
      </c>
      <c r="N12134" t="inlineStr">
        <is>
          <t>C</t>
        </is>
      </c>
      <c r="O12134" t="n">
        <v>0</v>
      </c>
    </row>
    <row r="12135">
      <c r="A12135" s="8" t="n">
        <v>46232</v>
      </c>
      <c r="B12135" t="inlineStr">
        <is>
          <t>YX</t>
        </is>
      </c>
      <c r="C12135" s="9">
        <f>_xlfn.XLOOKUP(B12135,Carriers[Code],Carriers[Airline])</f>
        <v/>
      </c>
      <c r="D12135" t="n">
        <v>5755</v>
      </c>
      <c r="E12135" t="inlineStr">
        <is>
          <t>LGA</t>
        </is>
      </c>
      <c r="F12135" s="10" t="n">
        <v>1100</v>
      </c>
      <c r="G12135" t="inlineStr">
        <is>
          <t>1100-1159</t>
        </is>
      </c>
      <c r="H12135" s="9">
        <f>INT(F12135/100)</f>
        <v/>
      </c>
      <c r="I12135" t="n">
        <v>26</v>
      </c>
      <c r="J12135" t="n">
        <v>1</v>
      </c>
      <c r="K12135" t="n">
        <v>23</v>
      </c>
      <c r="L12135" t="n">
        <v>1</v>
      </c>
      <c r="M12135" t="n">
        <v>0</v>
      </c>
      <c r="O12135" t="n">
        <v>0</v>
      </c>
      <c r="P12135" t="n">
        <v>23</v>
      </c>
      <c r="Q12135" t="n">
        <v>0</v>
      </c>
      <c r="R12135" t="n">
        <v>0</v>
      </c>
      <c r="S12135" t="n">
        <v>0</v>
      </c>
      <c r="T12135" t="n">
        <v>0</v>
      </c>
    </row>
    <row r="12136">
      <c r="A12136" s="8" t="n">
        <v>46232</v>
      </c>
      <c r="B12136" t="inlineStr">
        <is>
          <t>YX</t>
        </is>
      </c>
      <c r="C12136" s="9">
        <f>_xlfn.XLOOKUP(B12136,Carriers[Code],Carriers[Airline])</f>
        <v/>
      </c>
      <c r="D12136" t="n">
        <v>5668</v>
      </c>
      <c r="E12136" t="inlineStr">
        <is>
          <t>BWI</t>
        </is>
      </c>
      <c r="F12136" s="10" t="n">
        <v>1110</v>
      </c>
      <c r="G12136" t="inlineStr">
        <is>
          <t>1100-1159</t>
        </is>
      </c>
      <c r="H12136" s="9">
        <f>INT(F12136/100)</f>
        <v/>
      </c>
      <c r="I12136" t="n">
        <v>-6</v>
      </c>
      <c r="J12136" t="n">
        <v>0</v>
      </c>
      <c r="K12136" t="n">
        <v>-25</v>
      </c>
      <c r="L12136" t="n">
        <v>0</v>
      </c>
      <c r="M12136" t="n">
        <v>0</v>
      </c>
      <c r="O12136" t="n">
        <v>0</v>
      </c>
    </row>
    <row r="12137">
      <c r="A12137" s="8" t="n">
        <v>46232</v>
      </c>
      <c r="B12137" t="inlineStr">
        <is>
          <t>B6</t>
        </is>
      </c>
      <c r="C12137" s="9">
        <f>_xlfn.XLOOKUP(B12137,Carriers[Code],Carriers[Airline])</f>
        <v/>
      </c>
      <c r="D12137" t="n">
        <v>401</v>
      </c>
      <c r="E12137" t="inlineStr">
        <is>
          <t>MSY</t>
        </is>
      </c>
      <c r="F12137" s="10" t="n">
        <v>1115</v>
      </c>
      <c r="G12137" t="inlineStr">
        <is>
          <t>1100-1159</t>
        </is>
      </c>
      <c r="H12137" s="9">
        <f>INT(F12137/100)</f>
        <v/>
      </c>
      <c r="I12137" t="n">
        <v>-6</v>
      </c>
      <c r="J12137" t="n">
        <v>0</v>
      </c>
      <c r="K12137" t="n">
        <v>-20</v>
      </c>
      <c r="L12137" t="n">
        <v>0</v>
      </c>
      <c r="M12137" t="n">
        <v>0</v>
      </c>
      <c r="O12137" t="n">
        <v>0</v>
      </c>
    </row>
    <row r="12138">
      <c r="A12138" s="8" t="n">
        <v>46232</v>
      </c>
      <c r="B12138" t="inlineStr">
        <is>
          <t>B6</t>
        </is>
      </c>
      <c r="C12138" s="9">
        <f>_xlfn.XLOOKUP(B12138,Carriers[Code],Carriers[Airline])</f>
        <v/>
      </c>
      <c r="D12138" t="n">
        <v>551</v>
      </c>
      <c r="E12138" t="inlineStr">
        <is>
          <t>MCO</t>
        </is>
      </c>
      <c r="F12138" s="10" t="n">
        <v>1115</v>
      </c>
      <c r="G12138" t="inlineStr">
        <is>
          <t>1100-1159</t>
        </is>
      </c>
      <c r="H12138" s="9">
        <f>INT(F12138/100)</f>
        <v/>
      </c>
      <c r="I12138" t="n">
        <v>-5</v>
      </c>
      <c r="J12138" t="n">
        <v>0</v>
      </c>
      <c r="K12138" t="n">
        <v>-28</v>
      </c>
      <c r="L12138" t="n">
        <v>0</v>
      </c>
      <c r="M12138" t="n">
        <v>0</v>
      </c>
      <c r="O12138" t="n">
        <v>0</v>
      </c>
    </row>
    <row r="12139">
      <c r="A12139" s="8" t="n">
        <v>46232</v>
      </c>
      <c r="B12139" t="inlineStr">
        <is>
          <t>DL</t>
        </is>
      </c>
      <c r="C12139" s="9">
        <f>_xlfn.XLOOKUP(B12139,Carriers[Code],Carriers[Airline])</f>
        <v/>
      </c>
      <c r="D12139" t="n">
        <v>464</v>
      </c>
      <c r="E12139" t="inlineStr">
        <is>
          <t>SLC</t>
        </is>
      </c>
      <c r="F12139" s="10" t="n">
        <v>1115</v>
      </c>
      <c r="G12139" t="inlineStr">
        <is>
          <t>1100-1159</t>
        </is>
      </c>
      <c r="H12139" s="9">
        <f>INT(F12139/100)</f>
        <v/>
      </c>
      <c r="I12139" t="n">
        <v>-6</v>
      </c>
      <c r="J12139" t="n">
        <v>0</v>
      </c>
      <c r="K12139" t="n">
        <v>-14</v>
      </c>
      <c r="L12139" t="n">
        <v>0</v>
      </c>
      <c r="M12139" t="n">
        <v>0</v>
      </c>
      <c r="O12139" t="n">
        <v>0</v>
      </c>
    </row>
    <row r="12140">
      <c r="A12140" s="8" t="n">
        <v>46232</v>
      </c>
      <c r="B12140" t="inlineStr">
        <is>
          <t>B6</t>
        </is>
      </c>
      <c r="C12140" s="9">
        <f>_xlfn.XLOOKUP(B12140,Carriers[Code],Carriers[Airline])</f>
        <v/>
      </c>
      <c r="D12140" t="n">
        <v>2283</v>
      </c>
      <c r="E12140" t="inlineStr">
        <is>
          <t>RDU</t>
        </is>
      </c>
      <c r="F12140" s="10" t="n">
        <v>1119</v>
      </c>
      <c r="G12140" t="inlineStr">
        <is>
          <t>1100-1159</t>
        </is>
      </c>
      <c r="H12140" s="9">
        <f>INT(F12140/100)</f>
        <v/>
      </c>
      <c r="I12140" t="n">
        <v>-1</v>
      </c>
      <c r="J12140" t="n">
        <v>0</v>
      </c>
      <c r="K12140" t="n">
        <v>-8</v>
      </c>
      <c r="L12140" t="n">
        <v>0</v>
      </c>
      <c r="M12140" t="n">
        <v>0</v>
      </c>
      <c r="O12140" t="n">
        <v>0</v>
      </c>
    </row>
    <row r="12141">
      <c r="A12141" s="8" t="n">
        <v>46232</v>
      </c>
      <c r="B12141" t="inlineStr">
        <is>
          <t>AA</t>
        </is>
      </c>
      <c r="C12141" s="9">
        <f>_xlfn.XLOOKUP(B12141,Carriers[Code],Carriers[Airline])</f>
        <v/>
      </c>
      <c r="D12141" t="n">
        <v>3161</v>
      </c>
      <c r="E12141" t="inlineStr">
        <is>
          <t>CLT</t>
        </is>
      </c>
      <c r="F12141" s="10" t="n">
        <v>1120</v>
      </c>
      <c r="G12141" t="inlineStr">
        <is>
          <t>1100-1159</t>
        </is>
      </c>
      <c r="H12141" s="9">
        <f>INT(F12141/100)</f>
        <v/>
      </c>
      <c r="I12141" t="n">
        <v>22</v>
      </c>
      <c r="J12141" t="n">
        <v>1</v>
      </c>
      <c r="K12141" t="n">
        <v>10</v>
      </c>
      <c r="L12141" t="n">
        <v>0</v>
      </c>
      <c r="M12141" t="n">
        <v>0</v>
      </c>
      <c r="O12141" t="n">
        <v>0</v>
      </c>
    </row>
    <row r="12142">
      <c r="A12142" s="8" t="n">
        <v>46232</v>
      </c>
      <c r="B12142" t="inlineStr">
        <is>
          <t>B6</t>
        </is>
      </c>
      <c r="C12142" s="9">
        <f>_xlfn.XLOOKUP(B12142,Carriers[Code],Carriers[Airline])</f>
        <v/>
      </c>
      <c r="D12142" t="n">
        <v>793</v>
      </c>
      <c r="E12142" t="inlineStr">
        <is>
          <t>DEN</t>
        </is>
      </c>
      <c r="F12142" s="10" t="n">
        <v>1120</v>
      </c>
      <c r="G12142" t="inlineStr">
        <is>
          <t>1100-1159</t>
        </is>
      </c>
      <c r="H12142" s="9">
        <f>INT(F12142/100)</f>
        <v/>
      </c>
      <c r="I12142" t="n">
        <v>7</v>
      </c>
      <c r="J12142" t="n">
        <v>0</v>
      </c>
      <c r="K12142" t="n">
        <v>-17</v>
      </c>
      <c r="L12142" t="n">
        <v>0</v>
      </c>
      <c r="M12142" t="n">
        <v>0</v>
      </c>
      <c r="O12142" t="n">
        <v>0</v>
      </c>
    </row>
    <row r="12143">
      <c r="A12143" s="8" t="n">
        <v>46232</v>
      </c>
      <c r="B12143" t="inlineStr">
        <is>
          <t>DL</t>
        </is>
      </c>
      <c r="C12143" s="9">
        <f>_xlfn.XLOOKUP(B12143,Carriers[Code],Carriers[Airline])</f>
        <v/>
      </c>
      <c r="D12143" t="n">
        <v>1398</v>
      </c>
      <c r="E12143" t="inlineStr">
        <is>
          <t>MSY</t>
        </is>
      </c>
      <c r="F12143" s="10" t="n">
        <v>1120</v>
      </c>
      <c r="G12143" t="inlineStr">
        <is>
          <t>1100-1159</t>
        </is>
      </c>
      <c r="H12143" s="9">
        <f>INT(F12143/100)</f>
        <v/>
      </c>
      <c r="I12143" t="n">
        <v>30</v>
      </c>
      <c r="J12143" t="n">
        <v>1</v>
      </c>
      <c r="K12143" t="n">
        <v>10</v>
      </c>
      <c r="L12143" t="n">
        <v>0</v>
      </c>
      <c r="M12143" t="n">
        <v>0</v>
      </c>
      <c r="O12143" t="n">
        <v>0</v>
      </c>
    </row>
    <row r="12144">
      <c r="A12144" s="8" t="n">
        <v>46232</v>
      </c>
      <c r="B12144" t="inlineStr">
        <is>
          <t>YX</t>
        </is>
      </c>
      <c r="C12144" s="9">
        <f>_xlfn.XLOOKUP(B12144,Carriers[Code],Carriers[Airline])</f>
        <v/>
      </c>
      <c r="D12144" t="n">
        <v>5803</v>
      </c>
      <c r="E12144" t="inlineStr">
        <is>
          <t>SAV</t>
        </is>
      </c>
      <c r="F12144" s="10" t="n">
        <v>1125</v>
      </c>
      <c r="G12144" t="inlineStr">
        <is>
          <t>1100-1159</t>
        </is>
      </c>
      <c r="H12144" s="9">
        <f>INT(F12144/100)</f>
        <v/>
      </c>
      <c r="I12144" t="n">
        <v>-1</v>
      </c>
      <c r="J12144" t="n">
        <v>0</v>
      </c>
      <c r="K12144" t="n">
        <v>-18</v>
      </c>
      <c r="L12144" t="n">
        <v>0</v>
      </c>
      <c r="M12144" t="n">
        <v>0</v>
      </c>
      <c r="O12144" t="n">
        <v>0</v>
      </c>
    </row>
    <row r="12145">
      <c r="A12145" s="8" t="n">
        <v>46232</v>
      </c>
      <c r="B12145" t="inlineStr">
        <is>
          <t>DL</t>
        </is>
      </c>
      <c r="C12145" s="9">
        <f>_xlfn.XLOOKUP(B12145,Carriers[Code],Carriers[Airline])</f>
        <v/>
      </c>
      <c r="D12145" t="n">
        <v>332</v>
      </c>
      <c r="E12145" t="inlineStr">
        <is>
          <t>SEA</t>
        </is>
      </c>
      <c r="F12145" s="10" t="n">
        <v>1129</v>
      </c>
      <c r="G12145" t="inlineStr">
        <is>
          <t>1100-1159</t>
        </is>
      </c>
      <c r="H12145" s="9">
        <f>INT(F12145/100)</f>
        <v/>
      </c>
      <c r="I12145" t="n">
        <v>-1</v>
      </c>
      <c r="J12145" t="n">
        <v>0</v>
      </c>
      <c r="K12145" t="n">
        <v>-22</v>
      </c>
      <c r="L12145" t="n">
        <v>0</v>
      </c>
      <c r="M12145" t="n">
        <v>0</v>
      </c>
      <c r="O12145" t="n">
        <v>0</v>
      </c>
    </row>
    <row r="12146">
      <c r="A12146" s="8" t="n">
        <v>46232</v>
      </c>
      <c r="B12146" t="inlineStr">
        <is>
          <t>YX</t>
        </is>
      </c>
      <c r="C12146" s="9">
        <f>_xlfn.XLOOKUP(B12146,Carriers[Code],Carriers[Airline])</f>
        <v/>
      </c>
      <c r="D12146" t="n">
        <v>4349</v>
      </c>
      <c r="E12146" t="inlineStr">
        <is>
          <t>DCA</t>
        </is>
      </c>
      <c r="F12146" s="10" t="n">
        <v>1133</v>
      </c>
      <c r="G12146" t="inlineStr">
        <is>
          <t>1100-1159</t>
        </is>
      </c>
      <c r="H12146" s="9">
        <f>INT(F12146/100)</f>
        <v/>
      </c>
      <c r="I12146" t="n">
        <v>20</v>
      </c>
      <c r="J12146" t="n">
        <v>1</v>
      </c>
      <c r="K12146" t="n">
        <v>9</v>
      </c>
      <c r="L12146" t="n">
        <v>0</v>
      </c>
      <c r="M12146" t="n">
        <v>0</v>
      </c>
      <c r="O12146" t="n">
        <v>0</v>
      </c>
    </row>
    <row r="12147">
      <c r="A12147" s="8" t="n">
        <v>46232</v>
      </c>
      <c r="B12147" t="inlineStr">
        <is>
          <t>WN</t>
        </is>
      </c>
      <c r="C12147" s="9">
        <f>_xlfn.XLOOKUP(B12147,Carriers[Code],Carriers[Airline])</f>
        <v/>
      </c>
      <c r="D12147" t="n">
        <v>3038</v>
      </c>
      <c r="E12147" t="inlineStr">
        <is>
          <t>BWI</t>
        </is>
      </c>
      <c r="F12147" s="10" t="n">
        <v>1135</v>
      </c>
      <c r="G12147" t="inlineStr">
        <is>
          <t>1100-1159</t>
        </is>
      </c>
      <c r="H12147" s="9">
        <f>INT(F12147/100)</f>
        <v/>
      </c>
      <c r="I12147" t="n">
        <v>17</v>
      </c>
      <c r="J12147" t="n">
        <v>1</v>
      </c>
      <c r="K12147" t="n">
        <v>7</v>
      </c>
      <c r="L12147" t="n">
        <v>0</v>
      </c>
      <c r="M12147" t="n">
        <v>0</v>
      </c>
      <c r="O12147" t="n">
        <v>0</v>
      </c>
    </row>
    <row r="12148">
      <c r="A12148" s="8" t="n">
        <v>46232</v>
      </c>
      <c r="B12148" t="inlineStr">
        <is>
          <t>YX</t>
        </is>
      </c>
      <c r="C12148" s="9">
        <f>_xlfn.XLOOKUP(B12148,Carriers[Code],Carriers[Airline])</f>
        <v/>
      </c>
      <c r="D12148" t="n">
        <v>5598</v>
      </c>
      <c r="E12148" t="inlineStr">
        <is>
          <t>CVG</t>
        </is>
      </c>
      <c r="F12148" s="10" t="n">
        <v>1140</v>
      </c>
      <c r="G12148" t="inlineStr">
        <is>
          <t>1100-1159</t>
        </is>
      </c>
      <c r="H12148" s="9">
        <f>INT(F12148/100)</f>
        <v/>
      </c>
      <c r="I12148" t="n">
        <v>59</v>
      </c>
      <c r="J12148" t="n">
        <v>1</v>
      </c>
      <c r="K12148" t="n">
        <v>50</v>
      </c>
      <c r="L12148" t="n">
        <v>1</v>
      </c>
      <c r="M12148" t="n">
        <v>0</v>
      </c>
      <c r="O12148" t="n">
        <v>0</v>
      </c>
      <c r="P12148" t="n">
        <v>0</v>
      </c>
      <c r="Q12148" t="n">
        <v>0</v>
      </c>
      <c r="R12148" t="n">
        <v>0</v>
      </c>
      <c r="S12148" t="n">
        <v>0</v>
      </c>
      <c r="T12148" t="n">
        <v>50</v>
      </c>
    </row>
    <row r="12149">
      <c r="A12149" s="8" t="n">
        <v>46232</v>
      </c>
      <c r="B12149" t="inlineStr">
        <is>
          <t>B6</t>
        </is>
      </c>
      <c r="C12149" s="9">
        <f>_xlfn.XLOOKUP(B12149,Carriers[Code],Carriers[Airline])</f>
        <v/>
      </c>
      <c r="D12149" t="n">
        <v>837</v>
      </c>
      <c r="E12149" t="inlineStr">
        <is>
          <t>DTW</t>
        </is>
      </c>
      <c r="F12149" s="10" t="n">
        <v>1143</v>
      </c>
      <c r="G12149" t="inlineStr">
        <is>
          <t>1100-1159</t>
        </is>
      </c>
      <c r="H12149" s="9">
        <f>INT(F12149/100)</f>
        <v/>
      </c>
      <c r="I12149" t="n">
        <v>24</v>
      </c>
      <c r="J12149" t="n">
        <v>1</v>
      </c>
      <c r="K12149" t="n">
        <v>6</v>
      </c>
      <c r="L12149" t="n">
        <v>0</v>
      </c>
      <c r="M12149" t="n">
        <v>0</v>
      </c>
      <c r="O12149" t="n">
        <v>0</v>
      </c>
    </row>
    <row r="12150">
      <c r="A12150" s="8" t="n">
        <v>46232</v>
      </c>
      <c r="B12150" t="inlineStr">
        <is>
          <t>YX</t>
        </is>
      </c>
      <c r="C12150" s="9">
        <f>_xlfn.XLOOKUP(B12150,Carriers[Code],Carriers[Airline])</f>
        <v/>
      </c>
      <c r="D12150" t="n">
        <v>5731</v>
      </c>
      <c r="E12150" t="inlineStr">
        <is>
          <t>PIT</t>
        </is>
      </c>
      <c r="F12150" s="10" t="n">
        <v>1145</v>
      </c>
      <c r="G12150" t="inlineStr">
        <is>
          <t>1100-1159</t>
        </is>
      </c>
      <c r="H12150" s="9">
        <f>INT(F12150/100)</f>
        <v/>
      </c>
      <c r="I12150" t="n">
        <v>-9</v>
      </c>
      <c r="J12150" t="n">
        <v>0</v>
      </c>
      <c r="K12150" t="n">
        <v>-25</v>
      </c>
      <c r="L12150" t="n">
        <v>0</v>
      </c>
      <c r="M12150" t="n">
        <v>0</v>
      </c>
      <c r="O12150" t="n">
        <v>0</v>
      </c>
    </row>
    <row r="12151">
      <c r="A12151" s="8" t="n">
        <v>46232</v>
      </c>
      <c r="B12151" t="inlineStr">
        <is>
          <t>DL</t>
        </is>
      </c>
      <c r="C12151" s="9">
        <f>_xlfn.XLOOKUP(B12151,Carriers[Code],Carriers[Airline])</f>
        <v/>
      </c>
      <c r="D12151" t="n">
        <v>1103</v>
      </c>
      <c r="E12151" t="inlineStr">
        <is>
          <t>MSP</t>
        </is>
      </c>
      <c r="F12151" s="10" t="n">
        <v>1150</v>
      </c>
      <c r="G12151" t="inlineStr">
        <is>
          <t>1100-1159</t>
        </is>
      </c>
      <c r="H12151" s="9">
        <f>INT(F12151/100)</f>
        <v/>
      </c>
      <c r="I12151" t="n">
        <v>19</v>
      </c>
      <c r="J12151" t="n">
        <v>1</v>
      </c>
      <c r="K12151" t="n">
        <v>3</v>
      </c>
      <c r="L12151" t="n">
        <v>0</v>
      </c>
      <c r="M12151" t="n">
        <v>0</v>
      </c>
      <c r="O12151" t="n">
        <v>0</v>
      </c>
    </row>
    <row r="12152">
      <c r="A12152" s="8" t="n">
        <v>46232</v>
      </c>
      <c r="B12152" t="inlineStr">
        <is>
          <t>YX</t>
        </is>
      </c>
      <c r="C12152" s="9">
        <f>_xlfn.XLOOKUP(B12152,Carriers[Code],Carriers[Airline])</f>
        <v/>
      </c>
      <c r="D12152" t="n">
        <v>4760</v>
      </c>
      <c r="E12152" t="inlineStr">
        <is>
          <t>CVG</t>
        </is>
      </c>
      <c r="F12152" s="10" t="n">
        <v>1155</v>
      </c>
      <c r="G12152" t="inlineStr">
        <is>
          <t>1100-1159</t>
        </is>
      </c>
      <c r="H12152" s="9">
        <f>INT(F12152/100)</f>
        <v/>
      </c>
      <c r="I12152" t="n">
        <v>-7</v>
      </c>
      <c r="J12152" t="n">
        <v>0</v>
      </c>
      <c r="K12152" t="n">
        <v>-19</v>
      </c>
      <c r="L12152" t="n">
        <v>0</v>
      </c>
      <c r="M12152" t="n">
        <v>0</v>
      </c>
      <c r="O12152" t="n">
        <v>0</v>
      </c>
    </row>
    <row r="12153">
      <c r="A12153" s="8" t="n">
        <v>46232</v>
      </c>
      <c r="B12153" t="inlineStr">
        <is>
          <t>F9</t>
        </is>
      </c>
      <c r="C12153" s="9">
        <f>_xlfn.XLOOKUP(B12153,Carriers[Code],Carriers[Airline])</f>
        <v/>
      </c>
      <c r="D12153" t="n">
        <v>3511</v>
      </c>
      <c r="E12153" t="inlineStr">
        <is>
          <t>ATL</t>
        </is>
      </c>
      <c r="F12153" s="10" t="n">
        <v>1159</v>
      </c>
      <c r="G12153" t="inlineStr">
        <is>
          <t>1100-1159</t>
        </is>
      </c>
      <c r="H12153" s="9">
        <f>INT(F12153/100)</f>
        <v/>
      </c>
      <c r="I12153" t="n">
        <v>10</v>
      </c>
      <c r="J12153" t="n">
        <v>0</v>
      </c>
      <c r="K12153" t="n">
        <v>-8</v>
      </c>
      <c r="L12153" t="n">
        <v>0</v>
      </c>
      <c r="M12153" t="n">
        <v>0</v>
      </c>
      <c r="O12153" t="n">
        <v>0</v>
      </c>
    </row>
    <row r="12154">
      <c r="A12154" s="8" t="n">
        <v>46232</v>
      </c>
      <c r="B12154" t="inlineStr">
        <is>
          <t>YX</t>
        </is>
      </c>
      <c r="C12154" s="9">
        <f>_xlfn.XLOOKUP(B12154,Carriers[Code],Carriers[Airline])</f>
        <v/>
      </c>
      <c r="D12154" t="n">
        <v>5854</v>
      </c>
      <c r="E12154" t="inlineStr">
        <is>
          <t>LGA</t>
        </is>
      </c>
      <c r="F12154" s="10" t="n">
        <v>1200</v>
      </c>
      <c r="G12154" t="inlineStr">
        <is>
          <t>1200-1259</t>
        </is>
      </c>
      <c r="H12154" s="9">
        <f>INT(F12154/100)</f>
        <v/>
      </c>
      <c r="I12154" t="n">
        <v>60</v>
      </c>
      <c r="J12154" t="n">
        <v>1</v>
      </c>
      <c r="K12154" t="n">
        <v>53</v>
      </c>
      <c r="L12154" t="n">
        <v>1</v>
      </c>
      <c r="M12154" t="n">
        <v>0</v>
      </c>
      <c r="O12154" t="n">
        <v>0</v>
      </c>
      <c r="P12154" t="n">
        <v>53</v>
      </c>
      <c r="Q12154" t="n">
        <v>0</v>
      </c>
      <c r="R12154" t="n">
        <v>0</v>
      </c>
      <c r="S12154" t="n">
        <v>0</v>
      </c>
      <c r="T12154" t="n">
        <v>0</v>
      </c>
    </row>
    <row r="12155">
      <c r="A12155" s="8" t="n">
        <v>46232</v>
      </c>
      <c r="B12155" t="inlineStr">
        <is>
          <t>AA</t>
        </is>
      </c>
      <c r="C12155" s="9">
        <f>_xlfn.XLOOKUP(B12155,Carriers[Code],Carriers[Airline])</f>
        <v/>
      </c>
      <c r="D12155" t="n">
        <v>1610</v>
      </c>
      <c r="E12155" t="inlineStr">
        <is>
          <t>ORD</t>
        </is>
      </c>
      <c r="F12155" s="10" t="n">
        <v>1201</v>
      </c>
      <c r="G12155" t="inlineStr">
        <is>
          <t>1200-1259</t>
        </is>
      </c>
      <c r="H12155" s="9">
        <f>INT(F12155/100)</f>
        <v/>
      </c>
      <c r="I12155" t="n">
        <v>14</v>
      </c>
      <c r="J12155" t="n">
        <v>0</v>
      </c>
      <c r="K12155" t="n">
        <v>-8</v>
      </c>
      <c r="L12155" t="n">
        <v>0</v>
      </c>
      <c r="M12155" t="n">
        <v>0</v>
      </c>
      <c r="O12155" t="n">
        <v>0</v>
      </c>
    </row>
    <row r="12156">
      <c r="A12156" s="8" t="n">
        <v>46232</v>
      </c>
      <c r="B12156" t="inlineStr">
        <is>
          <t>DL</t>
        </is>
      </c>
      <c r="C12156" s="9">
        <f>_xlfn.XLOOKUP(B12156,Carriers[Code],Carriers[Airline])</f>
        <v/>
      </c>
      <c r="D12156" t="n">
        <v>303</v>
      </c>
      <c r="E12156" t="inlineStr">
        <is>
          <t>DFW</t>
        </is>
      </c>
      <c r="F12156" s="10" t="n">
        <v>1205</v>
      </c>
      <c r="G12156" t="inlineStr">
        <is>
          <t>1200-1259</t>
        </is>
      </c>
      <c r="H12156" s="9">
        <f>INT(F12156/100)</f>
        <v/>
      </c>
      <c r="I12156" t="n">
        <v>-7</v>
      </c>
      <c r="J12156" t="n">
        <v>0</v>
      </c>
      <c r="K12156" t="n">
        <v>-30</v>
      </c>
      <c r="L12156" t="n">
        <v>0</v>
      </c>
      <c r="M12156" t="n">
        <v>0</v>
      </c>
      <c r="O12156" t="n">
        <v>0</v>
      </c>
    </row>
    <row r="12157">
      <c r="A12157" s="8" t="n">
        <v>46232</v>
      </c>
      <c r="B12157" t="inlineStr">
        <is>
          <t>DL</t>
        </is>
      </c>
      <c r="C12157" s="9">
        <f>_xlfn.XLOOKUP(B12157,Carriers[Code],Carriers[Airline])</f>
        <v/>
      </c>
      <c r="D12157" t="n">
        <v>2785</v>
      </c>
      <c r="E12157" t="inlineStr">
        <is>
          <t>CHS</t>
        </is>
      </c>
      <c r="F12157" s="10" t="n">
        <v>1206</v>
      </c>
      <c r="G12157" t="inlineStr">
        <is>
          <t>1200-1259</t>
        </is>
      </c>
      <c r="H12157" s="9">
        <f>INT(F12157/100)</f>
        <v/>
      </c>
      <c r="I12157" t="n">
        <v>-7</v>
      </c>
      <c r="J12157" t="n">
        <v>0</v>
      </c>
      <c r="K12157" t="n">
        <v>-18</v>
      </c>
      <c r="L12157" t="n">
        <v>0</v>
      </c>
      <c r="M12157" t="n">
        <v>0</v>
      </c>
      <c r="O12157" t="n">
        <v>0</v>
      </c>
    </row>
    <row r="12158">
      <c r="A12158" s="8" t="n">
        <v>46232</v>
      </c>
      <c r="B12158" t="inlineStr">
        <is>
          <t>B6</t>
        </is>
      </c>
      <c r="C12158" s="9">
        <f>_xlfn.XLOOKUP(B12158,Carriers[Code],Carriers[Airline])</f>
        <v/>
      </c>
      <c r="D12158" t="n">
        <v>51</v>
      </c>
      <c r="E12158" t="inlineStr">
        <is>
          <t>MCO</t>
        </is>
      </c>
      <c r="F12158" s="10" t="n">
        <v>1210</v>
      </c>
      <c r="G12158" t="inlineStr">
        <is>
          <t>1200-1259</t>
        </is>
      </c>
      <c r="H12158" s="9">
        <f>INT(F12158/100)</f>
        <v/>
      </c>
      <c r="I12158" t="n">
        <v>64</v>
      </c>
      <c r="J12158" t="n">
        <v>1</v>
      </c>
      <c r="K12158" t="n">
        <v>88</v>
      </c>
      <c r="L12158" t="n">
        <v>1</v>
      </c>
      <c r="M12158" t="n">
        <v>0</v>
      </c>
      <c r="O12158" t="n">
        <v>0</v>
      </c>
      <c r="P12158" t="n">
        <v>10</v>
      </c>
      <c r="Q12158" t="n">
        <v>0</v>
      </c>
      <c r="R12158" t="n">
        <v>24</v>
      </c>
      <c r="S12158" t="n">
        <v>0</v>
      </c>
      <c r="T12158" t="n">
        <v>54</v>
      </c>
    </row>
    <row r="12159">
      <c r="A12159" s="8" t="n">
        <v>46232</v>
      </c>
      <c r="B12159" t="inlineStr">
        <is>
          <t>B6</t>
        </is>
      </c>
      <c r="C12159" s="9">
        <f>_xlfn.XLOOKUP(B12159,Carriers[Code],Carriers[Airline])</f>
        <v/>
      </c>
      <c r="D12159" t="n">
        <v>1352</v>
      </c>
      <c r="E12159" t="inlineStr">
        <is>
          <t>ACK</t>
        </is>
      </c>
      <c r="F12159" s="10" t="n">
        <v>1212</v>
      </c>
      <c r="G12159" t="inlineStr">
        <is>
          <t>1200-1259</t>
        </is>
      </c>
      <c r="H12159" s="9">
        <f>INT(F12159/100)</f>
        <v/>
      </c>
      <c r="I12159" t="n">
        <v>-13</v>
      </c>
      <c r="J12159" t="n">
        <v>0</v>
      </c>
      <c r="K12159" t="n">
        <v>-20</v>
      </c>
      <c r="L12159" t="n">
        <v>0</v>
      </c>
      <c r="M12159" t="n">
        <v>0</v>
      </c>
      <c r="O12159" t="n">
        <v>0</v>
      </c>
    </row>
    <row r="12160">
      <c r="A12160" s="8" t="n">
        <v>46232</v>
      </c>
      <c r="B12160" t="inlineStr">
        <is>
          <t>UA</t>
        </is>
      </c>
      <c r="C12160" s="9">
        <f>_xlfn.XLOOKUP(B12160,Carriers[Code],Carriers[Airline])</f>
        <v/>
      </c>
      <c r="D12160" t="n">
        <v>414</v>
      </c>
      <c r="E12160" t="inlineStr">
        <is>
          <t>DEN</t>
        </is>
      </c>
      <c r="F12160" s="10" t="n">
        <v>1222</v>
      </c>
      <c r="G12160" t="inlineStr">
        <is>
          <t>1200-1259</t>
        </is>
      </c>
      <c r="H12160" s="9">
        <f>INT(F12160/100)</f>
        <v/>
      </c>
      <c r="I12160" t="n">
        <v>19</v>
      </c>
      <c r="J12160" t="n">
        <v>1</v>
      </c>
      <c r="K12160" t="n">
        <v>-8</v>
      </c>
      <c r="L12160" t="n">
        <v>0</v>
      </c>
      <c r="M12160" t="n">
        <v>0</v>
      </c>
      <c r="O12160" t="n">
        <v>0</v>
      </c>
    </row>
    <row r="12161">
      <c r="A12161" s="8" t="n">
        <v>46232</v>
      </c>
      <c r="B12161" t="inlineStr">
        <is>
          <t>YX</t>
        </is>
      </c>
      <c r="C12161" s="9">
        <f>_xlfn.XLOOKUP(B12161,Carriers[Code],Carriers[Airline])</f>
        <v/>
      </c>
      <c r="D12161" t="n">
        <v>4367</v>
      </c>
      <c r="E12161" t="inlineStr">
        <is>
          <t>LGA</t>
        </is>
      </c>
      <c r="F12161" s="10" t="n">
        <v>1223</v>
      </c>
      <c r="G12161" t="inlineStr">
        <is>
          <t>1200-1259</t>
        </is>
      </c>
      <c r="H12161" s="9">
        <f>INT(F12161/100)</f>
        <v/>
      </c>
      <c r="I12161" t="n">
        <v>19</v>
      </c>
      <c r="J12161" t="n">
        <v>1</v>
      </c>
      <c r="K12161" t="n">
        <v>14</v>
      </c>
      <c r="L12161" t="n">
        <v>0</v>
      </c>
      <c r="M12161" t="n">
        <v>0</v>
      </c>
      <c r="O12161" t="n">
        <v>0</v>
      </c>
    </row>
    <row r="12162">
      <c r="A12162" s="8" t="n">
        <v>46232</v>
      </c>
      <c r="B12162" t="inlineStr">
        <is>
          <t>DL</t>
        </is>
      </c>
      <c r="C12162" s="9">
        <f>_xlfn.XLOOKUP(B12162,Carriers[Code],Carriers[Airline])</f>
        <v/>
      </c>
      <c r="D12162" t="n">
        <v>2816</v>
      </c>
      <c r="E12162" t="inlineStr">
        <is>
          <t>ORD</t>
        </is>
      </c>
      <c r="F12162" s="10" t="n">
        <v>1225</v>
      </c>
      <c r="G12162" t="inlineStr">
        <is>
          <t>1200-1259</t>
        </is>
      </c>
      <c r="H12162" s="9">
        <f>INT(F12162/100)</f>
        <v/>
      </c>
      <c r="I12162" t="n">
        <v>15</v>
      </c>
      <c r="J12162" t="n">
        <v>1</v>
      </c>
      <c r="K12162" t="n">
        <v>-6</v>
      </c>
      <c r="L12162" t="n">
        <v>0</v>
      </c>
      <c r="M12162" t="n">
        <v>0</v>
      </c>
      <c r="O12162" t="n">
        <v>0</v>
      </c>
    </row>
    <row r="12163">
      <c r="A12163" s="8" t="n">
        <v>46232</v>
      </c>
      <c r="B12163" t="inlineStr">
        <is>
          <t>YX</t>
        </is>
      </c>
      <c r="C12163" s="9">
        <f>_xlfn.XLOOKUP(B12163,Carriers[Code],Carriers[Airline])</f>
        <v/>
      </c>
      <c r="D12163" t="n">
        <v>4366</v>
      </c>
      <c r="E12163" t="inlineStr">
        <is>
          <t>JFK</t>
        </is>
      </c>
      <c r="F12163" s="10" t="n">
        <v>1225</v>
      </c>
      <c r="G12163" t="inlineStr">
        <is>
          <t>1200-1259</t>
        </is>
      </c>
      <c r="H12163" s="9">
        <f>INT(F12163/100)</f>
        <v/>
      </c>
      <c r="I12163" t="n">
        <v>7</v>
      </c>
      <c r="J12163" t="n">
        <v>0</v>
      </c>
      <c r="K12163" t="n">
        <v>17</v>
      </c>
      <c r="L12163" t="n">
        <v>1</v>
      </c>
      <c r="M12163" t="n">
        <v>0</v>
      </c>
      <c r="O12163" t="n">
        <v>0</v>
      </c>
      <c r="P12163" t="n">
        <v>7</v>
      </c>
      <c r="Q12163" t="n">
        <v>0</v>
      </c>
      <c r="R12163" t="n">
        <v>10</v>
      </c>
      <c r="S12163" t="n">
        <v>0</v>
      </c>
      <c r="T12163" t="n">
        <v>0</v>
      </c>
    </row>
    <row r="12164">
      <c r="A12164" s="8" t="n">
        <v>46232</v>
      </c>
      <c r="B12164" t="inlineStr">
        <is>
          <t>YX</t>
        </is>
      </c>
      <c r="C12164" s="9">
        <f>_xlfn.XLOOKUP(B12164,Carriers[Code],Carriers[Airline])</f>
        <v/>
      </c>
      <c r="D12164" t="n">
        <v>4738</v>
      </c>
      <c r="E12164" t="inlineStr">
        <is>
          <t>ILM</t>
        </is>
      </c>
      <c r="F12164" s="10" t="n">
        <v>1225</v>
      </c>
      <c r="G12164" t="inlineStr">
        <is>
          <t>1200-1259</t>
        </is>
      </c>
      <c r="H12164" s="9">
        <f>INT(F12164/100)</f>
        <v/>
      </c>
      <c r="I12164" t="n">
        <v>-7</v>
      </c>
      <c r="J12164" t="n">
        <v>0</v>
      </c>
      <c r="K12164" t="n">
        <v>-8</v>
      </c>
      <c r="L12164" t="n">
        <v>0</v>
      </c>
      <c r="M12164" t="n">
        <v>0</v>
      </c>
      <c r="O12164" t="n">
        <v>0</v>
      </c>
    </row>
    <row r="12165">
      <c r="A12165" s="8" t="n">
        <v>46232</v>
      </c>
      <c r="B12165" t="inlineStr">
        <is>
          <t>B6</t>
        </is>
      </c>
      <c r="C12165" s="9">
        <f>_xlfn.XLOOKUP(B12165,Carriers[Code],Carriers[Airline])</f>
        <v/>
      </c>
      <c r="D12165" t="n">
        <v>269</v>
      </c>
      <c r="E12165" t="inlineStr">
        <is>
          <t>FLL</t>
        </is>
      </c>
      <c r="F12165" s="10" t="n">
        <v>1230</v>
      </c>
      <c r="G12165" t="inlineStr">
        <is>
          <t>1200-1259</t>
        </is>
      </c>
      <c r="H12165" s="9">
        <f>INT(F12165/100)</f>
        <v/>
      </c>
      <c r="I12165" t="n">
        <v>37</v>
      </c>
      <c r="J12165" t="n">
        <v>1</v>
      </c>
      <c r="K12165" t="n">
        <v>35</v>
      </c>
      <c r="L12165" t="n">
        <v>1</v>
      </c>
      <c r="M12165" t="n">
        <v>0</v>
      </c>
      <c r="O12165" t="n">
        <v>0</v>
      </c>
      <c r="P12165" t="n">
        <v>35</v>
      </c>
      <c r="Q12165" t="n">
        <v>0</v>
      </c>
      <c r="R12165" t="n">
        <v>0</v>
      </c>
      <c r="S12165" t="n">
        <v>0</v>
      </c>
      <c r="T12165" t="n">
        <v>0</v>
      </c>
    </row>
    <row r="12166">
      <c r="A12166" s="8" t="n">
        <v>46232</v>
      </c>
      <c r="B12166" t="inlineStr">
        <is>
          <t>DL</t>
        </is>
      </c>
      <c r="C12166" s="9">
        <f>_xlfn.XLOOKUP(B12166,Carriers[Code],Carriers[Airline])</f>
        <v/>
      </c>
      <c r="D12166" t="n">
        <v>2779</v>
      </c>
      <c r="E12166" t="inlineStr">
        <is>
          <t>ATL</t>
        </is>
      </c>
      <c r="F12166" s="10" t="n">
        <v>1230</v>
      </c>
      <c r="G12166" t="inlineStr">
        <is>
          <t>1200-1259</t>
        </is>
      </c>
      <c r="H12166" s="9">
        <f>INT(F12166/100)</f>
        <v/>
      </c>
      <c r="I12166" t="n">
        <v>0</v>
      </c>
      <c r="J12166" t="n">
        <v>0</v>
      </c>
      <c r="K12166" t="n">
        <v>-15</v>
      </c>
      <c r="L12166" t="n">
        <v>0</v>
      </c>
      <c r="M12166" t="n">
        <v>0</v>
      </c>
      <c r="O12166" t="n">
        <v>0</v>
      </c>
    </row>
    <row r="12167">
      <c r="A12167" s="8" t="n">
        <v>46232</v>
      </c>
      <c r="B12167" t="inlineStr">
        <is>
          <t>UA</t>
        </is>
      </c>
      <c r="C12167" s="9">
        <f>_xlfn.XLOOKUP(B12167,Carriers[Code],Carriers[Airline])</f>
        <v/>
      </c>
      <c r="D12167" t="n">
        <v>1732</v>
      </c>
      <c r="E12167" t="inlineStr">
        <is>
          <t>ORD</t>
        </is>
      </c>
      <c r="F12167" s="10" t="n">
        <v>1230</v>
      </c>
      <c r="G12167" t="inlineStr">
        <is>
          <t>1200-1259</t>
        </is>
      </c>
      <c r="H12167" s="9">
        <f>INT(F12167/100)</f>
        <v/>
      </c>
      <c r="I12167" t="n">
        <v>-1</v>
      </c>
      <c r="J12167" t="n">
        <v>0</v>
      </c>
      <c r="K12167" t="n">
        <v>-11</v>
      </c>
      <c r="L12167" t="n">
        <v>0</v>
      </c>
      <c r="M12167" t="n">
        <v>0</v>
      </c>
      <c r="O12167" t="n">
        <v>0</v>
      </c>
    </row>
    <row r="12168">
      <c r="A12168" s="8" t="n">
        <v>46232</v>
      </c>
      <c r="B12168" t="inlineStr">
        <is>
          <t>YX</t>
        </is>
      </c>
      <c r="C12168" s="9">
        <f>_xlfn.XLOOKUP(B12168,Carriers[Code],Carriers[Airline])</f>
        <v/>
      </c>
      <c r="D12168" t="n">
        <v>3413</v>
      </c>
      <c r="E12168" t="inlineStr">
        <is>
          <t>IAD</t>
        </is>
      </c>
      <c r="F12168" s="10" t="n">
        <v>1235</v>
      </c>
      <c r="G12168" t="inlineStr">
        <is>
          <t>1200-1259</t>
        </is>
      </c>
      <c r="H12168" s="9">
        <f>INT(F12168/100)</f>
        <v/>
      </c>
      <c r="I12168" t="n">
        <v>32</v>
      </c>
      <c r="J12168" t="n">
        <v>1</v>
      </c>
      <c r="K12168" t="n">
        <v>13</v>
      </c>
      <c r="L12168" t="n">
        <v>0</v>
      </c>
      <c r="M12168" t="n">
        <v>0</v>
      </c>
      <c r="O12168" t="n">
        <v>0</v>
      </c>
    </row>
    <row r="12169">
      <c r="A12169" s="8" t="n">
        <v>46232</v>
      </c>
      <c r="B12169" t="inlineStr">
        <is>
          <t>YX</t>
        </is>
      </c>
      <c r="C12169" s="9">
        <f>_xlfn.XLOOKUP(B12169,Carriers[Code],Carriers[Airline])</f>
        <v/>
      </c>
      <c r="D12169" t="n">
        <v>5857</v>
      </c>
      <c r="E12169" t="inlineStr">
        <is>
          <t>DCA</t>
        </is>
      </c>
      <c r="F12169" s="10" t="n">
        <v>1235</v>
      </c>
      <c r="G12169" t="inlineStr">
        <is>
          <t>1200-1259</t>
        </is>
      </c>
      <c r="H12169" s="9">
        <f>INT(F12169/100)</f>
        <v/>
      </c>
      <c r="I12169" t="n">
        <v>-6</v>
      </c>
      <c r="J12169" t="n">
        <v>0</v>
      </c>
      <c r="K12169" t="n">
        <v>-13</v>
      </c>
      <c r="L12169" t="n">
        <v>0</v>
      </c>
      <c r="M12169" t="n">
        <v>0</v>
      </c>
      <c r="O12169" t="n">
        <v>0</v>
      </c>
    </row>
    <row r="12170">
      <c r="A12170" s="8" t="n">
        <v>46232</v>
      </c>
      <c r="B12170" t="inlineStr">
        <is>
          <t>AA</t>
        </is>
      </c>
      <c r="C12170" s="9">
        <f>_xlfn.XLOOKUP(B12170,Carriers[Code],Carriers[Airline])</f>
        <v/>
      </c>
      <c r="D12170" t="n">
        <v>1583</v>
      </c>
      <c r="E12170" t="inlineStr">
        <is>
          <t>DFW</t>
        </is>
      </c>
      <c r="F12170" s="10" t="n">
        <v>1238</v>
      </c>
      <c r="G12170" t="inlineStr">
        <is>
          <t>1200-1259</t>
        </is>
      </c>
      <c r="H12170" s="9">
        <f>INT(F12170/100)</f>
        <v/>
      </c>
      <c r="I12170" t="n">
        <v>34</v>
      </c>
      <c r="J12170" t="n">
        <v>1</v>
      </c>
      <c r="K12170" t="n">
        <v>1</v>
      </c>
      <c r="L12170" t="n">
        <v>0</v>
      </c>
      <c r="M12170" t="n">
        <v>0</v>
      </c>
      <c r="O12170" t="n">
        <v>0</v>
      </c>
    </row>
    <row r="12171">
      <c r="A12171" s="8" t="n">
        <v>46232</v>
      </c>
      <c r="B12171" t="inlineStr">
        <is>
          <t>AA</t>
        </is>
      </c>
      <c r="C12171" s="9">
        <f>_xlfn.XLOOKUP(B12171,Carriers[Code],Carriers[Airline])</f>
        <v/>
      </c>
      <c r="D12171" t="n">
        <v>3043</v>
      </c>
      <c r="E12171" t="inlineStr">
        <is>
          <t>PHL</t>
        </is>
      </c>
      <c r="F12171" s="10" t="n">
        <v>1238</v>
      </c>
      <c r="G12171" t="inlineStr">
        <is>
          <t>1200-1259</t>
        </is>
      </c>
      <c r="H12171" s="9">
        <f>INT(F12171/100)</f>
        <v/>
      </c>
      <c r="I12171" t="n">
        <v>87</v>
      </c>
      <c r="J12171" t="n">
        <v>1</v>
      </c>
      <c r="K12171" t="n">
        <v>63</v>
      </c>
      <c r="L12171" t="n">
        <v>1</v>
      </c>
      <c r="M12171" t="n">
        <v>0</v>
      </c>
      <c r="O12171" t="n">
        <v>0</v>
      </c>
      <c r="P12171" t="n">
        <v>0</v>
      </c>
      <c r="Q12171" t="n">
        <v>0</v>
      </c>
      <c r="R12171" t="n">
        <v>0</v>
      </c>
      <c r="S12171" t="n">
        <v>0</v>
      </c>
      <c r="T12171" t="n">
        <v>63</v>
      </c>
    </row>
    <row r="12172">
      <c r="A12172" s="8" t="n">
        <v>46232</v>
      </c>
      <c r="B12172" t="inlineStr">
        <is>
          <t>MQ</t>
        </is>
      </c>
      <c r="C12172" s="9">
        <f>_xlfn.XLOOKUP(B12172,Carriers[Code],Carriers[Airline])</f>
        <v/>
      </c>
      <c r="D12172" t="n">
        <v>3470</v>
      </c>
      <c r="E12172" t="inlineStr">
        <is>
          <t>CMH</t>
        </is>
      </c>
      <c r="F12172" s="10" t="n">
        <v>1240</v>
      </c>
      <c r="G12172" t="inlineStr">
        <is>
          <t>1200-1259</t>
        </is>
      </c>
      <c r="H12172" s="9">
        <f>INT(F12172/100)</f>
        <v/>
      </c>
      <c r="I12172" t="n">
        <v>-8</v>
      </c>
      <c r="J12172" t="n">
        <v>0</v>
      </c>
      <c r="K12172" t="n">
        <v>-19</v>
      </c>
      <c r="L12172" t="n">
        <v>0</v>
      </c>
      <c r="M12172" t="n">
        <v>0</v>
      </c>
      <c r="O12172" t="n">
        <v>0</v>
      </c>
    </row>
    <row r="12173">
      <c r="A12173" s="8" t="n">
        <v>46232</v>
      </c>
      <c r="B12173" t="inlineStr">
        <is>
          <t>AA</t>
        </is>
      </c>
      <c r="C12173" s="9">
        <f>_xlfn.XLOOKUP(B12173,Carriers[Code],Carriers[Airline])</f>
        <v/>
      </c>
      <c r="D12173" t="n">
        <v>1589</v>
      </c>
      <c r="E12173" t="inlineStr">
        <is>
          <t>MIA</t>
        </is>
      </c>
      <c r="F12173" s="10" t="n">
        <v>1241</v>
      </c>
      <c r="G12173" t="inlineStr">
        <is>
          <t>1200-1259</t>
        </is>
      </c>
      <c r="H12173" s="9">
        <f>INT(F12173/100)</f>
        <v/>
      </c>
      <c r="I12173" t="n">
        <v>-6</v>
      </c>
      <c r="J12173" t="n">
        <v>0</v>
      </c>
      <c r="K12173" t="n">
        <v>-3</v>
      </c>
      <c r="L12173" t="n">
        <v>0</v>
      </c>
      <c r="M12173" t="n">
        <v>0</v>
      </c>
      <c r="O12173" t="n">
        <v>0</v>
      </c>
    </row>
    <row r="12174">
      <c r="A12174" s="8" t="n">
        <v>46232</v>
      </c>
      <c r="B12174" t="inlineStr">
        <is>
          <t>B6</t>
        </is>
      </c>
      <c r="C12174" s="9">
        <f>_xlfn.XLOOKUP(B12174,Carriers[Code],Carriers[Airline])</f>
        <v/>
      </c>
      <c r="D12174" t="n">
        <v>717</v>
      </c>
      <c r="E12174" t="inlineStr">
        <is>
          <t>JFK</t>
        </is>
      </c>
      <c r="F12174" s="10" t="n">
        <v>1245</v>
      </c>
      <c r="G12174" t="inlineStr">
        <is>
          <t>1200-1259</t>
        </is>
      </c>
      <c r="H12174" s="9">
        <f>INT(F12174/100)</f>
        <v/>
      </c>
      <c r="I12174" t="n">
        <v>10</v>
      </c>
      <c r="J12174" t="n">
        <v>0</v>
      </c>
      <c r="K12174" t="n">
        <v>33</v>
      </c>
      <c r="L12174" t="n">
        <v>1</v>
      </c>
      <c r="M12174" t="n">
        <v>0</v>
      </c>
      <c r="O12174" t="n">
        <v>0</v>
      </c>
      <c r="P12174" t="n">
        <v>10</v>
      </c>
      <c r="Q12174" t="n">
        <v>0</v>
      </c>
      <c r="R12174" t="n">
        <v>23</v>
      </c>
      <c r="S12174" t="n">
        <v>0</v>
      </c>
      <c r="T12174" t="n">
        <v>0</v>
      </c>
    </row>
    <row r="12175">
      <c r="A12175" s="8" t="n">
        <v>46232</v>
      </c>
      <c r="B12175" t="inlineStr">
        <is>
          <t>WN</t>
        </is>
      </c>
      <c r="C12175" s="9">
        <f>_xlfn.XLOOKUP(B12175,Carriers[Code],Carriers[Airline])</f>
        <v/>
      </c>
      <c r="D12175" t="n">
        <v>887</v>
      </c>
      <c r="E12175" t="inlineStr">
        <is>
          <t>DEN</t>
        </is>
      </c>
      <c r="F12175" s="10" t="n">
        <v>1250</v>
      </c>
      <c r="G12175" t="inlineStr">
        <is>
          <t>1200-1259</t>
        </is>
      </c>
      <c r="H12175" s="9">
        <f>INT(F12175/100)</f>
        <v/>
      </c>
      <c r="I12175" t="n">
        <v>19</v>
      </c>
      <c r="J12175" t="n">
        <v>1</v>
      </c>
      <c r="M12175" t="n">
        <v>0</v>
      </c>
      <c r="O12175" t="n">
        <v>1</v>
      </c>
    </row>
    <row r="12176">
      <c r="A12176" s="8" t="n">
        <v>46232</v>
      </c>
      <c r="B12176" t="inlineStr">
        <is>
          <t>WN</t>
        </is>
      </c>
      <c r="C12176" s="9">
        <f>_xlfn.XLOOKUP(B12176,Carriers[Code],Carriers[Airline])</f>
        <v/>
      </c>
      <c r="D12176" t="n">
        <v>4917</v>
      </c>
      <c r="E12176" t="inlineStr">
        <is>
          <t>STL</t>
        </is>
      </c>
      <c r="F12176" s="10" t="n">
        <v>1250</v>
      </c>
      <c r="G12176" t="inlineStr">
        <is>
          <t>1200-1259</t>
        </is>
      </c>
      <c r="H12176" s="9">
        <f>INT(F12176/100)</f>
        <v/>
      </c>
      <c r="I12176" t="n">
        <v>16</v>
      </c>
      <c r="J12176" t="n">
        <v>1</v>
      </c>
      <c r="K12176" t="n">
        <v>-2</v>
      </c>
      <c r="L12176" t="n">
        <v>0</v>
      </c>
      <c r="M12176" t="n">
        <v>0</v>
      </c>
      <c r="O12176" t="n">
        <v>0</v>
      </c>
    </row>
    <row r="12177">
      <c r="A12177" s="8" t="n">
        <v>46232</v>
      </c>
      <c r="B12177" t="inlineStr">
        <is>
          <t>B6</t>
        </is>
      </c>
      <c r="C12177" s="9">
        <f>_xlfn.XLOOKUP(B12177,Carriers[Code],Carriers[Airline])</f>
        <v/>
      </c>
      <c r="D12177" t="n">
        <v>855</v>
      </c>
      <c r="E12177" t="inlineStr">
        <is>
          <t>DCA</t>
        </is>
      </c>
      <c r="F12177" s="10" t="n">
        <v>1253</v>
      </c>
      <c r="G12177" t="inlineStr">
        <is>
          <t>1200-1259</t>
        </is>
      </c>
      <c r="H12177" s="9">
        <f>INT(F12177/100)</f>
        <v/>
      </c>
      <c r="I12177" t="n">
        <v>12</v>
      </c>
      <c r="J12177" t="n">
        <v>0</v>
      </c>
      <c r="K12177" t="n">
        <v>8</v>
      </c>
      <c r="L12177" t="n">
        <v>0</v>
      </c>
      <c r="M12177" t="n">
        <v>0</v>
      </c>
      <c r="O12177" t="n">
        <v>0</v>
      </c>
    </row>
    <row r="12178">
      <c r="A12178" s="8" t="n">
        <v>46232</v>
      </c>
      <c r="B12178" t="inlineStr">
        <is>
          <t>YX</t>
        </is>
      </c>
      <c r="C12178" s="9">
        <f>_xlfn.XLOOKUP(B12178,Carriers[Code],Carriers[Airline])</f>
        <v/>
      </c>
      <c r="D12178" t="n">
        <v>5829</v>
      </c>
      <c r="E12178" t="inlineStr">
        <is>
          <t>EWR</t>
        </is>
      </c>
      <c r="F12178" s="10" t="n">
        <v>1255</v>
      </c>
      <c r="G12178" t="inlineStr">
        <is>
          <t>1200-1259</t>
        </is>
      </c>
      <c r="H12178" s="9">
        <f>INT(F12178/100)</f>
        <v/>
      </c>
      <c r="I12178" t="n">
        <v>-4</v>
      </c>
      <c r="J12178" t="n">
        <v>0</v>
      </c>
      <c r="K12178" t="n">
        <v>16</v>
      </c>
      <c r="L12178" t="n">
        <v>1</v>
      </c>
      <c r="M12178" t="n">
        <v>0</v>
      </c>
      <c r="O12178" t="n">
        <v>0</v>
      </c>
      <c r="P12178" t="n">
        <v>0</v>
      </c>
      <c r="Q12178" t="n">
        <v>0</v>
      </c>
      <c r="R12178" t="n">
        <v>16</v>
      </c>
      <c r="S12178" t="n">
        <v>0</v>
      </c>
      <c r="T12178" t="n">
        <v>0</v>
      </c>
    </row>
    <row r="12179">
      <c r="A12179" s="8" t="n">
        <v>46232</v>
      </c>
      <c r="B12179" t="inlineStr">
        <is>
          <t>AA</t>
        </is>
      </c>
      <c r="C12179" s="9">
        <f>_xlfn.XLOOKUP(B12179,Carriers[Code],Carriers[Airline])</f>
        <v/>
      </c>
      <c r="D12179" t="n">
        <v>1057</v>
      </c>
      <c r="E12179" t="inlineStr">
        <is>
          <t>PHX</t>
        </is>
      </c>
      <c r="F12179" s="10" t="n">
        <v>1300</v>
      </c>
      <c r="G12179" t="inlineStr">
        <is>
          <t>1300-1359</t>
        </is>
      </c>
      <c r="H12179" s="9">
        <f>INT(F12179/100)</f>
        <v/>
      </c>
      <c r="I12179" t="n">
        <v>-3</v>
      </c>
      <c r="J12179" t="n">
        <v>0</v>
      </c>
      <c r="K12179" t="n">
        <v>-37</v>
      </c>
      <c r="L12179" t="n">
        <v>0</v>
      </c>
      <c r="M12179" t="n">
        <v>0</v>
      </c>
      <c r="O12179" t="n">
        <v>0</v>
      </c>
    </row>
    <row r="12180">
      <c r="A12180" s="8" t="n">
        <v>46232</v>
      </c>
      <c r="B12180" t="inlineStr">
        <is>
          <t>YX</t>
        </is>
      </c>
      <c r="C12180" s="9">
        <f>_xlfn.XLOOKUP(B12180,Carriers[Code],Carriers[Airline])</f>
        <v/>
      </c>
      <c r="D12180" t="n">
        <v>5748</v>
      </c>
      <c r="E12180" t="inlineStr">
        <is>
          <t>LGA</t>
        </is>
      </c>
      <c r="F12180" s="10" t="n">
        <v>1300</v>
      </c>
      <c r="G12180" t="inlineStr">
        <is>
          <t>1300-1359</t>
        </is>
      </c>
      <c r="H12180" s="9">
        <f>INT(F12180/100)</f>
        <v/>
      </c>
      <c r="I12180" t="n">
        <v>0</v>
      </c>
      <c r="J12180" t="n">
        <v>0</v>
      </c>
      <c r="K12180" t="n">
        <v>3</v>
      </c>
      <c r="L12180" t="n">
        <v>0</v>
      </c>
      <c r="M12180" t="n">
        <v>0</v>
      </c>
      <c r="O12180" t="n">
        <v>0</v>
      </c>
    </row>
    <row r="12181">
      <c r="A12181" s="8" t="n">
        <v>46232</v>
      </c>
      <c r="B12181" t="inlineStr">
        <is>
          <t>YX</t>
        </is>
      </c>
      <c r="C12181" s="9">
        <f>_xlfn.XLOOKUP(B12181,Carriers[Code],Carriers[Airline])</f>
        <v/>
      </c>
      <c r="D12181" t="n">
        <v>4386</v>
      </c>
      <c r="E12181" t="inlineStr">
        <is>
          <t>ORD</t>
        </is>
      </c>
      <c r="F12181" s="10" t="n">
        <v>1301</v>
      </c>
      <c r="G12181" t="inlineStr">
        <is>
          <t>1300-1359</t>
        </is>
      </c>
      <c r="H12181" s="9">
        <f>INT(F12181/100)</f>
        <v/>
      </c>
      <c r="I12181" t="n">
        <v>-5</v>
      </c>
      <c r="J12181" t="n">
        <v>0</v>
      </c>
      <c r="K12181" t="n">
        <v>-29</v>
      </c>
      <c r="L12181" t="n">
        <v>0</v>
      </c>
      <c r="M12181" t="n">
        <v>0</v>
      </c>
      <c r="O12181" t="n">
        <v>0</v>
      </c>
    </row>
    <row r="12182">
      <c r="A12182" s="8" t="n">
        <v>46232</v>
      </c>
      <c r="B12182" t="inlineStr">
        <is>
          <t>DL</t>
        </is>
      </c>
      <c r="C12182" s="9">
        <f>_xlfn.XLOOKUP(B12182,Carriers[Code],Carriers[Airline])</f>
        <v/>
      </c>
      <c r="D12182" t="n">
        <v>2283</v>
      </c>
      <c r="E12182" t="inlineStr">
        <is>
          <t>RDU</t>
        </is>
      </c>
      <c r="F12182" s="10" t="n">
        <v>1303</v>
      </c>
      <c r="G12182" t="inlineStr">
        <is>
          <t>1300-1359</t>
        </is>
      </c>
      <c r="H12182" s="9">
        <f>INT(F12182/100)</f>
        <v/>
      </c>
      <c r="I12182" t="n">
        <v>-2</v>
      </c>
      <c r="J12182" t="n">
        <v>0</v>
      </c>
      <c r="K12182" t="n">
        <v>-19</v>
      </c>
      <c r="L12182" t="n">
        <v>0</v>
      </c>
      <c r="M12182" t="n">
        <v>0</v>
      </c>
      <c r="O12182" t="n">
        <v>0</v>
      </c>
    </row>
    <row r="12183">
      <c r="A12183" s="8" t="n">
        <v>46232</v>
      </c>
      <c r="B12183" t="inlineStr">
        <is>
          <t>YX</t>
        </is>
      </c>
      <c r="C12183" s="9">
        <f>_xlfn.XLOOKUP(B12183,Carriers[Code],Carriers[Airline])</f>
        <v/>
      </c>
      <c r="D12183" t="n">
        <v>5603</v>
      </c>
      <c r="E12183" t="inlineStr">
        <is>
          <t>MSN</t>
        </is>
      </c>
      <c r="F12183" s="10" t="n">
        <v>1308</v>
      </c>
      <c r="G12183" t="inlineStr">
        <is>
          <t>1300-1359</t>
        </is>
      </c>
      <c r="H12183" s="9">
        <f>INT(F12183/100)</f>
        <v/>
      </c>
      <c r="I12183" t="n">
        <v>14</v>
      </c>
      <c r="J12183" t="n">
        <v>0</v>
      </c>
      <c r="K12183" t="n">
        <v>-12</v>
      </c>
      <c r="L12183" t="n">
        <v>0</v>
      </c>
      <c r="M12183" t="n">
        <v>0</v>
      </c>
      <c r="O12183" t="n">
        <v>0</v>
      </c>
    </row>
    <row r="12184">
      <c r="A12184" s="8" t="n">
        <v>46232</v>
      </c>
      <c r="B12184" t="inlineStr">
        <is>
          <t>DL</t>
        </is>
      </c>
      <c r="C12184" s="9">
        <f>_xlfn.XLOOKUP(B12184,Carriers[Code],Carriers[Airline])</f>
        <v/>
      </c>
      <c r="D12184" t="n">
        <v>2222</v>
      </c>
      <c r="E12184" t="inlineStr">
        <is>
          <t>DTW</t>
        </is>
      </c>
      <c r="F12184" s="10" t="n">
        <v>1310</v>
      </c>
      <c r="G12184" t="inlineStr">
        <is>
          <t>1300-1359</t>
        </is>
      </c>
      <c r="H12184" s="9">
        <f>INT(F12184/100)</f>
        <v/>
      </c>
      <c r="I12184" t="n">
        <v>-2</v>
      </c>
      <c r="J12184" t="n">
        <v>0</v>
      </c>
      <c r="K12184" t="n">
        <v>-20</v>
      </c>
      <c r="L12184" t="n">
        <v>0</v>
      </c>
      <c r="M12184" t="n">
        <v>0</v>
      </c>
      <c r="O12184" t="n">
        <v>0</v>
      </c>
    </row>
    <row r="12185">
      <c r="A12185" s="8" t="n">
        <v>46232</v>
      </c>
      <c r="B12185" t="inlineStr">
        <is>
          <t>DL</t>
        </is>
      </c>
      <c r="C12185" s="9">
        <f>_xlfn.XLOOKUP(B12185,Carriers[Code],Carriers[Airline])</f>
        <v/>
      </c>
      <c r="D12185" t="n">
        <v>1297</v>
      </c>
      <c r="E12185" t="inlineStr">
        <is>
          <t>AUS</t>
        </is>
      </c>
      <c r="F12185" s="10" t="n">
        <v>1325</v>
      </c>
      <c r="G12185" t="inlineStr">
        <is>
          <t>1300-1359</t>
        </is>
      </c>
      <c r="H12185" s="9">
        <f>INT(F12185/100)</f>
        <v/>
      </c>
      <c r="I12185" t="n">
        <v>-8</v>
      </c>
      <c r="J12185" t="n">
        <v>0</v>
      </c>
      <c r="K12185" t="n">
        <v>-16</v>
      </c>
      <c r="L12185" t="n">
        <v>0</v>
      </c>
      <c r="M12185" t="n">
        <v>0</v>
      </c>
      <c r="O12185" t="n">
        <v>0</v>
      </c>
    </row>
    <row r="12186">
      <c r="A12186" s="8" t="n">
        <v>46232</v>
      </c>
      <c r="B12186" t="inlineStr">
        <is>
          <t>WN</t>
        </is>
      </c>
      <c r="C12186" s="9">
        <f>_xlfn.XLOOKUP(B12186,Carriers[Code],Carriers[Airline])</f>
        <v/>
      </c>
      <c r="D12186" t="n">
        <v>320</v>
      </c>
      <c r="E12186" t="inlineStr">
        <is>
          <t>MDW</t>
        </is>
      </c>
      <c r="F12186" s="10" t="n">
        <v>1325</v>
      </c>
      <c r="G12186" t="inlineStr">
        <is>
          <t>1300-1359</t>
        </is>
      </c>
      <c r="H12186" s="9">
        <f>INT(F12186/100)</f>
        <v/>
      </c>
      <c r="I12186" t="n">
        <v>30</v>
      </c>
      <c r="J12186" t="n">
        <v>1</v>
      </c>
      <c r="K12186" t="n">
        <v>8</v>
      </c>
      <c r="L12186" t="n">
        <v>0</v>
      </c>
      <c r="M12186" t="n">
        <v>0</v>
      </c>
      <c r="O12186" t="n">
        <v>0</v>
      </c>
    </row>
    <row r="12187">
      <c r="A12187" s="8" t="n">
        <v>46232</v>
      </c>
      <c r="B12187" t="inlineStr">
        <is>
          <t>B6</t>
        </is>
      </c>
      <c r="C12187" s="9">
        <f>_xlfn.XLOOKUP(B12187,Carriers[Code],Carriers[Airline])</f>
        <v/>
      </c>
      <c r="D12187" t="n">
        <v>1293</v>
      </c>
      <c r="E12187" t="inlineStr">
        <is>
          <t>ILM</t>
        </is>
      </c>
      <c r="F12187" s="10" t="n">
        <v>1330</v>
      </c>
      <c r="G12187" t="inlineStr">
        <is>
          <t>1300-1359</t>
        </is>
      </c>
      <c r="H12187" s="9">
        <f>INT(F12187/100)</f>
        <v/>
      </c>
      <c r="I12187" t="n">
        <v>-6</v>
      </c>
      <c r="J12187" t="n">
        <v>0</v>
      </c>
      <c r="K12187" t="n">
        <v>-9</v>
      </c>
      <c r="L12187" t="n">
        <v>0</v>
      </c>
      <c r="M12187" t="n">
        <v>0</v>
      </c>
      <c r="O12187" t="n">
        <v>0</v>
      </c>
    </row>
    <row r="12188">
      <c r="A12188" s="8" t="n">
        <v>46232</v>
      </c>
      <c r="B12188" t="inlineStr">
        <is>
          <t>YX</t>
        </is>
      </c>
      <c r="C12188" s="9">
        <f>_xlfn.XLOOKUP(B12188,Carriers[Code],Carriers[Airline])</f>
        <v/>
      </c>
      <c r="D12188" t="n">
        <v>5808</v>
      </c>
      <c r="E12188" t="inlineStr">
        <is>
          <t>JFK</t>
        </is>
      </c>
      <c r="F12188" s="10" t="n">
        <v>1335</v>
      </c>
      <c r="G12188" t="inlineStr">
        <is>
          <t>1300-1359</t>
        </is>
      </c>
      <c r="H12188" s="9">
        <f>INT(F12188/100)</f>
        <v/>
      </c>
      <c r="I12188" t="n">
        <v>5</v>
      </c>
      <c r="J12188" t="n">
        <v>0</v>
      </c>
      <c r="K12188" t="n">
        <v>39</v>
      </c>
      <c r="L12188" t="n">
        <v>1</v>
      </c>
      <c r="M12188" t="n">
        <v>0</v>
      </c>
      <c r="O12188" t="n">
        <v>0</v>
      </c>
      <c r="P12188" t="n">
        <v>5</v>
      </c>
      <c r="Q12188" t="n">
        <v>0</v>
      </c>
      <c r="R12188" t="n">
        <v>34</v>
      </c>
      <c r="S12188" t="n">
        <v>0</v>
      </c>
      <c r="T12188" t="n">
        <v>0</v>
      </c>
    </row>
    <row r="12189">
      <c r="A12189" s="8" t="n">
        <v>46232</v>
      </c>
      <c r="B12189" t="inlineStr">
        <is>
          <t>UA</t>
        </is>
      </c>
      <c r="C12189" s="9">
        <f>_xlfn.XLOOKUP(B12189,Carriers[Code],Carriers[Airline])</f>
        <v/>
      </c>
      <c r="D12189" t="n">
        <v>1976</v>
      </c>
      <c r="E12189" t="inlineStr">
        <is>
          <t>IAH</t>
        </is>
      </c>
      <c r="F12189" s="10" t="n">
        <v>1337</v>
      </c>
      <c r="G12189" t="inlineStr">
        <is>
          <t>1300-1359</t>
        </is>
      </c>
      <c r="H12189" s="9">
        <f>INT(F12189/100)</f>
        <v/>
      </c>
      <c r="I12189" t="n">
        <v>-3</v>
      </c>
      <c r="J12189" t="n">
        <v>0</v>
      </c>
      <c r="K12189" t="n">
        <v>-44</v>
      </c>
      <c r="L12189" t="n">
        <v>0</v>
      </c>
      <c r="M12189" t="n">
        <v>0</v>
      </c>
      <c r="O12189" t="n">
        <v>0</v>
      </c>
    </row>
    <row r="12190">
      <c r="A12190" s="8" t="n">
        <v>46232</v>
      </c>
      <c r="B12190" t="inlineStr">
        <is>
          <t>B6</t>
        </is>
      </c>
      <c r="C12190" s="9">
        <f>_xlfn.XLOOKUP(B12190,Carriers[Code],Carriers[Airline])</f>
        <v/>
      </c>
      <c r="D12190" t="n">
        <v>2251</v>
      </c>
      <c r="E12190" t="inlineStr">
        <is>
          <t>MCO</t>
        </is>
      </c>
      <c r="F12190" s="10" t="n">
        <v>1344</v>
      </c>
      <c r="G12190" t="inlineStr">
        <is>
          <t>1300-1359</t>
        </is>
      </c>
      <c r="H12190" s="9">
        <f>INT(F12190/100)</f>
        <v/>
      </c>
      <c r="I12190" t="n">
        <v>0</v>
      </c>
      <c r="J12190" t="n">
        <v>0</v>
      </c>
      <c r="K12190" t="n">
        <v>11</v>
      </c>
      <c r="L12190" t="n">
        <v>0</v>
      </c>
      <c r="M12190" t="n">
        <v>0</v>
      </c>
      <c r="O12190" t="n">
        <v>0</v>
      </c>
    </row>
    <row r="12191">
      <c r="A12191" s="8" t="n">
        <v>46232</v>
      </c>
      <c r="B12191" t="inlineStr">
        <is>
          <t>B6</t>
        </is>
      </c>
      <c r="C12191" s="9">
        <f>_xlfn.XLOOKUP(B12191,Carriers[Code],Carriers[Airline])</f>
        <v/>
      </c>
      <c r="D12191" t="n">
        <v>641</v>
      </c>
      <c r="E12191" t="inlineStr">
        <is>
          <t>CLE</t>
        </is>
      </c>
      <c r="F12191" s="10" t="n">
        <v>1346</v>
      </c>
      <c r="G12191" t="inlineStr">
        <is>
          <t>1300-1359</t>
        </is>
      </c>
      <c r="H12191" s="9">
        <f>INT(F12191/100)</f>
        <v/>
      </c>
      <c r="I12191" t="n">
        <v>-4</v>
      </c>
      <c r="J12191" t="n">
        <v>0</v>
      </c>
      <c r="K12191" t="n">
        <v>-8</v>
      </c>
      <c r="L12191" t="n">
        <v>0</v>
      </c>
      <c r="M12191" t="n">
        <v>0</v>
      </c>
      <c r="O12191" t="n">
        <v>0</v>
      </c>
    </row>
    <row r="12192">
      <c r="A12192" s="8" t="n">
        <v>46232</v>
      </c>
      <c r="B12192" t="inlineStr">
        <is>
          <t>YX</t>
        </is>
      </c>
      <c r="C12192" s="9">
        <f>_xlfn.XLOOKUP(B12192,Carriers[Code],Carriers[Airline])</f>
        <v/>
      </c>
      <c r="D12192" t="n">
        <v>4636</v>
      </c>
      <c r="E12192" t="inlineStr">
        <is>
          <t>IND</t>
        </is>
      </c>
      <c r="F12192" s="10" t="n">
        <v>1346</v>
      </c>
      <c r="G12192" t="inlineStr">
        <is>
          <t>1300-1359</t>
        </is>
      </c>
      <c r="H12192" s="9">
        <f>INT(F12192/100)</f>
        <v/>
      </c>
      <c r="I12192" t="n">
        <v>8</v>
      </c>
      <c r="J12192" t="n">
        <v>0</v>
      </c>
      <c r="K12192" t="n">
        <v>-10</v>
      </c>
      <c r="L12192" t="n">
        <v>0</v>
      </c>
      <c r="M12192" t="n">
        <v>0</v>
      </c>
      <c r="O12192" t="n">
        <v>0</v>
      </c>
    </row>
    <row r="12193">
      <c r="A12193" s="8" t="n">
        <v>46232</v>
      </c>
      <c r="B12193" t="inlineStr">
        <is>
          <t>B6</t>
        </is>
      </c>
      <c r="C12193" s="9">
        <f>_xlfn.XLOOKUP(B12193,Carriers[Code],Carriers[Airline])</f>
        <v/>
      </c>
      <c r="D12193" t="n">
        <v>2467</v>
      </c>
      <c r="E12193" t="inlineStr">
        <is>
          <t>CHS</t>
        </is>
      </c>
      <c r="F12193" s="10" t="n">
        <v>1352</v>
      </c>
      <c r="G12193" t="inlineStr">
        <is>
          <t>1300-1359</t>
        </is>
      </c>
      <c r="H12193" s="9">
        <f>INT(F12193/100)</f>
        <v/>
      </c>
      <c r="I12193" t="n">
        <v>-5</v>
      </c>
      <c r="J12193" t="n">
        <v>0</v>
      </c>
      <c r="K12193" t="n">
        <v>-11</v>
      </c>
      <c r="L12193" t="n">
        <v>0</v>
      </c>
      <c r="M12193" t="n">
        <v>0</v>
      </c>
      <c r="O12193" t="n">
        <v>0</v>
      </c>
    </row>
    <row r="12194">
      <c r="A12194" s="8" t="n">
        <v>46232</v>
      </c>
      <c r="B12194" t="inlineStr">
        <is>
          <t>DL</t>
        </is>
      </c>
      <c r="C12194" s="9">
        <f>_xlfn.XLOOKUP(B12194,Carriers[Code],Carriers[Airline])</f>
        <v/>
      </c>
      <c r="D12194" t="n">
        <v>322</v>
      </c>
      <c r="E12194" t="inlineStr">
        <is>
          <t>ATL</t>
        </is>
      </c>
      <c r="F12194" s="10" t="n">
        <v>1355</v>
      </c>
      <c r="G12194" t="inlineStr">
        <is>
          <t>1300-1359</t>
        </is>
      </c>
      <c r="H12194" s="9">
        <f>INT(F12194/100)</f>
        <v/>
      </c>
      <c r="I12194" t="n">
        <v>-2</v>
      </c>
      <c r="J12194" t="n">
        <v>0</v>
      </c>
      <c r="K12194" t="n">
        <v>-27</v>
      </c>
      <c r="L12194" t="n">
        <v>0</v>
      </c>
      <c r="M12194" t="n">
        <v>0</v>
      </c>
      <c r="O12194" t="n">
        <v>0</v>
      </c>
    </row>
    <row r="12195">
      <c r="A12195" s="8" t="n">
        <v>46232</v>
      </c>
      <c r="B12195" t="inlineStr">
        <is>
          <t>YX</t>
        </is>
      </c>
      <c r="C12195" s="9">
        <f>_xlfn.XLOOKUP(B12195,Carriers[Code],Carriers[Airline])</f>
        <v/>
      </c>
      <c r="D12195" t="n">
        <v>4440</v>
      </c>
      <c r="E12195" t="inlineStr">
        <is>
          <t>BUF</t>
        </is>
      </c>
      <c r="F12195" s="10" t="n">
        <v>1355</v>
      </c>
      <c r="G12195" t="inlineStr">
        <is>
          <t>1300-1359</t>
        </is>
      </c>
      <c r="H12195" s="9">
        <f>INT(F12195/100)</f>
        <v/>
      </c>
      <c r="I12195" t="n">
        <v>-7</v>
      </c>
      <c r="J12195" t="n">
        <v>0</v>
      </c>
      <c r="K12195" t="n">
        <v>-28</v>
      </c>
      <c r="L12195" t="n">
        <v>0</v>
      </c>
      <c r="M12195" t="n">
        <v>0</v>
      </c>
      <c r="O12195" t="n">
        <v>0</v>
      </c>
    </row>
    <row r="12196">
      <c r="A12196" s="8" t="n">
        <v>46232</v>
      </c>
      <c r="B12196" t="inlineStr">
        <is>
          <t>MQ</t>
        </is>
      </c>
      <c r="C12196" s="9">
        <f>_xlfn.XLOOKUP(B12196,Carriers[Code],Carriers[Airline])</f>
        <v/>
      </c>
      <c r="D12196" t="n">
        <v>3711</v>
      </c>
      <c r="E12196" t="inlineStr">
        <is>
          <t>ORD</t>
        </is>
      </c>
      <c r="F12196" s="10" t="n">
        <v>1356</v>
      </c>
      <c r="G12196" t="inlineStr">
        <is>
          <t>1300-1359</t>
        </is>
      </c>
      <c r="H12196" s="9">
        <f>INT(F12196/100)</f>
        <v/>
      </c>
      <c r="I12196" t="n">
        <v>-3</v>
      </c>
      <c r="J12196" t="n">
        <v>0</v>
      </c>
      <c r="K12196" t="n">
        <v>-27</v>
      </c>
      <c r="L12196" t="n">
        <v>0</v>
      </c>
      <c r="M12196" t="n">
        <v>0</v>
      </c>
      <c r="O12196" t="n">
        <v>0</v>
      </c>
    </row>
    <row r="12197">
      <c r="A12197" s="8" t="n">
        <v>46232</v>
      </c>
      <c r="B12197" t="inlineStr">
        <is>
          <t>MQ</t>
        </is>
      </c>
      <c r="C12197" s="9">
        <f>_xlfn.XLOOKUP(B12197,Carriers[Code],Carriers[Airline])</f>
        <v/>
      </c>
      <c r="D12197" t="n">
        <v>3438</v>
      </c>
      <c r="E12197" t="inlineStr">
        <is>
          <t>SDF</t>
        </is>
      </c>
      <c r="F12197" s="10" t="n">
        <v>1359</v>
      </c>
      <c r="G12197" t="inlineStr">
        <is>
          <t>1300-1359</t>
        </is>
      </c>
      <c r="H12197" s="9">
        <f>INT(F12197/100)</f>
        <v/>
      </c>
      <c r="I12197" t="n">
        <v>26</v>
      </c>
      <c r="J12197" t="n">
        <v>1</v>
      </c>
      <c r="K12197" t="n">
        <v>2</v>
      </c>
      <c r="L12197" t="n">
        <v>0</v>
      </c>
      <c r="M12197" t="n">
        <v>0</v>
      </c>
      <c r="O12197" t="n">
        <v>0</v>
      </c>
    </row>
    <row r="12198">
      <c r="A12198" s="8" t="n">
        <v>46232</v>
      </c>
      <c r="B12198" t="inlineStr">
        <is>
          <t>YX</t>
        </is>
      </c>
      <c r="C12198" s="9">
        <f>_xlfn.XLOOKUP(B12198,Carriers[Code],Carriers[Airline])</f>
        <v/>
      </c>
      <c r="D12198" t="n">
        <v>5627</v>
      </c>
      <c r="E12198" t="inlineStr">
        <is>
          <t>IND</t>
        </is>
      </c>
      <c r="F12198" s="10" t="n">
        <v>1359</v>
      </c>
      <c r="G12198" t="inlineStr">
        <is>
          <t>1300-1359</t>
        </is>
      </c>
      <c r="H12198" s="9">
        <f>INT(F12198/100)</f>
        <v/>
      </c>
      <c r="I12198" t="n">
        <v>8</v>
      </c>
      <c r="J12198" t="n">
        <v>0</v>
      </c>
      <c r="K12198" t="n">
        <v>-9</v>
      </c>
      <c r="L12198" t="n">
        <v>0</v>
      </c>
      <c r="M12198" t="n">
        <v>0</v>
      </c>
      <c r="O12198" t="n">
        <v>0</v>
      </c>
    </row>
    <row r="12199">
      <c r="A12199" s="8" t="n">
        <v>46232</v>
      </c>
      <c r="B12199" t="inlineStr">
        <is>
          <t>YX</t>
        </is>
      </c>
      <c r="C12199" s="9">
        <f>_xlfn.XLOOKUP(B12199,Carriers[Code],Carriers[Airline])</f>
        <v/>
      </c>
      <c r="D12199" t="n">
        <v>5730</v>
      </c>
      <c r="E12199" t="inlineStr">
        <is>
          <t>LGA</t>
        </is>
      </c>
      <c r="F12199" s="10" t="n">
        <v>1400</v>
      </c>
      <c r="G12199" t="inlineStr">
        <is>
          <t>1400-1459</t>
        </is>
      </c>
      <c r="H12199" s="9">
        <f>INT(F12199/100)</f>
        <v/>
      </c>
      <c r="I12199" t="n">
        <v>-8</v>
      </c>
      <c r="J12199" t="n">
        <v>0</v>
      </c>
      <c r="K12199" t="n">
        <v>-11</v>
      </c>
      <c r="L12199" t="n">
        <v>0</v>
      </c>
      <c r="M12199" t="n">
        <v>0</v>
      </c>
      <c r="O12199" t="n">
        <v>0</v>
      </c>
    </row>
    <row r="12200">
      <c r="A12200" s="8" t="n">
        <v>46232</v>
      </c>
      <c r="B12200" t="inlineStr">
        <is>
          <t>YX</t>
        </is>
      </c>
      <c r="C12200" s="9">
        <f>_xlfn.XLOOKUP(B12200,Carriers[Code],Carriers[Airline])</f>
        <v/>
      </c>
      <c r="D12200" t="n">
        <v>4375</v>
      </c>
      <c r="E12200" t="inlineStr">
        <is>
          <t>LGA</t>
        </is>
      </c>
      <c r="F12200" s="10" t="n">
        <v>1404</v>
      </c>
      <c r="G12200" t="inlineStr">
        <is>
          <t>1400-1459</t>
        </is>
      </c>
      <c r="H12200" s="9">
        <f>INT(F12200/100)</f>
        <v/>
      </c>
      <c r="I12200" t="n">
        <v>-4</v>
      </c>
      <c r="J12200" t="n">
        <v>0</v>
      </c>
      <c r="K12200" t="n">
        <v>7</v>
      </c>
      <c r="L12200" t="n">
        <v>0</v>
      </c>
      <c r="M12200" t="n">
        <v>0</v>
      </c>
      <c r="O12200" t="n">
        <v>0</v>
      </c>
    </row>
    <row r="12201">
      <c r="A12201" s="8" t="n">
        <v>46232</v>
      </c>
      <c r="B12201" t="inlineStr">
        <is>
          <t>YX</t>
        </is>
      </c>
      <c r="C12201" s="9">
        <f>_xlfn.XLOOKUP(B12201,Carriers[Code],Carriers[Airline])</f>
        <v/>
      </c>
      <c r="D12201" t="n">
        <v>5821</v>
      </c>
      <c r="E12201" t="inlineStr">
        <is>
          <t>TVC</t>
        </is>
      </c>
      <c r="F12201" s="10" t="n">
        <v>1406</v>
      </c>
      <c r="G12201" t="inlineStr">
        <is>
          <t>1400-1459</t>
        </is>
      </c>
      <c r="H12201" s="9">
        <f>INT(F12201/100)</f>
        <v/>
      </c>
      <c r="I12201" t="n">
        <v>9</v>
      </c>
      <c r="J12201" t="n">
        <v>0</v>
      </c>
      <c r="K12201" t="n">
        <v>-3</v>
      </c>
      <c r="L12201" t="n">
        <v>0</v>
      </c>
      <c r="M12201" t="n">
        <v>0</v>
      </c>
      <c r="O12201" t="n">
        <v>0</v>
      </c>
    </row>
    <row r="12202">
      <c r="A12202" s="8" t="n">
        <v>46232</v>
      </c>
      <c r="B12202" t="inlineStr">
        <is>
          <t>YX</t>
        </is>
      </c>
      <c r="C12202" s="9">
        <f>_xlfn.XLOOKUP(B12202,Carriers[Code],Carriers[Airline])</f>
        <v/>
      </c>
      <c r="D12202" t="n">
        <v>5789</v>
      </c>
      <c r="E12202" t="inlineStr">
        <is>
          <t>CVG</t>
        </is>
      </c>
      <c r="F12202" s="10" t="n">
        <v>1412</v>
      </c>
      <c r="G12202" t="inlineStr">
        <is>
          <t>1400-1459</t>
        </is>
      </c>
      <c r="H12202" s="9">
        <f>INT(F12202/100)</f>
        <v/>
      </c>
      <c r="I12202" t="n">
        <v>-1</v>
      </c>
      <c r="J12202" t="n">
        <v>0</v>
      </c>
      <c r="K12202" t="n">
        <v>-22</v>
      </c>
      <c r="L12202" t="n">
        <v>0</v>
      </c>
      <c r="M12202" t="n">
        <v>0</v>
      </c>
      <c r="O12202" t="n">
        <v>0</v>
      </c>
    </row>
    <row r="12203">
      <c r="A12203" s="8" t="n">
        <v>46232</v>
      </c>
      <c r="B12203" t="inlineStr">
        <is>
          <t>YX</t>
        </is>
      </c>
      <c r="C12203" s="9">
        <f>_xlfn.XLOOKUP(B12203,Carriers[Code],Carriers[Airline])</f>
        <v/>
      </c>
      <c r="D12203" t="n">
        <v>5837</v>
      </c>
      <c r="E12203" t="inlineStr">
        <is>
          <t>CLT</t>
        </is>
      </c>
      <c r="F12203" s="10" t="n">
        <v>1413</v>
      </c>
      <c r="G12203" t="inlineStr">
        <is>
          <t>1400-1459</t>
        </is>
      </c>
      <c r="H12203" s="9">
        <f>INT(F12203/100)</f>
        <v/>
      </c>
      <c r="I12203" t="n">
        <v>-4</v>
      </c>
      <c r="J12203" t="n">
        <v>0</v>
      </c>
      <c r="K12203" t="n">
        <v>-25</v>
      </c>
      <c r="L12203" t="n">
        <v>0</v>
      </c>
      <c r="M12203" t="n">
        <v>0</v>
      </c>
      <c r="O12203" t="n">
        <v>0</v>
      </c>
    </row>
    <row r="12204">
      <c r="A12204" s="8" t="n">
        <v>46232</v>
      </c>
      <c r="B12204" t="inlineStr">
        <is>
          <t>UA</t>
        </is>
      </c>
      <c r="C12204" s="9">
        <f>_xlfn.XLOOKUP(B12204,Carriers[Code],Carriers[Airline])</f>
        <v/>
      </c>
      <c r="D12204" t="n">
        <v>721</v>
      </c>
      <c r="E12204" t="inlineStr">
        <is>
          <t>IAD</t>
        </is>
      </c>
      <c r="F12204" s="10" t="n">
        <v>1415</v>
      </c>
      <c r="G12204" t="inlineStr">
        <is>
          <t>1400-1459</t>
        </is>
      </c>
      <c r="H12204" s="9">
        <f>INT(F12204/100)</f>
        <v/>
      </c>
      <c r="I12204" t="n">
        <v>46</v>
      </c>
      <c r="J12204" t="n">
        <v>1</v>
      </c>
      <c r="K12204" t="n">
        <v>40</v>
      </c>
      <c r="L12204" t="n">
        <v>1</v>
      </c>
      <c r="M12204" t="n">
        <v>0</v>
      </c>
      <c r="O12204" t="n">
        <v>0</v>
      </c>
      <c r="P12204" t="n">
        <v>9</v>
      </c>
      <c r="Q12204" t="n">
        <v>0</v>
      </c>
      <c r="R12204" t="n">
        <v>0</v>
      </c>
      <c r="S12204" t="n">
        <v>0</v>
      </c>
      <c r="T12204" t="n">
        <v>31</v>
      </c>
    </row>
    <row r="12205">
      <c r="A12205" s="8" t="n">
        <v>46232</v>
      </c>
      <c r="B12205" t="inlineStr">
        <is>
          <t>WN</t>
        </is>
      </c>
      <c r="C12205" s="9">
        <f>_xlfn.XLOOKUP(B12205,Carriers[Code],Carriers[Airline])</f>
        <v/>
      </c>
      <c r="D12205" t="n">
        <v>743</v>
      </c>
      <c r="E12205" t="inlineStr">
        <is>
          <t>MCI</t>
        </is>
      </c>
      <c r="F12205" s="10" t="n">
        <v>1415</v>
      </c>
      <c r="G12205" t="inlineStr">
        <is>
          <t>1400-1459</t>
        </is>
      </c>
      <c r="H12205" s="9">
        <f>INT(F12205/100)</f>
        <v/>
      </c>
      <c r="I12205" t="n">
        <v>88</v>
      </c>
      <c r="J12205" t="n">
        <v>1</v>
      </c>
      <c r="K12205" t="n">
        <v>84</v>
      </c>
      <c r="L12205" t="n">
        <v>1</v>
      </c>
      <c r="M12205" t="n">
        <v>0</v>
      </c>
      <c r="O12205" t="n">
        <v>0</v>
      </c>
      <c r="P12205" t="n">
        <v>26</v>
      </c>
      <c r="Q12205" t="n">
        <v>0</v>
      </c>
      <c r="R12205" t="n">
        <v>0</v>
      </c>
      <c r="S12205" t="n">
        <v>0</v>
      </c>
      <c r="T12205" t="n">
        <v>58</v>
      </c>
    </row>
    <row r="12206">
      <c r="A12206" s="8" t="n">
        <v>46232</v>
      </c>
      <c r="B12206" t="inlineStr">
        <is>
          <t>YX</t>
        </is>
      </c>
      <c r="C12206" s="9">
        <f>_xlfn.XLOOKUP(B12206,Carriers[Code],Carriers[Airline])</f>
        <v/>
      </c>
      <c r="D12206" t="n">
        <v>5682</v>
      </c>
      <c r="E12206" t="inlineStr">
        <is>
          <t>DCA</t>
        </is>
      </c>
      <c r="F12206" s="10" t="n">
        <v>1420</v>
      </c>
      <c r="G12206" t="inlineStr">
        <is>
          <t>1400-1459</t>
        </is>
      </c>
      <c r="H12206" s="9">
        <f>INT(F12206/100)</f>
        <v/>
      </c>
      <c r="I12206" t="n">
        <v>0</v>
      </c>
      <c r="J12206" t="n">
        <v>0</v>
      </c>
      <c r="K12206" t="n">
        <v>8</v>
      </c>
      <c r="L12206" t="n">
        <v>0</v>
      </c>
      <c r="M12206" t="n">
        <v>0</v>
      </c>
      <c r="O12206" t="n">
        <v>0</v>
      </c>
    </row>
    <row r="12207">
      <c r="A12207" s="8" t="n">
        <v>46232</v>
      </c>
      <c r="B12207" t="inlineStr">
        <is>
          <t>B6</t>
        </is>
      </c>
      <c r="C12207" s="9">
        <f>_xlfn.XLOOKUP(B12207,Carriers[Code],Carriers[Airline])</f>
        <v/>
      </c>
      <c r="D12207" t="n">
        <v>639</v>
      </c>
      <c r="E12207" t="inlineStr">
        <is>
          <t>AUS</t>
        </is>
      </c>
      <c r="F12207" s="10" t="n">
        <v>1421</v>
      </c>
      <c r="G12207" t="inlineStr">
        <is>
          <t>1400-1459</t>
        </is>
      </c>
      <c r="H12207" s="9">
        <f>INT(F12207/100)</f>
        <v/>
      </c>
      <c r="I12207" t="n">
        <v>-3</v>
      </c>
      <c r="J12207" t="n">
        <v>0</v>
      </c>
      <c r="K12207" t="n">
        <v>-26</v>
      </c>
      <c r="L12207" t="n">
        <v>0</v>
      </c>
      <c r="M12207" t="n">
        <v>0</v>
      </c>
      <c r="O12207" t="n">
        <v>0</v>
      </c>
    </row>
    <row r="12208">
      <c r="A12208" s="8" t="n">
        <v>46232</v>
      </c>
      <c r="B12208" t="inlineStr">
        <is>
          <t>WN</t>
        </is>
      </c>
      <c r="C12208" s="9">
        <f>_xlfn.XLOOKUP(B12208,Carriers[Code],Carriers[Airline])</f>
        <v/>
      </c>
      <c r="D12208" t="n">
        <v>2247</v>
      </c>
      <c r="E12208" t="inlineStr">
        <is>
          <t>BWI</t>
        </is>
      </c>
      <c r="F12208" s="10" t="n">
        <v>1425</v>
      </c>
      <c r="G12208" t="inlineStr">
        <is>
          <t>1400-1459</t>
        </is>
      </c>
      <c r="H12208" s="9">
        <f>INT(F12208/100)</f>
        <v/>
      </c>
      <c r="I12208" t="n">
        <v>14</v>
      </c>
      <c r="J12208" t="n">
        <v>0</v>
      </c>
      <c r="K12208" t="n">
        <v>-1</v>
      </c>
      <c r="L12208" t="n">
        <v>0</v>
      </c>
      <c r="M12208" t="n">
        <v>0</v>
      </c>
      <c r="O12208" t="n">
        <v>0</v>
      </c>
    </row>
    <row r="12209">
      <c r="A12209" s="8" t="n">
        <v>46232</v>
      </c>
      <c r="B12209" t="inlineStr">
        <is>
          <t>AA</t>
        </is>
      </c>
      <c r="C12209" s="9">
        <f>_xlfn.XLOOKUP(B12209,Carriers[Code],Carriers[Airline])</f>
        <v/>
      </c>
      <c r="D12209" t="n">
        <v>1611</v>
      </c>
      <c r="E12209" t="inlineStr">
        <is>
          <t>CLT</t>
        </is>
      </c>
      <c r="F12209" s="10" t="n">
        <v>1426</v>
      </c>
      <c r="G12209" t="inlineStr">
        <is>
          <t>1400-1459</t>
        </is>
      </c>
      <c r="H12209" s="9">
        <f>INT(F12209/100)</f>
        <v/>
      </c>
      <c r="I12209" t="n">
        <v>3</v>
      </c>
      <c r="J12209" t="n">
        <v>0</v>
      </c>
      <c r="K12209" t="n">
        <v>-4</v>
      </c>
      <c r="L12209" t="n">
        <v>0</v>
      </c>
      <c r="M12209" t="n">
        <v>0</v>
      </c>
      <c r="O12209" t="n">
        <v>0</v>
      </c>
    </row>
    <row r="12210">
      <c r="A12210" s="8" t="n">
        <v>46232</v>
      </c>
      <c r="B12210" t="inlineStr">
        <is>
          <t>AA</t>
        </is>
      </c>
      <c r="C12210" s="9">
        <f>_xlfn.XLOOKUP(B12210,Carriers[Code],Carriers[Airline])</f>
        <v/>
      </c>
      <c r="D12210" t="n">
        <v>820</v>
      </c>
      <c r="E12210" t="inlineStr">
        <is>
          <t>DFW</t>
        </is>
      </c>
      <c r="F12210" s="10" t="n">
        <v>1427</v>
      </c>
      <c r="G12210" t="inlineStr">
        <is>
          <t>1400-1459</t>
        </is>
      </c>
      <c r="H12210" s="9">
        <f>INT(F12210/100)</f>
        <v/>
      </c>
      <c r="I12210" t="n">
        <v>19</v>
      </c>
      <c r="J12210" t="n">
        <v>1</v>
      </c>
      <c r="K12210" t="n">
        <v>-9</v>
      </c>
      <c r="L12210" t="n">
        <v>0</v>
      </c>
      <c r="M12210" t="n">
        <v>0</v>
      </c>
      <c r="O12210" t="n">
        <v>0</v>
      </c>
    </row>
    <row r="12211">
      <c r="A12211" s="8" t="n">
        <v>46232</v>
      </c>
      <c r="B12211" t="inlineStr">
        <is>
          <t>B6</t>
        </is>
      </c>
      <c r="C12211" s="9">
        <f>_xlfn.XLOOKUP(B12211,Carriers[Code],Carriers[Airline])</f>
        <v/>
      </c>
      <c r="D12211" t="n">
        <v>933</v>
      </c>
      <c r="E12211" t="inlineStr">
        <is>
          <t>IAH</t>
        </is>
      </c>
      <c r="F12211" s="10" t="n">
        <v>1429</v>
      </c>
      <c r="G12211" t="inlineStr">
        <is>
          <t>1400-1459</t>
        </is>
      </c>
      <c r="H12211" s="9">
        <f>INT(F12211/100)</f>
        <v/>
      </c>
      <c r="M12211" t="n">
        <v>1</v>
      </c>
      <c r="N12211" t="inlineStr">
        <is>
          <t>A</t>
        </is>
      </c>
      <c r="O12211" t="n">
        <v>0</v>
      </c>
    </row>
    <row r="12212">
      <c r="A12212" s="8" t="n">
        <v>46232</v>
      </c>
      <c r="B12212" t="inlineStr">
        <is>
          <t>UA</t>
        </is>
      </c>
      <c r="C12212" s="9">
        <f>_xlfn.XLOOKUP(B12212,Carriers[Code],Carriers[Airline])</f>
        <v/>
      </c>
      <c r="D12212" t="n">
        <v>1076</v>
      </c>
      <c r="E12212" t="inlineStr">
        <is>
          <t>EWR</t>
        </is>
      </c>
      <c r="F12212" s="10" t="n">
        <v>1430</v>
      </c>
      <c r="G12212" t="inlineStr">
        <is>
          <t>1400-1459</t>
        </is>
      </c>
      <c r="H12212" s="9">
        <f>INT(F12212/100)</f>
        <v/>
      </c>
      <c r="I12212" t="n">
        <v>-3</v>
      </c>
      <c r="J12212" t="n">
        <v>0</v>
      </c>
      <c r="K12212" t="n">
        <v>-10</v>
      </c>
      <c r="L12212" t="n">
        <v>0</v>
      </c>
      <c r="M12212" t="n">
        <v>0</v>
      </c>
      <c r="O12212" t="n">
        <v>0</v>
      </c>
    </row>
    <row r="12213">
      <c r="A12213" s="8" t="n">
        <v>46232</v>
      </c>
      <c r="B12213" t="inlineStr">
        <is>
          <t>WN</t>
        </is>
      </c>
      <c r="C12213" s="9">
        <f>_xlfn.XLOOKUP(B12213,Carriers[Code],Carriers[Airline])</f>
        <v/>
      </c>
      <c r="D12213" t="n">
        <v>725</v>
      </c>
      <c r="E12213" t="inlineStr">
        <is>
          <t>BNA</t>
        </is>
      </c>
      <c r="F12213" s="10" t="n">
        <v>1430</v>
      </c>
      <c r="G12213" t="inlineStr">
        <is>
          <t>1400-1459</t>
        </is>
      </c>
      <c r="H12213" s="9">
        <f>INT(F12213/100)</f>
        <v/>
      </c>
      <c r="I12213" t="n">
        <v>58</v>
      </c>
      <c r="J12213" t="n">
        <v>1</v>
      </c>
      <c r="K12213" t="n">
        <v>48</v>
      </c>
      <c r="L12213" t="n">
        <v>1</v>
      </c>
      <c r="M12213" t="n">
        <v>0</v>
      </c>
      <c r="O12213" t="n">
        <v>0</v>
      </c>
      <c r="P12213" t="n">
        <v>19</v>
      </c>
      <c r="Q12213" t="n">
        <v>0</v>
      </c>
      <c r="R12213" t="n">
        <v>0</v>
      </c>
      <c r="S12213" t="n">
        <v>0</v>
      </c>
      <c r="T12213" t="n">
        <v>29</v>
      </c>
    </row>
    <row r="12214">
      <c r="A12214" s="8" t="n">
        <v>46232</v>
      </c>
      <c r="B12214" t="inlineStr">
        <is>
          <t>YX</t>
        </is>
      </c>
      <c r="C12214" s="9">
        <f>_xlfn.XLOOKUP(B12214,Carriers[Code],Carriers[Airline])</f>
        <v/>
      </c>
      <c r="D12214" t="n">
        <v>5653</v>
      </c>
      <c r="E12214" t="inlineStr">
        <is>
          <t>CMH</t>
        </is>
      </c>
      <c r="F12214" s="10" t="n">
        <v>1438</v>
      </c>
      <c r="G12214" t="inlineStr">
        <is>
          <t>1400-1459</t>
        </is>
      </c>
      <c r="H12214" s="9">
        <f>INT(F12214/100)</f>
        <v/>
      </c>
      <c r="I12214" t="n">
        <v>72</v>
      </c>
      <c r="J12214" t="n">
        <v>1</v>
      </c>
      <c r="K12214" t="n">
        <v>49</v>
      </c>
      <c r="L12214" t="n">
        <v>1</v>
      </c>
      <c r="M12214" t="n">
        <v>0</v>
      </c>
      <c r="O12214" t="n">
        <v>0</v>
      </c>
      <c r="P12214" t="n">
        <v>49</v>
      </c>
      <c r="Q12214" t="n">
        <v>0</v>
      </c>
      <c r="R12214" t="n">
        <v>0</v>
      </c>
      <c r="S12214" t="n">
        <v>0</v>
      </c>
      <c r="T12214" t="n">
        <v>0</v>
      </c>
    </row>
    <row r="12215">
      <c r="A12215" s="8" t="n">
        <v>46232</v>
      </c>
      <c r="B12215" t="inlineStr">
        <is>
          <t>DL</t>
        </is>
      </c>
      <c r="C12215" s="9">
        <f>_xlfn.XLOOKUP(B12215,Carriers[Code],Carriers[Airline])</f>
        <v/>
      </c>
      <c r="D12215" t="n">
        <v>2677</v>
      </c>
      <c r="E12215" t="inlineStr">
        <is>
          <t>BNA</t>
        </is>
      </c>
      <c r="F12215" s="10" t="n">
        <v>1440</v>
      </c>
      <c r="G12215" t="inlineStr">
        <is>
          <t>1400-1459</t>
        </is>
      </c>
      <c r="H12215" s="9">
        <f>INT(F12215/100)</f>
        <v/>
      </c>
      <c r="I12215" t="n">
        <v>-7</v>
      </c>
      <c r="J12215" t="n">
        <v>0</v>
      </c>
      <c r="K12215" t="n">
        <v>-25</v>
      </c>
      <c r="L12215" t="n">
        <v>0</v>
      </c>
      <c r="M12215" t="n">
        <v>0</v>
      </c>
      <c r="O12215" t="n">
        <v>0</v>
      </c>
    </row>
    <row r="12216">
      <c r="A12216" s="8" t="n">
        <v>46232</v>
      </c>
      <c r="B12216" t="inlineStr">
        <is>
          <t>DL</t>
        </is>
      </c>
      <c r="C12216" s="9">
        <f>_xlfn.XLOOKUP(B12216,Carriers[Code],Carriers[Airline])</f>
        <v/>
      </c>
      <c r="D12216" t="n">
        <v>1127</v>
      </c>
      <c r="E12216" t="inlineStr">
        <is>
          <t>MSP</t>
        </is>
      </c>
      <c r="F12216" s="10" t="n">
        <v>1452</v>
      </c>
      <c r="G12216" t="inlineStr">
        <is>
          <t>1400-1459</t>
        </is>
      </c>
      <c r="H12216" s="9">
        <f>INT(F12216/100)</f>
        <v/>
      </c>
      <c r="I12216" t="n">
        <v>-2</v>
      </c>
      <c r="J12216" t="n">
        <v>0</v>
      </c>
      <c r="K12216" t="n">
        <v>-28</v>
      </c>
      <c r="L12216" t="n">
        <v>0</v>
      </c>
      <c r="M12216" t="n">
        <v>0</v>
      </c>
      <c r="O12216" t="n">
        <v>0</v>
      </c>
    </row>
    <row r="12217">
      <c r="A12217" s="8" t="n">
        <v>46232</v>
      </c>
      <c r="B12217" t="inlineStr">
        <is>
          <t>YX</t>
        </is>
      </c>
      <c r="C12217" s="9">
        <f>_xlfn.XLOOKUP(B12217,Carriers[Code],Carriers[Airline])</f>
        <v/>
      </c>
      <c r="D12217" t="n">
        <v>5641</v>
      </c>
      <c r="E12217" t="inlineStr">
        <is>
          <t>CLE</t>
        </is>
      </c>
      <c r="F12217" s="10" t="n">
        <v>1454</v>
      </c>
      <c r="G12217" t="inlineStr">
        <is>
          <t>1400-1459</t>
        </is>
      </c>
      <c r="H12217" s="9">
        <f>INT(F12217/100)</f>
        <v/>
      </c>
      <c r="I12217" t="n">
        <v>15</v>
      </c>
      <c r="J12217" t="n">
        <v>1</v>
      </c>
      <c r="K12217" t="n">
        <v>-2</v>
      </c>
      <c r="L12217" t="n">
        <v>0</v>
      </c>
      <c r="M12217" t="n">
        <v>0</v>
      </c>
      <c r="O12217" t="n">
        <v>0</v>
      </c>
    </row>
    <row r="12218">
      <c r="A12218" s="8" t="n">
        <v>46232</v>
      </c>
      <c r="B12218" t="inlineStr">
        <is>
          <t>YX</t>
        </is>
      </c>
      <c r="C12218" s="9">
        <f>_xlfn.XLOOKUP(B12218,Carriers[Code],Carriers[Airline])</f>
        <v/>
      </c>
      <c r="D12218" t="n">
        <v>5736</v>
      </c>
      <c r="E12218" t="inlineStr">
        <is>
          <t>LGA</t>
        </is>
      </c>
      <c r="F12218" s="10" t="n">
        <v>1500</v>
      </c>
      <c r="G12218" t="inlineStr">
        <is>
          <t>1500-1559</t>
        </is>
      </c>
      <c r="H12218" s="9">
        <f>INT(F12218/100)</f>
        <v/>
      </c>
      <c r="I12218" t="n">
        <v>91</v>
      </c>
      <c r="J12218" t="n">
        <v>1</v>
      </c>
      <c r="K12218" t="n">
        <v>157</v>
      </c>
      <c r="L12218" t="n">
        <v>1</v>
      </c>
      <c r="M12218" t="n">
        <v>0</v>
      </c>
      <c r="O12218" t="n">
        <v>0</v>
      </c>
      <c r="P12218" t="n">
        <v>91</v>
      </c>
      <c r="Q12218" t="n">
        <v>0</v>
      </c>
      <c r="R12218" t="n">
        <v>66</v>
      </c>
      <c r="S12218" t="n">
        <v>0</v>
      </c>
      <c r="T12218" t="n">
        <v>0</v>
      </c>
    </row>
    <row r="12219">
      <c r="A12219" s="8" t="n">
        <v>46232</v>
      </c>
      <c r="B12219" t="inlineStr">
        <is>
          <t>AA</t>
        </is>
      </c>
      <c r="C12219" s="9">
        <f>_xlfn.XLOOKUP(B12219,Carriers[Code],Carriers[Airline])</f>
        <v/>
      </c>
      <c r="D12219" t="n">
        <v>2882</v>
      </c>
      <c r="E12219" t="inlineStr">
        <is>
          <t>PHL</t>
        </is>
      </c>
      <c r="F12219" s="10" t="n">
        <v>1503</v>
      </c>
      <c r="G12219" t="inlineStr">
        <is>
          <t>1500-1559</t>
        </is>
      </c>
      <c r="H12219" s="9">
        <f>INT(F12219/100)</f>
        <v/>
      </c>
      <c r="I12219" t="n">
        <v>76</v>
      </c>
      <c r="J12219" t="n">
        <v>1</v>
      </c>
      <c r="K12219" t="n">
        <v>66</v>
      </c>
      <c r="L12219" t="n">
        <v>1</v>
      </c>
      <c r="M12219" t="n">
        <v>0</v>
      </c>
      <c r="O12219" t="n">
        <v>0</v>
      </c>
      <c r="P12219" t="n">
        <v>3</v>
      </c>
      <c r="Q12219" t="n">
        <v>0</v>
      </c>
      <c r="R12219" t="n">
        <v>0</v>
      </c>
      <c r="S12219" t="n">
        <v>0</v>
      </c>
      <c r="T12219" t="n">
        <v>63</v>
      </c>
    </row>
    <row r="12220">
      <c r="A12220" s="8" t="n">
        <v>46232</v>
      </c>
      <c r="B12220" t="inlineStr">
        <is>
          <t>DL</t>
        </is>
      </c>
      <c r="C12220" s="9">
        <f>_xlfn.XLOOKUP(B12220,Carriers[Code],Carriers[Airline])</f>
        <v/>
      </c>
      <c r="D12220" t="n">
        <v>638</v>
      </c>
      <c r="E12220" t="inlineStr">
        <is>
          <t>ATL</t>
        </is>
      </c>
      <c r="F12220" s="10" t="n">
        <v>1510</v>
      </c>
      <c r="G12220" t="inlineStr">
        <is>
          <t>1500-1559</t>
        </is>
      </c>
      <c r="H12220" s="9">
        <f>INT(F12220/100)</f>
        <v/>
      </c>
      <c r="I12220" t="n">
        <v>2</v>
      </c>
      <c r="J12220" t="n">
        <v>0</v>
      </c>
      <c r="K12220" t="n">
        <v>-27</v>
      </c>
      <c r="L12220" t="n">
        <v>0</v>
      </c>
      <c r="M12220" t="n">
        <v>0</v>
      </c>
      <c r="O12220" t="n">
        <v>0</v>
      </c>
    </row>
    <row r="12221">
      <c r="A12221" s="8" t="n">
        <v>46232</v>
      </c>
      <c r="B12221" t="inlineStr">
        <is>
          <t>UA</t>
        </is>
      </c>
      <c r="C12221" s="9">
        <f>_xlfn.XLOOKUP(B12221,Carriers[Code],Carriers[Airline])</f>
        <v/>
      </c>
      <c r="D12221" t="n">
        <v>2297</v>
      </c>
      <c r="E12221" t="inlineStr">
        <is>
          <t>DEN</t>
        </is>
      </c>
      <c r="F12221" s="10" t="n">
        <v>1510</v>
      </c>
      <c r="G12221" t="inlineStr">
        <is>
          <t>1500-1559</t>
        </is>
      </c>
      <c r="H12221" s="9">
        <f>INT(F12221/100)</f>
        <v/>
      </c>
      <c r="I12221" t="n">
        <v>1</v>
      </c>
      <c r="J12221" t="n">
        <v>0</v>
      </c>
      <c r="M12221" t="n">
        <v>0</v>
      </c>
      <c r="O12221" t="n">
        <v>1</v>
      </c>
    </row>
    <row r="12222">
      <c r="A12222" s="8" t="n">
        <v>46232</v>
      </c>
      <c r="B12222" t="inlineStr">
        <is>
          <t>YX</t>
        </is>
      </c>
      <c r="C12222" s="9">
        <f>_xlfn.XLOOKUP(B12222,Carriers[Code],Carriers[Airline])</f>
        <v/>
      </c>
      <c r="D12222" t="n">
        <v>5706</v>
      </c>
      <c r="E12222" t="inlineStr">
        <is>
          <t>PHL</t>
        </is>
      </c>
      <c r="F12222" s="10" t="n">
        <v>1510</v>
      </c>
      <c r="G12222" t="inlineStr">
        <is>
          <t>1500-1559</t>
        </is>
      </c>
      <c r="H12222" s="9">
        <f>INT(F12222/100)</f>
        <v/>
      </c>
      <c r="I12222" t="n">
        <v>17</v>
      </c>
      <c r="J12222" t="n">
        <v>1</v>
      </c>
      <c r="K12222" t="n">
        <v>5</v>
      </c>
      <c r="L12222" t="n">
        <v>0</v>
      </c>
      <c r="M12222" t="n">
        <v>0</v>
      </c>
      <c r="O12222" t="n">
        <v>0</v>
      </c>
    </row>
    <row r="12223">
      <c r="A12223" s="8" t="n">
        <v>46232</v>
      </c>
      <c r="B12223" t="inlineStr">
        <is>
          <t>UA</t>
        </is>
      </c>
      <c r="C12223" s="9">
        <f>_xlfn.XLOOKUP(B12223,Carriers[Code],Carriers[Airline])</f>
        <v/>
      </c>
      <c r="D12223" t="n">
        <v>1475</v>
      </c>
      <c r="E12223" t="inlineStr">
        <is>
          <t>ORD</t>
        </is>
      </c>
      <c r="F12223" s="10" t="n">
        <v>1513</v>
      </c>
      <c r="G12223" t="inlineStr">
        <is>
          <t>1500-1559</t>
        </is>
      </c>
      <c r="H12223" s="9">
        <f>INT(F12223/100)</f>
        <v/>
      </c>
      <c r="I12223" t="n">
        <v>60</v>
      </c>
      <c r="J12223" t="n">
        <v>1</v>
      </c>
      <c r="K12223" t="n">
        <v>62</v>
      </c>
      <c r="L12223" t="n">
        <v>1</v>
      </c>
      <c r="M12223" t="n">
        <v>0</v>
      </c>
      <c r="O12223" t="n">
        <v>0</v>
      </c>
      <c r="P12223" t="n">
        <v>14</v>
      </c>
      <c r="Q12223" t="n">
        <v>0</v>
      </c>
      <c r="R12223" t="n">
        <v>2</v>
      </c>
      <c r="S12223" t="n">
        <v>0</v>
      </c>
      <c r="T12223" t="n">
        <v>46</v>
      </c>
    </row>
    <row r="12224">
      <c r="A12224" s="8" t="n">
        <v>46232</v>
      </c>
      <c r="B12224" t="inlineStr">
        <is>
          <t>AA</t>
        </is>
      </c>
      <c r="C12224" s="9">
        <f>_xlfn.XLOOKUP(B12224,Carriers[Code],Carriers[Airline])</f>
        <v/>
      </c>
      <c r="D12224" t="n">
        <v>1565</v>
      </c>
      <c r="E12224" t="inlineStr">
        <is>
          <t>MIA</t>
        </is>
      </c>
      <c r="F12224" s="10" t="n">
        <v>1515</v>
      </c>
      <c r="G12224" t="inlineStr">
        <is>
          <t>1500-1559</t>
        </is>
      </c>
      <c r="H12224" s="9">
        <f>INT(F12224/100)</f>
        <v/>
      </c>
      <c r="I12224" t="n">
        <v>2</v>
      </c>
      <c r="J12224" t="n">
        <v>0</v>
      </c>
      <c r="K12224" t="n">
        <v>-14</v>
      </c>
      <c r="L12224" t="n">
        <v>0</v>
      </c>
      <c r="M12224" t="n">
        <v>0</v>
      </c>
      <c r="O12224" t="n">
        <v>0</v>
      </c>
    </row>
    <row r="12225">
      <c r="A12225" s="8" t="n">
        <v>46232</v>
      </c>
      <c r="B12225" t="inlineStr">
        <is>
          <t>B6</t>
        </is>
      </c>
      <c r="C12225" s="9">
        <f>_xlfn.XLOOKUP(B12225,Carriers[Code],Carriers[Airline])</f>
        <v/>
      </c>
      <c r="D12225" t="n">
        <v>897</v>
      </c>
      <c r="E12225" t="inlineStr">
        <is>
          <t>ATL</t>
        </is>
      </c>
      <c r="F12225" s="10" t="n">
        <v>1515</v>
      </c>
      <c r="G12225" t="inlineStr">
        <is>
          <t>1500-1559</t>
        </is>
      </c>
      <c r="H12225" s="9">
        <f>INT(F12225/100)</f>
        <v/>
      </c>
      <c r="I12225" t="n">
        <v>-7</v>
      </c>
      <c r="J12225" t="n">
        <v>0</v>
      </c>
      <c r="K12225" t="n">
        <v>-25</v>
      </c>
      <c r="L12225" t="n">
        <v>0</v>
      </c>
      <c r="M12225" t="n">
        <v>0</v>
      </c>
      <c r="O12225" t="n">
        <v>0</v>
      </c>
    </row>
    <row r="12226">
      <c r="A12226" s="8" t="n">
        <v>46232</v>
      </c>
      <c r="B12226" t="inlineStr">
        <is>
          <t>DL</t>
        </is>
      </c>
      <c r="C12226" s="9">
        <f>_xlfn.XLOOKUP(B12226,Carriers[Code],Carriers[Airline])</f>
        <v/>
      </c>
      <c r="D12226" t="n">
        <v>776</v>
      </c>
      <c r="E12226" t="inlineStr">
        <is>
          <t>MIA</t>
        </is>
      </c>
      <c r="F12226" s="10" t="n">
        <v>1515</v>
      </c>
      <c r="G12226" t="inlineStr">
        <is>
          <t>1500-1559</t>
        </is>
      </c>
      <c r="H12226" s="9">
        <f>INT(F12226/100)</f>
        <v/>
      </c>
      <c r="I12226" t="n">
        <v>30</v>
      </c>
      <c r="J12226" t="n">
        <v>1</v>
      </c>
      <c r="K12226" t="n">
        <v>17</v>
      </c>
      <c r="L12226" t="n">
        <v>1</v>
      </c>
      <c r="M12226" t="n">
        <v>0</v>
      </c>
      <c r="O12226" t="n">
        <v>0</v>
      </c>
      <c r="P12226" t="n">
        <v>1</v>
      </c>
      <c r="Q12226" t="n">
        <v>0</v>
      </c>
      <c r="R12226" t="n">
        <v>0</v>
      </c>
      <c r="S12226" t="n">
        <v>0</v>
      </c>
      <c r="T12226" t="n">
        <v>16</v>
      </c>
    </row>
    <row r="12227">
      <c r="A12227" s="8" t="n">
        <v>46232</v>
      </c>
      <c r="B12227" t="inlineStr">
        <is>
          <t>YX</t>
        </is>
      </c>
      <c r="C12227" s="9">
        <f>_xlfn.XLOOKUP(B12227,Carriers[Code],Carriers[Airline])</f>
        <v/>
      </c>
      <c r="D12227" t="n">
        <v>4380</v>
      </c>
      <c r="E12227" t="inlineStr">
        <is>
          <t>DCA</t>
        </is>
      </c>
      <c r="F12227" s="10" t="n">
        <v>1519</v>
      </c>
      <c r="G12227" t="inlineStr">
        <is>
          <t>1500-1559</t>
        </is>
      </c>
      <c r="H12227" s="9">
        <f>INT(F12227/100)</f>
        <v/>
      </c>
      <c r="I12227" t="n">
        <v>117</v>
      </c>
      <c r="J12227" t="n">
        <v>1</v>
      </c>
      <c r="K12227" t="n">
        <v>99</v>
      </c>
      <c r="L12227" t="n">
        <v>1</v>
      </c>
      <c r="M12227" t="n">
        <v>0</v>
      </c>
      <c r="O12227" t="n">
        <v>0</v>
      </c>
      <c r="P12227" t="n">
        <v>3</v>
      </c>
      <c r="Q12227" t="n">
        <v>0</v>
      </c>
      <c r="R12227" t="n">
        <v>0</v>
      </c>
      <c r="S12227" t="n">
        <v>0</v>
      </c>
      <c r="T12227" t="n">
        <v>96</v>
      </c>
    </row>
    <row r="12228">
      <c r="A12228" s="8" t="n">
        <v>46232</v>
      </c>
      <c r="B12228" t="inlineStr">
        <is>
          <t>B6</t>
        </is>
      </c>
      <c r="C12228" s="9">
        <f>_xlfn.XLOOKUP(B12228,Carriers[Code],Carriers[Airline])</f>
        <v/>
      </c>
      <c r="D12228" t="n">
        <v>1813</v>
      </c>
      <c r="E12228" t="inlineStr">
        <is>
          <t>ORF</t>
        </is>
      </c>
      <c r="F12228" s="10" t="n">
        <v>1527</v>
      </c>
      <c r="G12228" t="inlineStr">
        <is>
          <t>1500-1559</t>
        </is>
      </c>
      <c r="H12228" s="9">
        <f>INT(F12228/100)</f>
        <v/>
      </c>
      <c r="I12228" t="n">
        <v>52</v>
      </c>
      <c r="J12228" t="n">
        <v>1</v>
      </c>
      <c r="K12228" t="n">
        <v>43</v>
      </c>
      <c r="L12228" t="n">
        <v>1</v>
      </c>
      <c r="M12228" t="n">
        <v>0</v>
      </c>
      <c r="O12228" t="n">
        <v>0</v>
      </c>
      <c r="P12228" t="n">
        <v>0</v>
      </c>
      <c r="Q12228" t="n">
        <v>0</v>
      </c>
      <c r="R12228" t="n">
        <v>0</v>
      </c>
      <c r="S12228" t="n">
        <v>0</v>
      </c>
      <c r="T12228" t="n">
        <v>43</v>
      </c>
    </row>
    <row r="12229">
      <c r="A12229" s="8" t="n">
        <v>46232</v>
      </c>
      <c r="B12229" t="inlineStr">
        <is>
          <t>DL</t>
        </is>
      </c>
      <c r="C12229" s="9">
        <f>_xlfn.XLOOKUP(B12229,Carriers[Code],Carriers[Airline])</f>
        <v/>
      </c>
      <c r="D12229" t="n">
        <v>2887</v>
      </c>
      <c r="E12229" t="inlineStr">
        <is>
          <t>MCO</t>
        </is>
      </c>
      <c r="F12229" s="10" t="n">
        <v>1527</v>
      </c>
      <c r="G12229" t="inlineStr">
        <is>
          <t>1500-1559</t>
        </is>
      </c>
      <c r="H12229" s="9">
        <f>INT(F12229/100)</f>
        <v/>
      </c>
      <c r="I12229" t="n">
        <v>-3</v>
      </c>
      <c r="J12229" t="n">
        <v>0</v>
      </c>
      <c r="K12229" t="n">
        <v>-35</v>
      </c>
      <c r="L12229" t="n">
        <v>0</v>
      </c>
      <c r="M12229" t="n">
        <v>0</v>
      </c>
      <c r="O12229" t="n">
        <v>0</v>
      </c>
    </row>
    <row r="12230">
      <c r="A12230" s="8" t="n">
        <v>46232</v>
      </c>
      <c r="B12230" t="inlineStr">
        <is>
          <t>AA</t>
        </is>
      </c>
      <c r="C12230" s="9">
        <f>_xlfn.XLOOKUP(B12230,Carriers[Code],Carriers[Airline])</f>
        <v/>
      </c>
      <c r="D12230" t="n">
        <v>1563</v>
      </c>
      <c r="E12230" t="inlineStr">
        <is>
          <t>ORD</t>
        </is>
      </c>
      <c r="F12230" s="10" t="n">
        <v>1528</v>
      </c>
      <c r="G12230" t="inlineStr">
        <is>
          <t>1500-1559</t>
        </is>
      </c>
      <c r="H12230" s="9">
        <f>INT(F12230/100)</f>
        <v/>
      </c>
      <c r="I12230" t="n">
        <v>52</v>
      </c>
      <c r="J12230" t="n">
        <v>1</v>
      </c>
      <c r="K12230" t="n">
        <v>28</v>
      </c>
      <c r="L12230" t="n">
        <v>1</v>
      </c>
      <c r="M12230" t="n">
        <v>0</v>
      </c>
      <c r="O12230" t="n">
        <v>0</v>
      </c>
      <c r="P12230" t="n">
        <v>2</v>
      </c>
      <c r="Q12230" t="n">
        <v>0</v>
      </c>
      <c r="R12230" t="n">
        <v>0</v>
      </c>
      <c r="S12230" t="n">
        <v>0</v>
      </c>
      <c r="T12230" t="n">
        <v>26</v>
      </c>
    </row>
    <row r="12231">
      <c r="A12231" s="8" t="n">
        <v>46232</v>
      </c>
      <c r="B12231" t="inlineStr">
        <is>
          <t>DL</t>
        </is>
      </c>
      <c r="C12231" s="9">
        <f>_xlfn.XLOOKUP(B12231,Carriers[Code],Carriers[Airline])</f>
        <v/>
      </c>
      <c r="D12231" t="n">
        <v>2196</v>
      </c>
      <c r="E12231" t="inlineStr">
        <is>
          <t>FLL</t>
        </is>
      </c>
      <c r="F12231" s="10" t="n">
        <v>1532</v>
      </c>
      <c r="G12231" t="inlineStr">
        <is>
          <t>1500-1559</t>
        </is>
      </c>
      <c r="H12231" s="9">
        <f>INT(F12231/100)</f>
        <v/>
      </c>
      <c r="I12231" t="n">
        <v>3</v>
      </c>
      <c r="J12231" t="n">
        <v>0</v>
      </c>
      <c r="K12231" t="n">
        <v>-13</v>
      </c>
      <c r="L12231" t="n">
        <v>0</v>
      </c>
      <c r="M12231" t="n">
        <v>0</v>
      </c>
      <c r="O12231" t="n">
        <v>0</v>
      </c>
    </row>
    <row r="12232">
      <c r="A12232" s="8" t="n">
        <v>46232</v>
      </c>
      <c r="B12232" t="inlineStr">
        <is>
          <t>YX</t>
        </is>
      </c>
      <c r="C12232" s="9">
        <f>_xlfn.XLOOKUP(B12232,Carriers[Code],Carriers[Airline])</f>
        <v/>
      </c>
      <c r="D12232" t="n">
        <v>5657</v>
      </c>
      <c r="E12232" t="inlineStr">
        <is>
          <t>JAX</t>
        </is>
      </c>
      <c r="F12232" s="10" t="n">
        <v>1535</v>
      </c>
      <c r="G12232" t="inlineStr">
        <is>
          <t>1500-1559</t>
        </is>
      </c>
      <c r="H12232" s="9">
        <f>INT(F12232/100)</f>
        <v/>
      </c>
      <c r="I12232" t="n">
        <v>36</v>
      </c>
      <c r="J12232" t="n">
        <v>1</v>
      </c>
      <c r="M12232" t="n">
        <v>0</v>
      </c>
      <c r="O12232" t="n">
        <v>1</v>
      </c>
    </row>
    <row r="12233">
      <c r="A12233" s="8" t="n">
        <v>46232</v>
      </c>
      <c r="B12233" t="inlineStr">
        <is>
          <t>B6</t>
        </is>
      </c>
      <c r="C12233" s="9">
        <f>_xlfn.XLOOKUP(B12233,Carriers[Code],Carriers[Airline])</f>
        <v/>
      </c>
      <c r="D12233" t="n">
        <v>1237</v>
      </c>
      <c r="E12233" t="inlineStr">
        <is>
          <t>DTW</t>
        </is>
      </c>
      <c r="F12233" s="10" t="n">
        <v>1538</v>
      </c>
      <c r="G12233" t="inlineStr">
        <is>
          <t>1500-1559</t>
        </is>
      </c>
      <c r="H12233" s="9">
        <f>INT(F12233/100)</f>
        <v/>
      </c>
      <c r="M12233" t="n">
        <v>1</v>
      </c>
      <c r="N12233" t="inlineStr">
        <is>
          <t>C</t>
        </is>
      </c>
      <c r="O12233" t="n">
        <v>0</v>
      </c>
    </row>
    <row r="12234">
      <c r="A12234" s="8" t="n">
        <v>46232</v>
      </c>
      <c r="B12234" t="inlineStr">
        <is>
          <t>B6</t>
        </is>
      </c>
      <c r="C12234" s="9">
        <f>_xlfn.XLOOKUP(B12234,Carriers[Code],Carriers[Airline])</f>
        <v/>
      </c>
      <c r="D12234" t="n">
        <v>2321</v>
      </c>
      <c r="E12234" t="inlineStr">
        <is>
          <t>PBI</t>
        </is>
      </c>
      <c r="F12234" s="10" t="n">
        <v>1539</v>
      </c>
      <c r="G12234" t="inlineStr">
        <is>
          <t>1500-1559</t>
        </is>
      </c>
      <c r="H12234" s="9">
        <f>INT(F12234/100)</f>
        <v/>
      </c>
      <c r="I12234" t="n">
        <v>52</v>
      </c>
      <c r="J12234" t="n">
        <v>1</v>
      </c>
      <c r="K12234" t="n">
        <v>30</v>
      </c>
      <c r="L12234" t="n">
        <v>1</v>
      </c>
      <c r="M12234" t="n">
        <v>0</v>
      </c>
      <c r="O12234" t="n">
        <v>0</v>
      </c>
      <c r="P12234" t="n">
        <v>1</v>
      </c>
      <c r="Q12234" t="n">
        <v>0</v>
      </c>
      <c r="R12234" t="n">
        <v>0</v>
      </c>
      <c r="S12234" t="n">
        <v>0</v>
      </c>
      <c r="T12234" t="n">
        <v>29</v>
      </c>
    </row>
    <row r="12235">
      <c r="A12235" s="8" t="n">
        <v>46232</v>
      </c>
      <c r="B12235" t="inlineStr">
        <is>
          <t>B6</t>
        </is>
      </c>
      <c r="C12235" s="9">
        <f>_xlfn.XLOOKUP(B12235,Carriers[Code],Carriers[Airline])</f>
        <v/>
      </c>
      <c r="D12235" t="n">
        <v>781</v>
      </c>
      <c r="E12235" t="inlineStr">
        <is>
          <t>RIC</t>
        </is>
      </c>
      <c r="F12235" s="10" t="n">
        <v>1540</v>
      </c>
      <c r="G12235" t="inlineStr">
        <is>
          <t>1500-1559</t>
        </is>
      </c>
      <c r="H12235" s="9">
        <f>INT(F12235/100)</f>
        <v/>
      </c>
      <c r="M12235" t="n">
        <v>1</v>
      </c>
      <c r="N12235" t="inlineStr">
        <is>
          <t>C</t>
        </is>
      </c>
      <c r="O12235" t="n">
        <v>0</v>
      </c>
    </row>
    <row r="12236">
      <c r="A12236" s="8" t="n">
        <v>46232</v>
      </c>
      <c r="B12236" t="inlineStr">
        <is>
          <t>DL</t>
        </is>
      </c>
      <c r="C12236" s="9">
        <f>_xlfn.XLOOKUP(B12236,Carriers[Code],Carriers[Airline])</f>
        <v/>
      </c>
      <c r="D12236" t="n">
        <v>2889</v>
      </c>
      <c r="E12236" t="inlineStr">
        <is>
          <t>SEA</t>
        </is>
      </c>
      <c r="F12236" s="10" t="n">
        <v>1540</v>
      </c>
      <c r="G12236" t="inlineStr">
        <is>
          <t>1500-1559</t>
        </is>
      </c>
      <c r="H12236" s="9">
        <f>INT(F12236/100)</f>
        <v/>
      </c>
      <c r="I12236" t="n">
        <v>3</v>
      </c>
      <c r="J12236" t="n">
        <v>0</v>
      </c>
      <c r="K12236" t="n">
        <v>-28</v>
      </c>
      <c r="L12236" t="n">
        <v>0</v>
      </c>
      <c r="M12236" t="n">
        <v>0</v>
      </c>
      <c r="O12236" t="n">
        <v>0</v>
      </c>
    </row>
    <row r="12237">
      <c r="A12237" s="8" t="n">
        <v>46232</v>
      </c>
      <c r="B12237" t="inlineStr">
        <is>
          <t>WN</t>
        </is>
      </c>
      <c r="C12237" s="9">
        <f>_xlfn.XLOOKUP(B12237,Carriers[Code],Carriers[Airline])</f>
        <v/>
      </c>
      <c r="D12237" t="n">
        <v>696</v>
      </c>
      <c r="E12237" t="inlineStr">
        <is>
          <t>AUS</t>
        </is>
      </c>
      <c r="F12237" s="10" t="n">
        <v>1545</v>
      </c>
      <c r="G12237" t="inlineStr">
        <is>
          <t>1500-1559</t>
        </is>
      </c>
      <c r="H12237" s="9">
        <f>INT(F12237/100)</f>
        <v/>
      </c>
      <c r="I12237" t="n">
        <v>90</v>
      </c>
      <c r="J12237" t="n">
        <v>1</v>
      </c>
      <c r="K12237" t="n">
        <v>63</v>
      </c>
      <c r="L12237" t="n">
        <v>1</v>
      </c>
      <c r="M12237" t="n">
        <v>0</v>
      </c>
      <c r="O12237" t="n">
        <v>0</v>
      </c>
      <c r="P12237" t="n">
        <v>5</v>
      </c>
      <c r="Q12237" t="n">
        <v>0</v>
      </c>
      <c r="R12237" t="n">
        <v>0</v>
      </c>
      <c r="S12237" t="n">
        <v>0</v>
      </c>
      <c r="T12237" t="n">
        <v>58</v>
      </c>
    </row>
    <row r="12238">
      <c r="A12238" s="8" t="n">
        <v>46232</v>
      </c>
      <c r="B12238" t="inlineStr">
        <is>
          <t>WN</t>
        </is>
      </c>
      <c r="C12238" s="9">
        <f>_xlfn.XLOOKUP(B12238,Carriers[Code],Carriers[Airline])</f>
        <v/>
      </c>
      <c r="D12238" t="n">
        <v>4106</v>
      </c>
      <c r="E12238" t="inlineStr">
        <is>
          <t>MDW</t>
        </is>
      </c>
      <c r="F12238" s="10" t="n">
        <v>1545</v>
      </c>
      <c r="G12238" t="inlineStr">
        <is>
          <t>1500-1559</t>
        </is>
      </c>
      <c r="H12238" s="9">
        <f>INT(F12238/100)</f>
        <v/>
      </c>
      <c r="I12238" t="n">
        <v>28</v>
      </c>
      <c r="J12238" t="n">
        <v>1</v>
      </c>
      <c r="K12238" t="n">
        <v>-2</v>
      </c>
      <c r="L12238" t="n">
        <v>0</v>
      </c>
      <c r="M12238" t="n">
        <v>0</v>
      </c>
      <c r="O12238" t="n">
        <v>0</v>
      </c>
    </row>
    <row r="12239">
      <c r="A12239" s="8" t="n">
        <v>46232</v>
      </c>
      <c r="B12239" t="inlineStr">
        <is>
          <t>YX</t>
        </is>
      </c>
      <c r="C12239" s="9">
        <f>_xlfn.XLOOKUP(B12239,Carriers[Code],Carriers[Airline])</f>
        <v/>
      </c>
      <c r="D12239" t="n">
        <v>5689</v>
      </c>
      <c r="E12239" t="inlineStr">
        <is>
          <t>DCA</t>
        </is>
      </c>
      <c r="F12239" s="10" t="n">
        <v>1545</v>
      </c>
      <c r="G12239" t="inlineStr">
        <is>
          <t>1500-1559</t>
        </is>
      </c>
      <c r="H12239" s="9">
        <f>INT(F12239/100)</f>
        <v/>
      </c>
      <c r="I12239" t="n">
        <v>19</v>
      </c>
      <c r="J12239" t="n">
        <v>1</v>
      </c>
      <c r="K12239" t="n">
        <v>11</v>
      </c>
      <c r="L12239" t="n">
        <v>0</v>
      </c>
      <c r="M12239" t="n">
        <v>0</v>
      </c>
      <c r="O12239" t="n">
        <v>0</v>
      </c>
    </row>
    <row r="12240">
      <c r="A12240" s="8" t="n">
        <v>46232</v>
      </c>
      <c r="B12240" t="inlineStr">
        <is>
          <t>B6</t>
        </is>
      </c>
      <c r="C12240" s="9">
        <f>_xlfn.XLOOKUP(B12240,Carriers[Code],Carriers[Airline])</f>
        <v/>
      </c>
      <c r="D12240" t="n">
        <v>233</v>
      </c>
      <c r="E12240" t="inlineStr">
        <is>
          <t>SFO</t>
        </is>
      </c>
      <c r="F12240" s="10" t="n">
        <v>1550</v>
      </c>
      <c r="G12240" t="inlineStr">
        <is>
          <t>1500-1559</t>
        </is>
      </c>
      <c r="H12240" s="9">
        <f>INT(F12240/100)</f>
        <v/>
      </c>
      <c r="I12240" t="n">
        <v>2</v>
      </c>
      <c r="J12240" t="n">
        <v>0</v>
      </c>
      <c r="K12240" t="n">
        <v>-10</v>
      </c>
      <c r="L12240" t="n">
        <v>0</v>
      </c>
      <c r="M12240" t="n">
        <v>0</v>
      </c>
      <c r="O12240" t="n">
        <v>0</v>
      </c>
    </row>
    <row r="12241">
      <c r="A12241" s="8" t="n">
        <v>46232</v>
      </c>
      <c r="B12241" t="inlineStr">
        <is>
          <t>YX</t>
        </is>
      </c>
      <c r="C12241" s="9">
        <f>_xlfn.XLOOKUP(B12241,Carriers[Code],Carriers[Airline])</f>
        <v/>
      </c>
      <c r="D12241" t="n">
        <v>5644</v>
      </c>
      <c r="E12241" t="inlineStr">
        <is>
          <t>BWI</t>
        </is>
      </c>
      <c r="F12241" s="10" t="n">
        <v>1550</v>
      </c>
      <c r="G12241" t="inlineStr">
        <is>
          <t>1500-1559</t>
        </is>
      </c>
      <c r="H12241" s="9">
        <f>INT(F12241/100)</f>
        <v/>
      </c>
      <c r="I12241" t="n">
        <v>53</v>
      </c>
      <c r="J12241" t="n">
        <v>1</v>
      </c>
      <c r="K12241" t="n">
        <v>37</v>
      </c>
      <c r="L12241" t="n">
        <v>1</v>
      </c>
      <c r="M12241" t="n">
        <v>0</v>
      </c>
      <c r="O12241" t="n">
        <v>0</v>
      </c>
      <c r="P12241" t="n">
        <v>0</v>
      </c>
      <c r="Q12241" t="n">
        <v>0</v>
      </c>
      <c r="R12241" t="n">
        <v>0</v>
      </c>
      <c r="S12241" t="n">
        <v>0</v>
      </c>
      <c r="T12241" t="n">
        <v>37</v>
      </c>
    </row>
    <row r="12242">
      <c r="A12242" s="8" t="n">
        <v>46232</v>
      </c>
      <c r="B12242" t="inlineStr">
        <is>
          <t>UA</t>
        </is>
      </c>
      <c r="C12242" s="9">
        <f>_xlfn.XLOOKUP(B12242,Carriers[Code],Carriers[Airline])</f>
        <v/>
      </c>
      <c r="D12242" t="n">
        <v>1183</v>
      </c>
      <c r="E12242" t="inlineStr">
        <is>
          <t>IAH</t>
        </is>
      </c>
      <c r="F12242" s="10" t="n">
        <v>1554</v>
      </c>
      <c r="G12242" t="inlineStr">
        <is>
          <t>1500-1559</t>
        </is>
      </c>
      <c r="H12242" s="9">
        <f>INT(F12242/100)</f>
        <v/>
      </c>
      <c r="I12242" t="n">
        <v>7</v>
      </c>
      <c r="J12242" t="n">
        <v>0</v>
      </c>
      <c r="K12242" t="n">
        <v>-11</v>
      </c>
      <c r="L12242" t="n">
        <v>0</v>
      </c>
      <c r="M12242" t="n">
        <v>0</v>
      </c>
      <c r="O12242" t="n">
        <v>0</v>
      </c>
    </row>
    <row r="12243">
      <c r="A12243" s="8" t="n">
        <v>46232</v>
      </c>
      <c r="B12243" t="inlineStr">
        <is>
          <t>B6</t>
        </is>
      </c>
      <c r="C12243" s="9">
        <f>_xlfn.XLOOKUP(B12243,Carriers[Code],Carriers[Airline])</f>
        <v/>
      </c>
      <c r="D12243" t="n">
        <v>487</v>
      </c>
      <c r="E12243" t="inlineStr">
        <is>
          <t>LAX</t>
        </is>
      </c>
      <c r="F12243" s="10" t="n">
        <v>1555</v>
      </c>
      <c r="G12243" t="inlineStr">
        <is>
          <t>1500-1559</t>
        </is>
      </c>
      <c r="H12243" s="9">
        <f>INT(F12243/100)</f>
        <v/>
      </c>
      <c r="I12243" t="n">
        <v>1</v>
      </c>
      <c r="J12243" t="n">
        <v>0</v>
      </c>
      <c r="K12243" t="n">
        <v>-9</v>
      </c>
      <c r="L12243" t="n">
        <v>0</v>
      </c>
      <c r="M12243" t="n">
        <v>0</v>
      </c>
      <c r="O12243" t="n">
        <v>0</v>
      </c>
    </row>
    <row r="12244">
      <c r="A12244" s="8" t="n">
        <v>46232</v>
      </c>
      <c r="B12244" t="inlineStr">
        <is>
          <t>YX</t>
        </is>
      </c>
      <c r="C12244" s="9">
        <f>_xlfn.XLOOKUP(B12244,Carriers[Code],Carriers[Airline])</f>
        <v/>
      </c>
      <c r="D12244" t="n">
        <v>5726</v>
      </c>
      <c r="E12244" t="inlineStr">
        <is>
          <t>LGA</t>
        </is>
      </c>
      <c r="F12244" s="10" t="n">
        <v>1600</v>
      </c>
      <c r="G12244" t="inlineStr">
        <is>
          <t>1600-1659</t>
        </is>
      </c>
      <c r="H12244" s="9">
        <f>INT(F12244/100)</f>
        <v/>
      </c>
      <c r="I12244" t="n">
        <v>138</v>
      </c>
      <c r="J12244" t="n">
        <v>1</v>
      </c>
      <c r="K12244" t="n">
        <v>140</v>
      </c>
      <c r="L12244" t="n">
        <v>1</v>
      </c>
      <c r="M12244" t="n">
        <v>0</v>
      </c>
      <c r="O12244" t="n">
        <v>0</v>
      </c>
      <c r="P12244" t="n">
        <v>0</v>
      </c>
      <c r="Q12244" t="n">
        <v>0</v>
      </c>
      <c r="R12244" t="n">
        <v>82</v>
      </c>
      <c r="S12244" t="n">
        <v>0</v>
      </c>
      <c r="T12244" t="n">
        <v>58</v>
      </c>
    </row>
    <row r="12245">
      <c r="A12245" s="8" t="n">
        <v>46232</v>
      </c>
      <c r="B12245" t="inlineStr">
        <is>
          <t>DL</t>
        </is>
      </c>
      <c r="C12245" s="9">
        <f>_xlfn.XLOOKUP(B12245,Carriers[Code],Carriers[Airline])</f>
        <v/>
      </c>
      <c r="D12245" t="n">
        <v>1439</v>
      </c>
      <c r="E12245" t="inlineStr">
        <is>
          <t>TPA</t>
        </is>
      </c>
      <c r="F12245" s="10" t="n">
        <v>1605</v>
      </c>
      <c r="G12245" t="inlineStr">
        <is>
          <t>1600-1659</t>
        </is>
      </c>
      <c r="H12245" s="9">
        <f>INT(F12245/100)</f>
        <v/>
      </c>
      <c r="I12245" t="n">
        <v>11</v>
      </c>
      <c r="J12245" t="n">
        <v>0</v>
      </c>
      <c r="K12245" t="n">
        <v>8</v>
      </c>
      <c r="L12245" t="n">
        <v>0</v>
      </c>
      <c r="M12245" t="n">
        <v>0</v>
      </c>
      <c r="O12245" t="n">
        <v>0</v>
      </c>
    </row>
    <row r="12246">
      <c r="A12246" s="8" t="n">
        <v>46232</v>
      </c>
      <c r="B12246" t="inlineStr">
        <is>
          <t>AA</t>
        </is>
      </c>
      <c r="C12246" s="9">
        <f>_xlfn.XLOOKUP(B12246,Carriers[Code],Carriers[Airline])</f>
        <v/>
      </c>
      <c r="D12246" t="n">
        <v>1595</v>
      </c>
      <c r="E12246" t="inlineStr">
        <is>
          <t>DFW</t>
        </is>
      </c>
      <c r="F12246" s="10" t="n">
        <v>1606</v>
      </c>
      <c r="G12246" t="inlineStr">
        <is>
          <t>1600-1659</t>
        </is>
      </c>
      <c r="H12246" s="9">
        <f>INT(F12246/100)</f>
        <v/>
      </c>
      <c r="I12246" t="n">
        <v>84</v>
      </c>
      <c r="J12246" t="n">
        <v>1</v>
      </c>
      <c r="K12246" t="n">
        <v>52</v>
      </c>
      <c r="L12246" t="n">
        <v>1</v>
      </c>
      <c r="M12246" t="n">
        <v>0</v>
      </c>
      <c r="O12246" t="n">
        <v>0</v>
      </c>
      <c r="P12246" t="n">
        <v>5</v>
      </c>
      <c r="Q12246" t="n">
        <v>0</v>
      </c>
      <c r="R12246" t="n">
        <v>0</v>
      </c>
      <c r="S12246" t="n">
        <v>0</v>
      </c>
      <c r="T12246" t="n">
        <v>47</v>
      </c>
    </row>
    <row r="12247">
      <c r="A12247" s="8" t="n">
        <v>46232</v>
      </c>
      <c r="B12247" t="inlineStr">
        <is>
          <t>B6</t>
        </is>
      </c>
      <c r="C12247" s="9">
        <f>_xlfn.XLOOKUP(B12247,Carriers[Code],Carriers[Airline])</f>
        <v/>
      </c>
      <c r="D12247" t="n">
        <v>1355</v>
      </c>
      <c r="E12247" t="inlineStr">
        <is>
          <t>DCA</t>
        </is>
      </c>
      <c r="F12247" s="10" t="n">
        <v>1610</v>
      </c>
      <c r="G12247" t="inlineStr">
        <is>
          <t>1600-1659</t>
        </is>
      </c>
      <c r="H12247" s="9">
        <f>INT(F12247/100)</f>
        <v/>
      </c>
      <c r="I12247" t="n">
        <v>455</v>
      </c>
      <c r="J12247" t="n">
        <v>1</v>
      </c>
      <c r="K12247" t="n">
        <v>466</v>
      </c>
      <c r="L12247" t="n">
        <v>1</v>
      </c>
      <c r="M12247" t="n">
        <v>0</v>
      </c>
      <c r="O12247" t="n">
        <v>0</v>
      </c>
      <c r="P12247" t="n">
        <v>38</v>
      </c>
      <c r="Q12247" t="n">
        <v>0</v>
      </c>
      <c r="R12247" t="n">
        <v>11</v>
      </c>
      <c r="S12247" t="n">
        <v>0</v>
      </c>
      <c r="T12247" t="n">
        <v>417</v>
      </c>
    </row>
    <row r="12248">
      <c r="A12248" s="8" t="n">
        <v>46232</v>
      </c>
      <c r="B12248" t="inlineStr">
        <is>
          <t>DL</t>
        </is>
      </c>
      <c r="C12248" s="9">
        <f>_xlfn.XLOOKUP(B12248,Carriers[Code],Carriers[Airline])</f>
        <v/>
      </c>
      <c r="D12248" t="n">
        <v>314</v>
      </c>
      <c r="E12248" t="inlineStr">
        <is>
          <t>MCI</t>
        </is>
      </c>
      <c r="F12248" s="10" t="n">
        <v>1610</v>
      </c>
      <c r="G12248" t="inlineStr">
        <is>
          <t>1600-1659</t>
        </is>
      </c>
      <c r="H12248" s="9">
        <f>INT(F12248/100)</f>
        <v/>
      </c>
      <c r="I12248" t="n">
        <v>21</v>
      </c>
      <c r="J12248" t="n">
        <v>1</v>
      </c>
      <c r="K12248" t="n">
        <v>-12</v>
      </c>
      <c r="L12248" t="n">
        <v>0</v>
      </c>
      <c r="M12248" t="n">
        <v>0</v>
      </c>
      <c r="O12248" t="n">
        <v>0</v>
      </c>
    </row>
    <row r="12249">
      <c r="A12249" s="8" t="n">
        <v>46232</v>
      </c>
      <c r="B12249" t="inlineStr">
        <is>
          <t>YX</t>
        </is>
      </c>
      <c r="C12249" s="9">
        <f>_xlfn.XLOOKUP(B12249,Carriers[Code],Carriers[Airline])</f>
        <v/>
      </c>
      <c r="D12249" t="n">
        <v>5665</v>
      </c>
      <c r="E12249" t="inlineStr">
        <is>
          <t>RIC</t>
        </is>
      </c>
      <c r="F12249" s="10" t="n">
        <v>1610</v>
      </c>
      <c r="G12249" t="inlineStr">
        <is>
          <t>1600-1659</t>
        </is>
      </c>
      <c r="H12249" s="9">
        <f>INT(F12249/100)</f>
        <v/>
      </c>
      <c r="I12249" t="n">
        <v>34</v>
      </c>
      <c r="J12249" t="n">
        <v>1</v>
      </c>
      <c r="K12249" t="n">
        <v>23</v>
      </c>
      <c r="L12249" t="n">
        <v>1</v>
      </c>
      <c r="M12249" t="n">
        <v>0</v>
      </c>
      <c r="O12249" t="n">
        <v>0</v>
      </c>
      <c r="P12249" t="n">
        <v>0</v>
      </c>
      <c r="Q12249" t="n">
        <v>0</v>
      </c>
      <c r="R12249" t="n">
        <v>0</v>
      </c>
      <c r="S12249" t="n">
        <v>0</v>
      </c>
      <c r="T12249" t="n">
        <v>23</v>
      </c>
    </row>
    <row r="12250">
      <c r="A12250" s="8" t="n">
        <v>46232</v>
      </c>
      <c r="B12250" t="inlineStr">
        <is>
          <t>DL</t>
        </is>
      </c>
      <c r="C12250" s="9">
        <f>_xlfn.XLOOKUP(B12250,Carriers[Code],Carriers[Airline])</f>
        <v/>
      </c>
      <c r="D12250" t="n">
        <v>2646</v>
      </c>
      <c r="E12250" t="inlineStr">
        <is>
          <t>ORD</t>
        </is>
      </c>
      <c r="F12250" s="10" t="n">
        <v>1615</v>
      </c>
      <c r="G12250" t="inlineStr">
        <is>
          <t>1600-1659</t>
        </is>
      </c>
      <c r="H12250" s="9">
        <f>INT(F12250/100)</f>
        <v/>
      </c>
      <c r="I12250" t="n">
        <v>9</v>
      </c>
      <c r="J12250" t="n">
        <v>0</v>
      </c>
      <c r="K12250" t="n">
        <v>6</v>
      </c>
      <c r="L12250" t="n">
        <v>0</v>
      </c>
      <c r="M12250" t="n">
        <v>0</v>
      </c>
      <c r="O12250" t="n">
        <v>0</v>
      </c>
    </row>
    <row r="12251">
      <c r="A12251" s="8" t="n">
        <v>46232</v>
      </c>
      <c r="B12251" t="inlineStr">
        <is>
          <t>UA</t>
        </is>
      </c>
      <c r="C12251" s="9">
        <f>_xlfn.XLOOKUP(B12251,Carriers[Code],Carriers[Airline])</f>
        <v/>
      </c>
      <c r="D12251" t="n">
        <v>512</v>
      </c>
      <c r="E12251" t="inlineStr">
        <is>
          <t>SFO</t>
        </is>
      </c>
      <c r="F12251" s="10" t="n">
        <v>1615</v>
      </c>
      <c r="G12251" t="inlineStr">
        <is>
          <t>1600-1659</t>
        </is>
      </c>
      <c r="H12251" s="9">
        <f>INT(F12251/100)</f>
        <v/>
      </c>
      <c r="I12251" t="n">
        <v>17</v>
      </c>
      <c r="J12251" t="n">
        <v>1</v>
      </c>
      <c r="K12251" t="n">
        <v>6</v>
      </c>
      <c r="L12251" t="n">
        <v>0</v>
      </c>
      <c r="M12251" t="n">
        <v>0</v>
      </c>
      <c r="O12251" t="n">
        <v>0</v>
      </c>
    </row>
    <row r="12252">
      <c r="A12252" s="8" t="n">
        <v>46232</v>
      </c>
      <c r="B12252" t="inlineStr">
        <is>
          <t>YX</t>
        </is>
      </c>
      <c r="C12252" s="9">
        <f>_xlfn.XLOOKUP(B12252,Carriers[Code],Carriers[Airline])</f>
        <v/>
      </c>
      <c r="D12252" t="n">
        <v>5680</v>
      </c>
      <c r="E12252" t="inlineStr">
        <is>
          <t>PIT</t>
        </is>
      </c>
      <c r="F12252" s="10" t="n">
        <v>1615</v>
      </c>
      <c r="G12252" t="inlineStr">
        <is>
          <t>1600-1659</t>
        </is>
      </c>
      <c r="H12252" s="9">
        <f>INT(F12252/100)</f>
        <v/>
      </c>
      <c r="I12252" t="n">
        <v>24</v>
      </c>
      <c r="J12252" t="n">
        <v>1</v>
      </c>
      <c r="K12252" t="n">
        <v>-9</v>
      </c>
      <c r="L12252" t="n">
        <v>0</v>
      </c>
      <c r="M12252" t="n">
        <v>0</v>
      </c>
      <c r="O12252" t="n">
        <v>0</v>
      </c>
    </row>
    <row r="12253">
      <c r="A12253" s="8" t="n">
        <v>46232</v>
      </c>
      <c r="B12253" t="inlineStr">
        <is>
          <t>B6</t>
        </is>
      </c>
      <c r="C12253" s="9">
        <f>_xlfn.XLOOKUP(B12253,Carriers[Code],Carriers[Airline])</f>
        <v/>
      </c>
      <c r="D12253" t="n">
        <v>391</v>
      </c>
      <c r="E12253" t="inlineStr">
        <is>
          <t>TPA</t>
        </is>
      </c>
      <c r="F12253" s="10" t="n">
        <v>1619</v>
      </c>
      <c r="G12253" t="inlineStr">
        <is>
          <t>1600-1659</t>
        </is>
      </c>
      <c r="H12253" s="9">
        <f>INT(F12253/100)</f>
        <v/>
      </c>
      <c r="I12253" t="n">
        <v>43</v>
      </c>
      <c r="J12253" t="n">
        <v>1</v>
      </c>
      <c r="K12253" t="n">
        <v>27</v>
      </c>
      <c r="L12253" t="n">
        <v>1</v>
      </c>
      <c r="M12253" t="n">
        <v>0</v>
      </c>
      <c r="O12253" t="n">
        <v>0</v>
      </c>
      <c r="P12253" t="n">
        <v>27</v>
      </c>
      <c r="Q12253" t="n">
        <v>0</v>
      </c>
      <c r="R12253" t="n">
        <v>0</v>
      </c>
      <c r="S12253" t="n">
        <v>0</v>
      </c>
      <c r="T12253" t="n">
        <v>0</v>
      </c>
    </row>
    <row r="12254">
      <c r="A12254" s="8" t="n">
        <v>46232</v>
      </c>
      <c r="B12254" t="inlineStr">
        <is>
          <t>YX</t>
        </is>
      </c>
      <c r="C12254" s="9">
        <f>_xlfn.XLOOKUP(B12254,Carriers[Code],Carriers[Airline])</f>
        <v/>
      </c>
      <c r="D12254" t="n">
        <v>4709</v>
      </c>
      <c r="E12254" t="inlineStr">
        <is>
          <t>ROC</t>
        </is>
      </c>
      <c r="F12254" s="10" t="n">
        <v>1619</v>
      </c>
      <c r="G12254" t="inlineStr">
        <is>
          <t>1600-1659</t>
        </is>
      </c>
      <c r="H12254" s="9">
        <f>INT(F12254/100)</f>
        <v/>
      </c>
      <c r="I12254" t="n">
        <v>83</v>
      </c>
      <c r="J12254" t="n">
        <v>1</v>
      </c>
      <c r="K12254" t="n">
        <v>65</v>
      </c>
      <c r="L12254" t="n">
        <v>1</v>
      </c>
      <c r="M12254" t="n">
        <v>0</v>
      </c>
      <c r="O12254" t="n">
        <v>0</v>
      </c>
      <c r="P12254" t="n">
        <v>9</v>
      </c>
      <c r="Q12254" t="n">
        <v>0</v>
      </c>
      <c r="R12254" t="n">
        <v>0</v>
      </c>
      <c r="S12254" t="n">
        <v>0</v>
      </c>
      <c r="T12254" t="n">
        <v>56</v>
      </c>
    </row>
    <row r="12255">
      <c r="A12255" s="8" t="n">
        <v>46232</v>
      </c>
      <c r="B12255" t="inlineStr">
        <is>
          <t>B6</t>
        </is>
      </c>
      <c r="C12255" s="9">
        <f>_xlfn.XLOOKUP(B12255,Carriers[Code],Carriers[Airline])</f>
        <v/>
      </c>
      <c r="D12255" t="n">
        <v>319</v>
      </c>
      <c r="E12255" t="inlineStr">
        <is>
          <t>SAN</t>
        </is>
      </c>
      <c r="F12255" s="10" t="n">
        <v>1620</v>
      </c>
      <c r="G12255" t="inlineStr">
        <is>
          <t>1600-1659</t>
        </is>
      </c>
      <c r="H12255" s="9">
        <f>INT(F12255/100)</f>
        <v/>
      </c>
      <c r="I12255" t="n">
        <v>-2</v>
      </c>
      <c r="J12255" t="n">
        <v>0</v>
      </c>
      <c r="K12255" t="n">
        <v>-22</v>
      </c>
      <c r="L12255" t="n">
        <v>0</v>
      </c>
      <c r="M12255" t="n">
        <v>0</v>
      </c>
      <c r="O12255" t="n">
        <v>0</v>
      </c>
    </row>
    <row r="12256">
      <c r="A12256" s="8" t="n">
        <v>46232</v>
      </c>
      <c r="B12256" t="inlineStr">
        <is>
          <t>B6</t>
        </is>
      </c>
      <c r="C12256" s="9">
        <f>_xlfn.XLOOKUP(B12256,Carriers[Code],Carriers[Airline])</f>
        <v/>
      </c>
      <c r="D12256" t="n">
        <v>2065</v>
      </c>
      <c r="E12256" t="inlineStr">
        <is>
          <t>RSW</t>
        </is>
      </c>
      <c r="F12256" s="10" t="n">
        <v>1622</v>
      </c>
      <c r="G12256" t="inlineStr">
        <is>
          <t>1600-1659</t>
        </is>
      </c>
      <c r="H12256" s="9">
        <f>INT(F12256/100)</f>
        <v/>
      </c>
      <c r="I12256" t="n">
        <v>77</v>
      </c>
      <c r="J12256" t="n">
        <v>1</v>
      </c>
      <c r="K12256" t="n">
        <v>60</v>
      </c>
      <c r="L12256" t="n">
        <v>1</v>
      </c>
      <c r="M12256" t="n">
        <v>0</v>
      </c>
      <c r="O12256" t="n">
        <v>0</v>
      </c>
      <c r="P12256" t="n">
        <v>11</v>
      </c>
      <c r="Q12256" t="n">
        <v>0</v>
      </c>
      <c r="R12256" t="n">
        <v>0</v>
      </c>
      <c r="S12256" t="n">
        <v>0</v>
      </c>
      <c r="T12256" t="n">
        <v>49</v>
      </c>
    </row>
    <row r="12257">
      <c r="A12257" s="8" t="n">
        <v>46232</v>
      </c>
      <c r="B12257" t="inlineStr">
        <is>
          <t>DL</t>
        </is>
      </c>
      <c r="C12257" s="9">
        <f>_xlfn.XLOOKUP(B12257,Carriers[Code],Carriers[Airline])</f>
        <v/>
      </c>
      <c r="D12257" t="n">
        <v>318</v>
      </c>
      <c r="E12257" t="inlineStr">
        <is>
          <t>LAX</t>
        </is>
      </c>
      <c r="F12257" s="10" t="n">
        <v>1625</v>
      </c>
      <c r="G12257" t="inlineStr">
        <is>
          <t>1600-1659</t>
        </is>
      </c>
      <c r="H12257" s="9">
        <f>INT(F12257/100)</f>
        <v/>
      </c>
      <c r="I12257" t="n">
        <v>27</v>
      </c>
      <c r="J12257" t="n">
        <v>1</v>
      </c>
      <c r="K12257" t="n">
        <v>8</v>
      </c>
      <c r="L12257" t="n">
        <v>0</v>
      </c>
      <c r="M12257" t="n">
        <v>0</v>
      </c>
      <c r="O12257" t="n">
        <v>0</v>
      </c>
    </row>
    <row r="12258">
      <c r="A12258" s="8" t="n">
        <v>46232</v>
      </c>
      <c r="B12258" t="inlineStr">
        <is>
          <t>WN</t>
        </is>
      </c>
      <c r="C12258" s="9">
        <f>_xlfn.XLOOKUP(B12258,Carriers[Code],Carriers[Airline])</f>
        <v/>
      </c>
      <c r="D12258" t="n">
        <v>211</v>
      </c>
      <c r="E12258" t="inlineStr">
        <is>
          <t>SAN</t>
        </is>
      </c>
      <c r="F12258" s="10" t="n">
        <v>1625</v>
      </c>
      <c r="G12258" t="inlineStr">
        <is>
          <t>1600-1659</t>
        </is>
      </c>
      <c r="H12258" s="9">
        <f>INT(F12258/100)</f>
        <v/>
      </c>
      <c r="I12258" t="n">
        <v>72</v>
      </c>
      <c r="J12258" t="n">
        <v>1</v>
      </c>
      <c r="K12258" t="n">
        <v>46</v>
      </c>
      <c r="L12258" t="n">
        <v>1</v>
      </c>
      <c r="M12258" t="n">
        <v>0</v>
      </c>
      <c r="O12258" t="n">
        <v>0</v>
      </c>
      <c r="P12258" t="n">
        <v>3</v>
      </c>
      <c r="Q12258" t="n">
        <v>0</v>
      </c>
      <c r="R12258" t="n">
        <v>0</v>
      </c>
      <c r="S12258" t="n">
        <v>0</v>
      </c>
      <c r="T12258" t="n">
        <v>43</v>
      </c>
    </row>
    <row r="12259">
      <c r="A12259" s="8" t="n">
        <v>46232</v>
      </c>
      <c r="B12259" t="inlineStr">
        <is>
          <t>YX</t>
        </is>
      </c>
      <c r="C12259" s="9">
        <f>_xlfn.XLOOKUP(B12259,Carriers[Code],Carriers[Airline])</f>
        <v/>
      </c>
      <c r="D12259" t="n">
        <v>5619</v>
      </c>
      <c r="E12259" t="inlineStr">
        <is>
          <t>MKE</t>
        </is>
      </c>
      <c r="F12259" s="10" t="n">
        <v>1625</v>
      </c>
      <c r="G12259" t="inlineStr">
        <is>
          <t>1600-1659</t>
        </is>
      </c>
      <c r="H12259" s="9">
        <f>INT(F12259/100)</f>
        <v/>
      </c>
      <c r="I12259" t="n">
        <v>31</v>
      </c>
      <c r="J12259" t="n">
        <v>1</v>
      </c>
      <c r="K12259" t="n">
        <v>1</v>
      </c>
      <c r="L12259" t="n">
        <v>0</v>
      </c>
      <c r="M12259" t="n">
        <v>0</v>
      </c>
      <c r="O12259" t="n">
        <v>0</v>
      </c>
    </row>
    <row r="12260">
      <c r="A12260" s="8" t="n">
        <v>46232</v>
      </c>
      <c r="B12260" t="inlineStr">
        <is>
          <t>DL</t>
        </is>
      </c>
      <c r="C12260" s="9">
        <f>_xlfn.XLOOKUP(B12260,Carriers[Code],Carriers[Airline])</f>
        <v/>
      </c>
      <c r="D12260" t="n">
        <v>399</v>
      </c>
      <c r="E12260" t="inlineStr">
        <is>
          <t>ATL</t>
        </is>
      </c>
      <c r="F12260" s="10" t="n">
        <v>1630</v>
      </c>
      <c r="G12260" t="inlineStr">
        <is>
          <t>1600-1659</t>
        </is>
      </c>
      <c r="H12260" s="9">
        <f>INT(F12260/100)</f>
        <v/>
      </c>
      <c r="I12260" t="n">
        <v>27</v>
      </c>
      <c r="J12260" t="n">
        <v>1</v>
      </c>
      <c r="K12260" t="n">
        <v>5</v>
      </c>
      <c r="L12260" t="n">
        <v>0</v>
      </c>
      <c r="M12260" t="n">
        <v>0</v>
      </c>
      <c r="O12260" t="n">
        <v>0</v>
      </c>
    </row>
    <row r="12261">
      <c r="A12261" s="8" t="n">
        <v>46232</v>
      </c>
      <c r="B12261" t="inlineStr">
        <is>
          <t>B6</t>
        </is>
      </c>
      <c r="C12261" s="9">
        <f>_xlfn.XLOOKUP(B12261,Carriers[Code],Carriers[Airline])</f>
        <v/>
      </c>
      <c r="D12261" t="n">
        <v>317</v>
      </c>
      <c r="E12261" t="inlineStr">
        <is>
          <t>JFK</t>
        </is>
      </c>
      <c r="F12261" s="10" t="n">
        <v>1631</v>
      </c>
      <c r="G12261" t="inlineStr">
        <is>
          <t>1600-1659</t>
        </is>
      </c>
      <c r="H12261" s="9">
        <f>INT(F12261/100)</f>
        <v/>
      </c>
      <c r="I12261" t="n">
        <v>49</v>
      </c>
      <c r="J12261" t="n">
        <v>1</v>
      </c>
      <c r="K12261" t="n">
        <v>39</v>
      </c>
      <c r="L12261" t="n">
        <v>1</v>
      </c>
      <c r="M12261" t="n">
        <v>0</v>
      </c>
      <c r="O12261" t="n">
        <v>0</v>
      </c>
      <c r="P12261" t="n">
        <v>0</v>
      </c>
      <c r="Q12261" t="n">
        <v>0</v>
      </c>
      <c r="R12261" t="n">
        <v>39</v>
      </c>
      <c r="S12261" t="n">
        <v>0</v>
      </c>
      <c r="T12261" t="n">
        <v>0</v>
      </c>
    </row>
    <row r="12262">
      <c r="A12262" s="8" t="n">
        <v>46232</v>
      </c>
      <c r="B12262" t="inlineStr">
        <is>
          <t>AS</t>
        </is>
      </c>
      <c r="C12262" s="9">
        <f>_xlfn.XLOOKUP(B12262,Carriers[Code],Carriers[Airline])</f>
        <v/>
      </c>
      <c r="D12262" t="n">
        <v>389</v>
      </c>
      <c r="E12262" t="inlineStr">
        <is>
          <t>SAN</t>
        </is>
      </c>
      <c r="F12262" s="10" t="n">
        <v>1633</v>
      </c>
      <c r="G12262" t="inlineStr">
        <is>
          <t>1600-1659</t>
        </is>
      </c>
      <c r="H12262" s="9">
        <f>INT(F12262/100)</f>
        <v/>
      </c>
      <c r="I12262" t="n">
        <v>-1</v>
      </c>
      <c r="J12262" t="n">
        <v>0</v>
      </c>
      <c r="K12262" t="n">
        <v>-30</v>
      </c>
      <c r="L12262" t="n">
        <v>0</v>
      </c>
      <c r="M12262" t="n">
        <v>0</v>
      </c>
      <c r="O12262" t="n">
        <v>0</v>
      </c>
    </row>
    <row r="12263">
      <c r="A12263" s="8" t="n">
        <v>46232</v>
      </c>
      <c r="B12263" t="inlineStr">
        <is>
          <t>WN</t>
        </is>
      </c>
      <c r="C12263" s="9">
        <f>_xlfn.XLOOKUP(B12263,Carriers[Code],Carriers[Airline])</f>
        <v/>
      </c>
      <c r="D12263" t="n">
        <v>888</v>
      </c>
      <c r="E12263" t="inlineStr">
        <is>
          <t>DEN</t>
        </is>
      </c>
      <c r="F12263" s="10" t="n">
        <v>1645</v>
      </c>
      <c r="G12263" t="inlineStr">
        <is>
          <t>1600-1659</t>
        </is>
      </c>
      <c r="H12263" s="9">
        <f>INT(F12263/100)</f>
        <v/>
      </c>
      <c r="I12263" t="n">
        <v>96</v>
      </c>
      <c r="J12263" t="n">
        <v>1</v>
      </c>
      <c r="K12263" t="n">
        <v>90</v>
      </c>
      <c r="L12263" t="n">
        <v>1</v>
      </c>
      <c r="M12263" t="n">
        <v>0</v>
      </c>
      <c r="O12263" t="n">
        <v>0</v>
      </c>
      <c r="P12263" t="n">
        <v>0</v>
      </c>
      <c r="Q12263" t="n">
        <v>0</v>
      </c>
      <c r="R12263" t="n">
        <v>34</v>
      </c>
      <c r="S12263" t="n">
        <v>0</v>
      </c>
      <c r="T12263" t="n">
        <v>56</v>
      </c>
    </row>
    <row r="12264">
      <c r="A12264" s="8" t="n">
        <v>46232</v>
      </c>
      <c r="B12264" t="inlineStr">
        <is>
          <t>AA</t>
        </is>
      </c>
      <c r="C12264" s="9">
        <f>_xlfn.XLOOKUP(B12264,Carriers[Code],Carriers[Airline])</f>
        <v/>
      </c>
      <c r="D12264" t="n">
        <v>1573</v>
      </c>
      <c r="E12264" t="inlineStr">
        <is>
          <t>CLT</t>
        </is>
      </c>
      <c r="F12264" s="10" t="n">
        <v>1646</v>
      </c>
      <c r="G12264" t="inlineStr">
        <is>
          <t>1600-1659</t>
        </is>
      </c>
      <c r="H12264" s="9">
        <f>INT(F12264/100)</f>
        <v/>
      </c>
      <c r="I12264" t="n">
        <v>0</v>
      </c>
      <c r="J12264" t="n">
        <v>0</v>
      </c>
      <c r="K12264" t="n">
        <v>-19</v>
      </c>
      <c r="L12264" t="n">
        <v>0</v>
      </c>
      <c r="M12264" t="n">
        <v>0</v>
      </c>
      <c r="O12264" t="n">
        <v>0</v>
      </c>
    </row>
    <row r="12265">
      <c r="A12265" s="8" t="n">
        <v>46232</v>
      </c>
      <c r="B12265" t="inlineStr">
        <is>
          <t>B6</t>
        </is>
      </c>
      <c r="C12265" s="9">
        <f>_xlfn.XLOOKUP(B12265,Carriers[Code],Carriers[Airline])</f>
        <v/>
      </c>
      <c r="D12265" t="n">
        <v>2269</v>
      </c>
      <c r="E12265" t="inlineStr">
        <is>
          <t>FLL</t>
        </is>
      </c>
      <c r="F12265" s="10" t="n">
        <v>1649</v>
      </c>
      <c r="G12265" t="inlineStr">
        <is>
          <t>1600-1659</t>
        </is>
      </c>
      <c r="H12265" s="9">
        <f>INT(F12265/100)</f>
        <v/>
      </c>
      <c r="M12265" t="n">
        <v>1</v>
      </c>
      <c r="N12265" t="inlineStr">
        <is>
          <t>C</t>
        </is>
      </c>
      <c r="O12265" t="n">
        <v>0</v>
      </c>
    </row>
    <row r="12266">
      <c r="A12266" s="8" t="n">
        <v>46232</v>
      </c>
      <c r="B12266" t="inlineStr">
        <is>
          <t>B6</t>
        </is>
      </c>
      <c r="C12266" s="9">
        <f>_xlfn.XLOOKUP(B12266,Carriers[Code],Carriers[Airline])</f>
        <v/>
      </c>
      <c r="D12266" t="n">
        <v>509</v>
      </c>
      <c r="E12266" t="inlineStr">
        <is>
          <t>JAX</t>
        </is>
      </c>
      <c r="F12266" s="10" t="n">
        <v>1650</v>
      </c>
      <c r="G12266" t="inlineStr">
        <is>
          <t>1600-1659</t>
        </is>
      </c>
      <c r="H12266" s="9">
        <f>INT(F12266/100)</f>
        <v/>
      </c>
      <c r="I12266" t="n">
        <v>215</v>
      </c>
      <c r="J12266" t="n">
        <v>1</v>
      </c>
      <c r="K12266" t="n">
        <v>212</v>
      </c>
      <c r="L12266" t="n">
        <v>1</v>
      </c>
      <c r="M12266" t="n">
        <v>0</v>
      </c>
      <c r="O12266" t="n">
        <v>0</v>
      </c>
      <c r="P12266" t="n">
        <v>19</v>
      </c>
      <c r="Q12266" t="n">
        <v>0</v>
      </c>
      <c r="R12266" t="n">
        <v>0</v>
      </c>
      <c r="S12266" t="n">
        <v>0</v>
      </c>
      <c r="T12266" t="n">
        <v>193</v>
      </c>
    </row>
    <row r="12267">
      <c r="A12267" s="8" t="n">
        <v>46232</v>
      </c>
      <c r="B12267" t="inlineStr">
        <is>
          <t>B6</t>
        </is>
      </c>
      <c r="C12267" s="9">
        <f>_xlfn.XLOOKUP(B12267,Carriers[Code],Carriers[Airline])</f>
        <v/>
      </c>
      <c r="D12267" t="n">
        <v>561</v>
      </c>
      <c r="E12267" t="inlineStr">
        <is>
          <t>SJU</t>
        </is>
      </c>
      <c r="F12267" s="10" t="n">
        <v>1650</v>
      </c>
      <c r="G12267" t="inlineStr">
        <is>
          <t>1600-1659</t>
        </is>
      </c>
      <c r="H12267" s="9">
        <f>INT(F12267/100)</f>
        <v/>
      </c>
      <c r="I12267" t="n">
        <v>3</v>
      </c>
      <c r="J12267" t="n">
        <v>0</v>
      </c>
      <c r="K12267" t="n">
        <v>42</v>
      </c>
      <c r="L12267" t="n">
        <v>1</v>
      </c>
      <c r="M12267" t="n">
        <v>0</v>
      </c>
      <c r="O12267" t="n">
        <v>0</v>
      </c>
      <c r="P12267" t="n">
        <v>3</v>
      </c>
      <c r="Q12267" t="n">
        <v>0</v>
      </c>
      <c r="R12267" t="n">
        <v>39</v>
      </c>
      <c r="S12267" t="n">
        <v>0</v>
      </c>
      <c r="T12267" t="n">
        <v>0</v>
      </c>
    </row>
    <row r="12268">
      <c r="A12268" s="8" t="n">
        <v>46232</v>
      </c>
      <c r="B12268" t="inlineStr">
        <is>
          <t>AS</t>
        </is>
      </c>
      <c r="C12268" s="9">
        <f>_xlfn.XLOOKUP(B12268,Carriers[Code],Carriers[Airline])</f>
        <v/>
      </c>
      <c r="D12268" t="n">
        <v>1319</v>
      </c>
      <c r="E12268" t="inlineStr">
        <is>
          <t>PDX</t>
        </is>
      </c>
      <c r="F12268" s="10" t="n">
        <v>1654</v>
      </c>
      <c r="G12268" t="inlineStr">
        <is>
          <t>1600-1659</t>
        </is>
      </c>
      <c r="H12268" s="9">
        <f>INT(F12268/100)</f>
        <v/>
      </c>
      <c r="I12268" t="n">
        <v>9</v>
      </c>
      <c r="J12268" t="n">
        <v>0</v>
      </c>
      <c r="K12268" t="n">
        <v>8</v>
      </c>
      <c r="L12268" t="n">
        <v>0</v>
      </c>
      <c r="M12268" t="n">
        <v>0</v>
      </c>
      <c r="O12268" t="n">
        <v>0</v>
      </c>
    </row>
    <row r="12269">
      <c r="A12269" s="8" t="n">
        <v>46232</v>
      </c>
      <c r="B12269" t="inlineStr">
        <is>
          <t>B6</t>
        </is>
      </c>
      <c r="C12269" s="9">
        <f>_xlfn.XLOOKUP(B12269,Carriers[Code],Carriers[Airline])</f>
        <v/>
      </c>
      <c r="D12269" t="n">
        <v>507</v>
      </c>
      <c r="E12269" t="inlineStr">
        <is>
          <t>BNA</t>
        </is>
      </c>
      <c r="F12269" s="10" t="n">
        <v>1655</v>
      </c>
      <c r="G12269" t="inlineStr">
        <is>
          <t>1600-1659</t>
        </is>
      </c>
      <c r="H12269" s="9">
        <f>INT(F12269/100)</f>
        <v/>
      </c>
      <c r="I12269" t="n">
        <v>74</v>
      </c>
      <c r="J12269" t="n">
        <v>1</v>
      </c>
      <c r="K12269" t="n">
        <v>68</v>
      </c>
      <c r="L12269" t="n">
        <v>1</v>
      </c>
      <c r="M12269" t="n">
        <v>0</v>
      </c>
      <c r="O12269" t="n">
        <v>0</v>
      </c>
      <c r="P12269" t="n">
        <v>0</v>
      </c>
      <c r="Q12269" t="n">
        <v>0</v>
      </c>
      <c r="R12269" t="n">
        <v>0</v>
      </c>
      <c r="S12269" t="n">
        <v>0</v>
      </c>
      <c r="T12269" t="n">
        <v>68</v>
      </c>
    </row>
    <row r="12270">
      <c r="A12270" s="8" t="n">
        <v>46232</v>
      </c>
      <c r="B12270" t="inlineStr">
        <is>
          <t>UA</t>
        </is>
      </c>
      <c r="C12270" s="9">
        <f>_xlfn.XLOOKUP(B12270,Carriers[Code],Carriers[Airline])</f>
        <v/>
      </c>
      <c r="D12270" t="n">
        <v>800</v>
      </c>
      <c r="E12270" t="inlineStr">
        <is>
          <t>DEN</t>
        </is>
      </c>
      <c r="F12270" s="10" t="n">
        <v>1657</v>
      </c>
      <c r="G12270" t="inlineStr">
        <is>
          <t>1600-1659</t>
        </is>
      </c>
      <c r="H12270" s="9">
        <f>INT(F12270/100)</f>
        <v/>
      </c>
      <c r="I12270" t="n">
        <v>71</v>
      </c>
      <c r="J12270" t="n">
        <v>1</v>
      </c>
      <c r="K12270" t="n">
        <v>34</v>
      </c>
      <c r="L12270" t="n">
        <v>1</v>
      </c>
      <c r="M12270" t="n">
        <v>0</v>
      </c>
      <c r="O12270" t="n">
        <v>0</v>
      </c>
      <c r="P12270" t="n">
        <v>0</v>
      </c>
      <c r="Q12270" t="n">
        <v>0</v>
      </c>
      <c r="R12270" t="n">
        <v>1</v>
      </c>
      <c r="S12270" t="n">
        <v>0</v>
      </c>
      <c r="T12270" t="n">
        <v>33</v>
      </c>
    </row>
    <row r="12271">
      <c r="A12271" s="8" t="n">
        <v>46232</v>
      </c>
      <c r="B12271" t="inlineStr">
        <is>
          <t>B6</t>
        </is>
      </c>
      <c r="C12271" s="9">
        <f>_xlfn.XLOOKUP(B12271,Carriers[Code],Carriers[Airline])</f>
        <v/>
      </c>
      <c r="D12271" t="n">
        <v>733</v>
      </c>
      <c r="E12271" t="inlineStr">
        <is>
          <t>SFO</t>
        </is>
      </c>
      <c r="F12271" s="10" t="n">
        <v>1700</v>
      </c>
      <c r="G12271" t="inlineStr">
        <is>
          <t>1700-1759</t>
        </is>
      </c>
      <c r="H12271" s="9">
        <f>INT(F12271/100)</f>
        <v/>
      </c>
      <c r="M12271" t="n">
        <v>1</v>
      </c>
      <c r="N12271" t="inlineStr">
        <is>
          <t>C</t>
        </is>
      </c>
      <c r="O12271" t="n">
        <v>0</v>
      </c>
    </row>
    <row r="12272">
      <c r="A12272" s="8" t="n">
        <v>46232</v>
      </c>
      <c r="B12272" t="inlineStr">
        <is>
          <t>UA</t>
        </is>
      </c>
      <c r="C12272" s="9">
        <f>_xlfn.XLOOKUP(B12272,Carriers[Code],Carriers[Airline])</f>
        <v/>
      </c>
      <c r="D12272" t="n">
        <v>2040</v>
      </c>
      <c r="E12272" t="inlineStr">
        <is>
          <t>ORD</t>
        </is>
      </c>
      <c r="F12272" s="10" t="n">
        <v>1700</v>
      </c>
      <c r="G12272" t="inlineStr">
        <is>
          <t>1700-1759</t>
        </is>
      </c>
      <c r="H12272" s="9">
        <f>INT(F12272/100)</f>
        <v/>
      </c>
      <c r="I12272" t="n">
        <v>-2</v>
      </c>
      <c r="J12272" t="n">
        <v>0</v>
      </c>
      <c r="K12272" t="n">
        <v>-13</v>
      </c>
      <c r="L12272" t="n">
        <v>0</v>
      </c>
      <c r="M12272" t="n">
        <v>0</v>
      </c>
      <c r="O12272" t="n">
        <v>0</v>
      </c>
    </row>
    <row r="12273">
      <c r="A12273" s="8" t="n">
        <v>46232</v>
      </c>
      <c r="B12273" t="inlineStr">
        <is>
          <t>WN</t>
        </is>
      </c>
      <c r="C12273" s="9">
        <f>_xlfn.XLOOKUP(B12273,Carriers[Code],Carriers[Airline])</f>
        <v/>
      </c>
      <c r="D12273" t="n">
        <v>1898</v>
      </c>
      <c r="E12273" t="inlineStr">
        <is>
          <t>BWI</t>
        </is>
      </c>
      <c r="F12273" s="10" t="n">
        <v>1700</v>
      </c>
      <c r="G12273" t="inlineStr">
        <is>
          <t>1700-1759</t>
        </is>
      </c>
      <c r="H12273" s="9">
        <f>INT(F12273/100)</f>
        <v/>
      </c>
      <c r="I12273" t="n">
        <v>121</v>
      </c>
      <c r="J12273" t="n">
        <v>1</v>
      </c>
      <c r="K12273" t="n">
        <v>94</v>
      </c>
      <c r="L12273" t="n">
        <v>1</v>
      </c>
      <c r="M12273" t="n">
        <v>0</v>
      </c>
      <c r="O12273" t="n">
        <v>0</v>
      </c>
      <c r="P12273" t="n">
        <v>13</v>
      </c>
      <c r="Q12273" t="n">
        <v>0</v>
      </c>
      <c r="R12273" t="n">
        <v>0</v>
      </c>
      <c r="S12273" t="n">
        <v>0</v>
      </c>
      <c r="T12273" t="n">
        <v>81</v>
      </c>
    </row>
    <row r="12274">
      <c r="A12274" s="8" t="n">
        <v>46232</v>
      </c>
      <c r="B12274" t="inlineStr">
        <is>
          <t>YX</t>
        </is>
      </c>
      <c r="C12274" s="9">
        <f>_xlfn.XLOOKUP(B12274,Carriers[Code],Carriers[Airline])</f>
        <v/>
      </c>
      <c r="D12274" t="n">
        <v>5620</v>
      </c>
      <c r="E12274" t="inlineStr">
        <is>
          <t>CVG</t>
        </is>
      </c>
      <c r="F12274" s="10" t="n">
        <v>1700</v>
      </c>
      <c r="G12274" t="inlineStr">
        <is>
          <t>1700-1759</t>
        </is>
      </c>
      <c r="H12274" s="9">
        <f>INT(F12274/100)</f>
        <v/>
      </c>
      <c r="I12274" t="n">
        <v>21</v>
      </c>
      <c r="J12274" t="n">
        <v>1</v>
      </c>
      <c r="K12274" t="n">
        <v>-2</v>
      </c>
      <c r="L12274" t="n">
        <v>0</v>
      </c>
      <c r="M12274" t="n">
        <v>0</v>
      </c>
      <c r="O12274" t="n">
        <v>0</v>
      </c>
    </row>
    <row r="12275">
      <c r="A12275" s="8" t="n">
        <v>46232</v>
      </c>
      <c r="B12275" t="inlineStr">
        <is>
          <t>YX</t>
        </is>
      </c>
      <c r="C12275" s="9">
        <f>_xlfn.XLOOKUP(B12275,Carriers[Code],Carriers[Airline])</f>
        <v/>
      </c>
      <c r="D12275" t="n">
        <v>5721</v>
      </c>
      <c r="E12275" t="inlineStr">
        <is>
          <t>LGA</t>
        </is>
      </c>
      <c r="F12275" s="10" t="n">
        <v>1700</v>
      </c>
      <c r="G12275" t="inlineStr">
        <is>
          <t>1700-1759</t>
        </is>
      </c>
      <c r="H12275" s="9">
        <f>INT(F12275/100)</f>
        <v/>
      </c>
      <c r="I12275" t="n">
        <v>57</v>
      </c>
      <c r="J12275" t="n">
        <v>1</v>
      </c>
      <c r="K12275" t="n">
        <v>57</v>
      </c>
      <c r="L12275" t="n">
        <v>1</v>
      </c>
      <c r="M12275" t="n">
        <v>0</v>
      </c>
      <c r="O12275" t="n">
        <v>0</v>
      </c>
      <c r="P12275" t="n">
        <v>0</v>
      </c>
      <c r="Q12275" t="n">
        <v>0</v>
      </c>
      <c r="R12275" t="n">
        <v>57</v>
      </c>
      <c r="S12275" t="n">
        <v>0</v>
      </c>
      <c r="T12275" t="n">
        <v>0</v>
      </c>
    </row>
    <row r="12276">
      <c r="A12276" s="8" t="n">
        <v>46232</v>
      </c>
      <c r="B12276" t="inlineStr">
        <is>
          <t>AA</t>
        </is>
      </c>
      <c r="C12276" s="9">
        <f>_xlfn.XLOOKUP(B12276,Carriers[Code],Carriers[Airline])</f>
        <v/>
      </c>
      <c r="D12276" t="n">
        <v>3309</v>
      </c>
      <c r="E12276" t="inlineStr">
        <is>
          <t>PHL</t>
        </is>
      </c>
      <c r="F12276" s="10" t="n">
        <v>1705</v>
      </c>
      <c r="G12276" t="inlineStr">
        <is>
          <t>1700-1759</t>
        </is>
      </c>
      <c r="H12276" s="9">
        <f>INT(F12276/100)</f>
        <v/>
      </c>
      <c r="I12276" t="n">
        <v>-6</v>
      </c>
      <c r="J12276" t="n">
        <v>0</v>
      </c>
      <c r="K12276" t="n">
        <v>-19</v>
      </c>
      <c r="L12276" t="n">
        <v>0</v>
      </c>
      <c r="M12276" t="n">
        <v>0</v>
      </c>
      <c r="O12276" t="n">
        <v>0</v>
      </c>
    </row>
    <row r="12277">
      <c r="A12277" s="8" t="n">
        <v>46232</v>
      </c>
      <c r="B12277" t="inlineStr">
        <is>
          <t>DL</t>
        </is>
      </c>
      <c r="C12277" s="9">
        <f>_xlfn.XLOOKUP(B12277,Carriers[Code],Carriers[Airline])</f>
        <v/>
      </c>
      <c r="D12277" t="n">
        <v>1655</v>
      </c>
      <c r="E12277" t="inlineStr">
        <is>
          <t>SFO</t>
        </is>
      </c>
      <c r="F12277" s="10" t="n">
        <v>1705</v>
      </c>
      <c r="G12277" t="inlineStr">
        <is>
          <t>1700-1759</t>
        </is>
      </c>
      <c r="H12277" s="9">
        <f>INT(F12277/100)</f>
        <v/>
      </c>
      <c r="I12277" t="n">
        <v>-3</v>
      </c>
      <c r="J12277" t="n">
        <v>0</v>
      </c>
      <c r="K12277" t="n">
        <v>-21</v>
      </c>
      <c r="L12277" t="n">
        <v>0</v>
      </c>
      <c r="M12277" t="n">
        <v>0</v>
      </c>
      <c r="O12277" t="n">
        <v>0</v>
      </c>
    </row>
    <row r="12278">
      <c r="A12278" s="8" t="n">
        <v>46232</v>
      </c>
      <c r="B12278" t="inlineStr">
        <is>
          <t>YX</t>
        </is>
      </c>
      <c r="C12278" s="9">
        <f>_xlfn.XLOOKUP(B12278,Carriers[Code],Carriers[Airline])</f>
        <v/>
      </c>
      <c r="D12278" t="n">
        <v>5814</v>
      </c>
      <c r="E12278" t="inlineStr">
        <is>
          <t>JFK</t>
        </is>
      </c>
      <c r="F12278" s="10" t="n">
        <v>1705</v>
      </c>
      <c r="G12278" t="inlineStr">
        <is>
          <t>1700-1759</t>
        </is>
      </c>
      <c r="H12278" s="9">
        <f>INT(F12278/100)</f>
        <v/>
      </c>
      <c r="I12278" t="n">
        <v>59</v>
      </c>
      <c r="J12278" t="n">
        <v>1</v>
      </c>
      <c r="K12278" t="n">
        <v>40</v>
      </c>
      <c r="L12278" t="n">
        <v>1</v>
      </c>
      <c r="M12278" t="n">
        <v>0</v>
      </c>
      <c r="O12278" t="n">
        <v>0</v>
      </c>
      <c r="P12278" t="n">
        <v>0</v>
      </c>
      <c r="Q12278" t="n">
        <v>0</v>
      </c>
      <c r="R12278" t="n">
        <v>0</v>
      </c>
      <c r="S12278" t="n">
        <v>0</v>
      </c>
      <c r="T12278" t="n">
        <v>40</v>
      </c>
    </row>
    <row r="12279">
      <c r="A12279" s="8" t="n">
        <v>46232</v>
      </c>
      <c r="B12279" t="inlineStr">
        <is>
          <t>AA</t>
        </is>
      </c>
      <c r="C12279" s="9">
        <f>_xlfn.XLOOKUP(B12279,Carriers[Code],Carriers[Airline])</f>
        <v/>
      </c>
      <c r="D12279" t="n">
        <v>3313</v>
      </c>
      <c r="E12279" t="inlineStr">
        <is>
          <t>PHX</t>
        </is>
      </c>
      <c r="F12279" s="10" t="n">
        <v>1707</v>
      </c>
      <c r="G12279" t="inlineStr">
        <is>
          <t>1700-1759</t>
        </is>
      </c>
      <c r="H12279" s="9">
        <f>INT(F12279/100)</f>
        <v/>
      </c>
      <c r="I12279" t="n">
        <v>123</v>
      </c>
      <c r="J12279" t="n">
        <v>1</v>
      </c>
      <c r="K12279" t="n">
        <v>87</v>
      </c>
      <c r="L12279" t="n">
        <v>1</v>
      </c>
      <c r="M12279" t="n">
        <v>0</v>
      </c>
      <c r="O12279" t="n">
        <v>0</v>
      </c>
      <c r="P12279" t="n">
        <v>12</v>
      </c>
      <c r="Q12279" t="n">
        <v>0</v>
      </c>
      <c r="R12279" t="n">
        <v>0</v>
      </c>
      <c r="S12279" t="n">
        <v>0</v>
      </c>
      <c r="T12279" t="n">
        <v>75</v>
      </c>
    </row>
    <row r="12280">
      <c r="A12280" s="8" t="n">
        <v>46232</v>
      </c>
      <c r="B12280" t="inlineStr">
        <is>
          <t>B6</t>
        </is>
      </c>
      <c r="C12280" s="9">
        <f>_xlfn.XLOOKUP(B12280,Carriers[Code],Carriers[Airline])</f>
        <v/>
      </c>
      <c r="D12280" t="n">
        <v>811</v>
      </c>
      <c r="E12280" t="inlineStr">
        <is>
          <t>ORD</t>
        </is>
      </c>
      <c r="F12280" s="10" t="n">
        <v>1710</v>
      </c>
      <c r="G12280" t="inlineStr">
        <is>
          <t>1700-1759</t>
        </is>
      </c>
      <c r="H12280" s="9">
        <f>INT(F12280/100)</f>
        <v/>
      </c>
      <c r="I12280" t="n">
        <v>83</v>
      </c>
      <c r="J12280" t="n">
        <v>1</v>
      </c>
      <c r="K12280" t="n">
        <v>71</v>
      </c>
      <c r="L12280" t="n">
        <v>1</v>
      </c>
      <c r="M12280" t="n">
        <v>0</v>
      </c>
      <c r="O12280" t="n">
        <v>0</v>
      </c>
      <c r="P12280" t="n">
        <v>0</v>
      </c>
      <c r="Q12280" t="n">
        <v>0</v>
      </c>
      <c r="R12280" t="n">
        <v>21</v>
      </c>
      <c r="S12280" t="n">
        <v>0</v>
      </c>
      <c r="T12280" t="n">
        <v>50</v>
      </c>
    </row>
    <row r="12281">
      <c r="A12281" s="8" t="n">
        <v>46232</v>
      </c>
      <c r="B12281" t="inlineStr">
        <is>
          <t>B6</t>
        </is>
      </c>
      <c r="C12281" s="9">
        <f>_xlfn.XLOOKUP(B12281,Carriers[Code],Carriers[Airline])</f>
        <v/>
      </c>
      <c r="D12281" t="n">
        <v>1955</v>
      </c>
      <c r="E12281" t="inlineStr">
        <is>
          <t>DCA</t>
        </is>
      </c>
      <c r="F12281" s="10" t="n">
        <v>1710</v>
      </c>
      <c r="G12281" t="inlineStr">
        <is>
          <t>1700-1759</t>
        </is>
      </c>
      <c r="H12281" s="9">
        <f>INT(F12281/100)</f>
        <v/>
      </c>
      <c r="I12281" t="n">
        <v>35</v>
      </c>
      <c r="J12281" t="n">
        <v>1</v>
      </c>
      <c r="K12281" t="n">
        <v>31</v>
      </c>
      <c r="L12281" t="n">
        <v>1</v>
      </c>
      <c r="M12281" t="n">
        <v>0</v>
      </c>
      <c r="O12281" t="n">
        <v>0</v>
      </c>
      <c r="P12281" t="n">
        <v>3</v>
      </c>
      <c r="Q12281" t="n">
        <v>0</v>
      </c>
      <c r="R12281" t="n">
        <v>0</v>
      </c>
      <c r="S12281" t="n">
        <v>0</v>
      </c>
      <c r="T12281" t="n">
        <v>28</v>
      </c>
    </row>
    <row r="12282">
      <c r="A12282" s="8" t="n">
        <v>46232</v>
      </c>
      <c r="B12282" t="inlineStr">
        <is>
          <t>DL</t>
        </is>
      </c>
      <c r="C12282" s="9">
        <f>_xlfn.XLOOKUP(B12282,Carriers[Code],Carriers[Airline])</f>
        <v/>
      </c>
      <c r="D12282" t="n">
        <v>571</v>
      </c>
      <c r="E12282" t="inlineStr">
        <is>
          <t>SAN</t>
        </is>
      </c>
      <c r="F12282" s="10" t="n">
        <v>1710</v>
      </c>
      <c r="G12282" t="inlineStr">
        <is>
          <t>1700-1759</t>
        </is>
      </c>
      <c r="H12282" s="9">
        <f>INT(F12282/100)</f>
        <v/>
      </c>
      <c r="I12282" t="n">
        <v>1</v>
      </c>
      <c r="J12282" t="n">
        <v>0</v>
      </c>
      <c r="K12282" t="n">
        <v>-4</v>
      </c>
      <c r="L12282" t="n">
        <v>0</v>
      </c>
      <c r="M12282" t="n">
        <v>0</v>
      </c>
      <c r="O12282" t="n">
        <v>0</v>
      </c>
    </row>
    <row r="12283">
      <c r="A12283" s="8" t="n">
        <v>46232</v>
      </c>
      <c r="B12283" t="inlineStr">
        <is>
          <t>YX</t>
        </is>
      </c>
      <c r="C12283" s="9">
        <f>_xlfn.XLOOKUP(B12283,Carriers[Code],Carriers[Airline])</f>
        <v/>
      </c>
      <c r="D12283" t="n">
        <v>4678</v>
      </c>
      <c r="E12283" t="inlineStr">
        <is>
          <t>STL</t>
        </is>
      </c>
      <c r="F12283" s="10" t="n">
        <v>1712</v>
      </c>
      <c r="G12283" t="inlineStr">
        <is>
          <t>1700-1759</t>
        </is>
      </c>
      <c r="H12283" s="9">
        <f>INT(F12283/100)</f>
        <v/>
      </c>
      <c r="I12283" t="n">
        <v>69</v>
      </c>
      <c r="J12283" t="n">
        <v>1</v>
      </c>
      <c r="K12283" t="n">
        <v>55</v>
      </c>
      <c r="L12283" t="n">
        <v>1</v>
      </c>
      <c r="M12283" t="n">
        <v>0</v>
      </c>
      <c r="O12283" t="n">
        <v>0</v>
      </c>
      <c r="P12283" t="n">
        <v>11</v>
      </c>
      <c r="Q12283" t="n">
        <v>0</v>
      </c>
      <c r="R12283" t="n">
        <v>0</v>
      </c>
      <c r="S12283" t="n">
        <v>0</v>
      </c>
      <c r="T12283" t="n">
        <v>44</v>
      </c>
    </row>
    <row r="12284">
      <c r="A12284" s="8" t="n">
        <v>46232</v>
      </c>
      <c r="B12284" t="inlineStr">
        <is>
          <t>DL</t>
        </is>
      </c>
      <c r="C12284" s="9">
        <f>_xlfn.XLOOKUP(B12284,Carriers[Code],Carriers[Airline])</f>
        <v/>
      </c>
      <c r="D12284" t="n">
        <v>1432</v>
      </c>
      <c r="E12284" t="inlineStr">
        <is>
          <t>DTW</t>
        </is>
      </c>
      <c r="F12284" s="10" t="n">
        <v>1715</v>
      </c>
      <c r="G12284" t="inlineStr">
        <is>
          <t>1700-1759</t>
        </is>
      </c>
      <c r="H12284" s="9">
        <f>INT(F12284/100)</f>
        <v/>
      </c>
      <c r="I12284" t="n">
        <v>31</v>
      </c>
      <c r="J12284" t="n">
        <v>1</v>
      </c>
      <c r="K12284" t="n">
        <v>-1</v>
      </c>
      <c r="L12284" t="n">
        <v>0</v>
      </c>
      <c r="M12284" t="n">
        <v>0</v>
      </c>
      <c r="O12284" t="n">
        <v>0</v>
      </c>
    </row>
    <row r="12285">
      <c r="A12285" s="8" t="n">
        <v>46232</v>
      </c>
      <c r="B12285" t="inlineStr">
        <is>
          <t>DL</t>
        </is>
      </c>
      <c r="C12285" s="9">
        <f>_xlfn.XLOOKUP(B12285,Carriers[Code],Carriers[Airline])</f>
        <v/>
      </c>
      <c r="D12285" t="n">
        <v>2782</v>
      </c>
      <c r="E12285" t="inlineStr">
        <is>
          <t>RDU</t>
        </is>
      </c>
      <c r="F12285" s="10" t="n">
        <v>1715</v>
      </c>
      <c r="G12285" t="inlineStr">
        <is>
          <t>1700-1759</t>
        </is>
      </c>
      <c r="H12285" s="9">
        <f>INT(F12285/100)</f>
        <v/>
      </c>
      <c r="I12285" t="n">
        <v>26</v>
      </c>
      <c r="J12285" t="n">
        <v>1</v>
      </c>
      <c r="K12285" t="n">
        <v>-1</v>
      </c>
      <c r="L12285" t="n">
        <v>0</v>
      </c>
      <c r="M12285" t="n">
        <v>0</v>
      </c>
      <c r="O12285" t="n">
        <v>0</v>
      </c>
    </row>
    <row r="12286">
      <c r="A12286" s="8" t="n">
        <v>46232</v>
      </c>
      <c r="B12286" t="inlineStr">
        <is>
          <t>YX</t>
        </is>
      </c>
      <c r="C12286" s="9">
        <f>_xlfn.XLOOKUP(B12286,Carriers[Code],Carriers[Airline])</f>
        <v/>
      </c>
      <c r="D12286" t="n">
        <v>5714</v>
      </c>
      <c r="E12286" t="inlineStr">
        <is>
          <t>PHL</t>
        </is>
      </c>
      <c r="F12286" s="10" t="n">
        <v>1720</v>
      </c>
      <c r="G12286" t="inlineStr">
        <is>
          <t>1700-1759</t>
        </is>
      </c>
      <c r="H12286" s="9">
        <f>INT(F12286/100)</f>
        <v/>
      </c>
      <c r="I12286" t="n">
        <v>65</v>
      </c>
      <c r="J12286" t="n">
        <v>1</v>
      </c>
      <c r="K12286" t="n">
        <v>46</v>
      </c>
      <c r="L12286" t="n">
        <v>1</v>
      </c>
      <c r="M12286" t="n">
        <v>0</v>
      </c>
      <c r="O12286" t="n">
        <v>0</v>
      </c>
      <c r="P12286" t="n">
        <v>0</v>
      </c>
      <c r="Q12286" t="n">
        <v>0</v>
      </c>
      <c r="R12286" t="n">
        <v>13</v>
      </c>
      <c r="S12286" t="n">
        <v>0</v>
      </c>
      <c r="T12286" t="n">
        <v>33</v>
      </c>
    </row>
    <row r="12287">
      <c r="A12287" s="8" t="n">
        <v>46232</v>
      </c>
      <c r="B12287" t="inlineStr">
        <is>
          <t>AA</t>
        </is>
      </c>
      <c r="C12287" s="9">
        <f>_xlfn.XLOOKUP(B12287,Carriers[Code],Carriers[Airline])</f>
        <v/>
      </c>
      <c r="D12287" t="n">
        <v>1557</v>
      </c>
      <c r="E12287" t="inlineStr">
        <is>
          <t>DCA</t>
        </is>
      </c>
      <c r="F12287" s="10" t="n">
        <v>1723</v>
      </c>
      <c r="G12287" t="inlineStr">
        <is>
          <t>1700-1759</t>
        </is>
      </c>
      <c r="H12287" s="9">
        <f>INT(F12287/100)</f>
        <v/>
      </c>
      <c r="I12287" t="n">
        <v>-6</v>
      </c>
      <c r="J12287" t="n">
        <v>0</v>
      </c>
      <c r="K12287" t="n">
        <v>-32</v>
      </c>
      <c r="L12287" t="n">
        <v>0</v>
      </c>
      <c r="M12287" t="n">
        <v>0</v>
      </c>
      <c r="O12287" t="n">
        <v>0</v>
      </c>
    </row>
    <row r="12288">
      <c r="A12288" s="8" t="n">
        <v>46232</v>
      </c>
      <c r="B12288" t="inlineStr">
        <is>
          <t>WN</t>
        </is>
      </c>
      <c r="C12288" s="9">
        <f>_xlfn.XLOOKUP(B12288,Carriers[Code],Carriers[Airline])</f>
        <v/>
      </c>
      <c r="D12288" t="n">
        <v>3911</v>
      </c>
      <c r="E12288" t="inlineStr">
        <is>
          <t>MDW</t>
        </is>
      </c>
      <c r="F12288" s="10" t="n">
        <v>1730</v>
      </c>
      <c r="G12288" t="inlineStr">
        <is>
          <t>1700-1759</t>
        </is>
      </c>
      <c r="H12288" s="9">
        <f>INT(F12288/100)</f>
        <v/>
      </c>
      <c r="I12288" t="n">
        <v>150</v>
      </c>
      <c r="J12288" t="n">
        <v>1</v>
      </c>
      <c r="K12288" t="n">
        <v>116</v>
      </c>
      <c r="L12288" t="n">
        <v>1</v>
      </c>
      <c r="M12288" t="n">
        <v>0</v>
      </c>
      <c r="O12288" t="n">
        <v>0</v>
      </c>
      <c r="P12288" t="n">
        <v>9</v>
      </c>
      <c r="Q12288" t="n">
        <v>0</v>
      </c>
      <c r="R12288" t="n">
        <v>0</v>
      </c>
      <c r="S12288" t="n">
        <v>0</v>
      </c>
      <c r="T12288" t="n">
        <v>107</v>
      </c>
    </row>
    <row r="12289">
      <c r="A12289" s="8" t="n">
        <v>46232</v>
      </c>
      <c r="B12289" t="inlineStr">
        <is>
          <t>AA</t>
        </is>
      </c>
      <c r="C12289" s="9">
        <f>_xlfn.XLOOKUP(B12289,Carriers[Code],Carriers[Airline])</f>
        <v/>
      </c>
      <c r="D12289" t="n">
        <v>1578</v>
      </c>
      <c r="E12289" t="inlineStr">
        <is>
          <t>LAX</t>
        </is>
      </c>
      <c r="F12289" s="10" t="n">
        <v>1733</v>
      </c>
      <c r="G12289" t="inlineStr">
        <is>
          <t>1700-1759</t>
        </is>
      </c>
      <c r="H12289" s="9">
        <f>INT(F12289/100)</f>
        <v/>
      </c>
      <c r="I12289" t="n">
        <v>294</v>
      </c>
      <c r="J12289" t="n">
        <v>1</v>
      </c>
      <c r="K12289" t="n">
        <v>264</v>
      </c>
      <c r="L12289" t="n">
        <v>1</v>
      </c>
      <c r="M12289" t="n">
        <v>0</v>
      </c>
      <c r="O12289" t="n">
        <v>0</v>
      </c>
      <c r="P12289" t="n">
        <v>19</v>
      </c>
      <c r="Q12289" t="n">
        <v>0</v>
      </c>
      <c r="R12289" t="n">
        <v>0</v>
      </c>
      <c r="S12289" t="n">
        <v>0</v>
      </c>
      <c r="T12289" t="n">
        <v>245</v>
      </c>
    </row>
    <row r="12290">
      <c r="A12290" s="8" t="n">
        <v>46232</v>
      </c>
      <c r="B12290" t="inlineStr">
        <is>
          <t>UA</t>
        </is>
      </c>
      <c r="C12290" s="9">
        <f>_xlfn.XLOOKUP(B12290,Carriers[Code],Carriers[Airline])</f>
        <v/>
      </c>
      <c r="D12290" t="n">
        <v>1392</v>
      </c>
      <c r="E12290" t="inlineStr">
        <is>
          <t>IAH</t>
        </is>
      </c>
      <c r="F12290" s="10" t="n">
        <v>1735</v>
      </c>
      <c r="G12290" t="inlineStr">
        <is>
          <t>1700-1759</t>
        </is>
      </c>
      <c r="H12290" s="9">
        <f>INT(F12290/100)</f>
        <v/>
      </c>
      <c r="I12290" t="n">
        <v>39</v>
      </c>
      <c r="J12290" t="n">
        <v>1</v>
      </c>
      <c r="K12290" t="n">
        <v>-2</v>
      </c>
      <c r="L12290" t="n">
        <v>0</v>
      </c>
      <c r="M12290" t="n">
        <v>0</v>
      </c>
      <c r="O12290" t="n">
        <v>0</v>
      </c>
    </row>
    <row r="12291">
      <c r="A12291" s="8" t="n">
        <v>46232</v>
      </c>
      <c r="B12291" t="inlineStr">
        <is>
          <t>AA</t>
        </is>
      </c>
      <c r="C12291" s="9">
        <f>_xlfn.XLOOKUP(B12291,Carriers[Code],Carriers[Airline])</f>
        <v/>
      </c>
      <c r="D12291" t="n">
        <v>1592</v>
      </c>
      <c r="E12291" t="inlineStr">
        <is>
          <t>ORD</t>
        </is>
      </c>
      <c r="F12291" s="10" t="n">
        <v>1738</v>
      </c>
      <c r="G12291" t="inlineStr">
        <is>
          <t>1700-1759</t>
        </is>
      </c>
      <c r="H12291" s="9">
        <f>INT(F12291/100)</f>
        <v/>
      </c>
      <c r="I12291" t="n">
        <v>56</v>
      </c>
      <c r="J12291" t="n">
        <v>1</v>
      </c>
      <c r="K12291" t="n">
        <v>36</v>
      </c>
      <c r="L12291" t="n">
        <v>1</v>
      </c>
      <c r="M12291" t="n">
        <v>0</v>
      </c>
      <c r="O12291" t="n">
        <v>0</v>
      </c>
      <c r="P12291" t="n">
        <v>1</v>
      </c>
      <c r="Q12291" t="n">
        <v>0</v>
      </c>
      <c r="R12291" t="n">
        <v>0</v>
      </c>
      <c r="S12291" t="n">
        <v>0</v>
      </c>
      <c r="T12291" t="n">
        <v>35</v>
      </c>
    </row>
    <row r="12292">
      <c r="A12292" s="8" t="n">
        <v>46232</v>
      </c>
      <c r="B12292" t="inlineStr">
        <is>
          <t>B6</t>
        </is>
      </c>
      <c r="C12292" s="9">
        <f>_xlfn.XLOOKUP(B12292,Carriers[Code],Carriers[Airline])</f>
        <v/>
      </c>
      <c r="D12292" t="n">
        <v>1115</v>
      </c>
      <c r="E12292" t="inlineStr">
        <is>
          <t>BUF</t>
        </is>
      </c>
      <c r="F12292" s="10" t="n">
        <v>1740</v>
      </c>
      <c r="G12292" t="inlineStr">
        <is>
          <t>1700-1759</t>
        </is>
      </c>
      <c r="H12292" s="9">
        <f>INT(F12292/100)</f>
        <v/>
      </c>
      <c r="I12292" t="n">
        <v>78</v>
      </c>
      <c r="J12292" t="n">
        <v>1</v>
      </c>
      <c r="K12292" t="n">
        <v>62</v>
      </c>
      <c r="L12292" t="n">
        <v>1</v>
      </c>
      <c r="M12292" t="n">
        <v>0</v>
      </c>
      <c r="O12292" t="n">
        <v>0</v>
      </c>
      <c r="P12292" t="n">
        <v>35</v>
      </c>
      <c r="Q12292" t="n">
        <v>0</v>
      </c>
      <c r="R12292" t="n">
        <v>0</v>
      </c>
      <c r="S12292" t="n">
        <v>0</v>
      </c>
      <c r="T12292" t="n">
        <v>27</v>
      </c>
    </row>
    <row r="12293">
      <c r="A12293" s="8" t="n">
        <v>46232</v>
      </c>
      <c r="B12293" t="inlineStr">
        <is>
          <t>B6</t>
        </is>
      </c>
      <c r="C12293" s="9">
        <f>_xlfn.XLOOKUP(B12293,Carriers[Code],Carriers[Airline])</f>
        <v/>
      </c>
      <c r="D12293" t="n">
        <v>1387</v>
      </c>
      <c r="E12293" t="inlineStr">
        <is>
          <t>LAX</t>
        </is>
      </c>
      <c r="F12293" s="10" t="n">
        <v>1742</v>
      </c>
      <c r="G12293" t="inlineStr">
        <is>
          <t>1700-1759</t>
        </is>
      </c>
      <c r="H12293" s="9">
        <f>INT(F12293/100)</f>
        <v/>
      </c>
      <c r="I12293" t="n">
        <v>4</v>
      </c>
      <c r="J12293" t="n">
        <v>0</v>
      </c>
      <c r="K12293" t="n">
        <v>-13</v>
      </c>
      <c r="L12293" t="n">
        <v>0</v>
      </c>
      <c r="M12293" t="n">
        <v>0</v>
      </c>
      <c r="O12293" t="n">
        <v>0</v>
      </c>
    </row>
    <row r="12294">
      <c r="A12294" s="8" t="n">
        <v>46232</v>
      </c>
      <c r="B12294" t="inlineStr">
        <is>
          <t>UA</t>
        </is>
      </c>
      <c r="C12294" s="9">
        <f>_xlfn.XLOOKUP(B12294,Carriers[Code],Carriers[Airline])</f>
        <v/>
      </c>
      <c r="D12294" t="n">
        <v>1647</v>
      </c>
      <c r="E12294" t="inlineStr">
        <is>
          <t>EWR</t>
        </is>
      </c>
      <c r="F12294" s="10" t="n">
        <v>1744</v>
      </c>
      <c r="G12294" t="inlineStr">
        <is>
          <t>1700-1759</t>
        </is>
      </c>
      <c r="H12294" s="9">
        <f>INT(F12294/100)</f>
        <v/>
      </c>
      <c r="I12294" t="n">
        <v>24</v>
      </c>
      <c r="J12294" t="n">
        <v>1</v>
      </c>
      <c r="K12294" t="n">
        <v>39</v>
      </c>
      <c r="L12294" t="n">
        <v>1</v>
      </c>
      <c r="M12294" t="n">
        <v>0</v>
      </c>
      <c r="O12294" t="n">
        <v>0</v>
      </c>
      <c r="P12294" t="n">
        <v>10</v>
      </c>
      <c r="Q12294" t="n">
        <v>0</v>
      </c>
      <c r="R12294" t="n">
        <v>15</v>
      </c>
      <c r="S12294" t="n">
        <v>0</v>
      </c>
      <c r="T12294" t="n">
        <v>14</v>
      </c>
    </row>
    <row r="12295">
      <c r="A12295" s="8" t="n">
        <v>46232</v>
      </c>
      <c r="B12295" t="inlineStr">
        <is>
          <t>WN</t>
        </is>
      </c>
      <c r="C12295" s="9">
        <f>_xlfn.XLOOKUP(B12295,Carriers[Code],Carriers[Airline])</f>
        <v/>
      </c>
      <c r="D12295" t="n">
        <v>737</v>
      </c>
      <c r="E12295" t="inlineStr">
        <is>
          <t>DAL</t>
        </is>
      </c>
      <c r="F12295" s="10" t="n">
        <v>1745</v>
      </c>
      <c r="G12295" t="inlineStr">
        <is>
          <t>1700-1759</t>
        </is>
      </c>
      <c r="H12295" s="9">
        <f>INT(F12295/100)</f>
        <v/>
      </c>
      <c r="I12295" t="n">
        <v>115</v>
      </c>
      <c r="J12295" t="n">
        <v>1</v>
      </c>
      <c r="K12295" t="n">
        <v>94</v>
      </c>
      <c r="L12295" t="n">
        <v>1</v>
      </c>
      <c r="M12295" t="n">
        <v>0</v>
      </c>
      <c r="O12295" t="n">
        <v>0</v>
      </c>
      <c r="P12295" t="n">
        <v>14</v>
      </c>
      <c r="Q12295" t="n">
        <v>0</v>
      </c>
      <c r="R12295" t="n">
        <v>0</v>
      </c>
      <c r="S12295" t="n">
        <v>0</v>
      </c>
      <c r="T12295" t="n">
        <v>80</v>
      </c>
    </row>
    <row r="12296">
      <c r="A12296" s="8" t="n">
        <v>46232</v>
      </c>
      <c r="B12296" t="inlineStr">
        <is>
          <t>YX</t>
        </is>
      </c>
      <c r="C12296" s="9">
        <f>_xlfn.XLOOKUP(B12296,Carriers[Code],Carriers[Airline])</f>
        <v/>
      </c>
      <c r="D12296" t="n">
        <v>5616</v>
      </c>
      <c r="E12296" t="inlineStr">
        <is>
          <t>IND</t>
        </is>
      </c>
      <c r="F12296" s="10" t="n">
        <v>1745</v>
      </c>
      <c r="G12296" t="inlineStr">
        <is>
          <t>1700-1759</t>
        </is>
      </c>
      <c r="H12296" s="9">
        <f>INT(F12296/100)</f>
        <v/>
      </c>
      <c r="I12296" t="n">
        <v>5</v>
      </c>
      <c r="J12296" t="n">
        <v>0</v>
      </c>
      <c r="K12296" t="n">
        <v>-31</v>
      </c>
      <c r="L12296" t="n">
        <v>0</v>
      </c>
      <c r="M12296" t="n">
        <v>0</v>
      </c>
      <c r="O12296" t="n">
        <v>0</v>
      </c>
    </row>
    <row r="12297">
      <c r="A12297" s="8" t="n">
        <v>46232</v>
      </c>
      <c r="B12297" t="inlineStr">
        <is>
          <t>YX</t>
        </is>
      </c>
      <c r="C12297" s="9">
        <f>_xlfn.XLOOKUP(B12297,Carriers[Code],Carriers[Airline])</f>
        <v/>
      </c>
      <c r="D12297" t="n">
        <v>4390</v>
      </c>
      <c r="E12297" t="inlineStr">
        <is>
          <t>JFK</t>
        </is>
      </c>
      <c r="F12297" s="10" t="n">
        <v>1746</v>
      </c>
      <c r="G12297" t="inlineStr">
        <is>
          <t>1700-1759</t>
        </is>
      </c>
      <c r="H12297" s="9">
        <f>INT(F12297/100)</f>
        <v/>
      </c>
      <c r="I12297" t="n">
        <v>15</v>
      </c>
      <c r="J12297" t="n">
        <v>1</v>
      </c>
      <c r="K12297" t="n">
        <v>6</v>
      </c>
      <c r="L12297" t="n">
        <v>0</v>
      </c>
      <c r="M12297" t="n">
        <v>0</v>
      </c>
      <c r="O12297" t="n">
        <v>0</v>
      </c>
    </row>
    <row r="12298">
      <c r="A12298" s="8" t="n">
        <v>46232</v>
      </c>
      <c r="B12298" t="inlineStr">
        <is>
          <t>DL</t>
        </is>
      </c>
      <c r="C12298" s="9">
        <f>_xlfn.XLOOKUP(B12298,Carriers[Code],Carriers[Airline])</f>
        <v/>
      </c>
      <c r="D12298" t="n">
        <v>514</v>
      </c>
      <c r="E12298" t="inlineStr">
        <is>
          <t>PHX</t>
        </is>
      </c>
      <c r="F12298" s="10" t="n">
        <v>1750</v>
      </c>
      <c r="G12298" t="inlineStr">
        <is>
          <t>1700-1759</t>
        </is>
      </c>
      <c r="H12298" s="9">
        <f>INT(F12298/100)</f>
        <v/>
      </c>
      <c r="I12298" t="n">
        <v>10</v>
      </c>
      <c r="J12298" t="n">
        <v>0</v>
      </c>
      <c r="K12298" t="n">
        <v>-16</v>
      </c>
      <c r="L12298" t="n">
        <v>0</v>
      </c>
      <c r="M12298" t="n">
        <v>0</v>
      </c>
      <c r="O12298" t="n">
        <v>0</v>
      </c>
    </row>
    <row r="12299">
      <c r="A12299" s="8" t="n">
        <v>46232</v>
      </c>
      <c r="B12299" t="inlineStr">
        <is>
          <t>YX</t>
        </is>
      </c>
      <c r="C12299" s="9">
        <f>_xlfn.XLOOKUP(B12299,Carriers[Code],Carriers[Airline])</f>
        <v/>
      </c>
      <c r="D12299" t="n">
        <v>5667</v>
      </c>
      <c r="E12299" t="inlineStr">
        <is>
          <t>DCA</t>
        </is>
      </c>
      <c r="F12299" s="10" t="n">
        <v>1750</v>
      </c>
      <c r="G12299" t="inlineStr">
        <is>
          <t>1700-1759</t>
        </is>
      </c>
      <c r="H12299" s="9">
        <f>INT(F12299/100)</f>
        <v/>
      </c>
      <c r="I12299" t="n">
        <v>20</v>
      </c>
      <c r="J12299" t="n">
        <v>1</v>
      </c>
      <c r="K12299" t="n">
        <v>-4</v>
      </c>
      <c r="L12299" t="n">
        <v>0</v>
      </c>
      <c r="M12299" t="n">
        <v>0</v>
      </c>
      <c r="O12299" t="n">
        <v>0</v>
      </c>
    </row>
    <row r="12300">
      <c r="A12300" s="8" t="n">
        <v>46232</v>
      </c>
      <c r="B12300" t="inlineStr">
        <is>
          <t>YX</t>
        </is>
      </c>
      <c r="C12300" s="9">
        <f>_xlfn.XLOOKUP(B12300,Carriers[Code],Carriers[Airline])</f>
        <v/>
      </c>
      <c r="D12300" t="n">
        <v>4585</v>
      </c>
      <c r="E12300" t="inlineStr">
        <is>
          <t>IND</t>
        </is>
      </c>
      <c r="F12300" s="10" t="n">
        <v>1751</v>
      </c>
      <c r="G12300" t="inlineStr">
        <is>
          <t>1700-1759</t>
        </is>
      </c>
      <c r="H12300" s="9">
        <f>INT(F12300/100)</f>
        <v/>
      </c>
      <c r="I12300" t="n">
        <v>57</v>
      </c>
      <c r="J12300" t="n">
        <v>1</v>
      </c>
      <c r="K12300" t="n">
        <v>29</v>
      </c>
      <c r="L12300" t="n">
        <v>1</v>
      </c>
      <c r="M12300" t="n">
        <v>0</v>
      </c>
      <c r="O12300" t="n">
        <v>0</v>
      </c>
      <c r="P12300" t="n">
        <v>5</v>
      </c>
      <c r="Q12300" t="n">
        <v>0</v>
      </c>
      <c r="R12300" t="n">
        <v>0</v>
      </c>
      <c r="S12300" t="n">
        <v>0</v>
      </c>
      <c r="T12300" t="n">
        <v>24</v>
      </c>
    </row>
    <row r="12301">
      <c r="A12301" s="8" t="n">
        <v>46232</v>
      </c>
      <c r="B12301" t="inlineStr">
        <is>
          <t>YX</t>
        </is>
      </c>
      <c r="C12301" s="9">
        <f>_xlfn.XLOOKUP(B12301,Carriers[Code],Carriers[Airline])</f>
        <v/>
      </c>
      <c r="D12301" t="n">
        <v>4632</v>
      </c>
      <c r="E12301" t="inlineStr">
        <is>
          <t>LGA</t>
        </is>
      </c>
      <c r="F12301" s="10" t="n">
        <v>1751</v>
      </c>
      <c r="G12301" t="inlineStr">
        <is>
          <t>1700-1759</t>
        </is>
      </c>
      <c r="H12301" s="9">
        <f>INT(F12301/100)</f>
        <v/>
      </c>
      <c r="I12301" t="n">
        <v>120</v>
      </c>
      <c r="J12301" t="n">
        <v>1</v>
      </c>
      <c r="K12301" t="n">
        <v>129</v>
      </c>
      <c r="L12301" t="n">
        <v>1</v>
      </c>
      <c r="M12301" t="n">
        <v>0</v>
      </c>
      <c r="O12301" t="n">
        <v>0</v>
      </c>
      <c r="P12301" t="n">
        <v>0</v>
      </c>
      <c r="Q12301" t="n">
        <v>0</v>
      </c>
      <c r="R12301" t="n">
        <v>9</v>
      </c>
      <c r="S12301" t="n">
        <v>0</v>
      </c>
      <c r="T12301" t="n">
        <v>120</v>
      </c>
    </row>
    <row r="12302">
      <c r="A12302" s="8" t="n">
        <v>46232</v>
      </c>
      <c r="B12302" t="inlineStr">
        <is>
          <t>AA</t>
        </is>
      </c>
      <c r="C12302" s="9">
        <f>_xlfn.XLOOKUP(B12302,Carriers[Code],Carriers[Airline])</f>
        <v/>
      </c>
      <c r="D12302" t="n">
        <v>1577</v>
      </c>
      <c r="E12302" t="inlineStr">
        <is>
          <t>DFW</t>
        </is>
      </c>
      <c r="F12302" s="10" t="n">
        <v>1753</v>
      </c>
      <c r="G12302" t="inlineStr">
        <is>
          <t>1700-1759</t>
        </is>
      </c>
      <c r="H12302" s="9">
        <f>INT(F12302/100)</f>
        <v/>
      </c>
      <c r="M12302" t="n">
        <v>1</v>
      </c>
      <c r="N12302" t="inlineStr">
        <is>
          <t>C</t>
        </is>
      </c>
      <c r="O12302" t="n">
        <v>0</v>
      </c>
    </row>
    <row r="12303">
      <c r="A12303" s="8" t="n">
        <v>46232</v>
      </c>
      <c r="B12303" t="inlineStr">
        <is>
          <t>B6</t>
        </is>
      </c>
      <c r="C12303" s="9">
        <f>_xlfn.XLOOKUP(B12303,Carriers[Code],Carriers[Airline])</f>
        <v/>
      </c>
      <c r="D12303" t="n">
        <v>2185</v>
      </c>
      <c r="E12303" t="inlineStr">
        <is>
          <t>PIT</t>
        </is>
      </c>
      <c r="F12303" s="10" t="n">
        <v>1753</v>
      </c>
      <c r="G12303" t="inlineStr">
        <is>
          <t>1700-1759</t>
        </is>
      </c>
      <c r="H12303" s="9">
        <f>INT(F12303/100)</f>
        <v/>
      </c>
      <c r="I12303" t="n">
        <v>31</v>
      </c>
      <c r="J12303" t="n">
        <v>1</v>
      </c>
      <c r="K12303" t="n">
        <v>21</v>
      </c>
      <c r="L12303" t="n">
        <v>1</v>
      </c>
      <c r="M12303" t="n">
        <v>0</v>
      </c>
      <c r="O12303" t="n">
        <v>0</v>
      </c>
      <c r="P12303" t="n">
        <v>0</v>
      </c>
      <c r="Q12303" t="n">
        <v>0</v>
      </c>
      <c r="R12303" t="n">
        <v>0</v>
      </c>
      <c r="S12303" t="n">
        <v>0</v>
      </c>
      <c r="T12303" t="n">
        <v>21</v>
      </c>
    </row>
    <row r="12304">
      <c r="A12304" s="8" t="n">
        <v>46232</v>
      </c>
      <c r="B12304" t="inlineStr">
        <is>
          <t>AA</t>
        </is>
      </c>
      <c r="C12304" s="9">
        <f>_xlfn.XLOOKUP(B12304,Carriers[Code],Carriers[Airline])</f>
        <v/>
      </c>
      <c r="D12304" t="n">
        <v>1562</v>
      </c>
      <c r="E12304" t="inlineStr">
        <is>
          <t>MIA</t>
        </is>
      </c>
      <c r="F12304" s="10" t="n">
        <v>1755</v>
      </c>
      <c r="G12304" t="inlineStr">
        <is>
          <t>1700-1759</t>
        </is>
      </c>
      <c r="H12304" s="9">
        <f>INT(F12304/100)</f>
        <v/>
      </c>
      <c r="I12304" t="n">
        <v>149</v>
      </c>
      <c r="J12304" t="n">
        <v>1</v>
      </c>
      <c r="K12304" t="n">
        <v>118</v>
      </c>
      <c r="L12304" t="n">
        <v>1</v>
      </c>
      <c r="M12304" t="n">
        <v>0</v>
      </c>
      <c r="O12304" t="n">
        <v>0</v>
      </c>
      <c r="P12304" t="n">
        <v>6</v>
      </c>
      <c r="Q12304" t="n">
        <v>0</v>
      </c>
      <c r="R12304" t="n">
        <v>0</v>
      </c>
      <c r="S12304" t="n">
        <v>0</v>
      </c>
      <c r="T12304" t="n">
        <v>112</v>
      </c>
    </row>
    <row r="12305">
      <c r="A12305" s="8" t="n">
        <v>46232</v>
      </c>
      <c r="B12305" t="inlineStr">
        <is>
          <t>B6</t>
        </is>
      </c>
      <c r="C12305" s="9">
        <f>_xlfn.XLOOKUP(B12305,Carriers[Code],Carriers[Airline])</f>
        <v/>
      </c>
      <c r="D12305" t="n">
        <v>451</v>
      </c>
      <c r="E12305" t="inlineStr">
        <is>
          <t>MCO</t>
        </is>
      </c>
      <c r="F12305" s="10" t="n">
        <v>1755</v>
      </c>
      <c r="G12305" t="inlineStr">
        <is>
          <t>1700-1759</t>
        </is>
      </c>
      <c r="H12305" s="9">
        <f>INT(F12305/100)</f>
        <v/>
      </c>
      <c r="I12305" t="n">
        <v>90</v>
      </c>
      <c r="J12305" t="n">
        <v>1</v>
      </c>
      <c r="K12305" t="n">
        <v>60</v>
      </c>
      <c r="L12305" t="n">
        <v>1</v>
      </c>
      <c r="M12305" t="n">
        <v>0</v>
      </c>
      <c r="O12305" t="n">
        <v>0</v>
      </c>
      <c r="P12305" t="n">
        <v>27</v>
      </c>
      <c r="Q12305" t="n">
        <v>0</v>
      </c>
      <c r="R12305" t="n">
        <v>0</v>
      </c>
      <c r="S12305" t="n">
        <v>0</v>
      </c>
      <c r="T12305" t="n">
        <v>33</v>
      </c>
    </row>
    <row r="12306">
      <c r="A12306" s="8" t="n">
        <v>46232</v>
      </c>
      <c r="B12306" t="inlineStr">
        <is>
          <t>DL</t>
        </is>
      </c>
      <c r="C12306" s="9">
        <f>_xlfn.XLOOKUP(B12306,Carriers[Code],Carriers[Airline])</f>
        <v/>
      </c>
      <c r="D12306" t="n">
        <v>1098</v>
      </c>
      <c r="E12306" t="inlineStr">
        <is>
          <t>MSP</t>
        </is>
      </c>
      <c r="F12306" s="10" t="n">
        <v>1755</v>
      </c>
      <c r="G12306" t="inlineStr">
        <is>
          <t>1700-1759</t>
        </is>
      </c>
      <c r="H12306" s="9">
        <f>INT(F12306/100)</f>
        <v/>
      </c>
      <c r="I12306" t="n">
        <v>35</v>
      </c>
      <c r="J12306" t="n">
        <v>1</v>
      </c>
      <c r="K12306" t="n">
        <v>17</v>
      </c>
      <c r="L12306" t="n">
        <v>1</v>
      </c>
      <c r="M12306" t="n">
        <v>0</v>
      </c>
      <c r="O12306" t="n">
        <v>0</v>
      </c>
      <c r="P12306" t="n">
        <v>0</v>
      </c>
      <c r="Q12306" t="n">
        <v>0</v>
      </c>
      <c r="R12306" t="n">
        <v>0</v>
      </c>
      <c r="S12306" t="n">
        <v>0</v>
      </c>
      <c r="T12306" t="n">
        <v>17</v>
      </c>
    </row>
    <row r="12307">
      <c r="A12307" s="8" t="n">
        <v>46232</v>
      </c>
      <c r="B12307" t="inlineStr">
        <is>
          <t>DL</t>
        </is>
      </c>
      <c r="C12307" s="9">
        <f>_xlfn.XLOOKUP(B12307,Carriers[Code],Carriers[Airline])</f>
        <v/>
      </c>
      <c r="D12307" t="n">
        <v>2464</v>
      </c>
      <c r="E12307" t="inlineStr">
        <is>
          <t>ATL</t>
        </is>
      </c>
      <c r="F12307" s="10" t="n">
        <v>1755</v>
      </c>
      <c r="G12307" t="inlineStr">
        <is>
          <t>1700-1759</t>
        </is>
      </c>
      <c r="H12307" s="9">
        <f>INT(F12307/100)</f>
        <v/>
      </c>
      <c r="I12307" t="n">
        <v>8</v>
      </c>
      <c r="J12307" t="n">
        <v>0</v>
      </c>
      <c r="K12307" t="n">
        <v>-43</v>
      </c>
      <c r="L12307" t="n">
        <v>0</v>
      </c>
      <c r="M12307" t="n">
        <v>0</v>
      </c>
      <c r="O12307" t="n">
        <v>0</v>
      </c>
    </row>
    <row r="12308">
      <c r="A12308" s="8" t="n">
        <v>46232</v>
      </c>
      <c r="B12308" t="inlineStr">
        <is>
          <t>AS</t>
        </is>
      </c>
      <c r="C12308" s="9">
        <f>_xlfn.XLOOKUP(B12308,Carriers[Code],Carriers[Airline])</f>
        <v/>
      </c>
      <c r="D12308" t="n">
        <v>304</v>
      </c>
      <c r="E12308" t="inlineStr">
        <is>
          <t>SEA</t>
        </is>
      </c>
      <c r="F12308" s="10" t="n">
        <v>1756</v>
      </c>
      <c r="G12308" t="inlineStr">
        <is>
          <t>1700-1759</t>
        </is>
      </c>
      <c r="H12308" s="9">
        <f>INT(F12308/100)</f>
        <v/>
      </c>
      <c r="I12308" t="n">
        <v>110</v>
      </c>
      <c r="J12308" t="n">
        <v>1</v>
      </c>
      <c r="K12308" t="n">
        <v>100</v>
      </c>
      <c r="L12308" t="n">
        <v>1</v>
      </c>
      <c r="M12308" t="n">
        <v>0</v>
      </c>
      <c r="O12308" t="n">
        <v>0</v>
      </c>
      <c r="P12308" t="n">
        <v>100</v>
      </c>
      <c r="Q12308" t="n">
        <v>0</v>
      </c>
      <c r="R12308" t="n">
        <v>0</v>
      </c>
      <c r="S12308" t="n">
        <v>0</v>
      </c>
      <c r="T12308" t="n">
        <v>0</v>
      </c>
    </row>
    <row r="12309">
      <c r="A12309" s="8" t="n">
        <v>46232</v>
      </c>
      <c r="B12309" t="inlineStr">
        <is>
          <t>YX</t>
        </is>
      </c>
      <c r="C12309" s="9">
        <f>_xlfn.XLOOKUP(B12309,Carriers[Code],Carriers[Airline])</f>
        <v/>
      </c>
      <c r="D12309" t="n">
        <v>5831</v>
      </c>
      <c r="E12309" t="inlineStr">
        <is>
          <t>LGA</t>
        </is>
      </c>
      <c r="F12309" s="10" t="n">
        <v>1800</v>
      </c>
      <c r="G12309" t="inlineStr">
        <is>
          <t>1800-1859</t>
        </is>
      </c>
      <c r="H12309" s="9">
        <f>INT(F12309/100)</f>
        <v/>
      </c>
      <c r="I12309" t="n">
        <v>84</v>
      </c>
      <c r="J12309" t="n">
        <v>1</v>
      </c>
      <c r="K12309" t="n">
        <v>65</v>
      </c>
      <c r="L12309" t="n">
        <v>1</v>
      </c>
      <c r="M12309" t="n">
        <v>0</v>
      </c>
      <c r="O12309" t="n">
        <v>0</v>
      </c>
      <c r="P12309" t="n">
        <v>0</v>
      </c>
      <c r="Q12309" t="n">
        <v>0</v>
      </c>
      <c r="R12309" t="n">
        <v>0</v>
      </c>
      <c r="S12309" t="n">
        <v>0</v>
      </c>
      <c r="T12309" t="n">
        <v>65</v>
      </c>
    </row>
    <row r="12310">
      <c r="A12310" s="8" t="n">
        <v>46232</v>
      </c>
      <c r="B12310" t="inlineStr">
        <is>
          <t>YX</t>
        </is>
      </c>
      <c r="C12310" s="9">
        <f>_xlfn.XLOOKUP(B12310,Carriers[Code],Carriers[Airline])</f>
        <v/>
      </c>
      <c r="D12310" t="n">
        <v>3543</v>
      </c>
      <c r="E12310" t="inlineStr">
        <is>
          <t>IAD</t>
        </is>
      </c>
      <c r="F12310" s="10" t="n">
        <v>1805</v>
      </c>
      <c r="G12310" t="inlineStr">
        <is>
          <t>1800-1859</t>
        </is>
      </c>
      <c r="H12310" s="9">
        <f>INT(F12310/100)</f>
        <v/>
      </c>
      <c r="I12310" t="n">
        <v>47</v>
      </c>
      <c r="J12310" t="n">
        <v>1</v>
      </c>
      <c r="K12310" t="n">
        <v>28</v>
      </c>
      <c r="L12310" t="n">
        <v>1</v>
      </c>
      <c r="M12310" t="n">
        <v>0</v>
      </c>
      <c r="O12310" t="n">
        <v>0</v>
      </c>
      <c r="P12310" t="n">
        <v>1</v>
      </c>
      <c r="Q12310" t="n">
        <v>0</v>
      </c>
      <c r="R12310" t="n">
        <v>0</v>
      </c>
      <c r="S12310" t="n">
        <v>0</v>
      </c>
      <c r="T12310" t="n">
        <v>27</v>
      </c>
    </row>
    <row r="12311">
      <c r="A12311" s="8" t="n">
        <v>46232</v>
      </c>
      <c r="B12311" t="inlineStr">
        <is>
          <t>UA</t>
        </is>
      </c>
      <c r="C12311" s="9">
        <f>_xlfn.XLOOKUP(B12311,Carriers[Code],Carriers[Airline])</f>
        <v/>
      </c>
      <c r="D12311" t="n">
        <v>2400</v>
      </c>
      <c r="E12311" t="inlineStr">
        <is>
          <t>SFO</t>
        </is>
      </c>
      <c r="F12311" s="10" t="n">
        <v>1810</v>
      </c>
      <c r="G12311" t="inlineStr">
        <is>
          <t>1800-1859</t>
        </is>
      </c>
      <c r="H12311" s="9">
        <f>INT(F12311/100)</f>
        <v/>
      </c>
      <c r="I12311" t="n">
        <v>8</v>
      </c>
      <c r="J12311" t="n">
        <v>0</v>
      </c>
      <c r="K12311" t="n">
        <v>-9</v>
      </c>
      <c r="L12311" t="n">
        <v>0</v>
      </c>
      <c r="M12311" t="n">
        <v>0</v>
      </c>
      <c r="O12311" t="n">
        <v>0</v>
      </c>
    </row>
    <row r="12312">
      <c r="A12312" s="8" t="n">
        <v>46232</v>
      </c>
      <c r="B12312" t="inlineStr">
        <is>
          <t>YX</t>
        </is>
      </c>
      <c r="C12312" s="9">
        <f>_xlfn.XLOOKUP(B12312,Carriers[Code],Carriers[Airline])</f>
        <v/>
      </c>
      <c r="D12312" t="n">
        <v>5718</v>
      </c>
      <c r="E12312" t="inlineStr">
        <is>
          <t>EWR</t>
        </is>
      </c>
      <c r="F12312" s="10" t="n">
        <v>1815</v>
      </c>
      <c r="G12312" t="inlineStr">
        <is>
          <t>1800-1859</t>
        </is>
      </c>
      <c r="H12312" s="9">
        <f>INT(F12312/100)</f>
        <v/>
      </c>
      <c r="I12312" t="n">
        <v>75</v>
      </c>
      <c r="J12312" t="n">
        <v>1</v>
      </c>
      <c r="K12312" t="n">
        <v>71</v>
      </c>
      <c r="L12312" t="n">
        <v>1</v>
      </c>
      <c r="M12312" t="n">
        <v>0</v>
      </c>
      <c r="O12312" t="n">
        <v>0</v>
      </c>
      <c r="P12312" t="n">
        <v>0</v>
      </c>
      <c r="Q12312" t="n">
        <v>0</v>
      </c>
      <c r="R12312" t="n">
        <v>0</v>
      </c>
      <c r="S12312" t="n">
        <v>0</v>
      </c>
      <c r="T12312" t="n">
        <v>71</v>
      </c>
    </row>
    <row r="12313">
      <c r="A12313" s="8" t="n">
        <v>46232</v>
      </c>
      <c r="B12313" t="inlineStr">
        <is>
          <t>MQ</t>
        </is>
      </c>
      <c r="C12313" s="9">
        <f>_xlfn.XLOOKUP(B12313,Carriers[Code],Carriers[Airline])</f>
        <v/>
      </c>
      <c r="D12313" t="n">
        <v>3408</v>
      </c>
      <c r="E12313" t="inlineStr">
        <is>
          <t>CVG</t>
        </is>
      </c>
      <c r="F12313" s="10" t="n">
        <v>1820</v>
      </c>
      <c r="G12313" t="inlineStr">
        <is>
          <t>1800-1859</t>
        </is>
      </c>
      <c r="H12313" s="9">
        <f>INT(F12313/100)</f>
        <v/>
      </c>
      <c r="I12313" t="n">
        <v>108</v>
      </c>
      <c r="J12313" t="n">
        <v>1</v>
      </c>
      <c r="K12313" t="n">
        <v>80</v>
      </c>
      <c r="L12313" t="n">
        <v>1</v>
      </c>
      <c r="M12313" t="n">
        <v>0</v>
      </c>
      <c r="O12313" t="n">
        <v>0</v>
      </c>
      <c r="P12313" t="n">
        <v>8</v>
      </c>
      <c r="Q12313" t="n">
        <v>0</v>
      </c>
      <c r="R12313" t="n">
        <v>0</v>
      </c>
      <c r="S12313" t="n">
        <v>0</v>
      </c>
      <c r="T12313" t="n">
        <v>72</v>
      </c>
    </row>
    <row r="12314">
      <c r="A12314" s="8" t="n">
        <v>46232</v>
      </c>
      <c r="B12314" t="inlineStr">
        <is>
          <t>B6</t>
        </is>
      </c>
      <c r="C12314" s="9">
        <f>_xlfn.XLOOKUP(B12314,Carriers[Code],Carriers[Airline])</f>
        <v/>
      </c>
      <c r="D12314" t="n">
        <v>2459</v>
      </c>
      <c r="E12314" t="inlineStr">
        <is>
          <t>PHL</t>
        </is>
      </c>
      <c r="F12314" s="10" t="n">
        <v>1821</v>
      </c>
      <c r="G12314" t="inlineStr">
        <is>
          <t>1800-1859</t>
        </is>
      </c>
      <c r="H12314" s="9">
        <f>INT(F12314/100)</f>
        <v/>
      </c>
      <c r="I12314" t="n">
        <v>113</v>
      </c>
      <c r="J12314" t="n">
        <v>1</v>
      </c>
      <c r="K12314" t="n">
        <v>92</v>
      </c>
      <c r="L12314" t="n">
        <v>1</v>
      </c>
      <c r="M12314" t="n">
        <v>0</v>
      </c>
      <c r="O12314" t="n">
        <v>0</v>
      </c>
      <c r="P12314" t="n">
        <v>8</v>
      </c>
      <c r="Q12314" t="n">
        <v>0</v>
      </c>
      <c r="R12314" t="n">
        <v>0</v>
      </c>
      <c r="S12314" t="n">
        <v>0</v>
      </c>
      <c r="T12314" t="n">
        <v>84</v>
      </c>
    </row>
    <row r="12315">
      <c r="A12315" s="8" t="n">
        <v>46232</v>
      </c>
      <c r="B12315" t="inlineStr">
        <is>
          <t>WN</t>
        </is>
      </c>
      <c r="C12315" s="9">
        <f>_xlfn.XLOOKUP(B12315,Carriers[Code],Carriers[Airline])</f>
        <v/>
      </c>
      <c r="D12315" t="n">
        <v>754</v>
      </c>
      <c r="E12315" t="inlineStr">
        <is>
          <t>STL</t>
        </is>
      </c>
      <c r="F12315" s="10" t="n">
        <v>1825</v>
      </c>
      <c r="G12315" t="inlineStr">
        <is>
          <t>1800-1859</t>
        </is>
      </c>
      <c r="H12315" s="9">
        <f>INT(F12315/100)</f>
        <v/>
      </c>
      <c r="I12315" t="n">
        <v>14</v>
      </c>
      <c r="J12315" t="n">
        <v>0</v>
      </c>
      <c r="K12315" t="n">
        <v>2</v>
      </c>
      <c r="L12315" t="n">
        <v>0</v>
      </c>
      <c r="M12315" t="n">
        <v>0</v>
      </c>
      <c r="O12315" t="n">
        <v>0</v>
      </c>
    </row>
    <row r="12316">
      <c r="A12316" s="8" t="n">
        <v>46232</v>
      </c>
      <c r="B12316" t="inlineStr">
        <is>
          <t>UA</t>
        </is>
      </c>
      <c r="C12316" s="9">
        <f>_xlfn.XLOOKUP(B12316,Carriers[Code],Carriers[Airline])</f>
        <v/>
      </c>
      <c r="D12316" t="n">
        <v>639</v>
      </c>
      <c r="E12316" t="inlineStr">
        <is>
          <t>LAX</t>
        </is>
      </c>
      <c r="F12316" s="10" t="n">
        <v>1826</v>
      </c>
      <c r="G12316" t="inlineStr">
        <is>
          <t>1800-1859</t>
        </is>
      </c>
      <c r="H12316" s="9">
        <f>INT(F12316/100)</f>
        <v/>
      </c>
      <c r="I12316" t="n">
        <v>77</v>
      </c>
      <c r="J12316" t="n">
        <v>1</v>
      </c>
      <c r="K12316" t="n">
        <v>54</v>
      </c>
      <c r="L12316" t="n">
        <v>1</v>
      </c>
      <c r="M12316" t="n">
        <v>0</v>
      </c>
      <c r="O12316" t="n">
        <v>0</v>
      </c>
      <c r="P12316" t="n">
        <v>11</v>
      </c>
      <c r="Q12316" t="n">
        <v>0</v>
      </c>
      <c r="R12316" t="n">
        <v>0</v>
      </c>
      <c r="S12316" t="n">
        <v>0</v>
      </c>
      <c r="T12316" t="n">
        <v>43</v>
      </c>
    </row>
    <row r="12317">
      <c r="A12317" s="8" t="n">
        <v>46232</v>
      </c>
      <c r="B12317" t="inlineStr">
        <is>
          <t>AA</t>
        </is>
      </c>
      <c r="C12317" s="9">
        <f>_xlfn.XLOOKUP(B12317,Carriers[Code],Carriers[Airline])</f>
        <v/>
      </c>
      <c r="D12317" t="n">
        <v>1554</v>
      </c>
      <c r="E12317" t="inlineStr">
        <is>
          <t>ORD</t>
        </is>
      </c>
      <c r="F12317" s="10" t="n">
        <v>1831</v>
      </c>
      <c r="G12317" t="inlineStr">
        <is>
          <t>1800-1859</t>
        </is>
      </c>
      <c r="H12317" s="9">
        <f>INT(F12317/100)</f>
        <v/>
      </c>
      <c r="I12317" t="n">
        <v>122</v>
      </c>
      <c r="J12317" t="n">
        <v>1</v>
      </c>
      <c r="K12317" t="n">
        <v>83</v>
      </c>
      <c r="L12317" t="n">
        <v>1</v>
      </c>
      <c r="M12317" t="n">
        <v>0</v>
      </c>
      <c r="O12317" t="n">
        <v>0</v>
      </c>
      <c r="P12317" t="n">
        <v>7</v>
      </c>
      <c r="Q12317" t="n">
        <v>0</v>
      </c>
      <c r="R12317" t="n">
        <v>0</v>
      </c>
      <c r="S12317" t="n">
        <v>0</v>
      </c>
      <c r="T12317" t="n">
        <v>76</v>
      </c>
    </row>
    <row r="12318">
      <c r="A12318" s="8" t="n">
        <v>46232</v>
      </c>
      <c r="B12318" t="inlineStr">
        <is>
          <t>WN</t>
        </is>
      </c>
      <c r="C12318" s="9">
        <f>_xlfn.XLOOKUP(B12318,Carriers[Code],Carriers[Airline])</f>
        <v/>
      </c>
      <c r="D12318" t="n">
        <v>3543</v>
      </c>
      <c r="E12318" t="inlineStr">
        <is>
          <t>BWI</t>
        </is>
      </c>
      <c r="F12318" s="10" t="n">
        <v>1840</v>
      </c>
      <c r="G12318" t="inlineStr">
        <is>
          <t>1800-1859</t>
        </is>
      </c>
      <c r="H12318" s="9">
        <f>INT(F12318/100)</f>
        <v/>
      </c>
      <c r="I12318" t="n">
        <v>200</v>
      </c>
      <c r="J12318" t="n">
        <v>1</v>
      </c>
      <c r="K12318" t="n">
        <v>175</v>
      </c>
      <c r="L12318" t="n">
        <v>1</v>
      </c>
      <c r="M12318" t="n">
        <v>0</v>
      </c>
      <c r="O12318" t="n">
        <v>0</v>
      </c>
      <c r="P12318" t="n">
        <v>0</v>
      </c>
      <c r="Q12318" t="n">
        <v>0</v>
      </c>
      <c r="R12318" t="n">
        <v>0</v>
      </c>
      <c r="S12318" t="n">
        <v>0</v>
      </c>
      <c r="T12318" t="n">
        <v>175</v>
      </c>
    </row>
    <row r="12319">
      <c r="A12319" s="8" t="n">
        <v>46232</v>
      </c>
      <c r="B12319" t="inlineStr">
        <is>
          <t>UA</t>
        </is>
      </c>
      <c r="C12319" s="9">
        <f>_xlfn.XLOOKUP(B12319,Carriers[Code],Carriers[Airline])</f>
        <v/>
      </c>
      <c r="D12319" t="n">
        <v>1015</v>
      </c>
      <c r="E12319" t="inlineStr">
        <is>
          <t>ORD</t>
        </is>
      </c>
      <c r="F12319" s="10" t="n">
        <v>1843</v>
      </c>
      <c r="G12319" t="inlineStr">
        <is>
          <t>1800-1859</t>
        </is>
      </c>
      <c r="H12319" s="9">
        <f>INT(F12319/100)</f>
        <v/>
      </c>
      <c r="I12319" t="n">
        <v>112</v>
      </c>
      <c r="J12319" t="n">
        <v>1</v>
      </c>
      <c r="K12319" t="n">
        <v>91</v>
      </c>
      <c r="L12319" t="n">
        <v>1</v>
      </c>
      <c r="M12319" t="n">
        <v>0</v>
      </c>
      <c r="O12319" t="n">
        <v>0</v>
      </c>
      <c r="P12319" t="n">
        <v>1</v>
      </c>
      <c r="Q12319" t="n">
        <v>0</v>
      </c>
      <c r="R12319" t="n">
        <v>0</v>
      </c>
      <c r="S12319" t="n">
        <v>0</v>
      </c>
      <c r="T12319" t="n">
        <v>90</v>
      </c>
    </row>
    <row r="12320">
      <c r="A12320" s="8" t="n">
        <v>46232</v>
      </c>
      <c r="B12320" t="inlineStr">
        <is>
          <t>DL</t>
        </is>
      </c>
      <c r="C12320" s="9">
        <f>_xlfn.XLOOKUP(B12320,Carriers[Code],Carriers[Airline])</f>
        <v/>
      </c>
      <c r="D12320" t="n">
        <v>445</v>
      </c>
      <c r="E12320" t="inlineStr">
        <is>
          <t>SLC</t>
        </is>
      </c>
      <c r="F12320" s="10" t="n">
        <v>1845</v>
      </c>
      <c r="G12320" t="inlineStr">
        <is>
          <t>1800-1859</t>
        </is>
      </c>
      <c r="H12320" s="9">
        <f>INT(F12320/100)</f>
        <v/>
      </c>
      <c r="I12320" t="n">
        <v>18</v>
      </c>
      <c r="J12320" t="n">
        <v>1</v>
      </c>
      <c r="K12320" t="n">
        <v>-14</v>
      </c>
      <c r="L12320" t="n">
        <v>0</v>
      </c>
      <c r="M12320" t="n">
        <v>0</v>
      </c>
      <c r="O12320" t="n">
        <v>0</v>
      </c>
    </row>
    <row r="12321">
      <c r="A12321" s="8" t="n">
        <v>46232</v>
      </c>
      <c r="B12321" t="inlineStr">
        <is>
          <t>WN</t>
        </is>
      </c>
      <c r="C12321" s="9">
        <f>_xlfn.XLOOKUP(B12321,Carriers[Code],Carriers[Airline])</f>
        <v/>
      </c>
      <c r="D12321" t="n">
        <v>2338</v>
      </c>
      <c r="E12321" t="inlineStr">
        <is>
          <t>BNA</t>
        </is>
      </c>
      <c r="F12321" s="10" t="n">
        <v>1850</v>
      </c>
      <c r="G12321" t="inlineStr">
        <is>
          <t>1800-1859</t>
        </is>
      </c>
      <c r="H12321" s="9">
        <f>INT(F12321/100)</f>
        <v/>
      </c>
      <c r="I12321" t="n">
        <v>153</v>
      </c>
      <c r="J12321" t="n">
        <v>1</v>
      </c>
      <c r="K12321" t="n">
        <v>131</v>
      </c>
      <c r="L12321" t="n">
        <v>1</v>
      </c>
      <c r="M12321" t="n">
        <v>0</v>
      </c>
      <c r="O12321" t="n">
        <v>0</v>
      </c>
      <c r="P12321" t="n">
        <v>9</v>
      </c>
      <c r="Q12321" t="n">
        <v>0</v>
      </c>
      <c r="R12321" t="n">
        <v>0</v>
      </c>
      <c r="S12321" t="n">
        <v>0</v>
      </c>
      <c r="T12321" t="n">
        <v>122</v>
      </c>
    </row>
    <row r="12322">
      <c r="A12322" s="8" t="n">
        <v>46232</v>
      </c>
      <c r="B12322" t="inlineStr">
        <is>
          <t>AA</t>
        </is>
      </c>
      <c r="C12322" s="9">
        <f>_xlfn.XLOOKUP(B12322,Carriers[Code],Carriers[Airline])</f>
        <v/>
      </c>
      <c r="D12322" t="n">
        <v>1552</v>
      </c>
      <c r="E12322" t="inlineStr">
        <is>
          <t>CLT</t>
        </is>
      </c>
      <c r="F12322" s="10" t="n">
        <v>1855</v>
      </c>
      <c r="G12322" t="inlineStr">
        <is>
          <t>1800-1859</t>
        </is>
      </c>
      <c r="H12322" s="9">
        <f>INT(F12322/100)</f>
        <v/>
      </c>
      <c r="I12322" t="n">
        <v>186</v>
      </c>
      <c r="J12322" t="n">
        <v>1</v>
      </c>
      <c r="K12322" t="n">
        <v>153</v>
      </c>
      <c r="L12322" t="n">
        <v>1</v>
      </c>
      <c r="M12322" t="n">
        <v>0</v>
      </c>
      <c r="O12322" t="n">
        <v>0</v>
      </c>
      <c r="P12322" t="n">
        <v>6</v>
      </c>
      <c r="Q12322" t="n">
        <v>0</v>
      </c>
      <c r="R12322" t="n">
        <v>0</v>
      </c>
      <c r="S12322" t="n">
        <v>0</v>
      </c>
      <c r="T12322" t="n">
        <v>147</v>
      </c>
    </row>
    <row r="12323">
      <c r="A12323" s="8" t="n">
        <v>46232</v>
      </c>
      <c r="B12323" t="inlineStr">
        <is>
          <t>YX</t>
        </is>
      </c>
      <c r="C12323" s="9">
        <f>_xlfn.XLOOKUP(B12323,Carriers[Code],Carriers[Airline])</f>
        <v/>
      </c>
      <c r="D12323" t="n">
        <v>4641</v>
      </c>
      <c r="E12323" t="inlineStr">
        <is>
          <t>CMH</t>
        </is>
      </c>
      <c r="F12323" s="10" t="n">
        <v>1855</v>
      </c>
      <c r="G12323" t="inlineStr">
        <is>
          <t>1800-1859</t>
        </is>
      </c>
      <c r="H12323" s="9">
        <f>INT(F12323/100)</f>
        <v/>
      </c>
      <c r="I12323" t="n">
        <v>113</v>
      </c>
      <c r="J12323" t="n">
        <v>1</v>
      </c>
      <c r="K12323" t="n">
        <v>79</v>
      </c>
      <c r="L12323" t="n">
        <v>1</v>
      </c>
      <c r="M12323" t="n">
        <v>0</v>
      </c>
      <c r="O12323" t="n">
        <v>0</v>
      </c>
      <c r="P12323" t="n">
        <v>1</v>
      </c>
      <c r="Q12323" t="n">
        <v>0</v>
      </c>
      <c r="R12323" t="n">
        <v>0</v>
      </c>
      <c r="S12323" t="n">
        <v>0</v>
      </c>
      <c r="T12323" t="n">
        <v>78</v>
      </c>
    </row>
    <row r="12324">
      <c r="A12324" s="8" t="n">
        <v>46232</v>
      </c>
      <c r="B12324" t="inlineStr">
        <is>
          <t>DL</t>
        </is>
      </c>
      <c r="C12324" s="9">
        <f>_xlfn.XLOOKUP(B12324,Carriers[Code],Carriers[Airline])</f>
        <v/>
      </c>
      <c r="D12324" t="n">
        <v>1677</v>
      </c>
      <c r="E12324" t="inlineStr">
        <is>
          <t>AUS</t>
        </is>
      </c>
      <c r="F12324" s="10" t="n">
        <v>1859</v>
      </c>
      <c r="G12324" t="inlineStr">
        <is>
          <t>1800-1859</t>
        </is>
      </c>
      <c r="H12324" s="9">
        <f>INT(F12324/100)</f>
        <v/>
      </c>
      <c r="I12324" t="n">
        <v>55</v>
      </c>
      <c r="J12324" t="n">
        <v>1</v>
      </c>
      <c r="K12324" t="n">
        <v>29</v>
      </c>
      <c r="L12324" t="n">
        <v>1</v>
      </c>
      <c r="M12324" t="n">
        <v>0</v>
      </c>
      <c r="O12324" t="n">
        <v>0</v>
      </c>
      <c r="P12324" t="n">
        <v>0</v>
      </c>
      <c r="Q12324" t="n">
        <v>0</v>
      </c>
      <c r="R12324" t="n">
        <v>0</v>
      </c>
      <c r="S12324" t="n">
        <v>0</v>
      </c>
      <c r="T12324" t="n">
        <v>29</v>
      </c>
    </row>
    <row r="12325">
      <c r="A12325" s="8" t="n">
        <v>46232</v>
      </c>
      <c r="B12325" t="inlineStr">
        <is>
          <t>YX</t>
        </is>
      </c>
      <c r="C12325" s="9">
        <f>_xlfn.XLOOKUP(B12325,Carriers[Code],Carriers[Airline])</f>
        <v/>
      </c>
      <c r="D12325" t="n">
        <v>5716</v>
      </c>
      <c r="E12325" t="inlineStr">
        <is>
          <t>LGA</t>
        </is>
      </c>
      <c r="F12325" s="10" t="n">
        <v>1859</v>
      </c>
      <c r="G12325" t="inlineStr">
        <is>
          <t>1800-1859</t>
        </is>
      </c>
      <c r="H12325" s="9">
        <f>INT(F12325/100)</f>
        <v/>
      </c>
      <c r="I12325" t="n">
        <v>33</v>
      </c>
      <c r="J12325" t="n">
        <v>1</v>
      </c>
      <c r="K12325" t="n">
        <v>44</v>
      </c>
      <c r="L12325" t="n">
        <v>1</v>
      </c>
      <c r="M12325" t="n">
        <v>0</v>
      </c>
      <c r="O12325" t="n">
        <v>0</v>
      </c>
      <c r="P12325" t="n">
        <v>0</v>
      </c>
      <c r="Q12325" t="n">
        <v>0</v>
      </c>
      <c r="R12325" t="n">
        <v>12</v>
      </c>
      <c r="S12325" t="n">
        <v>0</v>
      </c>
      <c r="T12325" t="n">
        <v>32</v>
      </c>
    </row>
    <row r="12326">
      <c r="A12326" s="8" t="n">
        <v>46232</v>
      </c>
      <c r="B12326" t="inlineStr">
        <is>
          <t>B6</t>
        </is>
      </c>
      <c r="C12326" s="9">
        <f>_xlfn.XLOOKUP(B12326,Carriers[Code],Carriers[Airline])</f>
        <v/>
      </c>
      <c r="D12326" t="n">
        <v>1633</v>
      </c>
      <c r="E12326" t="inlineStr">
        <is>
          <t>SFO</t>
        </is>
      </c>
      <c r="F12326" s="10" t="n">
        <v>1905</v>
      </c>
      <c r="G12326" t="inlineStr">
        <is>
          <t>1900-1959</t>
        </is>
      </c>
      <c r="H12326" s="9">
        <f>INT(F12326/100)</f>
        <v/>
      </c>
      <c r="I12326" t="n">
        <v>55</v>
      </c>
      <c r="J12326" t="n">
        <v>1</v>
      </c>
      <c r="K12326" t="n">
        <v>58</v>
      </c>
      <c r="L12326" t="n">
        <v>1</v>
      </c>
      <c r="M12326" t="n">
        <v>0</v>
      </c>
      <c r="O12326" t="n">
        <v>0</v>
      </c>
      <c r="P12326" t="n">
        <v>4</v>
      </c>
      <c r="Q12326" t="n">
        <v>0</v>
      </c>
      <c r="R12326" t="n">
        <v>54</v>
      </c>
      <c r="S12326" t="n">
        <v>0</v>
      </c>
      <c r="T12326" t="n">
        <v>0</v>
      </c>
    </row>
    <row r="12327">
      <c r="A12327" s="8" t="n">
        <v>46232</v>
      </c>
      <c r="B12327" t="inlineStr">
        <is>
          <t>DL</t>
        </is>
      </c>
      <c r="C12327" s="9">
        <f>_xlfn.XLOOKUP(B12327,Carriers[Code],Carriers[Airline])</f>
        <v/>
      </c>
      <c r="D12327" t="n">
        <v>973</v>
      </c>
      <c r="E12327" t="inlineStr">
        <is>
          <t>ATL</t>
        </is>
      </c>
      <c r="F12327" s="10" t="n">
        <v>1910</v>
      </c>
      <c r="G12327" t="inlineStr">
        <is>
          <t>1900-1959</t>
        </is>
      </c>
      <c r="H12327" s="9">
        <f>INT(F12327/100)</f>
        <v/>
      </c>
      <c r="I12327" t="n">
        <v>37</v>
      </c>
      <c r="J12327" t="n">
        <v>1</v>
      </c>
      <c r="K12327" t="n">
        <v>17</v>
      </c>
      <c r="L12327" t="n">
        <v>1</v>
      </c>
      <c r="M12327" t="n">
        <v>0</v>
      </c>
      <c r="O12327" t="n">
        <v>0</v>
      </c>
      <c r="P12327" t="n">
        <v>0</v>
      </c>
      <c r="Q12327" t="n">
        <v>0</v>
      </c>
      <c r="R12327" t="n">
        <v>0</v>
      </c>
      <c r="S12327" t="n">
        <v>0</v>
      </c>
      <c r="T12327" t="n">
        <v>17</v>
      </c>
    </row>
    <row r="12328">
      <c r="A12328" s="8" t="n">
        <v>46232</v>
      </c>
      <c r="B12328" t="inlineStr">
        <is>
          <t>DL</t>
        </is>
      </c>
      <c r="C12328" s="9">
        <f>_xlfn.XLOOKUP(B12328,Carriers[Code],Carriers[Airline])</f>
        <v/>
      </c>
      <c r="D12328" t="n">
        <v>2305</v>
      </c>
      <c r="E12328" t="inlineStr">
        <is>
          <t>DFW</t>
        </is>
      </c>
      <c r="F12328" s="10" t="n">
        <v>1920</v>
      </c>
      <c r="G12328" t="inlineStr">
        <is>
          <t>1900-1959</t>
        </is>
      </c>
      <c r="H12328" s="9">
        <f>INT(F12328/100)</f>
        <v/>
      </c>
      <c r="I12328" t="n">
        <v>45</v>
      </c>
      <c r="J12328" t="n">
        <v>1</v>
      </c>
      <c r="K12328" t="n">
        <v>1</v>
      </c>
      <c r="L12328" t="n">
        <v>0</v>
      </c>
      <c r="M12328" t="n">
        <v>0</v>
      </c>
      <c r="O12328" t="n">
        <v>0</v>
      </c>
    </row>
    <row r="12329">
      <c r="A12329" s="8" t="n">
        <v>46232</v>
      </c>
      <c r="B12329" t="inlineStr">
        <is>
          <t>YX</t>
        </is>
      </c>
      <c r="C12329" s="9">
        <f>_xlfn.XLOOKUP(B12329,Carriers[Code],Carriers[Airline])</f>
        <v/>
      </c>
      <c r="D12329" t="n">
        <v>5629</v>
      </c>
      <c r="E12329" t="inlineStr">
        <is>
          <t>CMH</t>
        </is>
      </c>
      <c r="F12329" s="10" t="n">
        <v>1925</v>
      </c>
      <c r="G12329" t="inlineStr">
        <is>
          <t>1900-1959</t>
        </is>
      </c>
      <c r="H12329" s="9">
        <f>INT(F12329/100)</f>
        <v/>
      </c>
      <c r="I12329" t="n">
        <v>53</v>
      </c>
      <c r="J12329" t="n">
        <v>1</v>
      </c>
      <c r="K12329" t="n">
        <v>27</v>
      </c>
      <c r="L12329" t="n">
        <v>1</v>
      </c>
      <c r="M12329" t="n">
        <v>0</v>
      </c>
      <c r="O12329" t="n">
        <v>0</v>
      </c>
      <c r="P12329" t="n">
        <v>2</v>
      </c>
      <c r="Q12329" t="n">
        <v>0</v>
      </c>
      <c r="R12329" t="n">
        <v>0</v>
      </c>
      <c r="S12329" t="n">
        <v>0</v>
      </c>
      <c r="T12329" t="n">
        <v>25</v>
      </c>
    </row>
    <row r="12330">
      <c r="A12330" s="8" t="n">
        <v>46232</v>
      </c>
      <c r="B12330" t="inlineStr">
        <is>
          <t>AA</t>
        </is>
      </c>
      <c r="C12330" s="9">
        <f>_xlfn.XLOOKUP(B12330,Carriers[Code],Carriers[Airline])</f>
        <v/>
      </c>
      <c r="D12330" t="n">
        <v>852</v>
      </c>
      <c r="E12330" t="inlineStr">
        <is>
          <t>DCA</t>
        </is>
      </c>
      <c r="F12330" s="10" t="n">
        <v>1927</v>
      </c>
      <c r="G12330" t="inlineStr">
        <is>
          <t>1900-1959</t>
        </is>
      </c>
      <c r="H12330" s="9">
        <f>INT(F12330/100)</f>
        <v/>
      </c>
      <c r="I12330" t="n">
        <v>-9</v>
      </c>
      <c r="J12330" t="n">
        <v>0</v>
      </c>
      <c r="K12330" t="n">
        <v>-34</v>
      </c>
      <c r="L12330" t="n">
        <v>0</v>
      </c>
      <c r="M12330" t="n">
        <v>0</v>
      </c>
      <c r="O12330" t="n">
        <v>0</v>
      </c>
    </row>
    <row r="12331">
      <c r="A12331" s="8" t="n">
        <v>46232</v>
      </c>
      <c r="B12331" t="inlineStr">
        <is>
          <t>UA</t>
        </is>
      </c>
      <c r="C12331" s="9">
        <f>_xlfn.XLOOKUP(B12331,Carriers[Code],Carriers[Airline])</f>
        <v/>
      </c>
      <c r="D12331" t="n">
        <v>2136</v>
      </c>
      <c r="E12331" t="inlineStr">
        <is>
          <t>IAD</t>
        </is>
      </c>
      <c r="F12331" s="10" t="n">
        <v>1927</v>
      </c>
      <c r="G12331" t="inlineStr">
        <is>
          <t>1900-1959</t>
        </is>
      </c>
      <c r="H12331" s="9">
        <f>INT(F12331/100)</f>
        <v/>
      </c>
      <c r="I12331" t="n">
        <v>35</v>
      </c>
      <c r="J12331" t="n">
        <v>1</v>
      </c>
      <c r="K12331" t="n">
        <v>17</v>
      </c>
      <c r="L12331" t="n">
        <v>1</v>
      </c>
      <c r="M12331" t="n">
        <v>0</v>
      </c>
      <c r="O12331" t="n">
        <v>0</v>
      </c>
      <c r="P12331" t="n">
        <v>2</v>
      </c>
      <c r="Q12331" t="n">
        <v>0</v>
      </c>
      <c r="R12331" t="n">
        <v>0</v>
      </c>
      <c r="S12331" t="n">
        <v>0</v>
      </c>
      <c r="T12331" t="n">
        <v>15</v>
      </c>
    </row>
    <row r="12332">
      <c r="A12332" s="8" t="n">
        <v>46232</v>
      </c>
      <c r="B12332" t="inlineStr">
        <is>
          <t>B6</t>
        </is>
      </c>
      <c r="C12332" s="9">
        <f>_xlfn.XLOOKUP(B12332,Carriers[Code],Carriers[Airline])</f>
        <v/>
      </c>
      <c r="D12332" t="n">
        <v>197</v>
      </c>
      <c r="E12332" t="inlineStr">
        <is>
          <t>SEA</t>
        </is>
      </c>
      <c r="F12332" s="10" t="n">
        <v>1929</v>
      </c>
      <c r="G12332" t="inlineStr">
        <is>
          <t>1900-1959</t>
        </is>
      </c>
      <c r="H12332" s="9">
        <f>INT(F12332/100)</f>
        <v/>
      </c>
      <c r="I12332" t="n">
        <v>-1</v>
      </c>
      <c r="J12332" t="n">
        <v>0</v>
      </c>
      <c r="K12332" t="n">
        <v>-22</v>
      </c>
      <c r="L12332" t="n">
        <v>0</v>
      </c>
      <c r="M12332" t="n">
        <v>0</v>
      </c>
      <c r="O12332" t="n">
        <v>0</v>
      </c>
    </row>
    <row r="12333">
      <c r="A12333" s="8" t="n">
        <v>46232</v>
      </c>
      <c r="B12333" t="inlineStr">
        <is>
          <t>DL</t>
        </is>
      </c>
      <c r="C12333" s="9">
        <f>_xlfn.XLOOKUP(B12333,Carriers[Code],Carriers[Airline])</f>
        <v/>
      </c>
      <c r="D12333" t="n">
        <v>324</v>
      </c>
      <c r="E12333" t="inlineStr">
        <is>
          <t>SEA</t>
        </is>
      </c>
      <c r="F12333" s="10" t="n">
        <v>1929</v>
      </c>
      <c r="G12333" t="inlineStr">
        <is>
          <t>1900-1959</t>
        </is>
      </c>
      <c r="H12333" s="9">
        <f>INT(F12333/100)</f>
        <v/>
      </c>
      <c r="I12333" t="n">
        <v>14</v>
      </c>
      <c r="J12333" t="n">
        <v>0</v>
      </c>
      <c r="K12333" t="n">
        <v>-7</v>
      </c>
      <c r="L12333" t="n">
        <v>0</v>
      </c>
      <c r="M12333" t="n">
        <v>0</v>
      </c>
      <c r="O12333" t="n">
        <v>0</v>
      </c>
    </row>
    <row r="12334">
      <c r="A12334" s="8" t="n">
        <v>46232</v>
      </c>
      <c r="B12334" t="inlineStr">
        <is>
          <t>B6</t>
        </is>
      </c>
      <c r="C12334" s="9">
        <f>_xlfn.XLOOKUP(B12334,Carriers[Code],Carriers[Airline])</f>
        <v/>
      </c>
      <c r="D12334" t="n">
        <v>247</v>
      </c>
      <c r="E12334" t="inlineStr">
        <is>
          <t>SLC</t>
        </is>
      </c>
      <c r="F12334" s="10" t="n">
        <v>1932</v>
      </c>
      <c r="G12334" t="inlineStr">
        <is>
          <t>1900-1959</t>
        </is>
      </c>
      <c r="H12334" s="9">
        <f>INT(F12334/100)</f>
        <v/>
      </c>
      <c r="M12334" t="n">
        <v>1</v>
      </c>
      <c r="N12334" t="inlineStr">
        <is>
          <t>A</t>
        </is>
      </c>
      <c r="O12334" t="n">
        <v>0</v>
      </c>
    </row>
    <row r="12335">
      <c r="A12335" s="8" t="n">
        <v>46232</v>
      </c>
      <c r="B12335" t="inlineStr">
        <is>
          <t>AA</t>
        </is>
      </c>
      <c r="C12335" s="9">
        <f>_xlfn.XLOOKUP(B12335,Carriers[Code],Carriers[Airline])</f>
        <v/>
      </c>
      <c r="D12335" t="n">
        <v>1691</v>
      </c>
      <c r="E12335" t="inlineStr">
        <is>
          <t>LAX</t>
        </is>
      </c>
      <c r="F12335" s="10" t="n">
        <v>1935</v>
      </c>
      <c r="G12335" t="inlineStr">
        <is>
          <t>1900-1959</t>
        </is>
      </c>
      <c r="H12335" s="9">
        <f>INT(F12335/100)</f>
        <v/>
      </c>
      <c r="I12335" t="n">
        <v>164</v>
      </c>
      <c r="J12335" t="n">
        <v>1</v>
      </c>
      <c r="K12335" t="n">
        <v>126</v>
      </c>
      <c r="L12335" t="n">
        <v>1</v>
      </c>
      <c r="M12335" t="n">
        <v>0</v>
      </c>
      <c r="O12335" t="n">
        <v>0</v>
      </c>
      <c r="P12335" t="n">
        <v>34</v>
      </c>
      <c r="Q12335" t="n">
        <v>0</v>
      </c>
      <c r="R12335" t="n">
        <v>0</v>
      </c>
      <c r="S12335" t="n">
        <v>0</v>
      </c>
      <c r="T12335" t="n">
        <v>92</v>
      </c>
    </row>
    <row r="12336">
      <c r="A12336" s="8" t="n">
        <v>46232</v>
      </c>
      <c r="B12336" t="inlineStr">
        <is>
          <t>B6</t>
        </is>
      </c>
      <c r="C12336" s="9">
        <f>_xlfn.XLOOKUP(B12336,Carriers[Code],Carriers[Airline])</f>
        <v/>
      </c>
      <c r="D12336" t="n">
        <v>2421</v>
      </c>
      <c r="E12336" t="inlineStr">
        <is>
          <t>PBI</t>
        </is>
      </c>
      <c r="F12336" s="10" t="n">
        <v>1935</v>
      </c>
      <c r="G12336" t="inlineStr">
        <is>
          <t>1900-1959</t>
        </is>
      </c>
      <c r="H12336" s="9">
        <f>INT(F12336/100)</f>
        <v/>
      </c>
      <c r="I12336" t="n">
        <v>4</v>
      </c>
      <c r="J12336" t="n">
        <v>0</v>
      </c>
      <c r="K12336" t="n">
        <v>-8</v>
      </c>
      <c r="L12336" t="n">
        <v>0</v>
      </c>
      <c r="M12336" t="n">
        <v>0</v>
      </c>
      <c r="O12336" t="n">
        <v>0</v>
      </c>
    </row>
    <row r="12337">
      <c r="A12337" s="8" t="n">
        <v>46232</v>
      </c>
      <c r="B12337" t="inlineStr">
        <is>
          <t>AA</t>
        </is>
      </c>
      <c r="C12337" s="9">
        <f>_xlfn.XLOOKUP(B12337,Carriers[Code],Carriers[Airline])</f>
        <v/>
      </c>
      <c r="D12337" t="n">
        <v>1147</v>
      </c>
      <c r="E12337" t="inlineStr">
        <is>
          <t>PHL</t>
        </is>
      </c>
      <c r="F12337" s="10" t="n">
        <v>1937</v>
      </c>
      <c r="G12337" t="inlineStr">
        <is>
          <t>1900-1959</t>
        </is>
      </c>
      <c r="H12337" s="9">
        <f>INT(F12337/100)</f>
        <v/>
      </c>
      <c r="I12337" t="n">
        <v>125</v>
      </c>
      <c r="J12337" t="n">
        <v>1</v>
      </c>
      <c r="K12337" t="n">
        <v>103</v>
      </c>
      <c r="L12337" t="n">
        <v>1</v>
      </c>
      <c r="M12337" t="n">
        <v>0</v>
      </c>
      <c r="O12337" t="n">
        <v>0</v>
      </c>
      <c r="P12337" t="n">
        <v>5</v>
      </c>
      <c r="Q12337" t="n">
        <v>0</v>
      </c>
      <c r="R12337" t="n">
        <v>0</v>
      </c>
      <c r="S12337" t="n">
        <v>0</v>
      </c>
      <c r="T12337" t="n">
        <v>98</v>
      </c>
    </row>
    <row r="12338">
      <c r="A12338" s="8" t="n">
        <v>46232</v>
      </c>
      <c r="B12338" t="inlineStr">
        <is>
          <t>B6</t>
        </is>
      </c>
      <c r="C12338" s="9">
        <f>_xlfn.XLOOKUP(B12338,Carriers[Code],Carriers[Airline])</f>
        <v/>
      </c>
      <c r="D12338" t="n">
        <v>817</v>
      </c>
      <c r="E12338" t="inlineStr">
        <is>
          <t>JFK</t>
        </is>
      </c>
      <c r="F12338" s="10" t="n">
        <v>1939</v>
      </c>
      <c r="G12338" t="inlineStr">
        <is>
          <t>1900-1959</t>
        </is>
      </c>
      <c r="H12338" s="9">
        <f>INT(F12338/100)</f>
        <v/>
      </c>
      <c r="I12338" t="n">
        <v>118</v>
      </c>
      <c r="J12338" t="n">
        <v>1</v>
      </c>
      <c r="K12338" t="n">
        <v>110</v>
      </c>
      <c r="L12338" t="n">
        <v>1</v>
      </c>
      <c r="M12338" t="n">
        <v>0</v>
      </c>
      <c r="O12338" t="n">
        <v>0</v>
      </c>
      <c r="P12338" t="n">
        <v>21</v>
      </c>
      <c r="Q12338" t="n">
        <v>0</v>
      </c>
      <c r="R12338" t="n">
        <v>0</v>
      </c>
      <c r="S12338" t="n">
        <v>0</v>
      </c>
      <c r="T12338" t="n">
        <v>89</v>
      </c>
    </row>
    <row r="12339">
      <c r="A12339" s="8" t="n">
        <v>46232</v>
      </c>
      <c r="B12339" t="inlineStr">
        <is>
          <t>YX</t>
        </is>
      </c>
      <c r="C12339" s="9">
        <f>_xlfn.XLOOKUP(B12339,Carriers[Code],Carriers[Airline])</f>
        <v/>
      </c>
      <c r="D12339" t="n">
        <v>5807</v>
      </c>
      <c r="E12339" t="inlineStr">
        <is>
          <t>CLT</t>
        </is>
      </c>
      <c r="F12339" s="10" t="n">
        <v>1940</v>
      </c>
      <c r="G12339" t="inlineStr">
        <is>
          <t>1900-1959</t>
        </is>
      </c>
      <c r="H12339" s="9">
        <f>INT(F12339/100)</f>
        <v/>
      </c>
      <c r="I12339" t="n">
        <v>-4</v>
      </c>
      <c r="J12339" t="n">
        <v>0</v>
      </c>
      <c r="K12339" t="n">
        <v>-30</v>
      </c>
      <c r="L12339" t="n">
        <v>0</v>
      </c>
      <c r="M12339" t="n">
        <v>0</v>
      </c>
      <c r="O12339" t="n">
        <v>0</v>
      </c>
    </row>
    <row r="12340">
      <c r="A12340" s="8" t="n">
        <v>46232</v>
      </c>
      <c r="B12340" t="inlineStr">
        <is>
          <t>AS</t>
        </is>
      </c>
      <c r="C12340" s="9">
        <f>_xlfn.XLOOKUP(B12340,Carriers[Code],Carriers[Airline])</f>
        <v/>
      </c>
      <c r="D12340" t="n">
        <v>1337</v>
      </c>
      <c r="E12340" t="inlineStr">
        <is>
          <t>SEA</t>
        </is>
      </c>
      <c r="F12340" s="10" t="n">
        <v>1944</v>
      </c>
      <c r="G12340" t="inlineStr">
        <is>
          <t>1900-1959</t>
        </is>
      </c>
      <c r="H12340" s="9">
        <f>INT(F12340/100)</f>
        <v/>
      </c>
      <c r="I12340" t="n">
        <v>75</v>
      </c>
      <c r="J12340" t="n">
        <v>1</v>
      </c>
      <c r="K12340" t="n">
        <v>63</v>
      </c>
      <c r="L12340" t="n">
        <v>1</v>
      </c>
      <c r="M12340" t="n">
        <v>0</v>
      </c>
      <c r="O12340" t="n">
        <v>0</v>
      </c>
      <c r="P12340" t="n">
        <v>0</v>
      </c>
      <c r="Q12340" t="n">
        <v>0</v>
      </c>
      <c r="R12340" t="n">
        <v>0</v>
      </c>
      <c r="S12340" t="n">
        <v>0</v>
      </c>
      <c r="T12340" t="n">
        <v>63</v>
      </c>
    </row>
    <row r="12341">
      <c r="A12341" s="8" t="n">
        <v>46232</v>
      </c>
      <c r="B12341" t="inlineStr">
        <is>
          <t>DL</t>
        </is>
      </c>
      <c r="C12341" s="9">
        <f>_xlfn.XLOOKUP(B12341,Carriers[Code],Carriers[Airline])</f>
        <v/>
      </c>
      <c r="D12341" t="n">
        <v>2586</v>
      </c>
      <c r="E12341" t="inlineStr">
        <is>
          <t>BNA</t>
        </is>
      </c>
      <c r="F12341" s="10" t="n">
        <v>1945</v>
      </c>
      <c r="G12341" t="inlineStr">
        <is>
          <t>1900-1959</t>
        </is>
      </c>
      <c r="H12341" s="9">
        <f>INT(F12341/100)</f>
        <v/>
      </c>
      <c r="I12341" t="n">
        <v>119</v>
      </c>
      <c r="J12341" t="n">
        <v>1</v>
      </c>
      <c r="K12341" t="n">
        <v>85</v>
      </c>
      <c r="L12341" t="n">
        <v>1</v>
      </c>
      <c r="M12341" t="n">
        <v>0</v>
      </c>
      <c r="O12341" t="n">
        <v>0</v>
      </c>
      <c r="P12341" t="n">
        <v>0</v>
      </c>
      <c r="Q12341" t="n">
        <v>0</v>
      </c>
      <c r="R12341" t="n">
        <v>0</v>
      </c>
      <c r="S12341" t="n">
        <v>0</v>
      </c>
      <c r="T12341" t="n">
        <v>85</v>
      </c>
    </row>
    <row r="12342">
      <c r="A12342" s="8" t="n">
        <v>46232</v>
      </c>
      <c r="B12342" t="inlineStr">
        <is>
          <t>B6</t>
        </is>
      </c>
      <c r="C12342" s="9">
        <f>_xlfn.XLOOKUP(B12342,Carriers[Code],Carriers[Airline])</f>
        <v/>
      </c>
      <c r="D12342" t="n">
        <v>1897</v>
      </c>
      <c r="E12342" t="inlineStr">
        <is>
          <t>ATL</t>
        </is>
      </c>
      <c r="F12342" s="10" t="n">
        <v>1951</v>
      </c>
      <c r="G12342" t="inlineStr">
        <is>
          <t>1900-1959</t>
        </is>
      </c>
      <c r="H12342" s="9">
        <f>INT(F12342/100)</f>
        <v/>
      </c>
      <c r="I12342" t="n">
        <v>139</v>
      </c>
      <c r="J12342" t="n">
        <v>1</v>
      </c>
      <c r="K12342" t="n">
        <v>101</v>
      </c>
      <c r="L12342" t="n">
        <v>1</v>
      </c>
      <c r="M12342" t="n">
        <v>0</v>
      </c>
      <c r="O12342" t="n">
        <v>0</v>
      </c>
      <c r="P12342" t="n">
        <v>0</v>
      </c>
      <c r="Q12342" t="n">
        <v>0</v>
      </c>
      <c r="R12342" t="n">
        <v>0</v>
      </c>
      <c r="S12342" t="n">
        <v>0</v>
      </c>
      <c r="T12342" t="n">
        <v>101</v>
      </c>
    </row>
    <row r="12343">
      <c r="A12343" s="8" t="n">
        <v>46232</v>
      </c>
      <c r="B12343" t="inlineStr">
        <is>
          <t>B6</t>
        </is>
      </c>
      <c r="C12343" s="9">
        <f>_xlfn.XLOOKUP(B12343,Carriers[Code],Carriers[Airline])</f>
        <v/>
      </c>
      <c r="D12343" t="n">
        <v>251</v>
      </c>
      <c r="E12343" t="inlineStr">
        <is>
          <t>MCO</t>
        </is>
      </c>
      <c r="F12343" s="10" t="n">
        <v>1955</v>
      </c>
      <c r="G12343" t="inlineStr">
        <is>
          <t>1900-1959</t>
        </is>
      </c>
      <c r="H12343" s="9">
        <f>INT(F12343/100)</f>
        <v/>
      </c>
      <c r="M12343" t="n">
        <v>1</v>
      </c>
      <c r="N12343" t="inlineStr">
        <is>
          <t>C</t>
        </is>
      </c>
      <c r="O12343" t="n">
        <v>0</v>
      </c>
    </row>
    <row r="12344">
      <c r="A12344" s="8" t="n">
        <v>46232</v>
      </c>
      <c r="B12344" t="inlineStr">
        <is>
          <t>B6</t>
        </is>
      </c>
      <c r="C12344" s="9">
        <f>_xlfn.XLOOKUP(B12344,Carriers[Code],Carriers[Airline])</f>
        <v/>
      </c>
      <c r="D12344" t="n">
        <v>777</v>
      </c>
      <c r="E12344" t="inlineStr">
        <is>
          <t>LAS</t>
        </is>
      </c>
      <c r="F12344" s="10" t="n">
        <v>1959</v>
      </c>
      <c r="G12344" t="inlineStr">
        <is>
          <t>1900-1959</t>
        </is>
      </c>
      <c r="H12344" s="9">
        <f>INT(F12344/100)</f>
        <v/>
      </c>
      <c r="I12344" t="n">
        <v>2</v>
      </c>
      <c r="J12344" t="n">
        <v>0</v>
      </c>
      <c r="K12344" t="n">
        <v>3</v>
      </c>
      <c r="L12344" t="n">
        <v>0</v>
      </c>
      <c r="M12344" t="n">
        <v>0</v>
      </c>
      <c r="O12344" t="n">
        <v>0</v>
      </c>
    </row>
    <row r="12345">
      <c r="A12345" s="8" t="n">
        <v>46232</v>
      </c>
      <c r="B12345" t="inlineStr">
        <is>
          <t>B6</t>
        </is>
      </c>
      <c r="C12345" s="9">
        <f>_xlfn.XLOOKUP(B12345,Carriers[Code],Carriers[Airline])</f>
        <v/>
      </c>
      <c r="D12345" t="n">
        <v>993</v>
      </c>
      <c r="E12345" t="inlineStr">
        <is>
          <t>DEN</t>
        </is>
      </c>
      <c r="F12345" s="10" t="n">
        <v>1959</v>
      </c>
      <c r="G12345" t="inlineStr">
        <is>
          <t>1900-1959</t>
        </is>
      </c>
      <c r="H12345" s="9">
        <f>INT(F12345/100)</f>
        <v/>
      </c>
      <c r="I12345" t="n">
        <v>88</v>
      </c>
      <c r="J12345" t="n">
        <v>1</v>
      </c>
      <c r="K12345" t="n">
        <v>86</v>
      </c>
      <c r="L12345" t="n">
        <v>1</v>
      </c>
      <c r="M12345" t="n">
        <v>0</v>
      </c>
      <c r="O12345" t="n">
        <v>0</v>
      </c>
      <c r="P12345" t="n">
        <v>13</v>
      </c>
      <c r="Q12345" t="n">
        <v>0</v>
      </c>
      <c r="R12345" t="n">
        <v>0</v>
      </c>
      <c r="S12345" t="n">
        <v>0</v>
      </c>
      <c r="T12345" t="n">
        <v>73</v>
      </c>
    </row>
    <row r="12346">
      <c r="A12346" s="8" t="n">
        <v>46232</v>
      </c>
      <c r="B12346" t="inlineStr">
        <is>
          <t>YX</t>
        </is>
      </c>
      <c r="C12346" s="9">
        <f>_xlfn.XLOOKUP(B12346,Carriers[Code],Carriers[Airline])</f>
        <v/>
      </c>
      <c r="D12346" t="n">
        <v>4397</v>
      </c>
      <c r="E12346" t="inlineStr">
        <is>
          <t>LGA</t>
        </is>
      </c>
      <c r="F12346" s="10" t="n">
        <v>2000</v>
      </c>
      <c r="G12346" t="inlineStr">
        <is>
          <t>2000-2059</t>
        </is>
      </c>
      <c r="H12346" s="9">
        <f>INT(F12346/100)</f>
        <v/>
      </c>
      <c r="I12346" t="n">
        <v>130</v>
      </c>
      <c r="J12346" t="n">
        <v>1</v>
      </c>
      <c r="K12346" t="n">
        <v>126</v>
      </c>
      <c r="L12346" t="n">
        <v>1</v>
      </c>
      <c r="M12346" t="n">
        <v>0</v>
      </c>
      <c r="O12346" t="n">
        <v>0</v>
      </c>
      <c r="P12346" t="n">
        <v>0</v>
      </c>
      <c r="Q12346" t="n">
        <v>0</v>
      </c>
      <c r="R12346" t="n">
        <v>70</v>
      </c>
      <c r="S12346" t="n">
        <v>0</v>
      </c>
      <c r="T12346" t="n">
        <v>56</v>
      </c>
    </row>
    <row r="12347">
      <c r="A12347" s="8" t="n">
        <v>46232</v>
      </c>
      <c r="B12347" t="inlineStr">
        <is>
          <t>YX</t>
        </is>
      </c>
      <c r="C12347" s="9">
        <f>_xlfn.XLOOKUP(B12347,Carriers[Code],Carriers[Airline])</f>
        <v/>
      </c>
      <c r="D12347" t="n">
        <v>5849</v>
      </c>
      <c r="E12347" t="inlineStr">
        <is>
          <t>LGA</t>
        </is>
      </c>
      <c r="F12347" s="10" t="n">
        <v>2000</v>
      </c>
      <c r="G12347" t="inlineStr">
        <is>
          <t>2000-2059</t>
        </is>
      </c>
      <c r="H12347" s="9">
        <f>INT(F12347/100)</f>
        <v/>
      </c>
      <c r="I12347" t="n">
        <v>25</v>
      </c>
      <c r="J12347" t="n">
        <v>1</v>
      </c>
      <c r="K12347" t="n">
        <v>31</v>
      </c>
      <c r="L12347" t="n">
        <v>1</v>
      </c>
      <c r="M12347" t="n">
        <v>0</v>
      </c>
      <c r="O12347" t="n">
        <v>0</v>
      </c>
      <c r="P12347" t="n">
        <v>0</v>
      </c>
      <c r="Q12347" t="n">
        <v>0</v>
      </c>
      <c r="R12347" t="n">
        <v>6</v>
      </c>
      <c r="S12347" t="n">
        <v>0</v>
      </c>
      <c r="T12347" t="n">
        <v>25</v>
      </c>
    </row>
    <row r="12348">
      <c r="A12348" s="8" t="n">
        <v>46232</v>
      </c>
      <c r="B12348" t="inlineStr">
        <is>
          <t>DL</t>
        </is>
      </c>
      <c r="C12348" s="9">
        <f>_xlfn.XLOOKUP(B12348,Carriers[Code],Carriers[Airline])</f>
        <v/>
      </c>
      <c r="D12348" t="n">
        <v>817</v>
      </c>
      <c r="E12348" t="inlineStr">
        <is>
          <t>RDU</t>
        </is>
      </c>
      <c r="F12348" s="10" t="n">
        <v>2005</v>
      </c>
      <c r="G12348" t="inlineStr">
        <is>
          <t>2000-2059</t>
        </is>
      </c>
      <c r="H12348" s="9">
        <f>INT(F12348/100)</f>
        <v/>
      </c>
      <c r="I12348" t="n">
        <v>31</v>
      </c>
      <c r="J12348" t="n">
        <v>1</v>
      </c>
      <c r="K12348" t="n">
        <v>10</v>
      </c>
      <c r="L12348" t="n">
        <v>0</v>
      </c>
      <c r="M12348" t="n">
        <v>0</v>
      </c>
      <c r="O12348" t="n">
        <v>0</v>
      </c>
    </row>
    <row r="12349">
      <c r="A12349" s="8" t="n">
        <v>46232</v>
      </c>
      <c r="B12349" t="inlineStr">
        <is>
          <t>YX</t>
        </is>
      </c>
      <c r="C12349" s="9">
        <f>_xlfn.XLOOKUP(B12349,Carriers[Code],Carriers[Airline])</f>
        <v/>
      </c>
      <c r="D12349" t="n">
        <v>4616</v>
      </c>
      <c r="E12349" t="inlineStr">
        <is>
          <t>BUF</t>
        </is>
      </c>
      <c r="F12349" s="10" t="n">
        <v>2005</v>
      </c>
      <c r="G12349" t="inlineStr">
        <is>
          <t>2000-2059</t>
        </is>
      </c>
      <c r="H12349" s="9">
        <f>INT(F12349/100)</f>
        <v/>
      </c>
      <c r="I12349" t="n">
        <v>151</v>
      </c>
      <c r="J12349" t="n">
        <v>1</v>
      </c>
      <c r="K12349" t="n">
        <v>146</v>
      </c>
      <c r="L12349" t="n">
        <v>1</v>
      </c>
      <c r="M12349" t="n">
        <v>0</v>
      </c>
      <c r="O12349" t="n">
        <v>0</v>
      </c>
      <c r="P12349" t="n">
        <v>10</v>
      </c>
      <c r="Q12349" t="n">
        <v>0</v>
      </c>
      <c r="R12349" t="n">
        <v>0</v>
      </c>
      <c r="S12349" t="n">
        <v>0</v>
      </c>
      <c r="T12349" t="n">
        <v>136</v>
      </c>
    </row>
    <row r="12350">
      <c r="A12350" s="8" t="n">
        <v>46232</v>
      </c>
      <c r="B12350" t="inlineStr">
        <is>
          <t>YX</t>
        </is>
      </c>
      <c r="C12350" s="9">
        <f>_xlfn.XLOOKUP(B12350,Carriers[Code],Carriers[Airline])</f>
        <v/>
      </c>
      <c r="D12350" t="n">
        <v>5666</v>
      </c>
      <c r="E12350" t="inlineStr">
        <is>
          <t>DCA</t>
        </is>
      </c>
      <c r="F12350" s="10" t="n">
        <v>2005</v>
      </c>
      <c r="G12350" t="inlineStr">
        <is>
          <t>2000-2059</t>
        </is>
      </c>
      <c r="H12350" s="9">
        <f>INT(F12350/100)</f>
        <v/>
      </c>
      <c r="I12350" t="n">
        <v>9</v>
      </c>
      <c r="J12350" t="n">
        <v>0</v>
      </c>
      <c r="K12350" t="n">
        <v>-15</v>
      </c>
      <c r="L12350" t="n">
        <v>0</v>
      </c>
      <c r="M12350" t="n">
        <v>0</v>
      </c>
      <c r="O12350" t="n">
        <v>0</v>
      </c>
    </row>
    <row r="12351">
      <c r="A12351" s="8" t="n">
        <v>46232</v>
      </c>
      <c r="B12351" t="inlineStr">
        <is>
          <t>B6</t>
        </is>
      </c>
      <c r="C12351" s="9">
        <f>_xlfn.XLOOKUP(B12351,Carriers[Code],Carriers[Airline])</f>
        <v/>
      </c>
      <c r="D12351" t="n">
        <v>455</v>
      </c>
      <c r="E12351" t="inlineStr">
        <is>
          <t>DCA</t>
        </is>
      </c>
      <c r="F12351" s="10" t="n">
        <v>2006</v>
      </c>
      <c r="G12351" t="inlineStr">
        <is>
          <t>2000-2059</t>
        </is>
      </c>
      <c r="H12351" s="9">
        <f>INT(F12351/100)</f>
        <v/>
      </c>
      <c r="I12351" t="n">
        <v>52</v>
      </c>
      <c r="J12351" t="n">
        <v>1</v>
      </c>
      <c r="K12351" t="n">
        <v>42</v>
      </c>
      <c r="L12351" t="n">
        <v>1</v>
      </c>
      <c r="M12351" t="n">
        <v>0</v>
      </c>
      <c r="O12351" t="n">
        <v>0</v>
      </c>
      <c r="P12351" t="n">
        <v>42</v>
      </c>
      <c r="Q12351" t="n">
        <v>0</v>
      </c>
      <c r="R12351" t="n">
        <v>0</v>
      </c>
      <c r="S12351" t="n">
        <v>0</v>
      </c>
      <c r="T12351" t="n">
        <v>0</v>
      </c>
    </row>
    <row r="12352">
      <c r="A12352" s="8" t="n">
        <v>46232</v>
      </c>
      <c r="B12352" t="inlineStr">
        <is>
          <t>YX</t>
        </is>
      </c>
      <c r="C12352" s="9">
        <f>_xlfn.XLOOKUP(B12352,Carriers[Code],Carriers[Airline])</f>
        <v/>
      </c>
      <c r="D12352" t="n">
        <v>5679</v>
      </c>
      <c r="E12352" t="inlineStr">
        <is>
          <t>PIT</t>
        </is>
      </c>
      <c r="F12352" s="10" t="n">
        <v>2010</v>
      </c>
      <c r="G12352" t="inlineStr">
        <is>
          <t>2000-2059</t>
        </is>
      </c>
      <c r="H12352" s="9">
        <f>INT(F12352/100)</f>
        <v/>
      </c>
      <c r="I12352" t="n">
        <v>69</v>
      </c>
      <c r="J12352" t="n">
        <v>1</v>
      </c>
      <c r="K12352" t="n">
        <v>52</v>
      </c>
      <c r="L12352" t="n">
        <v>1</v>
      </c>
      <c r="M12352" t="n">
        <v>0</v>
      </c>
      <c r="O12352" t="n">
        <v>0</v>
      </c>
      <c r="P12352" t="n">
        <v>44</v>
      </c>
      <c r="Q12352" t="n">
        <v>0</v>
      </c>
      <c r="R12352" t="n">
        <v>0</v>
      </c>
      <c r="S12352" t="n">
        <v>0</v>
      </c>
      <c r="T12352" t="n">
        <v>8</v>
      </c>
    </row>
    <row r="12353">
      <c r="A12353" s="8" t="n">
        <v>46232</v>
      </c>
      <c r="B12353" t="inlineStr">
        <is>
          <t>DL</t>
        </is>
      </c>
      <c r="C12353" s="9">
        <f>_xlfn.XLOOKUP(B12353,Carriers[Code],Carriers[Airline])</f>
        <v/>
      </c>
      <c r="D12353" t="n">
        <v>2234</v>
      </c>
      <c r="E12353" t="inlineStr">
        <is>
          <t>TPA</t>
        </is>
      </c>
      <c r="F12353" s="10" t="n">
        <v>2015</v>
      </c>
      <c r="G12353" t="inlineStr">
        <is>
          <t>2000-2059</t>
        </is>
      </c>
      <c r="H12353" s="9">
        <f>INT(F12353/100)</f>
        <v/>
      </c>
      <c r="I12353" t="n">
        <v>160</v>
      </c>
      <c r="J12353" t="n">
        <v>1</v>
      </c>
      <c r="K12353" t="n">
        <v>127</v>
      </c>
      <c r="L12353" t="n">
        <v>1</v>
      </c>
      <c r="M12353" t="n">
        <v>0</v>
      </c>
      <c r="O12353" t="n">
        <v>0</v>
      </c>
      <c r="P12353" t="n">
        <v>127</v>
      </c>
      <c r="Q12353" t="n">
        <v>0</v>
      </c>
      <c r="R12353" t="n">
        <v>0</v>
      </c>
      <c r="S12353" t="n">
        <v>0</v>
      </c>
      <c r="T12353" t="n">
        <v>0</v>
      </c>
    </row>
    <row r="12354">
      <c r="A12354" s="8" t="n">
        <v>46232</v>
      </c>
      <c r="B12354" t="inlineStr">
        <is>
          <t>UA</t>
        </is>
      </c>
      <c r="C12354" s="9">
        <f>_xlfn.XLOOKUP(B12354,Carriers[Code],Carriers[Airline])</f>
        <v/>
      </c>
      <c r="D12354" t="n">
        <v>2229</v>
      </c>
      <c r="E12354" t="inlineStr">
        <is>
          <t>ORD</t>
        </is>
      </c>
      <c r="F12354" s="10" t="n">
        <v>2015</v>
      </c>
      <c r="G12354" t="inlineStr">
        <is>
          <t>2000-2059</t>
        </is>
      </c>
      <c r="H12354" s="9">
        <f>INT(F12354/100)</f>
        <v/>
      </c>
      <c r="I12354" t="n">
        <v>115</v>
      </c>
      <c r="J12354" t="n">
        <v>1</v>
      </c>
      <c r="K12354" t="n">
        <v>84</v>
      </c>
      <c r="L12354" t="n">
        <v>1</v>
      </c>
      <c r="M12354" t="n">
        <v>0</v>
      </c>
      <c r="O12354" t="n">
        <v>0</v>
      </c>
      <c r="P12354" t="n">
        <v>6</v>
      </c>
      <c r="Q12354" t="n">
        <v>0</v>
      </c>
      <c r="R12354" t="n">
        <v>0</v>
      </c>
      <c r="S12354" t="n">
        <v>0</v>
      </c>
      <c r="T12354" t="n">
        <v>78</v>
      </c>
    </row>
    <row r="12355">
      <c r="A12355" s="8" t="n">
        <v>46232</v>
      </c>
      <c r="B12355" t="inlineStr">
        <is>
          <t>DL</t>
        </is>
      </c>
      <c r="C12355" s="9">
        <f>_xlfn.XLOOKUP(B12355,Carriers[Code],Carriers[Airline])</f>
        <v/>
      </c>
      <c r="D12355" t="n">
        <v>1513</v>
      </c>
      <c r="E12355" t="inlineStr">
        <is>
          <t>MCO</t>
        </is>
      </c>
      <c r="F12355" s="10" t="n">
        <v>2016</v>
      </c>
      <c r="G12355" t="inlineStr">
        <is>
          <t>2000-2059</t>
        </is>
      </c>
      <c r="H12355" s="9">
        <f>INT(F12355/100)</f>
        <v/>
      </c>
      <c r="I12355" t="n">
        <v>66</v>
      </c>
      <c r="J12355" t="n">
        <v>1</v>
      </c>
      <c r="K12355" t="n">
        <v>47</v>
      </c>
      <c r="L12355" t="n">
        <v>1</v>
      </c>
      <c r="M12355" t="n">
        <v>0</v>
      </c>
      <c r="O12355" t="n">
        <v>0</v>
      </c>
      <c r="P12355" t="n">
        <v>0</v>
      </c>
      <c r="Q12355" t="n">
        <v>0</v>
      </c>
      <c r="R12355" t="n">
        <v>0</v>
      </c>
      <c r="S12355" t="n">
        <v>0</v>
      </c>
      <c r="T12355" t="n">
        <v>47</v>
      </c>
    </row>
    <row r="12356">
      <c r="A12356" s="8" t="n">
        <v>46232</v>
      </c>
      <c r="B12356" t="inlineStr">
        <is>
          <t>B6</t>
        </is>
      </c>
      <c r="C12356" s="9">
        <f>_xlfn.XLOOKUP(B12356,Carriers[Code],Carriers[Airline])</f>
        <v/>
      </c>
      <c r="D12356" t="n">
        <v>1117</v>
      </c>
      <c r="E12356" t="inlineStr">
        <is>
          <t>JFK</t>
        </is>
      </c>
      <c r="F12356" s="10" t="n">
        <v>2019</v>
      </c>
      <c r="G12356" t="inlineStr">
        <is>
          <t>2000-2059</t>
        </is>
      </c>
      <c r="H12356" s="9">
        <f>INT(F12356/100)</f>
        <v/>
      </c>
      <c r="I12356" t="n">
        <v>126</v>
      </c>
      <c r="J12356" t="n">
        <v>1</v>
      </c>
      <c r="K12356" t="n">
        <v>106</v>
      </c>
      <c r="L12356" t="n">
        <v>1</v>
      </c>
      <c r="M12356" t="n">
        <v>0</v>
      </c>
      <c r="O12356" t="n">
        <v>0</v>
      </c>
      <c r="P12356" t="n">
        <v>80</v>
      </c>
      <c r="Q12356" t="n">
        <v>0</v>
      </c>
      <c r="R12356" t="n">
        <v>0</v>
      </c>
      <c r="S12356" t="n">
        <v>0</v>
      </c>
      <c r="T12356" t="n">
        <v>26</v>
      </c>
    </row>
    <row r="12357">
      <c r="A12357" s="8" t="n">
        <v>46232</v>
      </c>
      <c r="B12357" t="inlineStr">
        <is>
          <t>MQ</t>
        </is>
      </c>
      <c r="C12357" s="9">
        <f>_xlfn.XLOOKUP(B12357,Carriers[Code],Carriers[Airline])</f>
        <v/>
      </c>
      <c r="D12357" t="n">
        <v>4047</v>
      </c>
      <c r="E12357" t="inlineStr">
        <is>
          <t>DCA</t>
        </is>
      </c>
      <c r="F12357" s="10" t="n">
        <v>2022</v>
      </c>
      <c r="G12357" t="inlineStr">
        <is>
          <t>2000-2059</t>
        </is>
      </c>
      <c r="H12357" s="9">
        <f>INT(F12357/100)</f>
        <v/>
      </c>
      <c r="I12357" t="n">
        <v>128</v>
      </c>
      <c r="J12357" t="n">
        <v>1</v>
      </c>
      <c r="K12357" t="n">
        <v>104</v>
      </c>
      <c r="L12357" t="n">
        <v>1</v>
      </c>
      <c r="M12357" t="n">
        <v>0</v>
      </c>
      <c r="O12357" t="n">
        <v>0</v>
      </c>
      <c r="P12357" t="n">
        <v>3</v>
      </c>
      <c r="Q12357" t="n">
        <v>0</v>
      </c>
      <c r="R12357" t="n">
        <v>0</v>
      </c>
      <c r="S12357" t="n">
        <v>0</v>
      </c>
      <c r="T12357" t="n">
        <v>101</v>
      </c>
    </row>
    <row r="12358">
      <c r="A12358" s="8" t="n">
        <v>46232</v>
      </c>
      <c r="B12358" t="inlineStr">
        <is>
          <t>YX</t>
        </is>
      </c>
      <c r="C12358" s="9">
        <f>_xlfn.XLOOKUP(B12358,Carriers[Code],Carriers[Airline])</f>
        <v/>
      </c>
      <c r="D12358" t="n">
        <v>4692</v>
      </c>
      <c r="E12358" t="inlineStr">
        <is>
          <t>MSN</t>
        </is>
      </c>
      <c r="F12358" s="10" t="n">
        <v>2023</v>
      </c>
      <c r="G12358" t="inlineStr">
        <is>
          <t>2000-2059</t>
        </is>
      </c>
      <c r="H12358" s="9">
        <f>INT(F12358/100)</f>
        <v/>
      </c>
      <c r="I12358" t="n">
        <v>128</v>
      </c>
      <c r="J12358" t="n">
        <v>1</v>
      </c>
      <c r="K12358" t="n">
        <v>105</v>
      </c>
      <c r="L12358" t="n">
        <v>1</v>
      </c>
      <c r="M12358" t="n">
        <v>0</v>
      </c>
      <c r="O12358" t="n">
        <v>0</v>
      </c>
      <c r="P12358" t="n">
        <v>0</v>
      </c>
      <c r="Q12358" t="n">
        <v>0</v>
      </c>
      <c r="R12358" t="n">
        <v>0</v>
      </c>
      <c r="S12358" t="n">
        <v>0</v>
      </c>
      <c r="T12358" t="n">
        <v>105</v>
      </c>
    </row>
    <row r="12359">
      <c r="A12359" s="8" t="n">
        <v>46232</v>
      </c>
      <c r="B12359" t="inlineStr">
        <is>
          <t>B6</t>
        </is>
      </c>
      <c r="C12359" s="9">
        <f>_xlfn.XLOOKUP(B12359,Carriers[Code],Carriers[Airline])</f>
        <v/>
      </c>
      <c r="D12359" t="n">
        <v>387</v>
      </c>
      <c r="E12359" t="inlineStr">
        <is>
          <t>LAX</t>
        </is>
      </c>
      <c r="F12359" s="10" t="n">
        <v>2025</v>
      </c>
      <c r="G12359" t="inlineStr">
        <is>
          <t>2000-2059</t>
        </is>
      </c>
      <c r="H12359" s="9">
        <f>INT(F12359/100)</f>
        <v/>
      </c>
      <c r="I12359" t="n">
        <v>191</v>
      </c>
      <c r="J12359" t="n">
        <v>1</v>
      </c>
      <c r="K12359" t="n">
        <v>165</v>
      </c>
      <c r="L12359" t="n">
        <v>1</v>
      </c>
      <c r="M12359" t="n">
        <v>0</v>
      </c>
      <c r="O12359" t="n">
        <v>0</v>
      </c>
      <c r="P12359" t="n">
        <v>48</v>
      </c>
      <c r="Q12359" t="n">
        <v>0</v>
      </c>
      <c r="R12359" t="n">
        <v>0</v>
      </c>
      <c r="S12359" t="n">
        <v>0</v>
      </c>
      <c r="T12359" t="n">
        <v>117</v>
      </c>
    </row>
    <row r="12360">
      <c r="A12360" s="8" t="n">
        <v>46232</v>
      </c>
      <c r="B12360" t="inlineStr">
        <is>
          <t>YX</t>
        </is>
      </c>
      <c r="C12360" s="9">
        <f>_xlfn.XLOOKUP(B12360,Carriers[Code],Carriers[Airline])</f>
        <v/>
      </c>
      <c r="D12360" t="n">
        <v>5610</v>
      </c>
      <c r="E12360" t="inlineStr">
        <is>
          <t>PHL</t>
        </is>
      </c>
      <c r="F12360" s="10" t="n">
        <v>2025</v>
      </c>
      <c r="G12360" t="inlineStr">
        <is>
          <t>2000-2059</t>
        </is>
      </c>
      <c r="H12360" s="9">
        <f>INT(F12360/100)</f>
        <v/>
      </c>
      <c r="I12360" t="n">
        <v>192</v>
      </c>
      <c r="J12360" t="n">
        <v>1</v>
      </c>
      <c r="K12360" t="n">
        <v>174</v>
      </c>
      <c r="L12360" t="n">
        <v>1</v>
      </c>
      <c r="M12360" t="n">
        <v>0</v>
      </c>
      <c r="O12360" t="n">
        <v>0</v>
      </c>
      <c r="P12360" t="n">
        <v>37</v>
      </c>
      <c r="Q12360" t="n">
        <v>0</v>
      </c>
      <c r="R12360" t="n">
        <v>0</v>
      </c>
      <c r="S12360" t="n">
        <v>0</v>
      </c>
      <c r="T12360" t="n">
        <v>137</v>
      </c>
    </row>
    <row r="12361">
      <c r="A12361" s="8" t="n">
        <v>46232</v>
      </c>
      <c r="B12361" t="inlineStr">
        <is>
          <t>UA</t>
        </is>
      </c>
      <c r="C12361" s="9">
        <f>_xlfn.XLOOKUP(B12361,Carriers[Code],Carriers[Airline])</f>
        <v/>
      </c>
      <c r="D12361" t="n">
        <v>2060</v>
      </c>
      <c r="E12361" t="inlineStr">
        <is>
          <t>EWR</t>
        </is>
      </c>
      <c r="F12361" s="10" t="n">
        <v>2027</v>
      </c>
      <c r="G12361" t="inlineStr">
        <is>
          <t>2000-2059</t>
        </is>
      </c>
      <c r="H12361" s="9">
        <f>INT(F12361/100)</f>
        <v/>
      </c>
      <c r="I12361" t="n">
        <v>170</v>
      </c>
      <c r="J12361" t="n">
        <v>1</v>
      </c>
      <c r="K12361" t="n">
        <v>156</v>
      </c>
      <c r="L12361" t="n">
        <v>1</v>
      </c>
      <c r="M12361" t="n">
        <v>0</v>
      </c>
      <c r="O12361" t="n">
        <v>0</v>
      </c>
      <c r="P12361" t="n">
        <v>28</v>
      </c>
      <c r="Q12361" t="n">
        <v>0</v>
      </c>
      <c r="R12361" t="n">
        <v>0</v>
      </c>
      <c r="S12361" t="n">
        <v>0</v>
      </c>
      <c r="T12361" t="n">
        <v>128</v>
      </c>
    </row>
    <row r="12362">
      <c r="A12362" s="8" t="n">
        <v>46232</v>
      </c>
      <c r="B12362" t="inlineStr">
        <is>
          <t>DL</t>
        </is>
      </c>
      <c r="C12362" s="9">
        <f>_xlfn.XLOOKUP(B12362,Carriers[Code],Carriers[Airline])</f>
        <v/>
      </c>
      <c r="D12362" t="n">
        <v>321</v>
      </c>
      <c r="E12362" t="inlineStr">
        <is>
          <t>LAX</t>
        </is>
      </c>
      <c r="F12362" s="10" t="n">
        <v>2030</v>
      </c>
      <c r="G12362" t="inlineStr">
        <is>
          <t>2000-2059</t>
        </is>
      </c>
      <c r="H12362" s="9">
        <f>INT(F12362/100)</f>
        <v/>
      </c>
      <c r="I12362" t="n">
        <v>94</v>
      </c>
      <c r="J12362" t="n">
        <v>1</v>
      </c>
      <c r="K12362" t="n">
        <v>65</v>
      </c>
      <c r="L12362" t="n">
        <v>1</v>
      </c>
      <c r="M12362" t="n">
        <v>0</v>
      </c>
      <c r="O12362" t="n">
        <v>0</v>
      </c>
      <c r="P12362" t="n">
        <v>0</v>
      </c>
      <c r="Q12362" t="n">
        <v>0</v>
      </c>
      <c r="R12362" t="n">
        <v>0</v>
      </c>
      <c r="S12362" t="n">
        <v>0</v>
      </c>
      <c r="T12362" t="n">
        <v>65</v>
      </c>
    </row>
    <row r="12363">
      <c r="A12363" s="8" t="n">
        <v>46232</v>
      </c>
      <c r="B12363" t="inlineStr">
        <is>
          <t>YX</t>
        </is>
      </c>
      <c r="C12363" s="9">
        <f>_xlfn.XLOOKUP(B12363,Carriers[Code],Carriers[Airline])</f>
        <v/>
      </c>
      <c r="D12363" t="n">
        <v>4715</v>
      </c>
      <c r="E12363" t="inlineStr">
        <is>
          <t>MDT</t>
        </is>
      </c>
      <c r="F12363" s="10" t="n">
        <v>2030</v>
      </c>
      <c r="G12363" t="inlineStr">
        <is>
          <t>2000-2059</t>
        </is>
      </c>
      <c r="H12363" s="9">
        <f>INT(F12363/100)</f>
        <v/>
      </c>
      <c r="I12363" t="n">
        <v>127</v>
      </c>
      <c r="J12363" t="n">
        <v>1</v>
      </c>
      <c r="K12363" t="n">
        <v>112</v>
      </c>
      <c r="L12363" t="n">
        <v>1</v>
      </c>
      <c r="M12363" t="n">
        <v>0</v>
      </c>
      <c r="O12363" t="n">
        <v>0</v>
      </c>
      <c r="P12363" t="n">
        <v>4</v>
      </c>
      <c r="Q12363" t="n">
        <v>0</v>
      </c>
      <c r="R12363" t="n">
        <v>0</v>
      </c>
      <c r="S12363" t="n">
        <v>0</v>
      </c>
      <c r="T12363" t="n">
        <v>108</v>
      </c>
    </row>
    <row r="12364">
      <c r="A12364" s="8" t="n">
        <v>46232</v>
      </c>
      <c r="B12364" t="inlineStr">
        <is>
          <t>B6</t>
        </is>
      </c>
      <c r="C12364" s="9">
        <f>_xlfn.XLOOKUP(B12364,Carriers[Code],Carriers[Airline])</f>
        <v/>
      </c>
      <c r="D12364" t="n">
        <v>1337</v>
      </c>
      <c r="E12364" t="inlineStr">
        <is>
          <t>DTW</t>
        </is>
      </c>
      <c r="F12364" s="10" t="n">
        <v>2033</v>
      </c>
      <c r="G12364" t="inlineStr">
        <is>
          <t>2000-2059</t>
        </is>
      </c>
      <c r="H12364" s="9">
        <f>INT(F12364/100)</f>
        <v/>
      </c>
      <c r="I12364" t="n">
        <v>129</v>
      </c>
      <c r="J12364" t="n">
        <v>1</v>
      </c>
      <c r="K12364" t="n">
        <v>107</v>
      </c>
      <c r="L12364" t="n">
        <v>1</v>
      </c>
      <c r="M12364" t="n">
        <v>0</v>
      </c>
      <c r="O12364" t="n">
        <v>0</v>
      </c>
      <c r="P12364" t="n">
        <v>0</v>
      </c>
      <c r="Q12364" t="n">
        <v>0</v>
      </c>
      <c r="R12364" t="n">
        <v>0</v>
      </c>
      <c r="S12364" t="n">
        <v>0</v>
      </c>
      <c r="T12364" t="n">
        <v>107</v>
      </c>
    </row>
    <row r="12365">
      <c r="A12365" s="8" t="n">
        <v>46232</v>
      </c>
      <c r="B12365" t="inlineStr">
        <is>
          <t>YX</t>
        </is>
      </c>
      <c r="C12365" s="9">
        <f>_xlfn.XLOOKUP(B12365,Carriers[Code],Carriers[Airline])</f>
        <v/>
      </c>
      <c r="D12365" t="n">
        <v>5593</v>
      </c>
      <c r="E12365" t="inlineStr">
        <is>
          <t>JAX</t>
        </is>
      </c>
      <c r="F12365" s="10" t="n">
        <v>2035</v>
      </c>
      <c r="G12365" t="inlineStr">
        <is>
          <t>2000-2059</t>
        </is>
      </c>
      <c r="H12365" s="9">
        <f>INT(F12365/100)</f>
        <v/>
      </c>
      <c r="I12365" t="n">
        <v>27</v>
      </c>
      <c r="J12365" t="n">
        <v>1</v>
      </c>
      <c r="K12365" t="n">
        <v>13</v>
      </c>
      <c r="L12365" t="n">
        <v>0</v>
      </c>
      <c r="M12365" t="n">
        <v>0</v>
      </c>
      <c r="O12365" t="n">
        <v>0</v>
      </c>
    </row>
    <row r="12366">
      <c r="A12366" s="8" t="n">
        <v>46232</v>
      </c>
      <c r="B12366" t="inlineStr">
        <is>
          <t>YX</t>
        </is>
      </c>
      <c r="C12366" s="9">
        <f>_xlfn.XLOOKUP(B12366,Carriers[Code],Carriers[Airline])</f>
        <v/>
      </c>
      <c r="D12366" t="n">
        <v>5851</v>
      </c>
      <c r="E12366" t="inlineStr">
        <is>
          <t>BWI</t>
        </is>
      </c>
      <c r="F12366" s="10" t="n">
        <v>2035</v>
      </c>
      <c r="G12366" t="inlineStr">
        <is>
          <t>2000-2059</t>
        </is>
      </c>
      <c r="H12366" s="9">
        <f>INT(F12366/100)</f>
        <v/>
      </c>
      <c r="I12366" t="n">
        <v>120</v>
      </c>
      <c r="J12366" t="n">
        <v>1</v>
      </c>
      <c r="K12366" t="n">
        <v>91</v>
      </c>
      <c r="L12366" t="n">
        <v>1</v>
      </c>
      <c r="M12366" t="n">
        <v>0</v>
      </c>
      <c r="O12366" t="n">
        <v>0</v>
      </c>
      <c r="P12366" t="n">
        <v>27</v>
      </c>
      <c r="Q12366" t="n">
        <v>0</v>
      </c>
      <c r="R12366" t="n">
        <v>0</v>
      </c>
      <c r="S12366" t="n">
        <v>0</v>
      </c>
      <c r="T12366" t="n">
        <v>64</v>
      </c>
    </row>
    <row r="12367">
      <c r="A12367" s="8" t="n">
        <v>46232</v>
      </c>
      <c r="B12367" t="inlineStr">
        <is>
          <t>B6</t>
        </is>
      </c>
      <c r="C12367" s="9">
        <f>_xlfn.XLOOKUP(B12367,Carriers[Code],Carriers[Airline])</f>
        <v/>
      </c>
      <c r="D12367" t="n">
        <v>1785</v>
      </c>
      <c r="E12367" t="inlineStr">
        <is>
          <t>PIT</t>
        </is>
      </c>
      <c r="F12367" s="10" t="n">
        <v>2038</v>
      </c>
      <c r="G12367" t="inlineStr">
        <is>
          <t>2000-2059</t>
        </is>
      </c>
      <c r="H12367" s="9">
        <f>INT(F12367/100)</f>
        <v/>
      </c>
      <c r="I12367" t="n">
        <v>136</v>
      </c>
      <c r="J12367" t="n">
        <v>1</v>
      </c>
      <c r="K12367" t="n">
        <v>126</v>
      </c>
      <c r="L12367" t="n">
        <v>1</v>
      </c>
      <c r="M12367" t="n">
        <v>0</v>
      </c>
      <c r="O12367" t="n">
        <v>0</v>
      </c>
      <c r="P12367" t="n">
        <v>0</v>
      </c>
      <c r="Q12367" t="n">
        <v>0</v>
      </c>
      <c r="R12367" t="n">
        <v>0</v>
      </c>
      <c r="S12367" t="n">
        <v>0</v>
      </c>
      <c r="T12367" t="n">
        <v>126</v>
      </c>
    </row>
    <row r="12368">
      <c r="A12368" s="8" t="n">
        <v>46232</v>
      </c>
      <c r="B12368" t="inlineStr">
        <is>
          <t>UA</t>
        </is>
      </c>
      <c r="C12368" s="9">
        <f>_xlfn.XLOOKUP(B12368,Carriers[Code],Carriers[Airline])</f>
        <v/>
      </c>
      <c r="D12368" t="n">
        <v>2433</v>
      </c>
      <c r="E12368" t="inlineStr">
        <is>
          <t>DEN</t>
        </is>
      </c>
      <c r="F12368" s="10" t="n">
        <v>2039</v>
      </c>
      <c r="G12368" t="inlineStr">
        <is>
          <t>2000-2059</t>
        </is>
      </c>
      <c r="H12368" s="9">
        <f>INT(F12368/100)</f>
        <v/>
      </c>
      <c r="I12368" t="n">
        <v>152</v>
      </c>
      <c r="J12368" t="n">
        <v>1</v>
      </c>
      <c r="K12368" t="n">
        <v>101</v>
      </c>
      <c r="L12368" t="n">
        <v>1</v>
      </c>
      <c r="M12368" t="n">
        <v>0</v>
      </c>
      <c r="O12368" t="n">
        <v>0</v>
      </c>
      <c r="P12368" t="n">
        <v>9</v>
      </c>
      <c r="Q12368" t="n">
        <v>0</v>
      </c>
      <c r="R12368" t="n">
        <v>0</v>
      </c>
      <c r="S12368" t="n">
        <v>0</v>
      </c>
      <c r="T12368" t="n">
        <v>92</v>
      </c>
    </row>
    <row r="12369">
      <c r="A12369" s="8" t="n">
        <v>46232</v>
      </c>
      <c r="B12369" t="inlineStr">
        <is>
          <t>DL</t>
        </is>
      </c>
      <c r="C12369" s="9">
        <f>_xlfn.XLOOKUP(B12369,Carriers[Code],Carriers[Airline])</f>
        <v/>
      </c>
      <c r="D12369" t="n">
        <v>2804</v>
      </c>
      <c r="E12369" t="inlineStr">
        <is>
          <t>ORD</t>
        </is>
      </c>
      <c r="F12369" s="10" t="n">
        <v>2045</v>
      </c>
      <c r="G12369" t="inlineStr">
        <is>
          <t>2000-2059</t>
        </is>
      </c>
      <c r="H12369" s="9">
        <f>INT(F12369/100)</f>
        <v/>
      </c>
      <c r="I12369" t="n">
        <v>41</v>
      </c>
      <c r="J12369" t="n">
        <v>1</v>
      </c>
      <c r="K12369" t="n">
        <v>39</v>
      </c>
      <c r="L12369" t="n">
        <v>1</v>
      </c>
      <c r="M12369" t="n">
        <v>0</v>
      </c>
      <c r="O12369" t="n">
        <v>0</v>
      </c>
      <c r="P12369" t="n">
        <v>7</v>
      </c>
      <c r="Q12369" t="n">
        <v>0</v>
      </c>
      <c r="R12369" t="n">
        <v>0</v>
      </c>
      <c r="S12369" t="n">
        <v>0</v>
      </c>
      <c r="T12369" t="n">
        <v>32</v>
      </c>
    </row>
    <row r="12370">
      <c r="A12370" s="8" t="n">
        <v>46232</v>
      </c>
      <c r="B12370" t="inlineStr">
        <is>
          <t>YX</t>
        </is>
      </c>
      <c r="C12370" s="9">
        <f>_xlfn.XLOOKUP(B12370,Carriers[Code],Carriers[Airline])</f>
        <v/>
      </c>
      <c r="D12370" t="n">
        <v>5801</v>
      </c>
      <c r="E12370" t="inlineStr">
        <is>
          <t>CVG</t>
        </is>
      </c>
      <c r="F12370" s="10" t="n">
        <v>2045</v>
      </c>
      <c r="G12370" t="inlineStr">
        <is>
          <t>2000-2059</t>
        </is>
      </c>
      <c r="H12370" s="9">
        <f>INT(F12370/100)</f>
        <v/>
      </c>
      <c r="I12370" t="n">
        <v>58</v>
      </c>
      <c r="J12370" t="n">
        <v>1</v>
      </c>
      <c r="K12370" t="n">
        <v>35</v>
      </c>
      <c r="L12370" t="n">
        <v>1</v>
      </c>
      <c r="M12370" t="n">
        <v>0</v>
      </c>
      <c r="O12370" t="n">
        <v>0</v>
      </c>
      <c r="P12370" t="n">
        <v>0</v>
      </c>
      <c r="Q12370" t="n">
        <v>0</v>
      </c>
      <c r="R12370" t="n">
        <v>0</v>
      </c>
      <c r="S12370" t="n">
        <v>0</v>
      </c>
      <c r="T12370" t="n">
        <v>35</v>
      </c>
    </row>
    <row r="12371">
      <c r="A12371" s="8" t="n">
        <v>46232</v>
      </c>
      <c r="B12371" t="inlineStr">
        <is>
          <t>B6</t>
        </is>
      </c>
      <c r="C12371" s="9">
        <f>_xlfn.XLOOKUP(B12371,Carriers[Code],Carriers[Airline])</f>
        <v/>
      </c>
      <c r="D12371" t="n">
        <v>2783</v>
      </c>
      <c r="E12371" t="inlineStr">
        <is>
          <t>RDU</t>
        </is>
      </c>
      <c r="F12371" s="10" t="n">
        <v>2054</v>
      </c>
      <c r="G12371" t="inlineStr">
        <is>
          <t>2000-2059</t>
        </is>
      </c>
      <c r="H12371" s="9">
        <f>INT(F12371/100)</f>
        <v/>
      </c>
      <c r="I12371" t="n">
        <v>111</v>
      </c>
      <c r="J12371" t="n">
        <v>1</v>
      </c>
      <c r="K12371" t="n">
        <v>95</v>
      </c>
      <c r="L12371" t="n">
        <v>1</v>
      </c>
      <c r="M12371" t="n">
        <v>0</v>
      </c>
      <c r="O12371" t="n">
        <v>0</v>
      </c>
      <c r="P12371" t="n">
        <v>94</v>
      </c>
      <c r="Q12371" t="n">
        <v>0</v>
      </c>
      <c r="R12371" t="n">
        <v>0</v>
      </c>
      <c r="S12371" t="n">
        <v>0</v>
      </c>
      <c r="T12371" t="n">
        <v>1</v>
      </c>
    </row>
    <row r="12372">
      <c r="A12372" s="8" t="n">
        <v>46232</v>
      </c>
      <c r="B12372" t="inlineStr">
        <is>
          <t>B6</t>
        </is>
      </c>
      <c r="C12372" s="9">
        <f>_xlfn.XLOOKUP(B12372,Carriers[Code],Carriers[Airline])</f>
        <v/>
      </c>
      <c r="D12372" t="n">
        <v>206</v>
      </c>
      <c r="E12372" t="inlineStr">
        <is>
          <t>PQI</t>
        </is>
      </c>
      <c r="F12372" s="10" t="n">
        <v>2055</v>
      </c>
      <c r="G12372" t="inlineStr">
        <is>
          <t>2000-2059</t>
        </is>
      </c>
      <c r="H12372" s="9">
        <f>INT(F12372/100)</f>
        <v/>
      </c>
      <c r="I12372" t="n">
        <v>55</v>
      </c>
      <c r="J12372" t="n">
        <v>1</v>
      </c>
      <c r="K12372" t="n">
        <v>42</v>
      </c>
      <c r="L12372" t="n">
        <v>1</v>
      </c>
      <c r="M12372" t="n">
        <v>0</v>
      </c>
      <c r="O12372" t="n">
        <v>0</v>
      </c>
      <c r="P12372" t="n">
        <v>42</v>
      </c>
      <c r="Q12372" t="n">
        <v>0</v>
      </c>
      <c r="R12372" t="n">
        <v>0</v>
      </c>
      <c r="S12372" t="n">
        <v>0</v>
      </c>
      <c r="T12372" t="n">
        <v>0</v>
      </c>
    </row>
    <row r="12373">
      <c r="A12373" s="8" t="n">
        <v>46232</v>
      </c>
      <c r="B12373" t="inlineStr">
        <is>
          <t>B6</t>
        </is>
      </c>
      <c r="C12373" s="9">
        <f>_xlfn.XLOOKUP(B12373,Carriers[Code],Carriers[Airline])</f>
        <v/>
      </c>
      <c r="D12373" t="n">
        <v>413</v>
      </c>
      <c r="E12373" t="inlineStr">
        <is>
          <t>SFO</t>
        </is>
      </c>
      <c r="F12373" s="10" t="n">
        <v>2055</v>
      </c>
      <c r="G12373" t="inlineStr">
        <is>
          <t>2000-2059</t>
        </is>
      </c>
      <c r="H12373" s="9">
        <f>INT(F12373/100)</f>
        <v/>
      </c>
      <c r="I12373" t="n">
        <v>122</v>
      </c>
      <c r="J12373" t="n">
        <v>1</v>
      </c>
      <c r="K12373" t="n">
        <v>93</v>
      </c>
      <c r="L12373" t="n">
        <v>1</v>
      </c>
      <c r="M12373" t="n">
        <v>0</v>
      </c>
      <c r="O12373" t="n">
        <v>0</v>
      </c>
      <c r="P12373" t="n">
        <v>26</v>
      </c>
      <c r="Q12373" t="n">
        <v>0</v>
      </c>
      <c r="R12373" t="n">
        <v>0</v>
      </c>
      <c r="S12373" t="n">
        <v>0</v>
      </c>
      <c r="T12373" t="n">
        <v>67</v>
      </c>
    </row>
    <row r="12374">
      <c r="A12374" s="8" t="n">
        <v>46232</v>
      </c>
      <c r="B12374" t="inlineStr">
        <is>
          <t>YX</t>
        </is>
      </c>
      <c r="C12374" s="9">
        <f>_xlfn.XLOOKUP(B12374,Carriers[Code],Carriers[Airline])</f>
        <v/>
      </c>
      <c r="D12374" t="n">
        <v>5655</v>
      </c>
      <c r="E12374" t="inlineStr">
        <is>
          <t>CLE</t>
        </is>
      </c>
      <c r="F12374" s="10" t="n">
        <v>2055</v>
      </c>
      <c r="G12374" t="inlineStr">
        <is>
          <t>2000-2059</t>
        </is>
      </c>
      <c r="H12374" s="9">
        <f>INT(F12374/100)</f>
        <v/>
      </c>
      <c r="I12374" t="n">
        <v>26</v>
      </c>
      <c r="J12374" t="n">
        <v>1</v>
      </c>
      <c r="K12374" t="n">
        <v>35</v>
      </c>
      <c r="L12374" t="n">
        <v>1</v>
      </c>
      <c r="M12374" t="n">
        <v>0</v>
      </c>
      <c r="O12374" t="n">
        <v>0</v>
      </c>
      <c r="P12374" t="n">
        <v>0</v>
      </c>
      <c r="Q12374" t="n">
        <v>0</v>
      </c>
      <c r="R12374" t="n">
        <v>9</v>
      </c>
      <c r="S12374" t="n">
        <v>0</v>
      </c>
      <c r="T12374" t="n">
        <v>26</v>
      </c>
    </row>
    <row r="12375">
      <c r="A12375" s="8" t="n">
        <v>46232</v>
      </c>
      <c r="B12375" t="inlineStr">
        <is>
          <t>YX</t>
        </is>
      </c>
      <c r="C12375" s="9">
        <f>_xlfn.XLOOKUP(B12375,Carriers[Code],Carriers[Airline])</f>
        <v/>
      </c>
      <c r="D12375" t="n">
        <v>5609</v>
      </c>
      <c r="E12375" t="inlineStr">
        <is>
          <t>LGA</t>
        </is>
      </c>
      <c r="F12375" s="10" t="n">
        <v>2100</v>
      </c>
      <c r="G12375" t="inlineStr">
        <is>
          <t>2100-2159</t>
        </is>
      </c>
      <c r="H12375" s="9">
        <f>INT(F12375/100)</f>
        <v/>
      </c>
      <c r="I12375" t="n">
        <v>17</v>
      </c>
      <c r="J12375" t="n">
        <v>1</v>
      </c>
      <c r="K12375" t="n">
        <v>23</v>
      </c>
      <c r="L12375" t="n">
        <v>1</v>
      </c>
      <c r="M12375" t="n">
        <v>0</v>
      </c>
      <c r="O12375" t="n">
        <v>0</v>
      </c>
      <c r="P12375" t="n">
        <v>0</v>
      </c>
      <c r="Q12375" t="n">
        <v>0</v>
      </c>
      <c r="R12375" t="n">
        <v>6</v>
      </c>
      <c r="S12375" t="n">
        <v>0</v>
      </c>
      <c r="T12375" t="n">
        <v>17</v>
      </c>
    </row>
    <row r="12376">
      <c r="A12376" s="8" t="n">
        <v>46232</v>
      </c>
      <c r="B12376" t="inlineStr">
        <is>
          <t>B6</t>
        </is>
      </c>
      <c r="C12376" s="9">
        <f>_xlfn.XLOOKUP(B12376,Carriers[Code],Carriers[Airline])</f>
        <v/>
      </c>
      <c r="D12376" t="n">
        <v>591</v>
      </c>
      <c r="E12376" t="inlineStr">
        <is>
          <t>TPA</t>
        </is>
      </c>
      <c r="F12376" s="10" t="n">
        <v>2103</v>
      </c>
      <c r="G12376" t="inlineStr">
        <is>
          <t>2100-2159</t>
        </is>
      </c>
      <c r="H12376" s="9">
        <f>INT(F12376/100)</f>
        <v/>
      </c>
      <c r="M12376" t="n">
        <v>1</v>
      </c>
      <c r="N12376" t="inlineStr">
        <is>
          <t>C</t>
        </is>
      </c>
      <c r="O12376" t="n">
        <v>0</v>
      </c>
    </row>
    <row r="12377">
      <c r="A12377" s="8" t="n">
        <v>46232</v>
      </c>
      <c r="B12377" t="inlineStr">
        <is>
          <t>DL</t>
        </is>
      </c>
      <c r="C12377" s="9">
        <f>_xlfn.XLOOKUP(B12377,Carriers[Code],Carriers[Airline])</f>
        <v/>
      </c>
      <c r="D12377" t="n">
        <v>2896</v>
      </c>
      <c r="E12377" t="inlineStr">
        <is>
          <t>DTW</t>
        </is>
      </c>
      <c r="F12377" s="10" t="n">
        <v>2105</v>
      </c>
      <c r="G12377" t="inlineStr">
        <is>
          <t>2100-2159</t>
        </is>
      </c>
      <c r="H12377" s="9">
        <f>INT(F12377/100)</f>
        <v/>
      </c>
      <c r="I12377" t="n">
        <v>35</v>
      </c>
      <c r="J12377" t="n">
        <v>1</v>
      </c>
      <c r="K12377" t="n">
        <v>23</v>
      </c>
      <c r="L12377" t="n">
        <v>1</v>
      </c>
      <c r="M12377" t="n">
        <v>0</v>
      </c>
      <c r="O12377" t="n">
        <v>0</v>
      </c>
      <c r="P12377" t="n">
        <v>4</v>
      </c>
      <c r="Q12377" t="n">
        <v>0</v>
      </c>
      <c r="R12377" t="n">
        <v>0</v>
      </c>
      <c r="S12377" t="n">
        <v>0</v>
      </c>
      <c r="T12377" t="n">
        <v>19</v>
      </c>
    </row>
    <row r="12378">
      <c r="A12378" s="8" t="n">
        <v>46232</v>
      </c>
      <c r="B12378" t="inlineStr">
        <is>
          <t>YX</t>
        </is>
      </c>
      <c r="C12378" s="9">
        <f>_xlfn.XLOOKUP(B12378,Carriers[Code],Carriers[Airline])</f>
        <v/>
      </c>
      <c r="D12378" t="n">
        <v>5594</v>
      </c>
      <c r="E12378" t="inlineStr">
        <is>
          <t>MEM</t>
        </is>
      </c>
      <c r="F12378" s="10" t="n">
        <v>2115</v>
      </c>
      <c r="G12378" t="inlineStr">
        <is>
          <t>2100-2159</t>
        </is>
      </c>
      <c r="H12378" s="9">
        <f>INT(F12378/100)</f>
        <v/>
      </c>
      <c r="I12378" t="n">
        <v>77</v>
      </c>
      <c r="J12378" t="n">
        <v>1</v>
      </c>
      <c r="K12378" t="n">
        <v>60</v>
      </c>
      <c r="L12378" t="n">
        <v>1</v>
      </c>
      <c r="M12378" t="n">
        <v>0</v>
      </c>
      <c r="O12378" t="n">
        <v>0</v>
      </c>
      <c r="P12378" t="n">
        <v>60</v>
      </c>
      <c r="Q12378" t="n">
        <v>0</v>
      </c>
      <c r="R12378" t="n">
        <v>0</v>
      </c>
      <c r="S12378" t="n">
        <v>0</v>
      </c>
      <c r="T12378" t="n">
        <v>0</v>
      </c>
    </row>
    <row r="12379">
      <c r="A12379" s="8" t="n">
        <v>46232</v>
      </c>
      <c r="B12379" t="inlineStr">
        <is>
          <t>YX</t>
        </is>
      </c>
      <c r="C12379" s="9">
        <f>_xlfn.XLOOKUP(B12379,Carriers[Code],Carriers[Airline])</f>
        <v/>
      </c>
      <c r="D12379" t="n">
        <v>5702</v>
      </c>
      <c r="E12379" t="inlineStr">
        <is>
          <t>JFK</t>
        </is>
      </c>
      <c r="F12379" s="10" t="n">
        <v>2120</v>
      </c>
      <c r="G12379" t="inlineStr">
        <is>
          <t>2100-2159</t>
        </is>
      </c>
      <c r="H12379" s="9">
        <f>INT(F12379/100)</f>
        <v/>
      </c>
      <c r="I12379" t="n">
        <v>89</v>
      </c>
      <c r="J12379" t="n">
        <v>1</v>
      </c>
      <c r="K12379" t="n">
        <v>64</v>
      </c>
      <c r="L12379" t="n">
        <v>1</v>
      </c>
      <c r="M12379" t="n">
        <v>0</v>
      </c>
      <c r="O12379" t="n">
        <v>0</v>
      </c>
      <c r="P12379" t="n">
        <v>0</v>
      </c>
      <c r="Q12379" t="n">
        <v>0</v>
      </c>
      <c r="R12379" t="n">
        <v>0</v>
      </c>
      <c r="S12379" t="n">
        <v>0</v>
      </c>
      <c r="T12379" t="n">
        <v>64</v>
      </c>
    </row>
    <row r="12380">
      <c r="A12380" s="8" t="n">
        <v>46232</v>
      </c>
      <c r="B12380" t="inlineStr">
        <is>
          <t>YX</t>
        </is>
      </c>
      <c r="C12380" s="9">
        <f>_xlfn.XLOOKUP(B12380,Carriers[Code],Carriers[Airline])</f>
        <v/>
      </c>
      <c r="D12380" t="n">
        <v>4662</v>
      </c>
      <c r="E12380" t="inlineStr">
        <is>
          <t>ROC</t>
        </is>
      </c>
      <c r="F12380" s="10" t="n">
        <v>2129</v>
      </c>
      <c r="G12380" t="inlineStr">
        <is>
          <t>2100-2159</t>
        </is>
      </c>
      <c r="H12380" s="9">
        <f>INT(F12380/100)</f>
        <v/>
      </c>
      <c r="I12380" t="n">
        <v>140</v>
      </c>
      <c r="J12380" t="n">
        <v>1</v>
      </c>
      <c r="K12380" t="n">
        <v>119</v>
      </c>
      <c r="L12380" t="n">
        <v>1</v>
      </c>
      <c r="M12380" t="n">
        <v>0</v>
      </c>
      <c r="O12380" t="n">
        <v>0</v>
      </c>
      <c r="P12380" t="n">
        <v>0</v>
      </c>
      <c r="Q12380" t="n">
        <v>0</v>
      </c>
      <c r="R12380" t="n">
        <v>0</v>
      </c>
      <c r="S12380" t="n">
        <v>0</v>
      </c>
      <c r="T12380" t="n">
        <v>119</v>
      </c>
    </row>
    <row r="12381">
      <c r="A12381" s="8" t="n">
        <v>46232</v>
      </c>
      <c r="B12381" t="inlineStr">
        <is>
          <t>YX</t>
        </is>
      </c>
      <c r="C12381" s="9">
        <f>_xlfn.XLOOKUP(B12381,Carriers[Code],Carriers[Airline])</f>
        <v/>
      </c>
      <c r="D12381" t="n">
        <v>5676</v>
      </c>
      <c r="E12381" t="inlineStr">
        <is>
          <t>RIC</t>
        </is>
      </c>
      <c r="F12381" s="10" t="n">
        <v>2130</v>
      </c>
      <c r="G12381" t="inlineStr">
        <is>
          <t>2100-2159</t>
        </is>
      </c>
      <c r="H12381" s="9">
        <f>INT(F12381/100)</f>
        <v/>
      </c>
      <c r="I12381" t="n">
        <v>135</v>
      </c>
      <c r="J12381" t="n">
        <v>1</v>
      </c>
      <c r="K12381" t="n">
        <v>110</v>
      </c>
      <c r="L12381" t="n">
        <v>1</v>
      </c>
      <c r="M12381" t="n">
        <v>0</v>
      </c>
      <c r="O12381" t="n">
        <v>0</v>
      </c>
      <c r="P12381" t="n">
        <v>75</v>
      </c>
      <c r="Q12381" t="n">
        <v>0</v>
      </c>
      <c r="R12381" t="n">
        <v>0</v>
      </c>
      <c r="S12381" t="n">
        <v>0</v>
      </c>
      <c r="T12381" t="n">
        <v>35</v>
      </c>
    </row>
    <row r="12382">
      <c r="A12382" s="8" t="n">
        <v>46232</v>
      </c>
      <c r="B12382" t="inlineStr">
        <is>
          <t>B6</t>
        </is>
      </c>
      <c r="C12382" s="9">
        <f>_xlfn.XLOOKUP(B12382,Carriers[Code],Carriers[Airline])</f>
        <v/>
      </c>
      <c r="D12382" t="n">
        <v>845</v>
      </c>
      <c r="E12382" t="inlineStr">
        <is>
          <t>SYR</t>
        </is>
      </c>
      <c r="F12382" s="10" t="n">
        <v>2135</v>
      </c>
      <c r="G12382" t="inlineStr">
        <is>
          <t>2100-2159</t>
        </is>
      </c>
      <c r="H12382" s="9">
        <f>INT(F12382/100)</f>
        <v/>
      </c>
      <c r="I12382" t="n">
        <v>263</v>
      </c>
      <c r="J12382" t="n">
        <v>1</v>
      </c>
      <c r="K12382" t="n">
        <v>243</v>
      </c>
      <c r="L12382" t="n">
        <v>1</v>
      </c>
      <c r="M12382" t="n">
        <v>0</v>
      </c>
      <c r="O12382" t="n">
        <v>0</v>
      </c>
      <c r="P12382" t="n">
        <v>229</v>
      </c>
      <c r="Q12382" t="n">
        <v>0</v>
      </c>
      <c r="R12382" t="n">
        <v>0</v>
      </c>
      <c r="S12382" t="n">
        <v>0</v>
      </c>
      <c r="T12382" t="n">
        <v>14</v>
      </c>
    </row>
    <row r="12383">
      <c r="A12383" s="8" t="n">
        <v>46232</v>
      </c>
      <c r="B12383" t="inlineStr">
        <is>
          <t>YX</t>
        </is>
      </c>
      <c r="C12383" s="9">
        <f>_xlfn.XLOOKUP(B12383,Carriers[Code],Carriers[Airline])</f>
        <v/>
      </c>
      <c r="D12383" t="n">
        <v>5704</v>
      </c>
      <c r="E12383" t="inlineStr">
        <is>
          <t>DCA</t>
        </is>
      </c>
      <c r="F12383" s="10" t="n">
        <v>2148</v>
      </c>
      <c r="G12383" t="inlineStr">
        <is>
          <t>2100-2159</t>
        </is>
      </c>
      <c r="H12383" s="9">
        <f>INT(F12383/100)</f>
        <v/>
      </c>
      <c r="I12383" t="n">
        <v>131</v>
      </c>
      <c r="J12383" t="n">
        <v>1</v>
      </c>
      <c r="K12383" t="n">
        <v>122</v>
      </c>
      <c r="L12383" t="n">
        <v>1</v>
      </c>
      <c r="M12383" t="n">
        <v>0</v>
      </c>
      <c r="O12383" t="n">
        <v>0</v>
      </c>
      <c r="P12383" t="n">
        <v>60</v>
      </c>
      <c r="Q12383" t="n">
        <v>0</v>
      </c>
      <c r="R12383" t="n">
        <v>0</v>
      </c>
      <c r="S12383" t="n">
        <v>0</v>
      </c>
      <c r="T12383" t="n">
        <v>62</v>
      </c>
    </row>
    <row r="12384">
      <c r="A12384" s="8" t="n">
        <v>46232</v>
      </c>
      <c r="B12384" t="inlineStr">
        <is>
          <t>YX</t>
        </is>
      </c>
      <c r="C12384" s="9">
        <f>_xlfn.XLOOKUP(B12384,Carriers[Code],Carriers[Airline])</f>
        <v/>
      </c>
      <c r="D12384" t="n">
        <v>5840</v>
      </c>
      <c r="E12384" t="inlineStr">
        <is>
          <t>LGA</t>
        </is>
      </c>
      <c r="F12384" s="10" t="n">
        <v>2200</v>
      </c>
      <c r="G12384" t="inlineStr">
        <is>
          <t>2200-2259</t>
        </is>
      </c>
      <c r="H12384" s="9">
        <f>INT(F12384/100)</f>
        <v/>
      </c>
      <c r="I12384" t="n">
        <v>59</v>
      </c>
      <c r="J12384" t="n">
        <v>1</v>
      </c>
      <c r="K12384" t="n">
        <v>46</v>
      </c>
      <c r="L12384" t="n">
        <v>1</v>
      </c>
      <c r="M12384" t="n">
        <v>0</v>
      </c>
      <c r="O12384" t="n">
        <v>0</v>
      </c>
      <c r="P12384" t="n">
        <v>0</v>
      </c>
      <c r="Q12384" t="n">
        <v>0</v>
      </c>
      <c r="R12384" t="n">
        <v>0</v>
      </c>
      <c r="S12384" t="n">
        <v>0</v>
      </c>
      <c r="T12384" t="n">
        <v>46</v>
      </c>
    </row>
    <row r="12385">
      <c r="A12385" s="8" t="n">
        <v>46232</v>
      </c>
      <c r="B12385" t="inlineStr">
        <is>
          <t>B6</t>
        </is>
      </c>
      <c r="C12385" s="9">
        <f>_xlfn.XLOOKUP(B12385,Carriers[Code],Carriers[Airline])</f>
        <v/>
      </c>
      <c r="D12385" t="n">
        <v>715</v>
      </c>
      <c r="E12385" t="inlineStr">
        <is>
          <t>BUF</t>
        </is>
      </c>
      <c r="F12385" s="10" t="n">
        <v>2210</v>
      </c>
      <c r="G12385" t="inlineStr">
        <is>
          <t>2200-2259</t>
        </is>
      </c>
      <c r="H12385" s="9">
        <f>INT(F12385/100)</f>
        <v/>
      </c>
      <c r="I12385" t="n">
        <v>109</v>
      </c>
      <c r="J12385" t="n">
        <v>1</v>
      </c>
      <c r="K12385" t="n">
        <v>110</v>
      </c>
      <c r="L12385" t="n">
        <v>1</v>
      </c>
      <c r="M12385" t="n">
        <v>0</v>
      </c>
      <c r="O12385" t="n">
        <v>0</v>
      </c>
      <c r="P12385" t="n">
        <v>109</v>
      </c>
      <c r="Q12385" t="n">
        <v>0</v>
      </c>
      <c r="R12385" t="n">
        <v>1</v>
      </c>
      <c r="S12385" t="n">
        <v>0</v>
      </c>
      <c r="T12385" t="n">
        <v>0</v>
      </c>
    </row>
    <row r="12386">
      <c r="A12386" s="8" t="n">
        <v>46233</v>
      </c>
      <c r="B12386" t="inlineStr">
        <is>
          <t>B6</t>
        </is>
      </c>
      <c r="C12386" s="9">
        <f>_xlfn.XLOOKUP(B12386,Carriers[Code],Carriers[Airline])</f>
        <v/>
      </c>
      <c r="D12386" t="n">
        <v>917</v>
      </c>
      <c r="E12386" t="inlineStr">
        <is>
          <t>JFK</t>
        </is>
      </c>
      <c r="F12386" s="10" t="n">
        <v>501</v>
      </c>
      <c r="G12386" t="inlineStr">
        <is>
          <t>0001-0559</t>
        </is>
      </c>
      <c r="H12386" s="9">
        <f>INT(F12386/100)</f>
        <v/>
      </c>
      <c r="I12386" t="n">
        <v>-3</v>
      </c>
      <c r="J12386" t="n">
        <v>0</v>
      </c>
      <c r="K12386" t="n">
        <v>-17</v>
      </c>
      <c r="L12386" t="n">
        <v>0</v>
      </c>
      <c r="M12386" t="n">
        <v>0</v>
      </c>
      <c r="O12386" t="n">
        <v>0</v>
      </c>
    </row>
    <row r="12387">
      <c r="A12387" s="8" t="n">
        <v>46233</v>
      </c>
      <c r="B12387" t="inlineStr">
        <is>
          <t>AA</t>
        </is>
      </c>
      <c r="C12387" s="9">
        <f>_xlfn.XLOOKUP(B12387,Carriers[Code],Carriers[Airline])</f>
        <v/>
      </c>
      <c r="D12387" t="n">
        <v>1418</v>
      </c>
      <c r="E12387" t="inlineStr">
        <is>
          <t>MIA</t>
        </is>
      </c>
      <c r="F12387" s="10" t="n">
        <v>510</v>
      </c>
      <c r="G12387" t="inlineStr">
        <is>
          <t>0001-0559</t>
        </is>
      </c>
      <c r="H12387" s="9">
        <f>INT(F12387/100)</f>
        <v/>
      </c>
      <c r="I12387" t="n">
        <v>-1</v>
      </c>
      <c r="J12387" t="n">
        <v>0</v>
      </c>
      <c r="K12387" t="n">
        <v>-22</v>
      </c>
      <c r="L12387" t="n">
        <v>0</v>
      </c>
      <c r="M12387" t="n">
        <v>0</v>
      </c>
      <c r="O12387" t="n">
        <v>0</v>
      </c>
    </row>
    <row r="12388">
      <c r="A12388" s="8" t="n">
        <v>46233</v>
      </c>
      <c r="B12388" t="inlineStr">
        <is>
          <t>AA</t>
        </is>
      </c>
      <c r="C12388" s="9">
        <f>_xlfn.XLOOKUP(B12388,Carriers[Code],Carriers[Airline])</f>
        <v/>
      </c>
      <c r="D12388" t="n">
        <v>3324</v>
      </c>
      <c r="E12388" t="inlineStr">
        <is>
          <t>ORD</t>
        </is>
      </c>
      <c r="F12388" s="10" t="n">
        <v>510</v>
      </c>
      <c r="G12388" t="inlineStr">
        <is>
          <t>0001-0559</t>
        </is>
      </c>
      <c r="H12388" s="9">
        <f>INT(F12388/100)</f>
        <v/>
      </c>
      <c r="I12388" t="n">
        <v>88</v>
      </c>
      <c r="J12388" t="n">
        <v>1</v>
      </c>
      <c r="K12388" t="n">
        <v>55</v>
      </c>
      <c r="L12388" t="n">
        <v>1</v>
      </c>
      <c r="M12388" t="n">
        <v>0</v>
      </c>
      <c r="O12388" t="n">
        <v>0</v>
      </c>
      <c r="P12388" t="n">
        <v>55</v>
      </c>
      <c r="Q12388" t="n">
        <v>0</v>
      </c>
      <c r="R12388" t="n">
        <v>0</v>
      </c>
      <c r="S12388" t="n">
        <v>0</v>
      </c>
      <c r="T12388" t="n">
        <v>0</v>
      </c>
    </row>
    <row r="12389">
      <c r="A12389" s="8" t="n">
        <v>46233</v>
      </c>
      <c r="B12389" t="inlineStr">
        <is>
          <t>B6</t>
        </is>
      </c>
      <c r="C12389" s="9">
        <f>_xlfn.XLOOKUP(B12389,Carriers[Code],Carriers[Airline])</f>
        <v/>
      </c>
      <c r="D12389" t="n">
        <v>569</v>
      </c>
      <c r="E12389" t="inlineStr">
        <is>
          <t>FLL</t>
        </is>
      </c>
      <c r="F12389" s="10" t="n">
        <v>510</v>
      </c>
      <c r="G12389" t="inlineStr">
        <is>
          <t>0001-0559</t>
        </is>
      </c>
      <c r="H12389" s="9">
        <f>INT(F12389/100)</f>
        <v/>
      </c>
      <c r="I12389" t="n">
        <v>18</v>
      </c>
      <c r="J12389" t="n">
        <v>1</v>
      </c>
      <c r="K12389" t="n">
        <v>-2</v>
      </c>
      <c r="L12389" t="n">
        <v>0</v>
      </c>
      <c r="M12389" t="n">
        <v>0</v>
      </c>
      <c r="O12389" t="n">
        <v>0</v>
      </c>
    </row>
    <row r="12390">
      <c r="A12390" s="8" t="n">
        <v>46233</v>
      </c>
      <c r="B12390" t="inlineStr">
        <is>
          <t>WN</t>
        </is>
      </c>
      <c r="C12390" s="9">
        <f>_xlfn.XLOOKUP(B12390,Carriers[Code],Carriers[Airline])</f>
        <v/>
      </c>
      <c r="D12390" t="n">
        <v>3239</v>
      </c>
      <c r="E12390" t="inlineStr">
        <is>
          <t>MDW</t>
        </is>
      </c>
      <c r="F12390" s="10" t="n">
        <v>525</v>
      </c>
      <c r="G12390" t="inlineStr">
        <is>
          <t>0001-0559</t>
        </is>
      </c>
      <c r="H12390" s="9">
        <f>INT(F12390/100)</f>
        <v/>
      </c>
      <c r="I12390" t="n">
        <v>0</v>
      </c>
      <c r="J12390" t="n">
        <v>0</v>
      </c>
      <c r="K12390" t="n">
        <v>-22</v>
      </c>
      <c r="L12390" t="n">
        <v>0</v>
      </c>
      <c r="M12390" t="n">
        <v>0</v>
      </c>
      <c r="O12390" t="n">
        <v>0</v>
      </c>
    </row>
    <row r="12391">
      <c r="A12391" s="8" t="n">
        <v>46233</v>
      </c>
      <c r="B12391" t="inlineStr">
        <is>
          <t>DL</t>
        </is>
      </c>
      <c r="C12391" s="9">
        <f>_xlfn.XLOOKUP(B12391,Carriers[Code],Carriers[Airline])</f>
        <v/>
      </c>
      <c r="D12391" t="n">
        <v>1019</v>
      </c>
      <c r="E12391" t="inlineStr">
        <is>
          <t>DTW</t>
        </is>
      </c>
      <c r="F12391" s="10" t="n">
        <v>530</v>
      </c>
      <c r="G12391" t="inlineStr">
        <is>
          <t>0001-0559</t>
        </is>
      </c>
      <c r="H12391" s="9">
        <f>INT(F12391/100)</f>
        <v/>
      </c>
      <c r="I12391" t="n">
        <v>1</v>
      </c>
      <c r="J12391" t="n">
        <v>0</v>
      </c>
      <c r="K12391" t="n">
        <v>-1</v>
      </c>
      <c r="L12391" t="n">
        <v>0</v>
      </c>
      <c r="M12391" t="n">
        <v>0</v>
      </c>
      <c r="O12391" t="n">
        <v>0</v>
      </c>
    </row>
    <row r="12392">
      <c r="A12392" s="8" t="n">
        <v>46233</v>
      </c>
      <c r="B12392" t="inlineStr">
        <is>
          <t>DL</t>
        </is>
      </c>
      <c r="C12392" s="9">
        <f>_xlfn.XLOOKUP(B12392,Carriers[Code],Carriers[Airline])</f>
        <v/>
      </c>
      <c r="D12392" t="n">
        <v>2242</v>
      </c>
      <c r="E12392" t="inlineStr">
        <is>
          <t>ATL</t>
        </is>
      </c>
      <c r="F12392" s="10" t="n">
        <v>530</v>
      </c>
      <c r="G12392" t="inlineStr">
        <is>
          <t>0001-0559</t>
        </is>
      </c>
      <c r="H12392" s="9">
        <f>INT(F12392/100)</f>
        <v/>
      </c>
      <c r="I12392" t="n">
        <v>44</v>
      </c>
      <c r="J12392" t="n">
        <v>1</v>
      </c>
      <c r="K12392" t="n">
        <v>15</v>
      </c>
      <c r="L12392" t="n">
        <v>1</v>
      </c>
      <c r="M12392" t="n">
        <v>0</v>
      </c>
      <c r="O12392" t="n">
        <v>0</v>
      </c>
      <c r="P12392" t="n">
        <v>15</v>
      </c>
      <c r="Q12392" t="n">
        <v>0</v>
      </c>
      <c r="R12392" t="n">
        <v>0</v>
      </c>
      <c r="S12392" t="n">
        <v>0</v>
      </c>
      <c r="T12392" t="n">
        <v>0</v>
      </c>
    </row>
    <row r="12393">
      <c r="A12393" s="8" t="n">
        <v>46233</v>
      </c>
      <c r="B12393" t="inlineStr">
        <is>
          <t>WN</t>
        </is>
      </c>
      <c r="C12393" s="9">
        <f>_xlfn.XLOOKUP(B12393,Carriers[Code],Carriers[Airline])</f>
        <v/>
      </c>
      <c r="D12393" t="n">
        <v>752</v>
      </c>
      <c r="E12393" t="inlineStr">
        <is>
          <t>STL</t>
        </is>
      </c>
      <c r="F12393" s="10" t="n">
        <v>535</v>
      </c>
      <c r="G12393" t="inlineStr">
        <is>
          <t>0001-0559</t>
        </is>
      </c>
      <c r="H12393" s="9">
        <f>INT(F12393/100)</f>
        <v/>
      </c>
      <c r="I12393" t="n">
        <v>2</v>
      </c>
      <c r="J12393" t="n">
        <v>0</v>
      </c>
      <c r="K12393" t="n">
        <v>-17</v>
      </c>
      <c r="L12393" t="n">
        <v>0</v>
      </c>
      <c r="M12393" t="n">
        <v>0</v>
      </c>
      <c r="O12393" t="n">
        <v>0</v>
      </c>
    </row>
    <row r="12394">
      <c r="A12394" s="8" t="n">
        <v>46233</v>
      </c>
      <c r="B12394" t="inlineStr">
        <is>
          <t>UA</t>
        </is>
      </c>
      <c r="C12394" s="9">
        <f>_xlfn.XLOOKUP(B12394,Carriers[Code],Carriers[Airline])</f>
        <v/>
      </c>
      <c r="D12394" t="n">
        <v>1734</v>
      </c>
      <c r="E12394" t="inlineStr">
        <is>
          <t>IAD</t>
        </is>
      </c>
      <c r="F12394" s="10" t="n">
        <v>545</v>
      </c>
      <c r="G12394" t="inlineStr">
        <is>
          <t>0001-0559</t>
        </is>
      </c>
      <c r="H12394" s="9">
        <f>INT(F12394/100)</f>
        <v/>
      </c>
      <c r="I12394" t="n">
        <v>4</v>
      </c>
      <c r="J12394" t="n">
        <v>0</v>
      </c>
      <c r="K12394" t="n">
        <v>-4</v>
      </c>
      <c r="L12394" t="n">
        <v>0</v>
      </c>
      <c r="M12394" t="n">
        <v>0</v>
      </c>
      <c r="O12394" t="n">
        <v>0</v>
      </c>
    </row>
    <row r="12395">
      <c r="A12395" s="8" t="n">
        <v>46233</v>
      </c>
      <c r="B12395" t="inlineStr">
        <is>
          <t>WN</t>
        </is>
      </c>
      <c r="C12395" s="9">
        <f>_xlfn.XLOOKUP(B12395,Carriers[Code],Carriers[Airline])</f>
        <v/>
      </c>
      <c r="D12395" t="n">
        <v>727</v>
      </c>
      <c r="E12395" t="inlineStr">
        <is>
          <t>BWI</t>
        </is>
      </c>
      <c r="F12395" s="10" t="n">
        <v>545</v>
      </c>
      <c r="G12395" t="inlineStr">
        <is>
          <t>0001-0559</t>
        </is>
      </c>
      <c r="H12395" s="9">
        <f>INT(F12395/100)</f>
        <v/>
      </c>
      <c r="I12395" t="n">
        <v>-2</v>
      </c>
      <c r="J12395" t="n">
        <v>0</v>
      </c>
      <c r="K12395" t="n">
        <v>-8</v>
      </c>
      <c r="L12395" t="n">
        <v>0</v>
      </c>
      <c r="M12395" t="n">
        <v>0</v>
      </c>
      <c r="O12395" t="n">
        <v>0</v>
      </c>
    </row>
    <row r="12396">
      <c r="A12396" s="8" t="n">
        <v>46233</v>
      </c>
      <c r="B12396" t="inlineStr">
        <is>
          <t>UA</t>
        </is>
      </c>
      <c r="C12396" s="9">
        <f>_xlfn.XLOOKUP(B12396,Carriers[Code],Carriers[Airline])</f>
        <v/>
      </c>
      <c r="D12396" t="n">
        <v>1409</v>
      </c>
      <c r="E12396" t="inlineStr">
        <is>
          <t>IAH</t>
        </is>
      </c>
      <c r="F12396" s="10" t="n">
        <v>547</v>
      </c>
      <c r="G12396" t="inlineStr">
        <is>
          <t>0001-0559</t>
        </is>
      </c>
      <c r="H12396" s="9">
        <f>INT(F12396/100)</f>
        <v/>
      </c>
      <c r="I12396" t="n">
        <v>46</v>
      </c>
      <c r="J12396" t="n">
        <v>1</v>
      </c>
      <c r="K12396" t="n">
        <v>21</v>
      </c>
      <c r="L12396" t="n">
        <v>1</v>
      </c>
      <c r="M12396" t="n">
        <v>0</v>
      </c>
      <c r="O12396" t="n">
        <v>0</v>
      </c>
      <c r="P12396" t="n">
        <v>21</v>
      </c>
      <c r="Q12396" t="n">
        <v>0</v>
      </c>
      <c r="R12396" t="n">
        <v>0</v>
      </c>
      <c r="S12396" t="n">
        <v>0</v>
      </c>
      <c r="T12396" t="n">
        <v>0</v>
      </c>
    </row>
    <row r="12397">
      <c r="A12397" s="8" t="n">
        <v>46233</v>
      </c>
      <c r="B12397" t="inlineStr">
        <is>
          <t>DL</t>
        </is>
      </c>
      <c r="C12397" s="9">
        <f>_xlfn.XLOOKUP(B12397,Carriers[Code],Carriers[Airline])</f>
        <v/>
      </c>
      <c r="D12397" t="n">
        <v>2303</v>
      </c>
      <c r="E12397" t="inlineStr">
        <is>
          <t>MSP</t>
        </is>
      </c>
      <c r="F12397" s="10" t="n">
        <v>555</v>
      </c>
      <c r="G12397" t="inlineStr">
        <is>
          <t>0001-0559</t>
        </is>
      </c>
      <c r="H12397" s="9">
        <f>INT(F12397/100)</f>
        <v/>
      </c>
      <c r="I12397" t="n">
        <v>-7</v>
      </c>
      <c r="J12397" t="n">
        <v>0</v>
      </c>
      <c r="K12397" t="n">
        <v>-26</v>
      </c>
      <c r="L12397" t="n">
        <v>0</v>
      </c>
      <c r="M12397" t="n">
        <v>0</v>
      </c>
      <c r="O12397" t="n">
        <v>0</v>
      </c>
    </row>
    <row r="12398">
      <c r="A12398" s="8" t="n">
        <v>46233</v>
      </c>
      <c r="B12398" t="inlineStr">
        <is>
          <t>AA</t>
        </is>
      </c>
      <c r="C12398" s="9">
        <f>_xlfn.XLOOKUP(B12398,Carriers[Code],Carriers[Airline])</f>
        <v/>
      </c>
      <c r="D12398" t="n">
        <v>873</v>
      </c>
      <c r="E12398" t="inlineStr">
        <is>
          <t>MIA</t>
        </is>
      </c>
      <c r="F12398" s="10" t="n">
        <v>600</v>
      </c>
      <c r="G12398" t="inlineStr">
        <is>
          <t>0600-0659</t>
        </is>
      </c>
      <c r="H12398" s="9">
        <f>INT(F12398/100)</f>
        <v/>
      </c>
      <c r="I12398" t="n">
        <v>0</v>
      </c>
      <c r="J12398" t="n">
        <v>0</v>
      </c>
      <c r="K12398" t="n">
        <v>-4</v>
      </c>
      <c r="L12398" t="n">
        <v>0</v>
      </c>
      <c r="M12398" t="n">
        <v>0</v>
      </c>
      <c r="O12398" t="n">
        <v>0</v>
      </c>
    </row>
    <row r="12399">
      <c r="A12399" s="8" t="n">
        <v>46233</v>
      </c>
      <c r="B12399" t="inlineStr">
        <is>
          <t>AA</t>
        </is>
      </c>
      <c r="C12399" s="9">
        <f>_xlfn.XLOOKUP(B12399,Carriers[Code],Carriers[Airline])</f>
        <v/>
      </c>
      <c r="D12399" t="n">
        <v>2159</v>
      </c>
      <c r="E12399" t="inlineStr">
        <is>
          <t>DCA</t>
        </is>
      </c>
      <c r="F12399" s="10" t="n">
        <v>600</v>
      </c>
      <c r="G12399" t="inlineStr">
        <is>
          <t>0600-0659</t>
        </is>
      </c>
      <c r="H12399" s="9">
        <f>INT(F12399/100)</f>
        <v/>
      </c>
      <c r="I12399" t="n">
        <v>-4</v>
      </c>
      <c r="J12399" t="n">
        <v>0</v>
      </c>
      <c r="K12399" t="n">
        <v>2</v>
      </c>
      <c r="L12399" t="n">
        <v>0</v>
      </c>
      <c r="M12399" t="n">
        <v>0</v>
      </c>
      <c r="O12399" t="n">
        <v>0</v>
      </c>
    </row>
    <row r="12400">
      <c r="A12400" s="8" t="n">
        <v>46233</v>
      </c>
      <c r="B12400" t="inlineStr">
        <is>
          <t>AA</t>
        </is>
      </c>
      <c r="C12400" s="9">
        <f>_xlfn.XLOOKUP(B12400,Carriers[Code],Carriers[Airline])</f>
        <v/>
      </c>
      <c r="D12400" t="n">
        <v>2527</v>
      </c>
      <c r="E12400" t="inlineStr">
        <is>
          <t>DFW</t>
        </is>
      </c>
      <c r="F12400" s="10" t="n">
        <v>600</v>
      </c>
      <c r="G12400" t="inlineStr">
        <is>
          <t>0600-0659</t>
        </is>
      </c>
      <c r="H12400" s="9">
        <f>INT(F12400/100)</f>
        <v/>
      </c>
      <c r="I12400" t="n">
        <v>-4</v>
      </c>
      <c r="J12400" t="n">
        <v>0</v>
      </c>
      <c r="K12400" t="n">
        <v>-33</v>
      </c>
      <c r="L12400" t="n">
        <v>0</v>
      </c>
      <c r="M12400" t="n">
        <v>0</v>
      </c>
      <c r="O12400" t="n">
        <v>0</v>
      </c>
    </row>
    <row r="12401">
      <c r="A12401" s="8" t="n">
        <v>46233</v>
      </c>
      <c r="B12401" t="inlineStr">
        <is>
          <t>B6</t>
        </is>
      </c>
      <c r="C12401" s="9">
        <f>_xlfn.XLOOKUP(B12401,Carriers[Code],Carriers[Airline])</f>
        <v/>
      </c>
      <c r="D12401" t="n">
        <v>287</v>
      </c>
      <c r="E12401" t="inlineStr">
        <is>
          <t>LAX</t>
        </is>
      </c>
      <c r="F12401" s="10" t="n">
        <v>600</v>
      </c>
      <c r="G12401" t="inlineStr">
        <is>
          <t>0600-0659</t>
        </is>
      </c>
      <c r="H12401" s="9">
        <f>INT(F12401/100)</f>
        <v/>
      </c>
      <c r="I12401" t="n">
        <v>-7</v>
      </c>
      <c r="J12401" t="n">
        <v>0</v>
      </c>
      <c r="K12401" t="n">
        <v>-6</v>
      </c>
      <c r="L12401" t="n">
        <v>0</v>
      </c>
      <c r="M12401" t="n">
        <v>0</v>
      </c>
      <c r="O12401" t="n">
        <v>0</v>
      </c>
    </row>
    <row r="12402">
      <c r="A12402" s="8" t="n">
        <v>46233</v>
      </c>
      <c r="B12402" t="inlineStr">
        <is>
          <t>B6</t>
        </is>
      </c>
      <c r="C12402" s="9">
        <f>_xlfn.XLOOKUP(B12402,Carriers[Code],Carriers[Airline])</f>
        <v/>
      </c>
      <c r="D12402" t="n">
        <v>761</v>
      </c>
      <c r="E12402" t="inlineStr">
        <is>
          <t>SJU</t>
        </is>
      </c>
      <c r="F12402" s="10" t="n">
        <v>600</v>
      </c>
      <c r="G12402" t="inlineStr">
        <is>
          <t>0600-0659</t>
        </is>
      </c>
      <c r="H12402" s="9">
        <f>INT(F12402/100)</f>
        <v/>
      </c>
      <c r="I12402" t="n">
        <v>0</v>
      </c>
      <c r="J12402" t="n">
        <v>0</v>
      </c>
      <c r="K12402" t="n">
        <v>45</v>
      </c>
      <c r="L12402" t="n">
        <v>1</v>
      </c>
      <c r="M12402" t="n">
        <v>0</v>
      </c>
      <c r="O12402" t="n">
        <v>0</v>
      </c>
      <c r="P12402" t="n">
        <v>0</v>
      </c>
      <c r="Q12402" t="n">
        <v>0</v>
      </c>
      <c r="R12402" t="n">
        <v>45</v>
      </c>
      <c r="S12402" t="n">
        <v>0</v>
      </c>
      <c r="T12402" t="n">
        <v>0</v>
      </c>
    </row>
    <row r="12403">
      <c r="A12403" s="8" t="n">
        <v>46233</v>
      </c>
      <c r="B12403" t="inlineStr">
        <is>
          <t>B6</t>
        </is>
      </c>
      <c r="C12403" s="9">
        <f>_xlfn.XLOOKUP(B12403,Carriers[Code],Carriers[Airline])</f>
        <v/>
      </c>
      <c r="D12403" t="n">
        <v>1439</v>
      </c>
      <c r="E12403" t="inlineStr">
        <is>
          <t>AUS</t>
        </is>
      </c>
      <c r="F12403" s="10" t="n">
        <v>600</v>
      </c>
      <c r="G12403" t="inlineStr">
        <is>
          <t>0600-0659</t>
        </is>
      </c>
      <c r="H12403" s="9">
        <f>INT(F12403/100)</f>
        <v/>
      </c>
      <c r="I12403" t="n">
        <v>-5</v>
      </c>
      <c r="J12403" t="n">
        <v>0</v>
      </c>
      <c r="K12403" t="n">
        <v>-32</v>
      </c>
      <c r="L12403" t="n">
        <v>0</v>
      </c>
      <c r="M12403" t="n">
        <v>0</v>
      </c>
      <c r="O12403" t="n">
        <v>0</v>
      </c>
    </row>
    <row r="12404">
      <c r="A12404" s="8" t="n">
        <v>46233</v>
      </c>
      <c r="B12404" t="inlineStr">
        <is>
          <t>UA</t>
        </is>
      </c>
      <c r="C12404" s="9">
        <f>_xlfn.XLOOKUP(B12404,Carriers[Code],Carriers[Airline])</f>
        <v/>
      </c>
      <c r="D12404" t="n">
        <v>1414</v>
      </c>
      <c r="E12404" t="inlineStr">
        <is>
          <t>ORD</t>
        </is>
      </c>
      <c r="F12404" s="10" t="n">
        <v>600</v>
      </c>
      <c r="G12404" t="inlineStr">
        <is>
          <t>0600-0659</t>
        </is>
      </c>
      <c r="H12404" s="9">
        <f>INT(F12404/100)</f>
        <v/>
      </c>
      <c r="I12404" t="n">
        <v>258</v>
      </c>
      <c r="J12404" t="n">
        <v>1</v>
      </c>
      <c r="K12404" t="n">
        <v>222</v>
      </c>
      <c r="L12404" t="n">
        <v>1</v>
      </c>
      <c r="M12404" t="n">
        <v>0</v>
      </c>
      <c r="O12404" t="n">
        <v>0</v>
      </c>
      <c r="P12404" t="n">
        <v>222</v>
      </c>
      <c r="Q12404" t="n">
        <v>0</v>
      </c>
      <c r="R12404" t="n">
        <v>0</v>
      </c>
      <c r="S12404" t="n">
        <v>0</v>
      </c>
      <c r="T12404" t="n">
        <v>0</v>
      </c>
    </row>
    <row r="12405">
      <c r="A12405" s="8" t="n">
        <v>46233</v>
      </c>
      <c r="B12405" t="inlineStr">
        <is>
          <t>UA</t>
        </is>
      </c>
      <c r="C12405" s="9">
        <f>_xlfn.XLOOKUP(B12405,Carriers[Code],Carriers[Airline])</f>
        <v/>
      </c>
      <c r="D12405" t="n">
        <v>2441</v>
      </c>
      <c r="E12405" t="inlineStr">
        <is>
          <t>SFO</t>
        </is>
      </c>
      <c r="F12405" s="10" t="n">
        <v>600</v>
      </c>
      <c r="G12405" t="inlineStr">
        <is>
          <t>0600-0659</t>
        </is>
      </c>
      <c r="H12405" s="9">
        <f>INT(F12405/100)</f>
        <v/>
      </c>
      <c r="I12405" t="n">
        <v>2</v>
      </c>
      <c r="J12405" t="n">
        <v>0</v>
      </c>
      <c r="K12405" t="n">
        <v>-16</v>
      </c>
      <c r="L12405" t="n">
        <v>0</v>
      </c>
      <c r="M12405" t="n">
        <v>0</v>
      </c>
      <c r="O12405" t="n">
        <v>0</v>
      </c>
    </row>
    <row r="12406">
      <c r="A12406" s="8" t="n">
        <v>46233</v>
      </c>
      <c r="B12406" t="inlineStr">
        <is>
          <t>YX</t>
        </is>
      </c>
      <c r="C12406" s="9">
        <f>_xlfn.XLOOKUP(B12406,Carriers[Code],Carriers[Airline])</f>
        <v/>
      </c>
      <c r="D12406" t="n">
        <v>4424</v>
      </c>
      <c r="E12406" t="inlineStr">
        <is>
          <t>LGA</t>
        </is>
      </c>
      <c r="F12406" s="10" t="n">
        <v>600</v>
      </c>
      <c r="G12406" t="inlineStr">
        <is>
          <t>0600-0659</t>
        </is>
      </c>
      <c r="H12406" s="9">
        <f>INT(F12406/100)</f>
        <v/>
      </c>
      <c r="I12406" t="n">
        <v>-8</v>
      </c>
      <c r="J12406" t="n">
        <v>0</v>
      </c>
      <c r="K12406" t="n">
        <v>-10</v>
      </c>
      <c r="L12406" t="n">
        <v>0</v>
      </c>
      <c r="M12406" t="n">
        <v>0</v>
      </c>
      <c r="O12406" t="n">
        <v>0</v>
      </c>
    </row>
    <row r="12407">
      <c r="A12407" s="8" t="n">
        <v>46233</v>
      </c>
      <c r="B12407" t="inlineStr">
        <is>
          <t>YX</t>
        </is>
      </c>
      <c r="C12407" s="9">
        <f>_xlfn.XLOOKUP(B12407,Carriers[Code],Carriers[Airline])</f>
        <v/>
      </c>
      <c r="D12407" t="n">
        <v>5687</v>
      </c>
      <c r="E12407" t="inlineStr">
        <is>
          <t>DCA</t>
        </is>
      </c>
      <c r="F12407" s="10" t="n">
        <v>600</v>
      </c>
      <c r="G12407" t="inlineStr">
        <is>
          <t>0600-0659</t>
        </is>
      </c>
      <c r="H12407" s="9">
        <f>INT(F12407/100)</f>
        <v/>
      </c>
      <c r="I12407" t="n">
        <v>-9</v>
      </c>
      <c r="J12407" t="n">
        <v>0</v>
      </c>
      <c r="K12407" t="n">
        <v>-24</v>
      </c>
      <c r="L12407" t="n">
        <v>0</v>
      </c>
      <c r="M12407" t="n">
        <v>0</v>
      </c>
      <c r="O12407" t="n">
        <v>0</v>
      </c>
    </row>
    <row r="12408">
      <c r="A12408" s="8" t="n">
        <v>46233</v>
      </c>
      <c r="B12408" t="inlineStr">
        <is>
          <t>YX</t>
        </is>
      </c>
      <c r="C12408" s="9">
        <f>_xlfn.XLOOKUP(B12408,Carriers[Code],Carriers[Airline])</f>
        <v/>
      </c>
      <c r="D12408" t="n">
        <v>5836</v>
      </c>
      <c r="E12408" t="inlineStr">
        <is>
          <t>LGA</t>
        </is>
      </c>
      <c r="F12408" s="10" t="n">
        <v>600</v>
      </c>
      <c r="G12408" t="inlineStr">
        <is>
          <t>0600-0659</t>
        </is>
      </c>
      <c r="H12408" s="9">
        <f>INT(F12408/100)</f>
        <v/>
      </c>
      <c r="I12408" t="n">
        <v>-7</v>
      </c>
      <c r="J12408" t="n">
        <v>0</v>
      </c>
      <c r="K12408" t="n">
        <v>-21</v>
      </c>
      <c r="L12408" t="n">
        <v>0</v>
      </c>
      <c r="M12408" t="n">
        <v>0</v>
      </c>
      <c r="O12408" t="n">
        <v>0</v>
      </c>
    </row>
    <row r="12409">
      <c r="A12409" s="8" t="n">
        <v>46233</v>
      </c>
      <c r="B12409" t="inlineStr">
        <is>
          <t>AA</t>
        </is>
      </c>
      <c r="C12409" s="9">
        <f>_xlfn.XLOOKUP(B12409,Carriers[Code],Carriers[Airline])</f>
        <v/>
      </c>
      <c r="D12409" t="n">
        <v>1146</v>
      </c>
      <c r="E12409" t="inlineStr">
        <is>
          <t>PHL</t>
        </is>
      </c>
      <c r="F12409" s="10" t="n">
        <v>601</v>
      </c>
      <c r="G12409" t="inlineStr">
        <is>
          <t>0600-0659</t>
        </is>
      </c>
      <c r="H12409" s="9">
        <f>INT(F12409/100)</f>
        <v/>
      </c>
      <c r="I12409" t="n">
        <v>-4</v>
      </c>
      <c r="J12409" t="n">
        <v>0</v>
      </c>
      <c r="K12409" t="n">
        <v>-30</v>
      </c>
      <c r="L12409" t="n">
        <v>0</v>
      </c>
      <c r="M12409" t="n">
        <v>0</v>
      </c>
      <c r="O12409" t="n">
        <v>0</v>
      </c>
    </row>
    <row r="12410">
      <c r="A12410" s="8" t="n">
        <v>46233</v>
      </c>
      <c r="B12410" t="inlineStr">
        <is>
          <t>YX</t>
        </is>
      </c>
      <c r="C12410" s="9">
        <f>_xlfn.XLOOKUP(B12410,Carriers[Code],Carriers[Airline])</f>
        <v/>
      </c>
      <c r="D12410" t="n">
        <v>4401</v>
      </c>
      <c r="E12410" t="inlineStr">
        <is>
          <t>JFK</t>
        </is>
      </c>
      <c r="F12410" s="10" t="n">
        <v>601</v>
      </c>
      <c r="G12410" t="inlineStr">
        <is>
          <t>0600-0659</t>
        </is>
      </c>
      <c r="H12410" s="9">
        <f>INT(F12410/100)</f>
        <v/>
      </c>
      <c r="I12410" t="n">
        <v>22</v>
      </c>
      <c r="J12410" t="n">
        <v>1</v>
      </c>
      <c r="K12410" t="n">
        <v>2</v>
      </c>
      <c r="L12410" t="n">
        <v>0</v>
      </c>
      <c r="M12410" t="n">
        <v>0</v>
      </c>
      <c r="O12410" t="n">
        <v>0</v>
      </c>
    </row>
    <row r="12411">
      <c r="A12411" s="8" t="n">
        <v>46233</v>
      </c>
      <c r="B12411" t="inlineStr">
        <is>
          <t>AS</t>
        </is>
      </c>
      <c r="C12411" s="9">
        <f>_xlfn.XLOOKUP(B12411,Carriers[Code],Carriers[Airline])</f>
        <v/>
      </c>
      <c r="D12411" t="n">
        <v>311</v>
      </c>
      <c r="E12411" t="inlineStr">
        <is>
          <t>PDX</t>
        </is>
      </c>
      <c r="F12411" s="10" t="n">
        <v>603</v>
      </c>
      <c r="G12411" t="inlineStr">
        <is>
          <t>0600-0659</t>
        </is>
      </c>
      <c r="H12411" s="9">
        <f>INT(F12411/100)</f>
        <v/>
      </c>
      <c r="I12411" t="n">
        <v>-2</v>
      </c>
      <c r="J12411" t="n">
        <v>0</v>
      </c>
      <c r="K12411" t="n">
        <v>-27</v>
      </c>
      <c r="L12411" t="n">
        <v>0</v>
      </c>
      <c r="M12411" t="n">
        <v>0</v>
      </c>
      <c r="O12411" t="n">
        <v>0</v>
      </c>
    </row>
    <row r="12412">
      <c r="A12412" s="8" t="n">
        <v>46233</v>
      </c>
      <c r="B12412" t="inlineStr">
        <is>
          <t>AA</t>
        </is>
      </c>
      <c r="C12412" s="9">
        <f>_xlfn.XLOOKUP(B12412,Carriers[Code],Carriers[Airline])</f>
        <v/>
      </c>
      <c r="D12412" t="n">
        <v>418</v>
      </c>
      <c r="E12412" t="inlineStr">
        <is>
          <t>CLT</t>
        </is>
      </c>
      <c r="F12412" s="10" t="n">
        <v>605</v>
      </c>
      <c r="G12412" t="inlineStr">
        <is>
          <t>0600-0659</t>
        </is>
      </c>
      <c r="H12412" s="9">
        <f>INT(F12412/100)</f>
        <v/>
      </c>
      <c r="I12412" t="n">
        <v>-1</v>
      </c>
      <c r="J12412" t="n">
        <v>0</v>
      </c>
      <c r="K12412" t="n">
        <v>-21</v>
      </c>
      <c r="L12412" t="n">
        <v>0</v>
      </c>
      <c r="M12412" t="n">
        <v>0</v>
      </c>
      <c r="O12412" t="n">
        <v>0</v>
      </c>
    </row>
    <row r="12413">
      <c r="A12413" s="8" t="n">
        <v>46233</v>
      </c>
      <c r="B12413" t="inlineStr">
        <is>
          <t>B6</t>
        </is>
      </c>
      <c r="C12413" s="9">
        <f>_xlfn.XLOOKUP(B12413,Carriers[Code],Carriers[Airline])</f>
        <v/>
      </c>
      <c r="D12413" t="n">
        <v>619</v>
      </c>
      <c r="E12413" t="inlineStr">
        <is>
          <t>SAN</t>
        </is>
      </c>
      <c r="F12413" s="10" t="n">
        <v>605</v>
      </c>
      <c r="G12413" t="inlineStr">
        <is>
          <t>0600-0659</t>
        </is>
      </c>
      <c r="H12413" s="9">
        <f>INT(F12413/100)</f>
        <v/>
      </c>
      <c r="I12413" t="n">
        <v>-10</v>
      </c>
      <c r="J12413" t="n">
        <v>0</v>
      </c>
      <c r="K12413" t="n">
        <v>-38</v>
      </c>
      <c r="L12413" t="n">
        <v>0</v>
      </c>
      <c r="M12413" t="n">
        <v>0</v>
      </c>
      <c r="O12413" t="n">
        <v>0</v>
      </c>
    </row>
    <row r="12414">
      <c r="A12414" s="8" t="n">
        <v>46233</v>
      </c>
      <c r="B12414" t="inlineStr">
        <is>
          <t>B6</t>
        </is>
      </c>
      <c r="C12414" s="9">
        <f>_xlfn.XLOOKUP(B12414,Carriers[Code],Carriers[Airline])</f>
        <v/>
      </c>
      <c r="D12414" t="n">
        <v>2255</v>
      </c>
      <c r="E12414" t="inlineStr">
        <is>
          <t>DCA</t>
        </is>
      </c>
      <c r="F12414" s="10" t="n">
        <v>605</v>
      </c>
      <c r="G12414" t="inlineStr">
        <is>
          <t>0600-0659</t>
        </is>
      </c>
      <c r="H12414" s="9">
        <f>INT(F12414/100)</f>
        <v/>
      </c>
      <c r="M12414" t="n">
        <v>1</v>
      </c>
      <c r="N12414" t="inlineStr">
        <is>
          <t>A</t>
        </is>
      </c>
      <c r="O12414" t="n">
        <v>0</v>
      </c>
    </row>
    <row r="12415">
      <c r="A12415" s="8" t="n">
        <v>46233</v>
      </c>
      <c r="B12415" t="inlineStr">
        <is>
          <t>DL</t>
        </is>
      </c>
      <c r="C12415" s="9">
        <f>_xlfn.XLOOKUP(B12415,Carriers[Code],Carriers[Airline])</f>
        <v/>
      </c>
      <c r="D12415" t="n">
        <v>859</v>
      </c>
      <c r="E12415" t="inlineStr">
        <is>
          <t>SLC</t>
        </is>
      </c>
      <c r="F12415" s="10" t="n">
        <v>605</v>
      </c>
      <c r="G12415" t="inlineStr">
        <is>
          <t>0600-0659</t>
        </is>
      </c>
      <c r="H12415" s="9">
        <f>INT(F12415/100)</f>
        <v/>
      </c>
      <c r="I12415" t="n">
        <v>-2</v>
      </c>
      <c r="J12415" t="n">
        <v>0</v>
      </c>
      <c r="K12415" t="n">
        <v>-9</v>
      </c>
      <c r="L12415" t="n">
        <v>0</v>
      </c>
      <c r="M12415" t="n">
        <v>0</v>
      </c>
      <c r="O12415" t="n">
        <v>0</v>
      </c>
    </row>
    <row r="12416">
      <c r="A12416" s="8" t="n">
        <v>46233</v>
      </c>
      <c r="B12416" t="inlineStr">
        <is>
          <t>DL</t>
        </is>
      </c>
      <c r="C12416" s="9">
        <f>_xlfn.XLOOKUP(B12416,Carriers[Code],Carriers[Airline])</f>
        <v/>
      </c>
      <c r="D12416" t="n">
        <v>2611</v>
      </c>
      <c r="E12416" t="inlineStr">
        <is>
          <t>JFK</t>
        </is>
      </c>
      <c r="F12416" s="10" t="n">
        <v>605</v>
      </c>
      <c r="G12416" t="inlineStr">
        <is>
          <t>0600-0659</t>
        </is>
      </c>
      <c r="H12416" s="9">
        <f>INT(F12416/100)</f>
        <v/>
      </c>
      <c r="I12416" t="n">
        <v>-1</v>
      </c>
      <c r="J12416" t="n">
        <v>0</v>
      </c>
      <c r="K12416" t="n">
        <v>-18</v>
      </c>
      <c r="L12416" t="n">
        <v>0</v>
      </c>
      <c r="M12416" t="n">
        <v>0</v>
      </c>
      <c r="O12416" t="n">
        <v>0</v>
      </c>
    </row>
    <row r="12417">
      <c r="A12417" s="8" t="n">
        <v>46233</v>
      </c>
      <c r="B12417" t="inlineStr">
        <is>
          <t>UA</t>
        </is>
      </c>
      <c r="C12417" s="9">
        <f>_xlfn.XLOOKUP(B12417,Carriers[Code],Carriers[Airline])</f>
        <v/>
      </c>
      <c r="D12417" t="n">
        <v>1833</v>
      </c>
      <c r="E12417" t="inlineStr">
        <is>
          <t>EWR</t>
        </is>
      </c>
      <c r="F12417" s="10" t="n">
        <v>605</v>
      </c>
      <c r="G12417" t="inlineStr">
        <is>
          <t>0600-0659</t>
        </is>
      </c>
      <c r="H12417" s="9">
        <f>INT(F12417/100)</f>
        <v/>
      </c>
      <c r="I12417" t="n">
        <v>40</v>
      </c>
      <c r="J12417" t="n">
        <v>1</v>
      </c>
      <c r="K12417" t="n">
        <v>29</v>
      </c>
      <c r="L12417" t="n">
        <v>1</v>
      </c>
      <c r="M12417" t="n">
        <v>0</v>
      </c>
      <c r="O12417" t="n">
        <v>0</v>
      </c>
      <c r="P12417" t="n">
        <v>29</v>
      </c>
      <c r="Q12417" t="n">
        <v>0</v>
      </c>
      <c r="R12417" t="n">
        <v>0</v>
      </c>
      <c r="S12417" t="n">
        <v>0</v>
      </c>
      <c r="T12417" t="n">
        <v>0</v>
      </c>
    </row>
    <row r="12418">
      <c r="A12418" s="8" t="n">
        <v>46233</v>
      </c>
      <c r="B12418" t="inlineStr">
        <is>
          <t>DL</t>
        </is>
      </c>
      <c r="C12418" s="9">
        <f>_xlfn.XLOOKUP(B12418,Carriers[Code],Carriers[Airline])</f>
        <v/>
      </c>
      <c r="D12418" t="n">
        <v>675</v>
      </c>
      <c r="E12418" t="inlineStr">
        <is>
          <t>MCI</t>
        </is>
      </c>
      <c r="F12418" s="10" t="n">
        <v>610</v>
      </c>
      <c r="G12418" t="inlineStr">
        <is>
          <t>0600-0659</t>
        </is>
      </c>
      <c r="H12418" s="9">
        <f>INT(F12418/100)</f>
        <v/>
      </c>
      <c r="I12418" t="n">
        <v>14</v>
      </c>
      <c r="J12418" t="n">
        <v>0</v>
      </c>
      <c r="K12418" t="n">
        <v>-9</v>
      </c>
      <c r="L12418" t="n">
        <v>0</v>
      </c>
      <c r="M12418" t="n">
        <v>0</v>
      </c>
      <c r="O12418" t="n">
        <v>0</v>
      </c>
    </row>
    <row r="12419">
      <c r="A12419" s="8" t="n">
        <v>46233</v>
      </c>
      <c r="B12419" t="inlineStr">
        <is>
          <t>B6</t>
        </is>
      </c>
      <c r="C12419" s="9">
        <f>_xlfn.XLOOKUP(B12419,Carriers[Code],Carriers[Airline])</f>
        <v/>
      </c>
      <c r="D12419" t="n">
        <v>1207</v>
      </c>
      <c r="E12419" t="inlineStr">
        <is>
          <t>BNA</t>
        </is>
      </c>
      <c r="F12419" s="10" t="n">
        <v>619</v>
      </c>
      <c r="G12419" t="inlineStr">
        <is>
          <t>0600-0659</t>
        </is>
      </c>
      <c r="H12419" s="9">
        <f>INT(F12419/100)</f>
        <v/>
      </c>
      <c r="I12419" t="n">
        <v>-9</v>
      </c>
      <c r="J12419" t="n">
        <v>0</v>
      </c>
      <c r="K12419" t="n">
        <v>13</v>
      </c>
      <c r="L12419" t="n">
        <v>0</v>
      </c>
      <c r="M12419" t="n">
        <v>0</v>
      </c>
      <c r="O12419" t="n">
        <v>0</v>
      </c>
    </row>
    <row r="12420">
      <c r="A12420" s="8" t="n">
        <v>46233</v>
      </c>
      <c r="B12420" t="inlineStr">
        <is>
          <t>B6</t>
        </is>
      </c>
      <c r="C12420" s="9">
        <f>_xlfn.XLOOKUP(B12420,Carriers[Code],Carriers[Airline])</f>
        <v/>
      </c>
      <c r="D12420" t="n">
        <v>1285</v>
      </c>
      <c r="E12420" t="inlineStr">
        <is>
          <t>PIT</t>
        </is>
      </c>
      <c r="F12420" s="10" t="n">
        <v>620</v>
      </c>
      <c r="G12420" t="inlineStr">
        <is>
          <t>0600-0659</t>
        </is>
      </c>
      <c r="H12420" s="9">
        <f>INT(F12420/100)</f>
        <v/>
      </c>
      <c r="M12420" t="n">
        <v>1</v>
      </c>
      <c r="N12420" t="inlineStr">
        <is>
          <t>A</t>
        </is>
      </c>
      <c r="O12420" t="n">
        <v>0</v>
      </c>
    </row>
    <row r="12421">
      <c r="A12421" s="8" t="n">
        <v>46233</v>
      </c>
      <c r="B12421" t="inlineStr">
        <is>
          <t>DL</t>
        </is>
      </c>
      <c r="C12421" s="9">
        <f>_xlfn.XLOOKUP(B12421,Carriers[Code],Carriers[Airline])</f>
        <v/>
      </c>
      <c r="D12421" t="n">
        <v>479</v>
      </c>
      <c r="E12421" t="inlineStr">
        <is>
          <t>LAX</t>
        </is>
      </c>
      <c r="F12421" s="10" t="n">
        <v>620</v>
      </c>
      <c r="G12421" t="inlineStr">
        <is>
          <t>0600-0659</t>
        </is>
      </c>
      <c r="H12421" s="9">
        <f>INT(F12421/100)</f>
        <v/>
      </c>
      <c r="I12421" t="n">
        <v>-6</v>
      </c>
      <c r="J12421" t="n">
        <v>0</v>
      </c>
      <c r="K12421" t="n">
        <v>-36</v>
      </c>
      <c r="L12421" t="n">
        <v>0</v>
      </c>
      <c r="M12421" t="n">
        <v>0</v>
      </c>
      <c r="O12421" t="n">
        <v>0</v>
      </c>
    </row>
    <row r="12422">
      <c r="A12422" s="8" t="n">
        <v>46233</v>
      </c>
      <c r="B12422" t="inlineStr">
        <is>
          <t>DL</t>
        </is>
      </c>
      <c r="C12422" s="9">
        <f>_xlfn.XLOOKUP(B12422,Carriers[Code],Carriers[Airline])</f>
        <v/>
      </c>
      <c r="D12422" t="n">
        <v>2066</v>
      </c>
      <c r="E12422" t="inlineStr">
        <is>
          <t>RDU</t>
        </is>
      </c>
      <c r="F12422" s="10" t="n">
        <v>620</v>
      </c>
      <c r="G12422" t="inlineStr">
        <is>
          <t>0600-0659</t>
        </is>
      </c>
      <c r="H12422" s="9">
        <f>INT(F12422/100)</f>
        <v/>
      </c>
      <c r="I12422" t="n">
        <v>-15</v>
      </c>
      <c r="J12422" t="n">
        <v>0</v>
      </c>
      <c r="K12422" t="n">
        <v>-23</v>
      </c>
      <c r="L12422" t="n">
        <v>0</v>
      </c>
      <c r="M12422" t="n">
        <v>0</v>
      </c>
      <c r="O12422" t="n">
        <v>0</v>
      </c>
    </row>
    <row r="12423">
      <c r="A12423" s="8" t="n">
        <v>46233</v>
      </c>
      <c r="B12423" t="inlineStr">
        <is>
          <t>UA</t>
        </is>
      </c>
      <c r="C12423" s="9">
        <f>_xlfn.XLOOKUP(B12423,Carriers[Code],Carriers[Airline])</f>
        <v/>
      </c>
      <c r="D12423" t="n">
        <v>360</v>
      </c>
      <c r="E12423" t="inlineStr">
        <is>
          <t>LAX</t>
        </is>
      </c>
      <c r="F12423" s="10" t="n">
        <v>621</v>
      </c>
      <c r="G12423" t="inlineStr">
        <is>
          <t>0600-0659</t>
        </is>
      </c>
      <c r="H12423" s="9">
        <f>INT(F12423/100)</f>
        <v/>
      </c>
      <c r="I12423" t="n">
        <v>-1</v>
      </c>
      <c r="J12423" t="n">
        <v>0</v>
      </c>
      <c r="K12423" t="n">
        <v>-11</v>
      </c>
      <c r="L12423" t="n">
        <v>0</v>
      </c>
      <c r="M12423" t="n">
        <v>0</v>
      </c>
      <c r="O12423" t="n">
        <v>0</v>
      </c>
    </row>
    <row r="12424">
      <c r="A12424" s="8" t="n">
        <v>46233</v>
      </c>
      <c r="B12424" t="inlineStr">
        <is>
          <t>B6</t>
        </is>
      </c>
      <c r="C12424" s="9">
        <f>_xlfn.XLOOKUP(B12424,Carriers[Code],Carriers[Airline])</f>
        <v/>
      </c>
      <c r="D12424" t="n">
        <v>891</v>
      </c>
      <c r="E12424" t="inlineStr">
        <is>
          <t>TPA</t>
        </is>
      </c>
      <c r="F12424" s="10" t="n">
        <v>625</v>
      </c>
      <c r="G12424" t="inlineStr">
        <is>
          <t>0600-0659</t>
        </is>
      </c>
      <c r="H12424" s="9">
        <f>INT(F12424/100)</f>
        <v/>
      </c>
      <c r="I12424" t="n">
        <v>-2</v>
      </c>
      <c r="J12424" t="n">
        <v>0</v>
      </c>
      <c r="K12424" t="n">
        <v>-17</v>
      </c>
      <c r="L12424" t="n">
        <v>0</v>
      </c>
      <c r="M12424" t="n">
        <v>0</v>
      </c>
      <c r="O12424" t="n">
        <v>0</v>
      </c>
    </row>
    <row r="12425">
      <c r="A12425" s="8" t="n">
        <v>46233</v>
      </c>
      <c r="B12425" t="inlineStr">
        <is>
          <t>WN</t>
        </is>
      </c>
      <c r="C12425" s="9">
        <f>_xlfn.XLOOKUP(B12425,Carriers[Code],Carriers[Airline])</f>
        <v/>
      </c>
      <c r="D12425" t="n">
        <v>4156</v>
      </c>
      <c r="E12425" t="inlineStr">
        <is>
          <t>DEN</t>
        </is>
      </c>
      <c r="F12425" s="10" t="n">
        <v>625</v>
      </c>
      <c r="G12425" t="inlineStr">
        <is>
          <t>0600-0659</t>
        </is>
      </c>
      <c r="H12425" s="9">
        <f>INT(F12425/100)</f>
        <v/>
      </c>
      <c r="I12425" t="n">
        <v>0</v>
      </c>
      <c r="J12425" t="n">
        <v>0</v>
      </c>
      <c r="K12425" t="n">
        <v>0</v>
      </c>
      <c r="L12425" t="n">
        <v>0</v>
      </c>
      <c r="M12425" t="n">
        <v>0</v>
      </c>
      <c r="O12425" t="n">
        <v>0</v>
      </c>
    </row>
    <row r="12426">
      <c r="A12426" s="8" t="n">
        <v>46233</v>
      </c>
      <c r="B12426" t="inlineStr">
        <is>
          <t>YX</t>
        </is>
      </c>
      <c r="C12426" s="9">
        <f>_xlfn.XLOOKUP(B12426,Carriers[Code],Carriers[Airline])</f>
        <v/>
      </c>
      <c r="D12426" t="n">
        <v>5626</v>
      </c>
      <c r="E12426" t="inlineStr">
        <is>
          <t>CLT</t>
        </is>
      </c>
      <c r="F12426" s="10" t="n">
        <v>625</v>
      </c>
      <c r="G12426" t="inlineStr">
        <is>
          <t>0600-0659</t>
        </is>
      </c>
      <c r="H12426" s="9">
        <f>INT(F12426/100)</f>
        <v/>
      </c>
      <c r="I12426" t="n">
        <v>-9</v>
      </c>
      <c r="J12426" t="n">
        <v>0</v>
      </c>
      <c r="K12426" t="n">
        <v>-33</v>
      </c>
      <c r="L12426" t="n">
        <v>0</v>
      </c>
      <c r="M12426" t="n">
        <v>0</v>
      </c>
      <c r="O12426" t="n">
        <v>0</v>
      </c>
    </row>
    <row r="12427">
      <c r="A12427" s="8" t="n">
        <v>46233</v>
      </c>
      <c r="B12427" t="inlineStr">
        <is>
          <t>YX</t>
        </is>
      </c>
      <c r="C12427" s="9">
        <f>_xlfn.XLOOKUP(B12427,Carriers[Code],Carriers[Airline])</f>
        <v/>
      </c>
      <c r="D12427" t="n">
        <v>5764</v>
      </c>
      <c r="E12427" t="inlineStr">
        <is>
          <t>EWR</t>
        </is>
      </c>
      <c r="F12427" s="10" t="n">
        <v>625</v>
      </c>
      <c r="G12427" t="inlineStr">
        <is>
          <t>0600-0659</t>
        </is>
      </c>
      <c r="H12427" s="9">
        <f>INT(F12427/100)</f>
        <v/>
      </c>
      <c r="I12427" t="n">
        <v>-8</v>
      </c>
      <c r="J12427" t="n">
        <v>0</v>
      </c>
      <c r="K12427" t="n">
        <v>-4</v>
      </c>
      <c r="L12427" t="n">
        <v>0</v>
      </c>
      <c r="M12427" t="n">
        <v>0</v>
      </c>
      <c r="O12427" t="n">
        <v>0</v>
      </c>
    </row>
    <row r="12428">
      <c r="A12428" s="8" t="n">
        <v>46233</v>
      </c>
      <c r="B12428" t="inlineStr">
        <is>
          <t>B6</t>
        </is>
      </c>
      <c r="C12428" s="9">
        <f>_xlfn.XLOOKUP(B12428,Carriers[Code],Carriers[Airline])</f>
        <v/>
      </c>
      <c r="D12428" t="n">
        <v>493</v>
      </c>
      <c r="E12428" t="inlineStr">
        <is>
          <t>DEN</t>
        </is>
      </c>
      <c r="F12428" s="10" t="n">
        <v>630</v>
      </c>
      <c r="G12428" t="inlineStr">
        <is>
          <t>0600-0659</t>
        </is>
      </c>
      <c r="H12428" s="9">
        <f>INT(F12428/100)</f>
        <v/>
      </c>
      <c r="I12428" t="n">
        <v>-5</v>
      </c>
      <c r="J12428" t="n">
        <v>0</v>
      </c>
      <c r="K12428" t="n">
        <v>-11</v>
      </c>
      <c r="L12428" t="n">
        <v>0</v>
      </c>
      <c r="M12428" t="n">
        <v>0</v>
      </c>
      <c r="O12428" t="n">
        <v>0</v>
      </c>
    </row>
    <row r="12429">
      <c r="A12429" s="8" t="n">
        <v>46233</v>
      </c>
      <c r="B12429" t="inlineStr">
        <is>
          <t>B6</t>
        </is>
      </c>
      <c r="C12429" s="9">
        <f>_xlfn.XLOOKUP(B12429,Carriers[Code],Carriers[Airline])</f>
        <v/>
      </c>
      <c r="D12429" t="n">
        <v>1883</v>
      </c>
      <c r="E12429" t="inlineStr">
        <is>
          <t>RDU</t>
        </is>
      </c>
      <c r="F12429" s="10" t="n">
        <v>630</v>
      </c>
      <c r="G12429" t="inlineStr">
        <is>
          <t>0600-0659</t>
        </is>
      </c>
      <c r="H12429" s="9">
        <f>INT(F12429/100)</f>
        <v/>
      </c>
      <c r="I12429" t="n">
        <v>-5</v>
      </c>
      <c r="J12429" t="n">
        <v>0</v>
      </c>
      <c r="K12429" t="n">
        <v>-23</v>
      </c>
      <c r="L12429" t="n">
        <v>0</v>
      </c>
      <c r="M12429" t="n">
        <v>0</v>
      </c>
      <c r="O12429" t="n">
        <v>0</v>
      </c>
    </row>
    <row r="12430">
      <c r="A12430" s="8" t="n">
        <v>46233</v>
      </c>
      <c r="B12430" t="inlineStr">
        <is>
          <t>DL</t>
        </is>
      </c>
      <c r="C12430" s="9">
        <f>_xlfn.XLOOKUP(B12430,Carriers[Code],Carriers[Airline])</f>
        <v/>
      </c>
      <c r="D12430" t="n">
        <v>1410</v>
      </c>
      <c r="E12430" t="inlineStr">
        <is>
          <t>AUS</t>
        </is>
      </c>
      <c r="F12430" s="10" t="n">
        <v>630</v>
      </c>
      <c r="G12430" t="inlineStr">
        <is>
          <t>0600-0659</t>
        </is>
      </c>
      <c r="H12430" s="9">
        <f>INT(F12430/100)</f>
        <v/>
      </c>
      <c r="I12430" t="n">
        <v>-6</v>
      </c>
      <c r="J12430" t="n">
        <v>0</v>
      </c>
      <c r="K12430" t="n">
        <v>-33</v>
      </c>
      <c r="L12430" t="n">
        <v>0</v>
      </c>
      <c r="M12430" t="n">
        <v>0</v>
      </c>
      <c r="O12430" t="n">
        <v>0</v>
      </c>
    </row>
    <row r="12431">
      <c r="A12431" s="8" t="n">
        <v>46233</v>
      </c>
      <c r="B12431" t="inlineStr">
        <is>
          <t>B6</t>
        </is>
      </c>
      <c r="C12431" s="9">
        <f>_xlfn.XLOOKUP(B12431,Carriers[Code],Carriers[Airline])</f>
        <v/>
      </c>
      <c r="D12431" t="n">
        <v>1333</v>
      </c>
      <c r="E12431" t="inlineStr">
        <is>
          <t>SFO</t>
        </is>
      </c>
      <c r="F12431" s="10" t="n">
        <v>635</v>
      </c>
      <c r="G12431" t="inlineStr">
        <is>
          <t>0600-0659</t>
        </is>
      </c>
      <c r="H12431" s="9">
        <f>INT(F12431/100)</f>
        <v/>
      </c>
      <c r="I12431" t="n">
        <v>8</v>
      </c>
      <c r="J12431" t="n">
        <v>0</v>
      </c>
      <c r="K12431" t="n">
        <v>-15</v>
      </c>
      <c r="L12431" t="n">
        <v>0</v>
      </c>
      <c r="M12431" t="n">
        <v>0</v>
      </c>
      <c r="O12431" t="n">
        <v>0</v>
      </c>
    </row>
    <row r="12432">
      <c r="A12432" s="8" t="n">
        <v>46233</v>
      </c>
      <c r="B12432" t="inlineStr">
        <is>
          <t>YX</t>
        </is>
      </c>
      <c r="C12432" s="9">
        <f>_xlfn.XLOOKUP(B12432,Carriers[Code],Carriers[Airline])</f>
        <v/>
      </c>
      <c r="D12432" t="n">
        <v>5703</v>
      </c>
      <c r="E12432" t="inlineStr">
        <is>
          <t>BWI</t>
        </is>
      </c>
      <c r="F12432" s="10" t="n">
        <v>635</v>
      </c>
      <c r="G12432" t="inlineStr">
        <is>
          <t>0600-0659</t>
        </is>
      </c>
      <c r="H12432" s="9">
        <f>INT(F12432/100)</f>
        <v/>
      </c>
      <c r="I12432" t="n">
        <v>-9</v>
      </c>
      <c r="J12432" t="n">
        <v>0</v>
      </c>
      <c r="K12432" t="n">
        <v>-27</v>
      </c>
      <c r="L12432" t="n">
        <v>0</v>
      </c>
      <c r="M12432" t="n">
        <v>0</v>
      </c>
      <c r="O12432" t="n">
        <v>0</v>
      </c>
    </row>
    <row r="12433">
      <c r="A12433" s="8" t="n">
        <v>46233</v>
      </c>
      <c r="B12433" t="inlineStr">
        <is>
          <t>B6</t>
        </is>
      </c>
      <c r="C12433" s="9">
        <f>_xlfn.XLOOKUP(B12433,Carriers[Code],Carriers[Airline])</f>
        <v/>
      </c>
      <c r="D12433" t="n">
        <v>165</v>
      </c>
      <c r="E12433" t="inlineStr">
        <is>
          <t>RSW</t>
        </is>
      </c>
      <c r="F12433" s="10" t="n">
        <v>645</v>
      </c>
      <c r="G12433" t="inlineStr">
        <is>
          <t>0600-0659</t>
        </is>
      </c>
      <c r="H12433" s="9">
        <f>INT(F12433/100)</f>
        <v/>
      </c>
      <c r="I12433" t="n">
        <v>14</v>
      </c>
      <c r="J12433" t="n">
        <v>0</v>
      </c>
      <c r="M12433" t="n">
        <v>0</v>
      </c>
      <c r="O12433" t="n">
        <v>1</v>
      </c>
    </row>
    <row r="12434">
      <c r="A12434" s="8" t="n">
        <v>46233</v>
      </c>
      <c r="B12434" t="inlineStr">
        <is>
          <t>DL</t>
        </is>
      </c>
      <c r="C12434" s="9">
        <f>_xlfn.XLOOKUP(B12434,Carriers[Code],Carriers[Airline])</f>
        <v/>
      </c>
      <c r="D12434" t="n">
        <v>695</v>
      </c>
      <c r="E12434" t="inlineStr">
        <is>
          <t>ATL</t>
        </is>
      </c>
      <c r="F12434" s="10" t="n">
        <v>645</v>
      </c>
      <c r="G12434" t="inlineStr">
        <is>
          <t>0600-0659</t>
        </is>
      </c>
      <c r="H12434" s="9">
        <f>INT(F12434/100)</f>
        <v/>
      </c>
      <c r="I12434" t="n">
        <v>1</v>
      </c>
      <c r="J12434" t="n">
        <v>0</v>
      </c>
      <c r="K12434" t="n">
        <v>-27</v>
      </c>
      <c r="L12434" t="n">
        <v>0</v>
      </c>
      <c r="M12434" t="n">
        <v>0</v>
      </c>
      <c r="O12434" t="n">
        <v>0</v>
      </c>
    </row>
    <row r="12435">
      <c r="A12435" s="8" t="n">
        <v>46233</v>
      </c>
      <c r="B12435" t="inlineStr">
        <is>
          <t>YX</t>
        </is>
      </c>
      <c r="C12435" s="9">
        <f>_xlfn.XLOOKUP(B12435,Carriers[Code],Carriers[Airline])</f>
        <v/>
      </c>
      <c r="D12435" t="n">
        <v>5845</v>
      </c>
      <c r="E12435" t="inlineStr">
        <is>
          <t>PHL</t>
        </is>
      </c>
      <c r="F12435" s="10" t="n">
        <v>650</v>
      </c>
      <c r="G12435" t="inlineStr">
        <is>
          <t>0600-0659</t>
        </is>
      </c>
      <c r="H12435" s="9">
        <f>INT(F12435/100)</f>
        <v/>
      </c>
      <c r="I12435" t="n">
        <v>-4</v>
      </c>
      <c r="J12435" t="n">
        <v>0</v>
      </c>
      <c r="K12435" t="n">
        <v>-26</v>
      </c>
      <c r="L12435" t="n">
        <v>0</v>
      </c>
      <c r="M12435" t="n">
        <v>0</v>
      </c>
      <c r="O12435" t="n">
        <v>0</v>
      </c>
    </row>
    <row r="12436">
      <c r="A12436" s="8" t="n">
        <v>46233</v>
      </c>
      <c r="B12436" t="inlineStr">
        <is>
          <t>AA</t>
        </is>
      </c>
      <c r="C12436" s="9">
        <f>_xlfn.XLOOKUP(B12436,Carriers[Code],Carriers[Airline])</f>
        <v/>
      </c>
      <c r="D12436" t="n">
        <v>1462</v>
      </c>
      <c r="E12436" t="inlineStr">
        <is>
          <t>CLT</t>
        </is>
      </c>
      <c r="F12436" s="10" t="n">
        <v>700</v>
      </c>
      <c r="G12436" t="inlineStr">
        <is>
          <t>0700-0759</t>
        </is>
      </c>
      <c r="H12436" s="9">
        <f>INT(F12436/100)</f>
        <v/>
      </c>
      <c r="I12436" t="n">
        <v>-1</v>
      </c>
      <c r="J12436" t="n">
        <v>0</v>
      </c>
      <c r="K12436" t="n">
        <v>-22</v>
      </c>
      <c r="L12436" t="n">
        <v>0</v>
      </c>
      <c r="M12436" t="n">
        <v>0</v>
      </c>
      <c r="O12436" t="n">
        <v>0</v>
      </c>
    </row>
    <row r="12437">
      <c r="A12437" s="8" t="n">
        <v>46233</v>
      </c>
      <c r="B12437" t="inlineStr">
        <is>
          <t>AA</t>
        </is>
      </c>
      <c r="C12437" s="9">
        <f>_xlfn.XLOOKUP(B12437,Carriers[Code],Carriers[Airline])</f>
        <v/>
      </c>
      <c r="D12437" t="n">
        <v>1509</v>
      </c>
      <c r="E12437" t="inlineStr">
        <is>
          <t>ORD</t>
        </is>
      </c>
      <c r="F12437" s="10" t="n">
        <v>700</v>
      </c>
      <c r="G12437" t="inlineStr">
        <is>
          <t>0700-0759</t>
        </is>
      </c>
      <c r="H12437" s="9">
        <f>INT(F12437/100)</f>
        <v/>
      </c>
      <c r="I12437" t="n">
        <v>-10</v>
      </c>
      <c r="J12437" t="n">
        <v>0</v>
      </c>
      <c r="K12437" t="n">
        <v>-25</v>
      </c>
      <c r="L12437" t="n">
        <v>0</v>
      </c>
      <c r="M12437" t="n">
        <v>0</v>
      </c>
      <c r="O12437" t="n">
        <v>0</v>
      </c>
    </row>
    <row r="12438">
      <c r="A12438" s="8" t="n">
        <v>46233</v>
      </c>
      <c r="B12438" t="inlineStr">
        <is>
          <t>AA</t>
        </is>
      </c>
      <c r="C12438" s="9">
        <f>_xlfn.XLOOKUP(B12438,Carriers[Code],Carriers[Airline])</f>
        <v/>
      </c>
      <c r="D12438" t="n">
        <v>2315</v>
      </c>
      <c r="E12438" t="inlineStr">
        <is>
          <t>PHX</t>
        </is>
      </c>
      <c r="F12438" s="10" t="n">
        <v>700</v>
      </c>
      <c r="G12438" t="inlineStr">
        <is>
          <t>0700-0759</t>
        </is>
      </c>
      <c r="H12438" s="9">
        <f>INT(F12438/100)</f>
        <v/>
      </c>
      <c r="I12438" t="n">
        <v>-7</v>
      </c>
      <c r="J12438" t="n">
        <v>0</v>
      </c>
      <c r="K12438" t="n">
        <v>-17</v>
      </c>
      <c r="L12438" t="n">
        <v>0</v>
      </c>
      <c r="M12438" t="n">
        <v>0</v>
      </c>
      <c r="O12438" t="n">
        <v>0</v>
      </c>
    </row>
    <row r="12439">
      <c r="A12439" s="8" t="n">
        <v>46233</v>
      </c>
      <c r="B12439" t="inlineStr">
        <is>
          <t>AA</t>
        </is>
      </c>
      <c r="C12439" s="9">
        <f>_xlfn.XLOOKUP(B12439,Carriers[Code],Carriers[Airline])</f>
        <v/>
      </c>
      <c r="D12439" t="n">
        <v>2455</v>
      </c>
      <c r="E12439" t="inlineStr">
        <is>
          <t>LAX</t>
        </is>
      </c>
      <c r="F12439" s="10" t="n">
        <v>700</v>
      </c>
      <c r="G12439" t="inlineStr">
        <is>
          <t>0700-0759</t>
        </is>
      </c>
      <c r="H12439" s="9">
        <f>INT(F12439/100)</f>
        <v/>
      </c>
      <c r="M12439" t="n">
        <v>1</v>
      </c>
      <c r="N12439" t="inlineStr">
        <is>
          <t>A</t>
        </is>
      </c>
      <c r="O12439" t="n">
        <v>0</v>
      </c>
    </row>
    <row r="12440">
      <c r="A12440" s="8" t="n">
        <v>46233</v>
      </c>
      <c r="B12440" t="inlineStr">
        <is>
          <t>AA</t>
        </is>
      </c>
      <c r="C12440" s="9">
        <f>_xlfn.XLOOKUP(B12440,Carriers[Code],Carriers[Airline])</f>
        <v/>
      </c>
      <c r="D12440" t="n">
        <v>2555</v>
      </c>
      <c r="E12440" t="inlineStr">
        <is>
          <t>DFW</t>
        </is>
      </c>
      <c r="F12440" s="10" t="n">
        <v>700</v>
      </c>
      <c r="G12440" t="inlineStr">
        <is>
          <t>0700-0759</t>
        </is>
      </c>
      <c r="H12440" s="9">
        <f>INT(F12440/100)</f>
        <v/>
      </c>
      <c r="I12440" t="n">
        <v>2</v>
      </c>
      <c r="J12440" t="n">
        <v>0</v>
      </c>
      <c r="K12440" t="n">
        <v>-32</v>
      </c>
      <c r="L12440" t="n">
        <v>0</v>
      </c>
      <c r="M12440" t="n">
        <v>0</v>
      </c>
      <c r="O12440" t="n">
        <v>0</v>
      </c>
    </row>
    <row r="12441">
      <c r="A12441" s="8" t="n">
        <v>46233</v>
      </c>
      <c r="B12441" t="inlineStr">
        <is>
          <t>B6</t>
        </is>
      </c>
      <c r="C12441" s="9">
        <f>_xlfn.XLOOKUP(B12441,Carriers[Code],Carriers[Airline])</f>
        <v/>
      </c>
      <c r="D12441" t="n">
        <v>1159</v>
      </c>
      <c r="E12441" t="inlineStr">
        <is>
          <t>PHL</t>
        </is>
      </c>
      <c r="F12441" s="10" t="n">
        <v>700</v>
      </c>
      <c r="G12441" t="inlineStr">
        <is>
          <t>0700-0759</t>
        </is>
      </c>
      <c r="H12441" s="9">
        <f>INT(F12441/100)</f>
        <v/>
      </c>
      <c r="I12441" t="n">
        <v>-6</v>
      </c>
      <c r="J12441" t="n">
        <v>0</v>
      </c>
      <c r="K12441" t="n">
        <v>-19</v>
      </c>
      <c r="L12441" t="n">
        <v>0</v>
      </c>
      <c r="M12441" t="n">
        <v>0</v>
      </c>
      <c r="O12441" t="n">
        <v>0</v>
      </c>
    </row>
    <row r="12442">
      <c r="A12442" s="8" t="n">
        <v>46233</v>
      </c>
      <c r="B12442" t="inlineStr">
        <is>
          <t>B6</t>
        </is>
      </c>
      <c r="C12442" s="9">
        <f>_xlfn.XLOOKUP(B12442,Carriers[Code],Carriers[Airline])</f>
        <v/>
      </c>
      <c r="D12442" t="n">
        <v>1281</v>
      </c>
      <c r="E12442" t="inlineStr">
        <is>
          <t>RIC</t>
        </is>
      </c>
      <c r="F12442" s="10" t="n">
        <v>700</v>
      </c>
      <c r="G12442" t="inlineStr">
        <is>
          <t>0700-0759</t>
        </is>
      </c>
      <c r="H12442" s="9">
        <f>INT(F12442/100)</f>
        <v/>
      </c>
      <c r="I12442" t="n">
        <v>-2</v>
      </c>
      <c r="J12442" t="n">
        <v>0</v>
      </c>
      <c r="K12442" t="n">
        <v>-9</v>
      </c>
      <c r="L12442" t="n">
        <v>0</v>
      </c>
      <c r="M12442" t="n">
        <v>0</v>
      </c>
      <c r="O12442" t="n">
        <v>0</v>
      </c>
    </row>
    <row r="12443">
      <c r="A12443" s="8" t="n">
        <v>46233</v>
      </c>
      <c r="B12443" t="inlineStr">
        <is>
          <t>DL</t>
        </is>
      </c>
      <c r="C12443" s="9">
        <f>_xlfn.XLOOKUP(B12443,Carriers[Code],Carriers[Airline])</f>
        <v/>
      </c>
      <c r="D12443" t="n">
        <v>2706</v>
      </c>
      <c r="E12443" t="inlineStr">
        <is>
          <t>TPA</t>
        </is>
      </c>
      <c r="F12443" s="10" t="n">
        <v>700</v>
      </c>
      <c r="G12443" t="inlineStr">
        <is>
          <t>0700-0759</t>
        </is>
      </c>
      <c r="H12443" s="9">
        <f>INT(F12443/100)</f>
        <v/>
      </c>
      <c r="I12443" t="n">
        <v>-5</v>
      </c>
      <c r="J12443" t="n">
        <v>0</v>
      </c>
      <c r="K12443" t="n">
        <v>-13</v>
      </c>
      <c r="L12443" t="n">
        <v>0</v>
      </c>
      <c r="M12443" t="n">
        <v>0</v>
      </c>
      <c r="O12443" t="n">
        <v>0</v>
      </c>
    </row>
    <row r="12444">
      <c r="A12444" s="8" t="n">
        <v>46233</v>
      </c>
      <c r="B12444" t="inlineStr">
        <is>
          <t>DL</t>
        </is>
      </c>
      <c r="C12444" s="9">
        <f>_xlfn.XLOOKUP(B12444,Carriers[Code],Carriers[Airline])</f>
        <v/>
      </c>
      <c r="D12444" t="n">
        <v>2770</v>
      </c>
      <c r="E12444" t="inlineStr">
        <is>
          <t>LGA</t>
        </is>
      </c>
      <c r="F12444" s="10" t="n">
        <v>700</v>
      </c>
      <c r="G12444" t="inlineStr">
        <is>
          <t>0700-0759</t>
        </is>
      </c>
      <c r="H12444" s="9">
        <f>INT(F12444/100)</f>
        <v/>
      </c>
      <c r="I12444" t="n">
        <v>-9</v>
      </c>
      <c r="J12444" t="n">
        <v>0</v>
      </c>
      <c r="K12444" t="n">
        <v>-28</v>
      </c>
      <c r="L12444" t="n">
        <v>0</v>
      </c>
      <c r="M12444" t="n">
        <v>0</v>
      </c>
      <c r="O12444" t="n">
        <v>0</v>
      </c>
    </row>
    <row r="12445">
      <c r="A12445" s="8" t="n">
        <v>46233</v>
      </c>
      <c r="B12445" t="inlineStr">
        <is>
          <t>MQ</t>
        </is>
      </c>
      <c r="C12445" s="9">
        <f>_xlfn.XLOOKUP(B12445,Carriers[Code],Carriers[Airline])</f>
        <v/>
      </c>
      <c r="D12445" t="n">
        <v>3814</v>
      </c>
      <c r="E12445" t="inlineStr">
        <is>
          <t>STL</t>
        </is>
      </c>
      <c r="F12445" s="10" t="n">
        <v>700</v>
      </c>
      <c r="G12445" t="inlineStr">
        <is>
          <t>0700-0759</t>
        </is>
      </c>
      <c r="H12445" s="9">
        <f>INT(F12445/100)</f>
        <v/>
      </c>
      <c r="I12445" t="n">
        <v>-7</v>
      </c>
      <c r="J12445" t="n">
        <v>0</v>
      </c>
      <c r="K12445" t="n">
        <v>-18</v>
      </c>
      <c r="L12445" t="n">
        <v>0</v>
      </c>
      <c r="M12445" t="n">
        <v>0</v>
      </c>
      <c r="O12445" t="n">
        <v>0</v>
      </c>
    </row>
    <row r="12446">
      <c r="A12446" s="8" t="n">
        <v>46233</v>
      </c>
      <c r="B12446" t="inlineStr">
        <is>
          <t>YX</t>
        </is>
      </c>
      <c r="C12446" s="9">
        <f>_xlfn.XLOOKUP(B12446,Carriers[Code],Carriers[Airline])</f>
        <v/>
      </c>
      <c r="D12446" t="n">
        <v>4435</v>
      </c>
      <c r="E12446" t="inlineStr">
        <is>
          <t>IND</t>
        </is>
      </c>
      <c r="F12446" s="10" t="n">
        <v>700</v>
      </c>
      <c r="G12446" t="inlineStr">
        <is>
          <t>0700-0759</t>
        </is>
      </c>
      <c r="H12446" s="9">
        <f>INT(F12446/100)</f>
        <v/>
      </c>
      <c r="I12446" t="n">
        <v>154</v>
      </c>
      <c r="J12446" t="n">
        <v>1</v>
      </c>
      <c r="K12446" t="n">
        <v>132</v>
      </c>
      <c r="L12446" t="n">
        <v>1</v>
      </c>
      <c r="M12446" t="n">
        <v>0</v>
      </c>
      <c r="O12446" t="n">
        <v>0</v>
      </c>
      <c r="P12446" t="n">
        <v>132</v>
      </c>
      <c r="Q12446" t="n">
        <v>0</v>
      </c>
      <c r="R12446" t="n">
        <v>0</v>
      </c>
      <c r="S12446" t="n">
        <v>0</v>
      </c>
      <c r="T12446" t="n">
        <v>0</v>
      </c>
    </row>
    <row r="12447">
      <c r="A12447" s="8" t="n">
        <v>46233</v>
      </c>
      <c r="B12447" t="inlineStr">
        <is>
          <t>YX</t>
        </is>
      </c>
      <c r="C12447" s="9">
        <f>_xlfn.XLOOKUP(B12447,Carriers[Code],Carriers[Airline])</f>
        <v/>
      </c>
      <c r="D12447" t="n">
        <v>4505</v>
      </c>
      <c r="E12447" t="inlineStr">
        <is>
          <t>DCA</t>
        </is>
      </c>
      <c r="F12447" s="10" t="n">
        <v>700</v>
      </c>
      <c r="G12447" t="inlineStr">
        <is>
          <t>0700-0759</t>
        </is>
      </c>
      <c r="H12447" s="9">
        <f>INT(F12447/100)</f>
        <v/>
      </c>
      <c r="I12447" t="n">
        <v>-5</v>
      </c>
      <c r="J12447" t="n">
        <v>0</v>
      </c>
      <c r="K12447" t="n">
        <v>-24</v>
      </c>
      <c r="L12447" t="n">
        <v>0</v>
      </c>
      <c r="M12447" t="n">
        <v>0</v>
      </c>
      <c r="O12447" t="n">
        <v>0</v>
      </c>
    </row>
    <row r="12448">
      <c r="A12448" s="8" t="n">
        <v>46233</v>
      </c>
      <c r="B12448" t="inlineStr">
        <is>
          <t>AS</t>
        </is>
      </c>
      <c r="C12448" s="9">
        <f>_xlfn.XLOOKUP(B12448,Carriers[Code],Carriers[Airline])</f>
        <v/>
      </c>
      <c r="D12448" t="n">
        <v>459</v>
      </c>
      <c r="E12448" t="inlineStr">
        <is>
          <t>SEA</t>
        </is>
      </c>
      <c r="F12448" s="10" t="n">
        <v>703</v>
      </c>
      <c r="G12448" t="inlineStr">
        <is>
          <t>0700-0759</t>
        </is>
      </c>
      <c r="H12448" s="9">
        <f>INT(F12448/100)</f>
        <v/>
      </c>
      <c r="I12448" t="n">
        <v>-1</v>
      </c>
      <c r="J12448" t="n">
        <v>0</v>
      </c>
      <c r="K12448" t="n">
        <v>-18</v>
      </c>
      <c r="L12448" t="n">
        <v>0</v>
      </c>
      <c r="M12448" t="n">
        <v>0</v>
      </c>
      <c r="O12448" t="n">
        <v>0</v>
      </c>
    </row>
    <row r="12449">
      <c r="A12449" s="8" t="n">
        <v>46233</v>
      </c>
      <c r="B12449" t="inlineStr">
        <is>
          <t>YX</t>
        </is>
      </c>
      <c r="C12449" s="9">
        <f>_xlfn.XLOOKUP(B12449,Carriers[Code],Carriers[Airline])</f>
        <v/>
      </c>
      <c r="D12449" t="n">
        <v>4396</v>
      </c>
      <c r="E12449" t="inlineStr">
        <is>
          <t>LGA</t>
        </is>
      </c>
      <c r="F12449" s="10" t="n">
        <v>704</v>
      </c>
      <c r="G12449" t="inlineStr">
        <is>
          <t>0700-0759</t>
        </is>
      </c>
      <c r="H12449" s="9">
        <f>INT(F12449/100)</f>
        <v/>
      </c>
      <c r="I12449" t="n">
        <v>-10</v>
      </c>
      <c r="J12449" t="n">
        <v>0</v>
      </c>
      <c r="K12449" t="n">
        <v>-15</v>
      </c>
      <c r="L12449" t="n">
        <v>0</v>
      </c>
      <c r="M12449" t="n">
        <v>0</v>
      </c>
      <c r="O12449" t="n">
        <v>0</v>
      </c>
    </row>
    <row r="12450">
      <c r="A12450" s="8" t="n">
        <v>46233</v>
      </c>
      <c r="B12450" t="inlineStr">
        <is>
          <t>B6</t>
        </is>
      </c>
      <c r="C12450" s="9">
        <f>_xlfn.XLOOKUP(B12450,Carriers[Code],Carriers[Airline])</f>
        <v/>
      </c>
      <c r="D12450" t="n">
        <v>109</v>
      </c>
      <c r="E12450" t="inlineStr">
        <is>
          <t>JAX</t>
        </is>
      </c>
      <c r="F12450" s="10" t="n">
        <v>705</v>
      </c>
      <c r="G12450" t="inlineStr">
        <is>
          <t>0700-0759</t>
        </is>
      </c>
      <c r="H12450" s="9">
        <f>INT(F12450/100)</f>
        <v/>
      </c>
      <c r="I12450" t="n">
        <v>-8</v>
      </c>
      <c r="J12450" t="n">
        <v>0</v>
      </c>
      <c r="K12450" t="n">
        <v>-24</v>
      </c>
      <c r="L12450" t="n">
        <v>0</v>
      </c>
      <c r="M12450" t="n">
        <v>0</v>
      </c>
      <c r="O12450" t="n">
        <v>0</v>
      </c>
    </row>
    <row r="12451">
      <c r="A12451" s="8" t="n">
        <v>46233</v>
      </c>
      <c r="B12451" t="inlineStr">
        <is>
          <t>DL</t>
        </is>
      </c>
      <c r="C12451" s="9">
        <f>_xlfn.XLOOKUP(B12451,Carriers[Code],Carriers[Airline])</f>
        <v/>
      </c>
      <c r="D12451" t="n">
        <v>1399</v>
      </c>
      <c r="E12451" t="inlineStr">
        <is>
          <t>MIA</t>
        </is>
      </c>
      <c r="F12451" s="10" t="n">
        <v>705</v>
      </c>
      <c r="G12451" t="inlineStr">
        <is>
          <t>0700-0759</t>
        </is>
      </c>
      <c r="H12451" s="9">
        <f>INT(F12451/100)</f>
        <v/>
      </c>
      <c r="I12451" t="n">
        <v>11</v>
      </c>
      <c r="J12451" t="n">
        <v>0</v>
      </c>
      <c r="K12451" t="n">
        <v>-14</v>
      </c>
      <c r="L12451" t="n">
        <v>0</v>
      </c>
      <c r="M12451" t="n">
        <v>0</v>
      </c>
      <c r="O12451" t="n">
        <v>0</v>
      </c>
    </row>
    <row r="12452">
      <c r="A12452" s="8" t="n">
        <v>46233</v>
      </c>
      <c r="B12452" t="inlineStr">
        <is>
          <t>DL</t>
        </is>
      </c>
      <c r="C12452" s="9">
        <f>_xlfn.XLOOKUP(B12452,Carriers[Code],Carriers[Airline])</f>
        <v/>
      </c>
      <c r="D12452" t="n">
        <v>1580</v>
      </c>
      <c r="E12452" t="inlineStr">
        <is>
          <t>MCO</t>
        </is>
      </c>
      <c r="F12452" s="10" t="n">
        <v>705</v>
      </c>
      <c r="G12452" t="inlineStr">
        <is>
          <t>0700-0759</t>
        </is>
      </c>
      <c r="H12452" s="9">
        <f>INT(F12452/100)</f>
        <v/>
      </c>
      <c r="I12452" t="n">
        <v>0</v>
      </c>
      <c r="J12452" t="n">
        <v>0</v>
      </c>
      <c r="K12452" t="n">
        <v>-10</v>
      </c>
      <c r="L12452" t="n">
        <v>0</v>
      </c>
      <c r="M12452" t="n">
        <v>0</v>
      </c>
      <c r="O12452" t="n">
        <v>0</v>
      </c>
    </row>
    <row r="12453">
      <c r="A12453" s="8" t="n">
        <v>46233</v>
      </c>
      <c r="B12453" t="inlineStr">
        <is>
          <t>B6</t>
        </is>
      </c>
      <c r="C12453" s="9">
        <f>_xlfn.XLOOKUP(B12453,Carriers[Code],Carriers[Airline])</f>
        <v/>
      </c>
      <c r="D12453" t="n">
        <v>397</v>
      </c>
      <c r="E12453" t="inlineStr">
        <is>
          <t>SEA</t>
        </is>
      </c>
      <c r="F12453" s="10" t="n">
        <v>710</v>
      </c>
      <c r="G12453" t="inlineStr">
        <is>
          <t>0700-0759</t>
        </is>
      </c>
      <c r="H12453" s="9">
        <f>INT(F12453/100)</f>
        <v/>
      </c>
      <c r="I12453" t="n">
        <v>-3</v>
      </c>
      <c r="J12453" t="n">
        <v>0</v>
      </c>
      <c r="K12453" t="n">
        <v>-23</v>
      </c>
      <c r="L12453" t="n">
        <v>0</v>
      </c>
      <c r="M12453" t="n">
        <v>0</v>
      </c>
      <c r="O12453" t="n">
        <v>0</v>
      </c>
    </row>
    <row r="12454">
      <c r="A12454" s="8" t="n">
        <v>46233</v>
      </c>
      <c r="B12454" t="inlineStr">
        <is>
          <t>B6</t>
        </is>
      </c>
      <c r="C12454" s="9">
        <f>_xlfn.XLOOKUP(B12454,Carriers[Code],Carriers[Airline])</f>
        <v/>
      </c>
      <c r="D12454" t="n">
        <v>2229</v>
      </c>
      <c r="E12454" t="inlineStr">
        <is>
          <t>MKE</t>
        </is>
      </c>
      <c r="F12454" s="10" t="n">
        <v>710</v>
      </c>
      <c r="G12454" t="inlineStr">
        <is>
          <t>0700-0759</t>
        </is>
      </c>
      <c r="H12454" s="9">
        <f>INT(F12454/100)</f>
        <v/>
      </c>
      <c r="I12454" t="n">
        <v>-9</v>
      </c>
      <c r="J12454" t="n">
        <v>0</v>
      </c>
      <c r="K12454" t="n">
        <v>-22</v>
      </c>
      <c r="L12454" t="n">
        <v>0</v>
      </c>
      <c r="M12454" t="n">
        <v>0</v>
      </c>
      <c r="O12454" t="n">
        <v>0</v>
      </c>
    </row>
    <row r="12455">
      <c r="A12455" s="8" t="n">
        <v>46233</v>
      </c>
      <c r="B12455" t="inlineStr">
        <is>
          <t>DL</t>
        </is>
      </c>
      <c r="C12455" s="9">
        <f>_xlfn.XLOOKUP(B12455,Carriers[Code],Carriers[Airline])</f>
        <v/>
      </c>
      <c r="D12455" t="n">
        <v>1138</v>
      </c>
      <c r="E12455" t="inlineStr">
        <is>
          <t>MSP</t>
        </is>
      </c>
      <c r="F12455" s="10" t="n">
        <v>710</v>
      </c>
      <c r="G12455" t="inlineStr">
        <is>
          <t>0700-0759</t>
        </is>
      </c>
      <c r="H12455" s="9">
        <f>INT(F12455/100)</f>
        <v/>
      </c>
      <c r="I12455" t="n">
        <v>-7</v>
      </c>
      <c r="J12455" t="n">
        <v>0</v>
      </c>
      <c r="K12455" t="n">
        <v>0</v>
      </c>
      <c r="L12455" t="n">
        <v>0</v>
      </c>
      <c r="M12455" t="n">
        <v>0</v>
      </c>
      <c r="O12455" t="n">
        <v>0</v>
      </c>
    </row>
    <row r="12456">
      <c r="A12456" s="8" t="n">
        <v>46233</v>
      </c>
      <c r="B12456" t="inlineStr">
        <is>
          <t>B6</t>
        </is>
      </c>
      <c r="C12456" s="9">
        <f>_xlfn.XLOOKUP(B12456,Carriers[Code],Carriers[Airline])</f>
        <v/>
      </c>
      <c r="D12456" t="n">
        <v>2041</v>
      </c>
      <c r="E12456" t="inlineStr">
        <is>
          <t>CLE</t>
        </is>
      </c>
      <c r="F12456" s="10" t="n">
        <v>715</v>
      </c>
      <c r="G12456" t="inlineStr">
        <is>
          <t>0700-0759</t>
        </is>
      </c>
      <c r="H12456" s="9">
        <f>INT(F12456/100)</f>
        <v/>
      </c>
      <c r="M12456" t="n">
        <v>1</v>
      </c>
      <c r="N12456" t="inlineStr">
        <is>
          <t>A</t>
        </is>
      </c>
      <c r="O12456" t="n">
        <v>0</v>
      </c>
    </row>
    <row r="12457">
      <c r="A12457" s="8" t="n">
        <v>46233</v>
      </c>
      <c r="B12457" t="inlineStr">
        <is>
          <t>DL</t>
        </is>
      </c>
      <c r="C12457" s="9">
        <f>_xlfn.XLOOKUP(B12457,Carriers[Code],Carriers[Airline])</f>
        <v/>
      </c>
      <c r="D12457" t="n">
        <v>760</v>
      </c>
      <c r="E12457" t="inlineStr">
        <is>
          <t>DFW</t>
        </is>
      </c>
      <c r="F12457" s="10" t="n">
        <v>715</v>
      </c>
      <c r="G12457" t="inlineStr">
        <is>
          <t>0700-0759</t>
        </is>
      </c>
      <c r="H12457" s="9">
        <f>INT(F12457/100)</f>
        <v/>
      </c>
      <c r="I12457" t="n">
        <v>-6</v>
      </c>
      <c r="J12457" t="n">
        <v>0</v>
      </c>
      <c r="K12457" t="n">
        <v>-29</v>
      </c>
      <c r="L12457" t="n">
        <v>0</v>
      </c>
      <c r="M12457" t="n">
        <v>0</v>
      </c>
      <c r="O12457" t="n">
        <v>0</v>
      </c>
    </row>
    <row r="12458">
      <c r="A12458" s="8" t="n">
        <v>46233</v>
      </c>
      <c r="B12458" t="inlineStr">
        <is>
          <t>UA</t>
        </is>
      </c>
      <c r="C12458" s="9">
        <f>_xlfn.XLOOKUP(B12458,Carriers[Code],Carriers[Airline])</f>
        <v/>
      </c>
      <c r="D12458" t="n">
        <v>2631</v>
      </c>
      <c r="E12458" t="inlineStr">
        <is>
          <t>ORD</t>
        </is>
      </c>
      <c r="F12458" s="10" t="n">
        <v>719</v>
      </c>
      <c r="G12458" t="inlineStr">
        <is>
          <t>0700-0759</t>
        </is>
      </c>
      <c r="H12458" s="9">
        <f>INT(F12458/100)</f>
        <v/>
      </c>
      <c r="I12458" t="n">
        <v>2</v>
      </c>
      <c r="J12458" t="n">
        <v>0</v>
      </c>
      <c r="K12458" t="n">
        <v>-17</v>
      </c>
      <c r="L12458" t="n">
        <v>0</v>
      </c>
      <c r="M12458" t="n">
        <v>0</v>
      </c>
      <c r="O12458" t="n">
        <v>0</v>
      </c>
    </row>
    <row r="12459">
      <c r="A12459" s="8" t="n">
        <v>46233</v>
      </c>
      <c r="B12459" t="inlineStr">
        <is>
          <t>DL</t>
        </is>
      </c>
      <c r="C12459" s="9">
        <f>_xlfn.XLOOKUP(B12459,Carriers[Code],Carriers[Airline])</f>
        <v/>
      </c>
      <c r="D12459" t="n">
        <v>977</v>
      </c>
      <c r="E12459" t="inlineStr">
        <is>
          <t>SFO</t>
        </is>
      </c>
      <c r="F12459" s="10" t="n">
        <v>720</v>
      </c>
      <c r="G12459" t="inlineStr">
        <is>
          <t>0700-0759</t>
        </is>
      </c>
      <c r="H12459" s="9">
        <f>INT(F12459/100)</f>
        <v/>
      </c>
      <c r="I12459" t="n">
        <v>-2</v>
      </c>
      <c r="J12459" t="n">
        <v>0</v>
      </c>
      <c r="K12459" t="n">
        <v>-14</v>
      </c>
      <c r="L12459" t="n">
        <v>0</v>
      </c>
      <c r="M12459" t="n">
        <v>0</v>
      </c>
      <c r="O12459" t="n">
        <v>0</v>
      </c>
    </row>
    <row r="12460">
      <c r="A12460" s="8" t="n">
        <v>46233</v>
      </c>
      <c r="B12460" t="inlineStr">
        <is>
          <t>B6</t>
        </is>
      </c>
      <c r="C12460" s="9">
        <f>_xlfn.XLOOKUP(B12460,Carriers[Code],Carriers[Airline])</f>
        <v/>
      </c>
      <c r="D12460" t="n">
        <v>249</v>
      </c>
      <c r="E12460" t="inlineStr">
        <is>
          <t>SAV</t>
        </is>
      </c>
      <c r="F12460" s="10" t="n">
        <v>725</v>
      </c>
      <c r="G12460" t="inlineStr">
        <is>
          <t>0700-0759</t>
        </is>
      </c>
      <c r="H12460" s="9">
        <f>INT(F12460/100)</f>
        <v/>
      </c>
      <c r="I12460" t="n">
        <v>-3</v>
      </c>
      <c r="J12460" t="n">
        <v>0</v>
      </c>
      <c r="K12460" t="n">
        <v>-16</v>
      </c>
      <c r="L12460" t="n">
        <v>0</v>
      </c>
      <c r="M12460" t="n">
        <v>0</v>
      </c>
      <c r="O12460" t="n">
        <v>0</v>
      </c>
    </row>
    <row r="12461">
      <c r="A12461" s="8" t="n">
        <v>46233</v>
      </c>
      <c r="B12461" t="inlineStr">
        <is>
          <t>UA</t>
        </is>
      </c>
      <c r="C12461" s="9">
        <f>_xlfn.XLOOKUP(B12461,Carriers[Code],Carriers[Airline])</f>
        <v/>
      </c>
      <c r="D12461" t="n">
        <v>226</v>
      </c>
      <c r="E12461" t="inlineStr">
        <is>
          <t>IAH</t>
        </is>
      </c>
      <c r="F12461" s="10" t="n">
        <v>725</v>
      </c>
      <c r="G12461" t="inlineStr">
        <is>
          <t>0700-0759</t>
        </is>
      </c>
      <c r="H12461" s="9">
        <f>INT(F12461/100)</f>
        <v/>
      </c>
      <c r="I12461" t="n">
        <v>15</v>
      </c>
      <c r="J12461" t="n">
        <v>1</v>
      </c>
      <c r="K12461" t="n">
        <v>-16</v>
      </c>
      <c r="L12461" t="n">
        <v>0</v>
      </c>
      <c r="M12461" t="n">
        <v>0</v>
      </c>
      <c r="O12461" t="n">
        <v>0</v>
      </c>
    </row>
    <row r="12462">
      <c r="A12462" s="8" t="n">
        <v>46233</v>
      </c>
      <c r="B12462" t="inlineStr">
        <is>
          <t>YX</t>
        </is>
      </c>
      <c r="C12462" s="9">
        <f>_xlfn.XLOOKUP(B12462,Carriers[Code],Carriers[Airline])</f>
        <v/>
      </c>
      <c r="D12462" t="n">
        <v>5692</v>
      </c>
      <c r="E12462" t="inlineStr">
        <is>
          <t>DCA</t>
        </is>
      </c>
      <c r="F12462" s="10" t="n">
        <v>725</v>
      </c>
      <c r="G12462" t="inlineStr">
        <is>
          <t>0700-0759</t>
        </is>
      </c>
      <c r="H12462" s="9">
        <f>INT(F12462/100)</f>
        <v/>
      </c>
      <c r="I12462" t="n">
        <v>-9</v>
      </c>
      <c r="J12462" t="n">
        <v>0</v>
      </c>
      <c r="K12462" t="n">
        <v>-26</v>
      </c>
      <c r="L12462" t="n">
        <v>0</v>
      </c>
      <c r="M12462" t="n">
        <v>0</v>
      </c>
      <c r="O12462" t="n">
        <v>0</v>
      </c>
    </row>
    <row r="12463">
      <c r="A12463" s="8" t="n">
        <v>46233</v>
      </c>
      <c r="B12463" t="inlineStr">
        <is>
          <t>UA</t>
        </is>
      </c>
      <c r="C12463" s="9">
        <f>_xlfn.XLOOKUP(B12463,Carriers[Code],Carriers[Airline])</f>
        <v/>
      </c>
      <c r="D12463" t="n">
        <v>323</v>
      </c>
      <c r="E12463" t="inlineStr">
        <is>
          <t>SFO</t>
        </is>
      </c>
      <c r="F12463" s="10" t="n">
        <v>728</v>
      </c>
      <c r="G12463" t="inlineStr">
        <is>
          <t>0700-0759</t>
        </is>
      </c>
      <c r="H12463" s="9">
        <f>INT(F12463/100)</f>
        <v/>
      </c>
      <c r="I12463" t="n">
        <v>-6</v>
      </c>
      <c r="J12463" t="n">
        <v>0</v>
      </c>
      <c r="K12463" t="n">
        <v>-2</v>
      </c>
      <c r="L12463" t="n">
        <v>0</v>
      </c>
      <c r="M12463" t="n">
        <v>0</v>
      </c>
      <c r="O12463" t="n">
        <v>0</v>
      </c>
    </row>
    <row r="12464">
      <c r="A12464" s="8" t="n">
        <v>46233</v>
      </c>
      <c r="B12464" t="inlineStr">
        <is>
          <t>DL</t>
        </is>
      </c>
      <c r="C12464" s="9">
        <f>_xlfn.XLOOKUP(B12464,Carriers[Code],Carriers[Airline])</f>
        <v/>
      </c>
      <c r="D12464" t="n">
        <v>2474</v>
      </c>
      <c r="E12464" t="inlineStr">
        <is>
          <t>RSW</t>
        </is>
      </c>
      <c r="F12464" s="10" t="n">
        <v>730</v>
      </c>
      <c r="G12464" t="inlineStr">
        <is>
          <t>0700-0759</t>
        </is>
      </c>
      <c r="H12464" s="9">
        <f>INT(F12464/100)</f>
        <v/>
      </c>
      <c r="I12464" t="n">
        <v>-6</v>
      </c>
      <c r="J12464" t="n">
        <v>0</v>
      </c>
      <c r="K12464" t="n">
        <v>8</v>
      </c>
      <c r="L12464" t="n">
        <v>0</v>
      </c>
      <c r="M12464" t="n">
        <v>0</v>
      </c>
      <c r="O12464" t="n">
        <v>0</v>
      </c>
    </row>
    <row r="12465">
      <c r="A12465" s="8" t="n">
        <v>46233</v>
      </c>
      <c r="B12465" t="inlineStr">
        <is>
          <t>DL</t>
        </is>
      </c>
      <c r="C12465" s="9">
        <f>_xlfn.XLOOKUP(B12465,Carriers[Code],Carriers[Airline])</f>
        <v/>
      </c>
      <c r="D12465" t="n">
        <v>2570</v>
      </c>
      <c r="E12465" t="inlineStr">
        <is>
          <t>ORD</t>
        </is>
      </c>
      <c r="F12465" s="10" t="n">
        <v>730</v>
      </c>
      <c r="G12465" t="inlineStr">
        <is>
          <t>0700-0759</t>
        </is>
      </c>
      <c r="H12465" s="9">
        <f>INT(F12465/100)</f>
        <v/>
      </c>
      <c r="I12465" t="n">
        <v>-5</v>
      </c>
      <c r="J12465" t="n">
        <v>0</v>
      </c>
      <c r="K12465" t="n">
        <v>-30</v>
      </c>
      <c r="L12465" t="n">
        <v>0</v>
      </c>
      <c r="M12465" t="n">
        <v>0</v>
      </c>
      <c r="O12465" t="n">
        <v>0</v>
      </c>
    </row>
    <row r="12466">
      <c r="A12466" s="8" t="n">
        <v>46233</v>
      </c>
      <c r="B12466" t="inlineStr">
        <is>
          <t>WN</t>
        </is>
      </c>
      <c r="C12466" s="9">
        <f>_xlfn.XLOOKUP(B12466,Carriers[Code],Carriers[Airline])</f>
        <v/>
      </c>
      <c r="D12466" t="n">
        <v>745</v>
      </c>
      <c r="E12466" t="inlineStr">
        <is>
          <t>MDW</t>
        </is>
      </c>
      <c r="F12466" s="10" t="n">
        <v>730</v>
      </c>
      <c r="G12466" t="inlineStr">
        <is>
          <t>0700-0759</t>
        </is>
      </c>
      <c r="H12466" s="9">
        <f>INT(F12466/100)</f>
        <v/>
      </c>
      <c r="I12466" t="n">
        <v>-4</v>
      </c>
      <c r="J12466" t="n">
        <v>0</v>
      </c>
      <c r="K12466" t="n">
        <v>-23</v>
      </c>
      <c r="L12466" t="n">
        <v>0</v>
      </c>
      <c r="M12466" t="n">
        <v>0</v>
      </c>
      <c r="O12466" t="n">
        <v>0</v>
      </c>
    </row>
    <row r="12467">
      <c r="A12467" s="8" t="n">
        <v>46233</v>
      </c>
      <c r="B12467" t="inlineStr">
        <is>
          <t>YX</t>
        </is>
      </c>
      <c r="C12467" s="9">
        <f>_xlfn.XLOOKUP(B12467,Carriers[Code],Carriers[Airline])</f>
        <v/>
      </c>
      <c r="D12467" t="n">
        <v>5628</v>
      </c>
      <c r="E12467" t="inlineStr">
        <is>
          <t>IND</t>
        </is>
      </c>
      <c r="F12467" s="10" t="n">
        <v>735</v>
      </c>
      <c r="G12467" t="inlineStr">
        <is>
          <t>0700-0759</t>
        </is>
      </c>
      <c r="H12467" s="9">
        <f>INT(F12467/100)</f>
        <v/>
      </c>
      <c r="I12467" t="n">
        <v>5</v>
      </c>
      <c r="J12467" t="n">
        <v>0</v>
      </c>
      <c r="K12467" t="n">
        <v>-20</v>
      </c>
      <c r="L12467" t="n">
        <v>0</v>
      </c>
      <c r="M12467" t="n">
        <v>0</v>
      </c>
      <c r="O12467" t="n">
        <v>0</v>
      </c>
    </row>
    <row r="12468">
      <c r="A12468" s="8" t="n">
        <v>46233</v>
      </c>
      <c r="B12468" t="inlineStr">
        <is>
          <t>B6</t>
        </is>
      </c>
      <c r="C12468" s="9">
        <f>_xlfn.XLOOKUP(B12468,Carriers[Code],Carriers[Airline])</f>
        <v/>
      </c>
      <c r="D12468" t="n">
        <v>687</v>
      </c>
      <c r="E12468" t="inlineStr">
        <is>
          <t>LAX</t>
        </is>
      </c>
      <c r="F12468" s="10" t="n">
        <v>740</v>
      </c>
      <c r="G12468" t="inlineStr">
        <is>
          <t>0700-0759</t>
        </is>
      </c>
      <c r="H12468" s="9">
        <f>INT(F12468/100)</f>
        <v/>
      </c>
      <c r="I12468" t="n">
        <v>65</v>
      </c>
      <c r="J12468" t="n">
        <v>1</v>
      </c>
      <c r="K12468" t="n">
        <v>43</v>
      </c>
      <c r="L12468" t="n">
        <v>1</v>
      </c>
      <c r="M12468" t="n">
        <v>0</v>
      </c>
      <c r="O12468" t="n">
        <v>0</v>
      </c>
      <c r="P12468" t="n">
        <v>43</v>
      </c>
      <c r="Q12468" t="n">
        <v>0</v>
      </c>
      <c r="R12468" t="n">
        <v>0</v>
      </c>
      <c r="S12468" t="n">
        <v>0</v>
      </c>
      <c r="T12468" t="n">
        <v>0</v>
      </c>
    </row>
    <row r="12469">
      <c r="A12469" s="8" t="n">
        <v>46233</v>
      </c>
      <c r="B12469" t="inlineStr">
        <is>
          <t>DL</t>
        </is>
      </c>
      <c r="C12469" s="9">
        <f>_xlfn.XLOOKUP(B12469,Carriers[Code],Carriers[Airline])</f>
        <v/>
      </c>
      <c r="D12469" t="n">
        <v>499</v>
      </c>
      <c r="E12469" t="inlineStr">
        <is>
          <t>DEN</t>
        </is>
      </c>
      <c r="F12469" s="10" t="n">
        <v>745</v>
      </c>
      <c r="G12469" t="inlineStr">
        <is>
          <t>0700-0759</t>
        </is>
      </c>
      <c r="H12469" s="9">
        <f>INT(F12469/100)</f>
        <v/>
      </c>
      <c r="I12469" t="n">
        <v>-1</v>
      </c>
      <c r="J12469" t="n">
        <v>0</v>
      </c>
      <c r="K12469" t="n">
        <v>-7</v>
      </c>
      <c r="L12469" t="n">
        <v>0</v>
      </c>
      <c r="M12469" t="n">
        <v>0</v>
      </c>
      <c r="O12469" t="n">
        <v>0</v>
      </c>
    </row>
    <row r="12470">
      <c r="A12470" s="8" t="n">
        <v>46233</v>
      </c>
      <c r="B12470" t="inlineStr">
        <is>
          <t>UA</t>
        </is>
      </c>
      <c r="C12470" s="9">
        <f>_xlfn.XLOOKUP(B12470,Carriers[Code],Carriers[Airline])</f>
        <v/>
      </c>
      <c r="D12470" t="n">
        <v>647</v>
      </c>
      <c r="E12470" t="inlineStr">
        <is>
          <t>DEN</t>
        </is>
      </c>
      <c r="F12470" s="10" t="n">
        <v>745</v>
      </c>
      <c r="G12470" t="inlineStr">
        <is>
          <t>0700-0759</t>
        </is>
      </c>
      <c r="H12470" s="9">
        <f>INT(F12470/100)</f>
        <v/>
      </c>
      <c r="I12470" t="n">
        <v>-8</v>
      </c>
      <c r="J12470" t="n">
        <v>0</v>
      </c>
      <c r="K12470" t="n">
        <v>-22</v>
      </c>
      <c r="L12470" t="n">
        <v>0</v>
      </c>
      <c r="M12470" t="n">
        <v>0</v>
      </c>
      <c r="O12470" t="n">
        <v>0</v>
      </c>
    </row>
    <row r="12471">
      <c r="A12471" s="8" t="n">
        <v>46233</v>
      </c>
      <c r="B12471" t="inlineStr">
        <is>
          <t>DL</t>
        </is>
      </c>
      <c r="C12471" s="9">
        <f>_xlfn.XLOOKUP(B12471,Carriers[Code],Carriers[Airline])</f>
        <v/>
      </c>
      <c r="D12471" t="n">
        <v>497</v>
      </c>
      <c r="E12471" t="inlineStr">
        <is>
          <t>LAS</t>
        </is>
      </c>
      <c r="F12471" s="10" t="n">
        <v>750</v>
      </c>
      <c r="G12471" t="inlineStr">
        <is>
          <t>0700-0759</t>
        </is>
      </c>
      <c r="H12471" s="9">
        <f>INT(F12471/100)</f>
        <v/>
      </c>
      <c r="I12471" t="n">
        <v>-2</v>
      </c>
      <c r="J12471" t="n">
        <v>0</v>
      </c>
      <c r="K12471" t="n">
        <v>-19</v>
      </c>
      <c r="L12471" t="n">
        <v>0</v>
      </c>
      <c r="M12471" t="n">
        <v>0</v>
      </c>
      <c r="O12471" t="n">
        <v>0</v>
      </c>
    </row>
    <row r="12472">
      <c r="A12472" s="8" t="n">
        <v>46233</v>
      </c>
      <c r="B12472" t="inlineStr">
        <is>
          <t>DL</t>
        </is>
      </c>
      <c r="C12472" s="9">
        <f>_xlfn.XLOOKUP(B12472,Carriers[Code],Carriers[Airline])</f>
        <v/>
      </c>
      <c r="D12472" t="n">
        <v>384</v>
      </c>
      <c r="E12472" t="inlineStr">
        <is>
          <t>SEA</t>
        </is>
      </c>
      <c r="F12472" s="10" t="n">
        <v>753</v>
      </c>
      <c r="G12472" t="inlineStr">
        <is>
          <t>0700-0759</t>
        </is>
      </c>
      <c r="H12472" s="9">
        <f>INT(F12472/100)</f>
        <v/>
      </c>
      <c r="I12472" t="n">
        <v>0</v>
      </c>
      <c r="J12472" t="n">
        <v>0</v>
      </c>
      <c r="K12472" t="n">
        <v>-13</v>
      </c>
      <c r="L12472" t="n">
        <v>0</v>
      </c>
      <c r="M12472" t="n">
        <v>0</v>
      </c>
      <c r="O12472" t="n">
        <v>0</v>
      </c>
    </row>
    <row r="12473">
      <c r="A12473" s="8" t="n">
        <v>46233</v>
      </c>
      <c r="B12473" t="inlineStr">
        <is>
          <t>B6</t>
        </is>
      </c>
      <c r="C12473" s="9">
        <f>_xlfn.XLOOKUP(B12473,Carriers[Code],Carriers[Airline])</f>
        <v/>
      </c>
      <c r="D12473" t="n">
        <v>669</v>
      </c>
      <c r="E12473" t="inlineStr">
        <is>
          <t>FLL</t>
        </is>
      </c>
      <c r="F12473" s="10" t="n">
        <v>754</v>
      </c>
      <c r="G12473" t="inlineStr">
        <is>
          <t>0700-0759</t>
        </is>
      </c>
      <c r="H12473" s="9">
        <f>INT(F12473/100)</f>
        <v/>
      </c>
      <c r="I12473" t="n">
        <v>-2</v>
      </c>
      <c r="J12473" t="n">
        <v>0</v>
      </c>
      <c r="K12473" t="n">
        <v>-19</v>
      </c>
      <c r="L12473" t="n">
        <v>0</v>
      </c>
      <c r="M12473" t="n">
        <v>0</v>
      </c>
      <c r="O12473" t="n">
        <v>0</v>
      </c>
    </row>
    <row r="12474">
      <c r="A12474" s="8" t="n">
        <v>46233</v>
      </c>
      <c r="B12474" t="inlineStr">
        <is>
          <t>DL</t>
        </is>
      </c>
      <c r="C12474" s="9">
        <f>_xlfn.XLOOKUP(B12474,Carriers[Code],Carriers[Airline])</f>
        <v/>
      </c>
      <c r="D12474" t="n">
        <v>1401</v>
      </c>
      <c r="E12474" t="inlineStr">
        <is>
          <t>FLL</t>
        </is>
      </c>
      <c r="F12474" s="10" t="n">
        <v>755</v>
      </c>
      <c r="G12474" t="inlineStr">
        <is>
          <t>0700-0759</t>
        </is>
      </c>
      <c r="H12474" s="9">
        <f>INT(F12474/100)</f>
        <v/>
      </c>
      <c r="I12474" t="n">
        <v>0</v>
      </c>
      <c r="J12474" t="n">
        <v>0</v>
      </c>
      <c r="K12474" t="n">
        <v>-14</v>
      </c>
      <c r="L12474" t="n">
        <v>0</v>
      </c>
      <c r="M12474" t="n">
        <v>0</v>
      </c>
      <c r="O12474" t="n">
        <v>0</v>
      </c>
    </row>
    <row r="12475">
      <c r="A12475" s="8" t="n">
        <v>46233</v>
      </c>
      <c r="B12475" t="inlineStr">
        <is>
          <t>WN</t>
        </is>
      </c>
      <c r="C12475" s="9">
        <f>_xlfn.XLOOKUP(B12475,Carriers[Code],Carriers[Airline])</f>
        <v/>
      </c>
      <c r="D12475" t="n">
        <v>375</v>
      </c>
      <c r="E12475" t="inlineStr">
        <is>
          <t>AUS</t>
        </is>
      </c>
      <c r="F12475" s="10" t="n">
        <v>755</v>
      </c>
      <c r="G12475" t="inlineStr">
        <is>
          <t>0700-0759</t>
        </is>
      </c>
      <c r="H12475" s="9">
        <f>INT(F12475/100)</f>
        <v/>
      </c>
      <c r="I12475" t="n">
        <v>-2</v>
      </c>
      <c r="J12475" t="n">
        <v>0</v>
      </c>
      <c r="K12475" t="n">
        <v>-32</v>
      </c>
      <c r="L12475" t="n">
        <v>0</v>
      </c>
      <c r="M12475" t="n">
        <v>0</v>
      </c>
      <c r="O12475" t="n">
        <v>0</v>
      </c>
    </row>
    <row r="12476">
      <c r="A12476" s="8" t="n">
        <v>46233</v>
      </c>
      <c r="B12476" t="inlineStr">
        <is>
          <t>AA</t>
        </is>
      </c>
      <c r="C12476" s="9">
        <f>_xlfn.XLOOKUP(B12476,Carriers[Code],Carriers[Airline])</f>
        <v/>
      </c>
      <c r="D12476" t="n">
        <v>1259</v>
      </c>
      <c r="E12476" t="inlineStr">
        <is>
          <t>MIA</t>
        </is>
      </c>
      <c r="F12476" s="10" t="n">
        <v>800</v>
      </c>
      <c r="G12476" t="inlineStr">
        <is>
          <t>0800-0859</t>
        </is>
      </c>
      <c r="H12476" s="9">
        <f>INT(F12476/100)</f>
        <v/>
      </c>
      <c r="I12476" t="n">
        <v>2</v>
      </c>
      <c r="J12476" t="n">
        <v>0</v>
      </c>
      <c r="K12476" t="n">
        <v>-23</v>
      </c>
      <c r="L12476" t="n">
        <v>0</v>
      </c>
      <c r="M12476" t="n">
        <v>0</v>
      </c>
      <c r="O12476" t="n">
        <v>0</v>
      </c>
    </row>
    <row r="12477">
      <c r="A12477" s="8" t="n">
        <v>46233</v>
      </c>
      <c r="B12477" t="inlineStr">
        <is>
          <t>DL</t>
        </is>
      </c>
      <c r="C12477" s="9">
        <f>_xlfn.XLOOKUP(B12477,Carriers[Code],Carriers[Airline])</f>
        <v/>
      </c>
      <c r="D12477" t="n">
        <v>923</v>
      </c>
      <c r="E12477" t="inlineStr">
        <is>
          <t>ATL</t>
        </is>
      </c>
      <c r="F12477" s="10" t="n">
        <v>800</v>
      </c>
      <c r="G12477" t="inlineStr">
        <is>
          <t>0800-0859</t>
        </is>
      </c>
      <c r="H12477" s="9">
        <f>INT(F12477/100)</f>
        <v/>
      </c>
      <c r="I12477" t="n">
        <v>0</v>
      </c>
      <c r="J12477" t="n">
        <v>0</v>
      </c>
      <c r="K12477" t="n">
        <v>-16</v>
      </c>
      <c r="L12477" t="n">
        <v>0</v>
      </c>
      <c r="M12477" t="n">
        <v>0</v>
      </c>
      <c r="O12477" t="n">
        <v>0</v>
      </c>
    </row>
    <row r="12478">
      <c r="A12478" s="8" t="n">
        <v>46233</v>
      </c>
      <c r="B12478" t="inlineStr">
        <is>
          <t>UA</t>
        </is>
      </c>
      <c r="C12478" s="9">
        <f>_xlfn.XLOOKUP(B12478,Carriers[Code],Carriers[Airline])</f>
        <v/>
      </c>
      <c r="D12478" t="n">
        <v>570</v>
      </c>
      <c r="E12478" t="inlineStr">
        <is>
          <t>EWR</t>
        </is>
      </c>
      <c r="F12478" s="10" t="n">
        <v>800</v>
      </c>
      <c r="G12478" t="inlineStr">
        <is>
          <t>0800-0859</t>
        </is>
      </c>
      <c r="H12478" s="9">
        <f>INT(F12478/100)</f>
        <v/>
      </c>
      <c r="I12478" t="n">
        <v>-7</v>
      </c>
      <c r="J12478" t="n">
        <v>0</v>
      </c>
      <c r="K12478" t="n">
        <v>-7</v>
      </c>
      <c r="L12478" t="n">
        <v>0</v>
      </c>
      <c r="M12478" t="n">
        <v>0</v>
      </c>
      <c r="O12478" t="n">
        <v>0</v>
      </c>
    </row>
    <row r="12479">
      <c r="A12479" s="8" t="n">
        <v>46233</v>
      </c>
      <c r="B12479" t="inlineStr">
        <is>
          <t>YX</t>
        </is>
      </c>
      <c r="C12479" s="9">
        <f>_xlfn.XLOOKUP(B12479,Carriers[Code],Carriers[Airline])</f>
        <v/>
      </c>
      <c r="D12479" t="n">
        <v>5735</v>
      </c>
      <c r="E12479" t="inlineStr">
        <is>
          <t>LGA</t>
        </is>
      </c>
      <c r="F12479" s="10" t="n">
        <v>800</v>
      </c>
      <c r="G12479" t="inlineStr">
        <is>
          <t>0800-0859</t>
        </is>
      </c>
      <c r="H12479" s="9">
        <f>INT(F12479/100)</f>
        <v/>
      </c>
      <c r="I12479" t="n">
        <v>-6</v>
      </c>
      <c r="J12479" t="n">
        <v>0</v>
      </c>
      <c r="K12479" t="n">
        <v>-17</v>
      </c>
      <c r="L12479" t="n">
        <v>0</v>
      </c>
      <c r="M12479" t="n">
        <v>0</v>
      </c>
      <c r="O12479" t="n">
        <v>0</v>
      </c>
    </row>
    <row r="12480">
      <c r="A12480" s="8" t="n">
        <v>46233</v>
      </c>
      <c r="B12480" t="inlineStr">
        <is>
          <t>AA</t>
        </is>
      </c>
      <c r="C12480" s="9">
        <f>_xlfn.XLOOKUP(B12480,Carriers[Code],Carriers[Airline])</f>
        <v/>
      </c>
      <c r="D12480" t="n">
        <v>701</v>
      </c>
      <c r="E12480" t="inlineStr">
        <is>
          <t>DFW</t>
        </is>
      </c>
      <c r="F12480" s="10" t="n">
        <v>801</v>
      </c>
      <c r="G12480" t="inlineStr">
        <is>
          <t>0800-0859</t>
        </is>
      </c>
      <c r="H12480" s="9">
        <f>INT(F12480/100)</f>
        <v/>
      </c>
      <c r="I12480" t="n">
        <v>-8</v>
      </c>
      <c r="J12480" t="n">
        <v>0</v>
      </c>
      <c r="K12480" t="n">
        <v>-37</v>
      </c>
      <c r="L12480" t="n">
        <v>0</v>
      </c>
      <c r="M12480" t="n">
        <v>0</v>
      </c>
      <c r="O12480" t="n">
        <v>0</v>
      </c>
    </row>
    <row r="12481">
      <c r="A12481" s="8" t="n">
        <v>46233</v>
      </c>
      <c r="B12481" t="inlineStr">
        <is>
          <t>B6</t>
        </is>
      </c>
      <c r="C12481" s="9">
        <f>_xlfn.XLOOKUP(B12481,Carriers[Code],Carriers[Airline])</f>
        <v/>
      </c>
      <c r="D12481" t="n">
        <v>2115</v>
      </c>
      <c r="E12481" t="inlineStr">
        <is>
          <t>BUF</t>
        </is>
      </c>
      <c r="F12481" s="10" t="n">
        <v>802</v>
      </c>
      <c r="G12481" t="inlineStr">
        <is>
          <t>0800-0859</t>
        </is>
      </c>
      <c r="H12481" s="9">
        <f>INT(F12481/100)</f>
        <v/>
      </c>
      <c r="I12481" t="n">
        <v>-9</v>
      </c>
      <c r="J12481" t="n">
        <v>0</v>
      </c>
      <c r="K12481" t="n">
        <v>1</v>
      </c>
      <c r="L12481" t="n">
        <v>0</v>
      </c>
      <c r="M12481" t="n">
        <v>0</v>
      </c>
      <c r="O12481" t="n">
        <v>0</v>
      </c>
    </row>
    <row r="12482">
      <c r="A12482" s="8" t="n">
        <v>46233</v>
      </c>
      <c r="B12482" t="inlineStr">
        <is>
          <t>AA</t>
        </is>
      </c>
      <c r="C12482" s="9">
        <f>_xlfn.XLOOKUP(B12482,Carriers[Code],Carriers[Airline])</f>
        <v/>
      </c>
      <c r="D12482" t="n">
        <v>2764</v>
      </c>
      <c r="E12482" t="inlineStr">
        <is>
          <t>PHL</t>
        </is>
      </c>
      <c r="F12482" s="10" t="n">
        <v>803</v>
      </c>
      <c r="G12482" t="inlineStr">
        <is>
          <t>0800-0859</t>
        </is>
      </c>
      <c r="H12482" s="9">
        <f>INT(F12482/100)</f>
        <v/>
      </c>
      <c r="I12482" t="n">
        <v>28</v>
      </c>
      <c r="J12482" t="n">
        <v>1</v>
      </c>
      <c r="K12482" t="n">
        <v>22</v>
      </c>
      <c r="L12482" t="n">
        <v>1</v>
      </c>
      <c r="M12482" t="n">
        <v>0</v>
      </c>
      <c r="O12482" t="n">
        <v>0</v>
      </c>
      <c r="P12482" t="n">
        <v>22</v>
      </c>
      <c r="Q12482" t="n">
        <v>0</v>
      </c>
      <c r="R12482" t="n">
        <v>0</v>
      </c>
      <c r="S12482" t="n">
        <v>0</v>
      </c>
      <c r="T12482" t="n">
        <v>0</v>
      </c>
    </row>
    <row r="12483">
      <c r="A12483" s="8" t="n">
        <v>46233</v>
      </c>
      <c r="B12483" t="inlineStr">
        <is>
          <t>AA</t>
        </is>
      </c>
      <c r="C12483" s="9">
        <f>_xlfn.XLOOKUP(B12483,Carriers[Code],Carriers[Airline])</f>
        <v/>
      </c>
      <c r="D12483" t="n">
        <v>2715</v>
      </c>
      <c r="E12483" t="inlineStr">
        <is>
          <t>CLT</t>
        </is>
      </c>
      <c r="F12483" s="10" t="n">
        <v>805</v>
      </c>
      <c r="G12483" t="inlineStr">
        <is>
          <t>0800-0859</t>
        </is>
      </c>
      <c r="H12483" s="9">
        <f>INT(F12483/100)</f>
        <v/>
      </c>
      <c r="I12483" t="n">
        <v>60</v>
      </c>
      <c r="J12483" t="n">
        <v>1</v>
      </c>
      <c r="K12483" t="n">
        <v>43</v>
      </c>
      <c r="L12483" t="n">
        <v>1</v>
      </c>
      <c r="M12483" t="n">
        <v>0</v>
      </c>
      <c r="O12483" t="n">
        <v>0</v>
      </c>
      <c r="P12483" t="n">
        <v>43</v>
      </c>
      <c r="Q12483" t="n">
        <v>0</v>
      </c>
      <c r="R12483" t="n">
        <v>0</v>
      </c>
      <c r="S12483" t="n">
        <v>0</v>
      </c>
      <c r="T12483" t="n">
        <v>0</v>
      </c>
    </row>
    <row r="12484">
      <c r="A12484" s="8" t="n">
        <v>46233</v>
      </c>
      <c r="B12484" t="inlineStr">
        <is>
          <t>YX</t>
        </is>
      </c>
      <c r="C12484" s="9">
        <f>_xlfn.XLOOKUP(B12484,Carriers[Code],Carriers[Airline])</f>
        <v/>
      </c>
      <c r="D12484" t="n">
        <v>4377</v>
      </c>
      <c r="E12484" t="inlineStr">
        <is>
          <t>LGA</t>
        </is>
      </c>
      <c r="F12484" s="10" t="n">
        <v>806</v>
      </c>
      <c r="G12484" t="inlineStr">
        <is>
          <t>0800-0859</t>
        </is>
      </c>
      <c r="H12484" s="9">
        <f>INT(F12484/100)</f>
        <v/>
      </c>
      <c r="I12484" t="n">
        <v>-9</v>
      </c>
      <c r="J12484" t="n">
        <v>0</v>
      </c>
      <c r="K12484" t="n">
        <v>-15</v>
      </c>
      <c r="L12484" t="n">
        <v>0</v>
      </c>
      <c r="M12484" t="n">
        <v>0</v>
      </c>
      <c r="O12484" t="n">
        <v>0</v>
      </c>
    </row>
    <row r="12485">
      <c r="A12485" s="8" t="n">
        <v>46233</v>
      </c>
      <c r="B12485" t="inlineStr">
        <is>
          <t>YX</t>
        </is>
      </c>
      <c r="C12485" s="9">
        <f>_xlfn.XLOOKUP(B12485,Carriers[Code],Carriers[Airline])</f>
        <v/>
      </c>
      <c r="D12485" t="n">
        <v>4399</v>
      </c>
      <c r="E12485" t="inlineStr">
        <is>
          <t>CMH</t>
        </is>
      </c>
      <c r="F12485" s="10" t="n">
        <v>809</v>
      </c>
      <c r="G12485" t="inlineStr">
        <is>
          <t>0800-0859</t>
        </is>
      </c>
      <c r="H12485" s="9">
        <f>INT(F12485/100)</f>
        <v/>
      </c>
      <c r="I12485" t="n">
        <v>-3</v>
      </c>
      <c r="J12485" t="n">
        <v>0</v>
      </c>
      <c r="K12485" t="n">
        <v>-14</v>
      </c>
      <c r="L12485" t="n">
        <v>0</v>
      </c>
      <c r="M12485" t="n">
        <v>0</v>
      </c>
      <c r="O12485" t="n">
        <v>0</v>
      </c>
    </row>
    <row r="12486">
      <c r="A12486" s="8" t="n">
        <v>46233</v>
      </c>
      <c r="B12486" t="inlineStr">
        <is>
          <t>B6</t>
        </is>
      </c>
      <c r="C12486" s="9">
        <f>_xlfn.XLOOKUP(B12486,Carriers[Code],Carriers[Airline])</f>
        <v/>
      </c>
      <c r="D12486" t="n">
        <v>311</v>
      </c>
      <c r="E12486" t="inlineStr">
        <is>
          <t>ORD</t>
        </is>
      </c>
      <c r="F12486" s="10" t="n">
        <v>810</v>
      </c>
      <c r="G12486" t="inlineStr">
        <is>
          <t>0800-0859</t>
        </is>
      </c>
      <c r="H12486" s="9">
        <f>INT(F12486/100)</f>
        <v/>
      </c>
      <c r="I12486" t="n">
        <v>-3</v>
      </c>
      <c r="J12486" t="n">
        <v>0</v>
      </c>
      <c r="K12486" t="n">
        <v>-13</v>
      </c>
      <c r="L12486" t="n">
        <v>0</v>
      </c>
      <c r="M12486" t="n">
        <v>0</v>
      </c>
      <c r="O12486" t="n">
        <v>0</v>
      </c>
    </row>
    <row r="12487">
      <c r="A12487" s="8" t="n">
        <v>46233</v>
      </c>
      <c r="B12487" t="inlineStr">
        <is>
          <t>YX</t>
        </is>
      </c>
      <c r="C12487" s="9">
        <f>_xlfn.XLOOKUP(B12487,Carriers[Code],Carriers[Airline])</f>
        <v/>
      </c>
      <c r="D12487" t="n">
        <v>5654</v>
      </c>
      <c r="E12487" t="inlineStr">
        <is>
          <t>CMH</t>
        </is>
      </c>
      <c r="F12487" s="10" t="n">
        <v>811</v>
      </c>
      <c r="G12487" t="inlineStr">
        <is>
          <t>0800-0859</t>
        </is>
      </c>
      <c r="H12487" s="9">
        <f>INT(F12487/100)</f>
        <v/>
      </c>
      <c r="I12487" t="n">
        <v>-4</v>
      </c>
      <c r="J12487" t="n">
        <v>0</v>
      </c>
      <c r="K12487" t="n">
        <v>-18</v>
      </c>
      <c r="L12487" t="n">
        <v>0</v>
      </c>
      <c r="M12487" t="n">
        <v>0</v>
      </c>
      <c r="O12487" t="n">
        <v>0</v>
      </c>
    </row>
    <row r="12488">
      <c r="A12488" s="8" t="n">
        <v>46233</v>
      </c>
      <c r="B12488" t="inlineStr">
        <is>
          <t>B6</t>
        </is>
      </c>
      <c r="C12488" s="9">
        <f>_xlfn.XLOOKUP(B12488,Carriers[Code],Carriers[Airline])</f>
        <v/>
      </c>
      <c r="D12488" t="n">
        <v>791</v>
      </c>
      <c r="E12488" t="inlineStr">
        <is>
          <t>TPA</t>
        </is>
      </c>
      <c r="F12488" s="10" t="n">
        <v>815</v>
      </c>
      <c r="G12488" t="inlineStr">
        <is>
          <t>0800-0859</t>
        </is>
      </c>
      <c r="H12488" s="9">
        <f>INT(F12488/100)</f>
        <v/>
      </c>
      <c r="I12488" t="n">
        <v>28</v>
      </c>
      <c r="J12488" t="n">
        <v>1</v>
      </c>
      <c r="K12488" t="n">
        <v>32</v>
      </c>
      <c r="L12488" t="n">
        <v>1</v>
      </c>
      <c r="M12488" t="n">
        <v>0</v>
      </c>
      <c r="O12488" t="n">
        <v>0</v>
      </c>
      <c r="P12488" t="n">
        <v>28</v>
      </c>
      <c r="Q12488" t="n">
        <v>0</v>
      </c>
      <c r="R12488" t="n">
        <v>4</v>
      </c>
      <c r="S12488" t="n">
        <v>0</v>
      </c>
      <c r="T12488" t="n">
        <v>0</v>
      </c>
    </row>
    <row r="12489">
      <c r="A12489" s="8" t="n">
        <v>46233</v>
      </c>
      <c r="B12489" t="inlineStr">
        <is>
          <t>B6</t>
        </is>
      </c>
      <c r="C12489" s="9">
        <f>_xlfn.XLOOKUP(B12489,Carriers[Code],Carriers[Airline])</f>
        <v/>
      </c>
      <c r="D12489" t="n">
        <v>1177</v>
      </c>
      <c r="E12489" t="inlineStr">
        <is>
          <t>LAS</t>
        </is>
      </c>
      <c r="F12489" s="10" t="n">
        <v>815</v>
      </c>
      <c r="G12489" t="inlineStr">
        <is>
          <t>0800-0859</t>
        </is>
      </c>
      <c r="H12489" s="9">
        <f>INT(F12489/100)</f>
        <v/>
      </c>
      <c r="I12489" t="n">
        <v>364</v>
      </c>
      <c r="J12489" t="n">
        <v>1</v>
      </c>
      <c r="K12489" t="n">
        <v>336</v>
      </c>
      <c r="L12489" t="n">
        <v>1</v>
      </c>
      <c r="M12489" t="n">
        <v>0</v>
      </c>
      <c r="O12489" t="n">
        <v>0</v>
      </c>
      <c r="P12489" t="n">
        <v>336</v>
      </c>
      <c r="Q12489" t="n">
        <v>0</v>
      </c>
      <c r="R12489" t="n">
        <v>0</v>
      </c>
      <c r="S12489" t="n">
        <v>0</v>
      </c>
      <c r="T12489" t="n">
        <v>0</v>
      </c>
    </row>
    <row r="12490">
      <c r="A12490" s="8" t="n">
        <v>46233</v>
      </c>
      <c r="B12490" t="inlineStr">
        <is>
          <t>UA</t>
        </is>
      </c>
      <c r="C12490" s="9">
        <f>_xlfn.XLOOKUP(B12490,Carriers[Code],Carriers[Airline])</f>
        <v/>
      </c>
      <c r="D12490" t="n">
        <v>1834</v>
      </c>
      <c r="E12490" t="inlineStr">
        <is>
          <t>ORD</t>
        </is>
      </c>
      <c r="F12490" s="10" t="n">
        <v>815</v>
      </c>
      <c r="G12490" t="inlineStr">
        <is>
          <t>0800-0859</t>
        </is>
      </c>
      <c r="H12490" s="9">
        <f>INT(F12490/100)</f>
        <v/>
      </c>
      <c r="I12490" t="n">
        <v>-8</v>
      </c>
      <c r="J12490" t="n">
        <v>0</v>
      </c>
      <c r="K12490" t="n">
        <v>-26</v>
      </c>
      <c r="L12490" t="n">
        <v>0</v>
      </c>
      <c r="M12490" t="n">
        <v>0</v>
      </c>
      <c r="O12490" t="n">
        <v>0</v>
      </c>
    </row>
    <row r="12491">
      <c r="A12491" s="8" t="n">
        <v>46233</v>
      </c>
      <c r="B12491" t="inlineStr">
        <is>
          <t>YX</t>
        </is>
      </c>
      <c r="C12491" s="9">
        <f>_xlfn.XLOOKUP(B12491,Carriers[Code],Carriers[Airline])</f>
        <v/>
      </c>
      <c r="D12491" t="n">
        <v>5678</v>
      </c>
      <c r="E12491" t="inlineStr">
        <is>
          <t>PIT</t>
        </is>
      </c>
      <c r="F12491" s="10" t="n">
        <v>815</v>
      </c>
      <c r="G12491" t="inlineStr">
        <is>
          <t>0800-0859</t>
        </is>
      </c>
      <c r="H12491" s="9">
        <f>INT(F12491/100)</f>
        <v/>
      </c>
      <c r="I12491" t="n">
        <v>-9</v>
      </c>
      <c r="J12491" t="n">
        <v>0</v>
      </c>
      <c r="K12491" t="n">
        <v>-24</v>
      </c>
      <c r="L12491" t="n">
        <v>0</v>
      </c>
      <c r="M12491" t="n">
        <v>0</v>
      </c>
      <c r="O12491" t="n">
        <v>0</v>
      </c>
    </row>
    <row r="12492">
      <c r="A12492" s="8" t="n">
        <v>46233</v>
      </c>
      <c r="B12492" t="inlineStr">
        <is>
          <t>DL</t>
        </is>
      </c>
      <c r="C12492" s="9">
        <f>_xlfn.XLOOKUP(B12492,Carriers[Code],Carriers[Airline])</f>
        <v/>
      </c>
      <c r="D12492" t="n">
        <v>1308</v>
      </c>
      <c r="E12492" t="inlineStr">
        <is>
          <t>MSP</t>
        </is>
      </c>
      <c r="F12492" s="10" t="n">
        <v>816</v>
      </c>
      <c r="G12492" t="inlineStr">
        <is>
          <t>0800-0859</t>
        </is>
      </c>
      <c r="H12492" s="9">
        <f>INT(F12492/100)</f>
        <v/>
      </c>
      <c r="I12492" t="n">
        <v>3</v>
      </c>
      <c r="J12492" t="n">
        <v>0</v>
      </c>
      <c r="K12492" t="n">
        <v>-2</v>
      </c>
      <c r="L12492" t="n">
        <v>0</v>
      </c>
      <c r="M12492" t="n">
        <v>0</v>
      </c>
      <c r="O12492" t="n">
        <v>0</v>
      </c>
    </row>
    <row r="12493">
      <c r="A12493" s="8" t="n">
        <v>46233</v>
      </c>
      <c r="B12493" t="inlineStr">
        <is>
          <t>AA</t>
        </is>
      </c>
      <c r="C12493" s="9">
        <f>_xlfn.XLOOKUP(B12493,Carriers[Code],Carriers[Airline])</f>
        <v/>
      </c>
      <c r="D12493" t="n">
        <v>1550</v>
      </c>
      <c r="E12493" t="inlineStr">
        <is>
          <t>DCA</t>
        </is>
      </c>
      <c r="F12493" s="10" t="n">
        <v>819</v>
      </c>
      <c r="G12493" t="inlineStr">
        <is>
          <t>0800-0859</t>
        </is>
      </c>
      <c r="H12493" s="9">
        <f>INT(F12493/100)</f>
        <v/>
      </c>
      <c r="I12493" t="n">
        <v>-8</v>
      </c>
      <c r="J12493" t="n">
        <v>0</v>
      </c>
      <c r="K12493" t="n">
        <v>-10</v>
      </c>
      <c r="L12493" t="n">
        <v>0</v>
      </c>
      <c r="M12493" t="n">
        <v>0</v>
      </c>
      <c r="O12493" t="n">
        <v>0</v>
      </c>
    </row>
    <row r="12494">
      <c r="A12494" s="8" t="n">
        <v>46233</v>
      </c>
      <c r="B12494" t="inlineStr">
        <is>
          <t>B6</t>
        </is>
      </c>
      <c r="C12494" s="9">
        <f>_xlfn.XLOOKUP(B12494,Carriers[Code],Carriers[Airline])</f>
        <v/>
      </c>
      <c r="D12494" t="n">
        <v>351</v>
      </c>
      <c r="E12494" t="inlineStr">
        <is>
          <t>MCO</t>
        </is>
      </c>
      <c r="F12494" s="10" t="n">
        <v>820</v>
      </c>
      <c r="G12494" t="inlineStr">
        <is>
          <t>0800-0859</t>
        </is>
      </c>
      <c r="H12494" s="9">
        <f>INT(F12494/100)</f>
        <v/>
      </c>
      <c r="I12494" t="n">
        <v>3</v>
      </c>
      <c r="J12494" t="n">
        <v>0</v>
      </c>
      <c r="K12494" t="n">
        <v>1</v>
      </c>
      <c r="L12494" t="n">
        <v>0</v>
      </c>
      <c r="M12494" t="n">
        <v>0</v>
      </c>
      <c r="O12494" t="n">
        <v>0</v>
      </c>
    </row>
    <row r="12495">
      <c r="A12495" s="8" t="n">
        <v>46233</v>
      </c>
      <c r="B12495" t="inlineStr">
        <is>
          <t>B6</t>
        </is>
      </c>
      <c r="C12495" s="9">
        <f>_xlfn.XLOOKUP(B12495,Carriers[Code],Carriers[Airline])</f>
        <v/>
      </c>
      <c r="D12495" t="n">
        <v>833</v>
      </c>
      <c r="E12495" t="inlineStr">
        <is>
          <t>SFO</t>
        </is>
      </c>
      <c r="F12495" s="10" t="n">
        <v>820</v>
      </c>
      <c r="G12495" t="inlineStr">
        <is>
          <t>0800-0859</t>
        </is>
      </c>
      <c r="H12495" s="9">
        <f>INT(F12495/100)</f>
        <v/>
      </c>
      <c r="I12495" t="n">
        <v>-2</v>
      </c>
      <c r="J12495" t="n">
        <v>0</v>
      </c>
      <c r="K12495" t="n">
        <v>-25</v>
      </c>
      <c r="L12495" t="n">
        <v>0</v>
      </c>
      <c r="M12495" t="n">
        <v>0</v>
      </c>
      <c r="O12495" t="n">
        <v>0</v>
      </c>
    </row>
    <row r="12496">
      <c r="A12496" s="8" t="n">
        <v>46233</v>
      </c>
      <c r="B12496" t="inlineStr">
        <is>
          <t>DL</t>
        </is>
      </c>
      <c r="C12496" s="9">
        <f>_xlfn.XLOOKUP(B12496,Carriers[Code],Carriers[Airline])</f>
        <v/>
      </c>
      <c r="D12496" t="n">
        <v>2141</v>
      </c>
      <c r="E12496" t="inlineStr">
        <is>
          <t>BNA</t>
        </is>
      </c>
      <c r="F12496" s="10" t="n">
        <v>820</v>
      </c>
      <c r="G12496" t="inlineStr">
        <is>
          <t>0800-0859</t>
        </is>
      </c>
      <c r="H12496" s="9">
        <f>INT(F12496/100)</f>
        <v/>
      </c>
      <c r="I12496" t="n">
        <v>-7</v>
      </c>
      <c r="J12496" t="n">
        <v>0</v>
      </c>
      <c r="K12496" t="n">
        <v>-17</v>
      </c>
      <c r="L12496" t="n">
        <v>0</v>
      </c>
      <c r="M12496" t="n">
        <v>0</v>
      </c>
      <c r="O12496" t="n">
        <v>0</v>
      </c>
    </row>
    <row r="12497">
      <c r="A12497" s="8" t="n">
        <v>46233</v>
      </c>
      <c r="B12497" t="inlineStr">
        <is>
          <t>AS</t>
        </is>
      </c>
      <c r="C12497" s="9">
        <f>_xlfn.XLOOKUP(B12497,Carriers[Code],Carriers[Airline])</f>
        <v/>
      </c>
      <c r="D12497" t="n">
        <v>256</v>
      </c>
      <c r="E12497" t="inlineStr">
        <is>
          <t>SAN</t>
        </is>
      </c>
      <c r="F12497" s="10" t="n">
        <v>828</v>
      </c>
      <c r="G12497" t="inlineStr">
        <is>
          <t>0800-0859</t>
        </is>
      </c>
      <c r="H12497" s="9">
        <f>INT(F12497/100)</f>
        <v/>
      </c>
      <c r="I12497" t="n">
        <v>-6</v>
      </c>
      <c r="J12497" t="n">
        <v>0</v>
      </c>
      <c r="K12497" t="n">
        <v>-33</v>
      </c>
      <c r="L12497" t="n">
        <v>0</v>
      </c>
      <c r="M12497" t="n">
        <v>0</v>
      </c>
      <c r="O12497" t="n">
        <v>0</v>
      </c>
    </row>
    <row r="12498">
      <c r="A12498" s="8" t="n">
        <v>46233</v>
      </c>
      <c r="B12498" t="inlineStr">
        <is>
          <t>B6</t>
        </is>
      </c>
      <c r="C12498" s="9">
        <f>_xlfn.XLOOKUP(B12498,Carriers[Code],Carriers[Airline])</f>
        <v/>
      </c>
      <c r="D12498" t="n">
        <v>2355</v>
      </c>
      <c r="E12498" t="inlineStr">
        <is>
          <t>DCA</t>
        </is>
      </c>
      <c r="F12498" s="10" t="n">
        <v>829</v>
      </c>
      <c r="G12498" t="inlineStr">
        <is>
          <t>0800-0859</t>
        </is>
      </c>
      <c r="H12498" s="9">
        <f>INT(F12498/100)</f>
        <v/>
      </c>
      <c r="I12498" t="n">
        <v>-8</v>
      </c>
      <c r="J12498" t="n">
        <v>0</v>
      </c>
      <c r="K12498" t="n">
        <v>-16</v>
      </c>
      <c r="L12498" t="n">
        <v>0</v>
      </c>
      <c r="M12498" t="n">
        <v>0</v>
      </c>
      <c r="O12498" t="n">
        <v>0</v>
      </c>
    </row>
    <row r="12499">
      <c r="A12499" s="8" t="n">
        <v>46233</v>
      </c>
      <c r="B12499" t="inlineStr">
        <is>
          <t>B6</t>
        </is>
      </c>
      <c r="C12499" s="9">
        <f>_xlfn.XLOOKUP(B12499,Carriers[Code],Carriers[Airline])</f>
        <v/>
      </c>
      <c r="D12499" t="n">
        <v>1097</v>
      </c>
      <c r="E12499" t="inlineStr">
        <is>
          <t>ATL</t>
        </is>
      </c>
      <c r="F12499" s="10" t="n">
        <v>830</v>
      </c>
      <c r="G12499" t="inlineStr">
        <is>
          <t>0800-0859</t>
        </is>
      </c>
      <c r="H12499" s="9">
        <f>INT(F12499/100)</f>
        <v/>
      </c>
      <c r="M12499" t="n">
        <v>1</v>
      </c>
      <c r="N12499" t="inlineStr">
        <is>
          <t>C</t>
        </is>
      </c>
      <c r="O12499" t="n">
        <v>0</v>
      </c>
    </row>
    <row r="12500">
      <c r="A12500" s="8" t="n">
        <v>46233</v>
      </c>
      <c r="B12500" t="inlineStr">
        <is>
          <t>YX</t>
        </is>
      </c>
      <c r="C12500" s="9">
        <f>_xlfn.XLOOKUP(B12500,Carriers[Code],Carriers[Airline])</f>
        <v/>
      </c>
      <c r="D12500" t="n">
        <v>5674</v>
      </c>
      <c r="E12500" t="inlineStr">
        <is>
          <t>CLE</t>
        </is>
      </c>
      <c r="F12500" s="10" t="n">
        <v>830</v>
      </c>
      <c r="G12500" t="inlineStr">
        <is>
          <t>0800-0859</t>
        </is>
      </c>
      <c r="H12500" s="9">
        <f>INT(F12500/100)</f>
        <v/>
      </c>
      <c r="I12500" t="n">
        <v>84</v>
      </c>
      <c r="J12500" t="n">
        <v>1</v>
      </c>
      <c r="K12500" t="n">
        <v>66</v>
      </c>
      <c r="L12500" t="n">
        <v>1</v>
      </c>
      <c r="M12500" t="n">
        <v>0</v>
      </c>
      <c r="O12500" t="n">
        <v>0</v>
      </c>
      <c r="P12500" t="n">
        <v>66</v>
      </c>
      <c r="Q12500" t="n">
        <v>0</v>
      </c>
      <c r="R12500" t="n">
        <v>0</v>
      </c>
      <c r="S12500" t="n">
        <v>0</v>
      </c>
      <c r="T12500" t="n">
        <v>0</v>
      </c>
    </row>
    <row r="12501">
      <c r="A12501" s="8" t="n">
        <v>46233</v>
      </c>
      <c r="B12501" t="inlineStr">
        <is>
          <t>YX</t>
        </is>
      </c>
      <c r="C12501" s="9">
        <f>_xlfn.XLOOKUP(B12501,Carriers[Code],Carriers[Airline])</f>
        <v/>
      </c>
      <c r="D12501" t="n">
        <v>4635</v>
      </c>
      <c r="E12501" t="inlineStr">
        <is>
          <t>SYR</t>
        </is>
      </c>
      <c r="F12501" s="10" t="n">
        <v>836</v>
      </c>
      <c r="G12501" t="inlineStr">
        <is>
          <t>0800-0859</t>
        </is>
      </c>
      <c r="H12501" s="9">
        <f>INT(F12501/100)</f>
        <v/>
      </c>
      <c r="I12501" t="n">
        <v>-10</v>
      </c>
      <c r="J12501" t="n">
        <v>0</v>
      </c>
      <c r="K12501" t="n">
        <v>-23</v>
      </c>
      <c r="L12501" t="n">
        <v>0</v>
      </c>
      <c r="M12501" t="n">
        <v>0</v>
      </c>
      <c r="O12501" t="n">
        <v>0</v>
      </c>
    </row>
    <row r="12502">
      <c r="A12502" s="8" t="n">
        <v>46233</v>
      </c>
      <c r="B12502" t="inlineStr">
        <is>
          <t>B6</t>
        </is>
      </c>
      <c r="C12502" s="9">
        <f>_xlfn.XLOOKUP(B12502,Carriers[Code],Carriers[Airline])</f>
        <v/>
      </c>
      <c r="D12502" t="n">
        <v>1017</v>
      </c>
      <c r="E12502" t="inlineStr">
        <is>
          <t>JFK</t>
        </is>
      </c>
      <c r="F12502" s="10" t="n">
        <v>841</v>
      </c>
      <c r="G12502" t="inlineStr">
        <is>
          <t>0800-0859</t>
        </is>
      </c>
      <c r="H12502" s="9">
        <f>INT(F12502/100)</f>
        <v/>
      </c>
      <c r="I12502" t="n">
        <v>-5</v>
      </c>
      <c r="J12502" t="n">
        <v>0</v>
      </c>
      <c r="K12502" t="n">
        <v>-7</v>
      </c>
      <c r="L12502" t="n">
        <v>0</v>
      </c>
      <c r="M12502" t="n">
        <v>0</v>
      </c>
      <c r="O12502" t="n">
        <v>0</v>
      </c>
    </row>
    <row r="12503">
      <c r="A12503" s="8" t="n">
        <v>46233</v>
      </c>
      <c r="B12503" t="inlineStr">
        <is>
          <t>B6</t>
        </is>
      </c>
      <c r="C12503" s="9">
        <f>_xlfn.XLOOKUP(B12503,Carriers[Code],Carriers[Airline])</f>
        <v/>
      </c>
      <c r="D12503" t="n">
        <v>257</v>
      </c>
      <c r="E12503" t="inlineStr">
        <is>
          <t>BZN</t>
        </is>
      </c>
      <c r="F12503" s="10" t="n">
        <v>843</v>
      </c>
      <c r="G12503" t="inlineStr">
        <is>
          <t>0800-0859</t>
        </is>
      </c>
      <c r="H12503" s="9">
        <f>INT(F12503/100)</f>
        <v/>
      </c>
      <c r="I12503" t="n">
        <v>43</v>
      </c>
      <c r="J12503" t="n">
        <v>1</v>
      </c>
      <c r="K12503" t="n">
        <v>39</v>
      </c>
      <c r="L12503" t="n">
        <v>1</v>
      </c>
      <c r="M12503" t="n">
        <v>0</v>
      </c>
      <c r="O12503" t="n">
        <v>0</v>
      </c>
      <c r="P12503" t="n">
        <v>23</v>
      </c>
      <c r="Q12503" t="n">
        <v>0</v>
      </c>
      <c r="R12503" t="n">
        <v>0</v>
      </c>
      <c r="S12503" t="n">
        <v>0</v>
      </c>
      <c r="T12503" t="n">
        <v>16</v>
      </c>
    </row>
    <row r="12504">
      <c r="A12504" s="8" t="n">
        <v>46233</v>
      </c>
      <c r="B12504" t="inlineStr">
        <is>
          <t>YX</t>
        </is>
      </c>
      <c r="C12504" s="9">
        <f>_xlfn.XLOOKUP(B12504,Carriers[Code],Carriers[Airline])</f>
        <v/>
      </c>
      <c r="D12504" t="n">
        <v>5601</v>
      </c>
      <c r="E12504" t="inlineStr">
        <is>
          <t>CVG</t>
        </is>
      </c>
      <c r="F12504" s="10" t="n">
        <v>845</v>
      </c>
      <c r="G12504" t="inlineStr">
        <is>
          <t>0800-0859</t>
        </is>
      </c>
      <c r="H12504" s="9">
        <f>INT(F12504/100)</f>
        <v/>
      </c>
      <c r="I12504" t="n">
        <v>-8</v>
      </c>
      <c r="J12504" t="n">
        <v>0</v>
      </c>
      <c r="K12504" t="n">
        <v>-29</v>
      </c>
      <c r="L12504" t="n">
        <v>0</v>
      </c>
      <c r="M12504" t="n">
        <v>0</v>
      </c>
      <c r="O12504" t="n">
        <v>0</v>
      </c>
    </row>
    <row r="12505">
      <c r="A12505" s="8" t="n">
        <v>46233</v>
      </c>
      <c r="B12505" t="inlineStr">
        <is>
          <t>B6</t>
        </is>
      </c>
      <c r="C12505" s="9">
        <f>_xlfn.XLOOKUP(B12505,Carriers[Code],Carriers[Airline])</f>
        <v/>
      </c>
      <c r="D12505" t="n">
        <v>219</v>
      </c>
      <c r="E12505" t="inlineStr">
        <is>
          <t>SAN</t>
        </is>
      </c>
      <c r="F12505" s="10" t="n">
        <v>850</v>
      </c>
      <c r="G12505" t="inlineStr">
        <is>
          <t>0800-0859</t>
        </is>
      </c>
      <c r="H12505" s="9">
        <f>INT(F12505/100)</f>
        <v/>
      </c>
      <c r="I12505" t="n">
        <v>-10</v>
      </c>
      <c r="J12505" t="n">
        <v>0</v>
      </c>
      <c r="K12505" t="n">
        <v>-33</v>
      </c>
      <c r="L12505" t="n">
        <v>0</v>
      </c>
      <c r="M12505" t="n">
        <v>0</v>
      </c>
      <c r="O12505" t="n">
        <v>0</v>
      </c>
    </row>
    <row r="12506">
      <c r="A12506" s="8" t="n">
        <v>46233</v>
      </c>
      <c r="B12506" t="inlineStr">
        <is>
          <t>YX</t>
        </is>
      </c>
      <c r="C12506" s="9">
        <f>_xlfn.XLOOKUP(B12506,Carriers[Code],Carriers[Airline])</f>
        <v/>
      </c>
      <c r="D12506" t="n">
        <v>5597</v>
      </c>
      <c r="E12506" t="inlineStr">
        <is>
          <t>JAX</t>
        </is>
      </c>
      <c r="F12506" s="10" t="n">
        <v>850</v>
      </c>
      <c r="G12506" t="inlineStr">
        <is>
          <t>0800-0859</t>
        </is>
      </c>
      <c r="H12506" s="9">
        <f>INT(F12506/100)</f>
        <v/>
      </c>
      <c r="I12506" t="n">
        <v>-4</v>
      </c>
      <c r="J12506" t="n">
        <v>0</v>
      </c>
      <c r="K12506" t="n">
        <v>-13</v>
      </c>
      <c r="L12506" t="n">
        <v>0</v>
      </c>
      <c r="M12506" t="n">
        <v>0</v>
      </c>
      <c r="O12506" t="n">
        <v>0</v>
      </c>
    </row>
    <row r="12507">
      <c r="A12507" s="8" t="n">
        <v>46233</v>
      </c>
      <c r="B12507" t="inlineStr">
        <is>
          <t>DL</t>
        </is>
      </c>
      <c r="C12507" s="9">
        <f>_xlfn.XLOOKUP(B12507,Carriers[Code],Carriers[Airline])</f>
        <v/>
      </c>
      <c r="D12507" t="n">
        <v>1780</v>
      </c>
      <c r="E12507" t="inlineStr">
        <is>
          <t>SJU</t>
        </is>
      </c>
      <c r="F12507" s="10" t="n">
        <v>851</v>
      </c>
      <c r="G12507" t="inlineStr">
        <is>
          <t>0800-0859</t>
        </is>
      </c>
      <c r="H12507" s="9">
        <f>INT(F12507/100)</f>
        <v/>
      </c>
      <c r="I12507" t="n">
        <v>-4</v>
      </c>
      <c r="J12507" t="n">
        <v>0</v>
      </c>
      <c r="K12507" t="n">
        <v>10</v>
      </c>
      <c r="L12507" t="n">
        <v>0</v>
      </c>
      <c r="M12507" t="n">
        <v>0</v>
      </c>
      <c r="O12507" t="n">
        <v>0</v>
      </c>
    </row>
    <row r="12508">
      <c r="A12508" s="8" t="n">
        <v>46233</v>
      </c>
      <c r="B12508" t="inlineStr">
        <is>
          <t>B6</t>
        </is>
      </c>
      <c r="C12508" s="9">
        <f>_xlfn.XLOOKUP(B12508,Carriers[Code],Carriers[Airline])</f>
        <v/>
      </c>
      <c r="D12508" t="n">
        <v>1231</v>
      </c>
      <c r="E12508" t="inlineStr">
        <is>
          <t>VRB</t>
        </is>
      </c>
      <c r="F12508" s="10" t="n">
        <v>855</v>
      </c>
      <c r="G12508" t="inlineStr">
        <is>
          <t>0800-0859</t>
        </is>
      </c>
      <c r="H12508" s="9">
        <f>INT(F12508/100)</f>
        <v/>
      </c>
      <c r="M12508" t="n">
        <v>1</v>
      </c>
      <c r="N12508" t="inlineStr">
        <is>
          <t>A</t>
        </is>
      </c>
      <c r="O12508" t="n">
        <v>0</v>
      </c>
    </row>
    <row r="12509">
      <c r="A12509" s="8" t="n">
        <v>46233</v>
      </c>
      <c r="B12509" t="inlineStr">
        <is>
          <t>WN</t>
        </is>
      </c>
      <c r="C12509" s="9">
        <f>_xlfn.XLOOKUP(B12509,Carriers[Code],Carriers[Airline])</f>
        <v/>
      </c>
      <c r="D12509" t="n">
        <v>732</v>
      </c>
      <c r="E12509" t="inlineStr">
        <is>
          <t>BWI</t>
        </is>
      </c>
      <c r="F12509" s="10" t="n">
        <v>855</v>
      </c>
      <c r="G12509" t="inlineStr">
        <is>
          <t>0800-0859</t>
        </is>
      </c>
      <c r="H12509" s="9">
        <f>INT(F12509/100)</f>
        <v/>
      </c>
      <c r="I12509" t="n">
        <v>1</v>
      </c>
      <c r="J12509" t="n">
        <v>0</v>
      </c>
      <c r="K12509" t="n">
        <v>-22</v>
      </c>
      <c r="L12509" t="n">
        <v>0</v>
      </c>
      <c r="M12509" t="n">
        <v>0</v>
      </c>
      <c r="O12509" t="n">
        <v>0</v>
      </c>
    </row>
    <row r="12510">
      <c r="A12510" s="8" t="n">
        <v>46233</v>
      </c>
      <c r="B12510" t="inlineStr">
        <is>
          <t>YX</t>
        </is>
      </c>
      <c r="C12510" s="9">
        <f>_xlfn.XLOOKUP(B12510,Carriers[Code],Carriers[Airline])</f>
        <v/>
      </c>
      <c r="D12510" t="n">
        <v>5622</v>
      </c>
      <c r="E12510" t="inlineStr">
        <is>
          <t>RIC</t>
        </is>
      </c>
      <c r="F12510" s="10" t="n">
        <v>855</v>
      </c>
      <c r="G12510" t="inlineStr">
        <is>
          <t>0800-0859</t>
        </is>
      </c>
      <c r="H12510" s="9">
        <f>INT(F12510/100)</f>
        <v/>
      </c>
      <c r="I12510" t="n">
        <v>-1</v>
      </c>
      <c r="J12510" t="n">
        <v>0</v>
      </c>
      <c r="K12510" t="n">
        <v>-16</v>
      </c>
      <c r="L12510" t="n">
        <v>0</v>
      </c>
      <c r="M12510" t="n">
        <v>0</v>
      </c>
      <c r="O12510" t="n">
        <v>0</v>
      </c>
    </row>
    <row r="12511">
      <c r="A12511" s="8" t="n">
        <v>46233</v>
      </c>
      <c r="B12511" t="inlineStr">
        <is>
          <t>AA</t>
        </is>
      </c>
      <c r="C12511" s="9">
        <f>_xlfn.XLOOKUP(B12511,Carriers[Code],Carriers[Airline])</f>
        <v/>
      </c>
      <c r="D12511" t="n">
        <v>1239</v>
      </c>
      <c r="E12511" t="inlineStr">
        <is>
          <t>ORD</t>
        </is>
      </c>
      <c r="F12511" s="10" t="n">
        <v>858</v>
      </c>
      <c r="G12511" t="inlineStr">
        <is>
          <t>0800-0859</t>
        </is>
      </c>
      <c r="H12511" s="9">
        <f>INT(F12511/100)</f>
        <v/>
      </c>
      <c r="I12511" t="n">
        <v>-6</v>
      </c>
      <c r="J12511" t="n">
        <v>0</v>
      </c>
      <c r="K12511" t="n">
        <v>-35</v>
      </c>
      <c r="L12511" t="n">
        <v>0</v>
      </c>
      <c r="M12511" t="n">
        <v>0</v>
      </c>
      <c r="O12511" t="n">
        <v>0</v>
      </c>
    </row>
    <row r="12512">
      <c r="A12512" s="8" t="n">
        <v>46233</v>
      </c>
      <c r="B12512" t="inlineStr">
        <is>
          <t>AA</t>
        </is>
      </c>
      <c r="C12512" s="9">
        <f>_xlfn.XLOOKUP(B12512,Carriers[Code],Carriers[Airline])</f>
        <v/>
      </c>
      <c r="D12512" t="n">
        <v>2735</v>
      </c>
      <c r="E12512" t="inlineStr">
        <is>
          <t>MCO</t>
        </is>
      </c>
      <c r="F12512" s="10" t="n">
        <v>900</v>
      </c>
      <c r="G12512" t="inlineStr">
        <is>
          <t>0900-0959</t>
        </is>
      </c>
      <c r="H12512" s="9">
        <f>INT(F12512/100)</f>
        <v/>
      </c>
      <c r="I12512" t="n">
        <v>-2</v>
      </c>
      <c r="J12512" t="n">
        <v>0</v>
      </c>
      <c r="K12512" t="n">
        <v>-7</v>
      </c>
      <c r="L12512" t="n">
        <v>0</v>
      </c>
      <c r="M12512" t="n">
        <v>0</v>
      </c>
      <c r="O12512" t="n">
        <v>0</v>
      </c>
    </row>
    <row r="12513">
      <c r="A12513" s="8" t="n">
        <v>46233</v>
      </c>
      <c r="B12513" t="inlineStr">
        <is>
          <t>AS</t>
        </is>
      </c>
      <c r="C12513" s="9">
        <f>_xlfn.XLOOKUP(B12513,Carriers[Code],Carriers[Airline])</f>
        <v/>
      </c>
      <c r="D12513" t="n">
        <v>338</v>
      </c>
      <c r="E12513" t="inlineStr">
        <is>
          <t>SEA</t>
        </is>
      </c>
      <c r="F12513" s="10" t="n">
        <v>900</v>
      </c>
      <c r="G12513" t="inlineStr">
        <is>
          <t>0900-0959</t>
        </is>
      </c>
      <c r="H12513" s="9">
        <f>INT(F12513/100)</f>
        <v/>
      </c>
      <c r="I12513" t="n">
        <v>-2</v>
      </c>
      <c r="J12513" t="n">
        <v>0</v>
      </c>
      <c r="K12513" t="n">
        <v>-8</v>
      </c>
      <c r="L12513" t="n">
        <v>0</v>
      </c>
      <c r="M12513" t="n">
        <v>0</v>
      </c>
      <c r="O12513" t="n">
        <v>0</v>
      </c>
    </row>
    <row r="12514">
      <c r="A12514" s="8" t="n">
        <v>46233</v>
      </c>
      <c r="B12514" t="inlineStr">
        <is>
          <t>DL</t>
        </is>
      </c>
      <c r="C12514" s="9">
        <f>_xlfn.XLOOKUP(B12514,Carriers[Code],Carriers[Airline])</f>
        <v/>
      </c>
      <c r="D12514" t="n">
        <v>816</v>
      </c>
      <c r="E12514" t="inlineStr">
        <is>
          <t>SAT</t>
        </is>
      </c>
      <c r="F12514" s="10" t="n">
        <v>900</v>
      </c>
      <c r="G12514" t="inlineStr">
        <is>
          <t>0900-0959</t>
        </is>
      </c>
      <c r="H12514" s="9">
        <f>INT(F12514/100)</f>
        <v/>
      </c>
      <c r="I12514" t="n">
        <v>80</v>
      </c>
      <c r="J12514" t="n">
        <v>1</v>
      </c>
      <c r="K12514" t="n">
        <v>60</v>
      </c>
      <c r="L12514" t="n">
        <v>1</v>
      </c>
      <c r="M12514" t="n">
        <v>0</v>
      </c>
      <c r="O12514" t="n">
        <v>0</v>
      </c>
      <c r="P12514" t="n">
        <v>60</v>
      </c>
      <c r="Q12514" t="n">
        <v>0</v>
      </c>
      <c r="R12514" t="n">
        <v>0</v>
      </c>
      <c r="S12514" t="n">
        <v>0</v>
      </c>
      <c r="T12514" t="n">
        <v>0</v>
      </c>
    </row>
    <row r="12515">
      <c r="A12515" s="8" t="n">
        <v>46233</v>
      </c>
      <c r="B12515" t="inlineStr">
        <is>
          <t>YX</t>
        </is>
      </c>
      <c r="C12515" s="9">
        <f>_xlfn.XLOOKUP(B12515,Carriers[Code],Carriers[Airline])</f>
        <v/>
      </c>
      <c r="D12515" t="n">
        <v>5732</v>
      </c>
      <c r="E12515" t="inlineStr">
        <is>
          <t>LGA</t>
        </is>
      </c>
      <c r="F12515" s="10" t="n">
        <v>900</v>
      </c>
      <c r="G12515" t="inlineStr">
        <is>
          <t>0900-0959</t>
        </is>
      </c>
      <c r="H12515" s="9">
        <f>INT(F12515/100)</f>
        <v/>
      </c>
      <c r="I12515" t="n">
        <v>-5</v>
      </c>
      <c r="J12515" t="n">
        <v>0</v>
      </c>
      <c r="K12515" t="n">
        <v>14</v>
      </c>
      <c r="L12515" t="n">
        <v>0</v>
      </c>
      <c r="M12515" t="n">
        <v>0</v>
      </c>
      <c r="O12515" t="n">
        <v>0</v>
      </c>
    </row>
    <row r="12516">
      <c r="A12516" s="8" t="n">
        <v>46233</v>
      </c>
      <c r="B12516" t="inlineStr">
        <is>
          <t>AA</t>
        </is>
      </c>
      <c r="C12516" s="9">
        <f>_xlfn.XLOOKUP(B12516,Carriers[Code],Carriers[Airline])</f>
        <v/>
      </c>
      <c r="D12516" t="n">
        <v>479</v>
      </c>
      <c r="E12516" t="inlineStr">
        <is>
          <t>DFW</t>
        </is>
      </c>
      <c r="F12516" s="10" t="n">
        <v>901</v>
      </c>
      <c r="G12516" t="inlineStr">
        <is>
          <t>0900-0959</t>
        </is>
      </c>
      <c r="H12516" s="9">
        <f>INT(F12516/100)</f>
        <v/>
      </c>
      <c r="I12516" t="n">
        <v>-5</v>
      </c>
      <c r="J12516" t="n">
        <v>0</v>
      </c>
      <c r="K12516" t="n">
        <v>-34</v>
      </c>
      <c r="L12516" t="n">
        <v>0</v>
      </c>
      <c r="M12516" t="n">
        <v>0</v>
      </c>
      <c r="O12516" t="n">
        <v>0</v>
      </c>
    </row>
    <row r="12517">
      <c r="A12517" s="8" t="n">
        <v>46233</v>
      </c>
      <c r="B12517" t="inlineStr">
        <is>
          <t>B6</t>
        </is>
      </c>
      <c r="C12517" s="9">
        <f>_xlfn.XLOOKUP(B12517,Carriers[Code],Carriers[Airline])</f>
        <v/>
      </c>
      <c r="D12517" t="n">
        <v>21</v>
      </c>
      <c r="E12517" t="inlineStr">
        <is>
          <t>PBI</t>
        </is>
      </c>
      <c r="F12517" s="10" t="n">
        <v>902</v>
      </c>
      <c r="G12517" t="inlineStr">
        <is>
          <t>0900-0959</t>
        </is>
      </c>
      <c r="H12517" s="9">
        <f>INT(F12517/100)</f>
        <v/>
      </c>
      <c r="I12517" t="n">
        <v>3</v>
      </c>
      <c r="J12517" t="n">
        <v>0</v>
      </c>
      <c r="K12517" t="n">
        <v>-3</v>
      </c>
      <c r="L12517" t="n">
        <v>0</v>
      </c>
      <c r="M12517" t="n">
        <v>0</v>
      </c>
      <c r="O12517" t="n">
        <v>0</v>
      </c>
    </row>
    <row r="12518">
      <c r="A12518" s="8" t="n">
        <v>46233</v>
      </c>
      <c r="B12518" t="inlineStr">
        <is>
          <t>DL</t>
        </is>
      </c>
      <c r="C12518" s="9">
        <f>_xlfn.XLOOKUP(B12518,Carriers[Code],Carriers[Airline])</f>
        <v/>
      </c>
      <c r="D12518" t="n">
        <v>456</v>
      </c>
      <c r="E12518" t="inlineStr">
        <is>
          <t>ATL</t>
        </is>
      </c>
      <c r="F12518" s="10" t="n">
        <v>905</v>
      </c>
      <c r="G12518" t="inlineStr">
        <is>
          <t>0900-0959</t>
        </is>
      </c>
      <c r="H12518" s="9">
        <f>INT(F12518/100)</f>
        <v/>
      </c>
      <c r="I12518" t="n">
        <v>0</v>
      </c>
      <c r="J12518" t="n">
        <v>0</v>
      </c>
      <c r="K12518" t="n">
        <v>-12</v>
      </c>
      <c r="L12518" t="n">
        <v>0</v>
      </c>
      <c r="M12518" t="n">
        <v>0</v>
      </c>
      <c r="O12518" t="n">
        <v>0</v>
      </c>
    </row>
    <row r="12519">
      <c r="A12519" s="8" t="n">
        <v>46233</v>
      </c>
      <c r="B12519" t="inlineStr">
        <is>
          <t>YX</t>
        </is>
      </c>
      <c r="C12519" s="9">
        <f>_xlfn.XLOOKUP(B12519,Carriers[Code],Carriers[Airline])</f>
        <v/>
      </c>
      <c r="D12519" t="n">
        <v>5720</v>
      </c>
      <c r="E12519" t="inlineStr">
        <is>
          <t>JFK</t>
        </is>
      </c>
      <c r="F12519" s="10" t="n">
        <v>905</v>
      </c>
      <c r="G12519" t="inlineStr">
        <is>
          <t>0900-0959</t>
        </is>
      </c>
      <c r="H12519" s="9">
        <f>INT(F12519/100)</f>
        <v/>
      </c>
      <c r="I12519" t="n">
        <v>-4</v>
      </c>
      <c r="J12519" t="n">
        <v>0</v>
      </c>
      <c r="K12519" t="n">
        <v>-14</v>
      </c>
      <c r="L12519" t="n">
        <v>0</v>
      </c>
      <c r="M12519" t="n">
        <v>0</v>
      </c>
      <c r="O12519" t="n">
        <v>0</v>
      </c>
    </row>
    <row r="12520">
      <c r="A12520" s="8" t="n">
        <v>46233</v>
      </c>
      <c r="B12520" t="inlineStr">
        <is>
          <t>UA</t>
        </is>
      </c>
      <c r="C12520" s="9">
        <f>_xlfn.XLOOKUP(B12520,Carriers[Code],Carriers[Airline])</f>
        <v/>
      </c>
      <c r="D12520" t="n">
        <v>2002</v>
      </c>
      <c r="E12520" t="inlineStr">
        <is>
          <t>SFO</t>
        </is>
      </c>
      <c r="F12520" s="10" t="n">
        <v>907</v>
      </c>
      <c r="G12520" t="inlineStr">
        <is>
          <t>0900-0959</t>
        </is>
      </c>
      <c r="H12520" s="9">
        <f>INT(F12520/100)</f>
        <v/>
      </c>
      <c r="I12520" t="n">
        <v>23</v>
      </c>
      <c r="J12520" t="n">
        <v>1</v>
      </c>
      <c r="K12520" t="n">
        <v>10</v>
      </c>
      <c r="L12520" t="n">
        <v>0</v>
      </c>
      <c r="M12520" t="n">
        <v>0</v>
      </c>
      <c r="O12520" t="n">
        <v>0</v>
      </c>
    </row>
    <row r="12521">
      <c r="A12521" s="8" t="n">
        <v>46233</v>
      </c>
      <c r="B12521" t="inlineStr">
        <is>
          <t>YX</t>
        </is>
      </c>
      <c r="C12521" s="9">
        <f>_xlfn.XLOOKUP(B12521,Carriers[Code],Carriers[Airline])</f>
        <v/>
      </c>
      <c r="D12521" t="n">
        <v>5614</v>
      </c>
      <c r="E12521" t="inlineStr">
        <is>
          <t>MKE</t>
        </is>
      </c>
      <c r="F12521" s="10" t="n">
        <v>910</v>
      </c>
      <c r="G12521" t="inlineStr">
        <is>
          <t>0900-0959</t>
        </is>
      </c>
      <c r="H12521" s="9">
        <f>INT(F12521/100)</f>
        <v/>
      </c>
      <c r="I12521" t="n">
        <v>-4</v>
      </c>
      <c r="J12521" t="n">
        <v>0</v>
      </c>
      <c r="K12521" t="n">
        <v>-29</v>
      </c>
      <c r="L12521" t="n">
        <v>0</v>
      </c>
      <c r="M12521" t="n">
        <v>0</v>
      </c>
      <c r="O12521" t="n">
        <v>0</v>
      </c>
    </row>
    <row r="12522">
      <c r="A12522" s="8" t="n">
        <v>46233</v>
      </c>
      <c r="B12522" t="inlineStr">
        <is>
          <t>B6</t>
        </is>
      </c>
      <c r="C12522" s="9">
        <f>_xlfn.XLOOKUP(B12522,Carriers[Code],Carriers[Airline])</f>
        <v/>
      </c>
      <c r="D12522" t="n">
        <v>2033</v>
      </c>
      <c r="E12522" t="inlineStr">
        <is>
          <t>IAH</t>
        </is>
      </c>
      <c r="F12522" s="10" t="n">
        <v>915</v>
      </c>
      <c r="G12522" t="inlineStr">
        <is>
          <t>0900-0959</t>
        </is>
      </c>
      <c r="H12522" s="9">
        <f>INT(F12522/100)</f>
        <v/>
      </c>
      <c r="I12522" t="n">
        <v>-5</v>
      </c>
      <c r="J12522" t="n">
        <v>0</v>
      </c>
      <c r="K12522" t="n">
        <v>-15</v>
      </c>
      <c r="L12522" t="n">
        <v>0</v>
      </c>
      <c r="M12522" t="n">
        <v>0</v>
      </c>
      <c r="O12522" t="n">
        <v>0</v>
      </c>
    </row>
    <row r="12523">
      <c r="A12523" s="8" t="n">
        <v>46233</v>
      </c>
      <c r="B12523" t="inlineStr">
        <is>
          <t>DL</t>
        </is>
      </c>
      <c r="C12523" s="9">
        <f>_xlfn.XLOOKUP(B12523,Carriers[Code],Carriers[Airline])</f>
        <v/>
      </c>
      <c r="D12523" t="n">
        <v>1748</v>
      </c>
      <c r="E12523" t="inlineStr">
        <is>
          <t>DTW</t>
        </is>
      </c>
      <c r="F12523" s="10" t="n">
        <v>915</v>
      </c>
      <c r="G12523" t="inlineStr">
        <is>
          <t>0900-0959</t>
        </is>
      </c>
      <c r="H12523" s="9">
        <f>INT(F12523/100)</f>
        <v/>
      </c>
      <c r="I12523" t="n">
        <v>-4</v>
      </c>
      <c r="J12523" t="n">
        <v>0</v>
      </c>
      <c r="K12523" t="n">
        <v>-4</v>
      </c>
      <c r="L12523" t="n">
        <v>0</v>
      </c>
      <c r="M12523" t="n">
        <v>0</v>
      </c>
      <c r="O12523" t="n">
        <v>0</v>
      </c>
    </row>
    <row r="12524">
      <c r="A12524" s="8" t="n">
        <v>46233</v>
      </c>
      <c r="B12524" t="inlineStr">
        <is>
          <t>YX</t>
        </is>
      </c>
      <c r="C12524" s="9">
        <f>_xlfn.XLOOKUP(B12524,Carriers[Code],Carriers[Airline])</f>
        <v/>
      </c>
      <c r="D12524" t="n">
        <v>5693</v>
      </c>
      <c r="E12524" t="inlineStr">
        <is>
          <t>DCA</t>
        </is>
      </c>
      <c r="F12524" s="10" t="n">
        <v>915</v>
      </c>
      <c r="G12524" t="inlineStr">
        <is>
          <t>0900-0959</t>
        </is>
      </c>
      <c r="H12524" s="9">
        <f>INT(F12524/100)</f>
        <v/>
      </c>
      <c r="I12524" t="n">
        <v>21</v>
      </c>
      <c r="J12524" t="n">
        <v>1</v>
      </c>
      <c r="K12524" t="n">
        <v>14</v>
      </c>
      <c r="L12524" t="n">
        <v>0</v>
      </c>
      <c r="M12524" t="n">
        <v>0</v>
      </c>
      <c r="O12524" t="n">
        <v>0</v>
      </c>
    </row>
    <row r="12525">
      <c r="A12525" s="8" t="n">
        <v>46233</v>
      </c>
      <c r="B12525" t="inlineStr">
        <is>
          <t>B6</t>
        </is>
      </c>
      <c r="C12525" s="9">
        <f>_xlfn.XLOOKUP(B12525,Carriers[Code],Carriers[Airline])</f>
        <v/>
      </c>
      <c r="D12525" t="n">
        <v>385</v>
      </c>
      <c r="E12525" t="inlineStr">
        <is>
          <t>PIT</t>
        </is>
      </c>
      <c r="F12525" s="10" t="n">
        <v>916</v>
      </c>
      <c r="G12525" t="inlineStr">
        <is>
          <t>0900-0959</t>
        </is>
      </c>
      <c r="H12525" s="9">
        <f>INT(F12525/100)</f>
        <v/>
      </c>
      <c r="I12525" t="n">
        <v>5</v>
      </c>
      <c r="J12525" t="n">
        <v>0</v>
      </c>
      <c r="K12525" t="n">
        <v>0</v>
      </c>
      <c r="L12525" t="n">
        <v>0</v>
      </c>
      <c r="M12525" t="n">
        <v>0</v>
      </c>
      <c r="O12525" t="n">
        <v>0</v>
      </c>
    </row>
    <row r="12526">
      <c r="A12526" s="8" t="n">
        <v>46233</v>
      </c>
      <c r="B12526" t="inlineStr">
        <is>
          <t>AA</t>
        </is>
      </c>
      <c r="C12526" s="9">
        <f>_xlfn.XLOOKUP(B12526,Carriers[Code],Carriers[Airline])</f>
        <v/>
      </c>
      <c r="D12526" t="n">
        <v>1605</v>
      </c>
      <c r="E12526" t="inlineStr">
        <is>
          <t>DCA</t>
        </is>
      </c>
      <c r="F12526" s="10" t="n">
        <v>918</v>
      </c>
      <c r="G12526" t="inlineStr">
        <is>
          <t>0900-0959</t>
        </is>
      </c>
      <c r="H12526" s="9">
        <f>INT(F12526/100)</f>
        <v/>
      </c>
      <c r="I12526" t="n">
        <v>-8</v>
      </c>
      <c r="J12526" t="n">
        <v>0</v>
      </c>
      <c r="K12526" t="n">
        <v>-33</v>
      </c>
      <c r="L12526" t="n">
        <v>0</v>
      </c>
      <c r="M12526" t="n">
        <v>0</v>
      </c>
      <c r="O12526" t="n">
        <v>0</v>
      </c>
    </row>
    <row r="12527">
      <c r="A12527" s="8" t="n">
        <v>46233</v>
      </c>
      <c r="B12527" t="inlineStr">
        <is>
          <t>G4</t>
        </is>
      </c>
      <c r="C12527" s="9">
        <f>_xlfn.XLOOKUP(B12527,Carriers[Code],Carriers[Airline])</f>
        <v/>
      </c>
      <c r="D12527" t="n">
        <v>571</v>
      </c>
      <c r="E12527" t="inlineStr">
        <is>
          <t>GRR</t>
        </is>
      </c>
      <c r="F12527" s="10" t="n">
        <v>918</v>
      </c>
      <c r="G12527" t="inlineStr">
        <is>
          <t>0900-0959</t>
        </is>
      </c>
      <c r="H12527" s="9">
        <f>INT(F12527/100)</f>
        <v/>
      </c>
      <c r="I12527" t="n">
        <v>-1</v>
      </c>
      <c r="J12527" t="n">
        <v>0</v>
      </c>
      <c r="K12527" t="n">
        <v>-6</v>
      </c>
      <c r="L12527" t="n">
        <v>0</v>
      </c>
      <c r="M12527" t="n">
        <v>0</v>
      </c>
      <c r="O12527" t="n">
        <v>0</v>
      </c>
    </row>
    <row r="12528">
      <c r="A12528" s="8" t="n">
        <v>46233</v>
      </c>
      <c r="B12528" t="inlineStr">
        <is>
          <t>DL</t>
        </is>
      </c>
      <c r="C12528" s="9">
        <f>_xlfn.XLOOKUP(B12528,Carriers[Code],Carriers[Airline])</f>
        <v/>
      </c>
      <c r="D12528" t="n">
        <v>1245</v>
      </c>
      <c r="E12528" t="inlineStr">
        <is>
          <t>PBI</t>
        </is>
      </c>
      <c r="F12528" s="10" t="n">
        <v>920</v>
      </c>
      <c r="G12528" t="inlineStr">
        <is>
          <t>0900-0959</t>
        </is>
      </c>
      <c r="H12528" s="9">
        <f>INT(F12528/100)</f>
        <v/>
      </c>
      <c r="I12528" t="n">
        <v>-3</v>
      </c>
      <c r="J12528" t="n">
        <v>0</v>
      </c>
      <c r="K12528" t="n">
        <v>-2</v>
      </c>
      <c r="L12528" t="n">
        <v>0</v>
      </c>
      <c r="M12528" t="n">
        <v>0</v>
      </c>
      <c r="O12528" t="n">
        <v>0</v>
      </c>
    </row>
    <row r="12529">
      <c r="A12529" s="8" t="n">
        <v>46233</v>
      </c>
      <c r="B12529" t="inlineStr">
        <is>
          <t>YX</t>
        </is>
      </c>
      <c r="C12529" s="9">
        <f>_xlfn.XLOOKUP(B12529,Carriers[Code],Carriers[Airline])</f>
        <v/>
      </c>
      <c r="D12529" t="n">
        <v>5809</v>
      </c>
      <c r="E12529" t="inlineStr">
        <is>
          <t>ORF</t>
        </is>
      </c>
      <c r="F12529" s="10" t="n">
        <v>920</v>
      </c>
      <c r="G12529" t="inlineStr">
        <is>
          <t>0900-0959</t>
        </is>
      </c>
      <c r="H12529" s="9">
        <f>INT(F12529/100)</f>
        <v/>
      </c>
      <c r="I12529" t="n">
        <v>-10</v>
      </c>
      <c r="J12529" t="n">
        <v>0</v>
      </c>
      <c r="K12529" t="n">
        <v>-17</v>
      </c>
      <c r="L12529" t="n">
        <v>0</v>
      </c>
      <c r="M12529" t="n">
        <v>0</v>
      </c>
      <c r="O12529" t="n">
        <v>0</v>
      </c>
    </row>
    <row r="12530">
      <c r="A12530" s="8" t="n">
        <v>46233</v>
      </c>
      <c r="B12530" t="inlineStr">
        <is>
          <t>B6</t>
        </is>
      </c>
      <c r="C12530" s="9">
        <f>_xlfn.XLOOKUP(B12530,Carriers[Code],Carriers[Airline])</f>
        <v/>
      </c>
      <c r="D12530" t="n">
        <v>1324</v>
      </c>
      <c r="E12530" t="inlineStr">
        <is>
          <t>MVY</t>
        </is>
      </c>
      <c r="F12530" s="10" t="n">
        <v>921</v>
      </c>
      <c r="G12530" t="inlineStr">
        <is>
          <t>0900-0959</t>
        </is>
      </c>
      <c r="H12530" s="9">
        <f>INT(F12530/100)</f>
        <v/>
      </c>
      <c r="I12530" t="n">
        <v>1</v>
      </c>
      <c r="J12530" t="n">
        <v>0</v>
      </c>
      <c r="K12530" t="n">
        <v>-1</v>
      </c>
      <c r="L12530" t="n">
        <v>0</v>
      </c>
      <c r="M12530" t="n">
        <v>0</v>
      </c>
      <c r="O12530" t="n">
        <v>0</v>
      </c>
    </row>
    <row r="12531">
      <c r="A12531" s="8" t="n">
        <v>46233</v>
      </c>
      <c r="B12531" t="inlineStr">
        <is>
          <t>YX</t>
        </is>
      </c>
      <c r="C12531" s="9">
        <f>_xlfn.XLOOKUP(B12531,Carriers[Code],Carriers[Airline])</f>
        <v/>
      </c>
      <c r="D12531" t="n">
        <v>4666</v>
      </c>
      <c r="E12531" t="inlineStr">
        <is>
          <t>BUF</t>
        </is>
      </c>
      <c r="F12531" s="10" t="n">
        <v>921</v>
      </c>
      <c r="G12531" t="inlineStr">
        <is>
          <t>0900-0959</t>
        </is>
      </c>
      <c r="H12531" s="9">
        <f>INT(F12531/100)</f>
        <v/>
      </c>
      <c r="I12531" t="n">
        <v>-8</v>
      </c>
      <c r="J12531" t="n">
        <v>0</v>
      </c>
      <c r="K12531" t="n">
        <v>-35</v>
      </c>
      <c r="L12531" t="n">
        <v>0</v>
      </c>
      <c r="M12531" t="n">
        <v>0</v>
      </c>
      <c r="O12531" t="n">
        <v>0</v>
      </c>
    </row>
    <row r="12532">
      <c r="A12532" s="8" t="n">
        <v>46233</v>
      </c>
      <c r="B12532" t="inlineStr">
        <is>
          <t>UA</t>
        </is>
      </c>
      <c r="C12532" s="9">
        <f>_xlfn.XLOOKUP(B12532,Carriers[Code],Carriers[Airline])</f>
        <v/>
      </c>
      <c r="D12532" t="n">
        <v>2098</v>
      </c>
      <c r="E12532" t="inlineStr">
        <is>
          <t>IAD</t>
        </is>
      </c>
      <c r="F12532" s="10" t="n">
        <v>925</v>
      </c>
      <c r="G12532" t="inlineStr">
        <is>
          <t>0900-0959</t>
        </is>
      </c>
      <c r="H12532" s="9">
        <f>INT(F12532/100)</f>
        <v/>
      </c>
      <c r="I12532" t="n">
        <v>-1</v>
      </c>
      <c r="J12532" t="n">
        <v>0</v>
      </c>
      <c r="K12532" t="n">
        <v>-6</v>
      </c>
      <c r="L12532" t="n">
        <v>0</v>
      </c>
      <c r="M12532" t="n">
        <v>0</v>
      </c>
      <c r="O12532" t="n">
        <v>0</v>
      </c>
    </row>
    <row r="12533">
      <c r="A12533" s="8" t="n">
        <v>46233</v>
      </c>
      <c r="B12533" t="inlineStr">
        <is>
          <t>YX</t>
        </is>
      </c>
      <c r="C12533" s="9">
        <f>_xlfn.XLOOKUP(B12533,Carriers[Code],Carriers[Airline])</f>
        <v/>
      </c>
      <c r="D12533" t="n">
        <v>5615</v>
      </c>
      <c r="E12533" t="inlineStr">
        <is>
          <t>SDF</t>
        </is>
      </c>
      <c r="F12533" s="10" t="n">
        <v>926</v>
      </c>
      <c r="G12533" t="inlineStr">
        <is>
          <t>0900-0959</t>
        </is>
      </c>
      <c r="H12533" s="9">
        <f>INT(F12533/100)</f>
        <v/>
      </c>
      <c r="I12533" t="n">
        <v>67</v>
      </c>
      <c r="J12533" t="n">
        <v>1</v>
      </c>
      <c r="K12533" t="n">
        <v>39</v>
      </c>
      <c r="L12533" t="n">
        <v>1</v>
      </c>
      <c r="M12533" t="n">
        <v>0</v>
      </c>
      <c r="O12533" t="n">
        <v>0</v>
      </c>
      <c r="P12533" t="n">
        <v>39</v>
      </c>
      <c r="Q12533" t="n">
        <v>0</v>
      </c>
      <c r="R12533" t="n">
        <v>0</v>
      </c>
      <c r="S12533" t="n">
        <v>0</v>
      </c>
      <c r="T12533" t="n">
        <v>0</v>
      </c>
    </row>
    <row r="12534">
      <c r="A12534" s="8" t="n">
        <v>46233</v>
      </c>
      <c r="B12534" t="inlineStr">
        <is>
          <t>B6</t>
        </is>
      </c>
      <c r="C12534" s="9">
        <f>_xlfn.XLOOKUP(B12534,Carriers[Code],Carriers[Airline])</f>
        <v/>
      </c>
      <c r="D12534" t="n">
        <v>2352</v>
      </c>
      <c r="E12534" t="inlineStr">
        <is>
          <t>ACK</t>
        </is>
      </c>
      <c r="F12534" s="10" t="n">
        <v>930</v>
      </c>
      <c r="G12534" t="inlineStr">
        <is>
          <t>0900-0959</t>
        </is>
      </c>
      <c r="H12534" s="9">
        <f>INT(F12534/100)</f>
        <v/>
      </c>
      <c r="I12534" t="n">
        <v>-8</v>
      </c>
      <c r="J12534" t="n">
        <v>0</v>
      </c>
      <c r="K12534" t="n">
        <v>18</v>
      </c>
      <c r="L12534" t="n">
        <v>1</v>
      </c>
      <c r="M12534" t="n">
        <v>0</v>
      </c>
      <c r="O12534" t="n">
        <v>0</v>
      </c>
      <c r="P12534" t="n">
        <v>0</v>
      </c>
      <c r="Q12534" t="n">
        <v>0</v>
      </c>
      <c r="R12534" t="n">
        <v>18</v>
      </c>
      <c r="S12534" t="n">
        <v>0</v>
      </c>
      <c r="T12534" t="n">
        <v>0</v>
      </c>
    </row>
    <row r="12535">
      <c r="A12535" s="8" t="n">
        <v>46233</v>
      </c>
      <c r="B12535" t="inlineStr">
        <is>
          <t>UA</t>
        </is>
      </c>
      <c r="C12535" s="9">
        <f>_xlfn.XLOOKUP(B12535,Carriers[Code],Carriers[Airline])</f>
        <v/>
      </c>
      <c r="D12535" t="n">
        <v>1307</v>
      </c>
      <c r="E12535" t="inlineStr">
        <is>
          <t>EWR</t>
        </is>
      </c>
      <c r="F12535" s="10" t="n">
        <v>930</v>
      </c>
      <c r="G12535" t="inlineStr">
        <is>
          <t>0900-0959</t>
        </is>
      </c>
      <c r="H12535" s="9">
        <f>INT(F12535/100)</f>
        <v/>
      </c>
      <c r="I12535" t="n">
        <v>-9</v>
      </c>
      <c r="J12535" t="n">
        <v>0</v>
      </c>
      <c r="K12535" t="n">
        <v>-11</v>
      </c>
      <c r="L12535" t="n">
        <v>0</v>
      </c>
      <c r="M12535" t="n">
        <v>0</v>
      </c>
      <c r="O12535" t="n">
        <v>0</v>
      </c>
    </row>
    <row r="12536">
      <c r="A12536" s="8" t="n">
        <v>46233</v>
      </c>
      <c r="B12536" t="inlineStr">
        <is>
          <t>YX</t>
        </is>
      </c>
      <c r="C12536" s="9">
        <f>_xlfn.XLOOKUP(B12536,Carriers[Code],Carriers[Airline])</f>
        <v/>
      </c>
      <c r="D12536" t="n">
        <v>4708</v>
      </c>
      <c r="E12536" t="inlineStr">
        <is>
          <t>ACK</t>
        </is>
      </c>
      <c r="F12536" s="10" t="n">
        <v>935</v>
      </c>
      <c r="G12536" t="inlineStr">
        <is>
          <t>0900-0959</t>
        </is>
      </c>
      <c r="H12536" s="9">
        <f>INT(F12536/100)</f>
        <v/>
      </c>
      <c r="I12536" t="n">
        <v>97</v>
      </c>
      <c r="J12536" t="n">
        <v>1</v>
      </c>
      <c r="K12536" t="n">
        <v>76</v>
      </c>
      <c r="L12536" t="n">
        <v>1</v>
      </c>
      <c r="M12536" t="n">
        <v>0</v>
      </c>
      <c r="O12536" t="n">
        <v>0</v>
      </c>
      <c r="P12536" t="n">
        <v>0</v>
      </c>
      <c r="Q12536" t="n">
        <v>0</v>
      </c>
      <c r="R12536" t="n">
        <v>0</v>
      </c>
      <c r="S12536" t="n">
        <v>0</v>
      </c>
      <c r="T12536" t="n">
        <v>76</v>
      </c>
    </row>
    <row r="12537">
      <c r="A12537" s="8" t="n">
        <v>46233</v>
      </c>
      <c r="B12537" t="inlineStr">
        <is>
          <t>AA</t>
        </is>
      </c>
      <c r="C12537" s="9">
        <f>_xlfn.XLOOKUP(B12537,Carriers[Code],Carriers[Airline])</f>
        <v/>
      </c>
      <c r="D12537" t="n">
        <v>3225</v>
      </c>
      <c r="E12537" t="inlineStr">
        <is>
          <t>PHL</t>
        </is>
      </c>
      <c r="F12537" s="10" t="n">
        <v>937</v>
      </c>
      <c r="G12537" t="inlineStr">
        <is>
          <t>0900-0959</t>
        </is>
      </c>
      <c r="H12537" s="9">
        <f>INT(F12537/100)</f>
        <v/>
      </c>
      <c r="I12537" t="n">
        <v>-6</v>
      </c>
      <c r="J12537" t="n">
        <v>0</v>
      </c>
      <c r="K12537" t="n">
        <v>-16</v>
      </c>
      <c r="L12537" t="n">
        <v>0</v>
      </c>
      <c r="M12537" t="n">
        <v>0</v>
      </c>
      <c r="O12537" t="n">
        <v>0</v>
      </c>
    </row>
    <row r="12538">
      <c r="A12538" s="8" t="n">
        <v>46233</v>
      </c>
      <c r="B12538" t="inlineStr">
        <is>
          <t>UA</t>
        </is>
      </c>
      <c r="C12538" s="9">
        <f>_xlfn.XLOOKUP(B12538,Carriers[Code],Carriers[Airline])</f>
        <v/>
      </c>
      <c r="D12538" t="n">
        <v>662</v>
      </c>
      <c r="E12538" t="inlineStr">
        <is>
          <t>DEN</t>
        </is>
      </c>
      <c r="F12538" s="10" t="n">
        <v>940</v>
      </c>
      <c r="G12538" t="inlineStr">
        <is>
          <t>0900-0959</t>
        </is>
      </c>
      <c r="H12538" s="9">
        <f>INT(F12538/100)</f>
        <v/>
      </c>
      <c r="I12538" t="n">
        <v>-7</v>
      </c>
      <c r="J12538" t="n">
        <v>0</v>
      </c>
      <c r="K12538" t="n">
        <v>-22</v>
      </c>
      <c r="L12538" t="n">
        <v>0</v>
      </c>
      <c r="M12538" t="n">
        <v>0</v>
      </c>
      <c r="O12538" t="n">
        <v>0</v>
      </c>
    </row>
    <row r="12539">
      <c r="A12539" s="8" t="n">
        <v>46233</v>
      </c>
      <c r="B12539" t="inlineStr">
        <is>
          <t>B6</t>
        </is>
      </c>
      <c r="C12539" s="9">
        <f>_xlfn.XLOOKUP(B12539,Carriers[Code],Carriers[Airline])</f>
        <v/>
      </c>
      <c r="D12539" t="n">
        <v>267</v>
      </c>
      <c r="E12539" t="inlineStr">
        <is>
          <t>CHS</t>
        </is>
      </c>
      <c r="F12539" s="10" t="n">
        <v>945</v>
      </c>
      <c r="G12539" t="inlineStr">
        <is>
          <t>0900-0959</t>
        </is>
      </c>
      <c r="H12539" s="9">
        <f>INT(F12539/100)</f>
        <v/>
      </c>
      <c r="I12539" t="n">
        <v>169</v>
      </c>
      <c r="J12539" t="n">
        <v>1</v>
      </c>
      <c r="K12539" t="n">
        <v>162</v>
      </c>
      <c r="L12539" t="n">
        <v>1</v>
      </c>
      <c r="M12539" t="n">
        <v>0</v>
      </c>
      <c r="O12539" t="n">
        <v>0</v>
      </c>
      <c r="P12539" t="n">
        <v>0</v>
      </c>
      <c r="Q12539" t="n">
        <v>0</v>
      </c>
      <c r="R12539" t="n">
        <v>19</v>
      </c>
      <c r="S12539" t="n">
        <v>0</v>
      </c>
      <c r="T12539" t="n">
        <v>143</v>
      </c>
    </row>
    <row r="12540">
      <c r="A12540" s="8" t="n">
        <v>46233</v>
      </c>
      <c r="B12540" t="inlineStr">
        <is>
          <t>B6</t>
        </is>
      </c>
      <c r="C12540" s="9">
        <f>_xlfn.XLOOKUP(B12540,Carriers[Code],Carriers[Airline])</f>
        <v/>
      </c>
      <c r="D12540" t="n">
        <v>1833</v>
      </c>
      <c r="E12540" t="inlineStr">
        <is>
          <t>SFO</t>
        </is>
      </c>
      <c r="F12540" s="10" t="n">
        <v>950</v>
      </c>
      <c r="G12540" t="inlineStr">
        <is>
          <t>0900-0959</t>
        </is>
      </c>
      <c r="H12540" s="9">
        <f>INT(F12540/100)</f>
        <v/>
      </c>
      <c r="I12540" t="n">
        <v>225</v>
      </c>
      <c r="J12540" t="n">
        <v>1</v>
      </c>
      <c r="K12540" t="n">
        <v>219</v>
      </c>
      <c r="L12540" t="n">
        <v>1</v>
      </c>
      <c r="M12540" t="n">
        <v>0</v>
      </c>
      <c r="O12540" t="n">
        <v>0</v>
      </c>
      <c r="P12540" t="n">
        <v>160</v>
      </c>
      <c r="Q12540" t="n">
        <v>0</v>
      </c>
      <c r="R12540" t="n">
        <v>59</v>
      </c>
      <c r="S12540" t="n">
        <v>0</v>
      </c>
      <c r="T12540" t="n">
        <v>0</v>
      </c>
    </row>
    <row r="12541">
      <c r="A12541" s="8" t="n">
        <v>46233</v>
      </c>
      <c r="B12541" t="inlineStr">
        <is>
          <t>UA</t>
        </is>
      </c>
      <c r="C12541" s="9">
        <f>_xlfn.XLOOKUP(B12541,Carriers[Code],Carriers[Airline])</f>
        <v/>
      </c>
      <c r="D12541" t="n">
        <v>1349</v>
      </c>
      <c r="E12541" t="inlineStr">
        <is>
          <t>ORD</t>
        </is>
      </c>
      <c r="F12541" s="10" t="n">
        <v>950</v>
      </c>
      <c r="G12541" t="inlineStr">
        <is>
          <t>0900-0959</t>
        </is>
      </c>
      <c r="H12541" s="9">
        <f>INT(F12541/100)</f>
        <v/>
      </c>
      <c r="I12541" t="n">
        <v>-1</v>
      </c>
      <c r="J12541" t="n">
        <v>0</v>
      </c>
      <c r="K12541" t="n">
        <v>-33</v>
      </c>
      <c r="L12541" t="n">
        <v>0</v>
      </c>
      <c r="M12541" t="n">
        <v>0</v>
      </c>
      <c r="O12541" t="n">
        <v>0</v>
      </c>
    </row>
    <row r="12542">
      <c r="A12542" s="8" t="n">
        <v>46233</v>
      </c>
      <c r="B12542" t="inlineStr">
        <is>
          <t>B6</t>
        </is>
      </c>
      <c r="C12542" s="9">
        <f>_xlfn.XLOOKUP(B12542,Carriers[Code],Carriers[Airline])</f>
        <v/>
      </c>
      <c r="D12542" t="n">
        <v>395</v>
      </c>
      <c r="E12542" t="inlineStr">
        <is>
          <t>PDX</t>
        </is>
      </c>
      <c r="F12542" s="10" t="n">
        <v>955</v>
      </c>
      <c r="G12542" t="inlineStr">
        <is>
          <t>0900-0959</t>
        </is>
      </c>
      <c r="H12542" s="9">
        <f>INT(F12542/100)</f>
        <v/>
      </c>
      <c r="M12542" t="n">
        <v>1</v>
      </c>
      <c r="N12542" t="inlineStr">
        <is>
          <t>A</t>
        </is>
      </c>
      <c r="O12542" t="n">
        <v>0</v>
      </c>
    </row>
    <row r="12543">
      <c r="A12543" s="8" t="n">
        <v>46233</v>
      </c>
      <c r="B12543" t="inlineStr">
        <is>
          <t>MQ</t>
        </is>
      </c>
      <c r="C12543" s="9">
        <f>_xlfn.XLOOKUP(B12543,Carriers[Code],Carriers[Airline])</f>
        <v/>
      </c>
      <c r="D12543" t="n">
        <v>4171</v>
      </c>
      <c r="E12543" t="inlineStr">
        <is>
          <t>ROC</t>
        </is>
      </c>
      <c r="F12543" s="10" t="n">
        <v>955</v>
      </c>
      <c r="G12543" t="inlineStr">
        <is>
          <t>0900-0959</t>
        </is>
      </c>
      <c r="H12543" s="9">
        <f>INT(F12543/100)</f>
        <v/>
      </c>
      <c r="I12543" t="n">
        <v>-7</v>
      </c>
      <c r="J12543" t="n">
        <v>0</v>
      </c>
      <c r="K12543" t="n">
        <v>-31</v>
      </c>
      <c r="L12543" t="n">
        <v>0</v>
      </c>
      <c r="M12543" t="n">
        <v>0</v>
      </c>
      <c r="O12543" t="n">
        <v>0</v>
      </c>
    </row>
    <row r="12544">
      <c r="A12544" s="8" t="n">
        <v>46233</v>
      </c>
      <c r="B12544" t="inlineStr">
        <is>
          <t>DL</t>
        </is>
      </c>
      <c r="C12544" s="9">
        <f>_xlfn.XLOOKUP(B12544,Carriers[Code],Carriers[Airline])</f>
        <v/>
      </c>
      <c r="D12544" t="n">
        <v>2118</v>
      </c>
      <c r="E12544" t="inlineStr">
        <is>
          <t>RDU</t>
        </is>
      </c>
      <c r="F12544" s="10" t="n">
        <v>1000</v>
      </c>
      <c r="G12544" t="inlineStr">
        <is>
          <t>1000-1059</t>
        </is>
      </c>
      <c r="H12544" s="9">
        <f>INT(F12544/100)</f>
        <v/>
      </c>
      <c r="I12544" t="n">
        <v>-11</v>
      </c>
      <c r="J12544" t="n">
        <v>0</v>
      </c>
      <c r="K12544" t="n">
        <v>-8</v>
      </c>
      <c r="L12544" t="n">
        <v>0</v>
      </c>
      <c r="M12544" t="n">
        <v>0</v>
      </c>
      <c r="O12544" t="n">
        <v>0</v>
      </c>
    </row>
    <row r="12545">
      <c r="A12545" s="8" t="n">
        <v>46233</v>
      </c>
      <c r="B12545" t="inlineStr">
        <is>
          <t>YX</t>
        </is>
      </c>
      <c r="C12545" s="9">
        <f>_xlfn.XLOOKUP(B12545,Carriers[Code],Carriers[Airline])</f>
        <v/>
      </c>
      <c r="D12545" t="n">
        <v>5744</v>
      </c>
      <c r="E12545" t="inlineStr">
        <is>
          <t>LGA</t>
        </is>
      </c>
      <c r="F12545" s="10" t="n">
        <v>1000</v>
      </c>
      <c r="G12545" t="inlineStr">
        <is>
          <t>1000-1059</t>
        </is>
      </c>
      <c r="H12545" s="9">
        <f>INT(F12545/100)</f>
        <v/>
      </c>
      <c r="I12545" t="n">
        <v>47</v>
      </c>
      <c r="J12545" t="n">
        <v>1</v>
      </c>
      <c r="K12545" t="n">
        <v>57</v>
      </c>
      <c r="L12545" t="n">
        <v>1</v>
      </c>
      <c r="M12545" t="n">
        <v>0</v>
      </c>
      <c r="O12545" t="n">
        <v>0</v>
      </c>
      <c r="P12545" t="n">
        <v>47</v>
      </c>
      <c r="Q12545" t="n">
        <v>0</v>
      </c>
      <c r="R12545" t="n">
        <v>10</v>
      </c>
      <c r="S12545" t="n">
        <v>0</v>
      </c>
      <c r="T12545" t="n">
        <v>0</v>
      </c>
    </row>
    <row r="12546">
      <c r="A12546" s="8" t="n">
        <v>46233</v>
      </c>
      <c r="B12546" t="inlineStr">
        <is>
          <t>AA</t>
        </is>
      </c>
      <c r="C12546" s="9">
        <f>_xlfn.XLOOKUP(B12546,Carriers[Code],Carriers[Airline])</f>
        <v/>
      </c>
      <c r="D12546" t="n">
        <v>377</v>
      </c>
      <c r="E12546" t="inlineStr">
        <is>
          <t>PHX</t>
        </is>
      </c>
      <c r="F12546" s="10" t="n">
        <v>1004</v>
      </c>
      <c r="G12546" t="inlineStr">
        <is>
          <t>1000-1059</t>
        </is>
      </c>
      <c r="H12546" s="9">
        <f>INT(F12546/100)</f>
        <v/>
      </c>
      <c r="I12546" t="n">
        <v>-7</v>
      </c>
      <c r="J12546" t="n">
        <v>0</v>
      </c>
      <c r="K12546" t="n">
        <v>-24</v>
      </c>
      <c r="L12546" t="n">
        <v>0</v>
      </c>
      <c r="M12546" t="n">
        <v>0</v>
      </c>
      <c r="O12546" t="n">
        <v>0</v>
      </c>
    </row>
    <row r="12547">
      <c r="A12547" s="8" t="n">
        <v>46233</v>
      </c>
      <c r="B12547" t="inlineStr">
        <is>
          <t>F9</t>
        </is>
      </c>
      <c r="C12547" s="9">
        <f>_xlfn.XLOOKUP(B12547,Carriers[Code],Carriers[Airline])</f>
        <v/>
      </c>
      <c r="D12547" t="n">
        <v>1977</v>
      </c>
      <c r="E12547" t="inlineStr">
        <is>
          <t>MCO</t>
        </is>
      </c>
      <c r="F12547" s="10" t="n">
        <v>1004</v>
      </c>
      <c r="G12547" t="inlineStr">
        <is>
          <t>1000-1059</t>
        </is>
      </c>
      <c r="H12547" s="9">
        <f>INT(F12547/100)</f>
        <v/>
      </c>
      <c r="I12547" t="n">
        <v>214</v>
      </c>
      <c r="J12547" t="n">
        <v>1</v>
      </c>
      <c r="K12547" t="n">
        <v>203</v>
      </c>
      <c r="L12547" t="n">
        <v>1</v>
      </c>
      <c r="M12547" t="n">
        <v>0</v>
      </c>
      <c r="O12547" t="n">
        <v>0</v>
      </c>
      <c r="P12547" t="n">
        <v>0</v>
      </c>
      <c r="Q12547" t="n">
        <v>0</v>
      </c>
      <c r="R12547" t="n">
        <v>203</v>
      </c>
      <c r="S12547" t="n">
        <v>0</v>
      </c>
      <c r="T12547" t="n">
        <v>0</v>
      </c>
    </row>
    <row r="12548">
      <c r="A12548" s="8" t="n">
        <v>46233</v>
      </c>
      <c r="B12548" t="inlineStr">
        <is>
          <t>YX</t>
        </is>
      </c>
      <c r="C12548" s="9">
        <f>_xlfn.XLOOKUP(B12548,Carriers[Code],Carriers[Airline])</f>
        <v/>
      </c>
      <c r="D12548" t="n">
        <v>5630</v>
      </c>
      <c r="E12548" t="inlineStr">
        <is>
          <t>CLT</t>
        </is>
      </c>
      <c r="F12548" s="10" t="n">
        <v>1005</v>
      </c>
      <c r="G12548" t="inlineStr">
        <is>
          <t>1000-1059</t>
        </is>
      </c>
      <c r="H12548" s="9">
        <f>INT(F12548/100)</f>
        <v/>
      </c>
      <c r="I12548" t="n">
        <v>-3</v>
      </c>
      <c r="J12548" t="n">
        <v>0</v>
      </c>
      <c r="K12548" t="n">
        <v>-19</v>
      </c>
      <c r="L12548" t="n">
        <v>0</v>
      </c>
      <c r="M12548" t="n">
        <v>0</v>
      </c>
      <c r="O12548" t="n">
        <v>0</v>
      </c>
    </row>
    <row r="12549">
      <c r="A12549" s="8" t="n">
        <v>46233</v>
      </c>
      <c r="B12549" t="inlineStr">
        <is>
          <t>B6</t>
        </is>
      </c>
      <c r="C12549" s="9">
        <f>_xlfn.XLOOKUP(B12549,Carriers[Code],Carriers[Airline])</f>
        <v/>
      </c>
      <c r="D12549" t="n">
        <v>861</v>
      </c>
      <c r="E12549" t="inlineStr">
        <is>
          <t>SJU</t>
        </is>
      </c>
      <c r="F12549" s="10" t="n">
        <v>1010</v>
      </c>
      <c r="G12549" t="inlineStr">
        <is>
          <t>1000-1059</t>
        </is>
      </c>
      <c r="H12549" s="9">
        <f>INT(F12549/100)</f>
        <v/>
      </c>
      <c r="I12549" t="n">
        <v>41</v>
      </c>
      <c r="J12549" t="n">
        <v>1</v>
      </c>
      <c r="K12549" t="n">
        <v>47</v>
      </c>
      <c r="L12549" t="n">
        <v>1</v>
      </c>
      <c r="M12549" t="n">
        <v>0</v>
      </c>
      <c r="O12549" t="n">
        <v>0</v>
      </c>
      <c r="P12549" t="n">
        <v>41</v>
      </c>
      <c r="Q12549" t="n">
        <v>0</v>
      </c>
      <c r="R12549" t="n">
        <v>6</v>
      </c>
      <c r="S12549" t="n">
        <v>0</v>
      </c>
      <c r="T12549" t="n">
        <v>0</v>
      </c>
    </row>
    <row r="12550">
      <c r="A12550" s="8" t="n">
        <v>46233</v>
      </c>
      <c r="B12550" t="inlineStr">
        <is>
          <t>YX</t>
        </is>
      </c>
      <c r="C12550" s="9">
        <f>_xlfn.XLOOKUP(B12550,Carriers[Code],Carriers[Airline])</f>
        <v/>
      </c>
      <c r="D12550" t="n">
        <v>4516</v>
      </c>
      <c r="E12550" t="inlineStr">
        <is>
          <t>TVC</t>
        </is>
      </c>
      <c r="F12550" s="10" t="n">
        <v>1010</v>
      </c>
      <c r="G12550" t="inlineStr">
        <is>
          <t>1000-1059</t>
        </is>
      </c>
      <c r="H12550" s="9">
        <f>INT(F12550/100)</f>
        <v/>
      </c>
      <c r="I12550" t="n">
        <v>-7</v>
      </c>
      <c r="J12550" t="n">
        <v>0</v>
      </c>
      <c r="K12550" t="n">
        <v>-11</v>
      </c>
      <c r="L12550" t="n">
        <v>0</v>
      </c>
      <c r="M12550" t="n">
        <v>0</v>
      </c>
      <c r="O12550" t="n">
        <v>0</v>
      </c>
    </row>
    <row r="12551">
      <c r="A12551" s="8" t="n">
        <v>46233</v>
      </c>
      <c r="B12551" t="inlineStr">
        <is>
          <t>DL</t>
        </is>
      </c>
      <c r="C12551" s="9">
        <f>_xlfn.XLOOKUP(B12551,Carriers[Code],Carriers[Airline])</f>
        <v/>
      </c>
      <c r="D12551" t="n">
        <v>860</v>
      </c>
      <c r="E12551" t="inlineStr">
        <is>
          <t>SFO</t>
        </is>
      </c>
      <c r="F12551" s="10" t="n">
        <v>1011</v>
      </c>
      <c r="G12551" t="inlineStr">
        <is>
          <t>1000-1059</t>
        </is>
      </c>
      <c r="H12551" s="9">
        <f>INT(F12551/100)</f>
        <v/>
      </c>
      <c r="I12551" t="n">
        <v>9</v>
      </c>
      <c r="J12551" t="n">
        <v>0</v>
      </c>
      <c r="K12551" t="n">
        <v>-4</v>
      </c>
      <c r="L12551" t="n">
        <v>0</v>
      </c>
      <c r="M12551" t="n">
        <v>0</v>
      </c>
      <c r="O12551" t="n">
        <v>0</v>
      </c>
    </row>
    <row r="12552">
      <c r="A12552" s="8" t="n">
        <v>46233</v>
      </c>
      <c r="B12552" t="inlineStr">
        <is>
          <t>AA</t>
        </is>
      </c>
      <c r="C12552" s="9">
        <f>_xlfn.XLOOKUP(B12552,Carriers[Code],Carriers[Airline])</f>
        <v/>
      </c>
      <c r="D12552" t="n">
        <v>1548</v>
      </c>
      <c r="E12552" t="inlineStr">
        <is>
          <t>CLT</t>
        </is>
      </c>
      <c r="F12552" s="10" t="n">
        <v>1013</v>
      </c>
      <c r="G12552" t="inlineStr">
        <is>
          <t>1000-1059</t>
        </is>
      </c>
      <c r="H12552" s="9">
        <f>INT(F12552/100)</f>
        <v/>
      </c>
      <c r="I12552" t="n">
        <v>-5</v>
      </c>
      <c r="J12552" t="n">
        <v>0</v>
      </c>
      <c r="K12552" t="n">
        <v>-16</v>
      </c>
      <c r="L12552" t="n">
        <v>0</v>
      </c>
      <c r="M12552" t="n">
        <v>0</v>
      </c>
      <c r="O12552" t="n">
        <v>0</v>
      </c>
    </row>
    <row r="12553">
      <c r="A12553" s="8" t="n">
        <v>46233</v>
      </c>
      <c r="B12553" t="inlineStr">
        <is>
          <t>DL</t>
        </is>
      </c>
      <c r="C12553" s="9">
        <f>_xlfn.XLOOKUP(B12553,Carriers[Code],Carriers[Airline])</f>
        <v/>
      </c>
      <c r="D12553" t="n">
        <v>385</v>
      </c>
      <c r="E12553" t="inlineStr">
        <is>
          <t>ATL</t>
        </is>
      </c>
      <c r="F12553" s="10" t="n">
        <v>1015</v>
      </c>
      <c r="G12553" t="inlineStr">
        <is>
          <t>1000-1059</t>
        </is>
      </c>
      <c r="H12553" s="9">
        <f>INT(F12553/100)</f>
        <v/>
      </c>
      <c r="I12553" t="n">
        <v>-6</v>
      </c>
      <c r="J12553" t="n">
        <v>0</v>
      </c>
      <c r="K12553" t="n">
        <v>-32</v>
      </c>
      <c r="L12553" t="n">
        <v>0</v>
      </c>
      <c r="M12553" t="n">
        <v>0</v>
      </c>
      <c r="O12553" t="n">
        <v>0</v>
      </c>
    </row>
    <row r="12554">
      <c r="A12554" s="8" t="n">
        <v>46233</v>
      </c>
      <c r="B12554" t="inlineStr">
        <is>
          <t>B6</t>
        </is>
      </c>
      <c r="C12554" s="9">
        <f>_xlfn.XLOOKUP(B12554,Carriers[Code],Carriers[Airline])</f>
        <v/>
      </c>
      <c r="D12554" t="n">
        <v>1055</v>
      </c>
      <c r="E12554" t="inlineStr">
        <is>
          <t>DCA</t>
        </is>
      </c>
      <c r="F12554" s="10" t="n">
        <v>1020</v>
      </c>
      <c r="G12554" t="inlineStr">
        <is>
          <t>1000-1059</t>
        </is>
      </c>
      <c r="H12554" s="9">
        <f>INT(F12554/100)</f>
        <v/>
      </c>
      <c r="I12554" t="n">
        <v>10</v>
      </c>
      <c r="J12554" t="n">
        <v>0</v>
      </c>
      <c r="K12554" t="n">
        <v>-3</v>
      </c>
      <c r="L12554" t="n">
        <v>0</v>
      </c>
      <c r="M12554" t="n">
        <v>0</v>
      </c>
      <c r="O12554" t="n">
        <v>0</v>
      </c>
    </row>
    <row r="12555">
      <c r="A12555" s="8" t="n">
        <v>46233</v>
      </c>
      <c r="B12555" t="inlineStr">
        <is>
          <t>YX</t>
        </is>
      </c>
      <c r="C12555" s="9">
        <f>_xlfn.XLOOKUP(B12555,Carriers[Code],Carriers[Airline])</f>
        <v/>
      </c>
      <c r="D12555" t="n">
        <v>5592</v>
      </c>
      <c r="E12555" t="inlineStr">
        <is>
          <t>DCA</t>
        </is>
      </c>
      <c r="F12555" s="10" t="n">
        <v>1020</v>
      </c>
      <c r="G12555" t="inlineStr">
        <is>
          <t>1000-1059</t>
        </is>
      </c>
      <c r="H12555" s="9">
        <f>INT(F12555/100)</f>
        <v/>
      </c>
      <c r="I12555" t="n">
        <v>44</v>
      </c>
      <c r="J12555" t="n">
        <v>1</v>
      </c>
      <c r="K12555" t="n">
        <v>45</v>
      </c>
      <c r="L12555" t="n">
        <v>1</v>
      </c>
      <c r="M12555" t="n">
        <v>0</v>
      </c>
      <c r="O12555" t="n">
        <v>0</v>
      </c>
      <c r="P12555" t="n">
        <v>44</v>
      </c>
      <c r="Q12555" t="n">
        <v>0</v>
      </c>
      <c r="R12555" t="n">
        <v>1</v>
      </c>
      <c r="S12555" t="n">
        <v>0</v>
      </c>
      <c r="T12555" t="n">
        <v>0</v>
      </c>
    </row>
    <row r="12556">
      <c r="A12556" s="8" t="n">
        <v>46233</v>
      </c>
      <c r="B12556" t="inlineStr">
        <is>
          <t>B6</t>
        </is>
      </c>
      <c r="C12556" s="9">
        <f>_xlfn.XLOOKUP(B12556,Carriers[Code],Carriers[Airline])</f>
        <v/>
      </c>
      <c r="D12556" t="n">
        <v>1807</v>
      </c>
      <c r="E12556" t="inlineStr">
        <is>
          <t>BNA</t>
        </is>
      </c>
      <c r="F12556" s="10" t="n">
        <v>1028</v>
      </c>
      <c r="G12556" t="inlineStr">
        <is>
          <t>1000-1059</t>
        </is>
      </c>
      <c r="H12556" s="9">
        <f>INT(F12556/100)</f>
        <v/>
      </c>
      <c r="I12556" t="n">
        <v>20</v>
      </c>
      <c r="J12556" t="n">
        <v>1</v>
      </c>
      <c r="K12556" t="n">
        <v>-1</v>
      </c>
      <c r="L12556" t="n">
        <v>0</v>
      </c>
      <c r="M12556" t="n">
        <v>0</v>
      </c>
      <c r="O12556" t="n">
        <v>0</v>
      </c>
    </row>
    <row r="12557">
      <c r="A12557" s="8" t="n">
        <v>46233</v>
      </c>
      <c r="B12557" t="inlineStr">
        <is>
          <t>AA</t>
        </is>
      </c>
      <c r="C12557" s="9">
        <f>_xlfn.XLOOKUP(B12557,Carriers[Code],Carriers[Airline])</f>
        <v/>
      </c>
      <c r="D12557" t="n">
        <v>1277</v>
      </c>
      <c r="E12557" t="inlineStr">
        <is>
          <t>LAX</t>
        </is>
      </c>
      <c r="F12557" s="10" t="n">
        <v>1030</v>
      </c>
      <c r="G12557" t="inlineStr">
        <is>
          <t>1000-1059</t>
        </is>
      </c>
      <c r="H12557" s="9">
        <f>INT(F12557/100)</f>
        <v/>
      </c>
      <c r="I12557" t="n">
        <v>106</v>
      </c>
      <c r="J12557" t="n">
        <v>1</v>
      </c>
      <c r="K12557" t="n">
        <v>87</v>
      </c>
      <c r="L12557" t="n">
        <v>1</v>
      </c>
      <c r="M12557" t="n">
        <v>0</v>
      </c>
      <c r="O12557" t="n">
        <v>0</v>
      </c>
      <c r="P12557" t="n">
        <v>4</v>
      </c>
      <c r="Q12557" t="n">
        <v>0</v>
      </c>
      <c r="R12557" t="n">
        <v>0</v>
      </c>
      <c r="S12557" t="n">
        <v>0</v>
      </c>
      <c r="T12557" t="n">
        <v>83</v>
      </c>
    </row>
    <row r="12558">
      <c r="A12558" s="8" t="n">
        <v>46233</v>
      </c>
      <c r="B12558" t="inlineStr">
        <is>
          <t>AA</t>
        </is>
      </c>
      <c r="C12558" s="9">
        <f>_xlfn.XLOOKUP(B12558,Carriers[Code],Carriers[Airline])</f>
        <v/>
      </c>
      <c r="D12558" t="n">
        <v>3022</v>
      </c>
      <c r="E12558" t="inlineStr">
        <is>
          <t>ORD</t>
        </is>
      </c>
      <c r="F12558" s="10" t="n">
        <v>1030</v>
      </c>
      <c r="G12558" t="inlineStr">
        <is>
          <t>1000-1059</t>
        </is>
      </c>
      <c r="H12558" s="9">
        <f>INT(F12558/100)</f>
        <v/>
      </c>
      <c r="I12558" t="n">
        <v>9</v>
      </c>
      <c r="J12558" t="n">
        <v>0</v>
      </c>
      <c r="K12558" t="n">
        <v>-33</v>
      </c>
      <c r="L12558" t="n">
        <v>0</v>
      </c>
      <c r="M12558" t="n">
        <v>0</v>
      </c>
      <c r="O12558" t="n">
        <v>0</v>
      </c>
    </row>
    <row r="12559">
      <c r="A12559" s="8" t="n">
        <v>46233</v>
      </c>
      <c r="B12559" t="inlineStr">
        <is>
          <t>WN</t>
        </is>
      </c>
      <c r="C12559" s="9">
        <f>_xlfn.XLOOKUP(B12559,Carriers[Code],Carriers[Airline])</f>
        <v/>
      </c>
      <c r="D12559" t="n">
        <v>724</v>
      </c>
      <c r="E12559" t="inlineStr">
        <is>
          <t>BNA</t>
        </is>
      </c>
      <c r="F12559" s="10" t="n">
        <v>1030</v>
      </c>
      <c r="G12559" t="inlineStr">
        <is>
          <t>1000-1059</t>
        </is>
      </c>
      <c r="H12559" s="9">
        <f>INT(F12559/100)</f>
        <v/>
      </c>
      <c r="I12559" t="n">
        <v>6</v>
      </c>
      <c r="J12559" t="n">
        <v>0</v>
      </c>
      <c r="K12559" t="n">
        <v>-5</v>
      </c>
      <c r="L12559" t="n">
        <v>0</v>
      </c>
      <c r="M12559" t="n">
        <v>0</v>
      </c>
      <c r="O12559" t="n">
        <v>0</v>
      </c>
    </row>
    <row r="12560">
      <c r="A12560" s="8" t="n">
        <v>46233</v>
      </c>
      <c r="B12560" t="inlineStr">
        <is>
          <t>B6</t>
        </is>
      </c>
      <c r="C12560" s="9">
        <f>_xlfn.XLOOKUP(B12560,Carriers[Code],Carriers[Airline])</f>
        <v/>
      </c>
      <c r="D12560" t="n">
        <v>1499</v>
      </c>
      <c r="E12560" t="inlineStr">
        <is>
          <t>DAB</t>
        </is>
      </c>
      <c r="F12560" s="10" t="n">
        <v>1035</v>
      </c>
      <c r="G12560" t="inlineStr">
        <is>
          <t>1000-1059</t>
        </is>
      </c>
      <c r="H12560" s="9">
        <f>INT(F12560/100)</f>
        <v/>
      </c>
      <c r="I12560" t="n">
        <v>9</v>
      </c>
      <c r="J12560" t="n">
        <v>0</v>
      </c>
      <c r="K12560" t="n">
        <v>-4</v>
      </c>
      <c r="L12560" t="n">
        <v>0</v>
      </c>
      <c r="M12560" t="n">
        <v>0</v>
      </c>
      <c r="O12560" t="n">
        <v>0</v>
      </c>
    </row>
    <row r="12561">
      <c r="A12561" s="8" t="n">
        <v>46233</v>
      </c>
      <c r="B12561" t="inlineStr">
        <is>
          <t>UA</t>
        </is>
      </c>
      <c r="C12561" s="9">
        <f>_xlfn.XLOOKUP(B12561,Carriers[Code],Carriers[Airline])</f>
        <v/>
      </c>
      <c r="D12561" t="n">
        <v>503</v>
      </c>
      <c r="E12561" t="inlineStr">
        <is>
          <t>ORD</t>
        </is>
      </c>
      <c r="F12561" s="10" t="n">
        <v>1035</v>
      </c>
      <c r="G12561" t="inlineStr">
        <is>
          <t>1000-1059</t>
        </is>
      </c>
      <c r="H12561" s="9">
        <f>INT(F12561/100)</f>
        <v/>
      </c>
      <c r="I12561" t="n">
        <v>-4</v>
      </c>
      <c r="J12561" t="n">
        <v>0</v>
      </c>
      <c r="K12561" t="n">
        <v>-37</v>
      </c>
      <c r="L12561" t="n">
        <v>0</v>
      </c>
      <c r="M12561" t="n">
        <v>0</v>
      </c>
      <c r="O12561" t="n">
        <v>0</v>
      </c>
    </row>
    <row r="12562">
      <c r="A12562" s="8" t="n">
        <v>46233</v>
      </c>
      <c r="B12562" t="inlineStr">
        <is>
          <t>G4</t>
        </is>
      </c>
      <c r="C12562" s="9">
        <f>_xlfn.XLOOKUP(B12562,Carriers[Code],Carriers[Airline])</f>
        <v/>
      </c>
      <c r="D12562" t="n">
        <v>3029</v>
      </c>
      <c r="E12562" t="inlineStr">
        <is>
          <t>TYS</t>
        </is>
      </c>
      <c r="F12562" s="10" t="n">
        <v>1040</v>
      </c>
      <c r="G12562" t="inlineStr">
        <is>
          <t>1000-1059</t>
        </is>
      </c>
      <c r="H12562" s="9">
        <f>INT(F12562/100)</f>
        <v/>
      </c>
      <c r="I12562" t="n">
        <v>-14</v>
      </c>
      <c r="J12562" t="n">
        <v>0</v>
      </c>
      <c r="K12562" t="n">
        <v>-25</v>
      </c>
      <c r="L12562" t="n">
        <v>0</v>
      </c>
      <c r="M12562" t="n">
        <v>0</v>
      </c>
      <c r="O12562" t="n">
        <v>0</v>
      </c>
    </row>
    <row r="12563">
      <c r="A12563" s="8" t="n">
        <v>46233</v>
      </c>
      <c r="B12563" t="inlineStr">
        <is>
          <t>AA</t>
        </is>
      </c>
      <c r="C12563" s="9">
        <f>_xlfn.XLOOKUP(B12563,Carriers[Code],Carriers[Airline])</f>
        <v/>
      </c>
      <c r="D12563" t="n">
        <v>2783</v>
      </c>
      <c r="E12563" t="inlineStr">
        <is>
          <t>PHL</t>
        </is>
      </c>
      <c r="F12563" s="10" t="n">
        <v>1049</v>
      </c>
      <c r="G12563" t="inlineStr">
        <is>
          <t>1000-1059</t>
        </is>
      </c>
      <c r="H12563" s="9">
        <f>INT(F12563/100)</f>
        <v/>
      </c>
      <c r="I12563" t="n">
        <v>4</v>
      </c>
      <c r="J12563" t="n">
        <v>0</v>
      </c>
      <c r="K12563" t="n">
        <v>-4</v>
      </c>
      <c r="L12563" t="n">
        <v>0</v>
      </c>
      <c r="M12563" t="n">
        <v>0</v>
      </c>
      <c r="O12563" t="n">
        <v>0</v>
      </c>
    </row>
    <row r="12564">
      <c r="A12564" s="8" t="n">
        <v>46233</v>
      </c>
      <c r="B12564" t="inlineStr">
        <is>
          <t>YX</t>
        </is>
      </c>
      <c r="C12564" s="9">
        <f>_xlfn.XLOOKUP(B12564,Carriers[Code],Carriers[Airline])</f>
        <v/>
      </c>
      <c r="D12564" t="n">
        <v>5805</v>
      </c>
      <c r="E12564" t="inlineStr">
        <is>
          <t>PHL</t>
        </is>
      </c>
      <c r="F12564" s="10" t="n">
        <v>1050</v>
      </c>
      <c r="G12564" t="inlineStr">
        <is>
          <t>1000-1059</t>
        </is>
      </c>
      <c r="H12564" s="9">
        <f>INT(F12564/100)</f>
        <v/>
      </c>
      <c r="I12564" t="n">
        <v>9</v>
      </c>
      <c r="J12564" t="n">
        <v>0</v>
      </c>
      <c r="K12564" t="n">
        <v>-4</v>
      </c>
      <c r="L12564" t="n">
        <v>0</v>
      </c>
      <c r="M12564" t="n">
        <v>0</v>
      </c>
      <c r="O12564" t="n">
        <v>0</v>
      </c>
    </row>
    <row r="12565">
      <c r="A12565" s="8" t="n">
        <v>46233</v>
      </c>
      <c r="B12565" t="inlineStr">
        <is>
          <t>AA</t>
        </is>
      </c>
      <c r="C12565" s="9">
        <f>_xlfn.XLOOKUP(B12565,Carriers[Code],Carriers[Airline])</f>
        <v/>
      </c>
      <c r="D12565" t="n">
        <v>1556</v>
      </c>
      <c r="E12565" t="inlineStr">
        <is>
          <t>DCA</t>
        </is>
      </c>
      <c r="F12565" s="10" t="n">
        <v>1051</v>
      </c>
      <c r="G12565" t="inlineStr">
        <is>
          <t>1000-1059</t>
        </is>
      </c>
      <c r="H12565" s="9">
        <f>INT(F12565/100)</f>
        <v/>
      </c>
      <c r="I12565" t="n">
        <v>5</v>
      </c>
      <c r="J12565" t="n">
        <v>0</v>
      </c>
      <c r="K12565" t="n">
        <v>-17</v>
      </c>
      <c r="L12565" t="n">
        <v>0</v>
      </c>
      <c r="M12565" t="n">
        <v>0</v>
      </c>
      <c r="O12565" t="n">
        <v>0</v>
      </c>
    </row>
    <row r="12566">
      <c r="A12566" s="8" t="n">
        <v>46233</v>
      </c>
      <c r="B12566" t="inlineStr">
        <is>
          <t>DL</t>
        </is>
      </c>
      <c r="C12566" s="9">
        <f>_xlfn.XLOOKUP(B12566,Carriers[Code],Carriers[Airline])</f>
        <v/>
      </c>
      <c r="D12566" t="n">
        <v>2004</v>
      </c>
      <c r="E12566" t="inlineStr">
        <is>
          <t>LAX</t>
        </is>
      </c>
      <c r="F12566" s="10" t="n">
        <v>1055</v>
      </c>
      <c r="G12566" t="inlineStr">
        <is>
          <t>1000-1059</t>
        </is>
      </c>
      <c r="H12566" s="9">
        <f>INT(F12566/100)</f>
        <v/>
      </c>
      <c r="I12566" t="n">
        <v>-6</v>
      </c>
      <c r="J12566" t="n">
        <v>0</v>
      </c>
      <c r="K12566" t="n">
        <v>-22</v>
      </c>
      <c r="L12566" t="n">
        <v>0</v>
      </c>
      <c r="M12566" t="n">
        <v>0</v>
      </c>
      <c r="O12566" t="n">
        <v>0</v>
      </c>
    </row>
    <row r="12567">
      <c r="A12567" s="8" t="n">
        <v>46233</v>
      </c>
      <c r="B12567" t="inlineStr">
        <is>
          <t>YX</t>
        </is>
      </c>
      <c r="C12567" s="9">
        <f>_xlfn.XLOOKUP(B12567,Carriers[Code],Carriers[Airline])</f>
        <v/>
      </c>
      <c r="D12567" t="n">
        <v>4373</v>
      </c>
      <c r="E12567" t="inlineStr">
        <is>
          <t>LGA</t>
        </is>
      </c>
      <c r="F12567" s="10" t="n">
        <v>1055</v>
      </c>
      <c r="G12567" t="inlineStr">
        <is>
          <t>1000-1059</t>
        </is>
      </c>
      <c r="H12567" s="9">
        <f>INT(F12567/100)</f>
        <v/>
      </c>
      <c r="I12567" t="n">
        <v>40</v>
      </c>
      <c r="J12567" t="n">
        <v>1</v>
      </c>
      <c r="K12567" t="n">
        <v>44</v>
      </c>
      <c r="L12567" t="n">
        <v>1</v>
      </c>
      <c r="M12567" t="n">
        <v>0</v>
      </c>
      <c r="O12567" t="n">
        <v>0</v>
      </c>
      <c r="P12567" t="n">
        <v>13</v>
      </c>
      <c r="Q12567" t="n">
        <v>0</v>
      </c>
      <c r="R12567" t="n">
        <v>4</v>
      </c>
      <c r="S12567" t="n">
        <v>0</v>
      </c>
      <c r="T12567" t="n">
        <v>27</v>
      </c>
    </row>
    <row r="12568">
      <c r="A12568" s="8" t="n">
        <v>46233</v>
      </c>
      <c r="B12568" t="inlineStr">
        <is>
          <t>AA</t>
        </is>
      </c>
      <c r="C12568" s="9">
        <f>_xlfn.XLOOKUP(B12568,Carriers[Code],Carriers[Airline])</f>
        <v/>
      </c>
      <c r="D12568" t="n">
        <v>815</v>
      </c>
      <c r="E12568" t="inlineStr">
        <is>
          <t>MIA</t>
        </is>
      </c>
      <c r="F12568" s="10" t="n">
        <v>1056</v>
      </c>
      <c r="G12568" t="inlineStr">
        <is>
          <t>1000-1059</t>
        </is>
      </c>
      <c r="H12568" s="9">
        <f>INT(F12568/100)</f>
        <v/>
      </c>
      <c r="I12568" t="n">
        <v>-5</v>
      </c>
      <c r="J12568" t="n">
        <v>0</v>
      </c>
      <c r="K12568" t="n">
        <v>-25</v>
      </c>
      <c r="L12568" t="n">
        <v>0</v>
      </c>
      <c r="M12568" t="n">
        <v>0</v>
      </c>
      <c r="O12568" t="n">
        <v>0</v>
      </c>
    </row>
    <row r="12569">
      <c r="A12569" s="8" t="n">
        <v>46233</v>
      </c>
      <c r="B12569" t="inlineStr">
        <is>
          <t>UA</t>
        </is>
      </c>
      <c r="C12569" s="9">
        <f>_xlfn.XLOOKUP(B12569,Carriers[Code],Carriers[Airline])</f>
        <v/>
      </c>
      <c r="D12569" t="n">
        <v>2394</v>
      </c>
      <c r="E12569" t="inlineStr">
        <is>
          <t>EWR</t>
        </is>
      </c>
      <c r="F12569" s="10" t="n">
        <v>1058</v>
      </c>
      <c r="G12569" t="inlineStr">
        <is>
          <t>1000-1059</t>
        </is>
      </c>
      <c r="H12569" s="9">
        <f>INT(F12569/100)</f>
        <v/>
      </c>
      <c r="I12569" t="n">
        <v>-7</v>
      </c>
      <c r="J12569" t="n">
        <v>0</v>
      </c>
      <c r="K12569" t="n">
        <v>-11</v>
      </c>
      <c r="L12569" t="n">
        <v>0</v>
      </c>
      <c r="M12569" t="n">
        <v>0</v>
      </c>
      <c r="O12569" t="n">
        <v>0</v>
      </c>
    </row>
    <row r="12570">
      <c r="A12570" s="8" t="n">
        <v>46233</v>
      </c>
      <c r="B12570" t="inlineStr">
        <is>
          <t>B6</t>
        </is>
      </c>
      <c r="C12570" s="9">
        <f>_xlfn.XLOOKUP(B12570,Carriers[Code],Carriers[Airline])</f>
        <v/>
      </c>
      <c r="D12570" t="n">
        <v>1487</v>
      </c>
      <c r="E12570" t="inlineStr">
        <is>
          <t>LAX</t>
        </is>
      </c>
      <c r="F12570" s="10" t="n">
        <v>1100</v>
      </c>
      <c r="G12570" t="inlineStr">
        <is>
          <t>1100-1159</t>
        </is>
      </c>
      <c r="H12570" s="9">
        <f>INT(F12570/100)</f>
        <v/>
      </c>
      <c r="I12570" t="n">
        <v>-6</v>
      </c>
      <c r="J12570" t="n">
        <v>0</v>
      </c>
      <c r="K12570" t="n">
        <v>-18</v>
      </c>
      <c r="L12570" t="n">
        <v>0</v>
      </c>
      <c r="M12570" t="n">
        <v>0</v>
      </c>
      <c r="O12570" t="n">
        <v>0</v>
      </c>
    </row>
    <row r="12571">
      <c r="A12571" s="8" t="n">
        <v>46233</v>
      </c>
      <c r="B12571" t="inlineStr">
        <is>
          <t>YX</t>
        </is>
      </c>
      <c r="C12571" s="9">
        <f>_xlfn.XLOOKUP(B12571,Carriers[Code],Carriers[Airline])</f>
        <v/>
      </c>
      <c r="D12571" t="n">
        <v>5755</v>
      </c>
      <c r="E12571" t="inlineStr">
        <is>
          <t>LGA</t>
        </is>
      </c>
      <c r="F12571" s="10" t="n">
        <v>1100</v>
      </c>
      <c r="G12571" t="inlineStr">
        <is>
          <t>1100-1159</t>
        </is>
      </c>
      <c r="H12571" s="9">
        <f>INT(F12571/100)</f>
        <v/>
      </c>
      <c r="I12571" t="n">
        <v>-5</v>
      </c>
      <c r="J12571" t="n">
        <v>0</v>
      </c>
      <c r="K12571" t="n">
        <v>-6</v>
      </c>
      <c r="L12571" t="n">
        <v>0</v>
      </c>
      <c r="M12571" t="n">
        <v>0</v>
      </c>
      <c r="O12571" t="n">
        <v>0</v>
      </c>
    </row>
    <row r="12572">
      <c r="A12572" s="8" t="n">
        <v>46233</v>
      </c>
      <c r="B12572" t="inlineStr">
        <is>
          <t>YX</t>
        </is>
      </c>
      <c r="C12572" s="9">
        <f>_xlfn.XLOOKUP(B12572,Carriers[Code],Carriers[Airline])</f>
        <v/>
      </c>
      <c r="D12572" t="n">
        <v>5668</v>
      </c>
      <c r="E12572" t="inlineStr">
        <is>
          <t>BWI</t>
        </is>
      </c>
      <c r="F12572" s="10" t="n">
        <v>1110</v>
      </c>
      <c r="G12572" t="inlineStr">
        <is>
          <t>1100-1159</t>
        </is>
      </c>
      <c r="H12572" s="9">
        <f>INT(F12572/100)</f>
        <v/>
      </c>
      <c r="I12572" t="n">
        <v>-8</v>
      </c>
      <c r="J12572" t="n">
        <v>0</v>
      </c>
      <c r="K12572" t="n">
        <v>-14</v>
      </c>
      <c r="L12572" t="n">
        <v>0</v>
      </c>
      <c r="M12572" t="n">
        <v>0</v>
      </c>
      <c r="O12572" t="n">
        <v>0</v>
      </c>
    </row>
    <row r="12573">
      <c r="A12573" s="8" t="n">
        <v>46233</v>
      </c>
      <c r="B12573" t="inlineStr">
        <is>
          <t>DL</t>
        </is>
      </c>
      <c r="C12573" s="9">
        <f>_xlfn.XLOOKUP(B12573,Carriers[Code],Carriers[Airline])</f>
        <v/>
      </c>
      <c r="D12573" t="n">
        <v>464</v>
      </c>
      <c r="E12573" t="inlineStr">
        <is>
          <t>SLC</t>
        </is>
      </c>
      <c r="F12573" s="10" t="n">
        <v>1115</v>
      </c>
      <c r="G12573" t="inlineStr">
        <is>
          <t>1100-1159</t>
        </is>
      </c>
      <c r="H12573" s="9">
        <f>INT(F12573/100)</f>
        <v/>
      </c>
      <c r="I12573" t="n">
        <v>-7</v>
      </c>
      <c r="J12573" t="n">
        <v>0</v>
      </c>
      <c r="K12573" t="n">
        <v>-1</v>
      </c>
      <c r="L12573" t="n">
        <v>0</v>
      </c>
      <c r="M12573" t="n">
        <v>0</v>
      </c>
      <c r="O12573" t="n">
        <v>0</v>
      </c>
    </row>
    <row r="12574">
      <c r="A12574" s="8" t="n">
        <v>46233</v>
      </c>
      <c r="B12574" t="inlineStr">
        <is>
          <t>B6</t>
        </is>
      </c>
      <c r="C12574" s="9">
        <f>_xlfn.XLOOKUP(B12574,Carriers[Code],Carriers[Airline])</f>
        <v/>
      </c>
      <c r="D12574" t="n">
        <v>2283</v>
      </c>
      <c r="E12574" t="inlineStr">
        <is>
          <t>RDU</t>
        </is>
      </c>
      <c r="F12574" s="10" t="n">
        <v>1119</v>
      </c>
      <c r="G12574" t="inlineStr">
        <is>
          <t>1100-1159</t>
        </is>
      </c>
      <c r="H12574" s="9">
        <f>INT(F12574/100)</f>
        <v/>
      </c>
      <c r="I12574" t="n">
        <v>36</v>
      </c>
      <c r="J12574" t="n">
        <v>1</v>
      </c>
      <c r="K12574" t="n">
        <v>31</v>
      </c>
      <c r="L12574" t="n">
        <v>1</v>
      </c>
      <c r="M12574" t="n">
        <v>0</v>
      </c>
      <c r="O12574" t="n">
        <v>0</v>
      </c>
      <c r="P12574" t="n">
        <v>31</v>
      </c>
      <c r="Q12574" t="n">
        <v>0</v>
      </c>
      <c r="R12574" t="n">
        <v>0</v>
      </c>
      <c r="S12574" t="n">
        <v>0</v>
      </c>
      <c r="T12574" t="n">
        <v>0</v>
      </c>
    </row>
    <row r="12575">
      <c r="A12575" s="8" t="n">
        <v>46233</v>
      </c>
      <c r="B12575" t="inlineStr">
        <is>
          <t>AA</t>
        </is>
      </c>
      <c r="C12575" s="9">
        <f>_xlfn.XLOOKUP(B12575,Carriers[Code],Carriers[Airline])</f>
        <v/>
      </c>
      <c r="D12575" t="n">
        <v>3161</v>
      </c>
      <c r="E12575" t="inlineStr">
        <is>
          <t>CLT</t>
        </is>
      </c>
      <c r="F12575" s="10" t="n">
        <v>1120</v>
      </c>
      <c r="G12575" t="inlineStr">
        <is>
          <t>1100-1159</t>
        </is>
      </c>
      <c r="H12575" s="9">
        <f>INT(F12575/100)</f>
        <v/>
      </c>
      <c r="I12575" t="n">
        <v>26</v>
      </c>
      <c r="J12575" t="n">
        <v>1</v>
      </c>
      <c r="K12575" t="n">
        <v>13</v>
      </c>
      <c r="L12575" t="n">
        <v>0</v>
      </c>
      <c r="M12575" t="n">
        <v>0</v>
      </c>
      <c r="O12575" t="n">
        <v>0</v>
      </c>
    </row>
    <row r="12576">
      <c r="A12576" s="8" t="n">
        <v>46233</v>
      </c>
      <c r="B12576" t="inlineStr">
        <is>
          <t>B6</t>
        </is>
      </c>
      <c r="C12576" s="9">
        <f>_xlfn.XLOOKUP(B12576,Carriers[Code],Carriers[Airline])</f>
        <v/>
      </c>
      <c r="D12576" t="n">
        <v>793</v>
      </c>
      <c r="E12576" t="inlineStr">
        <is>
          <t>DEN</t>
        </is>
      </c>
      <c r="F12576" s="10" t="n">
        <v>1120</v>
      </c>
      <c r="G12576" t="inlineStr">
        <is>
          <t>1100-1159</t>
        </is>
      </c>
      <c r="H12576" s="9">
        <f>INT(F12576/100)</f>
        <v/>
      </c>
      <c r="I12576" t="n">
        <v>21</v>
      </c>
      <c r="J12576" t="n">
        <v>1</v>
      </c>
      <c r="K12576" t="n">
        <v>11</v>
      </c>
      <c r="L12576" t="n">
        <v>0</v>
      </c>
      <c r="M12576" t="n">
        <v>0</v>
      </c>
      <c r="O12576" t="n">
        <v>0</v>
      </c>
    </row>
    <row r="12577">
      <c r="A12577" s="8" t="n">
        <v>46233</v>
      </c>
      <c r="B12577" t="inlineStr">
        <is>
          <t>DL</t>
        </is>
      </c>
      <c r="C12577" s="9">
        <f>_xlfn.XLOOKUP(B12577,Carriers[Code],Carriers[Airline])</f>
        <v/>
      </c>
      <c r="D12577" t="n">
        <v>1398</v>
      </c>
      <c r="E12577" t="inlineStr">
        <is>
          <t>MSY</t>
        </is>
      </c>
      <c r="F12577" s="10" t="n">
        <v>1120</v>
      </c>
      <c r="G12577" t="inlineStr">
        <is>
          <t>1100-1159</t>
        </is>
      </c>
      <c r="H12577" s="9">
        <f>INT(F12577/100)</f>
        <v/>
      </c>
      <c r="I12577" t="n">
        <v>-11</v>
      </c>
      <c r="J12577" t="n">
        <v>0</v>
      </c>
      <c r="K12577" t="n">
        <v>-23</v>
      </c>
      <c r="L12577" t="n">
        <v>0</v>
      </c>
      <c r="M12577" t="n">
        <v>0</v>
      </c>
      <c r="O12577" t="n">
        <v>0</v>
      </c>
    </row>
    <row r="12578">
      <c r="A12578" s="8" t="n">
        <v>46233</v>
      </c>
      <c r="B12578" t="inlineStr">
        <is>
          <t>YX</t>
        </is>
      </c>
      <c r="C12578" s="9">
        <f>_xlfn.XLOOKUP(B12578,Carriers[Code],Carriers[Airline])</f>
        <v/>
      </c>
      <c r="D12578" t="n">
        <v>5803</v>
      </c>
      <c r="E12578" t="inlineStr">
        <is>
          <t>SAV</t>
        </is>
      </c>
      <c r="F12578" s="10" t="n">
        <v>1125</v>
      </c>
      <c r="G12578" t="inlineStr">
        <is>
          <t>1100-1159</t>
        </is>
      </c>
      <c r="H12578" s="9">
        <f>INT(F12578/100)</f>
        <v/>
      </c>
      <c r="I12578" t="n">
        <v>13</v>
      </c>
      <c r="J12578" t="n">
        <v>0</v>
      </c>
      <c r="K12578" t="n">
        <v>-5</v>
      </c>
      <c r="L12578" t="n">
        <v>0</v>
      </c>
      <c r="M12578" t="n">
        <v>0</v>
      </c>
      <c r="O12578" t="n">
        <v>0</v>
      </c>
    </row>
    <row r="12579">
      <c r="A12579" s="8" t="n">
        <v>46233</v>
      </c>
      <c r="B12579" t="inlineStr">
        <is>
          <t>DL</t>
        </is>
      </c>
      <c r="C12579" s="9">
        <f>_xlfn.XLOOKUP(B12579,Carriers[Code],Carriers[Airline])</f>
        <v/>
      </c>
      <c r="D12579" t="n">
        <v>332</v>
      </c>
      <c r="E12579" t="inlineStr">
        <is>
          <t>SEA</t>
        </is>
      </c>
      <c r="F12579" s="10" t="n">
        <v>1129</v>
      </c>
      <c r="G12579" t="inlineStr">
        <is>
          <t>1100-1159</t>
        </is>
      </c>
      <c r="H12579" s="9">
        <f>INT(F12579/100)</f>
        <v/>
      </c>
      <c r="I12579" t="n">
        <v>-4</v>
      </c>
      <c r="J12579" t="n">
        <v>0</v>
      </c>
      <c r="K12579" t="n">
        <v>-23</v>
      </c>
      <c r="L12579" t="n">
        <v>0</v>
      </c>
      <c r="M12579" t="n">
        <v>0</v>
      </c>
      <c r="O12579" t="n">
        <v>0</v>
      </c>
    </row>
    <row r="12580">
      <c r="A12580" s="8" t="n">
        <v>46233</v>
      </c>
      <c r="B12580" t="inlineStr">
        <is>
          <t>YX</t>
        </is>
      </c>
      <c r="C12580" s="9">
        <f>_xlfn.XLOOKUP(B12580,Carriers[Code],Carriers[Airline])</f>
        <v/>
      </c>
      <c r="D12580" t="n">
        <v>4349</v>
      </c>
      <c r="E12580" t="inlineStr">
        <is>
          <t>DCA</t>
        </is>
      </c>
      <c r="F12580" s="10" t="n">
        <v>1133</v>
      </c>
      <c r="G12580" t="inlineStr">
        <is>
          <t>1100-1159</t>
        </is>
      </c>
      <c r="H12580" s="9">
        <f>INT(F12580/100)</f>
        <v/>
      </c>
      <c r="I12580" t="n">
        <v>30</v>
      </c>
      <c r="J12580" t="n">
        <v>1</v>
      </c>
      <c r="K12580" t="n">
        <v>16</v>
      </c>
      <c r="L12580" t="n">
        <v>1</v>
      </c>
      <c r="M12580" t="n">
        <v>0</v>
      </c>
      <c r="O12580" t="n">
        <v>0</v>
      </c>
      <c r="P12580" t="n">
        <v>3</v>
      </c>
      <c r="Q12580" t="n">
        <v>0</v>
      </c>
      <c r="R12580" t="n">
        <v>0</v>
      </c>
      <c r="S12580" t="n">
        <v>0</v>
      </c>
      <c r="T12580" t="n">
        <v>13</v>
      </c>
    </row>
    <row r="12581">
      <c r="A12581" s="8" t="n">
        <v>46233</v>
      </c>
      <c r="B12581" t="inlineStr">
        <is>
          <t>B6</t>
        </is>
      </c>
      <c r="C12581" s="9">
        <f>_xlfn.XLOOKUP(B12581,Carriers[Code],Carriers[Airline])</f>
        <v/>
      </c>
      <c r="D12581" t="n">
        <v>401</v>
      </c>
      <c r="E12581" t="inlineStr">
        <is>
          <t>MSY</t>
        </is>
      </c>
      <c r="F12581" s="10" t="n">
        <v>1135</v>
      </c>
      <c r="G12581" t="inlineStr">
        <is>
          <t>1100-1159</t>
        </is>
      </c>
      <c r="H12581" s="9">
        <f>INT(F12581/100)</f>
        <v/>
      </c>
      <c r="I12581" t="n">
        <v>-3</v>
      </c>
      <c r="J12581" t="n">
        <v>0</v>
      </c>
      <c r="K12581" t="n">
        <v>-22</v>
      </c>
      <c r="L12581" t="n">
        <v>0</v>
      </c>
      <c r="M12581" t="n">
        <v>0</v>
      </c>
      <c r="O12581" t="n">
        <v>0</v>
      </c>
    </row>
    <row r="12582">
      <c r="A12582" s="8" t="n">
        <v>46233</v>
      </c>
      <c r="B12582" t="inlineStr">
        <is>
          <t>UA</t>
        </is>
      </c>
      <c r="C12582" s="9">
        <f>_xlfn.XLOOKUP(B12582,Carriers[Code],Carriers[Airline])</f>
        <v/>
      </c>
      <c r="D12582" t="n">
        <v>1074</v>
      </c>
      <c r="E12582" t="inlineStr">
        <is>
          <t>SFO</t>
        </is>
      </c>
      <c r="F12582" s="10" t="n">
        <v>1135</v>
      </c>
      <c r="G12582" t="inlineStr">
        <is>
          <t>1100-1159</t>
        </is>
      </c>
      <c r="H12582" s="9">
        <f>INT(F12582/100)</f>
        <v/>
      </c>
      <c r="I12582" t="n">
        <v>13</v>
      </c>
      <c r="J12582" t="n">
        <v>0</v>
      </c>
      <c r="K12582" t="n">
        <v>10</v>
      </c>
      <c r="L12582" t="n">
        <v>0</v>
      </c>
      <c r="M12582" t="n">
        <v>0</v>
      </c>
      <c r="O12582" t="n">
        <v>0</v>
      </c>
    </row>
    <row r="12583">
      <c r="A12583" s="8" t="n">
        <v>46233</v>
      </c>
      <c r="B12583" t="inlineStr">
        <is>
          <t>WN</t>
        </is>
      </c>
      <c r="C12583" s="9">
        <f>_xlfn.XLOOKUP(B12583,Carriers[Code],Carriers[Airline])</f>
        <v/>
      </c>
      <c r="D12583" t="n">
        <v>4208</v>
      </c>
      <c r="E12583" t="inlineStr">
        <is>
          <t>DEN</t>
        </is>
      </c>
      <c r="F12583" s="10" t="n">
        <v>1135</v>
      </c>
      <c r="G12583" t="inlineStr">
        <is>
          <t>1100-1159</t>
        </is>
      </c>
      <c r="H12583" s="9">
        <f>INT(F12583/100)</f>
        <v/>
      </c>
      <c r="I12583" t="n">
        <v>4</v>
      </c>
      <c r="J12583" t="n">
        <v>0</v>
      </c>
      <c r="K12583" t="n">
        <v>-23</v>
      </c>
      <c r="L12583" t="n">
        <v>0</v>
      </c>
      <c r="M12583" t="n">
        <v>0</v>
      </c>
      <c r="O12583" t="n">
        <v>0</v>
      </c>
    </row>
    <row r="12584">
      <c r="A12584" s="8" t="n">
        <v>46233</v>
      </c>
      <c r="B12584" t="inlineStr">
        <is>
          <t>YX</t>
        </is>
      </c>
      <c r="C12584" s="9">
        <f>_xlfn.XLOOKUP(B12584,Carriers[Code],Carriers[Airline])</f>
        <v/>
      </c>
      <c r="D12584" t="n">
        <v>5598</v>
      </c>
      <c r="E12584" t="inlineStr">
        <is>
          <t>CVG</t>
        </is>
      </c>
      <c r="F12584" s="10" t="n">
        <v>1140</v>
      </c>
      <c r="G12584" t="inlineStr">
        <is>
          <t>1100-1159</t>
        </is>
      </c>
      <c r="H12584" s="9">
        <f>INT(F12584/100)</f>
        <v/>
      </c>
      <c r="I12584" t="n">
        <v>-5</v>
      </c>
      <c r="J12584" t="n">
        <v>0</v>
      </c>
      <c r="K12584" t="n">
        <v>-30</v>
      </c>
      <c r="L12584" t="n">
        <v>0</v>
      </c>
      <c r="M12584" t="n">
        <v>0</v>
      </c>
      <c r="O12584" t="n">
        <v>0</v>
      </c>
    </row>
    <row r="12585">
      <c r="A12585" s="8" t="n">
        <v>46233</v>
      </c>
      <c r="B12585" t="inlineStr">
        <is>
          <t>B6</t>
        </is>
      </c>
      <c r="C12585" s="9">
        <f>_xlfn.XLOOKUP(B12585,Carriers[Code],Carriers[Airline])</f>
        <v/>
      </c>
      <c r="D12585" t="n">
        <v>837</v>
      </c>
      <c r="E12585" t="inlineStr">
        <is>
          <t>DTW</t>
        </is>
      </c>
      <c r="F12585" s="10" t="n">
        <v>1143</v>
      </c>
      <c r="G12585" t="inlineStr">
        <is>
          <t>1100-1159</t>
        </is>
      </c>
      <c r="H12585" s="9">
        <f>INT(F12585/100)</f>
        <v/>
      </c>
      <c r="I12585" t="n">
        <v>-4</v>
      </c>
      <c r="J12585" t="n">
        <v>0</v>
      </c>
      <c r="K12585" t="n">
        <v>-17</v>
      </c>
      <c r="L12585" t="n">
        <v>0</v>
      </c>
      <c r="M12585" t="n">
        <v>0</v>
      </c>
      <c r="O12585" t="n">
        <v>0</v>
      </c>
    </row>
    <row r="12586">
      <c r="A12586" s="8" t="n">
        <v>46233</v>
      </c>
      <c r="B12586" t="inlineStr">
        <is>
          <t>YX</t>
        </is>
      </c>
      <c r="C12586" s="9">
        <f>_xlfn.XLOOKUP(B12586,Carriers[Code],Carriers[Airline])</f>
        <v/>
      </c>
      <c r="D12586" t="n">
        <v>5731</v>
      </c>
      <c r="E12586" t="inlineStr">
        <is>
          <t>PIT</t>
        </is>
      </c>
      <c r="F12586" s="10" t="n">
        <v>1145</v>
      </c>
      <c r="G12586" t="inlineStr">
        <is>
          <t>1100-1159</t>
        </is>
      </c>
      <c r="H12586" s="9">
        <f>INT(F12586/100)</f>
        <v/>
      </c>
      <c r="I12586" t="n">
        <v>-8</v>
      </c>
      <c r="J12586" t="n">
        <v>0</v>
      </c>
      <c r="K12586" t="n">
        <v>-24</v>
      </c>
      <c r="L12586" t="n">
        <v>0</v>
      </c>
      <c r="M12586" t="n">
        <v>0</v>
      </c>
      <c r="O12586" t="n">
        <v>0</v>
      </c>
    </row>
    <row r="12587">
      <c r="A12587" s="8" t="n">
        <v>46233</v>
      </c>
      <c r="B12587" t="inlineStr">
        <is>
          <t>DL</t>
        </is>
      </c>
      <c r="C12587" s="9">
        <f>_xlfn.XLOOKUP(B12587,Carriers[Code],Carriers[Airline])</f>
        <v/>
      </c>
      <c r="D12587" t="n">
        <v>1103</v>
      </c>
      <c r="E12587" t="inlineStr">
        <is>
          <t>MSP</t>
        </is>
      </c>
      <c r="F12587" s="10" t="n">
        <v>1150</v>
      </c>
      <c r="G12587" t="inlineStr">
        <is>
          <t>1100-1159</t>
        </is>
      </c>
      <c r="H12587" s="9">
        <f>INT(F12587/100)</f>
        <v/>
      </c>
      <c r="I12587" t="n">
        <v>22</v>
      </c>
      <c r="J12587" t="n">
        <v>1</v>
      </c>
      <c r="K12587" t="n">
        <v>6</v>
      </c>
      <c r="L12587" t="n">
        <v>0</v>
      </c>
      <c r="M12587" t="n">
        <v>0</v>
      </c>
      <c r="O12587" t="n">
        <v>0</v>
      </c>
    </row>
    <row r="12588">
      <c r="A12588" s="8" t="n">
        <v>46233</v>
      </c>
      <c r="B12588" t="inlineStr">
        <is>
          <t>F9</t>
        </is>
      </c>
      <c r="C12588" s="9">
        <f>_xlfn.XLOOKUP(B12588,Carriers[Code],Carriers[Airline])</f>
        <v/>
      </c>
      <c r="D12588" t="n">
        <v>3511</v>
      </c>
      <c r="E12588" t="inlineStr">
        <is>
          <t>ATL</t>
        </is>
      </c>
      <c r="F12588" s="10" t="n">
        <v>1152</v>
      </c>
      <c r="G12588" t="inlineStr">
        <is>
          <t>1100-1159</t>
        </is>
      </c>
      <c r="H12588" s="9">
        <f>INT(F12588/100)</f>
        <v/>
      </c>
      <c r="I12588" t="n">
        <v>60</v>
      </c>
      <c r="J12588" t="n">
        <v>1</v>
      </c>
      <c r="K12588" t="n">
        <v>77</v>
      </c>
      <c r="L12588" t="n">
        <v>1</v>
      </c>
      <c r="M12588" t="n">
        <v>0</v>
      </c>
      <c r="O12588" t="n">
        <v>0</v>
      </c>
      <c r="P12588" t="n">
        <v>46</v>
      </c>
      <c r="Q12588" t="n">
        <v>0</v>
      </c>
      <c r="R12588" t="n">
        <v>17</v>
      </c>
      <c r="S12588" t="n">
        <v>0</v>
      </c>
      <c r="T12588" t="n">
        <v>14</v>
      </c>
    </row>
    <row r="12589">
      <c r="A12589" s="8" t="n">
        <v>46233</v>
      </c>
      <c r="B12589" t="inlineStr">
        <is>
          <t>YX</t>
        </is>
      </c>
      <c r="C12589" s="9">
        <f>_xlfn.XLOOKUP(B12589,Carriers[Code],Carriers[Airline])</f>
        <v/>
      </c>
      <c r="D12589" t="n">
        <v>4760</v>
      </c>
      <c r="E12589" t="inlineStr">
        <is>
          <t>CVG</t>
        </is>
      </c>
      <c r="F12589" s="10" t="n">
        <v>1155</v>
      </c>
      <c r="G12589" t="inlineStr">
        <is>
          <t>1100-1159</t>
        </is>
      </c>
      <c r="H12589" s="9">
        <f>INT(F12589/100)</f>
        <v/>
      </c>
      <c r="I12589" t="n">
        <v>14</v>
      </c>
      <c r="J12589" t="n">
        <v>0</v>
      </c>
      <c r="K12589" t="n">
        <v>-9</v>
      </c>
      <c r="L12589" t="n">
        <v>0</v>
      </c>
      <c r="M12589" t="n">
        <v>0</v>
      </c>
      <c r="O12589" t="n">
        <v>0</v>
      </c>
    </row>
    <row r="12590">
      <c r="A12590" s="8" t="n">
        <v>46233</v>
      </c>
      <c r="B12590" t="inlineStr">
        <is>
          <t>AA</t>
        </is>
      </c>
      <c r="C12590" s="9">
        <f>_xlfn.XLOOKUP(B12590,Carriers[Code],Carriers[Airline])</f>
        <v/>
      </c>
      <c r="D12590" t="n">
        <v>1610</v>
      </c>
      <c r="E12590" t="inlineStr">
        <is>
          <t>ORD</t>
        </is>
      </c>
      <c r="F12590" s="10" t="n">
        <v>1159</v>
      </c>
      <c r="G12590" t="inlineStr">
        <is>
          <t>1100-1159</t>
        </is>
      </c>
      <c r="H12590" s="9">
        <f>INT(F12590/100)</f>
        <v/>
      </c>
      <c r="I12590" t="n">
        <v>36</v>
      </c>
      <c r="J12590" t="n">
        <v>1</v>
      </c>
      <c r="K12590" t="n">
        <v>3</v>
      </c>
      <c r="L12590" t="n">
        <v>0</v>
      </c>
      <c r="M12590" t="n">
        <v>0</v>
      </c>
      <c r="O12590" t="n">
        <v>0</v>
      </c>
    </row>
    <row r="12591">
      <c r="A12591" s="8" t="n">
        <v>46233</v>
      </c>
      <c r="B12591" t="inlineStr">
        <is>
          <t>YX</t>
        </is>
      </c>
      <c r="C12591" s="9">
        <f>_xlfn.XLOOKUP(B12591,Carriers[Code],Carriers[Airline])</f>
        <v/>
      </c>
      <c r="D12591" t="n">
        <v>5854</v>
      </c>
      <c r="E12591" t="inlineStr">
        <is>
          <t>LGA</t>
        </is>
      </c>
      <c r="F12591" s="10" t="n">
        <v>1200</v>
      </c>
      <c r="G12591" t="inlineStr">
        <is>
          <t>1200-1259</t>
        </is>
      </c>
      <c r="H12591" s="9">
        <f>INT(F12591/100)</f>
        <v/>
      </c>
      <c r="I12591" t="n">
        <v>-1</v>
      </c>
      <c r="J12591" t="n">
        <v>0</v>
      </c>
      <c r="K12591" t="n">
        <v>-7</v>
      </c>
      <c r="L12591" t="n">
        <v>0</v>
      </c>
      <c r="M12591" t="n">
        <v>0</v>
      </c>
      <c r="O12591" t="n">
        <v>0</v>
      </c>
    </row>
    <row r="12592">
      <c r="A12592" s="8" t="n">
        <v>46233</v>
      </c>
      <c r="B12592" t="inlineStr">
        <is>
          <t>DL</t>
        </is>
      </c>
      <c r="C12592" s="9">
        <f>_xlfn.XLOOKUP(B12592,Carriers[Code],Carriers[Airline])</f>
        <v/>
      </c>
      <c r="D12592" t="n">
        <v>303</v>
      </c>
      <c r="E12592" t="inlineStr">
        <is>
          <t>DFW</t>
        </is>
      </c>
      <c r="F12592" s="10" t="n">
        <v>1205</v>
      </c>
      <c r="G12592" t="inlineStr">
        <is>
          <t>1200-1259</t>
        </is>
      </c>
      <c r="H12592" s="9">
        <f>INT(F12592/100)</f>
        <v/>
      </c>
      <c r="I12592" t="n">
        <v>-7</v>
      </c>
      <c r="J12592" t="n">
        <v>0</v>
      </c>
      <c r="K12592" t="n">
        <v>-35</v>
      </c>
      <c r="L12592" t="n">
        <v>0</v>
      </c>
      <c r="M12592" t="n">
        <v>0</v>
      </c>
      <c r="O12592" t="n">
        <v>0</v>
      </c>
    </row>
    <row r="12593">
      <c r="A12593" s="8" t="n">
        <v>46233</v>
      </c>
      <c r="B12593" t="inlineStr">
        <is>
          <t>DL</t>
        </is>
      </c>
      <c r="C12593" s="9">
        <f>_xlfn.XLOOKUP(B12593,Carriers[Code],Carriers[Airline])</f>
        <v/>
      </c>
      <c r="D12593" t="n">
        <v>2785</v>
      </c>
      <c r="E12593" t="inlineStr">
        <is>
          <t>CHS</t>
        </is>
      </c>
      <c r="F12593" s="10" t="n">
        <v>1206</v>
      </c>
      <c r="G12593" t="inlineStr">
        <is>
          <t>1200-1259</t>
        </is>
      </c>
      <c r="H12593" s="9">
        <f>INT(F12593/100)</f>
        <v/>
      </c>
      <c r="I12593" t="n">
        <v>0</v>
      </c>
      <c r="J12593" t="n">
        <v>0</v>
      </c>
      <c r="K12593" t="n">
        <v>-6</v>
      </c>
      <c r="L12593" t="n">
        <v>0</v>
      </c>
      <c r="M12593" t="n">
        <v>0</v>
      </c>
      <c r="O12593" t="n">
        <v>0</v>
      </c>
    </row>
    <row r="12594">
      <c r="A12594" s="8" t="n">
        <v>46233</v>
      </c>
      <c r="B12594" t="inlineStr">
        <is>
          <t>G4</t>
        </is>
      </c>
      <c r="C12594" s="9">
        <f>_xlfn.XLOOKUP(B12594,Carriers[Code],Carriers[Airline])</f>
        <v/>
      </c>
      <c r="D12594" t="n">
        <v>456</v>
      </c>
      <c r="E12594" t="inlineStr">
        <is>
          <t>DSM</t>
        </is>
      </c>
      <c r="F12594" s="10" t="n">
        <v>1206</v>
      </c>
      <c r="G12594" t="inlineStr">
        <is>
          <t>1200-1259</t>
        </is>
      </c>
      <c r="H12594" s="9">
        <f>INT(F12594/100)</f>
        <v/>
      </c>
      <c r="I12594" t="n">
        <v>10</v>
      </c>
      <c r="J12594" t="n">
        <v>0</v>
      </c>
      <c r="K12594" t="n">
        <v>-9</v>
      </c>
      <c r="L12594" t="n">
        <v>0</v>
      </c>
      <c r="M12594" t="n">
        <v>0</v>
      </c>
      <c r="O12594" t="n">
        <v>0</v>
      </c>
    </row>
    <row r="12595">
      <c r="A12595" s="8" t="n">
        <v>46233</v>
      </c>
      <c r="B12595" t="inlineStr">
        <is>
          <t>B6</t>
        </is>
      </c>
      <c r="C12595" s="9">
        <f>_xlfn.XLOOKUP(B12595,Carriers[Code],Carriers[Airline])</f>
        <v/>
      </c>
      <c r="D12595" t="n">
        <v>51</v>
      </c>
      <c r="E12595" t="inlineStr">
        <is>
          <t>MCO</t>
        </is>
      </c>
      <c r="F12595" s="10" t="n">
        <v>1210</v>
      </c>
      <c r="G12595" t="inlineStr">
        <is>
          <t>1200-1259</t>
        </is>
      </c>
      <c r="H12595" s="9">
        <f>INT(F12595/100)</f>
        <v/>
      </c>
      <c r="I12595" t="n">
        <v>75</v>
      </c>
      <c r="J12595" t="n">
        <v>1</v>
      </c>
      <c r="K12595" t="n">
        <v>63</v>
      </c>
      <c r="L12595" t="n">
        <v>1</v>
      </c>
      <c r="M12595" t="n">
        <v>0</v>
      </c>
      <c r="O12595" t="n">
        <v>0</v>
      </c>
      <c r="P12595" t="n">
        <v>0</v>
      </c>
      <c r="Q12595" t="n">
        <v>0</v>
      </c>
      <c r="R12595" t="n">
        <v>55</v>
      </c>
      <c r="S12595" t="n">
        <v>0</v>
      </c>
      <c r="T12595" t="n">
        <v>8</v>
      </c>
    </row>
    <row r="12596">
      <c r="A12596" s="8" t="n">
        <v>46233</v>
      </c>
      <c r="B12596" t="inlineStr">
        <is>
          <t>B6</t>
        </is>
      </c>
      <c r="C12596" s="9">
        <f>_xlfn.XLOOKUP(B12596,Carriers[Code],Carriers[Airline])</f>
        <v/>
      </c>
      <c r="D12596" t="n">
        <v>1352</v>
      </c>
      <c r="E12596" t="inlineStr">
        <is>
          <t>ACK</t>
        </is>
      </c>
      <c r="F12596" s="10" t="n">
        <v>1212</v>
      </c>
      <c r="G12596" t="inlineStr">
        <is>
          <t>1200-1259</t>
        </is>
      </c>
      <c r="H12596" s="9">
        <f>INT(F12596/100)</f>
        <v/>
      </c>
      <c r="I12596" t="n">
        <v>-12</v>
      </c>
      <c r="J12596" t="n">
        <v>0</v>
      </c>
      <c r="K12596" t="n">
        <v>-14</v>
      </c>
      <c r="L12596" t="n">
        <v>0</v>
      </c>
      <c r="M12596" t="n">
        <v>0</v>
      </c>
      <c r="O12596" t="n">
        <v>0</v>
      </c>
    </row>
    <row r="12597">
      <c r="A12597" s="8" t="n">
        <v>46233</v>
      </c>
      <c r="B12597" t="inlineStr">
        <is>
          <t>UA</t>
        </is>
      </c>
      <c r="C12597" s="9">
        <f>_xlfn.XLOOKUP(B12597,Carriers[Code],Carriers[Airline])</f>
        <v/>
      </c>
      <c r="D12597" t="n">
        <v>414</v>
      </c>
      <c r="E12597" t="inlineStr">
        <is>
          <t>DEN</t>
        </is>
      </c>
      <c r="F12597" s="10" t="n">
        <v>1222</v>
      </c>
      <c r="G12597" t="inlineStr">
        <is>
          <t>1200-1259</t>
        </is>
      </c>
      <c r="H12597" s="9">
        <f>INT(F12597/100)</f>
        <v/>
      </c>
      <c r="I12597" t="n">
        <v>30</v>
      </c>
      <c r="J12597" t="n">
        <v>1</v>
      </c>
      <c r="K12597" t="n">
        <v>11</v>
      </c>
      <c r="L12597" t="n">
        <v>0</v>
      </c>
      <c r="M12597" t="n">
        <v>0</v>
      </c>
      <c r="O12597" t="n">
        <v>0</v>
      </c>
    </row>
    <row r="12598">
      <c r="A12598" s="8" t="n">
        <v>46233</v>
      </c>
      <c r="B12598" t="inlineStr">
        <is>
          <t>YX</t>
        </is>
      </c>
      <c r="C12598" s="9">
        <f>_xlfn.XLOOKUP(B12598,Carriers[Code],Carriers[Airline])</f>
        <v/>
      </c>
      <c r="D12598" t="n">
        <v>4367</v>
      </c>
      <c r="E12598" t="inlineStr">
        <is>
          <t>LGA</t>
        </is>
      </c>
      <c r="F12598" s="10" t="n">
        <v>1223</v>
      </c>
      <c r="G12598" t="inlineStr">
        <is>
          <t>1200-1259</t>
        </is>
      </c>
      <c r="H12598" s="9">
        <f>INT(F12598/100)</f>
        <v/>
      </c>
      <c r="I12598" t="n">
        <v>36</v>
      </c>
      <c r="J12598" t="n">
        <v>1</v>
      </c>
      <c r="K12598" t="n">
        <v>38</v>
      </c>
      <c r="L12598" t="n">
        <v>1</v>
      </c>
      <c r="M12598" t="n">
        <v>0</v>
      </c>
      <c r="O12598" t="n">
        <v>0</v>
      </c>
      <c r="P12598" t="n">
        <v>36</v>
      </c>
      <c r="Q12598" t="n">
        <v>0</v>
      </c>
      <c r="R12598" t="n">
        <v>2</v>
      </c>
      <c r="S12598" t="n">
        <v>0</v>
      </c>
      <c r="T12598" t="n">
        <v>0</v>
      </c>
    </row>
    <row r="12599">
      <c r="A12599" s="8" t="n">
        <v>46233</v>
      </c>
      <c r="B12599" t="inlineStr">
        <is>
          <t>DL</t>
        </is>
      </c>
      <c r="C12599" s="9">
        <f>_xlfn.XLOOKUP(B12599,Carriers[Code],Carriers[Airline])</f>
        <v/>
      </c>
      <c r="D12599" t="n">
        <v>2816</v>
      </c>
      <c r="E12599" t="inlineStr">
        <is>
          <t>ORD</t>
        </is>
      </c>
      <c r="F12599" s="10" t="n">
        <v>1225</v>
      </c>
      <c r="G12599" t="inlineStr">
        <is>
          <t>1200-1259</t>
        </is>
      </c>
      <c r="H12599" s="9">
        <f>INT(F12599/100)</f>
        <v/>
      </c>
      <c r="I12599" t="n">
        <v>-11</v>
      </c>
      <c r="J12599" t="n">
        <v>0</v>
      </c>
      <c r="K12599" t="n">
        <v>-26</v>
      </c>
      <c r="L12599" t="n">
        <v>0</v>
      </c>
      <c r="M12599" t="n">
        <v>0</v>
      </c>
      <c r="O12599" t="n">
        <v>0</v>
      </c>
    </row>
    <row r="12600">
      <c r="A12600" s="8" t="n">
        <v>46233</v>
      </c>
      <c r="B12600" t="inlineStr">
        <is>
          <t>YX</t>
        </is>
      </c>
      <c r="C12600" s="9">
        <f>_xlfn.XLOOKUP(B12600,Carriers[Code],Carriers[Airline])</f>
        <v/>
      </c>
      <c r="D12600" t="n">
        <v>4366</v>
      </c>
      <c r="E12600" t="inlineStr">
        <is>
          <t>JFK</t>
        </is>
      </c>
      <c r="F12600" s="10" t="n">
        <v>1225</v>
      </c>
      <c r="G12600" t="inlineStr">
        <is>
          <t>1200-1259</t>
        </is>
      </c>
      <c r="H12600" s="9">
        <f>INT(F12600/100)</f>
        <v/>
      </c>
      <c r="I12600" t="n">
        <v>28</v>
      </c>
      <c r="J12600" t="n">
        <v>1</v>
      </c>
      <c r="K12600" t="n">
        <v>18</v>
      </c>
      <c r="L12600" t="n">
        <v>1</v>
      </c>
      <c r="M12600" t="n">
        <v>0</v>
      </c>
      <c r="O12600" t="n">
        <v>0</v>
      </c>
      <c r="P12600" t="n">
        <v>3</v>
      </c>
      <c r="Q12600" t="n">
        <v>0</v>
      </c>
      <c r="R12600" t="n">
        <v>0</v>
      </c>
      <c r="S12600" t="n">
        <v>0</v>
      </c>
      <c r="T12600" t="n">
        <v>15</v>
      </c>
    </row>
    <row r="12601">
      <c r="A12601" s="8" t="n">
        <v>46233</v>
      </c>
      <c r="B12601" t="inlineStr">
        <is>
          <t>YX</t>
        </is>
      </c>
      <c r="C12601" s="9">
        <f>_xlfn.XLOOKUP(B12601,Carriers[Code],Carriers[Airline])</f>
        <v/>
      </c>
      <c r="D12601" t="n">
        <v>4738</v>
      </c>
      <c r="E12601" t="inlineStr">
        <is>
          <t>ILM</t>
        </is>
      </c>
      <c r="F12601" s="10" t="n">
        <v>1225</v>
      </c>
      <c r="G12601" t="inlineStr">
        <is>
          <t>1200-1259</t>
        </is>
      </c>
      <c r="H12601" s="9">
        <f>INT(F12601/100)</f>
        <v/>
      </c>
      <c r="I12601" t="n">
        <v>-4</v>
      </c>
      <c r="J12601" t="n">
        <v>0</v>
      </c>
      <c r="K12601" t="n">
        <v>-8</v>
      </c>
      <c r="L12601" t="n">
        <v>0</v>
      </c>
      <c r="M12601" t="n">
        <v>0</v>
      </c>
      <c r="O12601" t="n">
        <v>0</v>
      </c>
    </row>
    <row r="12602">
      <c r="A12602" s="8" t="n">
        <v>46233</v>
      </c>
      <c r="B12602" t="inlineStr">
        <is>
          <t>B6</t>
        </is>
      </c>
      <c r="C12602" s="9">
        <f>_xlfn.XLOOKUP(B12602,Carriers[Code],Carriers[Airline])</f>
        <v/>
      </c>
      <c r="D12602" t="n">
        <v>269</v>
      </c>
      <c r="E12602" t="inlineStr">
        <is>
          <t>FLL</t>
        </is>
      </c>
      <c r="F12602" s="10" t="n">
        <v>1230</v>
      </c>
      <c r="G12602" t="inlineStr">
        <is>
          <t>1200-1259</t>
        </is>
      </c>
      <c r="H12602" s="9">
        <f>INT(F12602/100)</f>
        <v/>
      </c>
      <c r="I12602" t="n">
        <v>5</v>
      </c>
      <c r="J12602" t="n">
        <v>0</v>
      </c>
      <c r="K12602" t="n">
        <v>-14</v>
      </c>
      <c r="L12602" t="n">
        <v>0</v>
      </c>
      <c r="M12602" t="n">
        <v>0</v>
      </c>
      <c r="O12602" t="n">
        <v>0</v>
      </c>
    </row>
    <row r="12603">
      <c r="A12603" s="8" t="n">
        <v>46233</v>
      </c>
      <c r="B12603" t="inlineStr">
        <is>
          <t>DL</t>
        </is>
      </c>
      <c r="C12603" s="9">
        <f>_xlfn.XLOOKUP(B12603,Carriers[Code],Carriers[Airline])</f>
        <v/>
      </c>
      <c r="D12603" t="n">
        <v>2779</v>
      </c>
      <c r="E12603" t="inlineStr">
        <is>
          <t>ATL</t>
        </is>
      </c>
      <c r="F12603" s="10" t="n">
        <v>1230</v>
      </c>
      <c r="G12603" t="inlineStr">
        <is>
          <t>1200-1259</t>
        </is>
      </c>
      <c r="H12603" s="9">
        <f>INT(F12603/100)</f>
        <v/>
      </c>
      <c r="I12603" t="n">
        <v>1</v>
      </c>
      <c r="J12603" t="n">
        <v>0</v>
      </c>
      <c r="K12603" t="n">
        <v>-22</v>
      </c>
      <c r="L12603" t="n">
        <v>0</v>
      </c>
      <c r="M12603" t="n">
        <v>0</v>
      </c>
      <c r="O12603" t="n">
        <v>0</v>
      </c>
    </row>
    <row r="12604">
      <c r="A12604" s="8" t="n">
        <v>46233</v>
      </c>
      <c r="B12604" t="inlineStr">
        <is>
          <t>UA</t>
        </is>
      </c>
      <c r="C12604" s="9">
        <f>_xlfn.XLOOKUP(B12604,Carriers[Code],Carriers[Airline])</f>
        <v/>
      </c>
      <c r="D12604" t="n">
        <v>1732</v>
      </c>
      <c r="E12604" t="inlineStr">
        <is>
          <t>ORD</t>
        </is>
      </c>
      <c r="F12604" s="10" t="n">
        <v>1230</v>
      </c>
      <c r="G12604" t="inlineStr">
        <is>
          <t>1200-1259</t>
        </is>
      </c>
      <c r="H12604" s="9">
        <f>INT(F12604/100)</f>
        <v/>
      </c>
      <c r="I12604" t="n">
        <v>-6</v>
      </c>
      <c r="J12604" t="n">
        <v>0</v>
      </c>
      <c r="K12604" t="n">
        <v>-29</v>
      </c>
      <c r="L12604" t="n">
        <v>0</v>
      </c>
      <c r="M12604" t="n">
        <v>0</v>
      </c>
      <c r="O12604" t="n">
        <v>0</v>
      </c>
    </row>
    <row r="12605">
      <c r="A12605" s="8" t="n">
        <v>46233</v>
      </c>
      <c r="B12605" t="inlineStr">
        <is>
          <t>YX</t>
        </is>
      </c>
      <c r="C12605" s="9">
        <f>_xlfn.XLOOKUP(B12605,Carriers[Code],Carriers[Airline])</f>
        <v/>
      </c>
      <c r="D12605" t="n">
        <v>3413</v>
      </c>
      <c r="E12605" t="inlineStr">
        <is>
          <t>IAD</t>
        </is>
      </c>
      <c r="F12605" s="10" t="n">
        <v>1235</v>
      </c>
      <c r="G12605" t="inlineStr">
        <is>
          <t>1200-1259</t>
        </is>
      </c>
      <c r="H12605" s="9">
        <f>INT(F12605/100)</f>
        <v/>
      </c>
      <c r="I12605" t="n">
        <v>-2</v>
      </c>
      <c r="J12605" t="n">
        <v>0</v>
      </c>
      <c r="K12605" t="n">
        <v>-39</v>
      </c>
      <c r="L12605" t="n">
        <v>0</v>
      </c>
      <c r="M12605" t="n">
        <v>0</v>
      </c>
      <c r="O12605" t="n">
        <v>0</v>
      </c>
    </row>
    <row r="12606">
      <c r="A12606" s="8" t="n">
        <v>46233</v>
      </c>
      <c r="B12606" t="inlineStr">
        <is>
          <t>YX</t>
        </is>
      </c>
      <c r="C12606" s="9">
        <f>_xlfn.XLOOKUP(B12606,Carriers[Code],Carriers[Airline])</f>
        <v/>
      </c>
      <c r="D12606" t="n">
        <v>5857</v>
      </c>
      <c r="E12606" t="inlineStr">
        <is>
          <t>DCA</t>
        </is>
      </c>
      <c r="F12606" s="10" t="n">
        <v>1235</v>
      </c>
      <c r="G12606" t="inlineStr">
        <is>
          <t>1200-1259</t>
        </is>
      </c>
      <c r="H12606" s="9">
        <f>INT(F12606/100)</f>
        <v/>
      </c>
      <c r="I12606" t="n">
        <v>-9</v>
      </c>
      <c r="J12606" t="n">
        <v>0</v>
      </c>
      <c r="K12606" t="n">
        <v>-21</v>
      </c>
      <c r="L12606" t="n">
        <v>0</v>
      </c>
      <c r="M12606" t="n">
        <v>0</v>
      </c>
      <c r="O12606" t="n">
        <v>0</v>
      </c>
    </row>
    <row r="12607">
      <c r="A12607" s="8" t="n">
        <v>46233</v>
      </c>
      <c r="B12607" t="inlineStr">
        <is>
          <t>AA</t>
        </is>
      </c>
      <c r="C12607" s="9">
        <f>_xlfn.XLOOKUP(B12607,Carriers[Code],Carriers[Airline])</f>
        <v/>
      </c>
      <c r="D12607" t="n">
        <v>1583</v>
      </c>
      <c r="E12607" t="inlineStr">
        <is>
          <t>DFW</t>
        </is>
      </c>
      <c r="F12607" s="10" t="n">
        <v>1238</v>
      </c>
      <c r="G12607" t="inlineStr">
        <is>
          <t>1200-1259</t>
        </is>
      </c>
      <c r="H12607" s="9">
        <f>INT(F12607/100)</f>
        <v/>
      </c>
      <c r="I12607" t="n">
        <v>8</v>
      </c>
      <c r="J12607" t="n">
        <v>0</v>
      </c>
      <c r="K12607" t="n">
        <v>-34</v>
      </c>
      <c r="L12607" t="n">
        <v>0</v>
      </c>
      <c r="M12607" t="n">
        <v>0</v>
      </c>
      <c r="O12607" t="n">
        <v>0</v>
      </c>
    </row>
    <row r="12608">
      <c r="A12608" s="8" t="n">
        <v>46233</v>
      </c>
      <c r="B12608" t="inlineStr">
        <is>
          <t>AA</t>
        </is>
      </c>
      <c r="C12608" s="9">
        <f>_xlfn.XLOOKUP(B12608,Carriers[Code],Carriers[Airline])</f>
        <v/>
      </c>
      <c r="D12608" t="n">
        <v>3043</v>
      </c>
      <c r="E12608" t="inlineStr">
        <is>
          <t>PHL</t>
        </is>
      </c>
      <c r="F12608" s="10" t="n">
        <v>1238</v>
      </c>
      <c r="G12608" t="inlineStr">
        <is>
          <t>1200-1259</t>
        </is>
      </c>
      <c r="H12608" s="9">
        <f>INT(F12608/100)</f>
        <v/>
      </c>
      <c r="I12608" t="n">
        <v>1</v>
      </c>
      <c r="J12608" t="n">
        <v>0</v>
      </c>
      <c r="K12608" t="n">
        <v>-21</v>
      </c>
      <c r="L12608" t="n">
        <v>0</v>
      </c>
      <c r="M12608" t="n">
        <v>0</v>
      </c>
      <c r="O12608" t="n">
        <v>0</v>
      </c>
    </row>
    <row r="12609">
      <c r="A12609" s="8" t="n">
        <v>46233</v>
      </c>
      <c r="B12609" t="inlineStr">
        <is>
          <t>MQ</t>
        </is>
      </c>
      <c r="C12609" s="9">
        <f>_xlfn.XLOOKUP(B12609,Carriers[Code],Carriers[Airline])</f>
        <v/>
      </c>
      <c r="D12609" t="n">
        <v>3470</v>
      </c>
      <c r="E12609" t="inlineStr">
        <is>
          <t>CMH</t>
        </is>
      </c>
      <c r="F12609" s="10" t="n">
        <v>1240</v>
      </c>
      <c r="G12609" t="inlineStr">
        <is>
          <t>1200-1259</t>
        </is>
      </c>
      <c r="H12609" s="9">
        <f>INT(F12609/100)</f>
        <v/>
      </c>
      <c r="I12609" t="n">
        <v>-2</v>
      </c>
      <c r="J12609" t="n">
        <v>0</v>
      </c>
      <c r="K12609" t="n">
        <v>-20</v>
      </c>
      <c r="L12609" t="n">
        <v>0</v>
      </c>
      <c r="M12609" t="n">
        <v>0</v>
      </c>
      <c r="O12609" t="n">
        <v>0</v>
      </c>
    </row>
    <row r="12610">
      <c r="A12610" s="8" t="n">
        <v>46233</v>
      </c>
      <c r="B12610" t="inlineStr">
        <is>
          <t>B6</t>
        </is>
      </c>
      <c r="C12610" s="9">
        <f>_xlfn.XLOOKUP(B12610,Carriers[Code],Carriers[Airline])</f>
        <v/>
      </c>
      <c r="D12610" t="n">
        <v>1781</v>
      </c>
      <c r="E12610" t="inlineStr">
        <is>
          <t>VPS</t>
        </is>
      </c>
      <c r="F12610" s="10" t="n">
        <v>1244</v>
      </c>
      <c r="G12610" t="inlineStr">
        <is>
          <t>1200-1259</t>
        </is>
      </c>
      <c r="H12610" s="9">
        <f>INT(F12610/100)</f>
        <v/>
      </c>
      <c r="I12610" t="n">
        <v>49</v>
      </c>
      <c r="J12610" t="n">
        <v>1</v>
      </c>
      <c r="K12610" t="n">
        <v>20</v>
      </c>
      <c r="L12610" t="n">
        <v>1</v>
      </c>
      <c r="M12610" t="n">
        <v>0</v>
      </c>
      <c r="O12610" t="n">
        <v>0</v>
      </c>
      <c r="P12610" t="n">
        <v>0</v>
      </c>
      <c r="Q12610" t="n">
        <v>0</v>
      </c>
      <c r="R12610" t="n">
        <v>0</v>
      </c>
      <c r="S12610" t="n">
        <v>0</v>
      </c>
      <c r="T12610" t="n">
        <v>20</v>
      </c>
    </row>
    <row r="12611">
      <c r="A12611" s="8" t="n">
        <v>46233</v>
      </c>
      <c r="B12611" t="inlineStr">
        <is>
          <t>B6</t>
        </is>
      </c>
      <c r="C12611" s="9">
        <f>_xlfn.XLOOKUP(B12611,Carriers[Code],Carriers[Airline])</f>
        <v/>
      </c>
      <c r="D12611" t="n">
        <v>717</v>
      </c>
      <c r="E12611" t="inlineStr">
        <is>
          <t>JFK</t>
        </is>
      </c>
      <c r="F12611" s="10" t="n">
        <v>1245</v>
      </c>
      <c r="G12611" t="inlineStr">
        <is>
          <t>1200-1259</t>
        </is>
      </c>
      <c r="H12611" s="9">
        <f>INT(F12611/100)</f>
        <v/>
      </c>
      <c r="I12611" t="n">
        <v>1</v>
      </c>
      <c r="J12611" t="n">
        <v>0</v>
      </c>
      <c r="K12611" t="n">
        <v>-1</v>
      </c>
      <c r="L12611" t="n">
        <v>0</v>
      </c>
      <c r="M12611" t="n">
        <v>0</v>
      </c>
      <c r="O12611" t="n">
        <v>0</v>
      </c>
    </row>
    <row r="12612">
      <c r="A12612" s="8" t="n">
        <v>46233</v>
      </c>
      <c r="B12612" t="inlineStr">
        <is>
          <t>B6</t>
        </is>
      </c>
      <c r="C12612" s="9">
        <f>_xlfn.XLOOKUP(B12612,Carriers[Code],Carriers[Airline])</f>
        <v/>
      </c>
      <c r="D12612" t="n">
        <v>855</v>
      </c>
      <c r="E12612" t="inlineStr">
        <is>
          <t>DCA</t>
        </is>
      </c>
      <c r="F12612" s="10" t="n">
        <v>1253</v>
      </c>
      <c r="G12612" t="inlineStr">
        <is>
          <t>1200-1259</t>
        </is>
      </c>
      <c r="H12612" s="9">
        <f>INT(F12612/100)</f>
        <v/>
      </c>
      <c r="I12612" t="n">
        <v>-7</v>
      </c>
      <c r="J12612" t="n">
        <v>0</v>
      </c>
      <c r="K12612" t="n">
        <v>-14</v>
      </c>
      <c r="L12612" t="n">
        <v>0</v>
      </c>
      <c r="M12612" t="n">
        <v>0</v>
      </c>
      <c r="O12612" t="n">
        <v>0</v>
      </c>
    </row>
    <row r="12613">
      <c r="A12613" s="8" t="n">
        <v>46233</v>
      </c>
      <c r="B12613" t="inlineStr">
        <is>
          <t>WN</t>
        </is>
      </c>
      <c r="C12613" s="9">
        <f>_xlfn.XLOOKUP(B12613,Carriers[Code],Carriers[Airline])</f>
        <v/>
      </c>
      <c r="D12613" t="n">
        <v>4917</v>
      </c>
      <c r="E12613" t="inlineStr">
        <is>
          <t>STL</t>
        </is>
      </c>
      <c r="F12613" s="10" t="n">
        <v>1255</v>
      </c>
      <c r="G12613" t="inlineStr">
        <is>
          <t>1200-1259</t>
        </is>
      </c>
      <c r="H12613" s="9">
        <f>INT(F12613/100)</f>
        <v/>
      </c>
      <c r="I12613" t="n">
        <v>5</v>
      </c>
      <c r="J12613" t="n">
        <v>0</v>
      </c>
      <c r="K12613" t="n">
        <v>-9</v>
      </c>
      <c r="L12613" t="n">
        <v>0</v>
      </c>
      <c r="M12613" t="n">
        <v>0</v>
      </c>
      <c r="O12613" t="n">
        <v>0</v>
      </c>
    </row>
    <row r="12614">
      <c r="A12614" s="8" t="n">
        <v>46233</v>
      </c>
      <c r="B12614" t="inlineStr">
        <is>
          <t>YX</t>
        </is>
      </c>
      <c r="C12614" s="9">
        <f>_xlfn.XLOOKUP(B12614,Carriers[Code],Carriers[Airline])</f>
        <v/>
      </c>
      <c r="D12614" t="n">
        <v>5829</v>
      </c>
      <c r="E12614" t="inlineStr">
        <is>
          <t>EWR</t>
        </is>
      </c>
      <c r="F12614" s="10" t="n">
        <v>1255</v>
      </c>
      <c r="G12614" t="inlineStr">
        <is>
          <t>1200-1259</t>
        </is>
      </c>
      <c r="H12614" s="9">
        <f>INT(F12614/100)</f>
        <v/>
      </c>
      <c r="I12614" t="n">
        <v>22</v>
      </c>
      <c r="J12614" t="n">
        <v>1</v>
      </c>
      <c r="K12614" t="n">
        <v>50</v>
      </c>
      <c r="L12614" t="n">
        <v>1</v>
      </c>
      <c r="M12614" t="n">
        <v>0</v>
      </c>
      <c r="O12614" t="n">
        <v>0</v>
      </c>
      <c r="P12614" t="n">
        <v>22</v>
      </c>
      <c r="Q12614" t="n">
        <v>0</v>
      </c>
      <c r="R12614" t="n">
        <v>28</v>
      </c>
      <c r="S12614" t="n">
        <v>0</v>
      </c>
      <c r="T12614" t="n">
        <v>0</v>
      </c>
    </row>
    <row r="12615">
      <c r="A12615" s="8" t="n">
        <v>46233</v>
      </c>
      <c r="B12615" t="inlineStr">
        <is>
          <t>AA</t>
        </is>
      </c>
      <c r="C12615" s="9">
        <f>_xlfn.XLOOKUP(B12615,Carriers[Code],Carriers[Airline])</f>
        <v/>
      </c>
      <c r="D12615" t="n">
        <v>1057</v>
      </c>
      <c r="E12615" t="inlineStr">
        <is>
          <t>PHX</t>
        </is>
      </c>
      <c r="F12615" s="10" t="n">
        <v>1300</v>
      </c>
      <c r="G12615" t="inlineStr">
        <is>
          <t>1300-1359</t>
        </is>
      </c>
      <c r="H12615" s="9">
        <f>INT(F12615/100)</f>
        <v/>
      </c>
      <c r="I12615" t="n">
        <v>33</v>
      </c>
      <c r="J12615" t="n">
        <v>1</v>
      </c>
      <c r="K12615" t="n">
        <v>-3</v>
      </c>
      <c r="L12615" t="n">
        <v>0</v>
      </c>
      <c r="M12615" t="n">
        <v>0</v>
      </c>
      <c r="O12615" t="n">
        <v>0</v>
      </c>
    </row>
    <row r="12616">
      <c r="A12616" s="8" t="n">
        <v>46233</v>
      </c>
      <c r="B12616" t="inlineStr">
        <is>
          <t>YX</t>
        </is>
      </c>
      <c r="C12616" s="9">
        <f>_xlfn.XLOOKUP(B12616,Carriers[Code],Carriers[Airline])</f>
        <v/>
      </c>
      <c r="D12616" t="n">
        <v>5748</v>
      </c>
      <c r="E12616" t="inlineStr">
        <is>
          <t>LGA</t>
        </is>
      </c>
      <c r="F12616" s="10" t="n">
        <v>1300</v>
      </c>
      <c r="G12616" t="inlineStr">
        <is>
          <t>1300-1359</t>
        </is>
      </c>
      <c r="H12616" s="9">
        <f>INT(F12616/100)</f>
        <v/>
      </c>
      <c r="I12616" t="n">
        <v>-8</v>
      </c>
      <c r="J12616" t="n">
        <v>0</v>
      </c>
      <c r="K12616" t="n">
        <v>-3</v>
      </c>
      <c r="L12616" t="n">
        <v>0</v>
      </c>
      <c r="M12616" t="n">
        <v>0</v>
      </c>
      <c r="O12616" t="n">
        <v>0</v>
      </c>
    </row>
    <row r="12617">
      <c r="A12617" s="8" t="n">
        <v>46233</v>
      </c>
      <c r="B12617" t="inlineStr">
        <is>
          <t>YX</t>
        </is>
      </c>
      <c r="C12617" s="9">
        <f>_xlfn.XLOOKUP(B12617,Carriers[Code],Carriers[Airline])</f>
        <v/>
      </c>
      <c r="D12617" t="n">
        <v>4386</v>
      </c>
      <c r="E12617" t="inlineStr">
        <is>
          <t>ORD</t>
        </is>
      </c>
      <c r="F12617" s="10" t="n">
        <v>1301</v>
      </c>
      <c r="G12617" t="inlineStr">
        <is>
          <t>1300-1359</t>
        </is>
      </c>
      <c r="H12617" s="9">
        <f>INT(F12617/100)</f>
        <v/>
      </c>
      <c r="I12617" t="n">
        <v>102</v>
      </c>
      <c r="J12617" t="n">
        <v>1</v>
      </c>
      <c r="K12617" t="n">
        <v>63</v>
      </c>
      <c r="L12617" t="n">
        <v>1</v>
      </c>
      <c r="M12617" t="n">
        <v>0</v>
      </c>
      <c r="O12617" t="n">
        <v>0</v>
      </c>
      <c r="P12617" t="n">
        <v>30</v>
      </c>
      <c r="Q12617" t="n">
        <v>0</v>
      </c>
      <c r="R12617" t="n">
        <v>0</v>
      </c>
      <c r="S12617" t="n">
        <v>0</v>
      </c>
      <c r="T12617" t="n">
        <v>33</v>
      </c>
    </row>
    <row r="12618">
      <c r="A12618" s="8" t="n">
        <v>46233</v>
      </c>
      <c r="B12618" t="inlineStr">
        <is>
          <t>DL</t>
        </is>
      </c>
      <c r="C12618" s="9">
        <f>_xlfn.XLOOKUP(B12618,Carriers[Code],Carriers[Airline])</f>
        <v/>
      </c>
      <c r="D12618" t="n">
        <v>2283</v>
      </c>
      <c r="E12618" t="inlineStr">
        <is>
          <t>RDU</t>
        </is>
      </c>
      <c r="F12618" s="10" t="n">
        <v>1303</v>
      </c>
      <c r="G12618" t="inlineStr">
        <is>
          <t>1300-1359</t>
        </is>
      </c>
      <c r="H12618" s="9">
        <f>INT(F12618/100)</f>
        <v/>
      </c>
      <c r="I12618" t="n">
        <v>0</v>
      </c>
      <c r="J12618" t="n">
        <v>0</v>
      </c>
      <c r="K12618" t="n">
        <v>-12</v>
      </c>
      <c r="L12618" t="n">
        <v>0</v>
      </c>
      <c r="M12618" t="n">
        <v>0</v>
      </c>
      <c r="O12618" t="n">
        <v>0</v>
      </c>
    </row>
    <row r="12619">
      <c r="A12619" s="8" t="n">
        <v>46233</v>
      </c>
      <c r="B12619" t="inlineStr">
        <is>
          <t>YX</t>
        </is>
      </c>
      <c r="C12619" s="9">
        <f>_xlfn.XLOOKUP(B12619,Carriers[Code],Carriers[Airline])</f>
        <v/>
      </c>
      <c r="D12619" t="n">
        <v>5603</v>
      </c>
      <c r="E12619" t="inlineStr">
        <is>
          <t>MSN</t>
        </is>
      </c>
      <c r="F12619" s="10" t="n">
        <v>1308</v>
      </c>
      <c r="G12619" t="inlineStr">
        <is>
          <t>1300-1359</t>
        </is>
      </c>
      <c r="H12619" s="9">
        <f>INT(F12619/100)</f>
        <v/>
      </c>
      <c r="I12619" t="n">
        <v>-4</v>
      </c>
      <c r="J12619" t="n">
        <v>0</v>
      </c>
      <c r="K12619" t="n">
        <v>-30</v>
      </c>
      <c r="L12619" t="n">
        <v>0</v>
      </c>
      <c r="M12619" t="n">
        <v>0</v>
      </c>
      <c r="O12619" t="n">
        <v>0</v>
      </c>
    </row>
    <row r="12620">
      <c r="A12620" s="8" t="n">
        <v>46233</v>
      </c>
      <c r="B12620" t="inlineStr">
        <is>
          <t>DL</t>
        </is>
      </c>
      <c r="C12620" s="9">
        <f>_xlfn.XLOOKUP(B12620,Carriers[Code],Carriers[Airline])</f>
        <v/>
      </c>
      <c r="D12620" t="n">
        <v>2222</v>
      </c>
      <c r="E12620" t="inlineStr">
        <is>
          <t>DTW</t>
        </is>
      </c>
      <c r="F12620" s="10" t="n">
        <v>1310</v>
      </c>
      <c r="G12620" t="inlineStr">
        <is>
          <t>1300-1359</t>
        </is>
      </c>
      <c r="H12620" s="9">
        <f>INT(F12620/100)</f>
        <v/>
      </c>
      <c r="I12620" t="n">
        <v>15</v>
      </c>
      <c r="J12620" t="n">
        <v>1</v>
      </c>
      <c r="K12620" t="n">
        <v>0</v>
      </c>
      <c r="L12620" t="n">
        <v>0</v>
      </c>
      <c r="M12620" t="n">
        <v>0</v>
      </c>
      <c r="O12620" t="n">
        <v>0</v>
      </c>
    </row>
    <row r="12621">
      <c r="A12621" s="8" t="n">
        <v>46233</v>
      </c>
      <c r="B12621" t="inlineStr">
        <is>
          <t>WN</t>
        </is>
      </c>
      <c r="C12621" s="9">
        <f>_xlfn.XLOOKUP(B12621,Carriers[Code],Carriers[Airline])</f>
        <v/>
      </c>
      <c r="D12621" t="n">
        <v>746</v>
      </c>
      <c r="E12621" t="inlineStr">
        <is>
          <t>MDW</t>
        </is>
      </c>
      <c r="F12621" s="10" t="n">
        <v>1310</v>
      </c>
      <c r="G12621" t="inlineStr">
        <is>
          <t>1300-1359</t>
        </is>
      </c>
      <c r="H12621" s="9">
        <f>INT(F12621/100)</f>
        <v/>
      </c>
      <c r="I12621" t="n">
        <v>5</v>
      </c>
      <c r="J12621" t="n">
        <v>0</v>
      </c>
      <c r="K12621" t="n">
        <v>-18</v>
      </c>
      <c r="L12621" t="n">
        <v>0</v>
      </c>
      <c r="M12621" t="n">
        <v>0</v>
      </c>
      <c r="O12621" t="n">
        <v>0</v>
      </c>
    </row>
    <row r="12622">
      <c r="A12622" s="8" t="n">
        <v>46233</v>
      </c>
      <c r="B12622" t="inlineStr">
        <is>
          <t>DL</t>
        </is>
      </c>
      <c r="C12622" s="9">
        <f>_xlfn.XLOOKUP(B12622,Carriers[Code],Carriers[Airline])</f>
        <v/>
      </c>
      <c r="D12622" t="n">
        <v>1297</v>
      </c>
      <c r="E12622" t="inlineStr">
        <is>
          <t>AUS</t>
        </is>
      </c>
      <c r="F12622" s="10" t="n">
        <v>1325</v>
      </c>
      <c r="G12622" t="inlineStr">
        <is>
          <t>1300-1359</t>
        </is>
      </c>
      <c r="H12622" s="9">
        <f>INT(F12622/100)</f>
        <v/>
      </c>
      <c r="I12622" t="n">
        <v>3</v>
      </c>
      <c r="J12622" t="n">
        <v>0</v>
      </c>
      <c r="K12622" t="n">
        <v>3</v>
      </c>
      <c r="L12622" t="n">
        <v>0</v>
      </c>
      <c r="M12622" t="n">
        <v>0</v>
      </c>
      <c r="O12622" t="n">
        <v>0</v>
      </c>
    </row>
    <row r="12623">
      <c r="A12623" s="8" t="n">
        <v>46233</v>
      </c>
      <c r="B12623" t="inlineStr">
        <is>
          <t>WN</t>
        </is>
      </c>
      <c r="C12623" s="9">
        <f>_xlfn.XLOOKUP(B12623,Carriers[Code],Carriers[Airline])</f>
        <v/>
      </c>
      <c r="D12623" t="n">
        <v>733</v>
      </c>
      <c r="E12623" t="inlineStr">
        <is>
          <t>BWI</t>
        </is>
      </c>
      <c r="F12623" s="10" t="n">
        <v>1325</v>
      </c>
      <c r="G12623" t="inlineStr">
        <is>
          <t>1300-1359</t>
        </is>
      </c>
      <c r="H12623" s="9">
        <f>INT(F12623/100)</f>
        <v/>
      </c>
      <c r="I12623" t="n">
        <v>11</v>
      </c>
      <c r="J12623" t="n">
        <v>0</v>
      </c>
      <c r="K12623" t="n">
        <v>-15</v>
      </c>
      <c r="L12623" t="n">
        <v>0</v>
      </c>
      <c r="M12623" t="n">
        <v>0</v>
      </c>
      <c r="O12623" t="n">
        <v>0</v>
      </c>
    </row>
    <row r="12624">
      <c r="A12624" s="8" t="n">
        <v>46233</v>
      </c>
      <c r="B12624" t="inlineStr">
        <is>
          <t>B6</t>
        </is>
      </c>
      <c r="C12624" s="9">
        <f>_xlfn.XLOOKUP(B12624,Carriers[Code],Carriers[Airline])</f>
        <v/>
      </c>
      <c r="D12624" t="n">
        <v>1293</v>
      </c>
      <c r="E12624" t="inlineStr">
        <is>
          <t>ILM</t>
        </is>
      </c>
      <c r="F12624" s="10" t="n">
        <v>1330</v>
      </c>
      <c r="G12624" t="inlineStr">
        <is>
          <t>1300-1359</t>
        </is>
      </c>
      <c r="H12624" s="9">
        <f>INT(F12624/100)</f>
        <v/>
      </c>
      <c r="I12624" t="n">
        <v>10</v>
      </c>
      <c r="J12624" t="n">
        <v>0</v>
      </c>
      <c r="K12624" t="n">
        <v>-2</v>
      </c>
      <c r="L12624" t="n">
        <v>0</v>
      </c>
      <c r="M12624" t="n">
        <v>0</v>
      </c>
      <c r="O12624" t="n">
        <v>0</v>
      </c>
    </row>
    <row r="12625">
      <c r="A12625" s="8" t="n">
        <v>46233</v>
      </c>
      <c r="B12625" t="inlineStr">
        <is>
          <t>YX</t>
        </is>
      </c>
      <c r="C12625" s="9">
        <f>_xlfn.XLOOKUP(B12625,Carriers[Code],Carriers[Airline])</f>
        <v/>
      </c>
      <c r="D12625" t="n">
        <v>5808</v>
      </c>
      <c r="E12625" t="inlineStr">
        <is>
          <t>JFK</t>
        </is>
      </c>
      <c r="F12625" s="10" t="n">
        <v>1335</v>
      </c>
      <c r="G12625" t="inlineStr">
        <is>
          <t>1300-1359</t>
        </is>
      </c>
      <c r="H12625" s="9">
        <f>INT(F12625/100)</f>
        <v/>
      </c>
      <c r="I12625" t="n">
        <v>48</v>
      </c>
      <c r="J12625" t="n">
        <v>1</v>
      </c>
      <c r="K12625" t="n">
        <v>45</v>
      </c>
      <c r="L12625" t="n">
        <v>1</v>
      </c>
      <c r="M12625" t="n">
        <v>0</v>
      </c>
      <c r="O12625" t="n">
        <v>0</v>
      </c>
      <c r="P12625" t="n">
        <v>28</v>
      </c>
      <c r="Q12625" t="n">
        <v>0</v>
      </c>
      <c r="R12625" t="n">
        <v>17</v>
      </c>
      <c r="S12625" t="n">
        <v>0</v>
      </c>
      <c r="T12625" t="n">
        <v>0</v>
      </c>
    </row>
    <row r="12626">
      <c r="A12626" s="8" t="n">
        <v>46233</v>
      </c>
      <c r="B12626" t="inlineStr">
        <is>
          <t>UA</t>
        </is>
      </c>
      <c r="C12626" s="9">
        <f>_xlfn.XLOOKUP(B12626,Carriers[Code],Carriers[Airline])</f>
        <v/>
      </c>
      <c r="D12626" t="n">
        <v>1976</v>
      </c>
      <c r="E12626" t="inlineStr">
        <is>
          <t>IAH</t>
        </is>
      </c>
      <c r="F12626" s="10" t="n">
        <v>1337</v>
      </c>
      <c r="G12626" t="inlineStr">
        <is>
          <t>1300-1359</t>
        </is>
      </c>
      <c r="H12626" s="9">
        <f>INT(F12626/100)</f>
        <v/>
      </c>
      <c r="I12626" t="n">
        <v>-2</v>
      </c>
      <c r="J12626" t="n">
        <v>0</v>
      </c>
      <c r="K12626" t="n">
        <v>-50</v>
      </c>
      <c r="L12626" t="n">
        <v>0</v>
      </c>
      <c r="M12626" t="n">
        <v>0</v>
      </c>
      <c r="O12626" t="n">
        <v>0</v>
      </c>
    </row>
    <row r="12627">
      <c r="A12627" s="8" t="n">
        <v>46233</v>
      </c>
      <c r="B12627" t="inlineStr">
        <is>
          <t>AA</t>
        </is>
      </c>
      <c r="C12627" s="9">
        <f>_xlfn.XLOOKUP(B12627,Carriers[Code],Carriers[Airline])</f>
        <v/>
      </c>
      <c r="D12627" t="n">
        <v>1589</v>
      </c>
      <c r="E12627" t="inlineStr">
        <is>
          <t>MIA</t>
        </is>
      </c>
      <c r="F12627" s="10" t="n">
        <v>1342</v>
      </c>
      <c r="G12627" t="inlineStr">
        <is>
          <t>1300-1359</t>
        </is>
      </c>
      <c r="H12627" s="9">
        <f>INT(F12627/100)</f>
        <v/>
      </c>
      <c r="I12627" t="n">
        <v>100</v>
      </c>
      <c r="J12627" t="n">
        <v>1</v>
      </c>
      <c r="K12627" t="n">
        <v>96</v>
      </c>
      <c r="L12627" t="n">
        <v>1</v>
      </c>
      <c r="M12627" t="n">
        <v>0</v>
      </c>
      <c r="O12627" t="n">
        <v>0</v>
      </c>
      <c r="P12627" t="n">
        <v>46</v>
      </c>
      <c r="Q12627" t="n">
        <v>0</v>
      </c>
      <c r="R12627" t="n">
        <v>0</v>
      </c>
      <c r="S12627" t="n">
        <v>0</v>
      </c>
      <c r="T12627" t="n">
        <v>50</v>
      </c>
    </row>
    <row r="12628">
      <c r="A12628" s="8" t="n">
        <v>46233</v>
      </c>
      <c r="B12628" t="inlineStr">
        <is>
          <t>B6</t>
        </is>
      </c>
      <c r="C12628" s="9">
        <f>_xlfn.XLOOKUP(B12628,Carriers[Code],Carriers[Airline])</f>
        <v/>
      </c>
      <c r="D12628" t="n">
        <v>2251</v>
      </c>
      <c r="E12628" t="inlineStr">
        <is>
          <t>MCO</t>
        </is>
      </c>
      <c r="F12628" s="10" t="n">
        <v>1344</v>
      </c>
      <c r="G12628" t="inlineStr">
        <is>
          <t>1300-1359</t>
        </is>
      </c>
      <c r="H12628" s="9">
        <f>INT(F12628/100)</f>
        <v/>
      </c>
      <c r="I12628" t="n">
        <v>5</v>
      </c>
      <c r="J12628" t="n">
        <v>0</v>
      </c>
      <c r="K12628" t="n">
        <v>3</v>
      </c>
      <c r="L12628" t="n">
        <v>0</v>
      </c>
      <c r="M12628" t="n">
        <v>0</v>
      </c>
      <c r="O12628" t="n">
        <v>0</v>
      </c>
    </row>
    <row r="12629">
      <c r="A12629" s="8" t="n">
        <v>46233</v>
      </c>
      <c r="B12629" t="inlineStr">
        <is>
          <t>B6</t>
        </is>
      </c>
      <c r="C12629" s="9">
        <f>_xlfn.XLOOKUP(B12629,Carriers[Code],Carriers[Airline])</f>
        <v/>
      </c>
      <c r="D12629" t="n">
        <v>641</v>
      </c>
      <c r="E12629" t="inlineStr">
        <is>
          <t>CLE</t>
        </is>
      </c>
      <c r="F12629" s="10" t="n">
        <v>1346</v>
      </c>
      <c r="G12629" t="inlineStr">
        <is>
          <t>1300-1359</t>
        </is>
      </c>
      <c r="H12629" s="9">
        <f>INT(F12629/100)</f>
        <v/>
      </c>
      <c r="I12629" t="n">
        <v>8</v>
      </c>
      <c r="J12629" t="n">
        <v>0</v>
      </c>
      <c r="K12629" t="n">
        <v>-9</v>
      </c>
      <c r="L12629" t="n">
        <v>0</v>
      </c>
      <c r="M12629" t="n">
        <v>0</v>
      </c>
      <c r="O12629" t="n">
        <v>0</v>
      </c>
    </row>
    <row r="12630">
      <c r="A12630" s="8" t="n">
        <v>46233</v>
      </c>
      <c r="B12630" t="inlineStr">
        <is>
          <t>YX</t>
        </is>
      </c>
      <c r="C12630" s="9">
        <f>_xlfn.XLOOKUP(B12630,Carriers[Code],Carriers[Airline])</f>
        <v/>
      </c>
      <c r="D12630" t="n">
        <v>4636</v>
      </c>
      <c r="E12630" t="inlineStr">
        <is>
          <t>IND</t>
        </is>
      </c>
      <c r="F12630" s="10" t="n">
        <v>1346</v>
      </c>
      <c r="G12630" t="inlineStr">
        <is>
          <t>1300-1359</t>
        </is>
      </c>
      <c r="H12630" s="9">
        <f>INT(F12630/100)</f>
        <v/>
      </c>
      <c r="I12630" t="n">
        <v>-10</v>
      </c>
      <c r="J12630" t="n">
        <v>0</v>
      </c>
      <c r="K12630" t="n">
        <v>-33</v>
      </c>
      <c r="L12630" t="n">
        <v>0</v>
      </c>
      <c r="M12630" t="n">
        <v>0</v>
      </c>
      <c r="O12630" t="n">
        <v>0</v>
      </c>
    </row>
    <row r="12631">
      <c r="A12631" s="8" t="n">
        <v>46233</v>
      </c>
      <c r="B12631" t="inlineStr">
        <is>
          <t>B6</t>
        </is>
      </c>
      <c r="C12631" s="9">
        <f>_xlfn.XLOOKUP(B12631,Carriers[Code],Carriers[Airline])</f>
        <v/>
      </c>
      <c r="D12631" t="n">
        <v>2467</v>
      </c>
      <c r="E12631" t="inlineStr">
        <is>
          <t>CHS</t>
        </is>
      </c>
      <c r="F12631" s="10" t="n">
        <v>1352</v>
      </c>
      <c r="G12631" t="inlineStr">
        <is>
          <t>1300-1359</t>
        </is>
      </c>
      <c r="H12631" s="9">
        <f>INT(F12631/100)</f>
        <v/>
      </c>
      <c r="I12631" t="n">
        <v>75</v>
      </c>
      <c r="J12631" t="n">
        <v>1</v>
      </c>
      <c r="K12631" t="n">
        <v>65</v>
      </c>
      <c r="L12631" t="n">
        <v>1</v>
      </c>
      <c r="M12631" t="n">
        <v>0</v>
      </c>
      <c r="O12631" t="n">
        <v>0</v>
      </c>
      <c r="P12631" t="n">
        <v>0</v>
      </c>
      <c r="Q12631" t="n">
        <v>0</v>
      </c>
      <c r="R12631" t="n">
        <v>0</v>
      </c>
      <c r="S12631" t="n">
        <v>0</v>
      </c>
      <c r="T12631" t="n">
        <v>65</v>
      </c>
    </row>
    <row r="12632">
      <c r="A12632" s="8" t="n">
        <v>46233</v>
      </c>
      <c r="B12632" t="inlineStr">
        <is>
          <t>MQ</t>
        </is>
      </c>
      <c r="C12632" s="9">
        <f>_xlfn.XLOOKUP(B12632,Carriers[Code],Carriers[Airline])</f>
        <v/>
      </c>
      <c r="D12632" t="n">
        <v>3711</v>
      </c>
      <c r="E12632" t="inlineStr">
        <is>
          <t>ORD</t>
        </is>
      </c>
      <c r="F12632" s="10" t="n">
        <v>1354</v>
      </c>
      <c r="G12632" t="inlineStr">
        <is>
          <t>1300-1359</t>
        </is>
      </c>
      <c r="H12632" s="9">
        <f>INT(F12632/100)</f>
        <v/>
      </c>
      <c r="I12632" t="n">
        <v>-3</v>
      </c>
      <c r="J12632" t="n">
        <v>0</v>
      </c>
      <c r="K12632" t="n">
        <v>-38</v>
      </c>
      <c r="L12632" t="n">
        <v>0</v>
      </c>
      <c r="M12632" t="n">
        <v>0</v>
      </c>
      <c r="O12632" t="n">
        <v>0</v>
      </c>
    </row>
    <row r="12633">
      <c r="A12633" s="8" t="n">
        <v>46233</v>
      </c>
      <c r="B12633" t="inlineStr">
        <is>
          <t>DL</t>
        </is>
      </c>
      <c r="C12633" s="9">
        <f>_xlfn.XLOOKUP(B12633,Carriers[Code],Carriers[Airline])</f>
        <v/>
      </c>
      <c r="D12633" t="n">
        <v>322</v>
      </c>
      <c r="E12633" t="inlineStr">
        <is>
          <t>ATL</t>
        </is>
      </c>
      <c r="F12633" s="10" t="n">
        <v>1355</v>
      </c>
      <c r="G12633" t="inlineStr">
        <is>
          <t>1300-1359</t>
        </is>
      </c>
      <c r="H12633" s="9">
        <f>INT(F12633/100)</f>
        <v/>
      </c>
      <c r="I12633" t="n">
        <v>18</v>
      </c>
      <c r="J12633" t="n">
        <v>1</v>
      </c>
      <c r="K12633" t="n">
        <v>-8</v>
      </c>
      <c r="L12633" t="n">
        <v>0</v>
      </c>
      <c r="M12633" t="n">
        <v>0</v>
      </c>
      <c r="O12633" t="n">
        <v>0</v>
      </c>
    </row>
    <row r="12634">
      <c r="A12634" s="8" t="n">
        <v>46233</v>
      </c>
      <c r="B12634" t="inlineStr">
        <is>
          <t>YX</t>
        </is>
      </c>
      <c r="C12634" s="9">
        <f>_xlfn.XLOOKUP(B12634,Carriers[Code],Carriers[Airline])</f>
        <v/>
      </c>
      <c r="D12634" t="n">
        <v>4440</v>
      </c>
      <c r="E12634" t="inlineStr">
        <is>
          <t>BUF</t>
        </is>
      </c>
      <c r="F12634" s="10" t="n">
        <v>1355</v>
      </c>
      <c r="G12634" t="inlineStr">
        <is>
          <t>1300-1359</t>
        </is>
      </c>
      <c r="H12634" s="9">
        <f>INT(F12634/100)</f>
        <v/>
      </c>
      <c r="I12634" t="n">
        <v>-5</v>
      </c>
      <c r="J12634" t="n">
        <v>0</v>
      </c>
      <c r="K12634" t="n">
        <v>-34</v>
      </c>
      <c r="L12634" t="n">
        <v>0</v>
      </c>
      <c r="M12634" t="n">
        <v>0</v>
      </c>
      <c r="O12634" t="n">
        <v>0</v>
      </c>
    </row>
    <row r="12635">
      <c r="A12635" s="8" t="n">
        <v>46233</v>
      </c>
      <c r="B12635" t="inlineStr">
        <is>
          <t>MQ</t>
        </is>
      </c>
      <c r="C12635" s="9">
        <f>_xlfn.XLOOKUP(B12635,Carriers[Code],Carriers[Airline])</f>
        <v/>
      </c>
      <c r="D12635" t="n">
        <v>3438</v>
      </c>
      <c r="E12635" t="inlineStr">
        <is>
          <t>SDF</t>
        </is>
      </c>
      <c r="F12635" s="10" t="n">
        <v>1359</v>
      </c>
      <c r="G12635" t="inlineStr">
        <is>
          <t>1300-1359</t>
        </is>
      </c>
      <c r="H12635" s="9">
        <f>INT(F12635/100)</f>
        <v/>
      </c>
      <c r="I12635" t="n">
        <v>-3</v>
      </c>
      <c r="J12635" t="n">
        <v>0</v>
      </c>
      <c r="K12635" t="n">
        <v>-32</v>
      </c>
      <c r="L12635" t="n">
        <v>0</v>
      </c>
      <c r="M12635" t="n">
        <v>0</v>
      </c>
      <c r="O12635" t="n">
        <v>0</v>
      </c>
    </row>
    <row r="12636">
      <c r="A12636" s="8" t="n">
        <v>46233</v>
      </c>
      <c r="B12636" t="inlineStr">
        <is>
          <t>YX</t>
        </is>
      </c>
      <c r="C12636" s="9">
        <f>_xlfn.XLOOKUP(B12636,Carriers[Code],Carriers[Airline])</f>
        <v/>
      </c>
      <c r="D12636" t="n">
        <v>5627</v>
      </c>
      <c r="E12636" t="inlineStr">
        <is>
          <t>IND</t>
        </is>
      </c>
      <c r="F12636" s="10" t="n">
        <v>1359</v>
      </c>
      <c r="G12636" t="inlineStr">
        <is>
          <t>1300-1359</t>
        </is>
      </c>
      <c r="H12636" s="9">
        <f>INT(F12636/100)</f>
        <v/>
      </c>
      <c r="I12636" t="n">
        <v>21</v>
      </c>
      <c r="J12636" t="n">
        <v>1</v>
      </c>
      <c r="K12636" t="n">
        <v>-17</v>
      </c>
      <c r="L12636" t="n">
        <v>0</v>
      </c>
      <c r="M12636" t="n">
        <v>0</v>
      </c>
      <c r="O12636" t="n">
        <v>0</v>
      </c>
    </row>
    <row r="12637">
      <c r="A12637" s="8" t="n">
        <v>46233</v>
      </c>
      <c r="B12637" t="inlineStr">
        <is>
          <t>YX</t>
        </is>
      </c>
      <c r="C12637" s="9">
        <f>_xlfn.XLOOKUP(B12637,Carriers[Code],Carriers[Airline])</f>
        <v/>
      </c>
      <c r="D12637" t="n">
        <v>5730</v>
      </c>
      <c r="E12637" t="inlineStr">
        <is>
          <t>LGA</t>
        </is>
      </c>
      <c r="F12637" s="10" t="n">
        <v>1400</v>
      </c>
      <c r="G12637" t="inlineStr">
        <is>
          <t>1400-1459</t>
        </is>
      </c>
      <c r="H12637" s="9">
        <f>INT(F12637/100)</f>
        <v/>
      </c>
      <c r="I12637" t="n">
        <v>30</v>
      </c>
      <c r="J12637" t="n">
        <v>1</v>
      </c>
      <c r="K12637" t="n">
        <v>21</v>
      </c>
      <c r="L12637" t="n">
        <v>1</v>
      </c>
      <c r="M12637" t="n">
        <v>0</v>
      </c>
      <c r="O12637" t="n">
        <v>0</v>
      </c>
      <c r="P12637" t="n">
        <v>21</v>
      </c>
      <c r="Q12637" t="n">
        <v>0</v>
      </c>
      <c r="R12637" t="n">
        <v>0</v>
      </c>
      <c r="S12637" t="n">
        <v>0</v>
      </c>
      <c r="T12637" t="n">
        <v>0</v>
      </c>
    </row>
    <row r="12638">
      <c r="A12638" s="8" t="n">
        <v>46233</v>
      </c>
      <c r="B12638" t="inlineStr">
        <is>
          <t>YX</t>
        </is>
      </c>
      <c r="C12638" s="9">
        <f>_xlfn.XLOOKUP(B12638,Carriers[Code],Carriers[Airline])</f>
        <v/>
      </c>
      <c r="D12638" t="n">
        <v>4375</v>
      </c>
      <c r="E12638" t="inlineStr">
        <is>
          <t>LGA</t>
        </is>
      </c>
      <c r="F12638" s="10" t="n">
        <v>1404</v>
      </c>
      <c r="G12638" t="inlineStr">
        <is>
          <t>1400-1459</t>
        </is>
      </c>
      <c r="H12638" s="9">
        <f>INT(F12638/100)</f>
        <v/>
      </c>
      <c r="I12638" t="n">
        <v>34</v>
      </c>
      <c r="J12638" t="n">
        <v>1</v>
      </c>
      <c r="K12638" t="n">
        <v>28</v>
      </c>
      <c r="L12638" t="n">
        <v>1</v>
      </c>
      <c r="M12638" t="n">
        <v>0</v>
      </c>
      <c r="O12638" t="n">
        <v>0</v>
      </c>
      <c r="P12638" t="n">
        <v>13</v>
      </c>
      <c r="Q12638" t="n">
        <v>0</v>
      </c>
      <c r="R12638" t="n">
        <v>0</v>
      </c>
      <c r="S12638" t="n">
        <v>0</v>
      </c>
      <c r="T12638" t="n">
        <v>15</v>
      </c>
    </row>
    <row r="12639">
      <c r="A12639" s="8" t="n">
        <v>46233</v>
      </c>
      <c r="B12639" t="inlineStr">
        <is>
          <t>YX</t>
        </is>
      </c>
      <c r="C12639" s="9">
        <f>_xlfn.XLOOKUP(B12639,Carriers[Code],Carriers[Airline])</f>
        <v/>
      </c>
      <c r="D12639" t="n">
        <v>5821</v>
      </c>
      <c r="E12639" t="inlineStr">
        <is>
          <t>TVC</t>
        </is>
      </c>
      <c r="F12639" s="10" t="n">
        <v>1406</v>
      </c>
      <c r="G12639" t="inlineStr">
        <is>
          <t>1400-1459</t>
        </is>
      </c>
      <c r="H12639" s="9">
        <f>INT(F12639/100)</f>
        <v/>
      </c>
      <c r="I12639" t="n">
        <v>27</v>
      </c>
      <c r="J12639" t="n">
        <v>1</v>
      </c>
      <c r="K12639" t="n">
        <v>5</v>
      </c>
      <c r="L12639" t="n">
        <v>0</v>
      </c>
      <c r="M12639" t="n">
        <v>0</v>
      </c>
      <c r="O12639" t="n">
        <v>0</v>
      </c>
    </row>
    <row r="12640">
      <c r="A12640" s="8" t="n">
        <v>46233</v>
      </c>
      <c r="B12640" t="inlineStr">
        <is>
          <t>WN</t>
        </is>
      </c>
      <c r="C12640" s="9">
        <f>_xlfn.XLOOKUP(B12640,Carriers[Code],Carriers[Airline])</f>
        <v/>
      </c>
      <c r="D12640" t="n">
        <v>725</v>
      </c>
      <c r="E12640" t="inlineStr">
        <is>
          <t>BNA</t>
        </is>
      </c>
      <c r="F12640" s="10" t="n">
        <v>1410</v>
      </c>
      <c r="G12640" t="inlineStr">
        <is>
          <t>1400-1459</t>
        </is>
      </c>
      <c r="H12640" s="9">
        <f>INT(F12640/100)</f>
        <v/>
      </c>
      <c r="I12640" t="n">
        <v>34</v>
      </c>
      <c r="J12640" t="n">
        <v>1</v>
      </c>
      <c r="K12640" t="n">
        <v>21</v>
      </c>
      <c r="L12640" t="n">
        <v>1</v>
      </c>
      <c r="M12640" t="n">
        <v>0</v>
      </c>
      <c r="O12640" t="n">
        <v>0</v>
      </c>
      <c r="P12640" t="n">
        <v>10</v>
      </c>
      <c r="Q12640" t="n">
        <v>0</v>
      </c>
      <c r="R12640" t="n">
        <v>0</v>
      </c>
      <c r="S12640" t="n">
        <v>0</v>
      </c>
      <c r="T12640" t="n">
        <v>11</v>
      </c>
    </row>
    <row r="12641">
      <c r="A12641" s="8" t="n">
        <v>46233</v>
      </c>
      <c r="B12641" t="inlineStr">
        <is>
          <t>YX</t>
        </is>
      </c>
      <c r="C12641" s="9">
        <f>_xlfn.XLOOKUP(B12641,Carriers[Code],Carriers[Airline])</f>
        <v/>
      </c>
      <c r="D12641" t="n">
        <v>5789</v>
      </c>
      <c r="E12641" t="inlineStr">
        <is>
          <t>CVG</t>
        </is>
      </c>
      <c r="F12641" s="10" t="n">
        <v>1412</v>
      </c>
      <c r="G12641" t="inlineStr">
        <is>
          <t>1400-1459</t>
        </is>
      </c>
      <c r="H12641" s="9">
        <f>INT(F12641/100)</f>
        <v/>
      </c>
      <c r="I12641" t="n">
        <v>-4</v>
      </c>
      <c r="J12641" t="n">
        <v>0</v>
      </c>
      <c r="K12641" t="n">
        <v>-28</v>
      </c>
      <c r="L12641" t="n">
        <v>0</v>
      </c>
      <c r="M12641" t="n">
        <v>0</v>
      </c>
      <c r="O12641" t="n">
        <v>0</v>
      </c>
    </row>
    <row r="12642">
      <c r="A12642" s="8" t="n">
        <v>46233</v>
      </c>
      <c r="B12642" t="inlineStr">
        <is>
          <t>YX</t>
        </is>
      </c>
      <c r="C12642" s="9">
        <f>_xlfn.XLOOKUP(B12642,Carriers[Code],Carriers[Airline])</f>
        <v/>
      </c>
      <c r="D12642" t="n">
        <v>5837</v>
      </c>
      <c r="E12642" t="inlineStr">
        <is>
          <t>CLT</t>
        </is>
      </c>
      <c r="F12642" s="10" t="n">
        <v>1413</v>
      </c>
      <c r="G12642" t="inlineStr">
        <is>
          <t>1400-1459</t>
        </is>
      </c>
      <c r="H12642" s="9">
        <f>INT(F12642/100)</f>
        <v/>
      </c>
      <c r="I12642" t="n">
        <v>48</v>
      </c>
      <c r="J12642" t="n">
        <v>1</v>
      </c>
      <c r="K12642" t="n">
        <v>19</v>
      </c>
      <c r="L12642" t="n">
        <v>1</v>
      </c>
      <c r="M12642" t="n">
        <v>0</v>
      </c>
      <c r="O12642" t="n">
        <v>0</v>
      </c>
      <c r="P12642" t="n">
        <v>19</v>
      </c>
      <c r="Q12642" t="n">
        <v>0</v>
      </c>
      <c r="R12642" t="n">
        <v>0</v>
      </c>
      <c r="S12642" t="n">
        <v>0</v>
      </c>
      <c r="T12642" t="n">
        <v>0</v>
      </c>
    </row>
    <row r="12643">
      <c r="A12643" s="8" t="n">
        <v>46233</v>
      </c>
      <c r="B12643" t="inlineStr">
        <is>
          <t>UA</t>
        </is>
      </c>
      <c r="C12643" s="9">
        <f>_xlfn.XLOOKUP(B12643,Carriers[Code],Carriers[Airline])</f>
        <v/>
      </c>
      <c r="D12643" t="n">
        <v>721</v>
      </c>
      <c r="E12643" t="inlineStr">
        <is>
          <t>IAD</t>
        </is>
      </c>
      <c r="F12643" s="10" t="n">
        <v>1415</v>
      </c>
      <c r="G12643" t="inlineStr">
        <is>
          <t>1400-1459</t>
        </is>
      </c>
      <c r="H12643" s="9">
        <f>INT(F12643/100)</f>
        <v/>
      </c>
      <c r="I12643" t="n">
        <v>-4</v>
      </c>
      <c r="J12643" t="n">
        <v>0</v>
      </c>
      <c r="K12643" t="n">
        <v>-2</v>
      </c>
      <c r="L12643" t="n">
        <v>0</v>
      </c>
      <c r="M12643" t="n">
        <v>0</v>
      </c>
      <c r="O12643" t="n">
        <v>0</v>
      </c>
    </row>
    <row r="12644">
      <c r="A12644" s="8" t="n">
        <v>46233</v>
      </c>
      <c r="B12644" t="inlineStr">
        <is>
          <t>WN</t>
        </is>
      </c>
      <c r="C12644" s="9">
        <f>_xlfn.XLOOKUP(B12644,Carriers[Code],Carriers[Airline])</f>
        <v/>
      </c>
      <c r="D12644" t="n">
        <v>743</v>
      </c>
      <c r="E12644" t="inlineStr">
        <is>
          <t>MCI</t>
        </is>
      </c>
      <c r="F12644" s="10" t="n">
        <v>1420</v>
      </c>
      <c r="G12644" t="inlineStr">
        <is>
          <t>1400-1459</t>
        </is>
      </c>
      <c r="H12644" s="9">
        <f>INT(F12644/100)</f>
        <v/>
      </c>
      <c r="I12644" t="n">
        <v>31</v>
      </c>
      <c r="J12644" t="n">
        <v>1</v>
      </c>
      <c r="K12644" t="n">
        <v>14</v>
      </c>
      <c r="L12644" t="n">
        <v>0</v>
      </c>
      <c r="M12644" t="n">
        <v>0</v>
      </c>
      <c r="O12644" t="n">
        <v>0</v>
      </c>
    </row>
    <row r="12645">
      <c r="A12645" s="8" t="n">
        <v>46233</v>
      </c>
      <c r="B12645" t="inlineStr">
        <is>
          <t>YX</t>
        </is>
      </c>
      <c r="C12645" s="9">
        <f>_xlfn.XLOOKUP(B12645,Carriers[Code],Carriers[Airline])</f>
        <v/>
      </c>
      <c r="D12645" t="n">
        <v>5682</v>
      </c>
      <c r="E12645" t="inlineStr">
        <is>
          <t>DCA</t>
        </is>
      </c>
      <c r="F12645" s="10" t="n">
        <v>1420</v>
      </c>
      <c r="G12645" t="inlineStr">
        <is>
          <t>1400-1459</t>
        </is>
      </c>
      <c r="H12645" s="9">
        <f>INT(F12645/100)</f>
        <v/>
      </c>
      <c r="I12645" t="n">
        <v>-1</v>
      </c>
      <c r="J12645" t="n">
        <v>0</v>
      </c>
      <c r="K12645" t="n">
        <v>-17</v>
      </c>
      <c r="L12645" t="n">
        <v>0</v>
      </c>
      <c r="M12645" t="n">
        <v>0</v>
      </c>
      <c r="O12645" t="n">
        <v>0</v>
      </c>
    </row>
    <row r="12646">
      <c r="A12646" s="8" t="n">
        <v>46233</v>
      </c>
      <c r="B12646" t="inlineStr">
        <is>
          <t>B6</t>
        </is>
      </c>
      <c r="C12646" s="9">
        <f>_xlfn.XLOOKUP(B12646,Carriers[Code],Carriers[Airline])</f>
        <v/>
      </c>
      <c r="D12646" t="n">
        <v>639</v>
      </c>
      <c r="E12646" t="inlineStr">
        <is>
          <t>AUS</t>
        </is>
      </c>
      <c r="F12646" s="10" t="n">
        <v>1421</v>
      </c>
      <c r="G12646" t="inlineStr">
        <is>
          <t>1400-1459</t>
        </is>
      </c>
      <c r="H12646" s="9">
        <f>INT(F12646/100)</f>
        <v/>
      </c>
      <c r="I12646" t="n">
        <v>-8</v>
      </c>
      <c r="J12646" t="n">
        <v>0</v>
      </c>
      <c r="K12646" t="n">
        <v>-12</v>
      </c>
      <c r="L12646" t="n">
        <v>0</v>
      </c>
      <c r="M12646" t="n">
        <v>0</v>
      </c>
      <c r="O12646" t="n">
        <v>0</v>
      </c>
    </row>
    <row r="12647">
      <c r="A12647" s="8" t="n">
        <v>46233</v>
      </c>
      <c r="B12647" t="inlineStr">
        <is>
          <t>AA</t>
        </is>
      </c>
      <c r="C12647" s="9">
        <f>_xlfn.XLOOKUP(B12647,Carriers[Code],Carriers[Airline])</f>
        <v/>
      </c>
      <c r="D12647" t="n">
        <v>1611</v>
      </c>
      <c r="E12647" t="inlineStr">
        <is>
          <t>CLT</t>
        </is>
      </c>
      <c r="F12647" s="10" t="n">
        <v>1426</v>
      </c>
      <c r="G12647" t="inlineStr">
        <is>
          <t>1400-1459</t>
        </is>
      </c>
      <c r="H12647" s="9">
        <f>INT(F12647/100)</f>
        <v/>
      </c>
      <c r="I12647" t="n">
        <v>-8</v>
      </c>
      <c r="J12647" t="n">
        <v>0</v>
      </c>
      <c r="K12647" t="n">
        <v>-30</v>
      </c>
      <c r="L12647" t="n">
        <v>0</v>
      </c>
      <c r="M12647" t="n">
        <v>0</v>
      </c>
      <c r="O12647" t="n">
        <v>0</v>
      </c>
    </row>
    <row r="12648">
      <c r="A12648" s="8" t="n">
        <v>46233</v>
      </c>
      <c r="B12648" t="inlineStr">
        <is>
          <t>AA</t>
        </is>
      </c>
      <c r="C12648" s="9">
        <f>_xlfn.XLOOKUP(B12648,Carriers[Code],Carriers[Airline])</f>
        <v/>
      </c>
      <c r="D12648" t="n">
        <v>820</v>
      </c>
      <c r="E12648" t="inlineStr">
        <is>
          <t>DFW</t>
        </is>
      </c>
      <c r="F12648" s="10" t="n">
        <v>1427</v>
      </c>
      <c r="G12648" t="inlineStr">
        <is>
          <t>1400-1459</t>
        </is>
      </c>
      <c r="H12648" s="9">
        <f>INT(F12648/100)</f>
        <v/>
      </c>
      <c r="I12648" t="n">
        <v>17</v>
      </c>
      <c r="J12648" t="n">
        <v>1</v>
      </c>
      <c r="K12648" t="n">
        <v>-15</v>
      </c>
      <c r="L12648" t="n">
        <v>0</v>
      </c>
      <c r="M12648" t="n">
        <v>0</v>
      </c>
      <c r="O12648" t="n">
        <v>0</v>
      </c>
    </row>
    <row r="12649">
      <c r="A12649" s="8" t="n">
        <v>46233</v>
      </c>
      <c r="B12649" t="inlineStr">
        <is>
          <t>B6</t>
        </is>
      </c>
      <c r="C12649" s="9">
        <f>_xlfn.XLOOKUP(B12649,Carriers[Code],Carriers[Airline])</f>
        <v/>
      </c>
      <c r="D12649" t="n">
        <v>933</v>
      </c>
      <c r="E12649" t="inlineStr">
        <is>
          <t>IAH</t>
        </is>
      </c>
      <c r="F12649" s="10" t="n">
        <v>1429</v>
      </c>
      <c r="G12649" t="inlineStr">
        <is>
          <t>1400-1459</t>
        </is>
      </c>
      <c r="H12649" s="9">
        <f>INT(F12649/100)</f>
        <v/>
      </c>
      <c r="I12649" t="n">
        <v>34</v>
      </c>
      <c r="J12649" t="n">
        <v>1</v>
      </c>
      <c r="K12649" t="n">
        <v>13</v>
      </c>
      <c r="L12649" t="n">
        <v>0</v>
      </c>
      <c r="M12649" t="n">
        <v>0</v>
      </c>
      <c r="O12649" t="n">
        <v>0</v>
      </c>
    </row>
    <row r="12650">
      <c r="A12650" s="8" t="n">
        <v>46233</v>
      </c>
      <c r="B12650" t="inlineStr">
        <is>
          <t>UA</t>
        </is>
      </c>
      <c r="C12650" s="9">
        <f>_xlfn.XLOOKUP(B12650,Carriers[Code],Carriers[Airline])</f>
        <v/>
      </c>
      <c r="D12650" t="n">
        <v>1076</v>
      </c>
      <c r="E12650" t="inlineStr">
        <is>
          <t>EWR</t>
        </is>
      </c>
      <c r="F12650" s="10" t="n">
        <v>1430</v>
      </c>
      <c r="G12650" t="inlineStr">
        <is>
          <t>1400-1459</t>
        </is>
      </c>
      <c r="H12650" s="9">
        <f>INT(F12650/100)</f>
        <v/>
      </c>
      <c r="I12650" t="n">
        <v>-4</v>
      </c>
      <c r="J12650" t="n">
        <v>0</v>
      </c>
      <c r="K12650" t="n">
        <v>0</v>
      </c>
      <c r="L12650" t="n">
        <v>0</v>
      </c>
      <c r="M12650" t="n">
        <v>0</v>
      </c>
      <c r="O12650" t="n">
        <v>0</v>
      </c>
    </row>
    <row r="12651">
      <c r="A12651" s="8" t="n">
        <v>46233</v>
      </c>
      <c r="B12651" t="inlineStr">
        <is>
          <t>YX</t>
        </is>
      </c>
      <c r="C12651" s="9">
        <f>_xlfn.XLOOKUP(B12651,Carriers[Code],Carriers[Airline])</f>
        <v/>
      </c>
      <c r="D12651" t="n">
        <v>5653</v>
      </c>
      <c r="E12651" t="inlineStr">
        <is>
          <t>CMH</t>
        </is>
      </c>
      <c r="F12651" s="10" t="n">
        <v>1438</v>
      </c>
      <c r="G12651" t="inlineStr">
        <is>
          <t>1400-1459</t>
        </is>
      </c>
      <c r="H12651" s="9">
        <f>INT(F12651/100)</f>
        <v/>
      </c>
      <c r="I12651" t="n">
        <v>90</v>
      </c>
      <c r="J12651" t="n">
        <v>1</v>
      </c>
      <c r="K12651" t="n">
        <v>58</v>
      </c>
      <c r="L12651" t="n">
        <v>1</v>
      </c>
      <c r="M12651" t="n">
        <v>0</v>
      </c>
      <c r="O12651" t="n">
        <v>0</v>
      </c>
      <c r="P12651" t="n">
        <v>0</v>
      </c>
      <c r="Q12651" t="n">
        <v>0</v>
      </c>
      <c r="R12651" t="n">
        <v>0</v>
      </c>
      <c r="S12651" t="n">
        <v>0</v>
      </c>
      <c r="T12651" t="n">
        <v>58</v>
      </c>
    </row>
    <row r="12652">
      <c r="A12652" s="8" t="n">
        <v>46233</v>
      </c>
      <c r="B12652" t="inlineStr">
        <is>
          <t>DL</t>
        </is>
      </c>
      <c r="C12652" s="9">
        <f>_xlfn.XLOOKUP(B12652,Carriers[Code],Carriers[Airline])</f>
        <v/>
      </c>
      <c r="D12652" t="n">
        <v>2677</v>
      </c>
      <c r="E12652" t="inlineStr">
        <is>
          <t>BNA</t>
        </is>
      </c>
      <c r="F12652" s="10" t="n">
        <v>1440</v>
      </c>
      <c r="G12652" t="inlineStr">
        <is>
          <t>1400-1459</t>
        </is>
      </c>
      <c r="H12652" s="9">
        <f>INT(F12652/100)</f>
        <v/>
      </c>
      <c r="I12652" t="n">
        <v>-7</v>
      </c>
      <c r="J12652" t="n">
        <v>0</v>
      </c>
      <c r="K12652" t="n">
        <v>-26</v>
      </c>
      <c r="L12652" t="n">
        <v>0</v>
      </c>
      <c r="M12652" t="n">
        <v>0</v>
      </c>
      <c r="O12652" t="n">
        <v>0</v>
      </c>
    </row>
    <row r="12653">
      <c r="A12653" s="8" t="n">
        <v>46233</v>
      </c>
      <c r="B12653" t="inlineStr">
        <is>
          <t>DL</t>
        </is>
      </c>
      <c r="C12653" s="9">
        <f>_xlfn.XLOOKUP(B12653,Carriers[Code],Carriers[Airline])</f>
        <v/>
      </c>
      <c r="D12653" t="n">
        <v>1127</v>
      </c>
      <c r="E12653" t="inlineStr">
        <is>
          <t>MSP</t>
        </is>
      </c>
      <c r="F12653" s="10" t="n">
        <v>1452</v>
      </c>
      <c r="G12653" t="inlineStr">
        <is>
          <t>1400-1459</t>
        </is>
      </c>
      <c r="H12653" s="9">
        <f>INT(F12653/100)</f>
        <v/>
      </c>
      <c r="I12653" t="n">
        <v>67</v>
      </c>
      <c r="J12653" t="n">
        <v>1</v>
      </c>
      <c r="K12653" t="n">
        <v>46</v>
      </c>
      <c r="L12653" t="n">
        <v>1</v>
      </c>
      <c r="M12653" t="n">
        <v>0</v>
      </c>
      <c r="O12653" t="n">
        <v>0</v>
      </c>
      <c r="P12653" t="n">
        <v>1</v>
      </c>
      <c r="Q12653" t="n">
        <v>0</v>
      </c>
      <c r="R12653" t="n">
        <v>0</v>
      </c>
      <c r="S12653" t="n">
        <v>0</v>
      </c>
      <c r="T12653" t="n">
        <v>45</v>
      </c>
    </row>
    <row r="12654">
      <c r="A12654" s="8" t="n">
        <v>46233</v>
      </c>
      <c r="B12654" t="inlineStr">
        <is>
          <t>YX</t>
        </is>
      </c>
      <c r="C12654" s="9">
        <f>_xlfn.XLOOKUP(B12654,Carriers[Code],Carriers[Airline])</f>
        <v/>
      </c>
      <c r="D12654" t="n">
        <v>5641</v>
      </c>
      <c r="E12654" t="inlineStr">
        <is>
          <t>CLE</t>
        </is>
      </c>
      <c r="F12654" s="10" t="n">
        <v>1454</v>
      </c>
      <c r="G12654" t="inlineStr">
        <is>
          <t>1400-1459</t>
        </is>
      </c>
      <c r="H12654" s="9">
        <f>INT(F12654/100)</f>
        <v/>
      </c>
      <c r="I12654" t="n">
        <v>108</v>
      </c>
      <c r="J12654" t="n">
        <v>1</v>
      </c>
      <c r="K12654" t="n">
        <v>85</v>
      </c>
      <c r="L12654" t="n">
        <v>1</v>
      </c>
      <c r="M12654" t="n">
        <v>0</v>
      </c>
      <c r="O12654" t="n">
        <v>0</v>
      </c>
      <c r="P12654" t="n">
        <v>44</v>
      </c>
      <c r="Q12654" t="n">
        <v>0</v>
      </c>
      <c r="R12654" t="n">
        <v>0</v>
      </c>
      <c r="S12654" t="n">
        <v>0</v>
      </c>
      <c r="T12654" t="n">
        <v>41</v>
      </c>
    </row>
    <row r="12655">
      <c r="A12655" s="8" t="n">
        <v>46233</v>
      </c>
      <c r="B12655" t="inlineStr">
        <is>
          <t>YX</t>
        </is>
      </c>
      <c r="C12655" s="9">
        <f>_xlfn.XLOOKUP(B12655,Carriers[Code],Carriers[Airline])</f>
        <v/>
      </c>
      <c r="D12655" t="n">
        <v>5736</v>
      </c>
      <c r="E12655" t="inlineStr">
        <is>
          <t>LGA</t>
        </is>
      </c>
      <c r="F12655" s="10" t="n">
        <v>1500</v>
      </c>
      <c r="G12655" t="inlineStr">
        <is>
          <t>1500-1559</t>
        </is>
      </c>
      <c r="H12655" s="9">
        <f>INT(F12655/100)</f>
        <v/>
      </c>
      <c r="I12655" t="n">
        <v>57</v>
      </c>
      <c r="J12655" t="n">
        <v>1</v>
      </c>
      <c r="K12655" t="n">
        <v>53</v>
      </c>
      <c r="L12655" t="n">
        <v>1</v>
      </c>
      <c r="M12655" t="n">
        <v>0</v>
      </c>
      <c r="O12655" t="n">
        <v>0</v>
      </c>
      <c r="P12655" t="n">
        <v>0</v>
      </c>
      <c r="Q12655" t="n">
        <v>0</v>
      </c>
      <c r="R12655" t="n">
        <v>0</v>
      </c>
      <c r="S12655" t="n">
        <v>0</v>
      </c>
      <c r="T12655" t="n">
        <v>53</v>
      </c>
    </row>
    <row r="12656">
      <c r="A12656" s="8" t="n">
        <v>46233</v>
      </c>
      <c r="B12656" t="inlineStr">
        <is>
          <t>AA</t>
        </is>
      </c>
      <c r="C12656" s="9">
        <f>_xlfn.XLOOKUP(B12656,Carriers[Code],Carriers[Airline])</f>
        <v/>
      </c>
      <c r="D12656" t="n">
        <v>2882</v>
      </c>
      <c r="E12656" t="inlineStr">
        <is>
          <t>PHL</t>
        </is>
      </c>
      <c r="F12656" s="10" t="n">
        <v>1503</v>
      </c>
      <c r="G12656" t="inlineStr">
        <is>
          <t>1500-1559</t>
        </is>
      </c>
      <c r="H12656" s="9">
        <f>INT(F12656/100)</f>
        <v/>
      </c>
      <c r="I12656" t="n">
        <v>55</v>
      </c>
      <c r="J12656" t="n">
        <v>1</v>
      </c>
      <c r="K12656" t="n">
        <v>38</v>
      </c>
      <c r="L12656" t="n">
        <v>1</v>
      </c>
      <c r="M12656" t="n">
        <v>0</v>
      </c>
      <c r="O12656" t="n">
        <v>0</v>
      </c>
      <c r="P12656" t="n">
        <v>0</v>
      </c>
      <c r="Q12656" t="n">
        <v>0</v>
      </c>
      <c r="R12656" t="n">
        <v>0</v>
      </c>
      <c r="S12656" t="n">
        <v>0</v>
      </c>
      <c r="T12656" t="n">
        <v>38</v>
      </c>
    </row>
    <row r="12657">
      <c r="A12657" s="8" t="n">
        <v>46233</v>
      </c>
      <c r="B12657" t="inlineStr">
        <is>
          <t>DL</t>
        </is>
      </c>
      <c r="C12657" s="9">
        <f>_xlfn.XLOOKUP(B12657,Carriers[Code],Carriers[Airline])</f>
        <v/>
      </c>
      <c r="D12657" t="n">
        <v>638</v>
      </c>
      <c r="E12657" t="inlineStr">
        <is>
          <t>ATL</t>
        </is>
      </c>
      <c r="F12657" s="10" t="n">
        <v>1510</v>
      </c>
      <c r="G12657" t="inlineStr">
        <is>
          <t>1500-1559</t>
        </is>
      </c>
      <c r="H12657" s="9">
        <f>INT(F12657/100)</f>
        <v/>
      </c>
      <c r="I12657" t="n">
        <v>0</v>
      </c>
      <c r="J12657" t="n">
        <v>0</v>
      </c>
      <c r="K12657" t="n">
        <v>-40</v>
      </c>
      <c r="L12657" t="n">
        <v>0</v>
      </c>
      <c r="M12657" t="n">
        <v>0</v>
      </c>
      <c r="O12657" t="n">
        <v>0</v>
      </c>
    </row>
    <row r="12658">
      <c r="A12658" s="8" t="n">
        <v>46233</v>
      </c>
      <c r="B12658" t="inlineStr">
        <is>
          <t>UA</t>
        </is>
      </c>
      <c r="C12658" s="9">
        <f>_xlfn.XLOOKUP(B12658,Carriers[Code],Carriers[Airline])</f>
        <v/>
      </c>
      <c r="D12658" t="n">
        <v>2297</v>
      </c>
      <c r="E12658" t="inlineStr">
        <is>
          <t>DEN</t>
        </is>
      </c>
      <c r="F12658" s="10" t="n">
        <v>1510</v>
      </c>
      <c r="G12658" t="inlineStr">
        <is>
          <t>1500-1559</t>
        </is>
      </c>
      <c r="H12658" s="9">
        <f>INT(F12658/100)</f>
        <v/>
      </c>
      <c r="I12658" t="n">
        <v>-4</v>
      </c>
      <c r="J12658" t="n">
        <v>0</v>
      </c>
      <c r="K12658" t="n">
        <v>-20</v>
      </c>
      <c r="L12658" t="n">
        <v>0</v>
      </c>
      <c r="M12658" t="n">
        <v>0</v>
      </c>
      <c r="O12658" t="n">
        <v>0</v>
      </c>
    </row>
    <row r="12659">
      <c r="A12659" s="8" t="n">
        <v>46233</v>
      </c>
      <c r="B12659" t="inlineStr">
        <is>
          <t>YX</t>
        </is>
      </c>
      <c r="C12659" s="9">
        <f>_xlfn.XLOOKUP(B12659,Carriers[Code],Carriers[Airline])</f>
        <v/>
      </c>
      <c r="D12659" t="n">
        <v>5706</v>
      </c>
      <c r="E12659" t="inlineStr">
        <is>
          <t>PHL</t>
        </is>
      </c>
      <c r="F12659" s="10" t="n">
        <v>1510</v>
      </c>
      <c r="G12659" t="inlineStr">
        <is>
          <t>1500-1559</t>
        </is>
      </c>
      <c r="H12659" s="9">
        <f>INT(F12659/100)</f>
        <v/>
      </c>
      <c r="I12659" t="n">
        <v>43</v>
      </c>
      <c r="J12659" t="n">
        <v>1</v>
      </c>
      <c r="K12659" t="n">
        <v>21</v>
      </c>
      <c r="L12659" t="n">
        <v>1</v>
      </c>
      <c r="M12659" t="n">
        <v>0</v>
      </c>
      <c r="O12659" t="n">
        <v>0</v>
      </c>
      <c r="P12659" t="n">
        <v>0</v>
      </c>
      <c r="Q12659" t="n">
        <v>0</v>
      </c>
      <c r="R12659" t="n">
        <v>0</v>
      </c>
      <c r="S12659" t="n">
        <v>0</v>
      </c>
      <c r="T12659" t="n">
        <v>21</v>
      </c>
    </row>
    <row r="12660">
      <c r="A12660" s="8" t="n">
        <v>46233</v>
      </c>
      <c r="B12660" t="inlineStr">
        <is>
          <t>UA</t>
        </is>
      </c>
      <c r="C12660" s="9">
        <f>_xlfn.XLOOKUP(B12660,Carriers[Code],Carriers[Airline])</f>
        <v/>
      </c>
      <c r="D12660" t="n">
        <v>1475</v>
      </c>
      <c r="E12660" t="inlineStr">
        <is>
          <t>ORD</t>
        </is>
      </c>
      <c r="F12660" s="10" t="n">
        <v>1513</v>
      </c>
      <c r="G12660" t="inlineStr">
        <is>
          <t>1500-1559</t>
        </is>
      </c>
      <c r="H12660" s="9">
        <f>INT(F12660/100)</f>
        <v/>
      </c>
      <c r="I12660" t="n">
        <v>5</v>
      </c>
      <c r="J12660" t="n">
        <v>0</v>
      </c>
      <c r="K12660" t="n">
        <v>-9</v>
      </c>
      <c r="L12660" t="n">
        <v>0</v>
      </c>
      <c r="M12660" t="n">
        <v>0</v>
      </c>
      <c r="O12660" t="n">
        <v>0</v>
      </c>
    </row>
    <row r="12661">
      <c r="A12661" s="8" t="n">
        <v>46233</v>
      </c>
      <c r="B12661" t="inlineStr">
        <is>
          <t>AA</t>
        </is>
      </c>
      <c r="C12661" s="9">
        <f>_xlfn.XLOOKUP(B12661,Carriers[Code],Carriers[Airline])</f>
        <v/>
      </c>
      <c r="D12661" t="n">
        <v>1565</v>
      </c>
      <c r="E12661" t="inlineStr">
        <is>
          <t>MIA</t>
        </is>
      </c>
      <c r="F12661" s="10" t="n">
        <v>1515</v>
      </c>
      <c r="G12661" t="inlineStr">
        <is>
          <t>1500-1559</t>
        </is>
      </c>
      <c r="H12661" s="9">
        <f>INT(F12661/100)</f>
        <v/>
      </c>
      <c r="I12661" t="n">
        <v>43</v>
      </c>
      <c r="J12661" t="n">
        <v>1</v>
      </c>
      <c r="K12661" t="n">
        <v>35</v>
      </c>
      <c r="L12661" t="n">
        <v>1</v>
      </c>
      <c r="M12661" t="n">
        <v>0</v>
      </c>
      <c r="O12661" t="n">
        <v>0</v>
      </c>
      <c r="P12661" t="n">
        <v>11</v>
      </c>
      <c r="Q12661" t="n">
        <v>0</v>
      </c>
      <c r="R12661" t="n">
        <v>0</v>
      </c>
      <c r="S12661" t="n">
        <v>0</v>
      </c>
      <c r="T12661" t="n">
        <v>24</v>
      </c>
    </row>
    <row r="12662">
      <c r="A12662" s="8" t="n">
        <v>46233</v>
      </c>
      <c r="B12662" t="inlineStr">
        <is>
          <t>B6</t>
        </is>
      </c>
      <c r="C12662" s="9">
        <f>_xlfn.XLOOKUP(B12662,Carriers[Code],Carriers[Airline])</f>
        <v/>
      </c>
      <c r="D12662" t="n">
        <v>897</v>
      </c>
      <c r="E12662" t="inlineStr">
        <is>
          <t>ATL</t>
        </is>
      </c>
      <c r="F12662" s="10" t="n">
        <v>1515</v>
      </c>
      <c r="G12662" t="inlineStr">
        <is>
          <t>1500-1559</t>
        </is>
      </c>
      <c r="H12662" s="9">
        <f>INT(F12662/100)</f>
        <v/>
      </c>
      <c r="I12662" t="n">
        <v>84</v>
      </c>
      <c r="J12662" t="n">
        <v>1</v>
      </c>
      <c r="K12662" t="n">
        <v>57</v>
      </c>
      <c r="L12662" t="n">
        <v>1</v>
      </c>
      <c r="M12662" t="n">
        <v>0</v>
      </c>
      <c r="O12662" t="n">
        <v>0</v>
      </c>
      <c r="P12662" t="n">
        <v>28</v>
      </c>
      <c r="Q12662" t="n">
        <v>0</v>
      </c>
      <c r="R12662" t="n">
        <v>0</v>
      </c>
      <c r="S12662" t="n">
        <v>0</v>
      </c>
      <c r="T12662" t="n">
        <v>29</v>
      </c>
    </row>
    <row r="12663">
      <c r="A12663" s="8" t="n">
        <v>46233</v>
      </c>
      <c r="B12663" t="inlineStr">
        <is>
          <t>DL</t>
        </is>
      </c>
      <c r="C12663" s="9">
        <f>_xlfn.XLOOKUP(B12663,Carriers[Code],Carriers[Airline])</f>
        <v/>
      </c>
      <c r="D12663" t="n">
        <v>776</v>
      </c>
      <c r="E12663" t="inlineStr">
        <is>
          <t>MIA</t>
        </is>
      </c>
      <c r="F12663" s="10" t="n">
        <v>1515</v>
      </c>
      <c r="G12663" t="inlineStr">
        <is>
          <t>1500-1559</t>
        </is>
      </c>
      <c r="H12663" s="9">
        <f>INT(F12663/100)</f>
        <v/>
      </c>
      <c r="I12663" t="n">
        <v>-3</v>
      </c>
      <c r="J12663" t="n">
        <v>0</v>
      </c>
      <c r="K12663" t="n">
        <v>8</v>
      </c>
      <c r="L12663" t="n">
        <v>0</v>
      </c>
      <c r="M12663" t="n">
        <v>0</v>
      </c>
      <c r="O12663" t="n">
        <v>0</v>
      </c>
    </row>
    <row r="12664">
      <c r="A12664" s="8" t="n">
        <v>46233</v>
      </c>
      <c r="B12664" t="inlineStr">
        <is>
          <t>AA</t>
        </is>
      </c>
      <c r="C12664" s="9">
        <f>_xlfn.XLOOKUP(B12664,Carriers[Code],Carriers[Airline])</f>
        <v/>
      </c>
      <c r="D12664" t="n">
        <v>1563</v>
      </c>
      <c r="E12664" t="inlineStr">
        <is>
          <t>ORD</t>
        </is>
      </c>
      <c r="F12664" s="10" t="n">
        <v>1519</v>
      </c>
      <c r="G12664" t="inlineStr">
        <is>
          <t>1500-1559</t>
        </is>
      </c>
      <c r="H12664" s="9">
        <f>INT(F12664/100)</f>
        <v/>
      </c>
      <c r="I12664" t="n">
        <v>-10</v>
      </c>
      <c r="J12664" t="n">
        <v>0</v>
      </c>
      <c r="K12664" t="n">
        <v>-34</v>
      </c>
      <c r="L12664" t="n">
        <v>0</v>
      </c>
      <c r="M12664" t="n">
        <v>0</v>
      </c>
      <c r="O12664" t="n">
        <v>0</v>
      </c>
    </row>
    <row r="12665">
      <c r="A12665" s="8" t="n">
        <v>46233</v>
      </c>
      <c r="B12665" t="inlineStr">
        <is>
          <t>YX</t>
        </is>
      </c>
      <c r="C12665" s="9">
        <f>_xlfn.XLOOKUP(B12665,Carriers[Code],Carriers[Airline])</f>
        <v/>
      </c>
      <c r="D12665" t="n">
        <v>4380</v>
      </c>
      <c r="E12665" t="inlineStr">
        <is>
          <t>DCA</t>
        </is>
      </c>
      <c r="F12665" s="10" t="n">
        <v>1519</v>
      </c>
      <c r="G12665" t="inlineStr">
        <is>
          <t>1500-1559</t>
        </is>
      </c>
      <c r="H12665" s="9">
        <f>INT(F12665/100)</f>
        <v/>
      </c>
      <c r="I12665" t="n">
        <v>50</v>
      </c>
      <c r="J12665" t="n">
        <v>1</v>
      </c>
      <c r="K12665" t="n">
        <v>18</v>
      </c>
      <c r="L12665" t="n">
        <v>1</v>
      </c>
      <c r="M12665" t="n">
        <v>0</v>
      </c>
      <c r="O12665" t="n">
        <v>0</v>
      </c>
      <c r="P12665" t="n">
        <v>1</v>
      </c>
      <c r="Q12665" t="n">
        <v>0</v>
      </c>
      <c r="R12665" t="n">
        <v>0</v>
      </c>
      <c r="S12665" t="n">
        <v>0</v>
      </c>
      <c r="T12665" t="n">
        <v>17</v>
      </c>
    </row>
    <row r="12666">
      <c r="A12666" s="8" t="n">
        <v>46233</v>
      </c>
      <c r="B12666" t="inlineStr">
        <is>
          <t>AS</t>
        </is>
      </c>
      <c r="C12666" s="9">
        <f>_xlfn.XLOOKUP(B12666,Carriers[Code],Carriers[Airline])</f>
        <v/>
      </c>
      <c r="D12666" t="n">
        <v>1506</v>
      </c>
      <c r="E12666" t="inlineStr">
        <is>
          <t>SEA</t>
        </is>
      </c>
      <c r="F12666" s="10" t="n">
        <v>1526</v>
      </c>
      <c r="G12666" t="inlineStr">
        <is>
          <t>1500-1559</t>
        </is>
      </c>
      <c r="H12666" s="9">
        <f>INT(F12666/100)</f>
        <v/>
      </c>
      <c r="I12666" t="n">
        <v>-9</v>
      </c>
      <c r="J12666" t="n">
        <v>0</v>
      </c>
      <c r="K12666" t="n">
        <v>-21</v>
      </c>
      <c r="L12666" t="n">
        <v>0</v>
      </c>
      <c r="M12666" t="n">
        <v>0</v>
      </c>
      <c r="O12666" t="n">
        <v>0</v>
      </c>
    </row>
    <row r="12667">
      <c r="A12667" s="8" t="n">
        <v>46233</v>
      </c>
      <c r="B12667" t="inlineStr">
        <is>
          <t>B6</t>
        </is>
      </c>
      <c r="C12667" s="9">
        <f>_xlfn.XLOOKUP(B12667,Carriers[Code],Carriers[Airline])</f>
        <v/>
      </c>
      <c r="D12667" t="n">
        <v>1813</v>
      </c>
      <c r="E12667" t="inlineStr">
        <is>
          <t>ORF</t>
        </is>
      </c>
      <c r="F12667" s="10" t="n">
        <v>1527</v>
      </c>
      <c r="G12667" t="inlineStr">
        <is>
          <t>1500-1559</t>
        </is>
      </c>
      <c r="H12667" s="9">
        <f>INT(F12667/100)</f>
        <v/>
      </c>
      <c r="I12667" t="n">
        <v>-7</v>
      </c>
      <c r="J12667" t="n">
        <v>0</v>
      </c>
      <c r="K12667" t="n">
        <v>-17</v>
      </c>
      <c r="L12667" t="n">
        <v>0</v>
      </c>
      <c r="M12667" t="n">
        <v>0</v>
      </c>
      <c r="O12667" t="n">
        <v>0</v>
      </c>
    </row>
    <row r="12668">
      <c r="A12668" s="8" t="n">
        <v>46233</v>
      </c>
      <c r="B12668" t="inlineStr">
        <is>
          <t>DL</t>
        </is>
      </c>
      <c r="C12668" s="9">
        <f>_xlfn.XLOOKUP(B12668,Carriers[Code],Carriers[Airline])</f>
        <v/>
      </c>
      <c r="D12668" t="n">
        <v>2887</v>
      </c>
      <c r="E12668" t="inlineStr">
        <is>
          <t>MCO</t>
        </is>
      </c>
      <c r="F12668" s="10" t="n">
        <v>1527</v>
      </c>
      <c r="G12668" t="inlineStr">
        <is>
          <t>1500-1559</t>
        </is>
      </c>
      <c r="H12668" s="9">
        <f>INT(F12668/100)</f>
        <v/>
      </c>
      <c r="I12668" t="n">
        <v>46</v>
      </c>
      <c r="J12668" t="n">
        <v>1</v>
      </c>
      <c r="K12668" t="n">
        <v>15</v>
      </c>
      <c r="L12668" t="n">
        <v>1</v>
      </c>
      <c r="M12668" t="n">
        <v>0</v>
      </c>
      <c r="O12668" t="n">
        <v>0</v>
      </c>
      <c r="P12668" t="n">
        <v>2</v>
      </c>
      <c r="Q12668" t="n">
        <v>0</v>
      </c>
      <c r="R12668" t="n">
        <v>0</v>
      </c>
      <c r="S12668" t="n">
        <v>0</v>
      </c>
      <c r="T12668" t="n">
        <v>13</v>
      </c>
    </row>
    <row r="12669">
      <c r="A12669" s="8" t="n">
        <v>46233</v>
      </c>
      <c r="B12669" t="inlineStr">
        <is>
          <t>DL</t>
        </is>
      </c>
      <c r="C12669" s="9">
        <f>_xlfn.XLOOKUP(B12669,Carriers[Code],Carriers[Airline])</f>
        <v/>
      </c>
      <c r="D12669" t="n">
        <v>2196</v>
      </c>
      <c r="E12669" t="inlineStr">
        <is>
          <t>FLL</t>
        </is>
      </c>
      <c r="F12669" s="10" t="n">
        <v>1532</v>
      </c>
      <c r="G12669" t="inlineStr">
        <is>
          <t>1500-1559</t>
        </is>
      </c>
      <c r="H12669" s="9">
        <f>INT(F12669/100)</f>
        <v/>
      </c>
      <c r="I12669" t="n">
        <v>23</v>
      </c>
      <c r="J12669" t="n">
        <v>1</v>
      </c>
      <c r="K12669" t="n">
        <v>5</v>
      </c>
      <c r="L12669" t="n">
        <v>0</v>
      </c>
      <c r="M12669" t="n">
        <v>0</v>
      </c>
      <c r="O12669" t="n">
        <v>0</v>
      </c>
    </row>
    <row r="12670">
      <c r="A12670" s="8" t="n">
        <v>46233</v>
      </c>
      <c r="B12670" t="inlineStr">
        <is>
          <t>YX</t>
        </is>
      </c>
      <c r="C12670" s="9">
        <f>_xlfn.XLOOKUP(B12670,Carriers[Code],Carriers[Airline])</f>
        <v/>
      </c>
      <c r="D12670" t="n">
        <v>5657</v>
      </c>
      <c r="E12670" t="inlineStr">
        <is>
          <t>JAX</t>
        </is>
      </c>
      <c r="F12670" s="10" t="n">
        <v>1535</v>
      </c>
      <c r="G12670" t="inlineStr">
        <is>
          <t>1500-1559</t>
        </is>
      </c>
      <c r="H12670" s="9">
        <f>INT(F12670/100)</f>
        <v/>
      </c>
      <c r="I12670" t="n">
        <v>127</v>
      </c>
      <c r="J12670" t="n">
        <v>1</v>
      </c>
      <c r="K12670" t="n">
        <v>107</v>
      </c>
      <c r="L12670" t="n">
        <v>1</v>
      </c>
      <c r="M12670" t="n">
        <v>0</v>
      </c>
      <c r="O12670" t="n">
        <v>0</v>
      </c>
      <c r="P12670" t="n">
        <v>53</v>
      </c>
      <c r="Q12670" t="n">
        <v>0</v>
      </c>
      <c r="R12670" t="n">
        <v>0</v>
      </c>
      <c r="S12670" t="n">
        <v>0</v>
      </c>
      <c r="T12670" t="n">
        <v>54</v>
      </c>
    </row>
    <row r="12671">
      <c r="A12671" s="8" t="n">
        <v>46233</v>
      </c>
      <c r="B12671" t="inlineStr">
        <is>
          <t>B6</t>
        </is>
      </c>
      <c r="C12671" s="9">
        <f>_xlfn.XLOOKUP(B12671,Carriers[Code],Carriers[Airline])</f>
        <v/>
      </c>
      <c r="D12671" t="n">
        <v>1237</v>
      </c>
      <c r="E12671" t="inlineStr">
        <is>
          <t>DTW</t>
        </is>
      </c>
      <c r="F12671" s="10" t="n">
        <v>1538</v>
      </c>
      <c r="G12671" t="inlineStr">
        <is>
          <t>1500-1559</t>
        </is>
      </c>
      <c r="H12671" s="9">
        <f>INT(F12671/100)</f>
        <v/>
      </c>
      <c r="I12671" t="n">
        <v>-5</v>
      </c>
      <c r="J12671" t="n">
        <v>0</v>
      </c>
      <c r="K12671" t="n">
        <v>-20</v>
      </c>
      <c r="L12671" t="n">
        <v>0</v>
      </c>
      <c r="M12671" t="n">
        <v>0</v>
      </c>
      <c r="O12671" t="n">
        <v>0</v>
      </c>
    </row>
    <row r="12672">
      <c r="A12672" s="8" t="n">
        <v>46233</v>
      </c>
      <c r="B12672" t="inlineStr">
        <is>
          <t>B6</t>
        </is>
      </c>
      <c r="C12672" s="9">
        <f>_xlfn.XLOOKUP(B12672,Carriers[Code],Carriers[Airline])</f>
        <v/>
      </c>
      <c r="D12672" t="n">
        <v>2321</v>
      </c>
      <c r="E12672" t="inlineStr">
        <is>
          <t>PBI</t>
        </is>
      </c>
      <c r="F12672" s="10" t="n">
        <v>1539</v>
      </c>
      <c r="G12672" t="inlineStr">
        <is>
          <t>1500-1559</t>
        </is>
      </c>
      <c r="H12672" s="9">
        <f>INT(F12672/100)</f>
        <v/>
      </c>
      <c r="I12672" t="n">
        <v>130</v>
      </c>
      <c r="J12672" t="n">
        <v>1</v>
      </c>
      <c r="K12672" t="n">
        <v>143</v>
      </c>
      <c r="L12672" t="n">
        <v>1</v>
      </c>
      <c r="M12672" t="n">
        <v>0</v>
      </c>
      <c r="O12672" t="n">
        <v>0</v>
      </c>
      <c r="P12672" t="n">
        <v>87</v>
      </c>
      <c r="Q12672" t="n">
        <v>0</v>
      </c>
      <c r="R12672" t="n">
        <v>13</v>
      </c>
      <c r="S12672" t="n">
        <v>0</v>
      </c>
      <c r="T12672" t="n">
        <v>43</v>
      </c>
    </row>
    <row r="12673">
      <c r="A12673" s="8" t="n">
        <v>46233</v>
      </c>
      <c r="B12673" t="inlineStr">
        <is>
          <t>B6</t>
        </is>
      </c>
      <c r="C12673" s="9">
        <f>_xlfn.XLOOKUP(B12673,Carriers[Code],Carriers[Airline])</f>
        <v/>
      </c>
      <c r="D12673" t="n">
        <v>781</v>
      </c>
      <c r="E12673" t="inlineStr">
        <is>
          <t>RIC</t>
        </is>
      </c>
      <c r="F12673" s="10" t="n">
        <v>1540</v>
      </c>
      <c r="G12673" t="inlineStr">
        <is>
          <t>1500-1559</t>
        </is>
      </c>
      <c r="H12673" s="9">
        <f>INT(F12673/100)</f>
        <v/>
      </c>
      <c r="I12673" t="n">
        <v>166</v>
      </c>
      <c r="J12673" t="n">
        <v>1</v>
      </c>
      <c r="K12673" t="n">
        <v>149</v>
      </c>
      <c r="L12673" t="n">
        <v>1</v>
      </c>
      <c r="M12673" t="n">
        <v>0</v>
      </c>
      <c r="O12673" t="n">
        <v>0</v>
      </c>
      <c r="P12673" t="n">
        <v>31</v>
      </c>
      <c r="Q12673" t="n">
        <v>0</v>
      </c>
      <c r="R12673" t="n">
        <v>0</v>
      </c>
      <c r="S12673" t="n">
        <v>0</v>
      </c>
      <c r="T12673" t="n">
        <v>118</v>
      </c>
    </row>
    <row r="12674">
      <c r="A12674" s="8" t="n">
        <v>46233</v>
      </c>
      <c r="B12674" t="inlineStr">
        <is>
          <t>DL</t>
        </is>
      </c>
      <c r="C12674" s="9">
        <f>_xlfn.XLOOKUP(B12674,Carriers[Code],Carriers[Airline])</f>
        <v/>
      </c>
      <c r="D12674" t="n">
        <v>2889</v>
      </c>
      <c r="E12674" t="inlineStr">
        <is>
          <t>SEA</t>
        </is>
      </c>
      <c r="F12674" s="10" t="n">
        <v>1540</v>
      </c>
      <c r="G12674" t="inlineStr">
        <is>
          <t>1500-1559</t>
        </is>
      </c>
      <c r="H12674" s="9">
        <f>INT(F12674/100)</f>
        <v/>
      </c>
      <c r="I12674" t="n">
        <v>244</v>
      </c>
      <c r="J12674" t="n">
        <v>1</v>
      </c>
      <c r="K12674" t="n">
        <v>202</v>
      </c>
      <c r="L12674" t="n">
        <v>1</v>
      </c>
      <c r="M12674" t="n">
        <v>0</v>
      </c>
      <c r="O12674" t="n">
        <v>0</v>
      </c>
      <c r="P12674" t="n">
        <v>202</v>
      </c>
      <c r="Q12674" t="n">
        <v>0</v>
      </c>
      <c r="R12674" t="n">
        <v>0</v>
      </c>
      <c r="S12674" t="n">
        <v>0</v>
      </c>
      <c r="T12674" t="n">
        <v>0</v>
      </c>
    </row>
    <row r="12675">
      <c r="A12675" s="8" t="n">
        <v>46233</v>
      </c>
      <c r="B12675" t="inlineStr">
        <is>
          <t>YX</t>
        </is>
      </c>
      <c r="C12675" s="9">
        <f>_xlfn.XLOOKUP(B12675,Carriers[Code],Carriers[Airline])</f>
        <v/>
      </c>
      <c r="D12675" t="n">
        <v>5689</v>
      </c>
      <c r="E12675" t="inlineStr">
        <is>
          <t>DCA</t>
        </is>
      </c>
      <c r="F12675" s="10" t="n">
        <v>1545</v>
      </c>
      <c r="G12675" t="inlineStr">
        <is>
          <t>1500-1559</t>
        </is>
      </c>
      <c r="H12675" s="9">
        <f>INT(F12675/100)</f>
        <v/>
      </c>
      <c r="I12675" t="n">
        <v>124</v>
      </c>
      <c r="J12675" t="n">
        <v>1</v>
      </c>
      <c r="K12675" t="n">
        <v>105</v>
      </c>
      <c r="L12675" t="n">
        <v>1</v>
      </c>
      <c r="M12675" t="n">
        <v>0</v>
      </c>
      <c r="O12675" t="n">
        <v>0</v>
      </c>
      <c r="P12675" t="n">
        <v>105</v>
      </c>
      <c r="Q12675" t="n">
        <v>0</v>
      </c>
      <c r="R12675" t="n">
        <v>0</v>
      </c>
      <c r="S12675" t="n">
        <v>0</v>
      </c>
      <c r="T12675" t="n">
        <v>0</v>
      </c>
    </row>
    <row r="12676">
      <c r="A12676" s="8" t="n">
        <v>46233</v>
      </c>
      <c r="B12676" t="inlineStr">
        <is>
          <t>B6</t>
        </is>
      </c>
      <c r="C12676" s="9">
        <f>_xlfn.XLOOKUP(B12676,Carriers[Code],Carriers[Airline])</f>
        <v/>
      </c>
      <c r="D12676" t="n">
        <v>233</v>
      </c>
      <c r="E12676" t="inlineStr">
        <is>
          <t>SFO</t>
        </is>
      </c>
      <c r="F12676" s="10" t="n">
        <v>1550</v>
      </c>
      <c r="G12676" t="inlineStr">
        <is>
          <t>1500-1559</t>
        </is>
      </c>
      <c r="H12676" s="9">
        <f>INT(F12676/100)</f>
        <v/>
      </c>
      <c r="I12676" t="n">
        <v>14</v>
      </c>
      <c r="J12676" t="n">
        <v>0</v>
      </c>
      <c r="K12676" t="n">
        <v>-5</v>
      </c>
      <c r="L12676" t="n">
        <v>0</v>
      </c>
      <c r="M12676" t="n">
        <v>0</v>
      </c>
      <c r="O12676" t="n">
        <v>0</v>
      </c>
    </row>
    <row r="12677">
      <c r="A12677" s="8" t="n">
        <v>46233</v>
      </c>
      <c r="B12677" t="inlineStr">
        <is>
          <t>YX</t>
        </is>
      </c>
      <c r="C12677" s="9">
        <f>_xlfn.XLOOKUP(B12677,Carriers[Code],Carriers[Airline])</f>
        <v/>
      </c>
      <c r="D12677" t="n">
        <v>5644</v>
      </c>
      <c r="E12677" t="inlineStr">
        <is>
          <t>BWI</t>
        </is>
      </c>
      <c r="F12677" s="10" t="n">
        <v>1550</v>
      </c>
      <c r="G12677" t="inlineStr">
        <is>
          <t>1500-1559</t>
        </is>
      </c>
      <c r="H12677" s="9">
        <f>INT(F12677/100)</f>
        <v/>
      </c>
      <c r="I12677" t="n">
        <v>97</v>
      </c>
      <c r="J12677" t="n">
        <v>1</v>
      </c>
      <c r="K12677" t="n">
        <v>75</v>
      </c>
      <c r="L12677" t="n">
        <v>1</v>
      </c>
      <c r="M12677" t="n">
        <v>0</v>
      </c>
      <c r="O12677" t="n">
        <v>0</v>
      </c>
      <c r="P12677" t="n">
        <v>0</v>
      </c>
      <c r="Q12677" t="n">
        <v>0</v>
      </c>
      <c r="R12677" t="n">
        <v>0</v>
      </c>
      <c r="S12677" t="n">
        <v>0</v>
      </c>
      <c r="T12677" t="n">
        <v>75</v>
      </c>
    </row>
    <row r="12678">
      <c r="A12678" s="8" t="n">
        <v>46233</v>
      </c>
      <c r="B12678" t="inlineStr">
        <is>
          <t>UA</t>
        </is>
      </c>
      <c r="C12678" s="9">
        <f>_xlfn.XLOOKUP(B12678,Carriers[Code],Carriers[Airline])</f>
        <v/>
      </c>
      <c r="D12678" t="n">
        <v>1183</v>
      </c>
      <c r="E12678" t="inlineStr">
        <is>
          <t>IAH</t>
        </is>
      </c>
      <c r="F12678" s="10" t="n">
        <v>1554</v>
      </c>
      <c r="G12678" t="inlineStr">
        <is>
          <t>1500-1559</t>
        </is>
      </c>
      <c r="H12678" s="9">
        <f>INT(F12678/100)</f>
        <v/>
      </c>
      <c r="I12678" t="n">
        <v>50</v>
      </c>
      <c r="J12678" t="n">
        <v>1</v>
      </c>
      <c r="K12678" t="n">
        <v>23</v>
      </c>
      <c r="L12678" t="n">
        <v>1</v>
      </c>
      <c r="M12678" t="n">
        <v>0</v>
      </c>
      <c r="O12678" t="n">
        <v>0</v>
      </c>
      <c r="P12678" t="n">
        <v>23</v>
      </c>
      <c r="Q12678" t="n">
        <v>0</v>
      </c>
      <c r="R12678" t="n">
        <v>0</v>
      </c>
      <c r="S12678" t="n">
        <v>0</v>
      </c>
      <c r="T12678" t="n">
        <v>0</v>
      </c>
    </row>
    <row r="12679">
      <c r="A12679" s="8" t="n">
        <v>46233</v>
      </c>
      <c r="B12679" t="inlineStr">
        <is>
          <t>B6</t>
        </is>
      </c>
      <c r="C12679" s="9">
        <f>_xlfn.XLOOKUP(B12679,Carriers[Code],Carriers[Airline])</f>
        <v/>
      </c>
      <c r="D12679" t="n">
        <v>487</v>
      </c>
      <c r="E12679" t="inlineStr">
        <is>
          <t>LAX</t>
        </is>
      </c>
      <c r="F12679" s="10" t="n">
        <v>1555</v>
      </c>
      <c r="G12679" t="inlineStr">
        <is>
          <t>1500-1559</t>
        </is>
      </c>
      <c r="H12679" s="9">
        <f>INT(F12679/100)</f>
        <v/>
      </c>
      <c r="I12679" t="n">
        <v>15</v>
      </c>
      <c r="J12679" t="n">
        <v>1</v>
      </c>
      <c r="K12679" t="n">
        <v>-2</v>
      </c>
      <c r="L12679" t="n">
        <v>0</v>
      </c>
      <c r="M12679" t="n">
        <v>0</v>
      </c>
      <c r="O12679" t="n">
        <v>0</v>
      </c>
    </row>
    <row r="12680">
      <c r="A12680" s="8" t="n">
        <v>46233</v>
      </c>
      <c r="B12680" t="inlineStr">
        <is>
          <t>WN</t>
        </is>
      </c>
      <c r="C12680" s="9">
        <f>_xlfn.XLOOKUP(B12680,Carriers[Code],Carriers[Airline])</f>
        <v/>
      </c>
      <c r="D12680" t="n">
        <v>1053</v>
      </c>
      <c r="E12680" t="inlineStr">
        <is>
          <t>BWI</t>
        </is>
      </c>
      <c r="F12680" s="10" t="n">
        <v>1555</v>
      </c>
      <c r="G12680" t="inlineStr">
        <is>
          <t>1500-1559</t>
        </is>
      </c>
      <c r="H12680" s="9">
        <f>INT(F12680/100)</f>
        <v/>
      </c>
      <c r="I12680" t="n">
        <v>90</v>
      </c>
      <c r="J12680" t="n">
        <v>1</v>
      </c>
      <c r="K12680" t="n">
        <v>57</v>
      </c>
      <c r="L12680" t="n">
        <v>1</v>
      </c>
      <c r="M12680" t="n">
        <v>0</v>
      </c>
      <c r="O12680" t="n">
        <v>0</v>
      </c>
      <c r="P12680" t="n">
        <v>12</v>
      </c>
      <c r="Q12680" t="n">
        <v>0</v>
      </c>
      <c r="R12680" t="n">
        <v>0</v>
      </c>
      <c r="S12680" t="n">
        <v>0</v>
      </c>
      <c r="T12680" t="n">
        <v>45</v>
      </c>
    </row>
    <row r="12681">
      <c r="A12681" s="8" t="n">
        <v>46233</v>
      </c>
      <c r="B12681" t="inlineStr">
        <is>
          <t>YX</t>
        </is>
      </c>
      <c r="C12681" s="9">
        <f>_xlfn.XLOOKUP(B12681,Carriers[Code],Carriers[Airline])</f>
        <v/>
      </c>
      <c r="D12681" t="n">
        <v>5726</v>
      </c>
      <c r="E12681" t="inlineStr">
        <is>
          <t>LGA</t>
        </is>
      </c>
      <c r="F12681" s="10" t="n">
        <v>1600</v>
      </c>
      <c r="G12681" t="inlineStr">
        <is>
          <t>1600-1659</t>
        </is>
      </c>
      <c r="H12681" s="9">
        <f>INT(F12681/100)</f>
        <v/>
      </c>
      <c r="I12681" t="n">
        <v>62</v>
      </c>
      <c r="J12681" t="n">
        <v>1</v>
      </c>
      <c r="K12681" t="n">
        <v>47</v>
      </c>
      <c r="L12681" t="n">
        <v>1</v>
      </c>
      <c r="M12681" t="n">
        <v>0</v>
      </c>
      <c r="O12681" t="n">
        <v>0</v>
      </c>
      <c r="P12681" t="n">
        <v>0</v>
      </c>
      <c r="Q12681" t="n">
        <v>0</v>
      </c>
      <c r="R12681" t="n">
        <v>0</v>
      </c>
      <c r="S12681" t="n">
        <v>0</v>
      </c>
      <c r="T12681" t="n">
        <v>47</v>
      </c>
    </row>
    <row r="12682">
      <c r="A12682" s="8" t="n">
        <v>46233</v>
      </c>
      <c r="B12682" t="inlineStr">
        <is>
          <t>DL</t>
        </is>
      </c>
      <c r="C12682" s="9">
        <f>_xlfn.XLOOKUP(B12682,Carriers[Code],Carriers[Airline])</f>
        <v/>
      </c>
      <c r="D12682" t="n">
        <v>1439</v>
      </c>
      <c r="E12682" t="inlineStr">
        <is>
          <t>TPA</t>
        </is>
      </c>
      <c r="F12682" s="10" t="n">
        <v>1605</v>
      </c>
      <c r="G12682" t="inlineStr">
        <is>
          <t>1600-1659</t>
        </is>
      </c>
      <c r="H12682" s="9">
        <f>INT(F12682/100)</f>
        <v/>
      </c>
      <c r="I12682" t="n">
        <v>15</v>
      </c>
      <c r="J12682" t="n">
        <v>1</v>
      </c>
      <c r="K12682" t="n">
        <v>-6</v>
      </c>
      <c r="L12682" t="n">
        <v>0</v>
      </c>
      <c r="M12682" t="n">
        <v>0</v>
      </c>
      <c r="O12682" t="n">
        <v>0</v>
      </c>
    </row>
    <row r="12683">
      <c r="A12683" s="8" t="n">
        <v>46233</v>
      </c>
      <c r="B12683" t="inlineStr">
        <is>
          <t>AA</t>
        </is>
      </c>
      <c r="C12683" s="9">
        <f>_xlfn.XLOOKUP(B12683,Carriers[Code],Carriers[Airline])</f>
        <v/>
      </c>
      <c r="D12683" t="n">
        <v>1595</v>
      </c>
      <c r="E12683" t="inlineStr">
        <is>
          <t>DFW</t>
        </is>
      </c>
      <c r="F12683" s="10" t="n">
        <v>1606</v>
      </c>
      <c r="G12683" t="inlineStr">
        <is>
          <t>1600-1659</t>
        </is>
      </c>
      <c r="H12683" s="9">
        <f>INT(F12683/100)</f>
        <v/>
      </c>
      <c r="I12683" t="n">
        <v>10</v>
      </c>
      <c r="J12683" t="n">
        <v>0</v>
      </c>
      <c r="K12683" t="n">
        <v>-32</v>
      </c>
      <c r="L12683" t="n">
        <v>0</v>
      </c>
      <c r="M12683" t="n">
        <v>0</v>
      </c>
      <c r="O12683" t="n">
        <v>0</v>
      </c>
    </row>
    <row r="12684">
      <c r="A12684" s="8" t="n">
        <v>46233</v>
      </c>
      <c r="B12684" t="inlineStr">
        <is>
          <t>B6</t>
        </is>
      </c>
      <c r="C12684" s="9">
        <f>_xlfn.XLOOKUP(B12684,Carriers[Code],Carriers[Airline])</f>
        <v/>
      </c>
      <c r="D12684" t="n">
        <v>1263</v>
      </c>
      <c r="E12684" t="inlineStr">
        <is>
          <t>TVC</t>
        </is>
      </c>
      <c r="F12684" s="10" t="n">
        <v>1608</v>
      </c>
      <c r="G12684" t="inlineStr">
        <is>
          <t>1600-1659</t>
        </is>
      </c>
      <c r="H12684" s="9">
        <f>INT(F12684/100)</f>
        <v/>
      </c>
      <c r="I12684" t="n">
        <v>111</v>
      </c>
      <c r="J12684" t="n">
        <v>1</v>
      </c>
      <c r="K12684" t="n">
        <v>93</v>
      </c>
      <c r="L12684" t="n">
        <v>1</v>
      </c>
      <c r="M12684" t="n">
        <v>0</v>
      </c>
      <c r="O12684" t="n">
        <v>0</v>
      </c>
      <c r="P12684" t="n">
        <v>0</v>
      </c>
      <c r="Q12684" t="n">
        <v>0</v>
      </c>
      <c r="R12684" t="n">
        <v>0</v>
      </c>
      <c r="S12684" t="n">
        <v>0</v>
      </c>
      <c r="T12684" t="n">
        <v>93</v>
      </c>
    </row>
    <row r="12685">
      <c r="A12685" s="8" t="n">
        <v>46233</v>
      </c>
      <c r="B12685" t="inlineStr">
        <is>
          <t>DL</t>
        </is>
      </c>
      <c r="C12685" s="9">
        <f>_xlfn.XLOOKUP(B12685,Carriers[Code],Carriers[Airline])</f>
        <v/>
      </c>
      <c r="D12685" t="n">
        <v>314</v>
      </c>
      <c r="E12685" t="inlineStr">
        <is>
          <t>MCI</t>
        </is>
      </c>
      <c r="F12685" s="10" t="n">
        <v>1610</v>
      </c>
      <c r="G12685" t="inlineStr">
        <is>
          <t>1600-1659</t>
        </is>
      </c>
      <c r="H12685" s="9">
        <f>INT(F12685/100)</f>
        <v/>
      </c>
      <c r="I12685" t="n">
        <v>72</v>
      </c>
      <c r="J12685" t="n">
        <v>1</v>
      </c>
      <c r="K12685" t="n">
        <v>29</v>
      </c>
      <c r="L12685" t="n">
        <v>1</v>
      </c>
      <c r="M12685" t="n">
        <v>0</v>
      </c>
      <c r="O12685" t="n">
        <v>0</v>
      </c>
      <c r="P12685" t="n">
        <v>6</v>
      </c>
      <c r="Q12685" t="n">
        <v>0</v>
      </c>
      <c r="R12685" t="n">
        <v>0</v>
      </c>
      <c r="S12685" t="n">
        <v>0</v>
      </c>
      <c r="T12685" t="n">
        <v>23</v>
      </c>
    </row>
    <row r="12686">
      <c r="A12686" s="8" t="n">
        <v>46233</v>
      </c>
      <c r="B12686" t="inlineStr">
        <is>
          <t>YX</t>
        </is>
      </c>
      <c r="C12686" s="9">
        <f>_xlfn.XLOOKUP(B12686,Carriers[Code],Carriers[Airline])</f>
        <v/>
      </c>
      <c r="D12686" t="n">
        <v>5665</v>
      </c>
      <c r="E12686" t="inlineStr">
        <is>
          <t>RIC</t>
        </is>
      </c>
      <c r="F12686" s="10" t="n">
        <v>1610</v>
      </c>
      <c r="G12686" t="inlineStr">
        <is>
          <t>1600-1659</t>
        </is>
      </c>
      <c r="H12686" s="9">
        <f>INT(F12686/100)</f>
        <v/>
      </c>
      <c r="I12686" t="n">
        <v>81</v>
      </c>
      <c r="J12686" t="n">
        <v>1</v>
      </c>
      <c r="K12686" t="n">
        <v>53</v>
      </c>
      <c r="L12686" t="n">
        <v>1</v>
      </c>
      <c r="M12686" t="n">
        <v>0</v>
      </c>
      <c r="O12686" t="n">
        <v>0</v>
      </c>
      <c r="P12686" t="n">
        <v>0</v>
      </c>
      <c r="Q12686" t="n">
        <v>0</v>
      </c>
      <c r="R12686" t="n">
        <v>0</v>
      </c>
      <c r="S12686" t="n">
        <v>0</v>
      </c>
      <c r="T12686" t="n">
        <v>53</v>
      </c>
    </row>
    <row r="12687">
      <c r="A12687" s="8" t="n">
        <v>46233</v>
      </c>
      <c r="B12687" t="inlineStr">
        <is>
          <t>B6</t>
        </is>
      </c>
      <c r="C12687" s="9">
        <f>_xlfn.XLOOKUP(B12687,Carriers[Code],Carriers[Airline])</f>
        <v/>
      </c>
      <c r="D12687" t="n">
        <v>1355</v>
      </c>
      <c r="E12687" t="inlineStr">
        <is>
          <t>DCA</t>
        </is>
      </c>
      <c r="F12687" s="10" t="n">
        <v>1614</v>
      </c>
      <c r="G12687" t="inlineStr">
        <is>
          <t>1600-1659</t>
        </is>
      </c>
      <c r="H12687" s="9">
        <f>INT(F12687/100)</f>
        <v/>
      </c>
      <c r="I12687" t="n">
        <v>-4</v>
      </c>
      <c r="J12687" t="n">
        <v>0</v>
      </c>
      <c r="K12687" t="n">
        <v>-19</v>
      </c>
      <c r="L12687" t="n">
        <v>0</v>
      </c>
      <c r="M12687" t="n">
        <v>0</v>
      </c>
      <c r="O12687" t="n">
        <v>0</v>
      </c>
    </row>
    <row r="12688">
      <c r="A12688" s="8" t="n">
        <v>46233</v>
      </c>
      <c r="B12688" t="inlineStr">
        <is>
          <t>DL</t>
        </is>
      </c>
      <c r="C12688" s="9">
        <f>_xlfn.XLOOKUP(B12688,Carriers[Code],Carriers[Airline])</f>
        <v/>
      </c>
      <c r="D12688" t="n">
        <v>2646</v>
      </c>
      <c r="E12688" t="inlineStr">
        <is>
          <t>ORD</t>
        </is>
      </c>
      <c r="F12688" s="10" t="n">
        <v>1615</v>
      </c>
      <c r="G12688" t="inlineStr">
        <is>
          <t>1600-1659</t>
        </is>
      </c>
      <c r="H12688" s="9">
        <f>INT(F12688/100)</f>
        <v/>
      </c>
      <c r="I12688" t="n">
        <v>18</v>
      </c>
      <c r="J12688" t="n">
        <v>1</v>
      </c>
      <c r="K12688" t="n">
        <v>-8</v>
      </c>
      <c r="L12688" t="n">
        <v>0</v>
      </c>
      <c r="M12688" t="n">
        <v>0</v>
      </c>
      <c r="O12688" t="n">
        <v>0</v>
      </c>
    </row>
    <row r="12689">
      <c r="A12689" s="8" t="n">
        <v>46233</v>
      </c>
      <c r="B12689" t="inlineStr">
        <is>
          <t>UA</t>
        </is>
      </c>
      <c r="C12689" s="9">
        <f>_xlfn.XLOOKUP(B12689,Carriers[Code],Carriers[Airline])</f>
        <v/>
      </c>
      <c r="D12689" t="n">
        <v>512</v>
      </c>
      <c r="E12689" t="inlineStr">
        <is>
          <t>SFO</t>
        </is>
      </c>
      <c r="F12689" s="10" t="n">
        <v>1615</v>
      </c>
      <c r="G12689" t="inlineStr">
        <is>
          <t>1600-1659</t>
        </is>
      </c>
      <c r="H12689" s="9">
        <f>INT(F12689/100)</f>
        <v/>
      </c>
      <c r="I12689" t="n">
        <v>50</v>
      </c>
      <c r="J12689" t="n">
        <v>1</v>
      </c>
      <c r="K12689" t="n">
        <v>25</v>
      </c>
      <c r="L12689" t="n">
        <v>1</v>
      </c>
      <c r="M12689" t="n">
        <v>0</v>
      </c>
      <c r="O12689" t="n">
        <v>0</v>
      </c>
      <c r="P12689" t="n">
        <v>0</v>
      </c>
      <c r="Q12689" t="n">
        <v>0</v>
      </c>
      <c r="R12689" t="n">
        <v>6</v>
      </c>
      <c r="S12689" t="n">
        <v>0</v>
      </c>
      <c r="T12689" t="n">
        <v>19</v>
      </c>
    </row>
    <row r="12690">
      <c r="A12690" s="8" t="n">
        <v>46233</v>
      </c>
      <c r="B12690" t="inlineStr">
        <is>
          <t>YX</t>
        </is>
      </c>
      <c r="C12690" s="9">
        <f>_xlfn.XLOOKUP(B12690,Carriers[Code],Carriers[Airline])</f>
        <v/>
      </c>
      <c r="D12690" t="n">
        <v>5680</v>
      </c>
      <c r="E12690" t="inlineStr">
        <is>
          <t>PIT</t>
        </is>
      </c>
      <c r="F12690" s="10" t="n">
        <v>1615</v>
      </c>
      <c r="G12690" t="inlineStr">
        <is>
          <t>1600-1659</t>
        </is>
      </c>
      <c r="H12690" s="9">
        <f>INT(F12690/100)</f>
        <v/>
      </c>
      <c r="I12690" t="n">
        <v>17</v>
      </c>
      <c r="J12690" t="n">
        <v>1</v>
      </c>
      <c r="K12690" t="n">
        <v>-5</v>
      </c>
      <c r="L12690" t="n">
        <v>0</v>
      </c>
      <c r="M12690" t="n">
        <v>0</v>
      </c>
      <c r="O12690" t="n">
        <v>0</v>
      </c>
    </row>
    <row r="12691">
      <c r="A12691" s="8" t="n">
        <v>46233</v>
      </c>
      <c r="B12691" t="inlineStr">
        <is>
          <t>B6</t>
        </is>
      </c>
      <c r="C12691" s="9">
        <f>_xlfn.XLOOKUP(B12691,Carriers[Code],Carriers[Airline])</f>
        <v/>
      </c>
      <c r="D12691" t="n">
        <v>391</v>
      </c>
      <c r="E12691" t="inlineStr">
        <is>
          <t>TPA</t>
        </is>
      </c>
      <c r="F12691" s="10" t="n">
        <v>1619</v>
      </c>
      <c r="G12691" t="inlineStr">
        <is>
          <t>1600-1659</t>
        </is>
      </c>
      <c r="H12691" s="9">
        <f>INT(F12691/100)</f>
        <v/>
      </c>
      <c r="I12691" t="n">
        <v>4</v>
      </c>
      <c r="J12691" t="n">
        <v>0</v>
      </c>
      <c r="K12691" t="n">
        <v>-3</v>
      </c>
      <c r="L12691" t="n">
        <v>0</v>
      </c>
      <c r="M12691" t="n">
        <v>0</v>
      </c>
      <c r="O12691" t="n">
        <v>0</v>
      </c>
    </row>
    <row r="12692">
      <c r="A12692" s="8" t="n">
        <v>46233</v>
      </c>
      <c r="B12692" t="inlineStr">
        <is>
          <t>B6</t>
        </is>
      </c>
      <c r="C12692" s="9">
        <f>_xlfn.XLOOKUP(B12692,Carriers[Code],Carriers[Airline])</f>
        <v/>
      </c>
      <c r="D12692" t="n">
        <v>551</v>
      </c>
      <c r="E12692" t="inlineStr">
        <is>
          <t>MCO</t>
        </is>
      </c>
      <c r="F12692" s="10" t="n">
        <v>1619</v>
      </c>
      <c r="G12692" t="inlineStr">
        <is>
          <t>1600-1659</t>
        </is>
      </c>
      <c r="H12692" s="9">
        <f>INT(F12692/100)</f>
        <v/>
      </c>
      <c r="I12692" t="n">
        <v>-3</v>
      </c>
      <c r="J12692" t="n">
        <v>0</v>
      </c>
      <c r="K12692" t="n">
        <v>-18</v>
      </c>
      <c r="L12692" t="n">
        <v>0</v>
      </c>
      <c r="M12692" t="n">
        <v>0</v>
      </c>
      <c r="O12692" t="n">
        <v>0</v>
      </c>
    </row>
    <row r="12693">
      <c r="A12693" s="8" t="n">
        <v>46233</v>
      </c>
      <c r="B12693" t="inlineStr">
        <is>
          <t>YX</t>
        </is>
      </c>
      <c r="C12693" s="9">
        <f>_xlfn.XLOOKUP(B12693,Carriers[Code],Carriers[Airline])</f>
        <v/>
      </c>
      <c r="D12693" t="n">
        <v>4709</v>
      </c>
      <c r="E12693" t="inlineStr">
        <is>
          <t>ROC</t>
        </is>
      </c>
      <c r="F12693" s="10" t="n">
        <v>1619</v>
      </c>
      <c r="G12693" t="inlineStr">
        <is>
          <t>1600-1659</t>
        </is>
      </c>
      <c r="H12693" s="9">
        <f>INT(F12693/100)</f>
        <v/>
      </c>
      <c r="I12693" t="n">
        <v>46</v>
      </c>
      <c r="J12693" t="n">
        <v>1</v>
      </c>
      <c r="K12693" t="n">
        <v>25</v>
      </c>
      <c r="L12693" t="n">
        <v>1</v>
      </c>
      <c r="M12693" t="n">
        <v>0</v>
      </c>
      <c r="O12693" t="n">
        <v>0</v>
      </c>
      <c r="P12693" t="n">
        <v>2</v>
      </c>
      <c r="Q12693" t="n">
        <v>0</v>
      </c>
      <c r="R12693" t="n">
        <v>0</v>
      </c>
      <c r="S12693" t="n">
        <v>0</v>
      </c>
      <c r="T12693" t="n">
        <v>23</v>
      </c>
    </row>
    <row r="12694">
      <c r="A12694" s="8" t="n">
        <v>46233</v>
      </c>
      <c r="B12694" t="inlineStr">
        <is>
          <t>B6</t>
        </is>
      </c>
      <c r="C12694" s="9">
        <f>_xlfn.XLOOKUP(B12694,Carriers[Code],Carriers[Airline])</f>
        <v/>
      </c>
      <c r="D12694" t="n">
        <v>319</v>
      </c>
      <c r="E12694" t="inlineStr">
        <is>
          <t>SAN</t>
        </is>
      </c>
      <c r="F12694" s="10" t="n">
        <v>1620</v>
      </c>
      <c r="G12694" t="inlineStr">
        <is>
          <t>1600-1659</t>
        </is>
      </c>
      <c r="H12694" s="9">
        <f>INT(F12694/100)</f>
        <v/>
      </c>
      <c r="I12694" t="n">
        <v>2</v>
      </c>
      <c r="J12694" t="n">
        <v>0</v>
      </c>
      <c r="K12694" t="n">
        <v>-19</v>
      </c>
      <c r="L12694" t="n">
        <v>0</v>
      </c>
      <c r="M12694" t="n">
        <v>0</v>
      </c>
      <c r="O12694" t="n">
        <v>0</v>
      </c>
    </row>
    <row r="12695">
      <c r="A12695" s="8" t="n">
        <v>46233</v>
      </c>
      <c r="B12695" t="inlineStr">
        <is>
          <t>B6</t>
        </is>
      </c>
      <c r="C12695" s="9">
        <f>_xlfn.XLOOKUP(B12695,Carriers[Code],Carriers[Airline])</f>
        <v/>
      </c>
      <c r="D12695" t="n">
        <v>2065</v>
      </c>
      <c r="E12695" t="inlineStr">
        <is>
          <t>RSW</t>
        </is>
      </c>
      <c r="F12695" s="10" t="n">
        <v>1622</v>
      </c>
      <c r="G12695" t="inlineStr">
        <is>
          <t>1600-1659</t>
        </is>
      </c>
      <c r="H12695" s="9">
        <f>INT(F12695/100)</f>
        <v/>
      </c>
      <c r="I12695" t="n">
        <v>149</v>
      </c>
      <c r="J12695" t="n">
        <v>1</v>
      </c>
      <c r="K12695" t="n">
        <v>120</v>
      </c>
      <c r="L12695" t="n">
        <v>1</v>
      </c>
      <c r="M12695" t="n">
        <v>0</v>
      </c>
      <c r="O12695" t="n">
        <v>0</v>
      </c>
      <c r="P12695" t="n">
        <v>4</v>
      </c>
      <c r="Q12695" t="n">
        <v>0</v>
      </c>
      <c r="R12695" t="n">
        <v>0</v>
      </c>
      <c r="S12695" t="n">
        <v>0</v>
      </c>
      <c r="T12695" t="n">
        <v>116</v>
      </c>
    </row>
    <row r="12696">
      <c r="A12696" s="8" t="n">
        <v>46233</v>
      </c>
      <c r="B12696" t="inlineStr">
        <is>
          <t>DL</t>
        </is>
      </c>
      <c r="C12696" s="9">
        <f>_xlfn.XLOOKUP(B12696,Carriers[Code],Carriers[Airline])</f>
        <v/>
      </c>
      <c r="D12696" t="n">
        <v>318</v>
      </c>
      <c r="E12696" t="inlineStr">
        <is>
          <t>LAX</t>
        </is>
      </c>
      <c r="F12696" s="10" t="n">
        <v>1625</v>
      </c>
      <c r="G12696" t="inlineStr">
        <is>
          <t>1600-1659</t>
        </is>
      </c>
      <c r="H12696" s="9">
        <f>INT(F12696/100)</f>
        <v/>
      </c>
      <c r="I12696" t="n">
        <v>-4</v>
      </c>
      <c r="J12696" t="n">
        <v>0</v>
      </c>
      <c r="K12696" t="n">
        <v>-32</v>
      </c>
      <c r="L12696" t="n">
        <v>0</v>
      </c>
      <c r="M12696" t="n">
        <v>0</v>
      </c>
      <c r="O12696" t="n">
        <v>0</v>
      </c>
    </row>
    <row r="12697">
      <c r="A12697" s="8" t="n">
        <v>46233</v>
      </c>
      <c r="B12697" t="inlineStr">
        <is>
          <t>YX</t>
        </is>
      </c>
      <c r="C12697" s="9">
        <f>_xlfn.XLOOKUP(B12697,Carriers[Code],Carriers[Airline])</f>
        <v/>
      </c>
      <c r="D12697" t="n">
        <v>5619</v>
      </c>
      <c r="E12697" t="inlineStr">
        <is>
          <t>MKE</t>
        </is>
      </c>
      <c r="F12697" s="10" t="n">
        <v>1625</v>
      </c>
      <c r="G12697" t="inlineStr">
        <is>
          <t>1600-1659</t>
        </is>
      </c>
      <c r="H12697" s="9">
        <f>INT(F12697/100)</f>
        <v/>
      </c>
      <c r="I12697" t="n">
        <v>67</v>
      </c>
      <c r="J12697" t="n">
        <v>1</v>
      </c>
      <c r="K12697" t="n">
        <v>33</v>
      </c>
      <c r="L12697" t="n">
        <v>1</v>
      </c>
      <c r="M12697" t="n">
        <v>0</v>
      </c>
      <c r="O12697" t="n">
        <v>0</v>
      </c>
      <c r="P12697" t="n">
        <v>0</v>
      </c>
      <c r="Q12697" t="n">
        <v>0</v>
      </c>
      <c r="R12697" t="n">
        <v>0</v>
      </c>
      <c r="S12697" t="n">
        <v>0</v>
      </c>
      <c r="T12697" t="n">
        <v>33</v>
      </c>
    </row>
    <row r="12698">
      <c r="A12698" s="8" t="n">
        <v>46233</v>
      </c>
      <c r="B12698" t="inlineStr">
        <is>
          <t>DL</t>
        </is>
      </c>
      <c r="C12698" s="9">
        <f>_xlfn.XLOOKUP(B12698,Carriers[Code],Carriers[Airline])</f>
        <v/>
      </c>
      <c r="D12698" t="n">
        <v>399</v>
      </c>
      <c r="E12698" t="inlineStr">
        <is>
          <t>ATL</t>
        </is>
      </c>
      <c r="F12698" s="10" t="n">
        <v>1630</v>
      </c>
      <c r="G12698" t="inlineStr">
        <is>
          <t>1600-1659</t>
        </is>
      </c>
      <c r="H12698" s="9">
        <f>INT(F12698/100)</f>
        <v/>
      </c>
      <c r="I12698" t="n">
        <v>88</v>
      </c>
      <c r="J12698" t="n">
        <v>1</v>
      </c>
      <c r="K12698" t="n">
        <v>61</v>
      </c>
      <c r="L12698" t="n">
        <v>1</v>
      </c>
      <c r="M12698" t="n">
        <v>0</v>
      </c>
      <c r="O12698" t="n">
        <v>0</v>
      </c>
      <c r="P12698" t="n">
        <v>12</v>
      </c>
      <c r="Q12698" t="n">
        <v>0</v>
      </c>
      <c r="R12698" t="n">
        <v>0</v>
      </c>
      <c r="S12698" t="n">
        <v>0</v>
      </c>
      <c r="T12698" t="n">
        <v>49</v>
      </c>
    </row>
    <row r="12699">
      <c r="A12699" s="8" t="n">
        <v>46233</v>
      </c>
      <c r="B12699" t="inlineStr">
        <is>
          <t>WN</t>
        </is>
      </c>
      <c r="C12699" s="9">
        <f>_xlfn.XLOOKUP(B12699,Carriers[Code],Carriers[Airline])</f>
        <v/>
      </c>
      <c r="D12699" t="n">
        <v>749</v>
      </c>
      <c r="E12699" t="inlineStr">
        <is>
          <t>SAN</t>
        </is>
      </c>
      <c r="F12699" s="10" t="n">
        <v>1630</v>
      </c>
      <c r="G12699" t="inlineStr">
        <is>
          <t>1600-1659</t>
        </is>
      </c>
      <c r="H12699" s="9">
        <f>INT(F12699/100)</f>
        <v/>
      </c>
      <c r="I12699" t="n">
        <v>21</v>
      </c>
      <c r="J12699" t="n">
        <v>1</v>
      </c>
      <c r="K12699" t="n">
        <v>2</v>
      </c>
      <c r="L12699" t="n">
        <v>0</v>
      </c>
      <c r="M12699" t="n">
        <v>0</v>
      </c>
      <c r="O12699" t="n">
        <v>0</v>
      </c>
    </row>
    <row r="12700">
      <c r="A12700" s="8" t="n">
        <v>46233</v>
      </c>
      <c r="B12700" t="inlineStr">
        <is>
          <t>AS</t>
        </is>
      </c>
      <c r="C12700" s="9">
        <f>_xlfn.XLOOKUP(B12700,Carriers[Code],Carriers[Airline])</f>
        <v/>
      </c>
      <c r="D12700" t="n">
        <v>389</v>
      </c>
      <c r="E12700" t="inlineStr">
        <is>
          <t>SAN</t>
        </is>
      </c>
      <c r="F12700" s="10" t="n">
        <v>1633</v>
      </c>
      <c r="G12700" t="inlineStr">
        <is>
          <t>1600-1659</t>
        </is>
      </c>
      <c r="H12700" s="9">
        <f>INT(F12700/100)</f>
        <v/>
      </c>
      <c r="I12700" t="n">
        <v>154</v>
      </c>
      <c r="J12700" t="n">
        <v>1</v>
      </c>
      <c r="K12700" t="n">
        <v>148</v>
      </c>
      <c r="L12700" t="n">
        <v>1</v>
      </c>
      <c r="M12700" t="n">
        <v>0</v>
      </c>
      <c r="O12700" t="n">
        <v>0</v>
      </c>
      <c r="P12700" t="n">
        <v>0</v>
      </c>
      <c r="Q12700" t="n">
        <v>0</v>
      </c>
      <c r="R12700" t="n">
        <v>0</v>
      </c>
      <c r="S12700" t="n">
        <v>0</v>
      </c>
      <c r="T12700" t="n">
        <v>148</v>
      </c>
    </row>
    <row r="12701">
      <c r="A12701" s="8" t="n">
        <v>46233</v>
      </c>
      <c r="B12701" t="inlineStr">
        <is>
          <t>B6</t>
        </is>
      </c>
      <c r="C12701" s="9">
        <f>_xlfn.XLOOKUP(B12701,Carriers[Code],Carriers[Airline])</f>
        <v/>
      </c>
      <c r="D12701" t="n">
        <v>2269</v>
      </c>
      <c r="E12701" t="inlineStr">
        <is>
          <t>FLL</t>
        </is>
      </c>
      <c r="F12701" s="10" t="n">
        <v>1639</v>
      </c>
      <c r="G12701" t="inlineStr">
        <is>
          <t>1600-1659</t>
        </is>
      </c>
      <c r="H12701" s="9">
        <f>INT(F12701/100)</f>
        <v/>
      </c>
      <c r="I12701" t="n">
        <v>216</v>
      </c>
      <c r="J12701" t="n">
        <v>1</v>
      </c>
      <c r="K12701" t="n">
        <v>185</v>
      </c>
      <c r="L12701" t="n">
        <v>1</v>
      </c>
      <c r="M12701" t="n">
        <v>0</v>
      </c>
      <c r="O12701" t="n">
        <v>0</v>
      </c>
      <c r="P12701" t="n">
        <v>20</v>
      </c>
      <c r="Q12701" t="n">
        <v>0</v>
      </c>
      <c r="R12701" t="n">
        <v>0</v>
      </c>
      <c r="S12701" t="n">
        <v>0</v>
      </c>
      <c r="T12701" t="n">
        <v>165</v>
      </c>
    </row>
    <row r="12702">
      <c r="A12702" s="8" t="n">
        <v>46233</v>
      </c>
      <c r="B12702" t="inlineStr">
        <is>
          <t>WN</t>
        </is>
      </c>
      <c r="C12702" s="9">
        <f>_xlfn.XLOOKUP(B12702,Carriers[Code],Carriers[Airline])</f>
        <v/>
      </c>
      <c r="D12702" t="n">
        <v>4106</v>
      </c>
      <c r="E12702" t="inlineStr">
        <is>
          <t>MDW</t>
        </is>
      </c>
      <c r="F12702" s="10" t="n">
        <v>1645</v>
      </c>
      <c r="G12702" t="inlineStr">
        <is>
          <t>1600-1659</t>
        </is>
      </c>
      <c r="H12702" s="9">
        <f>INT(F12702/100)</f>
        <v/>
      </c>
      <c r="I12702" t="n">
        <v>115</v>
      </c>
      <c r="J12702" t="n">
        <v>1</v>
      </c>
      <c r="K12702" t="n">
        <v>85</v>
      </c>
      <c r="L12702" t="n">
        <v>1</v>
      </c>
      <c r="M12702" t="n">
        <v>0</v>
      </c>
      <c r="O12702" t="n">
        <v>0</v>
      </c>
      <c r="P12702" t="n">
        <v>10</v>
      </c>
      <c r="Q12702" t="n">
        <v>0</v>
      </c>
      <c r="R12702" t="n">
        <v>0</v>
      </c>
      <c r="S12702" t="n">
        <v>0</v>
      </c>
      <c r="T12702" t="n">
        <v>75</v>
      </c>
    </row>
    <row r="12703">
      <c r="A12703" s="8" t="n">
        <v>46233</v>
      </c>
      <c r="B12703" t="inlineStr">
        <is>
          <t>AA</t>
        </is>
      </c>
      <c r="C12703" s="9">
        <f>_xlfn.XLOOKUP(B12703,Carriers[Code],Carriers[Airline])</f>
        <v/>
      </c>
      <c r="D12703" t="n">
        <v>1573</v>
      </c>
      <c r="E12703" t="inlineStr">
        <is>
          <t>CLT</t>
        </is>
      </c>
      <c r="F12703" s="10" t="n">
        <v>1646</v>
      </c>
      <c r="G12703" t="inlineStr">
        <is>
          <t>1600-1659</t>
        </is>
      </c>
      <c r="H12703" s="9">
        <f>INT(F12703/100)</f>
        <v/>
      </c>
      <c r="I12703" t="n">
        <v>5</v>
      </c>
      <c r="J12703" t="n">
        <v>0</v>
      </c>
      <c r="K12703" t="n">
        <v>-21</v>
      </c>
      <c r="L12703" t="n">
        <v>0</v>
      </c>
      <c r="M12703" t="n">
        <v>0</v>
      </c>
      <c r="O12703" t="n">
        <v>0</v>
      </c>
    </row>
    <row r="12704">
      <c r="A12704" s="8" t="n">
        <v>46233</v>
      </c>
      <c r="B12704" t="inlineStr">
        <is>
          <t>B6</t>
        </is>
      </c>
      <c r="C12704" s="9">
        <f>_xlfn.XLOOKUP(B12704,Carriers[Code],Carriers[Airline])</f>
        <v/>
      </c>
      <c r="D12704" t="n">
        <v>509</v>
      </c>
      <c r="E12704" t="inlineStr">
        <is>
          <t>JAX</t>
        </is>
      </c>
      <c r="F12704" s="10" t="n">
        <v>1650</v>
      </c>
      <c r="G12704" t="inlineStr">
        <is>
          <t>1600-1659</t>
        </is>
      </c>
      <c r="H12704" s="9">
        <f>INT(F12704/100)</f>
        <v/>
      </c>
      <c r="I12704" t="n">
        <v>20</v>
      </c>
      <c r="J12704" t="n">
        <v>1</v>
      </c>
      <c r="K12704" t="n">
        <v>4</v>
      </c>
      <c r="L12704" t="n">
        <v>0</v>
      </c>
      <c r="M12704" t="n">
        <v>0</v>
      </c>
      <c r="O12704" t="n">
        <v>0</v>
      </c>
    </row>
    <row r="12705">
      <c r="A12705" s="8" t="n">
        <v>46233</v>
      </c>
      <c r="B12705" t="inlineStr">
        <is>
          <t>AS</t>
        </is>
      </c>
      <c r="C12705" s="9">
        <f>_xlfn.XLOOKUP(B12705,Carriers[Code],Carriers[Airline])</f>
        <v/>
      </c>
      <c r="D12705" t="n">
        <v>1319</v>
      </c>
      <c r="E12705" t="inlineStr">
        <is>
          <t>PDX</t>
        </is>
      </c>
      <c r="F12705" s="10" t="n">
        <v>1654</v>
      </c>
      <c r="G12705" t="inlineStr">
        <is>
          <t>1600-1659</t>
        </is>
      </c>
      <c r="H12705" s="9">
        <f>INT(F12705/100)</f>
        <v/>
      </c>
      <c r="I12705" t="n">
        <v>-1</v>
      </c>
      <c r="J12705" t="n">
        <v>0</v>
      </c>
      <c r="K12705" t="n">
        <v>-8</v>
      </c>
      <c r="L12705" t="n">
        <v>0</v>
      </c>
      <c r="M12705" t="n">
        <v>0</v>
      </c>
      <c r="O12705" t="n">
        <v>0</v>
      </c>
    </row>
    <row r="12706">
      <c r="A12706" s="8" t="n">
        <v>46233</v>
      </c>
      <c r="B12706" t="inlineStr">
        <is>
          <t>B6</t>
        </is>
      </c>
      <c r="C12706" s="9">
        <f>_xlfn.XLOOKUP(B12706,Carriers[Code],Carriers[Airline])</f>
        <v/>
      </c>
      <c r="D12706" t="n">
        <v>507</v>
      </c>
      <c r="E12706" t="inlineStr">
        <is>
          <t>BNA</t>
        </is>
      </c>
      <c r="F12706" s="10" t="n">
        <v>1655</v>
      </c>
      <c r="G12706" t="inlineStr">
        <is>
          <t>1600-1659</t>
        </is>
      </c>
      <c r="H12706" s="9">
        <f>INT(F12706/100)</f>
        <v/>
      </c>
      <c r="I12706" t="n">
        <v>41</v>
      </c>
      <c r="J12706" t="n">
        <v>1</v>
      </c>
      <c r="K12706" t="n">
        <v>23</v>
      </c>
      <c r="L12706" t="n">
        <v>1</v>
      </c>
      <c r="M12706" t="n">
        <v>0</v>
      </c>
      <c r="O12706" t="n">
        <v>0</v>
      </c>
      <c r="P12706" t="n">
        <v>5</v>
      </c>
      <c r="Q12706" t="n">
        <v>0</v>
      </c>
      <c r="R12706" t="n">
        <v>0</v>
      </c>
      <c r="S12706" t="n">
        <v>0</v>
      </c>
      <c r="T12706" t="n">
        <v>18</v>
      </c>
    </row>
    <row r="12707">
      <c r="A12707" s="8" t="n">
        <v>46233</v>
      </c>
      <c r="B12707" t="inlineStr">
        <is>
          <t>UA</t>
        </is>
      </c>
      <c r="C12707" s="9">
        <f>_xlfn.XLOOKUP(B12707,Carriers[Code],Carriers[Airline])</f>
        <v/>
      </c>
      <c r="D12707" t="n">
        <v>800</v>
      </c>
      <c r="E12707" t="inlineStr">
        <is>
          <t>DEN</t>
        </is>
      </c>
      <c r="F12707" s="10" t="n">
        <v>1657</v>
      </c>
      <c r="G12707" t="inlineStr">
        <is>
          <t>1600-1659</t>
        </is>
      </c>
      <c r="H12707" s="9">
        <f>INT(F12707/100)</f>
        <v/>
      </c>
      <c r="I12707" t="n">
        <v>1</v>
      </c>
      <c r="J12707" t="n">
        <v>0</v>
      </c>
      <c r="K12707" t="n">
        <v>-14</v>
      </c>
      <c r="L12707" t="n">
        <v>0</v>
      </c>
      <c r="M12707" t="n">
        <v>0</v>
      </c>
      <c r="O12707" t="n">
        <v>0</v>
      </c>
    </row>
    <row r="12708">
      <c r="A12708" s="8" t="n">
        <v>46233</v>
      </c>
      <c r="B12708" t="inlineStr">
        <is>
          <t>B6</t>
        </is>
      </c>
      <c r="C12708" s="9">
        <f>_xlfn.XLOOKUP(B12708,Carriers[Code],Carriers[Airline])</f>
        <v/>
      </c>
      <c r="D12708" t="n">
        <v>733</v>
      </c>
      <c r="E12708" t="inlineStr">
        <is>
          <t>SFO</t>
        </is>
      </c>
      <c r="F12708" s="10" t="n">
        <v>1700</v>
      </c>
      <c r="G12708" t="inlineStr">
        <is>
          <t>1700-1759</t>
        </is>
      </c>
      <c r="H12708" s="9">
        <f>INT(F12708/100)</f>
        <v/>
      </c>
      <c r="I12708" t="n">
        <v>92</v>
      </c>
      <c r="J12708" t="n">
        <v>1</v>
      </c>
      <c r="K12708" t="n">
        <v>69</v>
      </c>
      <c r="L12708" t="n">
        <v>1</v>
      </c>
      <c r="M12708" t="n">
        <v>0</v>
      </c>
      <c r="O12708" t="n">
        <v>0</v>
      </c>
      <c r="P12708" t="n">
        <v>69</v>
      </c>
      <c r="Q12708" t="n">
        <v>0</v>
      </c>
      <c r="R12708" t="n">
        <v>0</v>
      </c>
      <c r="S12708" t="n">
        <v>0</v>
      </c>
      <c r="T12708" t="n">
        <v>0</v>
      </c>
    </row>
    <row r="12709">
      <c r="A12709" s="8" t="n">
        <v>46233</v>
      </c>
      <c r="B12709" t="inlineStr">
        <is>
          <t>UA</t>
        </is>
      </c>
      <c r="C12709" s="9">
        <f>_xlfn.XLOOKUP(B12709,Carriers[Code],Carriers[Airline])</f>
        <v/>
      </c>
      <c r="D12709" t="n">
        <v>2040</v>
      </c>
      <c r="E12709" t="inlineStr">
        <is>
          <t>ORD</t>
        </is>
      </c>
      <c r="F12709" s="10" t="n">
        <v>1700</v>
      </c>
      <c r="G12709" t="inlineStr">
        <is>
          <t>1700-1759</t>
        </is>
      </c>
      <c r="H12709" s="9">
        <f>INT(F12709/100)</f>
        <v/>
      </c>
      <c r="I12709" t="n">
        <v>6</v>
      </c>
      <c r="J12709" t="n">
        <v>0</v>
      </c>
      <c r="K12709" t="n">
        <v>41</v>
      </c>
      <c r="L12709" t="n">
        <v>1</v>
      </c>
      <c r="M12709" t="n">
        <v>0</v>
      </c>
      <c r="O12709" t="n">
        <v>0</v>
      </c>
      <c r="P12709" t="n">
        <v>6</v>
      </c>
      <c r="Q12709" t="n">
        <v>0</v>
      </c>
      <c r="R12709" t="n">
        <v>35</v>
      </c>
      <c r="S12709" t="n">
        <v>0</v>
      </c>
      <c r="T12709" t="n">
        <v>0</v>
      </c>
    </row>
    <row r="12710">
      <c r="A12710" s="8" t="n">
        <v>46233</v>
      </c>
      <c r="B12710" t="inlineStr">
        <is>
          <t>YX</t>
        </is>
      </c>
      <c r="C12710" s="9">
        <f>_xlfn.XLOOKUP(B12710,Carriers[Code],Carriers[Airline])</f>
        <v/>
      </c>
      <c r="D12710" t="n">
        <v>5620</v>
      </c>
      <c r="E12710" t="inlineStr">
        <is>
          <t>CVG</t>
        </is>
      </c>
      <c r="F12710" s="10" t="n">
        <v>1700</v>
      </c>
      <c r="G12710" t="inlineStr">
        <is>
          <t>1700-1759</t>
        </is>
      </c>
      <c r="H12710" s="9">
        <f>INT(F12710/100)</f>
        <v/>
      </c>
      <c r="I12710" t="n">
        <v>39</v>
      </c>
      <c r="J12710" t="n">
        <v>1</v>
      </c>
      <c r="K12710" t="n">
        <v>13</v>
      </c>
      <c r="L12710" t="n">
        <v>0</v>
      </c>
      <c r="M12710" t="n">
        <v>0</v>
      </c>
      <c r="O12710" t="n">
        <v>0</v>
      </c>
    </row>
    <row r="12711">
      <c r="A12711" s="8" t="n">
        <v>46233</v>
      </c>
      <c r="B12711" t="inlineStr">
        <is>
          <t>YX</t>
        </is>
      </c>
      <c r="C12711" s="9">
        <f>_xlfn.XLOOKUP(B12711,Carriers[Code],Carriers[Airline])</f>
        <v/>
      </c>
      <c r="D12711" t="n">
        <v>5721</v>
      </c>
      <c r="E12711" t="inlineStr">
        <is>
          <t>LGA</t>
        </is>
      </c>
      <c r="F12711" s="10" t="n">
        <v>1700</v>
      </c>
      <c r="G12711" t="inlineStr">
        <is>
          <t>1700-1759</t>
        </is>
      </c>
      <c r="H12711" s="9">
        <f>INT(F12711/100)</f>
        <v/>
      </c>
      <c r="I12711" t="n">
        <v>103</v>
      </c>
      <c r="J12711" t="n">
        <v>1</v>
      </c>
      <c r="K12711" t="n">
        <v>85</v>
      </c>
      <c r="L12711" t="n">
        <v>1</v>
      </c>
      <c r="M12711" t="n">
        <v>0</v>
      </c>
      <c r="O12711" t="n">
        <v>0</v>
      </c>
      <c r="P12711" t="n">
        <v>0</v>
      </c>
      <c r="Q12711" t="n">
        <v>0</v>
      </c>
      <c r="R12711" t="n">
        <v>0</v>
      </c>
      <c r="S12711" t="n">
        <v>0</v>
      </c>
      <c r="T12711" t="n">
        <v>85</v>
      </c>
    </row>
    <row r="12712">
      <c r="A12712" s="8" t="n">
        <v>46233</v>
      </c>
      <c r="B12712" t="inlineStr">
        <is>
          <t>AA</t>
        </is>
      </c>
      <c r="C12712" s="9">
        <f>_xlfn.XLOOKUP(B12712,Carriers[Code],Carriers[Airline])</f>
        <v/>
      </c>
      <c r="D12712" t="n">
        <v>3309</v>
      </c>
      <c r="E12712" t="inlineStr">
        <is>
          <t>PHL</t>
        </is>
      </c>
      <c r="F12712" s="10" t="n">
        <v>1705</v>
      </c>
      <c r="G12712" t="inlineStr">
        <is>
          <t>1700-1759</t>
        </is>
      </c>
      <c r="H12712" s="9">
        <f>INT(F12712/100)</f>
        <v/>
      </c>
      <c r="I12712" t="n">
        <v>34</v>
      </c>
      <c r="J12712" t="n">
        <v>1</v>
      </c>
      <c r="K12712" t="n">
        <v>21</v>
      </c>
      <c r="L12712" t="n">
        <v>1</v>
      </c>
      <c r="M12712" t="n">
        <v>0</v>
      </c>
      <c r="O12712" t="n">
        <v>0</v>
      </c>
      <c r="P12712" t="n">
        <v>5</v>
      </c>
      <c r="Q12712" t="n">
        <v>0</v>
      </c>
      <c r="R12712" t="n">
        <v>0</v>
      </c>
      <c r="S12712" t="n">
        <v>0</v>
      </c>
      <c r="T12712" t="n">
        <v>16</v>
      </c>
    </row>
    <row r="12713">
      <c r="A12713" s="8" t="n">
        <v>46233</v>
      </c>
      <c r="B12713" t="inlineStr">
        <is>
          <t>DL</t>
        </is>
      </c>
      <c r="C12713" s="9">
        <f>_xlfn.XLOOKUP(B12713,Carriers[Code],Carriers[Airline])</f>
        <v/>
      </c>
      <c r="D12713" t="n">
        <v>1655</v>
      </c>
      <c r="E12713" t="inlineStr">
        <is>
          <t>SFO</t>
        </is>
      </c>
      <c r="F12713" s="10" t="n">
        <v>1705</v>
      </c>
      <c r="G12713" t="inlineStr">
        <is>
          <t>1700-1759</t>
        </is>
      </c>
      <c r="H12713" s="9">
        <f>INT(F12713/100)</f>
        <v/>
      </c>
      <c r="I12713" t="n">
        <v>39</v>
      </c>
      <c r="J12713" t="n">
        <v>1</v>
      </c>
      <c r="K12713" t="n">
        <v>14</v>
      </c>
      <c r="L12713" t="n">
        <v>0</v>
      </c>
      <c r="M12713" t="n">
        <v>0</v>
      </c>
      <c r="O12713" t="n">
        <v>0</v>
      </c>
    </row>
    <row r="12714">
      <c r="A12714" s="8" t="n">
        <v>46233</v>
      </c>
      <c r="B12714" t="inlineStr">
        <is>
          <t>YX</t>
        </is>
      </c>
      <c r="C12714" s="9">
        <f>_xlfn.XLOOKUP(B12714,Carriers[Code],Carriers[Airline])</f>
        <v/>
      </c>
      <c r="D12714" t="n">
        <v>5814</v>
      </c>
      <c r="E12714" t="inlineStr">
        <is>
          <t>JFK</t>
        </is>
      </c>
      <c r="F12714" s="10" t="n">
        <v>1705</v>
      </c>
      <c r="G12714" t="inlineStr">
        <is>
          <t>1700-1759</t>
        </is>
      </c>
      <c r="H12714" s="9">
        <f>INT(F12714/100)</f>
        <v/>
      </c>
      <c r="I12714" t="n">
        <v>0</v>
      </c>
      <c r="J12714" t="n">
        <v>0</v>
      </c>
      <c r="K12714" t="n">
        <v>1</v>
      </c>
      <c r="L12714" t="n">
        <v>0</v>
      </c>
      <c r="M12714" t="n">
        <v>0</v>
      </c>
      <c r="O12714" t="n">
        <v>0</v>
      </c>
    </row>
    <row r="12715">
      <c r="A12715" s="8" t="n">
        <v>46233</v>
      </c>
      <c r="B12715" t="inlineStr">
        <is>
          <t>AA</t>
        </is>
      </c>
      <c r="C12715" s="9">
        <f>_xlfn.XLOOKUP(B12715,Carriers[Code],Carriers[Airline])</f>
        <v/>
      </c>
      <c r="D12715" t="n">
        <v>3313</v>
      </c>
      <c r="E12715" t="inlineStr">
        <is>
          <t>PHX</t>
        </is>
      </c>
      <c r="F12715" s="10" t="n">
        <v>1707</v>
      </c>
      <c r="G12715" t="inlineStr">
        <is>
          <t>1700-1759</t>
        </is>
      </c>
      <c r="H12715" s="9">
        <f>INT(F12715/100)</f>
        <v/>
      </c>
      <c r="I12715" t="n">
        <v>58</v>
      </c>
      <c r="J12715" t="n">
        <v>1</v>
      </c>
      <c r="K12715" t="n">
        <v>30</v>
      </c>
      <c r="L12715" t="n">
        <v>1</v>
      </c>
      <c r="M12715" t="n">
        <v>0</v>
      </c>
      <c r="O12715" t="n">
        <v>0</v>
      </c>
      <c r="P12715" t="n">
        <v>15</v>
      </c>
      <c r="Q12715" t="n">
        <v>0</v>
      </c>
      <c r="R12715" t="n">
        <v>0</v>
      </c>
      <c r="S12715" t="n">
        <v>0</v>
      </c>
      <c r="T12715" t="n">
        <v>15</v>
      </c>
    </row>
    <row r="12716">
      <c r="A12716" s="8" t="n">
        <v>46233</v>
      </c>
      <c r="B12716" t="inlineStr">
        <is>
          <t>B6</t>
        </is>
      </c>
      <c r="C12716" s="9">
        <f>_xlfn.XLOOKUP(B12716,Carriers[Code],Carriers[Airline])</f>
        <v/>
      </c>
      <c r="D12716" t="n">
        <v>811</v>
      </c>
      <c r="E12716" t="inlineStr">
        <is>
          <t>ORD</t>
        </is>
      </c>
      <c r="F12716" s="10" t="n">
        <v>1710</v>
      </c>
      <c r="G12716" t="inlineStr">
        <is>
          <t>1700-1759</t>
        </is>
      </c>
      <c r="H12716" s="9">
        <f>INT(F12716/100)</f>
        <v/>
      </c>
      <c r="I12716" t="n">
        <v>159</v>
      </c>
      <c r="J12716" t="n">
        <v>1</v>
      </c>
      <c r="K12716" t="n">
        <v>149</v>
      </c>
      <c r="L12716" t="n">
        <v>1</v>
      </c>
      <c r="M12716" t="n">
        <v>0</v>
      </c>
      <c r="O12716" t="n">
        <v>0</v>
      </c>
      <c r="P12716" t="n">
        <v>16</v>
      </c>
      <c r="Q12716" t="n">
        <v>0</v>
      </c>
      <c r="R12716" t="n">
        <v>0</v>
      </c>
      <c r="S12716" t="n">
        <v>0</v>
      </c>
      <c r="T12716" t="n">
        <v>133</v>
      </c>
    </row>
    <row r="12717">
      <c r="A12717" s="8" t="n">
        <v>46233</v>
      </c>
      <c r="B12717" t="inlineStr">
        <is>
          <t>DL</t>
        </is>
      </c>
      <c r="C12717" s="9">
        <f>_xlfn.XLOOKUP(B12717,Carriers[Code],Carriers[Airline])</f>
        <v/>
      </c>
      <c r="D12717" t="n">
        <v>571</v>
      </c>
      <c r="E12717" t="inlineStr">
        <is>
          <t>SAN</t>
        </is>
      </c>
      <c r="F12717" s="10" t="n">
        <v>1710</v>
      </c>
      <c r="G12717" t="inlineStr">
        <is>
          <t>1700-1759</t>
        </is>
      </c>
      <c r="H12717" s="9">
        <f>INT(F12717/100)</f>
        <v/>
      </c>
      <c r="I12717" t="n">
        <v>1</v>
      </c>
      <c r="J12717" t="n">
        <v>0</v>
      </c>
      <c r="K12717" t="n">
        <v>-35</v>
      </c>
      <c r="L12717" t="n">
        <v>0</v>
      </c>
      <c r="M12717" t="n">
        <v>0</v>
      </c>
      <c r="O12717" t="n">
        <v>0</v>
      </c>
    </row>
    <row r="12718">
      <c r="A12718" s="8" t="n">
        <v>46233</v>
      </c>
      <c r="B12718" t="inlineStr">
        <is>
          <t>YX</t>
        </is>
      </c>
      <c r="C12718" s="9">
        <f>_xlfn.XLOOKUP(B12718,Carriers[Code],Carriers[Airline])</f>
        <v/>
      </c>
      <c r="D12718" t="n">
        <v>4678</v>
      </c>
      <c r="E12718" t="inlineStr">
        <is>
          <t>STL</t>
        </is>
      </c>
      <c r="F12718" s="10" t="n">
        <v>1712</v>
      </c>
      <c r="G12718" t="inlineStr">
        <is>
          <t>1700-1759</t>
        </is>
      </c>
      <c r="H12718" s="9">
        <f>INT(F12718/100)</f>
        <v/>
      </c>
      <c r="I12718" t="n">
        <v>35</v>
      </c>
      <c r="J12718" t="n">
        <v>1</v>
      </c>
      <c r="K12718" t="n">
        <v>20</v>
      </c>
      <c r="L12718" t="n">
        <v>1</v>
      </c>
      <c r="M12718" t="n">
        <v>0</v>
      </c>
      <c r="O12718" t="n">
        <v>0</v>
      </c>
      <c r="P12718" t="n">
        <v>0</v>
      </c>
      <c r="Q12718" t="n">
        <v>0</v>
      </c>
      <c r="R12718" t="n">
        <v>0</v>
      </c>
      <c r="S12718" t="n">
        <v>0</v>
      </c>
      <c r="T12718" t="n">
        <v>20</v>
      </c>
    </row>
    <row r="12719">
      <c r="A12719" s="8" t="n">
        <v>46233</v>
      </c>
      <c r="B12719" t="inlineStr">
        <is>
          <t>DL</t>
        </is>
      </c>
      <c r="C12719" s="9">
        <f>_xlfn.XLOOKUP(B12719,Carriers[Code],Carriers[Airline])</f>
        <v/>
      </c>
      <c r="D12719" t="n">
        <v>1432</v>
      </c>
      <c r="E12719" t="inlineStr">
        <is>
          <t>DTW</t>
        </is>
      </c>
      <c r="F12719" s="10" t="n">
        <v>1715</v>
      </c>
      <c r="G12719" t="inlineStr">
        <is>
          <t>1700-1759</t>
        </is>
      </c>
      <c r="H12719" s="9">
        <f>INT(F12719/100)</f>
        <v/>
      </c>
      <c r="I12719" t="n">
        <v>29</v>
      </c>
      <c r="J12719" t="n">
        <v>1</v>
      </c>
      <c r="K12719" t="n">
        <v>-1</v>
      </c>
      <c r="L12719" t="n">
        <v>0</v>
      </c>
      <c r="M12719" t="n">
        <v>0</v>
      </c>
      <c r="O12719" t="n">
        <v>0</v>
      </c>
    </row>
    <row r="12720">
      <c r="A12720" s="8" t="n">
        <v>46233</v>
      </c>
      <c r="B12720" t="inlineStr">
        <is>
          <t>DL</t>
        </is>
      </c>
      <c r="C12720" s="9">
        <f>_xlfn.XLOOKUP(B12720,Carriers[Code],Carriers[Airline])</f>
        <v/>
      </c>
      <c r="D12720" t="n">
        <v>2782</v>
      </c>
      <c r="E12720" t="inlineStr">
        <is>
          <t>RDU</t>
        </is>
      </c>
      <c r="F12720" s="10" t="n">
        <v>1715</v>
      </c>
      <c r="G12720" t="inlineStr">
        <is>
          <t>1700-1759</t>
        </is>
      </c>
      <c r="H12720" s="9">
        <f>INT(F12720/100)</f>
        <v/>
      </c>
      <c r="I12720" t="n">
        <v>40</v>
      </c>
      <c r="J12720" t="n">
        <v>1</v>
      </c>
      <c r="K12720" t="n">
        <v>15</v>
      </c>
      <c r="L12720" t="n">
        <v>1</v>
      </c>
      <c r="M12720" t="n">
        <v>0</v>
      </c>
      <c r="O12720" t="n">
        <v>0</v>
      </c>
      <c r="P12720" t="n">
        <v>1</v>
      </c>
      <c r="Q12720" t="n">
        <v>0</v>
      </c>
      <c r="R12720" t="n">
        <v>0</v>
      </c>
      <c r="S12720" t="n">
        <v>0</v>
      </c>
      <c r="T12720" t="n">
        <v>14</v>
      </c>
    </row>
    <row r="12721">
      <c r="A12721" s="8" t="n">
        <v>46233</v>
      </c>
      <c r="B12721" t="inlineStr">
        <is>
          <t>B6</t>
        </is>
      </c>
      <c r="C12721" s="9">
        <f>_xlfn.XLOOKUP(B12721,Carriers[Code],Carriers[Airline])</f>
        <v/>
      </c>
      <c r="D12721" t="n">
        <v>1955</v>
      </c>
      <c r="E12721" t="inlineStr">
        <is>
          <t>DCA</t>
        </is>
      </c>
      <c r="F12721" s="10" t="n">
        <v>1716</v>
      </c>
      <c r="G12721" t="inlineStr">
        <is>
          <t>1700-1759</t>
        </is>
      </c>
      <c r="H12721" s="9">
        <f>INT(F12721/100)</f>
        <v/>
      </c>
      <c r="M12721" t="n">
        <v>1</v>
      </c>
      <c r="N12721" t="inlineStr">
        <is>
          <t>C</t>
        </is>
      </c>
      <c r="O12721" t="n">
        <v>0</v>
      </c>
    </row>
    <row r="12722">
      <c r="A12722" s="8" t="n">
        <v>46233</v>
      </c>
      <c r="B12722" t="inlineStr">
        <is>
          <t>WN</t>
        </is>
      </c>
      <c r="C12722" s="9">
        <f>_xlfn.XLOOKUP(B12722,Carriers[Code],Carriers[Airline])</f>
        <v/>
      </c>
      <c r="D12722" t="n">
        <v>1898</v>
      </c>
      <c r="E12722" t="inlineStr">
        <is>
          <t>BWI</t>
        </is>
      </c>
      <c r="F12722" s="10" t="n">
        <v>1720</v>
      </c>
      <c r="G12722" t="inlineStr">
        <is>
          <t>1700-1759</t>
        </is>
      </c>
      <c r="H12722" s="9">
        <f>INT(F12722/100)</f>
        <v/>
      </c>
      <c r="I12722" t="n">
        <v>248</v>
      </c>
      <c r="J12722" t="n">
        <v>1</v>
      </c>
      <c r="K12722" t="n">
        <v>219</v>
      </c>
      <c r="L12722" t="n">
        <v>1</v>
      </c>
      <c r="M12722" t="n">
        <v>0</v>
      </c>
      <c r="O12722" t="n">
        <v>0</v>
      </c>
      <c r="P12722" t="n">
        <v>19</v>
      </c>
      <c r="Q12722" t="n">
        <v>0</v>
      </c>
      <c r="R12722" t="n">
        <v>0</v>
      </c>
      <c r="S12722" t="n">
        <v>0</v>
      </c>
      <c r="T12722" t="n">
        <v>200</v>
      </c>
    </row>
    <row r="12723">
      <c r="A12723" s="8" t="n">
        <v>46233</v>
      </c>
      <c r="B12723" t="inlineStr">
        <is>
          <t>YX</t>
        </is>
      </c>
      <c r="C12723" s="9">
        <f>_xlfn.XLOOKUP(B12723,Carriers[Code],Carriers[Airline])</f>
        <v/>
      </c>
      <c r="D12723" t="n">
        <v>5714</v>
      </c>
      <c r="E12723" t="inlineStr">
        <is>
          <t>PHL</t>
        </is>
      </c>
      <c r="F12723" s="10" t="n">
        <v>1720</v>
      </c>
      <c r="G12723" t="inlineStr">
        <is>
          <t>1700-1759</t>
        </is>
      </c>
      <c r="H12723" s="9">
        <f>INT(F12723/100)</f>
        <v/>
      </c>
      <c r="I12723" t="n">
        <v>89</v>
      </c>
      <c r="J12723" t="n">
        <v>1</v>
      </c>
      <c r="K12723" t="n">
        <v>60</v>
      </c>
      <c r="L12723" t="n">
        <v>1</v>
      </c>
      <c r="M12723" t="n">
        <v>0</v>
      </c>
      <c r="O12723" t="n">
        <v>0</v>
      </c>
      <c r="P12723" t="n">
        <v>46</v>
      </c>
      <c r="Q12723" t="n">
        <v>0</v>
      </c>
      <c r="R12723" t="n">
        <v>0</v>
      </c>
      <c r="S12723" t="n">
        <v>0</v>
      </c>
      <c r="T12723" t="n">
        <v>14</v>
      </c>
    </row>
    <row r="12724">
      <c r="A12724" s="8" t="n">
        <v>46233</v>
      </c>
      <c r="B12724" t="inlineStr">
        <is>
          <t>AA</t>
        </is>
      </c>
      <c r="C12724" s="9">
        <f>_xlfn.XLOOKUP(B12724,Carriers[Code],Carriers[Airline])</f>
        <v/>
      </c>
      <c r="D12724" t="n">
        <v>1557</v>
      </c>
      <c r="E12724" t="inlineStr">
        <is>
          <t>DCA</t>
        </is>
      </c>
      <c r="F12724" s="10" t="n">
        <v>1723</v>
      </c>
      <c r="G12724" t="inlineStr">
        <is>
          <t>1700-1759</t>
        </is>
      </c>
      <c r="H12724" s="9">
        <f>INT(F12724/100)</f>
        <v/>
      </c>
      <c r="I12724" t="n">
        <v>216</v>
      </c>
      <c r="J12724" t="n">
        <v>1</v>
      </c>
      <c r="K12724" t="n">
        <v>198</v>
      </c>
      <c r="L12724" t="n">
        <v>1</v>
      </c>
      <c r="M12724" t="n">
        <v>0</v>
      </c>
      <c r="O12724" t="n">
        <v>0</v>
      </c>
      <c r="P12724" t="n">
        <v>14</v>
      </c>
      <c r="Q12724" t="n">
        <v>0</v>
      </c>
      <c r="R12724" t="n">
        <v>0</v>
      </c>
      <c r="S12724" t="n">
        <v>0</v>
      </c>
      <c r="T12724" t="n">
        <v>184</v>
      </c>
    </row>
    <row r="12725">
      <c r="A12725" s="8" t="n">
        <v>46233</v>
      </c>
      <c r="B12725" t="inlineStr">
        <is>
          <t>WN</t>
        </is>
      </c>
      <c r="C12725" s="9">
        <f>_xlfn.XLOOKUP(B12725,Carriers[Code],Carriers[Airline])</f>
        <v/>
      </c>
      <c r="D12725" t="n">
        <v>742</v>
      </c>
      <c r="E12725" t="inlineStr">
        <is>
          <t>DEN</t>
        </is>
      </c>
      <c r="F12725" s="10" t="n">
        <v>1730</v>
      </c>
      <c r="G12725" t="inlineStr">
        <is>
          <t>1700-1759</t>
        </is>
      </c>
      <c r="H12725" s="9">
        <f>INT(F12725/100)</f>
        <v/>
      </c>
      <c r="I12725" t="n">
        <v>97</v>
      </c>
      <c r="J12725" t="n">
        <v>1</v>
      </c>
      <c r="K12725" t="n">
        <v>92</v>
      </c>
      <c r="L12725" t="n">
        <v>1</v>
      </c>
      <c r="M12725" t="n">
        <v>0</v>
      </c>
      <c r="O12725" t="n">
        <v>0</v>
      </c>
      <c r="P12725" t="n">
        <v>49</v>
      </c>
      <c r="Q12725" t="n">
        <v>0</v>
      </c>
      <c r="R12725" t="n">
        <v>0</v>
      </c>
      <c r="S12725" t="n">
        <v>0</v>
      </c>
      <c r="T12725" t="n">
        <v>43</v>
      </c>
    </row>
    <row r="12726">
      <c r="A12726" s="8" t="n">
        <v>46233</v>
      </c>
      <c r="B12726" t="inlineStr">
        <is>
          <t>AA</t>
        </is>
      </c>
      <c r="C12726" s="9">
        <f>_xlfn.XLOOKUP(B12726,Carriers[Code],Carriers[Airline])</f>
        <v/>
      </c>
      <c r="D12726" t="n">
        <v>1578</v>
      </c>
      <c r="E12726" t="inlineStr">
        <is>
          <t>LAX</t>
        </is>
      </c>
      <c r="F12726" s="10" t="n">
        <v>1733</v>
      </c>
      <c r="G12726" t="inlineStr">
        <is>
          <t>1700-1759</t>
        </is>
      </c>
      <c r="H12726" s="9">
        <f>INT(F12726/100)</f>
        <v/>
      </c>
      <c r="I12726" t="n">
        <v>18</v>
      </c>
      <c r="J12726" t="n">
        <v>1</v>
      </c>
      <c r="K12726" t="n">
        <v>-10</v>
      </c>
      <c r="L12726" t="n">
        <v>0</v>
      </c>
      <c r="M12726" t="n">
        <v>0</v>
      </c>
      <c r="O12726" t="n">
        <v>0</v>
      </c>
    </row>
    <row r="12727">
      <c r="A12727" s="8" t="n">
        <v>46233</v>
      </c>
      <c r="B12727" t="inlineStr">
        <is>
          <t>UA</t>
        </is>
      </c>
      <c r="C12727" s="9">
        <f>_xlfn.XLOOKUP(B12727,Carriers[Code],Carriers[Airline])</f>
        <v/>
      </c>
      <c r="D12727" t="n">
        <v>1392</v>
      </c>
      <c r="E12727" t="inlineStr">
        <is>
          <t>IAH</t>
        </is>
      </c>
      <c r="F12727" s="10" t="n">
        <v>1735</v>
      </c>
      <c r="G12727" t="inlineStr">
        <is>
          <t>1700-1759</t>
        </is>
      </c>
      <c r="H12727" s="9">
        <f>INT(F12727/100)</f>
        <v/>
      </c>
      <c r="I12727" t="n">
        <v>17</v>
      </c>
      <c r="J12727" t="n">
        <v>1</v>
      </c>
      <c r="K12727" t="n">
        <v>-10</v>
      </c>
      <c r="L12727" t="n">
        <v>0</v>
      </c>
      <c r="M12727" t="n">
        <v>0</v>
      </c>
      <c r="O12727" t="n">
        <v>0</v>
      </c>
    </row>
    <row r="12728">
      <c r="A12728" s="8" t="n">
        <v>46233</v>
      </c>
      <c r="B12728" t="inlineStr">
        <is>
          <t>AA</t>
        </is>
      </c>
      <c r="C12728" s="9">
        <f>_xlfn.XLOOKUP(B12728,Carriers[Code],Carriers[Airline])</f>
        <v/>
      </c>
      <c r="D12728" t="n">
        <v>1592</v>
      </c>
      <c r="E12728" t="inlineStr">
        <is>
          <t>ORD</t>
        </is>
      </c>
      <c r="F12728" s="10" t="n">
        <v>1738</v>
      </c>
      <c r="G12728" t="inlineStr">
        <is>
          <t>1700-1759</t>
        </is>
      </c>
      <c r="H12728" s="9">
        <f>INT(F12728/100)</f>
        <v/>
      </c>
      <c r="I12728" t="n">
        <v>67</v>
      </c>
      <c r="J12728" t="n">
        <v>1</v>
      </c>
      <c r="K12728" t="n">
        <v>59</v>
      </c>
      <c r="L12728" t="n">
        <v>1</v>
      </c>
      <c r="M12728" t="n">
        <v>0</v>
      </c>
      <c r="O12728" t="n">
        <v>0</v>
      </c>
      <c r="P12728" t="n">
        <v>0</v>
      </c>
      <c r="Q12728" t="n">
        <v>0</v>
      </c>
      <c r="R12728" t="n">
        <v>0</v>
      </c>
      <c r="S12728" t="n">
        <v>0</v>
      </c>
      <c r="T12728" t="n">
        <v>59</v>
      </c>
    </row>
    <row r="12729">
      <c r="A12729" s="8" t="n">
        <v>46233</v>
      </c>
      <c r="B12729" t="inlineStr">
        <is>
          <t>B6</t>
        </is>
      </c>
      <c r="C12729" s="9">
        <f>_xlfn.XLOOKUP(B12729,Carriers[Code],Carriers[Airline])</f>
        <v/>
      </c>
      <c r="D12729" t="n">
        <v>1115</v>
      </c>
      <c r="E12729" t="inlineStr">
        <is>
          <t>BUF</t>
        </is>
      </c>
      <c r="F12729" s="10" t="n">
        <v>1740</v>
      </c>
      <c r="G12729" t="inlineStr">
        <is>
          <t>1700-1759</t>
        </is>
      </c>
      <c r="H12729" s="9">
        <f>INT(F12729/100)</f>
        <v/>
      </c>
      <c r="I12729" t="n">
        <v>68</v>
      </c>
      <c r="J12729" t="n">
        <v>1</v>
      </c>
      <c r="K12729" t="n">
        <v>50</v>
      </c>
      <c r="L12729" t="n">
        <v>1</v>
      </c>
      <c r="M12729" t="n">
        <v>0</v>
      </c>
      <c r="O12729" t="n">
        <v>0</v>
      </c>
      <c r="P12729" t="n">
        <v>4</v>
      </c>
      <c r="Q12729" t="n">
        <v>0</v>
      </c>
      <c r="R12729" t="n">
        <v>0</v>
      </c>
      <c r="S12729" t="n">
        <v>0</v>
      </c>
      <c r="T12729" t="n">
        <v>46</v>
      </c>
    </row>
    <row r="12730">
      <c r="A12730" s="8" t="n">
        <v>46233</v>
      </c>
      <c r="B12730" t="inlineStr">
        <is>
          <t>B6</t>
        </is>
      </c>
      <c r="C12730" s="9">
        <f>_xlfn.XLOOKUP(B12730,Carriers[Code],Carriers[Airline])</f>
        <v/>
      </c>
      <c r="D12730" t="n">
        <v>1387</v>
      </c>
      <c r="E12730" t="inlineStr">
        <is>
          <t>LAX</t>
        </is>
      </c>
      <c r="F12730" s="10" t="n">
        <v>1742</v>
      </c>
      <c r="G12730" t="inlineStr">
        <is>
          <t>1700-1759</t>
        </is>
      </c>
      <c r="H12730" s="9">
        <f>INT(F12730/100)</f>
        <v/>
      </c>
      <c r="I12730" t="n">
        <v>6</v>
      </c>
      <c r="J12730" t="n">
        <v>0</v>
      </c>
      <c r="K12730" t="n">
        <v>48</v>
      </c>
      <c r="L12730" t="n">
        <v>1</v>
      </c>
      <c r="M12730" t="n">
        <v>0</v>
      </c>
      <c r="O12730" t="n">
        <v>0</v>
      </c>
      <c r="P12730" t="n">
        <v>6</v>
      </c>
      <c r="Q12730" t="n">
        <v>0</v>
      </c>
      <c r="R12730" t="n">
        <v>42</v>
      </c>
      <c r="S12730" t="n">
        <v>0</v>
      </c>
      <c r="T12730" t="n">
        <v>0</v>
      </c>
    </row>
    <row r="12731">
      <c r="A12731" s="8" t="n">
        <v>46233</v>
      </c>
      <c r="B12731" t="inlineStr">
        <is>
          <t>YX</t>
        </is>
      </c>
      <c r="C12731" s="9">
        <f>_xlfn.XLOOKUP(B12731,Carriers[Code],Carriers[Airline])</f>
        <v/>
      </c>
      <c r="D12731" t="n">
        <v>5616</v>
      </c>
      <c r="E12731" t="inlineStr">
        <is>
          <t>IND</t>
        </is>
      </c>
      <c r="F12731" s="10" t="n">
        <v>1745</v>
      </c>
      <c r="G12731" t="inlineStr">
        <is>
          <t>1700-1759</t>
        </is>
      </c>
      <c r="H12731" s="9">
        <f>INT(F12731/100)</f>
        <v/>
      </c>
      <c r="I12731" t="n">
        <v>58</v>
      </c>
      <c r="J12731" t="n">
        <v>1</v>
      </c>
      <c r="K12731" t="n">
        <v>20</v>
      </c>
      <c r="L12731" t="n">
        <v>1</v>
      </c>
      <c r="M12731" t="n">
        <v>0</v>
      </c>
      <c r="O12731" t="n">
        <v>0</v>
      </c>
      <c r="P12731" t="n">
        <v>0</v>
      </c>
      <c r="Q12731" t="n">
        <v>0</v>
      </c>
      <c r="R12731" t="n">
        <v>0</v>
      </c>
      <c r="S12731" t="n">
        <v>0</v>
      </c>
      <c r="T12731" t="n">
        <v>20</v>
      </c>
    </row>
    <row r="12732">
      <c r="A12732" s="8" t="n">
        <v>46233</v>
      </c>
      <c r="B12732" t="inlineStr">
        <is>
          <t>YX</t>
        </is>
      </c>
      <c r="C12732" s="9">
        <f>_xlfn.XLOOKUP(B12732,Carriers[Code],Carriers[Airline])</f>
        <v/>
      </c>
      <c r="D12732" t="n">
        <v>4390</v>
      </c>
      <c r="E12732" t="inlineStr">
        <is>
          <t>JFK</t>
        </is>
      </c>
      <c r="F12732" s="10" t="n">
        <v>1746</v>
      </c>
      <c r="G12732" t="inlineStr">
        <is>
          <t>1700-1759</t>
        </is>
      </c>
      <c r="H12732" s="9">
        <f>INT(F12732/100)</f>
        <v/>
      </c>
      <c r="I12732" t="n">
        <v>58</v>
      </c>
      <c r="J12732" t="n">
        <v>1</v>
      </c>
      <c r="K12732" t="n">
        <v>47</v>
      </c>
      <c r="L12732" t="n">
        <v>1</v>
      </c>
      <c r="M12732" t="n">
        <v>0</v>
      </c>
      <c r="O12732" t="n">
        <v>0</v>
      </c>
      <c r="P12732" t="n">
        <v>0</v>
      </c>
      <c r="Q12732" t="n">
        <v>0</v>
      </c>
      <c r="R12732" t="n">
        <v>0</v>
      </c>
      <c r="S12732" t="n">
        <v>0</v>
      </c>
      <c r="T12732" t="n">
        <v>47</v>
      </c>
    </row>
    <row r="12733">
      <c r="A12733" s="8" t="n">
        <v>46233</v>
      </c>
      <c r="B12733" t="inlineStr">
        <is>
          <t>DL</t>
        </is>
      </c>
      <c r="C12733" s="9">
        <f>_xlfn.XLOOKUP(B12733,Carriers[Code],Carriers[Airline])</f>
        <v/>
      </c>
      <c r="D12733" t="n">
        <v>514</v>
      </c>
      <c r="E12733" t="inlineStr">
        <is>
          <t>PHX</t>
        </is>
      </c>
      <c r="F12733" s="10" t="n">
        <v>1750</v>
      </c>
      <c r="G12733" t="inlineStr">
        <is>
          <t>1700-1759</t>
        </is>
      </c>
      <c r="H12733" s="9">
        <f>INT(F12733/100)</f>
        <v/>
      </c>
      <c r="I12733" t="n">
        <v>-7</v>
      </c>
      <c r="J12733" t="n">
        <v>0</v>
      </c>
      <c r="K12733" t="n">
        <v>-25</v>
      </c>
      <c r="L12733" t="n">
        <v>0</v>
      </c>
      <c r="M12733" t="n">
        <v>0</v>
      </c>
      <c r="O12733" t="n">
        <v>0</v>
      </c>
    </row>
    <row r="12734">
      <c r="A12734" s="8" t="n">
        <v>46233</v>
      </c>
      <c r="B12734" t="inlineStr">
        <is>
          <t>WN</t>
        </is>
      </c>
      <c r="C12734" s="9">
        <f>_xlfn.XLOOKUP(B12734,Carriers[Code],Carriers[Airline])</f>
        <v/>
      </c>
      <c r="D12734" t="n">
        <v>737</v>
      </c>
      <c r="E12734" t="inlineStr">
        <is>
          <t>DAL</t>
        </is>
      </c>
      <c r="F12734" s="10" t="n">
        <v>1750</v>
      </c>
      <c r="G12734" t="inlineStr">
        <is>
          <t>1700-1759</t>
        </is>
      </c>
      <c r="H12734" s="9">
        <f>INT(F12734/100)</f>
        <v/>
      </c>
      <c r="I12734" t="n">
        <v>122</v>
      </c>
      <c r="J12734" t="n">
        <v>1</v>
      </c>
      <c r="K12734" t="n">
        <v>87</v>
      </c>
      <c r="L12734" t="n">
        <v>1</v>
      </c>
      <c r="M12734" t="n">
        <v>0</v>
      </c>
      <c r="O12734" t="n">
        <v>0</v>
      </c>
      <c r="P12734" t="n">
        <v>1</v>
      </c>
      <c r="Q12734" t="n">
        <v>0</v>
      </c>
      <c r="R12734" t="n">
        <v>0</v>
      </c>
      <c r="S12734" t="n">
        <v>0</v>
      </c>
      <c r="T12734" t="n">
        <v>86</v>
      </c>
    </row>
    <row r="12735">
      <c r="A12735" s="8" t="n">
        <v>46233</v>
      </c>
      <c r="B12735" t="inlineStr">
        <is>
          <t>YX</t>
        </is>
      </c>
      <c r="C12735" s="9">
        <f>_xlfn.XLOOKUP(B12735,Carriers[Code],Carriers[Airline])</f>
        <v/>
      </c>
      <c r="D12735" t="n">
        <v>5667</v>
      </c>
      <c r="E12735" t="inlineStr">
        <is>
          <t>DCA</t>
        </is>
      </c>
      <c r="F12735" s="10" t="n">
        <v>1750</v>
      </c>
      <c r="G12735" t="inlineStr">
        <is>
          <t>1700-1759</t>
        </is>
      </c>
      <c r="H12735" s="9">
        <f>INT(F12735/100)</f>
        <v/>
      </c>
      <c r="I12735" t="n">
        <v>17</v>
      </c>
      <c r="J12735" t="n">
        <v>1</v>
      </c>
      <c r="K12735" t="n">
        <v>-11</v>
      </c>
      <c r="L12735" t="n">
        <v>0</v>
      </c>
      <c r="M12735" t="n">
        <v>0</v>
      </c>
      <c r="O12735" t="n">
        <v>0</v>
      </c>
    </row>
    <row r="12736">
      <c r="A12736" s="8" t="n">
        <v>46233</v>
      </c>
      <c r="B12736" t="inlineStr">
        <is>
          <t>YX</t>
        </is>
      </c>
      <c r="C12736" s="9">
        <f>_xlfn.XLOOKUP(B12736,Carriers[Code],Carriers[Airline])</f>
        <v/>
      </c>
      <c r="D12736" t="n">
        <v>4585</v>
      </c>
      <c r="E12736" t="inlineStr">
        <is>
          <t>IND</t>
        </is>
      </c>
      <c r="F12736" s="10" t="n">
        <v>1751</v>
      </c>
      <c r="G12736" t="inlineStr">
        <is>
          <t>1700-1759</t>
        </is>
      </c>
      <c r="H12736" s="9">
        <f>INT(F12736/100)</f>
        <v/>
      </c>
      <c r="I12736" t="n">
        <v>94</v>
      </c>
      <c r="J12736" t="n">
        <v>1</v>
      </c>
      <c r="K12736" t="n">
        <v>53</v>
      </c>
      <c r="L12736" t="n">
        <v>1</v>
      </c>
      <c r="M12736" t="n">
        <v>0</v>
      </c>
      <c r="O12736" t="n">
        <v>0</v>
      </c>
      <c r="P12736" t="n">
        <v>0</v>
      </c>
      <c r="Q12736" t="n">
        <v>0</v>
      </c>
      <c r="R12736" t="n">
        <v>0</v>
      </c>
      <c r="S12736" t="n">
        <v>0</v>
      </c>
      <c r="T12736" t="n">
        <v>53</v>
      </c>
    </row>
    <row r="12737">
      <c r="A12737" s="8" t="n">
        <v>46233</v>
      </c>
      <c r="B12737" t="inlineStr">
        <is>
          <t>YX</t>
        </is>
      </c>
      <c r="C12737" s="9">
        <f>_xlfn.XLOOKUP(B12737,Carriers[Code],Carriers[Airline])</f>
        <v/>
      </c>
      <c r="D12737" t="n">
        <v>4632</v>
      </c>
      <c r="E12737" t="inlineStr">
        <is>
          <t>LGA</t>
        </is>
      </c>
      <c r="F12737" s="10" t="n">
        <v>1751</v>
      </c>
      <c r="G12737" t="inlineStr">
        <is>
          <t>1700-1759</t>
        </is>
      </c>
      <c r="H12737" s="9">
        <f>INT(F12737/100)</f>
        <v/>
      </c>
      <c r="I12737" t="n">
        <v>73</v>
      </c>
      <c r="J12737" t="n">
        <v>1</v>
      </c>
      <c r="K12737" t="n">
        <v>55</v>
      </c>
      <c r="L12737" t="n">
        <v>1</v>
      </c>
      <c r="M12737" t="n">
        <v>0</v>
      </c>
      <c r="O12737" t="n">
        <v>0</v>
      </c>
      <c r="P12737" t="n">
        <v>6</v>
      </c>
      <c r="Q12737" t="n">
        <v>0</v>
      </c>
      <c r="R12737" t="n">
        <v>0</v>
      </c>
      <c r="S12737" t="n">
        <v>0</v>
      </c>
      <c r="T12737" t="n">
        <v>49</v>
      </c>
    </row>
    <row r="12738">
      <c r="A12738" s="8" t="n">
        <v>46233</v>
      </c>
      <c r="B12738" t="inlineStr">
        <is>
          <t>AA</t>
        </is>
      </c>
      <c r="C12738" s="9">
        <f>_xlfn.XLOOKUP(B12738,Carriers[Code],Carriers[Airline])</f>
        <v/>
      </c>
      <c r="D12738" t="n">
        <v>1577</v>
      </c>
      <c r="E12738" t="inlineStr">
        <is>
          <t>DFW</t>
        </is>
      </c>
      <c r="F12738" s="10" t="n">
        <v>1752</v>
      </c>
      <c r="G12738" t="inlineStr">
        <is>
          <t>1700-1759</t>
        </is>
      </c>
      <c r="H12738" s="9">
        <f>INT(F12738/100)</f>
        <v/>
      </c>
      <c r="I12738" t="n">
        <v>184</v>
      </c>
      <c r="J12738" t="n">
        <v>1</v>
      </c>
      <c r="K12738" t="n">
        <v>141</v>
      </c>
      <c r="L12738" t="n">
        <v>1</v>
      </c>
      <c r="M12738" t="n">
        <v>0</v>
      </c>
      <c r="O12738" t="n">
        <v>0</v>
      </c>
      <c r="P12738" t="n">
        <v>52</v>
      </c>
      <c r="Q12738" t="n">
        <v>0</v>
      </c>
      <c r="R12738" t="n">
        <v>0</v>
      </c>
      <c r="S12738" t="n">
        <v>0</v>
      </c>
      <c r="T12738" t="n">
        <v>89</v>
      </c>
    </row>
    <row r="12739">
      <c r="A12739" s="8" t="n">
        <v>46233</v>
      </c>
      <c r="B12739" t="inlineStr">
        <is>
          <t>B6</t>
        </is>
      </c>
      <c r="C12739" s="9">
        <f>_xlfn.XLOOKUP(B12739,Carriers[Code],Carriers[Airline])</f>
        <v/>
      </c>
      <c r="D12739" t="n">
        <v>2185</v>
      </c>
      <c r="E12739" t="inlineStr">
        <is>
          <t>PIT</t>
        </is>
      </c>
      <c r="F12739" s="10" t="n">
        <v>1753</v>
      </c>
      <c r="G12739" t="inlineStr">
        <is>
          <t>1700-1759</t>
        </is>
      </c>
      <c r="H12739" s="9">
        <f>INT(F12739/100)</f>
        <v/>
      </c>
      <c r="M12739" t="n">
        <v>1</v>
      </c>
      <c r="N12739" t="inlineStr">
        <is>
          <t>C</t>
        </is>
      </c>
      <c r="O12739" t="n">
        <v>0</v>
      </c>
    </row>
    <row r="12740">
      <c r="A12740" s="8" t="n">
        <v>46233</v>
      </c>
      <c r="B12740" t="inlineStr">
        <is>
          <t>AA</t>
        </is>
      </c>
      <c r="C12740" s="9">
        <f>_xlfn.XLOOKUP(B12740,Carriers[Code],Carriers[Airline])</f>
        <v/>
      </c>
      <c r="D12740" t="n">
        <v>1562</v>
      </c>
      <c r="E12740" t="inlineStr">
        <is>
          <t>MIA</t>
        </is>
      </c>
      <c r="F12740" s="10" t="n">
        <v>1755</v>
      </c>
      <c r="G12740" t="inlineStr">
        <is>
          <t>1700-1759</t>
        </is>
      </c>
      <c r="H12740" s="9">
        <f>INT(F12740/100)</f>
        <v/>
      </c>
      <c r="I12740" t="n">
        <v>8</v>
      </c>
      <c r="J12740" t="n">
        <v>0</v>
      </c>
      <c r="K12740" t="n">
        <v>-16</v>
      </c>
      <c r="L12740" t="n">
        <v>0</v>
      </c>
      <c r="M12740" t="n">
        <v>0</v>
      </c>
      <c r="O12740" t="n">
        <v>0</v>
      </c>
    </row>
    <row r="12741">
      <c r="A12741" s="8" t="n">
        <v>46233</v>
      </c>
      <c r="B12741" t="inlineStr">
        <is>
          <t>B6</t>
        </is>
      </c>
      <c r="C12741" s="9">
        <f>_xlfn.XLOOKUP(B12741,Carriers[Code],Carriers[Airline])</f>
        <v/>
      </c>
      <c r="D12741" t="n">
        <v>451</v>
      </c>
      <c r="E12741" t="inlineStr">
        <is>
          <t>MCO</t>
        </is>
      </c>
      <c r="F12741" s="10" t="n">
        <v>1755</v>
      </c>
      <c r="G12741" t="inlineStr">
        <is>
          <t>1700-1759</t>
        </is>
      </c>
      <c r="H12741" s="9">
        <f>INT(F12741/100)</f>
        <v/>
      </c>
      <c r="M12741" t="n">
        <v>1</v>
      </c>
      <c r="N12741" t="inlineStr">
        <is>
          <t>C</t>
        </is>
      </c>
      <c r="O12741" t="n">
        <v>0</v>
      </c>
    </row>
    <row r="12742">
      <c r="A12742" s="8" t="n">
        <v>46233</v>
      </c>
      <c r="B12742" t="inlineStr">
        <is>
          <t>DL</t>
        </is>
      </c>
      <c r="C12742" s="9">
        <f>_xlfn.XLOOKUP(B12742,Carriers[Code],Carriers[Airline])</f>
        <v/>
      </c>
      <c r="D12742" t="n">
        <v>1098</v>
      </c>
      <c r="E12742" t="inlineStr">
        <is>
          <t>MSP</t>
        </is>
      </c>
      <c r="F12742" s="10" t="n">
        <v>1755</v>
      </c>
      <c r="G12742" t="inlineStr">
        <is>
          <t>1700-1759</t>
        </is>
      </c>
      <c r="H12742" s="9">
        <f>INT(F12742/100)</f>
        <v/>
      </c>
      <c r="I12742" t="n">
        <v>45</v>
      </c>
      <c r="J12742" t="n">
        <v>1</v>
      </c>
      <c r="K12742" t="n">
        <v>6</v>
      </c>
      <c r="L12742" t="n">
        <v>0</v>
      </c>
      <c r="M12742" t="n">
        <v>0</v>
      </c>
      <c r="O12742" t="n">
        <v>0</v>
      </c>
    </row>
    <row r="12743">
      <c r="A12743" s="8" t="n">
        <v>46233</v>
      </c>
      <c r="B12743" t="inlineStr">
        <is>
          <t>DL</t>
        </is>
      </c>
      <c r="C12743" s="9">
        <f>_xlfn.XLOOKUP(B12743,Carriers[Code],Carriers[Airline])</f>
        <v/>
      </c>
      <c r="D12743" t="n">
        <v>2464</v>
      </c>
      <c r="E12743" t="inlineStr">
        <is>
          <t>ATL</t>
        </is>
      </c>
      <c r="F12743" s="10" t="n">
        <v>1755</v>
      </c>
      <c r="G12743" t="inlineStr">
        <is>
          <t>1700-1759</t>
        </is>
      </c>
      <c r="H12743" s="9">
        <f>INT(F12743/100)</f>
        <v/>
      </c>
      <c r="I12743" t="n">
        <v>121</v>
      </c>
      <c r="J12743" t="n">
        <v>1</v>
      </c>
      <c r="K12743" t="n">
        <v>71</v>
      </c>
      <c r="L12743" t="n">
        <v>1</v>
      </c>
      <c r="M12743" t="n">
        <v>0</v>
      </c>
      <c r="O12743" t="n">
        <v>0</v>
      </c>
      <c r="P12743" t="n">
        <v>2</v>
      </c>
      <c r="Q12743" t="n">
        <v>0</v>
      </c>
      <c r="R12743" t="n">
        <v>0</v>
      </c>
      <c r="S12743" t="n">
        <v>0</v>
      </c>
      <c r="T12743" t="n">
        <v>69</v>
      </c>
    </row>
    <row r="12744">
      <c r="A12744" s="8" t="n">
        <v>46233</v>
      </c>
      <c r="B12744" t="inlineStr">
        <is>
          <t>AS</t>
        </is>
      </c>
      <c r="C12744" s="9">
        <f>_xlfn.XLOOKUP(B12744,Carriers[Code],Carriers[Airline])</f>
        <v/>
      </c>
      <c r="D12744" t="n">
        <v>304</v>
      </c>
      <c r="E12744" t="inlineStr">
        <is>
          <t>SEA</t>
        </is>
      </c>
      <c r="F12744" s="10" t="n">
        <v>1756</v>
      </c>
      <c r="G12744" t="inlineStr">
        <is>
          <t>1700-1759</t>
        </is>
      </c>
      <c r="H12744" s="9">
        <f>INT(F12744/100)</f>
        <v/>
      </c>
      <c r="I12744" t="n">
        <v>-7</v>
      </c>
      <c r="J12744" t="n">
        <v>0</v>
      </c>
      <c r="K12744" t="n">
        <v>8</v>
      </c>
      <c r="L12744" t="n">
        <v>0</v>
      </c>
      <c r="M12744" t="n">
        <v>0</v>
      </c>
      <c r="O12744" t="n">
        <v>0</v>
      </c>
    </row>
    <row r="12745">
      <c r="A12745" s="8" t="n">
        <v>46233</v>
      </c>
      <c r="B12745" t="inlineStr">
        <is>
          <t>UA</t>
        </is>
      </c>
      <c r="C12745" s="9">
        <f>_xlfn.XLOOKUP(B12745,Carriers[Code],Carriers[Airline])</f>
        <v/>
      </c>
      <c r="D12745" t="n">
        <v>1647</v>
      </c>
      <c r="E12745" t="inlineStr">
        <is>
          <t>EWR</t>
        </is>
      </c>
      <c r="F12745" s="10" t="n">
        <v>1759</v>
      </c>
      <c r="G12745" t="inlineStr">
        <is>
          <t>1700-1759</t>
        </is>
      </c>
      <c r="H12745" s="9">
        <f>INT(F12745/100)</f>
        <v/>
      </c>
      <c r="I12745" t="n">
        <v>-7</v>
      </c>
      <c r="J12745" t="n">
        <v>0</v>
      </c>
      <c r="K12745" t="n">
        <v>8</v>
      </c>
      <c r="L12745" t="n">
        <v>0</v>
      </c>
      <c r="M12745" t="n">
        <v>0</v>
      </c>
      <c r="O12745" t="n">
        <v>0</v>
      </c>
    </row>
    <row r="12746">
      <c r="A12746" s="8" t="n">
        <v>46233</v>
      </c>
      <c r="B12746" t="inlineStr">
        <is>
          <t>YX</t>
        </is>
      </c>
      <c r="C12746" s="9">
        <f>_xlfn.XLOOKUP(B12746,Carriers[Code],Carriers[Airline])</f>
        <v/>
      </c>
      <c r="D12746" t="n">
        <v>5831</v>
      </c>
      <c r="E12746" t="inlineStr">
        <is>
          <t>LGA</t>
        </is>
      </c>
      <c r="F12746" s="10" t="n">
        <v>1800</v>
      </c>
      <c r="G12746" t="inlineStr">
        <is>
          <t>1800-1859</t>
        </is>
      </c>
      <c r="H12746" s="9">
        <f>INT(F12746/100)</f>
        <v/>
      </c>
      <c r="I12746" t="n">
        <v>104</v>
      </c>
      <c r="J12746" t="n">
        <v>1</v>
      </c>
      <c r="K12746" t="n">
        <v>84</v>
      </c>
      <c r="L12746" t="n">
        <v>1</v>
      </c>
      <c r="M12746" t="n">
        <v>0</v>
      </c>
      <c r="O12746" t="n">
        <v>0</v>
      </c>
      <c r="P12746" t="n">
        <v>0</v>
      </c>
      <c r="Q12746" t="n">
        <v>3</v>
      </c>
      <c r="R12746" t="n">
        <v>0</v>
      </c>
      <c r="S12746" t="n">
        <v>0</v>
      </c>
      <c r="T12746" t="n">
        <v>81</v>
      </c>
    </row>
    <row r="12747">
      <c r="A12747" s="8" t="n">
        <v>46233</v>
      </c>
      <c r="B12747" t="inlineStr">
        <is>
          <t>B6</t>
        </is>
      </c>
      <c r="C12747" s="9">
        <f>_xlfn.XLOOKUP(B12747,Carriers[Code],Carriers[Airline])</f>
        <v/>
      </c>
      <c r="D12747" t="n">
        <v>317</v>
      </c>
      <c r="E12747" t="inlineStr">
        <is>
          <t>JFK</t>
        </is>
      </c>
      <c r="F12747" s="10" t="n">
        <v>1805</v>
      </c>
      <c r="G12747" t="inlineStr">
        <is>
          <t>1800-1859</t>
        </is>
      </c>
      <c r="H12747" s="9">
        <f>INT(F12747/100)</f>
        <v/>
      </c>
      <c r="I12747" t="n">
        <v>192</v>
      </c>
      <c r="J12747" t="n">
        <v>1</v>
      </c>
      <c r="K12747" t="n">
        <v>192</v>
      </c>
      <c r="L12747" t="n">
        <v>1</v>
      </c>
      <c r="M12747" t="n">
        <v>0</v>
      </c>
      <c r="O12747" t="n">
        <v>0</v>
      </c>
      <c r="P12747" t="n">
        <v>0</v>
      </c>
      <c r="Q12747" t="n">
        <v>0</v>
      </c>
      <c r="R12747" t="n">
        <v>0</v>
      </c>
      <c r="S12747" t="n">
        <v>0</v>
      </c>
      <c r="T12747" t="n">
        <v>192</v>
      </c>
    </row>
    <row r="12748">
      <c r="A12748" s="8" t="n">
        <v>46233</v>
      </c>
      <c r="B12748" t="inlineStr">
        <is>
          <t>YX</t>
        </is>
      </c>
      <c r="C12748" s="9">
        <f>_xlfn.XLOOKUP(B12748,Carriers[Code],Carriers[Airline])</f>
        <v/>
      </c>
      <c r="D12748" t="n">
        <v>3543</v>
      </c>
      <c r="E12748" t="inlineStr">
        <is>
          <t>IAD</t>
        </is>
      </c>
      <c r="F12748" s="10" t="n">
        <v>1805</v>
      </c>
      <c r="G12748" t="inlineStr">
        <is>
          <t>1800-1859</t>
        </is>
      </c>
      <c r="H12748" s="9">
        <f>INT(F12748/100)</f>
        <v/>
      </c>
      <c r="I12748" t="n">
        <v>48</v>
      </c>
      <c r="J12748" t="n">
        <v>1</v>
      </c>
      <c r="K12748" t="n">
        <v>4</v>
      </c>
      <c r="L12748" t="n">
        <v>0</v>
      </c>
      <c r="M12748" t="n">
        <v>0</v>
      </c>
      <c r="O12748" t="n">
        <v>0</v>
      </c>
    </row>
    <row r="12749">
      <c r="A12749" s="8" t="n">
        <v>46233</v>
      </c>
      <c r="B12749" t="inlineStr">
        <is>
          <t>UA</t>
        </is>
      </c>
      <c r="C12749" s="9">
        <f>_xlfn.XLOOKUP(B12749,Carriers[Code],Carriers[Airline])</f>
        <v/>
      </c>
      <c r="D12749" t="n">
        <v>2400</v>
      </c>
      <c r="E12749" t="inlineStr">
        <is>
          <t>SFO</t>
        </is>
      </c>
      <c r="F12749" s="10" t="n">
        <v>1810</v>
      </c>
      <c r="G12749" t="inlineStr">
        <is>
          <t>1800-1859</t>
        </is>
      </c>
      <c r="H12749" s="9">
        <f>INT(F12749/100)</f>
        <v/>
      </c>
      <c r="I12749" t="n">
        <v>43</v>
      </c>
      <c r="J12749" t="n">
        <v>1</v>
      </c>
      <c r="K12749" t="n">
        <v>21</v>
      </c>
      <c r="L12749" t="n">
        <v>1</v>
      </c>
      <c r="M12749" t="n">
        <v>0</v>
      </c>
      <c r="O12749" t="n">
        <v>0</v>
      </c>
      <c r="P12749" t="n">
        <v>0</v>
      </c>
      <c r="Q12749" t="n">
        <v>0</v>
      </c>
      <c r="R12749" t="n">
        <v>21</v>
      </c>
      <c r="S12749" t="n">
        <v>0</v>
      </c>
      <c r="T12749" t="n">
        <v>0</v>
      </c>
    </row>
    <row r="12750">
      <c r="A12750" s="8" t="n">
        <v>46233</v>
      </c>
      <c r="B12750" t="inlineStr">
        <is>
          <t>YX</t>
        </is>
      </c>
      <c r="C12750" s="9">
        <f>_xlfn.XLOOKUP(B12750,Carriers[Code],Carriers[Airline])</f>
        <v/>
      </c>
      <c r="D12750" t="n">
        <v>5718</v>
      </c>
      <c r="E12750" t="inlineStr">
        <is>
          <t>EWR</t>
        </is>
      </c>
      <c r="F12750" s="10" t="n">
        <v>1815</v>
      </c>
      <c r="G12750" t="inlineStr">
        <is>
          <t>1800-1859</t>
        </is>
      </c>
      <c r="H12750" s="9">
        <f>INT(F12750/100)</f>
        <v/>
      </c>
      <c r="I12750" t="n">
        <v>57</v>
      </c>
      <c r="J12750" t="n">
        <v>1</v>
      </c>
      <c r="K12750" t="n">
        <v>33</v>
      </c>
      <c r="L12750" t="n">
        <v>1</v>
      </c>
      <c r="M12750" t="n">
        <v>0</v>
      </c>
      <c r="O12750" t="n">
        <v>0</v>
      </c>
      <c r="P12750" t="n">
        <v>0</v>
      </c>
      <c r="Q12750" t="n">
        <v>0</v>
      </c>
      <c r="R12750" t="n">
        <v>0</v>
      </c>
      <c r="S12750" t="n">
        <v>0</v>
      </c>
      <c r="T12750" t="n">
        <v>33</v>
      </c>
    </row>
    <row r="12751">
      <c r="A12751" s="8" t="n">
        <v>46233</v>
      </c>
      <c r="B12751" t="inlineStr">
        <is>
          <t>MQ</t>
        </is>
      </c>
      <c r="C12751" s="9">
        <f>_xlfn.XLOOKUP(B12751,Carriers[Code],Carriers[Airline])</f>
        <v/>
      </c>
      <c r="D12751" t="n">
        <v>3408</v>
      </c>
      <c r="E12751" t="inlineStr">
        <is>
          <t>CVG</t>
        </is>
      </c>
      <c r="F12751" s="10" t="n">
        <v>1820</v>
      </c>
      <c r="G12751" t="inlineStr">
        <is>
          <t>1800-1859</t>
        </is>
      </c>
      <c r="H12751" s="9">
        <f>INT(F12751/100)</f>
        <v/>
      </c>
      <c r="I12751" t="n">
        <v>45</v>
      </c>
      <c r="J12751" t="n">
        <v>1</v>
      </c>
      <c r="K12751" t="n">
        <v>12</v>
      </c>
      <c r="L12751" t="n">
        <v>0</v>
      </c>
      <c r="M12751" t="n">
        <v>0</v>
      </c>
      <c r="O12751" t="n">
        <v>0</v>
      </c>
    </row>
    <row r="12752">
      <c r="A12752" s="8" t="n">
        <v>46233</v>
      </c>
      <c r="B12752" t="inlineStr">
        <is>
          <t>B6</t>
        </is>
      </c>
      <c r="C12752" s="9">
        <f>_xlfn.XLOOKUP(B12752,Carriers[Code],Carriers[Airline])</f>
        <v/>
      </c>
      <c r="D12752" t="n">
        <v>2459</v>
      </c>
      <c r="E12752" t="inlineStr">
        <is>
          <t>PHL</t>
        </is>
      </c>
      <c r="F12752" s="10" t="n">
        <v>1821</v>
      </c>
      <c r="G12752" t="inlineStr">
        <is>
          <t>1800-1859</t>
        </is>
      </c>
      <c r="H12752" s="9">
        <f>INT(F12752/100)</f>
        <v/>
      </c>
      <c r="I12752" t="n">
        <v>89</v>
      </c>
      <c r="J12752" t="n">
        <v>1</v>
      </c>
      <c r="K12752" t="n">
        <v>66</v>
      </c>
      <c r="L12752" t="n">
        <v>1</v>
      </c>
      <c r="M12752" t="n">
        <v>0</v>
      </c>
      <c r="O12752" t="n">
        <v>0</v>
      </c>
      <c r="P12752" t="n">
        <v>0</v>
      </c>
      <c r="Q12752" t="n">
        <v>0</v>
      </c>
      <c r="R12752" t="n">
        <v>49</v>
      </c>
      <c r="S12752" t="n">
        <v>0</v>
      </c>
      <c r="T12752" t="n">
        <v>17</v>
      </c>
    </row>
    <row r="12753">
      <c r="A12753" s="8" t="n">
        <v>46233</v>
      </c>
      <c r="B12753" t="inlineStr">
        <is>
          <t>UA</t>
        </is>
      </c>
      <c r="C12753" s="9">
        <f>_xlfn.XLOOKUP(B12753,Carriers[Code],Carriers[Airline])</f>
        <v/>
      </c>
      <c r="D12753" t="n">
        <v>639</v>
      </c>
      <c r="E12753" t="inlineStr">
        <is>
          <t>LAX</t>
        </is>
      </c>
      <c r="F12753" s="10" t="n">
        <v>1826</v>
      </c>
      <c r="G12753" t="inlineStr">
        <is>
          <t>1800-1859</t>
        </is>
      </c>
      <c r="H12753" s="9">
        <f>INT(F12753/100)</f>
        <v/>
      </c>
      <c r="I12753" t="n">
        <v>46</v>
      </c>
      <c r="J12753" t="n">
        <v>1</v>
      </c>
      <c r="K12753" t="n">
        <v>25</v>
      </c>
      <c r="L12753" t="n">
        <v>1</v>
      </c>
      <c r="M12753" t="n">
        <v>0</v>
      </c>
      <c r="O12753" t="n">
        <v>0</v>
      </c>
      <c r="P12753" t="n">
        <v>12</v>
      </c>
      <c r="Q12753" t="n">
        <v>0</v>
      </c>
      <c r="R12753" t="n">
        <v>0</v>
      </c>
      <c r="S12753" t="n">
        <v>0</v>
      </c>
      <c r="T12753" t="n">
        <v>13</v>
      </c>
    </row>
    <row r="12754">
      <c r="A12754" s="8" t="n">
        <v>46233</v>
      </c>
      <c r="B12754" t="inlineStr">
        <is>
          <t>AA</t>
        </is>
      </c>
      <c r="C12754" s="9">
        <f>_xlfn.XLOOKUP(B12754,Carriers[Code],Carriers[Airline])</f>
        <v/>
      </c>
      <c r="D12754" t="n">
        <v>1554</v>
      </c>
      <c r="E12754" t="inlineStr">
        <is>
          <t>ORD</t>
        </is>
      </c>
      <c r="F12754" s="10" t="n">
        <v>1830</v>
      </c>
      <c r="G12754" t="inlineStr">
        <is>
          <t>1800-1859</t>
        </is>
      </c>
      <c r="H12754" s="9">
        <f>INT(F12754/100)</f>
        <v/>
      </c>
      <c r="I12754" t="n">
        <v>21</v>
      </c>
      <c r="J12754" t="n">
        <v>1</v>
      </c>
      <c r="K12754" t="n">
        <v>9</v>
      </c>
      <c r="L12754" t="n">
        <v>0</v>
      </c>
      <c r="M12754" t="n">
        <v>0</v>
      </c>
      <c r="O12754" t="n">
        <v>0</v>
      </c>
    </row>
    <row r="12755">
      <c r="A12755" s="8" t="n">
        <v>46233</v>
      </c>
      <c r="B12755" t="inlineStr">
        <is>
          <t>UA</t>
        </is>
      </c>
      <c r="C12755" s="9">
        <f>_xlfn.XLOOKUP(B12755,Carriers[Code],Carriers[Airline])</f>
        <v/>
      </c>
      <c r="D12755" t="n">
        <v>1015</v>
      </c>
      <c r="E12755" t="inlineStr">
        <is>
          <t>ORD</t>
        </is>
      </c>
      <c r="F12755" s="10" t="n">
        <v>1843</v>
      </c>
      <c r="G12755" t="inlineStr">
        <is>
          <t>1800-1859</t>
        </is>
      </c>
      <c r="H12755" s="9">
        <f>INT(F12755/100)</f>
        <v/>
      </c>
      <c r="I12755" t="n">
        <v>60</v>
      </c>
      <c r="J12755" t="n">
        <v>1</v>
      </c>
      <c r="K12755" t="n">
        <v>53</v>
      </c>
      <c r="L12755" t="n">
        <v>1</v>
      </c>
      <c r="M12755" t="n">
        <v>0</v>
      </c>
      <c r="O12755" t="n">
        <v>0</v>
      </c>
      <c r="P12755" t="n">
        <v>0</v>
      </c>
      <c r="Q12755" t="n">
        <v>0</v>
      </c>
      <c r="R12755" t="n">
        <v>0</v>
      </c>
      <c r="S12755" t="n">
        <v>0</v>
      </c>
      <c r="T12755" t="n">
        <v>53</v>
      </c>
    </row>
    <row r="12756">
      <c r="A12756" s="8" t="n">
        <v>46233</v>
      </c>
      <c r="B12756" t="inlineStr">
        <is>
          <t>DL</t>
        </is>
      </c>
      <c r="C12756" s="9">
        <f>_xlfn.XLOOKUP(B12756,Carriers[Code],Carriers[Airline])</f>
        <v/>
      </c>
      <c r="D12756" t="n">
        <v>445</v>
      </c>
      <c r="E12756" t="inlineStr">
        <is>
          <t>SLC</t>
        </is>
      </c>
      <c r="F12756" s="10" t="n">
        <v>1845</v>
      </c>
      <c r="G12756" t="inlineStr">
        <is>
          <t>1800-1859</t>
        </is>
      </c>
      <c r="H12756" s="9">
        <f>INT(F12756/100)</f>
        <v/>
      </c>
      <c r="I12756" t="n">
        <v>80</v>
      </c>
      <c r="J12756" t="n">
        <v>1</v>
      </c>
      <c r="K12756" t="n">
        <v>56</v>
      </c>
      <c r="L12756" t="n">
        <v>1</v>
      </c>
      <c r="M12756" t="n">
        <v>0</v>
      </c>
      <c r="O12756" t="n">
        <v>0</v>
      </c>
      <c r="P12756" t="n">
        <v>0</v>
      </c>
      <c r="Q12756" t="n">
        <v>0</v>
      </c>
      <c r="R12756" t="n">
        <v>0</v>
      </c>
      <c r="S12756" t="n">
        <v>0</v>
      </c>
      <c r="T12756" t="n">
        <v>56</v>
      </c>
    </row>
    <row r="12757">
      <c r="A12757" s="8" t="n">
        <v>46233</v>
      </c>
      <c r="B12757" t="inlineStr">
        <is>
          <t>WN</t>
        </is>
      </c>
      <c r="C12757" s="9">
        <f>_xlfn.XLOOKUP(B12757,Carriers[Code],Carriers[Airline])</f>
        <v/>
      </c>
      <c r="D12757" t="n">
        <v>3911</v>
      </c>
      <c r="E12757" t="inlineStr">
        <is>
          <t>MDW</t>
        </is>
      </c>
      <c r="F12757" s="10" t="n">
        <v>1845</v>
      </c>
      <c r="G12757" t="inlineStr">
        <is>
          <t>1800-1859</t>
        </is>
      </c>
      <c r="H12757" s="9">
        <f>INT(F12757/100)</f>
        <v/>
      </c>
      <c r="I12757" t="n">
        <v>28</v>
      </c>
      <c r="J12757" t="n">
        <v>1</v>
      </c>
      <c r="K12757" t="n">
        <v>-3</v>
      </c>
      <c r="L12757" t="n">
        <v>0</v>
      </c>
      <c r="M12757" t="n">
        <v>0</v>
      </c>
      <c r="O12757" t="n">
        <v>0</v>
      </c>
    </row>
    <row r="12758">
      <c r="A12758" s="8" t="n">
        <v>46233</v>
      </c>
      <c r="B12758" t="inlineStr">
        <is>
          <t>WN</t>
        </is>
      </c>
      <c r="C12758" s="9">
        <f>_xlfn.XLOOKUP(B12758,Carriers[Code],Carriers[Airline])</f>
        <v/>
      </c>
      <c r="D12758" t="n">
        <v>754</v>
      </c>
      <c r="E12758" t="inlineStr">
        <is>
          <t>STL</t>
        </is>
      </c>
      <c r="F12758" s="10" t="n">
        <v>1850</v>
      </c>
      <c r="G12758" t="inlineStr">
        <is>
          <t>1800-1859</t>
        </is>
      </c>
      <c r="H12758" s="9">
        <f>INT(F12758/100)</f>
        <v/>
      </c>
      <c r="I12758" t="n">
        <v>36</v>
      </c>
      <c r="J12758" t="n">
        <v>1</v>
      </c>
      <c r="K12758" t="n">
        <v>18</v>
      </c>
      <c r="L12758" t="n">
        <v>1</v>
      </c>
      <c r="M12758" t="n">
        <v>0</v>
      </c>
      <c r="O12758" t="n">
        <v>0</v>
      </c>
      <c r="P12758" t="n">
        <v>9</v>
      </c>
      <c r="Q12758" t="n">
        <v>0</v>
      </c>
      <c r="R12758" t="n">
        <v>0</v>
      </c>
      <c r="S12758" t="n">
        <v>0</v>
      </c>
      <c r="T12758" t="n">
        <v>9</v>
      </c>
    </row>
    <row r="12759">
      <c r="A12759" s="8" t="n">
        <v>46233</v>
      </c>
      <c r="B12759" t="inlineStr">
        <is>
          <t>AA</t>
        </is>
      </c>
      <c r="C12759" s="9">
        <f>_xlfn.XLOOKUP(B12759,Carriers[Code],Carriers[Airline])</f>
        <v/>
      </c>
      <c r="D12759" t="n">
        <v>1552</v>
      </c>
      <c r="E12759" t="inlineStr">
        <is>
          <t>CLT</t>
        </is>
      </c>
      <c r="F12759" s="10" t="n">
        <v>1855</v>
      </c>
      <c r="G12759" t="inlineStr">
        <is>
          <t>1800-1859</t>
        </is>
      </c>
      <c r="H12759" s="9">
        <f>INT(F12759/100)</f>
        <v/>
      </c>
      <c r="I12759" t="n">
        <v>18</v>
      </c>
      <c r="J12759" t="n">
        <v>1</v>
      </c>
      <c r="K12759" t="n">
        <v>-7</v>
      </c>
      <c r="L12759" t="n">
        <v>0</v>
      </c>
      <c r="M12759" t="n">
        <v>0</v>
      </c>
      <c r="O12759" t="n">
        <v>0</v>
      </c>
    </row>
    <row r="12760">
      <c r="A12760" s="8" t="n">
        <v>46233</v>
      </c>
      <c r="B12760" t="inlineStr">
        <is>
          <t>YX</t>
        </is>
      </c>
      <c r="C12760" s="9">
        <f>_xlfn.XLOOKUP(B12760,Carriers[Code],Carriers[Airline])</f>
        <v/>
      </c>
      <c r="D12760" t="n">
        <v>4641</v>
      </c>
      <c r="E12760" t="inlineStr">
        <is>
          <t>CMH</t>
        </is>
      </c>
      <c r="F12760" s="10" t="n">
        <v>1855</v>
      </c>
      <c r="G12760" t="inlineStr">
        <is>
          <t>1800-1859</t>
        </is>
      </c>
      <c r="H12760" s="9">
        <f>INT(F12760/100)</f>
        <v/>
      </c>
      <c r="I12760" t="n">
        <v>54</v>
      </c>
      <c r="J12760" t="n">
        <v>1</v>
      </c>
      <c r="K12760" t="n">
        <v>27</v>
      </c>
      <c r="L12760" t="n">
        <v>1</v>
      </c>
      <c r="M12760" t="n">
        <v>0</v>
      </c>
      <c r="O12760" t="n">
        <v>0</v>
      </c>
      <c r="P12760" t="n">
        <v>1</v>
      </c>
      <c r="Q12760" t="n">
        <v>0</v>
      </c>
      <c r="R12760" t="n">
        <v>0</v>
      </c>
      <c r="S12760" t="n">
        <v>0</v>
      </c>
      <c r="T12760" t="n">
        <v>26</v>
      </c>
    </row>
    <row r="12761">
      <c r="A12761" s="8" t="n">
        <v>46233</v>
      </c>
      <c r="B12761" t="inlineStr">
        <is>
          <t>DL</t>
        </is>
      </c>
      <c r="C12761" s="9">
        <f>_xlfn.XLOOKUP(B12761,Carriers[Code],Carriers[Airline])</f>
        <v/>
      </c>
      <c r="D12761" t="n">
        <v>1677</v>
      </c>
      <c r="E12761" t="inlineStr">
        <is>
          <t>AUS</t>
        </is>
      </c>
      <c r="F12761" s="10" t="n">
        <v>1859</v>
      </c>
      <c r="G12761" t="inlineStr">
        <is>
          <t>1800-1859</t>
        </is>
      </c>
      <c r="H12761" s="9">
        <f>INT(F12761/100)</f>
        <v/>
      </c>
      <c r="I12761" t="n">
        <v>25</v>
      </c>
      <c r="J12761" t="n">
        <v>1</v>
      </c>
      <c r="K12761" t="n">
        <v>-11</v>
      </c>
      <c r="L12761" t="n">
        <v>0</v>
      </c>
      <c r="M12761" t="n">
        <v>0</v>
      </c>
      <c r="O12761" t="n">
        <v>0</v>
      </c>
    </row>
    <row r="12762">
      <c r="A12762" s="8" t="n">
        <v>46233</v>
      </c>
      <c r="B12762" t="inlineStr">
        <is>
          <t>YX</t>
        </is>
      </c>
      <c r="C12762" s="9">
        <f>_xlfn.XLOOKUP(B12762,Carriers[Code],Carriers[Airline])</f>
        <v/>
      </c>
      <c r="D12762" t="n">
        <v>5716</v>
      </c>
      <c r="E12762" t="inlineStr">
        <is>
          <t>LGA</t>
        </is>
      </c>
      <c r="F12762" s="10" t="n">
        <v>1859</v>
      </c>
      <c r="G12762" t="inlineStr">
        <is>
          <t>1800-1859</t>
        </is>
      </c>
      <c r="H12762" s="9">
        <f>INT(F12762/100)</f>
        <v/>
      </c>
      <c r="I12762" t="n">
        <v>49</v>
      </c>
      <c r="J12762" t="n">
        <v>1</v>
      </c>
      <c r="K12762" t="n">
        <v>31</v>
      </c>
      <c r="L12762" t="n">
        <v>1</v>
      </c>
      <c r="M12762" t="n">
        <v>0</v>
      </c>
      <c r="O12762" t="n">
        <v>0</v>
      </c>
      <c r="P12762" t="n">
        <v>1</v>
      </c>
      <c r="Q12762" t="n">
        <v>0</v>
      </c>
      <c r="R12762" t="n">
        <v>0</v>
      </c>
      <c r="S12762" t="n">
        <v>0</v>
      </c>
      <c r="T12762" t="n">
        <v>30</v>
      </c>
    </row>
    <row r="12763">
      <c r="A12763" s="8" t="n">
        <v>46233</v>
      </c>
      <c r="B12763" t="inlineStr">
        <is>
          <t>B6</t>
        </is>
      </c>
      <c r="C12763" s="9">
        <f>_xlfn.XLOOKUP(B12763,Carriers[Code],Carriers[Airline])</f>
        <v/>
      </c>
      <c r="D12763" t="n">
        <v>1633</v>
      </c>
      <c r="E12763" t="inlineStr">
        <is>
          <t>SFO</t>
        </is>
      </c>
      <c r="F12763" s="10" t="n">
        <v>1905</v>
      </c>
      <c r="G12763" t="inlineStr">
        <is>
          <t>1900-1959</t>
        </is>
      </c>
      <c r="H12763" s="9">
        <f>INT(F12763/100)</f>
        <v/>
      </c>
      <c r="I12763" t="n">
        <v>66</v>
      </c>
      <c r="J12763" t="n">
        <v>1</v>
      </c>
      <c r="K12763" t="n">
        <v>62</v>
      </c>
      <c r="L12763" t="n">
        <v>1</v>
      </c>
      <c r="M12763" t="n">
        <v>0</v>
      </c>
      <c r="O12763" t="n">
        <v>0</v>
      </c>
      <c r="P12763" t="n">
        <v>0</v>
      </c>
      <c r="Q12763" t="n">
        <v>0</v>
      </c>
      <c r="R12763" t="n">
        <v>62</v>
      </c>
      <c r="S12763" t="n">
        <v>0</v>
      </c>
      <c r="T12763" t="n">
        <v>0</v>
      </c>
    </row>
    <row r="12764">
      <c r="A12764" s="8" t="n">
        <v>46233</v>
      </c>
      <c r="B12764" t="inlineStr">
        <is>
          <t>DL</t>
        </is>
      </c>
      <c r="C12764" s="9">
        <f>_xlfn.XLOOKUP(B12764,Carriers[Code],Carriers[Airline])</f>
        <v/>
      </c>
      <c r="D12764" t="n">
        <v>973</v>
      </c>
      <c r="E12764" t="inlineStr">
        <is>
          <t>ATL</t>
        </is>
      </c>
      <c r="F12764" s="10" t="n">
        <v>1910</v>
      </c>
      <c r="G12764" t="inlineStr">
        <is>
          <t>1900-1959</t>
        </is>
      </c>
      <c r="H12764" s="9">
        <f>INT(F12764/100)</f>
        <v/>
      </c>
      <c r="I12764" t="n">
        <v>57</v>
      </c>
      <c r="J12764" t="n">
        <v>1</v>
      </c>
      <c r="K12764" t="n">
        <v>1</v>
      </c>
      <c r="L12764" t="n">
        <v>0</v>
      </c>
      <c r="M12764" t="n">
        <v>0</v>
      </c>
      <c r="O12764" t="n">
        <v>0</v>
      </c>
    </row>
    <row r="12765">
      <c r="A12765" s="8" t="n">
        <v>46233</v>
      </c>
      <c r="B12765" t="inlineStr">
        <is>
          <t>B6</t>
        </is>
      </c>
      <c r="C12765" s="9">
        <f>_xlfn.XLOOKUP(B12765,Carriers[Code],Carriers[Airline])</f>
        <v/>
      </c>
      <c r="D12765" t="n">
        <v>95</v>
      </c>
      <c r="E12765" t="inlineStr">
        <is>
          <t>PDX</t>
        </is>
      </c>
      <c r="F12765" s="10" t="n">
        <v>1919</v>
      </c>
      <c r="G12765" t="inlineStr">
        <is>
          <t>1900-1959</t>
        </is>
      </c>
      <c r="H12765" s="9">
        <f>INT(F12765/100)</f>
        <v/>
      </c>
      <c r="I12765" t="n">
        <v>47</v>
      </c>
      <c r="J12765" t="n">
        <v>1</v>
      </c>
      <c r="K12765" t="n">
        <v>24</v>
      </c>
      <c r="L12765" t="n">
        <v>1</v>
      </c>
      <c r="M12765" t="n">
        <v>0</v>
      </c>
      <c r="O12765" t="n">
        <v>0</v>
      </c>
      <c r="P12765" t="n">
        <v>7</v>
      </c>
      <c r="Q12765" t="n">
        <v>0</v>
      </c>
      <c r="R12765" t="n">
        <v>0</v>
      </c>
      <c r="S12765" t="n">
        <v>0</v>
      </c>
      <c r="T12765" t="n">
        <v>17</v>
      </c>
    </row>
    <row r="12766">
      <c r="A12766" s="8" t="n">
        <v>46233</v>
      </c>
      <c r="B12766" t="inlineStr">
        <is>
          <t>DL</t>
        </is>
      </c>
      <c r="C12766" s="9">
        <f>_xlfn.XLOOKUP(B12766,Carriers[Code],Carriers[Airline])</f>
        <v/>
      </c>
      <c r="D12766" t="n">
        <v>2305</v>
      </c>
      <c r="E12766" t="inlineStr">
        <is>
          <t>DFW</t>
        </is>
      </c>
      <c r="F12766" s="10" t="n">
        <v>1920</v>
      </c>
      <c r="G12766" t="inlineStr">
        <is>
          <t>1900-1959</t>
        </is>
      </c>
      <c r="H12766" s="9">
        <f>INT(F12766/100)</f>
        <v/>
      </c>
      <c r="I12766" t="n">
        <v>21</v>
      </c>
      <c r="J12766" t="n">
        <v>1</v>
      </c>
      <c r="K12766" t="n">
        <v>-21</v>
      </c>
      <c r="L12766" t="n">
        <v>0</v>
      </c>
      <c r="M12766" t="n">
        <v>0</v>
      </c>
      <c r="O12766" t="n">
        <v>0</v>
      </c>
    </row>
    <row r="12767">
      <c r="A12767" s="8" t="n">
        <v>46233</v>
      </c>
      <c r="B12767" t="inlineStr">
        <is>
          <t>YX</t>
        </is>
      </c>
      <c r="C12767" s="9">
        <f>_xlfn.XLOOKUP(B12767,Carriers[Code],Carriers[Airline])</f>
        <v/>
      </c>
      <c r="D12767" t="n">
        <v>5629</v>
      </c>
      <c r="E12767" t="inlineStr">
        <is>
          <t>CMH</t>
        </is>
      </c>
      <c r="F12767" s="10" t="n">
        <v>1925</v>
      </c>
      <c r="G12767" t="inlineStr">
        <is>
          <t>1900-1959</t>
        </is>
      </c>
      <c r="H12767" s="9">
        <f>INT(F12767/100)</f>
        <v/>
      </c>
      <c r="I12767" t="n">
        <v>118</v>
      </c>
      <c r="J12767" t="n">
        <v>1</v>
      </c>
      <c r="K12767" t="n">
        <v>86</v>
      </c>
      <c r="L12767" t="n">
        <v>1</v>
      </c>
      <c r="M12767" t="n">
        <v>0</v>
      </c>
      <c r="O12767" t="n">
        <v>0</v>
      </c>
      <c r="P12767" t="n">
        <v>0</v>
      </c>
      <c r="Q12767" t="n">
        <v>0</v>
      </c>
      <c r="R12767" t="n">
        <v>0</v>
      </c>
      <c r="S12767" t="n">
        <v>0</v>
      </c>
      <c r="T12767" t="n">
        <v>86</v>
      </c>
    </row>
    <row r="12768">
      <c r="A12768" s="8" t="n">
        <v>46233</v>
      </c>
      <c r="B12768" t="inlineStr">
        <is>
          <t>AA</t>
        </is>
      </c>
      <c r="C12768" s="9">
        <f>_xlfn.XLOOKUP(B12768,Carriers[Code],Carriers[Airline])</f>
        <v/>
      </c>
      <c r="D12768" t="n">
        <v>852</v>
      </c>
      <c r="E12768" t="inlineStr">
        <is>
          <t>DCA</t>
        </is>
      </c>
      <c r="F12768" s="10" t="n">
        <v>1927</v>
      </c>
      <c r="G12768" t="inlineStr">
        <is>
          <t>1900-1959</t>
        </is>
      </c>
      <c r="H12768" s="9">
        <f>INT(F12768/100)</f>
        <v/>
      </c>
      <c r="I12768" t="n">
        <v>189</v>
      </c>
      <c r="J12768" t="n">
        <v>1</v>
      </c>
      <c r="K12768" t="n">
        <v>173</v>
      </c>
      <c r="L12768" t="n">
        <v>1</v>
      </c>
      <c r="M12768" t="n">
        <v>0</v>
      </c>
      <c r="O12768" t="n">
        <v>0</v>
      </c>
      <c r="P12768" t="n">
        <v>38</v>
      </c>
      <c r="Q12768" t="n">
        <v>0</v>
      </c>
      <c r="R12768" t="n">
        <v>0</v>
      </c>
      <c r="S12768" t="n">
        <v>0</v>
      </c>
      <c r="T12768" t="n">
        <v>135</v>
      </c>
    </row>
    <row r="12769">
      <c r="A12769" s="8" t="n">
        <v>46233</v>
      </c>
      <c r="B12769" t="inlineStr">
        <is>
          <t>UA</t>
        </is>
      </c>
      <c r="C12769" s="9">
        <f>_xlfn.XLOOKUP(B12769,Carriers[Code],Carriers[Airline])</f>
        <v/>
      </c>
      <c r="D12769" t="n">
        <v>2136</v>
      </c>
      <c r="E12769" t="inlineStr">
        <is>
          <t>IAD</t>
        </is>
      </c>
      <c r="F12769" s="10" t="n">
        <v>1927</v>
      </c>
      <c r="G12769" t="inlineStr">
        <is>
          <t>1900-1959</t>
        </is>
      </c>
      <c r="H12769" s="9">
        <f>INT(F12769/100)</f>
        <v/>
      </c>
      <c r="I12769" t="n">
        <v>231</v>
      </c>
      <c r="J12769" t="n">
        <v>1</v>
      </c>
      <c r="K12769" t="n">
        <v>206</v>
      </c>
      <c r="L12769" t="n">
        <v>1</v>
      </c>
      <c r="M12769" t="n">
        <v>0</v>
      </c>
      <c r="O12769" t="n">
        <v>0</v>
      </c>
      <c r="P12769" t="n">
        <v>1</v>
      </c>
      <c r="Q12769" t="n">
        <v>0</v>
      </c>
      <c r="R12769" t="n">
        <v>0</v>
      </c>
      <c r="S12769" t="n">
        <v>0</v>
      </c>
      <c r="T12769" t="n">
        <v>205</v>
      </c>
    </row>
    <row r="12770">
      <c r="A12770" s="8" t="n">
        <v>46233</v>
      </c>
      <c r="B12770" t="inlineStr">
        <is>
          <t>B6</t>
        </is>
      </c>
      <c r="C12770" s="9">
        <f>_xlfn.XLOOKUP(B12770,Carriers[Code],Carriers[Airline])</f>
        <v/>
      </c>
      <c r="D12770" t="n">
        <v>197</v>
      </c>
      <c r="E12770" t="inlineStr">
        <is>
          <t>SEA</t>
        </is>
      </c>
      <c r="F12770" s="10" t="n">
        <v>1929</v>
      </c>
      <c r="G12770" t="inlineStr">
        <is>
          <t>1900-1959</t>
        </is>
      </c>
      <c r="H12770" s="9">
        <f>INT(F12770/100)</f>
        <v/>
      </c>
      <c r="M12770" t="n">
        <v>1</v>
      </c>
      <c r="N12770" t="inlineStr">
        <is>
          <t>A</t>
        </is>
      </c>
      <c r="O12770" t="n">
        <v>0</v>
      </c>
    </row>
    <row r="12771">
      <c r="A12771" s="8" t="n">
        <v>46233</v>
      </c>
      <c r="B12771" t="inlineStr">
        <is>
          <t>DL</t>
        </is>
      </c>
      <c r="C12771" s="9">
        <f>_xlfn.XLOOKUP(B12771,Carriers[Code],Carriers[Airline])</f>
        <v/>
      </c>
      <c r="D12771" t="n">
        <v>324</v>
      </c>
      <c r="E12771" t="inlineStr">
        <is>
          <t>SEA</t>
        </is>
      </c>
      <c r="F12771" s="10" t="n">
        <v>1929</v>
      </c>
      <c r="G12771" t="inlineStr">
        <is>
          <t>1900-1959</t>
        </is>
      </c>
      <c r="H12771" s="9">
        <f>INT(F12771/100)</f>
        <v/>
      </c>
      <c r="M12771" t="n">
        <v>1</v>
      </c>
      <c r="N12771" t="inlineStr">
        <is>
          <t>A</t>
        </is>
      </c>
      <c r="O12771" t="n">
        <v>0</v>
      </c>
    </row>
    <row r="12772">
      <c r="A12772" s="8" t="n">
        <v>46233</v>
      </c>
      <c r="B12772" t="inlineStr">
        <is>
          <t>B6</t>
        </is>
      </c>
      <c r="C12772" s="9">
        <f>_xlfn.XLOOKUP(B12772,Carriers[Code],Carriers[Airline])</f>
        <v/>
      </c>
      <c r="D12772" t="n">
        <v>247</v>
      </c>
      <c r="E12772" t="inlineStr">
        <is>
          <t>SLC</t>
        </is>
      </c>
      <c r="F12772" s="10" t="n">
        <v>1932</v>
      </c>
      <c r="G12772" t="inlineStr">
        <is>
          <t>1900-1959</t>
        </is>
      </c>
      <c r="H12772" s="9">
        <f>INT(F12772/100)</f>
        <v/>
      </c>
      <c r="I12772" t="n">
        <v>24</v>
      </c>
      <c r="J12772" t="n">
        <v>1</v>
      </c>
      <c r="K12772" t="n">
        <v>7</v>
      </c>
      <c r="L12772" t="n">
        <v>0</v>
      </c>
      <c r="M12772" t="n">
        <v>0</v>
      </c>
      <c r="O12772" t="n">
        <v>0</v>
      </c>
    </row>
    <row r="12773">
      <c r="A12773" s="8" t="n">
        <v>46233</v>
      </c>
      <c r="B12773" t="inlineStr">
        <is>
          <t>AA</t>
        </is>
      </c>
      <c r="C12773" s="9">
        <f>_xlfn.XLOOKUP(B12773,Carriers[Code],Carriers[Airline])</f>
        <v/>
      </c>
      <c r="D12773" t="n">
        <v>1691</v>
      </c>
      <c r="E12773" t="inlineStr">
        <is>
          <t>LAX</t>
        </is>
      </c>
      <c r="F12773" s="10" t="n">
        <v>1935</v>
      </c>
      <c r="G12773" t="inlineStr">
        <is>
          <t>1900-1959</t>
        </is>
      </c>
      <c r="H12773" s="9">
        <f>INT(F12773/100)</f>
        <v/>
      </c>
      <c r="I12773" t="n">
        <v>81</v>
      </c>
      <c r="J12773" t="n">
        <v>1</v>
      </c>
      <c r="K12773" t="n">
        <v>59</v>
      </c>
      <c r="L12773" t="n">
        <v>1</v>
      </c>
      <c r="M12773" t="n">
        <v>0</v>
      </c>
      <c r="O12773" t="n">
        <v>0</v>
      </c>
      <c r="P12773" t="n">
        <v>16</v>
      </c>
      <c r="Q12773" t="n">
        <v>0</v>
      </c>
      <c r="R12773" t="n">
        <v>0</v>
      </c>
      <c r="S12773" t="n">
        <v>0</v>
      </c>
      <c r="T12773" t="n">
        <v>43</v>
      </c>
    </row>
    <row r="12774">
      <c r="A12774" s="8" t="n">
        <v>46233</v>
      </c>
      <c r="B12774" t="inlineStr">
        <is>
          <t>AA</t>
        </is>
      </c>
      <c r="C12774" s="9">
        <f>_xlfn.XLOOKUP(B12774,Carriers[Code],Carriers[Airline])</f>
        <v/>
      </c>
      <c r="D12774" t="n">
        <v>1147</v>
      </c>
      <c r="E12774" t="inlineStr">
        <is>
          <t>PHL</t>
        </is>
      </c>
      <c r="F12774" s="10" t="n">
        <v>1937</v>
      </c>
      <c r="G12774" t="inlineStr">
        <is>
          <t>1900-1959</t>
        </is>
      </c>
      <c r="H12774" s="9">
        <f>INT(F12774/100)</f>
        <v/>
      </c>
      <c r="I12774" t="n">
        <v>53</v>
      </c>
      <c r="J12774" t="n">
        <v>1</v>
      </c>
      <c r="K12774" t="n">
        <v>20</v>
      </c>
      <c r="L12774" t="n">
        <v>1</v>
      </c>
      <c r="M12774" t="n">
        <v>0</v>
      </c>
      <c r="O12774" t="n">
        <v>0</v>
      </c>
      <c r="P12774" t="n">
        <v>0</v>
      </c>
      <c r="Q12774" t="n">
        <v>0</v>
      </c>
      <c r="R12774" t="n">
        <v>0</v>
      </c>
      <c r="S12774" t="n">
        <v>0</v>
      </c>
      <c r="T12774" t="n">
        <v>20</v>
      </c>
    </row>
    <row r="12775">
      <c r="A12775" s="8" t="n">
        <v>46233</v>
      </c>
      <c r="B12775" t="inlineStr">
        <is>
          <t>B6</t>
        </is>
      </c>
      <c r="C12775" s="9">
        <f>_xlfn.XLOOKUP(B12775,Carriers[Code],Carriers[Airline])</f>
        <v/>
      </c>
      <c r="D12775" t="n">
        <v>817</v>
      </c>
      <c r="E12775" t="inlineStr">
        <is>
          <t>JFK</t>
        </is>
      </c>
      <c r="F12775" s="10" t="n">
        <v>1939</v>
      </c>
      <c r="G12775" t="inlineStr">
        <is>
          <t>1900-1959</t>
        </is>
      </c>
      <c r="H12775" s="9">
        <f>INT(F12775/100)</f>
        <v/>
      </c>
      <c r="I12775" t="n">
        <v>49</v>
      </c>
      <c r="J12775" t="n">
        <v>1</v>
      </c>
      <c r="K12775" t="n">
        <v>61</v>
      </c>
      <c r="L12775" t="n">
        <v>1</v>
      </c>
      <c r="M12775" t="n">
        <v>0</v>
      </c>
      <c r="O12775" t="n">
        <v>0</v>
      </c>
      <c r="P12775" t="n">
        <v>49</v>
      </c>
      <c r="Q12775" t="n">
        <v>0</v>
      </c>
      <c r="R12775" t="n">
        <v>12</v>
      </c>
      <c r="S12775" t="n">
        <v>0</v>
      </c>
      <c r="T12775" t="n">
        <v>0</v>
      </c>
    </row>
    <row r="12776">
      <c r="A12776" s="8" t="n">
        <v>46233</v>
      </c>
      <c r="B12776" t="inlineStr">
        <is>
          <t>YX</t>
        </is>
      </c>
      <c r="C12776" s="9">
        <f>_xlfn.XLOOKUP(B12776,Carriers[Code],Carriers[Airline])</f>
        <v/>
      </c>
      <c r="D12776" t="n">
        <v>5807</v>
      </c>
      <c r="E12776" t="inlineStr">
        <is>
          <t>CLT</t>
        </is>
      </c>
      <c r="F12776" s="10" t="n">
        <v>1940</v>
      </c>
      <c r="G12776" t="inlineStr">
        <is>
          <t>1900-1959</t>
        </is>
      </c>
      <c r="H12776" s="9">
        <f>INT(F12776/100)</f>
        <v/>
      </c>
      <c r="I12776" t="n">
        <v>109</v>
      </c>
      <c r="J12776" t="n">
        <v>1</v>
      </c>
      <c r="K12776" t="n">
        <v>82</v>
      </c>
      <c r="L12776" t="n">
        <v>1</v>
      </c>
      <c r="M12776" t="n">
        <v>0</v>
      </c>
      <c r="O12776" t="n">
        <v>0</v>
      </c>
      <c r="P12776" t="n">
        <v>0</v>
      </c>
      <c r="Q12776" t="n">
        <v>0</v>
      </c>
      <c r="R12776" t="n">
        <v>0</v>
      </c>
      <c r="S12776" t="n">
        <v>0</v>
      </c>
      <c r="T12776" t="n">
        <v>82</v>
      </c>
    </row>
    <row r="12777">
      <c r="A12777" s="8" t="n">
        <v>46233</v>
      </c>
      <c r="B12777" t="inlineStr">
        <is>
          <t>AS</t>
        </is>
      </c>
      <c r="C12777" s="9">
        <f>_xlfn.XLOOKUP(B12777,Carriers[Code],Carriers[Airline])</f>
        <v/>
      </c>
      <c r="D12777" t="n">
        <v>1337</v>
      </c>
      <c r="E12777" t="inlineStr">
        <is>
          <t>SEA</t>
        </is>
      </c>
      <c r="F12777" s="10" t="n">
        <v>1944</v>
      </c>
      <c r="G12777" t="inlineStr">
        <is>
          <t>1900-1959</t>
        </is>
      </c>
      <c r="H12777" s="9">
        <f>INT(F12777/100)</f>
        <v/>
      </c>
      <c r="I12777" t="n">
        <v>121</v>
      </c>
      <c r="J12777" t="n">
        <v>1</v>
      </c>
      <c r="K12777" t="n">
        <v>97</v>
      </c>
      <c r="L12777" t="n">
        <v>1</v>
      </c>
      <c r="M12777" t="n">
        <v>0</v>
      </c>
      <c r="O12777" t="n">
        <v>0</v>
      </c>
      <c r="P12777" t="n">
        <v>0</v>
      </c>
      <c r="Q12777" t="n">
        <v>0</v>
      </c>
      <c r="R12777" t="n">
        <v>0</v>
      </c>
      <c r="S12777" t="n">
        <v>0</v>
      </c>
      <c r="T12777" t="n">
        <v>97</v>
      </c>
    </row>
    <row r="12778">
      <c r="A12778" s="8" t="n">
        <v>46233</v>
      </c>
      <c r="B12778" t="inlineStr">
        <is>
          <t>DL</t>
        </is>
      </c>
      <c r="C12778" s="9">
        <f>_xlfn.XLOOKUP(B12778,Carriers[Code],Carriers[Airline])</f>
        <v/>
      </c>
      <c r="D12778" t="n">
        <v>2586</v>
      </c>
      <c r="E12778" t="inlineStr">
        <is>
          <t>BNA</t>
        </is>
      </c>
      <c r="F12778" s="10" t="n">
        <v>1945</v>
      </c>
      <c r="G12778" t="inlineStr">
        <is>
          <t>1900-1959</t>
        </is>
      </c>
      <c r="H12778" s="9">
        <f>INT(F12778/100)</f>
        <v/>
      </c>
      <c r="I12778" t="n">
        <v>113</v>
      </c>
      <c r="J12778" t="n">
        <v>1</v>
      </c>
      <c r="K12778" t="n">
        <v>78</v>
      </c>
      <c r="L12778" t="n">
        <v>1</v>
      </c>
      <c r="M12778" t="n">
        <v>0</v>
      </c>
      <c r="O12778" t="n">
        <v>0</v>
      </c>
      <c r="P12778" t="n">
        <v>6</v>
      </c>
      <c r="Q12778" t="n">
        <v>0</v>
      </c>
      <c r="R12778" t="n">
        <v>0</v>
      </c>
      <c r="S12778" t="n">
        <v>0</v>
      </c>
      <c r="T12778" t="n">
        <v>72</v>
      </c>
    </row>
    <row r="12779">
      <c r="A12779" s="8" t="n">
        <v>46233</v>
      </c>
      <c r="B12779" t="inlineStr">
        <is>
          <t>B6</t>
        </is>
      </c>
      <c r="C12779" s="9">
        <f>_xlfn.XLOOKUP(B12779,Carriers[Code],Carriers[Airline])</f>
        <v/>
      </c>
      <c r="D12779" t="n">
        <v>1897</v>
      </c>
      <c r="E12779" t="inlineStr">
        <is>
          <t>ATL</t>
        </is>
      </c>
      <c r="F12779" s="10" t="n">
        <v>1946</v>
      </c>
      <c r="G12779" t="inlineStr">
        <is>
          <t>1900-1959</t>
        </is>
      </c>
      <c r="H12779" s="9">
        <f>INT(F12779/100)</f>
        <v/>
      </c>
      <c r="I12779" t="n">
        <v>38</v>
      </c>
      <c r="J12779" t="n">
        <v>1</v>
      </c>
      <c r="K12779" t="n">
        <v>28</v>
      </c>
      <c r="L12779" t="n">
        <v>1</v>
      </c>
      <c r="M12779" t="n">
        <v>0</v>
      </c>
      <c r="O12779" t="n">
        <v>0</v>
      </c>
      <c r="P12779" t="n">
        <v>0</v>
      </c>
      <c r="Q12779" t="n">
        <v>0</v>
      </c>
      <c r="R12779" t="n">
        <v>0</v>
      </c>
      <c r="S12779" t="n">
        <v>0</v>
      </c>
      <c r="T12779" t="n">
        <v>28</v>
      </c>
    </row>
    <row r="12780">
      <c r="A12780" s="8" t="n">
        <v>46233</v>
      </c>
      <c r="B12780" t="inlineStr">
        <is>
          <t>WN</t>
        </is>
      </c>
      <c r="C12780" s="9">
        <f>_xlfn.XLOOKUP(B12780,Carriers[Code],Carriers[Airline])</f>
        <v/>
      </c>
      <c r="D12780" t="n">
        <v>735</v>
      </c>
      <c r="E12780" t="inlineStr">
        <is>
          <t>BWI</t>
        </is>
      </c>
      <c r="F12780" s="10" t="n">
        <v>1950</v>
      </c>
      <c r="G12780" t="inlineStr">
        <is>
          <t>1900-1959</t>
        </is>
      </c>
      <c r="H12780" s="9">
        <f>INT(F12780/100)</f>
        <v/>
      </c>
      <c r="I12780" t="n">
        <v>161</v>
      </c>
      <c r="J12780" t="n">
        <v>1</v>
      </c>
      <c r="K12780" t="n">
        <v>138</v>
      </c>
      <c r="L12780" t="n">
        <v>1</v>
      </c>
      <c r="M12780" t="n">
        <v>0</v>
      </c>
      <c r="O12780" t="n">
        <v>0</v>
      </c>
      <c r="P12780" t="n">
        <v>0</v>
      </c>
      <c r="Q12780" t="n">
        <v>0</v>
      </c>
      <c r="R12780" t="n">
        <v>0</v>
      </c>
      <c r="S12780" t="n">
        <v>0</v>
      </c>
      <c r="T12780" t="n">
        <v>138</v>
      </c>
    </row>
    <row r="12781">
      <c r="A12781" s="8" t="n">
        <v>46233</v>
      </c>
      <c r="B12781" t="inlineStr">
        <is>
          <t>B6</t>
        </is>
      </c>
      <c r="C12781" s="9">
        <f>_xlfn.XLOOKUP(B12781,Carriers[Code],Carriers[Airline])</f>
        <v/>
      </c>
      <c r="D12781" t="n">
        <v>251</v>
      </c>
      <c r="E12781" t="inlineStr">
        <is>
          <t>MCO</t>
        </is>
      </c>
      <c r="F12781" s="10" t="n">
        <v>1955</v>
      </c>
      <c r="G12781" t="inlineStr">
        <is>
          <t>1900-1959</t>
        </is>
      </c>
      <c r="H12781" s="9">
        <f>INT(F12781/100)</f>
        <v/>
      </c>
      <c r="I12781" t="n">
        <v>181</v>
      </c>
      <c r="J12781" t="n">
        <v>1</v>
      </c>
      <c r="K12781" t="n">
        <v>152</v>
      </c>
      <c r="L12781" t="n">
        <v>1</v>
      </c>
      <c r="M12781" t="n">
        <v>0</v>
      </c>
      <c r="O12781" t="n">
        <v>0</v>
      </c>
      <c r="P12781" t="n">
        <v>10</v>
      </c>
      <c r="Q12781" t="n">
        <v>0</v>
      </c>
      <c r="R12781" t="n">
        <v>0</v>
      </c>
      <c r="S12781" t="n">
        <v>0</v>
      </c>
      <c r="T12781" t="n">
        <v>142</v>
      </c>
    </row>
    <row r="12782">
      <c r="A12782" s="8" t="n">
        <v>46233</v>
      </c>
      <c r="B12782" t="inlineStr">
        <is>
          <t>B6</t>
        </is>
      </c>
      <c r="C12782" s="9">
        <f>_xlfn.XLOOKUP(B12782,Carriers[Code],Carriers[Airline])</f>
        <v/>
      </c>
      <c r="D12782" t="n">
        <v>777</v>
      </c>
      <c r="E12782" t="inlineStr">
        <is>
          <t>LAS</t>
        </is>
      </c>
      <c r="F12782" s="10" t="n">
        <v>1959</v>
      </c>
      <c r="G12782" t="inlineStr">
        <is>
          <t>1900-1959</t>
        </is>
      </c>
      <c r="H12782" s="9">
        <f>INT(F12782/100)</f>
        <v/>
      </c>
      <c r="I12782" t="n">
        <v>215</v>
      </c>
      <c r="J12782" t="n">
        <v>1</v>
      </c>
      <c r="K12782" t="n">
        <v>207</v>
      </c>
      <c r="L12782" t="n">
        <v>1</v>
      </c>
      <c r="M12782" t="n">
        <v>0</v>
      </c>
      <c r="O12782" t="n">
        <v>0</v>
      </c>
      <c r="P12782" t="n">
        <v>0</v>
      </c>
      <c r="Q12782" t="n">
        <v>0</v>
      </c>
      <c r="R12782" t="n">
        <v>23</v>
      </c>
      <c r="S12782" t="n">
        <v>0</v>
      </c>
      <c r="T12782" t="n">
        <v>184</v>
      </c>
    </row>
    <row r="12783">
      <c r="A12783" s="8" t="n">
        <v>46233</v>
      </c>
      <c r="B12783" t="inlineStr">
        <is>
          <t>B6</t>
        </is>
      </c>
      <c r="C12783" s="9">
        <f>_xlfn.XLOOKUP(B12783,Carriers[Code],Carriers[Airline])</f>
        <v/>
      </c>
      <c r="D12783" t="n">
        <v>993</v>
      </c>
      <c r="E12783" t="inlineStr">
        <is>
          <t>DEN</t>
        </is>
      </c>
      <c r="F12783" s="10" t="n">
        <v>1959</v>
      </c>
      <c r="G12783" t="inlineStr">
        <is>
          <t>1900-1959</t>
        </is>
      </c>
      <c r="H12783" s="9">
        <f>INT(F12783/100)</f>
        <v/>
      </c>
      <c r="I12783" t="n">
        <v>36</v>
      </c>
      <c r="J12783" t="n">
        <v>1</v>
      </c>
      <c r="K12783" t="n">
        <v>26</v>
      </c>
      <c r="L12783" t="n">
        <v>1</v>
      </c>
      <c r="M12783" t="n">
        <v>0</v>
      </c>
      <c r="O12783" t="n">
        <v>0</v>
      </c>
      <c r="P12783" t="n">
        <v>26</v>
      </c>
      <c r="Q12783" t="n">
        <v>0</v>
      </c>
      <c r="R12783" t="n">
        <v>0</v>
      </c>
      <c r="S12783" t="n">
        <v>0</v>
      </c>
      <c r="T12783" t="n">
        <v>0</v>
      </c>
    </row>
    <row r="12784">
      <c r="A12784" s="8" t="n">
        <v>46233</v>
      </c>
      <c r="B12784" t="inlineStr">
        <is>
          <t>WN</t>
        </is>
      </c>
      <c r="C12784" s="9">
        <f>_xlfn.XLOOKUP(B12784,Carriers[Code],Carriers[Airline])</f>
        <v/>
      </c>
      <c r="D12784" t="n">
        <v>2338</v>
      </c>
      <c r="E12784" t="inlineStr">
        <is>
          <t>BNA</t>
        </is>
      </c>
      <c r="F12784" s="10" t="n">
        <v>2000</v>
      </c>
      <c r="G12784" t="inlineStr">
        <is>
          <t>2000-2059</t>
        </is>
      </c>
      <c r="H12784" s="9">
        <f>INT(F12784/100)</f>
        <v/>
      </c>
      <c r="I12784" t="n">
        <v>130</v>
      </c>
      <c r="J12784" t="n">
        <v>1</v>
      </c>
      <c r="K12784" t="n">
        <v>106</v>
      </c>
      <c r="L12784" t="n">
        <v>1</v>
      </c>
      <c r="M12784" t="n">
        <v>0</v>
      </c>
      <c r="O12784" t="n">
        <v>0</v>
      </c>
      <c r="P12784" t="n">
        <v>1</v>
      </c>
      <c r="Q12784" t="n">
        <v>0</v>
      </c>
      <c r="R12784" t="n">
        <v>0</v>
      </c>
      <c r="S12784" t="n">
        <v>0</v>
      </c>
      <c r="T12784" t="n">
        <v>105</v>
      </c>
    </row>
    <row r="12785">
      <c r="A12785" s="8" t="n">
        <v>46233</v>
      </c>
      <c r="B12785" t="inlineStr">
        <is>
          <t>YX</t>
        </is>
      </c>
      <c r="C12785" s="9">
        <f>_xlfn.XLOOKUP(B12785,Carriers[Code],Carriers[Airline])</f>
        <v/>
      </c>
      <c r="D12785" t="n">
        <v>4397</v>
      </c>
      <c r="E12785" t="inlineStr">
        <is>
          <t>LGA</t>
        </is>
      </c>
      <c r="F12785" s="10" t="n">
        <v>2000</v>
      </c>
      <c r="G12785" t="inlineStr">
        <is>
          <t>2000-2059</t>
        </is>
      </c>
      <c r="H12785" s="9">
        <f>INT(F12785/100)</f>
        <v/>
      </c>
      <c r="I12785" t="n">
        <v>27</v>
      </c>
      <c r="J12785" t="n">
        <v>1</v>
      </c>
      <c r="K12785" t="n">
        <v>10</v>
      </c>
      <c r="L12785" t="n">
        <v>0</v>
      </c>
      <c r="M12785" t="n">
        <v>0</v>
      </c>
      <c r="O12785" t="n">
        <v>0</v>
      </c>
    </row>
    <row r="12786">
      <c r="A12786" s="8" t="n">
        <v>46233</v>
      </c>
      <c r="B12786" t="inlineStr">
        <is>
          <t>YX</t>
        </is>
      </c>
      <c r="C12786" s="9">
        <f>_xlfn.XLOOKUP(B12786,Carriers[Code],Carriers[Airline])</f>
        <v/>
      </c>
      <c r="D12786" t="n">
        <v>5849</v>
      </c>
      <c r="E12786" t="inlineStr">
        <is>
          <t>LGA</t>
        </is>
      </c>
      <c r="F12786" s="10" t="n">
        <v>2000</v>
      </c>
      <c r="G12786" t="inlineStr">
        <is>
          <t>2000-2059</t>
        </is>
      </c>
      <c r="H12786" s="9">
        <f>INT(F12786/100)</f>
        <v/>
      </c>
      <c r="I12786" t="n">
        <v>151</v>
      </c>
      <c r="J12786" t="n">
        <v>1</v>
      </c>
      <c r="K12786" t="n">
        <v>127</v>
      </c>
      <c r="L12786" t="n">
        <v>1</v>
      </c>
      <c r="M12786" t="n">
        <v>0</v>
      </c>
      <c r="O12786" t="n">
        <v>0</v>
      </c>
      <c r="P12786" t="n">
        <v>0</v>
      </c>
      <c r="Q12786" t="n">
        <v>0</v>
      </c>
      <c r="R12786" t="n">
        <v>0</v>
      </c>
      <c r="S12786" t="n">
        <v>0</v>
      </c>
      <c r="T12786" t="n">
        <v>127</v>
      </c>
    </row>
    <row r="12787">
      <c r="A12787" s="8" t="n">
        <v>46233</v>
      </c>
      <c r="B12787" t="inlineStr">
        <is>
          <t>DL</t>
        </is>
      </c>
      <c r="C12787" s="9">
        <f>_xlfn.XLOOKUP(B12787,Carriers[Code],Carriers[Airline])</f>
        <v/>
      </c>
      <c r="D12787" t="n">
        <v>817</v>
      </c>
      <c r="E12787" t="inlineStr">
        <is>
          <t>RDU</t>
        </is>
      </c>
      <c r="F12787" s="10" t="n">
        <v>2005</v>
      </c>
      <c r="G12787" t="inlineStr">
        <is>
          <t>2000-2059</t>
        </is>
      </c>
      <c r="H12787" s="9">
        <f>INT(F12787/100)</f>
        <v/>
      </c>
      <c r="I12787" t="n">
        <v>-1</v>
      </c>
      <c r="J12787" t="n">
        <v>0</v>
      </c>
      <c r="K12787" t="n">
        <v>-24</v>
      </c>
      <c r="L12787" t="n">
        <v>0</v>
      </c>
      <c r="M12787" t="n">
        <v>0</v>
      </c>
      <c r="O12787" t="n">
        <v>0</v>
      </c>
    </row>
    <row r="12788">
      <c r="A12788" s="8" t="n">
        <v>46233</v>
      </c>
      <c r="B12788" t="inlineStr">
        <is>
          <t>YX</t>
        </is>
      </c>
      <c r="C12788" s="9">
        <f>_xlfn.XLOOKUP(B12788,Carriers[Code],Carriers[Airline])</f>
        <v/>
      </c>
      <c r="D12788" t="n">
        <v>4616</v>
      </c>
      <c r="E12788" t="inlineStr">
        <is>
          <t>BUF</t>
        </is>
      </c>
      <c r="F12788" s="10" t="n">
        <v>2005</v>
      </c>
      <c r="G12788" t="inlineStr">
        <is>
          <t>2000-2059</t>
        </is>
      </c>
      <c r="H12788" s="9">
        <f>INT(F12788/100)</f>
        <v/>
      </c>
      <c r="I12788" t="n">
        <v>36</v>
      </c>
      <c r="J12788" t="n">
        <v>1</v>
      </c>
      <c r="K12788" t="n">
        <v>23</v>
      </c>
      <c r="L12788" t="n">
        <v>1</v>
      </c>
      <c r="M12788" t="n">
        <v>0</v>
      </c>
      <c r="O12788" t="n">
        <v>0</v>
      </c>
      <c r="P12788" t="n">
        <v>0</v>
      </c>
      <c r="Q12788" t="n">
        <v>0</v>
      </c>
      <c r="R12788" t="n">
        <v>0</v>
      </c>
      <c r="S12788" t="n">
        <v>0</v>
      </c>
      <c r="T12788" t="n">
        <v>23</v>
      </c>
    </row>
    <row r="12789">
      <c r="A12789" s="8" t="n">
        <v>46233</v>
      </c>
      <c r="B12789" t="inlineStr">
        <is>
          <t>YX</t>
        </is>
      </c>
      <c r="C12789" s="9">
        <f>_xlfn.XLOOKUP(B12789,Carriers[Code],Carriers[Airline])</f>
        <v/>
      </c>
      <c r="D12789" t="n">
        <v>5666</v>
      </c>
      <c r="E12789" t="inlineStr">
        <is>
          <t>DCA</t>
        </is>
      </c>
      <c r="F12789" s="10" t="n">
        <v>2005</v>
      </c>
      <c r="G12789" t="inlineStr">
        <is>
          <t>2000-2059</t>
        </is>
      </c>
      <c r="H12789" s="9">
        <f>INT(F12789/100)</f>
        <v/>
      </c>
      <c r="I12789" t="n">
        <v>103</v>
      </c>
      <c r="J12789" t="n">
        <v>1</v>
      </c>
      <c r="K12789" t="n">
        <v>74</v>
      </c>
      <c r="L12789" t="n">
        <v>1</v>
      </c>
      <c r="M12789" t="n">
        <v>0</v>
      </c>
      <c r="O12789" t="n">
        <v>0</v>
      </c>
      <c r="P12789" t="n">
        <v>0</v>
      </c>
      <c r="Q12789" t="n">
        <v>0</v>
      </c>
      <c r="R12789" t="n">
        <v>0</v>
      </c>
      <c r="S12789" t="n">
        <v>0</v>
      </c>
      <c r="T12789" t="n">
        <v>74</v>
      </c>
    </row>
    <row r="12790">
      <c r="A12790" s="8" t="n">
        <v>46233</v>
      </c>
      <c r="B12790" t="inlineStr">
        <is>
          <t>B6</t>
        </is>
      </c>
      <c r="C12790" s="9">
        <f>_xlfn.XLOOKUP(B12790,Carriers[Code],Carriers[Airline])</f>
        <v/>
      </c>
      <c r="D12790" t="n">
        <v>455</v>
      </c>
      <c r="E12790" t="inlineStr">
        <is>
          <t>DCA</t>
        </is>
      </c>
      <c r="F12790" s="10" t="n">
        <v>2006</v>
      </c>
      <c r="G12790" t="inlineStr">
        <is>
          <t>2000-2059</t>
        </is>
      </c>
      <c r="H12790" s="9">
        <f>INT(F12790/100)</f>
        <v/>
      </c>
      <c r="I12790" t="n">
        <v>150</v>
      </c>
      <c r="J12790" t="n">
        <v>1</v>
      </c>
      <c r="K12790" t="n">
        <v>131</v>
      </c>
      <c r="L12790" t="n">
        <v>1</v>
      </c>
      <c r="M12790" t="n">
        <v>0</v>
      </c>
      <c r="O12790" t="n">
        <v>0</v>
      </c>
      <c r="P12790" t="n">
        <v>1</v>
      </c>
      <c r="Q12790" t="n">
        <v>0</v>
      </c>
      <c r="R12790" t="n">
        <v>0</v>
      </c>
      <c r="S12790" t="n">
        <v>0</v>
      </c>
      <c r="T12790" t="n">
        <v>130</v>
      </c>
    </row>
    <row r="12791">
      <c r="A12791" s="8" t="n">
        <v>46233</v>
      </c>
      <c r="B12791" t="inlineStr">
        <is>
          <t>YX</t>
        </is>
      </c>
      <c r="C12791" s="9">
        <f>_xlfn.XLOOKUP(B12791,Carriers[Code],Carriers[Airline])</f>
        <v/>
      </c>
      <c r="D12791" t="n">
        <v>5679</v>
      </c>
      <c r="E12791" t="inlineStr">
        <is>
          <t>PIT</t>
        </is>
      </c>
      <c r="F12791" s="10" t="n">
        <v>2010</v>
      </c>
      <c r="G12791" t="inlineStr">
        <is>
          <t>2000-2059</t>
        </is>
      </c>
      <c r="H12791" s="9">
        <f>INT(F12791/100)</f>
        <v/>
      </c>
      <c r="I12791" t="n">
        <v>116</v>
      </c>
      <c r="J12791" t="n">
        <v>1</v>
      </c>
      <c r="K12791" t="n">
        <v>90</v>
      </c>
      <c r="L12791" t="n">
        <v>1</v>
      </c>
      <c r="M12791" t="n">
        <v>0</v>
      </c>
      <c r="O12791" t="n">
        <v>0</v>
      </c>
      <c r="P12791" t="n">
        <v>10</v>
      </c>
      <c r="Q12791" t="n">
        <v>0</v>
      </c>
      <c r="R12791" t="n">
        <v>0</v>
      </c>
      <c r="S12791" t="n">
        <v>0</v>
      </c>
      <c r="T12791" t="n">
        <v>80</v>
      </c>
    </row>
    <row r="12792">
      <c r="A12792" s="8" t="n">
        <v>46233</v>
      </c>
      <c r="B12792" t="inlineStr">
        <is>
          <t>DL</t>
        </is>
      </c>
      <c r="C12792" s="9">
        <f>_xlfn.XLOOKUP(B12792,Carriers[Code],Carriers[Airline])</f>
        <v/>
      </c>
      <c r="D12792" t="n">
        <v>2234</v>
      </c>
      <c r="E12792" t="inlineStr">
        <is>
          <t>TPA</t>
        </is>
      </c>
      <c r="F12792" s="10" t="n">
        <v>2015</v>
      </c>
      <c r="G12792" t="inlineStr">
        <is>
          <t>2000-2059</t>
        </is>
      </c>
      <c r="H12792" s="9">
        <f>INT(F12792/100)</f>
        <v/>
      </c>
      <c r="I12792" t="n">
        <v>-10</v>
      </c>
      <c r="J12792" t="n">
        <v>0</v>
      </c>
      <c r="K12792" t="n">
        <v>-25</v>
      </c>
      <c r="L12792" t="n">
        <v>0</v>
      </c>
      <c r="M12792" t="n">
        <v>0</v>
      </c>
      <c r="O12792" t="n">
        <v>0</v>
      </c>
    </row>
    <row r="12793">
      <c r="A12793" s="8" t="n">
        <v>46233</v>
      </c>
      <c r="B12793" t="inlineStr">
        <is>
          <t>UA</t>
        </is>
      </c>
      <c r="C12793" s="9">
        <f>_xlfn.XLOOKUP(B12793,Carriers[Code],Carriers[Airline])</f>
        <v/>
      </c>
      <c r="D12793" t="n">
        <v>2229</v>
      </c>
      <c r="E12793" t="inlineStr">
        <is>
          <t>ORD</t>
        </is>
      </c>
      <c r="F12793" s="10" t="n">
        <v>2015</v>
      </c>
      <c r="G12793" t="inlineStr">
        <is>
          <t>2000-2059</t>
        </is>
      </c>
      <c r="H12793" s="9">
        <f>INT(F12793/100)</f>
        <v/>
      </c>
      <c r="I12793" t="n">
        <v>86</v>
      </c>
      <c r="J12793" t="n">
        <v>1</v>
      </c>
      <c r="K12793" t="n">
        <v>69</v>
      </c>
      <c r="L12793" t="n">
        <v>1</v>
      </c>
      <c r="M12793" t="n">
        <v>0</v>
      </c>
      <c r="O12793" t="n">
        <v>0</v>
      </c>
      <c r="P12793" t="n">
        <v>4</v>
      </c>
      <c r="Q12793" t="n">
        <v>0</v>
      </c>
      <c r="R12793" t="n">
        <v>0</v>
      </c>
      <c r="S12793" t="n">
        <v>0</v>
      </c>
      <c r="T12793" t="n">
        <v>65</v>
      </c>
    </row>
    <row r="12794">
      <c r="A12794" s="8" t="n">
        <v>46233</v>
      </c>
      <c r="B12794" t="inlineStr">
        <is>
          <t>DL</t>
        </is>
      </c>
      <c r="C12794" s="9">
        <f>_xlfn.XLOOKUP(B12794,Carriers[Code],Carriers[Airline])</f>
        <v/>
      </c>
      <c r="D12794" t="n">
        <v>1513</v>
      </c>
      <c r="E12794" t="inlineStr">
        <is>
          <t>MCO</t>
        </is>
      </c>
      <c r="F12794" s="10" t="n">
        <v>2016</v>
      </c>
      <c r="G12794" t="inlineStr">
        <is>
          <t>2000-2059</t>
        </is>
      </c>
      <c r="H12794" s="9">
        <f>INT(F12794/100)</f>
        <v/>
      </c>
      <c r="I12794" t="n">
        <v>9</v>
      </c>
      <c r="J12794" t="n">
        <v>0</v>
      </c>
      <c r="K12794" t="n">
        <v>-24</v>
      </c>
      <c r="L12794" t="n">
        <v>0</v>
      </c>
      <c r="M12794" t="n">
        <v>0</v>
      </c>
      <c r="O12794" t="n">
        <v>0</v>
      </c>
    </row>
    <row r="12795">
      <c r="A12795" s="8" t="n">
        <v>46233</v>
      </c>
      <c r="B12795" t="inlineStr">
        <is>
          <t>UA</t>
        </is>
      </c>
      <c r="C12795" s="9">
        <f>_xlfn.XLOOKUP(B12795,Carriers[Code],Carriers[Airline])</f>
        <v/>
      </c>
      <c r="D12795" t="n">
        <v>2107</v>
      </c>
      <c r="E12795" t="inlineStr">
        <is>
          <t>SFO</t>
        </is>
      </c>
      <c r="F12795" s="10" t="n">
        <v>2020</v>
      </c>
      <c r="G12795" t="inlineStr">
        <is>
          <t>2000-2059</t>
        </is>
      </c>
      <c r="H12795" s="9">
        <f>INT(F12795/100)</f>
        <v/>
      </c>
      <c r="I12795" t="n">
        <v>6</v>
      </c>
      <c r="J12795" t="n">
        <v>0</v>
      </c>
      <c r="K12795" t="n">
        <v>0</v>
      </c>
      <c r="L12795" t="n">
        <v>0</v>
      </c>
      <c r="M12795" t="n">
        <v>0</v>
      </c>
      <c r="O12795" t="n">
        <v>0</v>
      </c>
    </row>
    <row r="12796">
      <c r="A12796" s="8" t="n">
        <v>46233</v>
      </c>
      <c r="B12796" t="inlineStr">
        <is>
          <t>MQ</t>
        </is>
      </c>
      <c r="C12796" s="9">
        <f>_xlfn.XLOOKUP(B12796,Carriers[Code],Carriers[Airline])</f>
        <v/>
      </c>
      <c r="D12796" t="n">
        <v>4047</v>
      </c>
      <c r="E12796" t="inlineStr">
        <is>
          <t>DCA</t>
        </is>
      </c>
      <c r="F12796" s="10" t="n">
        <v>2022</v>
      </c>
      <c r="G12796" t="inlineStr">
        <is>
          <t>2000-2059</t>
        </is>
      </c>
      <c r="H12796" s="9">
        <f>INT(F12796/100)</f>
        <v/>
      </c>
      <c r="I12796" t="n">
        <v>77</v>
      </c>
      <c r="J12796" t="n">
        <v>1</v>
      </c>
      <c r="K12796" t="n">
        <v>47</v>
      </c>
      <c r="L12796" t="n">
        <v>1</v>
      </c>
      <c r="M12796" t="n">
        <v>0</v>
      </c>
      <c r="O12796" t="n">
        <v>0</v>
      </c>
      <c r="P12796" t="n">
        <v>0</v>
      </c>
      <c r="Q12796" t="n">
        <v>0</v>
      </c>
      <c r="R12796" t="n">
        <v>0</v>
      </c>
      <c r="S12796" t="n">
        <v>0</v>
      </c>
      <c r="T12796" t="n">
        <v>47</v>
      </c>
    </row>
    <row r="12797">
      <c r="A12797" s="8" t="n">
        <v>46233</v>
      </c>
      <c r="B12797" t="inlineStr">
        <is>
          <t>YX</t>
        </is>
      </c>
      <c r="C12797" s="9">
        <f>_xlfn.XLOOKUP(B12797,Carriers[Code],Carriers[Airline])</f>
        <v/>
      </c>
      <c r="D12797" t="n">
        <v>4692</v>
      </c>
      <c r="E12797" t="inlineStr">
        <is>
          <t>MSN</t>
        </is>
      </c>
      <c r="F12797" s="10" t="n">
        <v>2023</v>
      </c>
      <c r="G12797" t="inlineStr">
        <is>
          <t>2000-2059</t>
        </is>
      </c>
      <c r="H12797" s="9">
        <f>INT(F12797/100)</f>
        <v/>
      </c>
      <c r="I12797" t="n">
        <v>108</v>
      </c>
      <c r="J12797" t="n">
        <v>1</v>
      </c>
      <c r="K12797" t="n">
        <v>90</v>
      </c>
      <c r="L12797" t="n">
        <v>1</v>
      </c>
      <c r="M12797" t="n">
        <v>0</v>
      </c>
      <c r="O12797" t="n">
        <v>0</v>
      </c>
      <c r="P12797" t="n">
        <v>0</v>
      </c>
      <c r="Q12797" t="n">
        <v>0</v>
      </c>
      <c r="R12797" t="n">
        <v>0</v>
      </c>
      <c r="S12797" t="n">
        <v>0</v>
      </c>
      <c r="T12797" t="n">
        <v>90</v>
      </c>
    </row>
    <row r="12798">
      <c r="A12798" s="8" t="n">
        <v>46233</v>
      </c>
      <c r="B12798" t="inlineStr">
        <is>
          <t>B6</t>
        </is>
      </c>
      <c r="C12798" s="9">
        <f>_xlfn.XLOOKUP(B12798,Carriers[Code],Carriers[Airline])</f>
        <v/>
      </c>
      <c r="D12798" t="n">
        <v>387</v>
      </c>
      <c r="E12798" t="inlineStr">
        <is>
          <t>LAX</t>
        </is>
      </c>
      <c r="F12798" s="10" t="n">
        <v>2025</v>
      </c>
      <c r="G12798" t="inlineStr">
        <is>
          <t>2000-2059</t>
        </is>
      </c>
      <c r="H12798" s="9">
        <f>INT(F12798/100)</f>
        <v/>
      </c>
      <c r="I12798" t="n">
        <v>75</v>
      </c>
      <c r="J12798" t="n">
        <v>1</v>
      </c>
      <c r="K12798" t="n">
        <v>55</v>
      </c>
      <c r="L12798" t="n">
        <v>1</v>
      </c>
      <c r="M12798" t="n">
        <v>0</v>
      </c>
      <c r="O12798" t="n">
        <v>0</v>
      </c>
      <c r="P12798" t="n">
        <v>2</v>
      </c>
      <c r="Q12798" t="n">
        <v>0</v>
      </c>
      <c r="R12798" t="n">
        <v>0</v>
      </c>
      <c r="S12798" t="n">
        <v>0</v>
      </c>
      <c r="T12798" t="n">
        <v>53</v>
      </c>
    </row>
    <row r="12799">
      <c r="A12799" s="8" t="n">
        <v>46233</v>
      </c>
      <c r="B12799" t="inlineStr">
        <is>
          <t>YX</t>
        </is>
      </c>
      <c r="C12799" s="9">
        <f>_xlfn.XLOOKUP(B12799,Carriers[Code],Carriers[Airline])</f>
        <v/>
      </c>
      <c r="D12799" t="n">
        <v>5610</v>
      </c>
      <c r="E12799" t="inlineStr">
        <is>
          <t>PHL</t>
        </is>
      </c>
      <c r="F12799" s="10" t="n">
        <v>2025</v>
      </c>
      <c r="G12799" t="inlineStr">
        <is>
          <t>2000-2059</t>
        </is>
      </c>
      <c r="H12799" s="9">
        <f>INT(F12799/100)</f>
        <v/>
      </c>
      <c r="I12799" t="n">
        <v>147</v>
      </c>
      <c r="J12799" t="n">
        <v>1</v>
      </c>
      <c r="K12799" t="n">
        <v>123</v>
      </c>
      <c r="L12799" t="n">
        <v>1</v>
      </c>
      <c r="M12799" t="n">
        <v>0</v>
      </c>
      <c r="O12799" t="n">
        <v>0</v>
      </c>
      <c r="P12799" t="n">
        <v>123</v>
      </c>
      <c r="Q12799" t="n">
        <v>0</v>
      </c>
      <c r="R12799" t="n">
        <v>0</v>
      </c>
      <c r="S12799" t="n">
        <v>0</v>
      </c>
      <c r="T12799" t="n">
        <v>0</v>
      </c>
    </row>
    <row r="12800">
      <c r="A12800" s="8" t="n">
        <v>46233</v>
      </c>
      <c r="B12800" t="inlineStr">
        <is>
          <t>UA</t>
        </is>
      </c>
      <c r="C12800" s="9">
        <f>_xlfn.XLOOKUP(B12800,Carriers[Code],Carriers[Airline])</f>
        <v/>
      </c>
      <c r="D12800" t="n">
        <v>2060</v>
      </c>
      <c r="E12800" t="inlineStr">
        <is>
          <t>EWR</t>
        </is>
      </c>
      <c r="F12800" s="10" t="n">
        <v>2027</v>
      </c>
      <c r="G12800" t="inlineStr">
        <is>
          <t>2000-2059</t>
        </is>
      </c>
      <c r="H12800" s="9">
        <f>INT(F12800/100)</f>
        <v/>
      </c>
      <c r="I12800" t="n">
        <v>3</v>
      </c>
      <c r="J12800" t="n">
        <v>0</v>
      </c>
      <c r="K12800" t="n">
        <v>-7</v>
      </c>
      <c r="L12800" t="n">
        <v>0</v>
      </c>
      <c r="M12800" t="n">
        <v>0</v>
      </c>
      <c r="O12800" t="n">
        <v>0</v>
      </c>
    </row>
    <row r="12801">
      <c r="A12801" s="8" t="n">
        <v>46233</v>
      </c>
      <c r="B12801" t="inlineStr">
        <is>
          <t>DL</t>
        </is>
      </c>
      <c r="C12801" s="9">
        <f>_xlfn.XLOOKUP(B12801,Carriers[Code],Carriers[Airline])</f>
        <v/>
      </c>
      <c r="D12801" t="n">
        <v>321</v>
      </c>
      <c r="E12801" t="inlineStr">
        <is>
          <t>LAX</t>
        </is>
      </c>
      <c r="F12801" s="10" t="n">
        <v>2030</v>
      </c>
      <c r="G12801" t="inlineStr">
        <is>
          <t>2000-2059</t>
        </is>
      </c>
      <c r="H12801" s="9">
        <f>INT(F12801/100)</f>
        <v/>
      </c>
      <c r="I12801" t="n">
        <v>14</v>
      </c>
      <c r="J12801" t="n">
        <v>0</v>
      </c>
      <c r="K12801" t="n">
        <v>-12</v>
      </c>
      <c r="L12801" t="n">
        <v>0</v>
      </c>
      <c r="M12801" t="n">
        <v>0</v>
      </c>
      <c r="O12801" t="n">
        <v>0</v>
      </c>
    </row>
    <row r="12802">
      <c r="A12802" s="8" t="n">
        <v>46233</v>
      </c>
      <c r="B12802" t="inlineStr">
        <is>
          <t>YX</t>
        </is>
      </c>
      <c r="C12802" s="9">
        <f>_xlfn.XLOOKUP(B12802,Carriers[Code],Carriers[Airline])</f>
        <v/>
      </c>
      <c r="D12802" t="n">
        <v>4715</v>
      </c>
      <c r="E12802" t="inlineStr">
        <is>
          <t>MDT</t>
        </is>
      </c>
      <c r="F12802" s="10" t="n">
        <v>2030</v>
      </c>
      <c r="G12802" t="inlineStr">
        <is>
          <t>2000-2059</t>
        </is>
      </c>
      <c r="H12802" s="9">
        <f>INT(F12802/100)</f>
        <v/>
      </c>
      <c r="I12802" t="n">
        <v>18</v>
      </c>
      <c r="J12802" t="n">
        <v>1</v>
      </c>
      <c r="K12802" t="n">
        <v>17</v>
      </c>
      <c r="L12802" t="n">
        <v>1</v>
      </c>
      <c r="M12802" t="n">
        <v>0</v>
      </c>
      <c r="O12802" t="n">
        <v>0</v>
      </c>
      <c r="P12802" t="n">
        <v>0</v>
      </c>
      <c r="Q12802" t="n">
        <v>0</v>
      </c>
      <c r="R12802" t="n">
        <v>0</v>
      </c>
      <c r="S12802" t="n">
        <v>0</v>
      </c>
      <c r="T12802" t="n">
        <v>17</v>
      </c>
    </row>
    <row r="12803">
      <c r="A12803" s="8" t="n">
        <v>46233</v>
      </c>
      <c r="B12803" t="inlineStr">
        <is>
          <t>B6</t>
        </is>
      </c>
      <c r="C12803" s="9">
        <f>_xlfn.XLOOKUP(B12803,Carriers[Code],Carriers[Airline])</f>
        <v/>
      </c>
      <c r="D12803" t="n">
        <v>1337</v>
      </c>
      <c r="E12803" t="inlineStr">
        <is>
          <t>DTW</t>
        </is>
      </c>
      <c r="F12803" s="10" t="n">
        <v>2033</v>
      </c>
      <c r="G12803" t="inlineStr">
        <is>
          <t>2000-2059</t>
        </is>
      </c>
      <c r="H12803" s="9">
        <f>INT(F12803/100)</f>
        <v/>
      </c>
      <c r="I12803" t="n">
        <v>48</v>
      </c>
      <c r="J12803" t="n">
        <v>1</v>
      </c>
      <c r="K12803" t="n">
        <v>29</v>
      </c>
      <c r="L12803" t="n">
        <v>1</v>
      </c>
      <c r="M12803" t="n">
        <v>0</v>
      </c>
      <c r="O12803" t="n">
        <v>0</v>
      </c>
      <c r="P12803" t="n">
        <v>0</v>
      </c>
      <c r="Q12803" t="n">
        <v>0</v>
      </c>
      <c r="R12803" t="n">
        <v>0</v>
      </c>
      <c r="S12803" t="n">
        <v>0</v>
      </c>
      <c r="T12803" t="n">
        <v>29</v>
      </c>
    </row>
    <row r="12804">
      <c r="A12804" s="8" t="n">
        <v>46233</v>
      </c>
      <c r="B12804" t="inlineStr">
        <is>
          <t>YX</t>
        </is>
      </c>
      <c r="C12804" s="9">
        <f>_xlfn.XLOOKUP(B12804,Carriers[Code],Carriers[Airline])</f>
        <v/>
      </c>
      <c r="D12804" t="n">
        <v>5593</v>
      </c>
      <c r="E12804" t="inlineStr">
        <is>
          <t>JAX</t>
        </is>
      </c>
      <c r="F12804" s="10" t="n">
        <v>2035</v>
      </c>
      <c r="G12804" t="inlineStr">
        <is>
          <t>2000-2059</t>
        </is>
      </c>
      <c r="H12804" s="9">
        <f>INT(F12804/100)</f>
        <v/>
      </c>
      <c r="I12804" t="n">
        <v>110</v>
      </c>
      <c r="J12804" t="n">
        <v>1</v>
      </c>
      <c r="K12804" t="n">
        <v>75</v>
      </c>
      <c r="L12804" t="n">
        <v>1</v>
      </c>
      <c r="M12804" t="n">
        <v>0</v>
      </c>
      <c r="O12804" t="n">
        <v>0</v>
      </c>
      <c r="P12804" t="n">
        <v>0</v>
      </c>
      <c r="Q12804" t="n">
        <v>0</v>
      </c>
      <c r="R12804" t="n">
        <v>0</v>
      </c>
      <c r="S12804" t="n">
        <v>0</v>
      </c>
      <c r="T12804" t="n">
        <v>75</v>
      </c>
    </row>
    <row r="12805">
      <c r="A12805" s="8" t="n">
        <v>46233</v>
      </c>
      <c r="B12805" t="inlineStr">
        <is>
          <t>YX</t>
        </is>
      </c>
      <c r="C12805" s="9">
        <f>_xlfn.XLOOKUP(B12805,Carriers[Code],Carriers[Airline])</f>
        <v/>
      </c>
      <c r="D12805" t="n">
        <v>5851</v>
      </c>
      <c r="E12805" t="inlineStr">
        <is>
          <t>BWI</t>
        </is>
      </c>
      <c r="F12805" s="10" t="n">
        <v>2035</v>
      </c>
      <c r="G12805" t="inlineStr">
        <is>
          <t>2000-2059</t>
        </is>
      </c>
      <c r="H12805" s="9">
        <f>INT(F12805/100)</f>
        <v/>
      </c>
      <c r="I12805" t="n">
        <v>95</v>
      </c>
      <c r="J12805" t="n">
        <v>1</v>
      </c>
      <c r="K12805" t="n">
        <v>59</v>
      </c>
      <c r="L12805" t="n">
        <v>1</v>
      </c>
      <c r="M12805" t="n">
        <v>0</v>
      </c>
      <c r="O12805" t="n">
        <v>0</v>
      </c>
      <c r="P12805" t="n">
        <v>0</v>
      </c>
      <c r="Q12805" t="n">
        <v>0</v>
      </c>
      <c r="R12805" t="n">
        <v>0</v>
      </c>
      <c r="S12805" t="n">
        <v>0</v>
      </c>
      <c r="T12805" t="n">
        <v>59</v>
      </c>
    </row>
    <row r="12806">
      <c r="A12806" s="8" t="n">
        <v>46233</v>
      </c>
      <c r="B12806" t="inlineStr">
        <is>
          <t>B6</t>
        </is>
      </c>
      <c r="C12806" s="9">
        <f>_xlfn.XLOOKUP(B12806,Carriers[Code],Carriers[Airline])</f>
        <v/>
      </c>
      <c r="D12806" t="n">
        <v>1785</v>
      </c>
      <c r="E12806" t="inlineStr">
        <is>
          <t>PIT</t>
        </is>
      </c>
      <c r="F12806" s="10" t="n">
        <v>2038</v>
      </c>
      <c r="G12806" t="inlineStr">
        <is>
          <t>2000-2059</t>
        </is>
      </c>
      <c r="H12806" s="9">
        <f>INT(F12806/100)</f>
        <v/>
      </c>
      <c r="I12806" t="n">
        <v>2</v>
      </c>
      <c r="J12806" t="n">
        <v>0</v>
      </c>
      <c r="K12806" t="n">
        <v>6</v>
      </c>
      <c r="L12806" t="n">
        <v>0</v>
      </c>
      <c r="M12806" t="n">
        <v>0</v>
      </c>
      <c r="O12806" t="n">
        <v>0</v>
      </c>
    </row>
    <row r="12807">
      <c r="A12807" s="8" t="n">
        <v>46233</v>
      </c>
      <c r="B12807" t="inlineStr">
        <is>
          <t>B6</t>
        </is>
      </c>
      <c r="C12807" s="9">
        <f>_xlfn.XLOOKUP(B12807,Carriers[Code],Carriers[Airline])</f>
        <v/>
      </c>
      <c r="D12807" t="n">
        <v>1117</v>
      </c>
      <c r="E12807" t="inlineStr">
        <is>
          <t>JFK</t>
        </is>
      </c>
      <c r="F12807" s="10" t="n">
        <v>2039</v>
      </c>
      <c r="G12807" t="inlineStr">
        <is>
          <t>2000-2059</t>
        </is>
      </c>
      <c r="H12807" s="9">
        <f>INT(F12807/100)</f>
        <v/>
      </c>
      <c r="I12807" t="n">
        <v>35</v>
      </c>
      <c r="J12807" t="n">
        <v>1</v>
      </c>
      <c r="K12807" t="n">
        <v>26</v>
      </c>
      <c r="L12807" t="n">
        <v>1</v>
      </c>
      <c r="M12807" t="n">
        <v>0</v>
      </c>
      <c r="O12807" t="n">
        <v>0</v>
      </c>
      <c r="P12807" t="n">
        <v>26</v>
      </c>
      <c r="Q12807" t="n">
        <v>0</v>
      </c>
      <c r="R12807" t="n">
        <v>0</v>
      </c>
      <c r="S12807" t="n">
        <v>0</v>
      </c>
      <c r="T12807" t="n">
        <v>0</v>
      </c>
    </row>
    <row r="12808">
      <c r="A12808" s="8" t="n">
        <v>46233</v>
      </c>
      <c r="B12808" t="inlineStr">
        <is>
          <t>UA</t>
        </is>
      </c>
      <c r="C12808" s="9">
        <f>_xlfn.XLOOKUP(B12808,Carriers[Code],Carriers[Airline])</f>
        <v/>
      </c>
      <c r="D12808" t="n">
        <v>2433</v>
      </c>
      <c r="E12808" t="inlineStr">
        <is>
          <t>DEN</t>
        </is>
      </c>
      <c r="F12808" s="10" t="n">
        <v>2039</v>
      </c>
      <c r="G12808" t="inlineStr">
        <is>
          <t>2000-2059</t>
        </is>
      </c>
      <c r="H12808" s="9">
        <f>INT(F12808/100)</f>
        <v/>
      </c>
      <c r="I12808" t="n">
        <v>15</v>
      </c>
      <c r="J12808" t="n">
        <v>1</v>
      </c>
      <c r="K12808" t="n">
        <v>-2</v>
      </c>
      <c r="L12808" t="n">
        <v>0</v>
      </c>
      <c r="M12808" t="n">
        <v>0</v>
      </c>
      <c r="O12808" t="n">
        <v>0</v>
      </c>
    </row>
    <row r="12809">
      <c r="A12809" s="8" t="n">
        <v>46233</v>
      </c>
      <c r="B12809" t="inlineStr">
        <is>
          <t>DL</t>
        </is>
      </c>
      <c r="C12809" s="9">
        <f>_xlfn.XLOOKUP(B12809,Carriers[Code],Carriers[Airline])</f>
        <v/>
      </c>
      <c r="D12809" t="n">
        <v>900</v>
      </c>
      <c r="E12809" t="inlineStr">
        <is>
          <t>ATL</t>
        </is>
      </c>
      <c r="F12809" s="10" t="n">
        <v>2040</v>
      </c>
      <c r="G12809" t="inlineStr">
        <is>
          <t>2000-2059</t>
        </is>
      </c>
      <c r="H12809" s="9">
        <f>INT(F12809/100)</f>
        <v/>
      </c>
      <c r="I12809" t="n">
        <v>54</v>
      </c>
      <c r="J12809" t="n">
        <v>1</v>
      </c>
      <c r="K12809" t="n">
        <v>4</v>
      </c>
      <c r="L12809" t="n">
        <v>0</v>
      </c>
      <c r="M12809" t="n">
        <v>0</v>
      </c>
      <c r="O12809" t="n">
        <v>0</v>
      </c>
    </row>
    <row r="12810">
      <c r="A12810" s="8" t="n">
        <v>46233</v>
      </c>
      <c r="B12810" t="inlineStr">
        <is>
          <t>DL</t>
        </is>
      </c>
      <c r="C12810" s="9">
        <f>_xlfn.XLOOKUP(B12810,Carriers[Code],Carriers[Airline])</f>
        <v/>
      </c>
      <c r="D12810" t="n">
        <v>2804</v>
      </c>
      <c r="E12810" t="inlineStr">
        <is>
          <t>ORD</t>
        </is>
      </c>
      <c r="F12810" s="10" t="n">
        <v>2045</v>
      </c>
      <c r="G12810" t="inlineStr">
        <is>
          <t>2000-2059</t>
        </is>
      </c>
      <c r="H12810" s="9">
        <f>INT(F12810/100)</f>
        <v/>
      </c>
      <c r="I12810" t="n">
        <v>61</v>
      </c>
      <c r="J12810" t="n">
        <v>1</v>
      </c>
      <c r="K12810" t="n">
        <v>48</v>
      </c>
      <c r="L12810" t="n">
        <v>1</v>
      </c>
      <c r="M12810" t="n">
        <v>0</v>
      </c>
      <c r="O12810" t="n">
        <v>0</v>
      </c>
      <c r="P12810" t="n">
        <v>0</v>
      </c>
      <c r="Q12810" t="n">
        <v>0</v>
      </c>
      <c r="R12810" t="n">
        <v>0</v>
      </c>
      <c r="S12810" t="n">
        <v>0</v>
      </c>
      <c r="T12810" t="n">
        <v>48</v>
      </c>
    </row>
    <row r="12811">
      <c r="A12811" s="8" t="n">
        <v>46233</v>
      </c>
      <c r="B12811" t="inlineStr">
        <is>
          <t>YX</t>
        </is>
      </c>
      <c r="C12811" s="9">
        <f>_xlfn.XLOOKUP(B12811,Carriers[Code],Carriers[Airline])</f>
        <v/>
      </c>
      <c r="D12811" t="n">
        <v>5801</v>
      </c>
      <c r="E12811" t="inlineStr">
        <is>
          <t>CVG</t>
        </is>
      </c>
      <c r="F12811" s="10" t="n">
        <v>2045</v>
      </c>
      <c r="G12811" t="inlineStr">
        <is>
          <t>2000-2059</t>
        </is>
      </c>
      <c r="H12811" s="9">
        <f>INT(F12811/100)</f>
        <v/>
      </c>
      <c r="I12811" t="n">
        <v>100</v>
      </c>
      <c r="J12811" t="n">
        <v>1</v>
      </c>
      <c r="K12811" t="n">
        <v>78</v>
      </c>
      <c r="L12811" t="n">
        <v>1</v>
      </c>
      <c r="M12811" t="n">
        <v>0</v>
      </c>
      <c r="O12811" t="n">
        <v>0</v>
      </c>
      <c r="P12811" t="n">
        <v>29</v>
      </c>
      <c r="Q12811" t="n">
        <v>0</v>
      </c>
      <c r="R12811" t="n">
        <v>0</v>
      </c>
      <c r="S12811" t="n">
        <v>0</v>
      </c>
      <c r="T12811" t="n">
        <v>49</v>
      </c>
    </row>
    <row r="12812">
      <c r="A12812" s="8" t="n">
        <v>46233</v>
      </c>
      <c r="B12812" t="inlineStr">
        <is>
          <t>B6</t>
        </is>
      </c>
      <c r="C12812" s="9">
        <f>_xlfn.XLOOKUP(B12812,Carriers[Code],Carriers[Airline])</f>
        <v/>
      </c>
      <c r="D12812" t="n">
        <v>2783</v>
      </c>
      <c r="E12812" t="inlineStr">
        <is>
          <t>RDU</t>
        </is>
      </c>
      <c r="F12812" s="10" t="n">
        <v>2054</v>
      </c>
      <c r="G12812" t="inlineStr">
        <is>
          <t>2000-2059</t>
        </is>
      </c>
      <c r="H12812" s="9">
        <f>INT(F12812/100)</f>
        <v/>
      </c>
      <c r="M12812" t="n">
        <v>1</v>
      </c>
      <c r="N12812" t="inlineStr">
        <is>
          <t>A</t>
        </is>
      </c>
      <c r="O12812" t="n">
        <v>0</v>
      </c>
    </row>
    <row r="12813">
      <c r="A12813" s="8" t="n">
        <v>46233</v>
      </c>
      <c r="B12813" t="inlineStr">
        <is>
          <t>B6</t>
        </is>
      </c>
      <c r="C12813" s="9">
        <f>_xlfn.XLOOKUP(B12813,Carriers[Code],Carriers[Airline])</f>
        <v/>
      </c>
      <c r="D12813" t="n">
        <v>206</v>
      </c>
      <c r="E12813" t="inlineStr">
        <is>
          <t>PQI</t>
        </is>
      </c>
      <c r="F12813" s="10" t="n">
        <v>2055</v>
      </c>
      <c r="G12813" t="inlineStr">
        <is>
          <t>2000-2059</t>
        </is>
      </c>
      <c r="H12813" s="9">
        <f>INT(F12813/100)</f>
        <v/>
      </c>
      <c r="I12813" t="n">
        <v>90</v>
      </c>
      <c r="J12813" t="n">
        <v>1</v>
      </c>
      <c r="K12813" t="n">
        <v>74</v>
      </c>
      <c r="L12813" t="n">
        <v>1</v>
      </c>
      <c r="M12813" t="n">
        <v>0</v>
      </c>
      <c r="O12813" t="n">
        <v>0</v>
      </c>
      <c r="P12813" t="n">
        <v>29</v>
      </c>
      <c r="Q12813" t="n">
        <v>0</v>
      </c>
      <c r="R12813" t="n">
        <v>0</v>
      </c>
      <c r="S12813" t="n">
        <v>0</v>
      </c>
      <c r="T12813" t="n">
        <v>45</v>
      </c>
    </row>
    <row r="12814">
      <c r="A12814" s="8" t="n">
        <v>46233</v>
      </c>
      <c r="B12814" t="inlineStr">
        <is>
          <t>B6</t>
        </is>
      </c>
      <c r="C12814" s="9">
        <f>_xlfn.XLOOKUP(B12814,Carriers[Code],Carriers[Airline])</f>
        <v/>
      </c>
      <c r="D12814" t="n">
        <v>413</v>
      </c>
      <c r="E12814" t="inlineStr">
        <is>
          <t>SFO</t>
        </is>
      </c>
      <c r="F12814" s="10" t="n">
        <v>2055</v>
      </c>
      <c r="G12814" t="inlineStr">
        <is>
          <t>2000-2059</t>
        </is>
      </c>
      <c r="H12814" s="9">
        <f>INT(F12814/100)</f>
        <v/>
      </c>
      <c r="I12814" t="n">
        <v>137</v>
      </c>
      <c r="J12814" t="n">
        <v>1</v>
      </c>
      <c r="K12814" t="n">
        <v>112</v>
      </c>
      <c r="L12814" t="n">
        <v>1</v>
      </c>
      <c r="M12814" t="n">
        <v>0</v>
      </c>
      <c r="O12814" t="n">
        <v>0</v>
      </c>
      <c r="P12814" t="n">
        <v>36</v>
      </c>
      <c r="Q12814" t="n">
        <v>0</v>
      </c>
      <c r="R12814" t="n">
        <v>0</v>
      </c>
      <c r="S12814" t="n">
        <v>0</v>
      </c>
      <c r="T12814" t="n">
        <v>76</v>
      </c>
    </row>
    <row r="12815">
      <c r="A12815" s="8" t="n">
        <v>46233</v>
      </c>
      <c r="B12815" t="inlineStr">
        <is>
          <t>DL</t>
        </is>
      </c>
      <c r="C12815" s="9">
        <f>_xlfn.XLOOKUP(B12815,Carriers[Code],Carriers[Airline])</f>
        <v/>
      </c>
      <c r="D12815" t="n">
        <v>2919</v>
      </c>
      <c r="E12815" t="inlineStr">
        <is>
          <t>SFO</t>
        </is>
      </c>
      <c r="F12815" s="10" t="n">
        <v>2055</v>
      </c>
      <c r="G12815" t="inlineStr">
        <is>
          <t>2000-2059</t>
        </is>
      </c>
      <c r="H12815" s="9">
        <f>INT(F12815/100)</f>
        <v/>
      </c>
      <c r="I12815" t="n">
        <v>55</v>
      </c>
      <c r="J12815" t="n">
        <v>1</v>
      </c>
      <c r="K12815" t="n">
        <v>26</v>
      </c>
      <c r="L12815" t="n">
        <v>1</v>
      </c>
      <c r="M12815" t="n">
        <v>0</v>
      </c>
      <c r="O12815" t="n">
        <v>0</v>
      </c>
      <c r="P12815" t="n">
        <v>0</v>
      </c>
      <c r="Q12815" t="n">
        <v>0</v>
      </c>
      <c r="R12815" t="n">
        <v>2</v>
      </c>
      <c r="S12815" t="n">
        <v>0</v>
      </c>
      <c r="T12815" t="n">
        <v>24</v>
      </c>
    </row>
    <row r="12816">
      <c r="A12816" s="8" t="n">
        <v>46233</v>
      </c>
      <c r="B12816" t="inlineStr">
        <is>
          <t>YX</t>
        </is>
      </c>
      <c r="C12816" s="9">
        <f>_xlfn.XLOOKUP(B12816,Carriers[Code],Carriers[Airline])</f>
        <v/>
      </c>
      <c r="D12816" t="n">
        <v>5655</v>
      </c>
      <c r="E12816" t="inlineStr">
        <is>
          <t>CLE</t>
        </is>
      </c>
      <c r="F12816" s="10" t="n">
        <v>2055</v>
      </c>
      <c r="G12816" t="inlineStr">
        <is>
          <t>2000-2059</t>
        </is>
      </c>
      <c r="H12816" s="9">
        <f>INT(F12816/100)</f>
        <v/>
      </c>
      <c r="I12816" t="n">
        <v>100</v>
      </c>
      <c r="J12816" t="n">
        <v>1</v>
      </c>
      <c r="K12816" t="n">
        <v>75</v>
      </c>
      <c r="L12816" t="n">
        <v>1</v>
      </c>
      <c r="M12816" t="n">
        <v>0</v>
      </c>
      <c r="O12816" t="n">
        <v>0</v>
      </c>
      <c r="P12816" t="n">
        <v>0</v>
      </c>
      <c r="Q12816" t="n">
        <v>0</v>
      </c>
      <c r="R12816" t="n">
        <v>0</v>
      </c>
      <c r="S12816" t="n">
        <v>0</v>
      </c>
      <c r="T12816" t="n">
        <v>75</v>
      </c>
    </row>
    <row r="12817">
      <c r="A12817" s="8" t="n">
        <v>46233</v>
      </c>
      <c r="B12817" t="inlineStr">
        <is>
          <t>YX</t>
        </is>
      </c>
      <c r="C12817" s="9">
        <f>_xlfn.XLOOKUP(B12817,Carriers[Code],Carriers[Airline])</f>
        <v/>
      </c>
      <c r="D12817" t="n">
        <v>5609</v>
      </c>
      <c r="E12817" t="inlineStr">
        <is>
          <t>LGA</t>
        </is>
      </c>
      <c r="F12817" s="10" t="n">
        <v>2100</v>
      </c>
      <c r="G12817" t="inlineStr">
        <is>
          <t>2100-2159</t>
        </is>
      </c>
      <c r="H12817" s="9">
        <f>INT(F12817/100)</f>
        <v/>
      </c>
      <c r="I12817" t="n">
        <v>53</v>
      </c>
      <c r="J12817" t="n">
        <v>1</v>
      </c>
      <c r="K12817" t="n">
        <v>39</v>
      </c>
      <c r="L12817" t="n">
        <v>1</v>
      </c>
      <c r="M12817" t="n">
        <v>0</v>
      </c>
      <c r="O12817" t="n">
        <v>0</v>
      </c>
      <c r="P12817" t="n">
        <v>4</v>
      </c>
      <c r="Q12817" t="n">
        <v>0</v>
      </c>
      <c r="R12817" t="n">
        <v>0</v>
      </c>
      <c r="S12817" t="n">
        <v>0</v>
      </c>
      <c r="T12817" t="n">
        <v>35</v>
      </c>
    </row>
    <row r="12818">
      <c r="A12818" s="8" t="n">
        <v>46233</v>
      </c>
      <c r="B12818" t="inlineStr">
        <is>
          <t>B6</t>
        </is>
      </c>
      <c r="C12818" s="9">
        <f>_xlfn.XLOOKUP(B12818,Carriers[Code],Carriers[Airline])</f>
        <v/>
      </c>
      <c r="D12818" t="n">
        <v>591</v>
      </c>
      <c r="E12818" t="inlineStr">
        <is>
          <t>TPA</t>
        </is>
      </c>
      <c r="F12818" s="10" t="n">
        <v>2103</v>
      </c>
      <c r="G12818" t="inlineStr">
        <is>
          <t>2100-2159</t>
        </is>
      </c>
      <c r="H12818" s="9">
        <f>INT(F12818/100)</f>
        <v/>
      </c>
      <c r="I12818" t="n">
        <v>28</v>
      </c>
      <c r="J12818" t="n">
        <v>1</v>
      </c>
      <c r="K12818" t="n">
        <v>16</v>
      </c>
      <c r="L12818" t="n">
        <v>1</v>
      </c>
      <c r="M12818" t="n">
        <v>0</v>
      </c>
      <c r="O12818" t="n">
        <v>0</v>
      </c>
      <c r="P12818" t="n">
        <v>0</v>
      </c>
      <c r="Q12818" t="n">
        <v>0</v>
      </c>
      <c r="R12818" t="n">
        <v>5</v>
      </c>
      <c r="S12818" t="n">
        <v>0</v>
      </c>
      <c r="T12818" t="n">
        <v>11</v>
      </c>
    </row>
    <row r="12819">
      <c r="A12819" s="8" t="n">
        <v>46233</v>
      </c>
      <c r="B12819" t="inlineStr">
        <is>
          <t>DL</t>
        </is>
      </c>
      <c r="C12819" s="9">
        <f>_xlfn.XLOOKUP(B12819,Carriers[Code],Carriers[Airline])</f>
        <v/>
      </c>
      <c r="D12819" t="n">
        <v>2896</v>
      </c>
      <c r="E12819" t="inlineStr">
        <is>
          <t>DTW</t>
        </is>
      </c>
      <c r="F12819" s="10" t="n">
        <v>2105</v>
      </c>
      <c r="G12819" t="inlineStr">
        <is>
          <t>2100-2159</t>
        </is>
      </c>
      <c r="H12819" s="9">
        <f>INT(F12819/100)</f>
        <v/>
      </c>
      <c r="I12819" t="n">
        <v>76</v>
      </c>
      <c r="J12819" t="n">
        <v>1</v>
      </c>
      <c r="K12819" t="n">
        <v>48</v>
      </c>
      <c r="L12819" t="n">
        <v>1</v>
      </c>
      <c r="M12819" t="n">
        <v>0</v>
      </c>
      <c r="O12819" t="n">
        <v>0</v>
      </c>
      <c r="P12819" t="n">
        <v>4</v>
      </c>
      <c r="Q12819" t="n">
        <v>0</v>
      </c>
      <c r="R12819" t="n">
        <v>0</v>
      </c>
      <c r="S12819" t="n">
        <v>0</v>
      </c>
      <c r="T12819" t="n">
        <v>44</v>
      </c>
    </row>
    <row r="12820">
      <c r="A12820" s="8" t="n">
        <v>46233</v>
      </c>
      <c r="B12820" t="inlineStr">
        <is>
          <t>YX</t>
        </is>
      </c>
      <c r="C12820" s="9">
        <f>_xlfn.XLOOKUP(B12820,Carriers[Code],Carriers[Airline])</f>
        <v/>
      </c>
      <c r="D12820" t="n">
        <v>5594</v>
      </c>
      <c r="E12820" t="inlineStr">
        <is>
          <t>MEM</t>
        </is>
      </c>
      <c r="F12820" s="10" t="n">
        <v>2115</v>
      </c>
      <c r="G12820" t="inlineStr">
        <is>
          <t>2100-2159</t>
        </is>
      </c>
      <c r="H12820" s="9">
        <f>INT(F12820/100)</f>
        <v/>
      </c>
      <c r="I12820" t="n">
        <v>137</v>
      </c>
      <c r="J12820" t="n">
        <v>1</v>
      </c>
      <c r="K12820" t="n">
        <v>103</v>
      </c>
      <c r="L12820" t="n">
        <v>1</v>
      </c>
      <c r="M12820" t="n">
        <v>0</v>
      </c>
      <c r="O12820" t="n">
        <v>0</v>
      </c>
      <c r="P12820" t="n">
        <v>103</v>
      </c>
      <c r="Q12820" t="n">
        <v>0</v>
      </c>
      <c r="R12820" t="n">
        <v>0</v>
      </c>
      <c r="S12820" t="n">
        <v>0</v>
      </c>
      <c r="T12820" t="n">
        <v>0</v>
      </c>
    </row>
    <row r="12821">
      <c r="A12821" s="8" t="n">
        <v>46233</v>
      </c>
      <c r="B12821" t="inlineStr">
        <is>
          <t>YX</t>
        </is>
      </c>
      <c r="C12821" s="9">
        <f>_xlfn.XLOOKUP(B12821,Carriers[Code],Carriers[Airline])</f>
        <v/>
      </c>
      <c r="D12821" t="n">
        <v>5702</v>
      </c>
      <c r="E12821" t="inlineStr">
        <is>
          <t>JFK</t>
        </is>
      </c>
      <c r="F12821" s="10" t="n">
        <v>2120</v>
      </c>
      <c r="G12821" t="inlineStr">
        <is>
          <t>2100-2159</t>
        </is>
      </c>
      <c r="H12821" s="9">
        <f>INT(F12821/100)</f>
        <v/>
      </c>
      <c r="I12821" t="n">
        <v>89</v>
      </c>
      <c r="J12821" t="n">
        <v>1</v>
      </c>
      <c r="K12821" t="n">
        <v>79</v>
      </c>
      <c r="L12821" t="n">
        <v>1</v>
      </c>
      <c r="M12821" t="n">
        <v>0</v>
      </c>
      <c r="O12821" t="n">
        <v>0</v>
      </c>
      <c r="P12821" t="n">
        <v>0</v>
      </c>
      <c r="Q12821" t="n">
        <v>0</v>
      </c>
      <c r="R12821" t="n">
        <v>0</v>
      </c>
      <c r="S12821" t="n">
        <v>0</v>
      </c>
      <c r="T12821" t="n">
        <v>79</v>
      </c>
    </row>
    <row r="12822">
      <c r="A12822" s="8" t="n">
        <v>46233</v>
      </c>
      <c r="B12822" t="inlineStr">
        <is>
          <t>YX</t>
        </is>
      </c>
      <c r="C12822" s="9">
        <f>_xlfn.XLOOKUP(B12822,Carriers[Code],Carriers[Airline])</f>
        <v/>
      </c>
      <c r="D12822" t="n">
        <v>4662</v>
      </c>
      <c r="E12822" t="inlineStr">
        <is>
          <t>ROC</t>
        </is>
      </c>
      <c r="F12822" s="10" t="n">
        <v>2129</v>
      </c>
      <c r="G12822" t="inlineStr">
        <is>
          <t>2100-2159</t>
        </is>
      </c>
      <c r="H12822" s="9">
        <f>INT(F12822/100)</f>
        <v/>
      </c>
      <c r="I12822" t="n">
        <v>102</v>
      </c>
      <c r="J12822" t="n">
        <v>1</v>
      </c>
      <c r="K12822" t="n">
        <v>71</v>
      </c>
      <c r="L12822" t="n">
        <v>1</v>
      </c>
      <c r="M12822" t="n">
        <v>0</v>
      </c>
      <c r="O12822" t="n">
        <v>0</v>
      </c>
      <c r="P12822" t="n">
        <v>0</v>
      </c>
      <c r="Q12822" t="n">
        <v>0</v>
      </c>
      <c r="R12822" t="n">
        <v>0</v>
      </c>
      <c r="S12822" t="n">
        <v>0</v>
      </c>
      <c r="T12822" t="n">
        <v>71</v>
      </c>
    </row>
    <row r="12823">
      <c r="A12823" s="8" t="n">
        <v>46233</v>
      </c>
      <c r="B12823" t="inlineStr">
        <is>
          <t>YX</t>
        </is>
      </c>
      <c r="C12823" s="9">
        <f>_xlfn.XLOOKUP(B12823,Carriers[Code],Carriers[Airline])</f>
        <v/>
      </c>
      <c r="D12823" t="n">
        <v>5676</v>
      </c>
      <c r="E12823" t="inlineStr">
        <is>
          <t>RIC</t>
        </is>
      </c>
      <c r="F12823" s="10" t="n">
        <v>2130</v>
      </c>
      <c r="G12823" t="inlineStr">
        <is>
          <t>2100-2159</t>
        </is>
      </c>
      <c r="H12823" s="9">
        <f>INT(F12823/100)</f>
        <v/>
      </c>
      <c r="I12823" t="n">
        <v>75</v>
      </c>
      <c r="J12823" t="n">
        <v>1</v>
      </c>
      <c r="K12823" t="n">
        <v>55</v>
      </c>
      <c r="L12823" t="n">
        <v>1</v>
      </c>
      <c r="M12823" t="n">
        <v>0</v>
      </c>
      <c r="O12823" t="n">
        <v>0</v>
      </c>
      <c r="P12823" t="n">
        <v>0</v>
      </c>
      <c r="Q12823" t="n">
        <v>0</v>
      </c>
      <c r="R12823" t="n">
        <v>0</v>
      </c>
      <c r="S12823" t="n">
        <v>0</v>
      </c>
      <c r="T12823" t="n">
        <v>55</v>
      </c>
    </row>
    <row r="12824">
      <c r="A12824" s="8" t="n">
        <v>46233</v>
      </c>
      <c r="B12824" t="inlineStr">
        <is>
          <t>B6</t>
        </is>
      </c>
      <c r="C12824" s="9">
        <f>_xlfn.XLOOKUP(B12824,Carriers[Code],Carriers[Airline])</f>
        <v/>
      </c>
      <c r="D12824" t="n">
        <v>845</v>
      </c>
      <c r="E12824" t="inlineStr">
        <is>
          <t>SYR</t>
        </is>
      </c>
      <c r="F12824" s="10" t="n">
        <v>2135</v>
      </c>
      <c r="G12824" t="inlineStr">
        <is>
          <t>2100-2159</t>
        </is>
      </c>
      <c r="H12824" s="9">
        <f>INT(F12824/100)</f>
        <v/>
      </c>
      <c r="I12824" t="n">
        <v>68</v>
      </c>
      <c r="J12824" t="n">
        <v>1</v>
      </c>
      <c r="K12824" t="n">
        <v>63</v>
      </c>
      <c r="L12824" t="n">
        <v>1</v>
      </c>
      <c r="M12824" t="n">
        <v>0</v>
      </c>
      <c r="O12824" t="n">
        <v>0</v>
      </c>
      <c r="P12824" t="n">
        <v>0</v>
      </c>
      <c r="Q12824" t="n">
        <v>0</v>
      </c>
      <c r="R12824" t="n">
        <v>0</v>
      </c>
      <c r="S12824" t="n">
        <v>0</v>
      </c>
      <c r="T12824" t="n">
        <v>63</v>
      </c>
    </row>
    <row r="12825">
      <c r="A12825" s="8" t="n">
        <v>46233</v>
      </c>
      <c r="B12825" t="inlineStr">
        <is>
          <t>B6</t>
        </is>
      </c>
      <c r="C12825" s="9">
        <f>_xlfn.XLOOKUP(B12825,Carriers[Code],Carriers[Airline])</f>
        <v/>
      </c>
      <c r="D12825" t="n">
        <v>2421</v>
      </c>
      <c r="E12825" t="inlineStr">
        <is>
          <t>PBI</t>
        </is>
      </c>
      <c r="F12825" s="10" t="n">
        <v>2135</v>
      </c>
      <c r="G12825" t="inlineStr">
        <is>
          <t>2100-2159</t>
        </is>
      </c>
      <c r="H12825" s="9">
        <f>INT(F12825/100)</f>
        <v/>
      </c>
      <c r="M12825" t="n">
        <v>1</v>
      </c>
      <c r="N12825" t="inlineStr">
        <is>
          <t>A</t>
        </is>
      </c>
      <c r="O12825" t="n">
        <v>0</v>
      </c>
    </row>
    <row r="12826">
      <c r="A12826" s="8" t="n">
        <v>46233</v>
      </c>
      <c r="B12826" t="inlineStr">
        <is>
          <t>YX</t>
        </is>
      </c>
      <c r="C12826" s="9">
        <f>_xlfn.XLOOKUP(B12826,Carriers[Code],Carriers[Airline])</f>
        <v/>
      </c>
      <c r="D12826" t="n">
        <v>5704</v>
      </c>
      <c r="E12826" t="inlineStr">
        <is>
          <t>DCA</t>
        </is>
      </c>
      <c r="F12826" s="10" t="n">
        <v>2148</v>
      </c>
      <c r="G12826" t="inlineStr">
        <is>
          <t>2100-2159</t>
        </is>
      </c>
      <c r="H12826" s="9">
        <f>INT(F12826/100)</f>
        <v/>
      </c>
      <c r="I12826" t="n">
        <v>81</v>
      </c>
      <c r="J12826" t="n">
        <v>1</v>
      </c>
      <c r="K12826" t="n">
        <v>52</v>
      </c>
      <c r="L12826" t="n">
        <v>1</v>
      </c>
      <c r="M12826" t="n">
        <v>0</v>
      </c>
      <c r="O12826" t="n">
        <v>0</v>
      </c>
      <c r="P12826" t="n">
        <v>0</v>
      </c>
      <c r="Q12826" t="n">
        <v>0</v>
      </c>
      <c r="R12826" t="n">
        <v>0</v>
      </c>
      <c r="S12826" t="n">
        <v>0</v>
      </c>
      <c r="T12826" t="n">
        <v>52</v>
      </c>
    </row>
    <row r="12827">
      <c r="A12827" s="8" t="n">
        <v>46233</v>
      </c>
      <c r="B12827" t="inlineStr">
        <is>
          <t>B6</t>
        </is>
      </c>
      <c r="C12827" s="9">
        <f>_xlfn.XLOOKUP(B12827,Carriers[Code],Carriers[Airline])</f>
        <v/>
      </c>
      <c r="D12827" t="n">
        <v>561</v>
      </c>
      <c r="E12827" t="inlineStr">
        <is>
          <t>SJU</t>
        </is>
      </c>
      <c r="F12827" s="10" t="n">
        <v>2159</v>
      </c>
      <c r="G12827" t="inlineStr">
        <is>
          <t>2100-2159</t>
        </is>
      </c>
      <c r="H12827" s="9">
        <f>INT(F12827/100)</f>
        <v/>
      </c>
      <c r="M12827" t="n">
        <v>1</v>
      </c>
      <c r="N12827" t="inlineStr">
        <is>
          <t>C</t>
        </is>
      </c>
      <c r="O12827" t="n">
        <v>0</v>
      </c>
    </row>
    <row r="12828">
      <c r="A12828" s="8" t="n">
        <v>46233</v>
      </c>
      <c r="B12828" t="inlineStr">
        <is>
          <t>YX</t>
        </is>
      </c>
      <c r="C12828" s="9">
        <f>_xlfn.XLOOKUP(B12828,Carriers[Code],Carriers[Airline])</f>
        <v/>
      </c>
      <c r="D12828" t="n">
        <v>5840</v>
      </c>
      <c r="E12828" t="inlineStr">
        <is>
          <t>LGA</t>
        </is>
      </c>
      <c r="F12828" s="10" t="n">
        <v>2200</v>
      </c>
      <c r="G12828" t="inlineStr">
        <is>
          <t>2200-2259</t>
        </is>
      </c>
      <c r="H12828" s="9">
        <f>INT(F12828/100)</f>
        <v/>
      </c>
      <c r="I12828" t="n">
        <v>50</v>
      </c>
      <c r="J12828" t="n">
        <v>1</v>
      </c>
      <c r="K12828" t="n">
        <v>30</v>
      </c>
      <c r="L12828" t="n">
        <v>1</v>
      </c>
      <c r="M12828" t="n">
        <v>0</v>
      </c>
      <c r="O12828" t="n">
        <v>0</v>
      </c>
      <c r="P12828" t="n">
        <v>0</v>
      </c>
      <c r="Q12828" t="n">
        <v>0</v>
      </c>
      <c r="R12828" t="n">
        <v>0</v>
      </c>
      <c r="S12828" t="n">
        <v>0</v>
      </c>
      <c r="T12828" t="n">
        <v>30</v>
      </c>
    </row>
    <row r="12829">
      <c r="A12829" s="8" t="n">
        <v>46233</v>
      </c>
      <c r="B12829" t="inlineStr">
        <is>
          <t>B6</t>
        </is>
      </c>
      <c r="C12829" s="9">
        <f>_xlfn.XLOOKUP(B12829,Carriers[Code],Carriers[Airline])</f>
        <v/>
      </c>
      <c r="D12829" t="n">
        <v>715</v>
      </c>
      <c r="E12829" t="inlineStr">
        <is>
          <t>BUF</t>
        </is>
      </c>
      <c r="F12829" s="10" t="n">
        <v>2210</v>
      </c>
      <c r="G12829" t="inlineStr">
        <is>
          <t>2200-2259</t>
        </is>
      </c>
      <c r="H12829" s="9">
        <f>INT(F12829/100)</f>
        <v/>
      </c>
      <c r="I12829" t="n">
        <v>51</v>
      </c>
      <c r="J12829" t="n">
        <v>1</v>
      </c>
      <c r="K12829" t="n">
        <v>33</v>
      </c>
      <c r="L12829" t="n">
        <v>1</v>
      </c>
      <c r="M12829" t="n">
        <v>0</v>
      </c>
      <c r="O12829" t="n">
        <v>0</v>
      </c>
      <c r="P12829" t="n">
        <v>33</v>
      </c>
      <c r="Q12829" t="n">
        <v>0</v>
      </c>
      <c r="R12829" t="n">
        <v>0</v>
      </c>
      <c r="S12829" t="n">
        <v>0</v>
      </c>
      <c r="T12829" t="n">
        <v>0</v>
      </c>
    </row>
    <row r="12830">
      <c r="A12830" s="8" t="n">
        <v>46233</v>
      </c>
      <c r="B12830" t="inlineStr">
        <is>
          <t>WN</t>
        </is>
      </c>
      <c r="C12830" s="9">
        <f>_xlfn.XLOOKUP(B12830,Carriers[Code],Carriers[Airline])</f>
        <v/>
      </c>
      <c r="D12830" t="n">
        <v>736</v>
      </c>
      <c r="E12830" t="inlineStr">
        <is>
          <t>BWI</t>
        </is>
      </c>
      <c r="F12830" s="10" t="n">
        <v>2215</v>
      </c>
      <c r="G12830" t="inlineStr">
        <is>
          <t>2200-2259</t>
        </is>
      </c>
      <c r="H12830" s="9">
        <f>INT(F12830/100)</f>
        <v/>
      </c>
      <c r="I12830" t="n">
        <v>50</v>
      </c>
      <c r="J12830" t="n">
        <v>1</v>
      </c>
      <c r="K12830" t="n">
        <v>27</v>
      </c>
      <c r="L12830" t="n">
        <v>1</v>
      </c>
      <c r="M12830" t="n">
        <v>0</v>
      </c>
      <c r="O12830" t="n">
        <v>0</v>
      </c>
      <c r="P12830" t="n">
        <v>0</v>
      </c>
      <c r="Q12830" t="n">
        <v>0</v>
      </c>
      <c r="R12830" t="n">
        <v>0</v>
      </c>
      <c r="S12830" t="n">
        <v>0</v>
      </c>
      <c r="T12830" t="n">
        <v>27</v>
      </c>
    </row>
    <row r="12831">
      <c r="A12831" s="8" t="n">
        <v>46234</v>
      </c>
      <c r="B12831" t="inlineStr">
        <is>
          <t>B6</t>
        </is>
      </c>
      <c r="C12831" s="9">
        <f>_xlfn.XLOOKUP(B12831,Carriers[Code],Carriers[Airline])</f>
        <v/>
      </c>
      <c r="D12831" t="n">
        <v>917</v>
      </c>
      <c r="E12831" t="inlineStr">
        <is>
          <t>JFK</t>
        </is>
      </c>
      <c r="F12831" s="10" t="n">
        <v>501</v>
      </c>
      <c r="G12831" t="inlineStr">
        <is>
          <t>0001-0559</t>
        </is>
      </c>
      <c r="H12831" s="9">
        <f>INT(F12831/100)</f>
        <v/>
      </c>
      <c r="I12831" t="n">
        <v>52</v>
      </c>
      <c r="J12831" t="n">
        <v>1</v>
      </c>
      <c r="K12831" t="n">
        <v>38</v>
      </c>
      <c r="L12831" t="n">
        <v>1</v>
      </c>
      <c r="M12831" t="n">
        <v>0</v>
      </c>
      <c r="O12831" t="n">
        <v>0</v>
      </c>
      <c r="P12831" t="n">
        <v>38</v>
      </c>
      <c r="Q12831" t="n">
        <v>0</v>
      </c>
      <c r="R12831" t="n">
        <v>0</v>
      </c>
      <c r="S12831" t="n">
        <v>0</v>
      </c>
      <c r="T12831" t="n">
        <v>0</v>
      </c>
    </row>
    <row r="12832">
      <c r="A12832" s="8" t="n">
        <v>46234</v>
      </c>
      <c r="B12832" t="inlineStr">
        <is>
          <t>AA</t>
        </is>
      </c>
      <c r="C12832" s="9">
        <f>_xlfn.XLOOKUP(B12832,Carriers[Code],Carriers[Airline])</f>
        <v/>
      </c>
      <c r="D12832" t="n">
        <v>1418</v>
      </c>
      <c r="E12832" t="inlineStr">
        <is>
          <t>MIA</t>
        </is>
      </c>
      <c r="F12832" s="10" t="n">
        <v>510</v>
      </c>
      <c r="G12832" t="inlineStr">
        <is>
          <t>0001-0559</t>
        </is>
      </c>
      <c r="H12832" s="9">
        <f>INT(F12832/100)</f>
        <v/>
      </c>
      <c r="I12832" t="n">
        <v>0</v>
      </c>
      <c r="J12832" t="n">
        <v>0</v>
      </c>
      <c r="K12832" t="n">
        <v>-30</v>
      </c>
      <c r="L12832" t="n">
        <v>0</v>
      </c>
      <c r="M12832" t="n">
        <v>0</v>
      </c>
      <c r="O12832" t="n">
        <v>0</v>
      </c>
    </row>
    <row r="12833">
      <c r="A12833" s="8" t="n">
        <v>46234</v>
      </c>
      <c r="B12833" t="inlineStr">
        <is>
          <t>AA</t>
        </is>
      </c>
      <c r="C12833" s="9">
        <f>_xlfn.XLOOKUP(B12833,Carriers[Code],Carriers[Airline])</f>
        <v/>
      </c>
      <c r="D12833" t="n">
        <v>3324</v>
      </c>
      <c r="E12833" t="inlineStr">
        <is>
          <t>ORD</t>
        </is>
      </c>
      <c r="F12833" s="10" t="n">
        <v>510</v>
      </c>
      <c r="G12833" t="inlineStr">
        <is>
          <t>0001-0559</t>
        </is>
      </c>
      <c r="H12833" s="9">
        <f>INT(F12833/100)</f>
        <v/>
      </c>
      <c r="I12833" t="n">
        <v>-4</v>
      </c>
      <c r="J12833" t="n">
        <v>0</v>
      </c>
      <c r="K12833" t="n">
        <v>-22</v>
      </c>
      <c r="L12833" t="n">
        <v>0</v>
      </c>
      <c r="M12833" t="n">
        <v>0</v>
      </c>
      <c r="O12833" t="n">
        <v>0</v>
      </c>
    </row>
    <row r="12834">
      <c r="A12834" s="8" t="n">
        <v>46234</v>
      </c>
      <c r="B12834" t="inlineStr">
        <is>
          <t>B6</t>
        </is>
      </c>
      <c r="C12834" s="9">
        <f>_xlfn.XLOOKUP(B12834,Carriers[Code],Carriers[Airline])</f>
        <v/>
      </c>
      <c r="D12834" t="n">
        <v>569</v>
      </c>
      <c r="E12834" t="inlineStr">
        <is>
          <t>FLL</t>
        </is>
      </c>
      <c r="F12834" s="10" t="n">
        <v>510</v>
      </c>
      <c r="G12834" t="inlineStr">
        <is>
          <t>0001-0559</t>
        </is>
      </c>
      <c r="H12834" s="9">
        <f>INT(F12834/100)</f>
        <v/>
      </c>
      <c r="I12834" t="n">
        <v>4</v>
      </c>
      <c r="J12834" t="n">
        <v>0</v>
      </c>
      <c r="K12834" t="n">
        <v>-25</v>
      </c>
      <c r="L12834" t="n">
        <v>0</v>
      </c>
      <c r="M12834" t="n">
        <v>0</v>
      </c>
      <c r="O12834" t="n">
        <v>0</v>
      </c>
    </row>
    <row r="12835">
      <c r="A12835" s="8" t="n">
        <v>46234</v>
      </c>
      <c r="B12835" t="inlineStr">
        <is>
          <t>WN</t>
        </is>
      </c>
      <c r="C12835" s="9">
        <f>_xlfn.XLOOKUP(B12835,Carriers[Code],Carriers[Airline])</f>
        <v/>
      </c>
      <c r="D12835" t="n">
        <v>3239</v>
      </c>
      <c r="E12835" t="inlineStr">
        <is>
          <t>MDW</t>
        </is>
      </c>
      <c r="F12835" s="10" t="n">
        <v>525</v>
      </c>
      <c r="G12835" t="inlineStr">
        <is>
          <t>0001-0559</t>
        </is>
      </c>
      <c r="H12835" s="9">
        <f>INT(F12835/100)</f>
        <v/>
      </c>
      <c r="I12835" t="n">
        <v>-1</v>
      </c>
      <c r="J12835" t="n">
        <v>0</v>
      </c>
      <c r="K12835" t="n">
        <v>-22</v>
      </c>
      <c r="L12835" t="n">
        <v>0</v>
      </c>
      <c r="M12835" t="n">
        <v>0</v>
      </c>
      <c r="O12835" t="n">
        <v>0</v>
      </c>
    </row>
    <row r="12836">
      <c r="A12836" s="8" t="n">
        <v>46234</v>
      </c>
      <c r="B12836" t="inlineStr">
        <is>
          <t>DL</t>
        </is>
      </c>
      <c r="C12836" s="9">
        <f>_xlfn.XLOOKUP(B12836,Carriers[Code],Carriers[Airline])</f>
        <v/>
      </c>
      <c r="D12836" t="n">
        <v>1019</v>
      </c>
      <c r="E12836" t="inlineStr">
        <is>
          <t>DTW</t>
        </is>
      </c>
      <c r="F12836" s="10" t="n">
        <v>530</v>
      </c>
      <c r="G12836" t="inlineStr">
        <is>
          <t>0001-0559</t>
        </is>
      </c>
      <c r="H12836" s="9">
        <f>INT(F12836/100)</f>
        <v/>
      </c>
      <c r="I12836" t="n">
        <v>-1</v>
      </c>
      <c r="J12836" t="n">
        <v>0</v>
      </c>
      <c r="K12836" t="n">
        <v>-21</v>
      </c>
      <c r="L12836" t="n">
        <v>0</v>
      </c>
      <c r="M12836" t="n">
        <v>0</v>
      </c>
      <c r="O12836" t="n">
        <v>0</v>
      </c>
    </row>
    <row r="12837">
      <c r="A12837" s="8" t="n">
        <v>46234</v>
      </c>
      <c r="B12837" t="inlineStr">
        <is>
          <t>DL</t>
        </is>
      </c>
      <c r="C12837" s="9">
        <f>_xlfn.XLOOKUP(B12837,Carriers[Code],Carriers[Airline])</f>
        <v/>
      </c>
      <c r="D12837" t="n">
        <v>2242</v>
      </c>
      <c r="E12837" t="inlineStr">
        <is>
          <t>ATL</t>
        </is>
      </c>
      <c r="F12837" s="10" t="n">
        <v>530</v>
      </c>
      <c r="G12837" t="inlineStr">
        <is>
          <t>0001-0559</t>
        </is>
      </c>
      <c r="H12837" s="9">
        <f>INT(F12837/100)</f>
        <v/>
      </c>
      <c r="I12837" t="n">
        <v>-2</v>
      </c>
      <c r="J12837" t="n">
        <v>0</v>
      </c>
      <c r="K12837" t="n">
        <v>-38</v>
      </c>
      <c r="L12837" t="n">
        <v>0</v>
      </c>
      <c r="M12837" t="n">
        <v>0</v>
      </c>
      <c r="O12837" t="n">
        <v>0</v>
      </c>
    </row>
    <row r="12838">
      <c r="A12838" s="8" t="n">
        <v>46234</v>
      </c>
      <c r="B12838" t="inlineStr">
        <is>
          <t>WN</t>
        </is>
      </c>
      <c r="C12838" s="9">
        <f>_xlfn.XLOOKUP(B12838,Carriers[Code],Carriers[Airline])</f>
        <v/>
      </c>
      <c r="D12838" t="n">
        <v>752</v>
      </c>
      <c r="E12838" t="inlineStr">
        <is>
          <t>STL</t>
        </is>
      </c>
      <c r="F12838" s="10" t="n">
        <v>535</v>
      </c>
      <c r="G12838" t="inlineStr">
        <is>
          <t>0001-0559</t>
        </is>
      </c>
      <c r="H12838" s="9">
        <f>INT(F12838/100)</f>
        <v/>
      </c>
      <c r="I12838" t="n">
        <v>5</v>
      </c>
      <c r="J12838" t="n">
        <v>0</v>
      </c>
      <c r="K12838" t="n">
        <v>-5</v>
      </c>
      <c r="L12838" t="n">
        <v>0</v>
      </c>
      <c r="M12838" t="n">
        <v>0</v>
      </c>
      <c r="O12838" t="n">
        <v>0</v>
      </c>
    </row>
    <row r="12839">
      <c r="A12839" s="8" t="n">
        <v>46234</v>
      </c>
      <c r="B12839" t="inlineStr">
        <is>
          <t>UA</t>
        </is>
      </c>
      <c r="C12839" s="9">
        <f>_xlfn.XLOOKUP(B12839,Carriers[Code],Carriers[Airline])</f>
        <v/>
      </c>
      <c r="D12839" t="n">
        <v>1734</v>
      </c>
      <c r="E12839" t="inlineStr">
        <is>
          <t>IAD</t>
        </is>
      </c>
      <c r="F12839" s="10" t="n">
        <v>545</v>
      </c>
      <c r="G12839" t="inlineStr">
        <is>
          <t>0001-0559</t>
        </is>
      </c>
      <c r="H12839" s="9">
        <f>INT(F12839/100)</f>
        <v/>
      </c>
      <c r="I12839" t="n">
        <v>-1</v>
      </c>
      <c r="J12839" t="n">
        <v>0</v>
      </c>
      <c r="K12839" t="n">
        <v>-7</v>
      </c>
      <c r="L12839" t="n">
        <v>0</v>
      </c>
      <c r="M12839" t="n">
        <v>0</v>
      </c>
      <c r="O12839" t="n">
        <v>0</v>
      </c>
    </row>
    <row r="12840">
      <c r="A12840" s="8" t="n">
        <v>46234</v>
      </c>
      <c r="B12840" t="inlineStr">
        <is>
          <t>WN</t>
        </is>
      </c>
      <c r="C12840" s="9">
        <f>_xlfn.XLOOKUP(B12840,Carriers[Code],Carriers[Airline])</f>
        <v/>
      </c>
      <c r="D12840" t="n">
        <v>727</v>
      </c>
      <c r="E12840" t="inlineStr">
        <is>
          <t>BWI</t>
        </is>
      </c>
      <c r="F12840" s="10" t="n">
        <v>545</v>
      </c>
      <c r="G12840" t="inlineStr">
        <is>
          <t>0001-0559</t>
        </is>
      </c>
      <c r="H12840" s="9">
        <f>INT(F12840/100)</f>
        <v/>
      </c>
      <c r="I12840" t="n">
        <v>116</v>
      </c>
      <c r="J12840" t="n">
        <v>1</v>
      </c>
      <c r="K12840" t="n">
        <v>104</v>
      </c>
      <c r="L12840" t="n">
        <v>1</v>
      </c>
      <c r="M12840" t="n">
        <v>0</v>
      </c>
      <c r="O12840" t="n">
        <v>0</v>
      </c>
      <c r="P12840" t="n">
        <v>104</v>
      </c>
      <c r="Q12840" t="n">
        <v>0</v>
      </c>
      <c r="R12840" t="n">
        <v>0</v>
      </c>
      <c r="S12840" t="n">
        <v>0</v>
      </c>
      <c r="T12840" t="n">
        <v>0</v>
      </c>
    </row>
    <row r="12841">
      <c r="A12841" s="8" t="n">
        <v>46234</v>
      </c>
      <c r="B12841" t="inlineStr">
        <is>
          <t>UA</t>
        </is>
      </c>
      <c r="C12841" s="9">
        <f>_xlfn.XLOOKUP(B12841,Carriers[Code],Carriers[Airline])</f>
        <v/>
      </c>
      <c r="D12841" t="n">
        <v>1409</v>
      </c>
      <c r="E12841" t="inlineStr">
        <is>
          <t>IAH</t>
        </is>
      </c>
      <c r="F12841" s="10" t="n">
        <v>547</v>
      </c>
      <c r="G12841" t="inlineStr">
        <is>
          <t>0001-0559</t>
        </is>
      </c>
      <c r="H12841" s="9">
        <f>INT(F12841/100)</f>
        <v/>
      </c>
      <c r="I12841" t="n">
        <v>-3</v>
      </c>
      <c r="J12841" t="n">
        <v>0</v>
      </c>
      <c r="K12841" t="n">
        <v>-26</v>
      </c>
      <c r="L12841" t="n">
        <v>0</v>
      </c>
      <c r="M12841" t="n">
        <v>0</v>
      </c>
      <c r="O12841" t="n">
        <v>0</v>
      </c>
    </row>
    <row r="12842">
      <c r="A12842" s="8" t="n">
        <v>46234</v>
      </c>
      <c r="B12842" t="inlineStr">
        <is>
          <t>DL</t>
        </is>
      </c>
      <c r="C12842" s="9">
        <f>_xlfn.XLOOKUP(B12842,Carriers[Code],Carriers[Airline])</f>
        <v/>
      </c>
      <c r="D12842" t="n">
        <v>2303</v>
      </c>
      <c r="E12842" t="inlineStr">
        <is>
          <t>MSP</t>
        </is>
      </c>
      <c r="F12842" s="10" t="n">
        <v>555</v>
      </c>
      <c r="G12842" t="inlineStr">
        <is>
          <t>0001-0559</t>
        </is>
      </c>
      <c r="H12842" s="9">
        <f>INT(F12842/100)</f>
        <v/>
      </c>
      <c r="I12842" t="n">
        <v>0</v>
      </c>
      <c r="J12842" t="n">
        <v>0</v>
      </c>
      <c r="K12842" t="n">
        <v>-15</v>
      </c>
      <c r="L12842" t="n">
        <v>0</v>
      </c>
      <c r="M12842" t="n">
        <v>0</v>
      </c>
      <c r="O12842" t="n">
        <v>0</v>
      </c>
    </row>
    <row r="12843">
      <c r="A12843" s="8" t="n">
        <v>46234</v>
      </c>
      <c r="B12843" t="inlineStr">
        <is>
          <t>AA</t>
        </is>
      </c>
      <c r="C12843" s="9">
        <f>_xlfn.XLOOKUP(B12843,Carriers[Code],Carriers[Airline])</f>
        <v/>
      </c>
      <c r="D12843" t="n">
        <v>873</v>
      </c>
      <c r="E12843" t="inlineStr">
        <is>
          <t>MIA</t>
        </is>
      </c>
      <c r="F12843" s="10" t="n">
        <v>600</v>
      </c>
      <c r="G12843" t="inlineStr">
        <is>
          <t>0600-0659</t>
        </is>
      </c>
      <c r="H12843" s="9">
        <f>INT(F12843/100)</f>
        <v/>
      </c>
      <c r="I12843" t="n">
        <v>7</v>
      </c>
      <c r="J12843" t="n">
        <v>0</v>
      </c>
      <c r="K12843" t="n">
        <v>-16</v>
      </c>
      <c r="L12843" t="n">
        <v>0</v>
      </c>
      <c r="M12843" t="n">
        <v>0</v>
      </c>
      <c r="O12843" t="n">
        <v>0</v>
      </c>
    </row>
    <row r="12844">
      <c r="A12844" s="8" t="n">
        <v>46234</v>
      </c>
      <c r="B12844" t="inlineStr">
        <is>
          <t>AA</t>
        </is>
      </c>
      <c r="C12844" s="9">
        <f>_xlfn.XLOOKUP(B12844,Carriers[Code],Carriers[Airline])</f>
        <v/>
      </c>
      <c r="D12844" t="n">
        <v>2159</v>
      </c>
      <c r="E12844" t="inlineStr">
        <is>
          <t>DCA</t>
        </is>
      </c>
      <c r="F12844" s="10" t="n">
        <v>600</v>
      </c>
      <c r="G12844" t="inlineStr">
        <is>
          <t>0600-0659</t>
        </is>
      </c>
      <c r="H12844" s="9">
        <f>INT(F12844/100)</f>
        <v/>
      </c>
      <c r="I12844" t="n">
        <v>-8</v>
      </c>
      <c r="J12844" t="n">
        <v>0</v>
      </c>
      <c r="K12844" t="n">
        <v>-28</v>
      </c>
      <c r="L12844" t="n">
        <v>0</v>
      </c>
      <c r="M12844" t="n">
        <v>0</v>
      </c>
      <c r="O12844" t="n">
        <v>0</v>
      </c>
    </row>
    <row r="12845">
      <c r="A12845" s="8" t="n">
        <v>46234</v>
      </c>
      <c r="B12845" t="inlineStr">
        <is>
          <t>AA</t>
        </is>
      </c>
      <c r="C12845" s="9">
        <f>_xlfn.XLOOKUP(B12845,Carriers[Code],Carriers[Airline])</f>
        <v/>
      </c>
      <c r="D12845" t="n">
        <v>2527</v>
      </c>
      <c r="E12845" t="inlineStr">
        <is>
          <t>DFW</t>
        </is>
      </c>
      <c r="F12845" s="10" t="n">
        <v>600</v>
      </c>
      <c r="G12845" t="inlineStr">
        <is>
          <t>0600-0659</t>
        </is>
      </c>
      <c r="H12845" s="9">
        <f>INT(F12845/100)</f>
        <v/>
      </c>
      <c r="I12845" t="n">
        <v>30</v>
      </c>
      <c r="J12845" t="n">
        <v>1</v>
      </c>
      <c r="K12845" t="n">
        <v>-7</v>
      </c>
      <c r="L12845" t="n">
        <v>0</v>
      </c>
      <c r="M12845" t="n">
        <v>0</v>
      </c>
      <c r="O12845" t="n">
        <v>0</v>
      </c>
    </row>
    <row r="12846">
      <c r="A12846" s="8" t="n">
        <v>46234</v>
      </c>
      <c r="B12846" t="inlineStr">
        <is>
          <t>B6</t>
        </is>
      </c>
      <c r="C12846" s="9">
        <f>_xlfn.XLOOKUP(B12846,Carriers[Code],Carriers[Airline])</f>
        <v/>
      </c>
      <c r="D12846" t="n">
        <v>287</v>
      </c>
      <c r="E12846" t="inlineStr">
        <is>
          <t>LAX</t>
        </is>
      </c>
      <c r="F12846" s="10" t="n">
        <v>600</v>
      </c>
      <c r="G12846" t="inlineStr">
        <is>
          <t>0600-0659</t>
        </is>
      </c>
      <c r="H12846" s="9">
        <f>INT(F12846/100)</f>
        <v/>
      </c>
      <c r="I12846" t="n">
        <v>5</v>
      </c>
      <c r="J12846" t="n">
        <v>0</v>
      </c>
      <c r="K12846" t="n">
        <v>-4</v>
      </c>
      <c r="L12846" t="n">
        <v>0</v>
      </c>
      <c r="M12846" t="n">
        <v>0</v>
      </c>
      <c r="O12846" t="n">
        <v>0</v>
      </c>
    </row>
    <row r="12847">
      <c r="A12847" s="8" t="n">
        <v>46234</v>
      </c>
      <c r="B12847" t="inlineStr">
        <is>
          <t>B6</t>
        </is>
      </c>
      <c r="C12847" s="9">
        <f>_xlfn.XLOOKUP(B12847,Carriers[Code],Carriers[Airline])</f>
        <v/>
      </c>
      <c r="D12847" t="n">
        <v>761</v>
      </c>
      <c r="E12847" t="inlineStr">
        <is>
          <t>SJU</t>
        </is>
      </c>
      <c r="F12847" s="10" t="n">
        <v>600</v>
      </c>
      <c r="G12847" t="inlineStr">
        <is>
          <t>0600-0659</t>
        </is>
      </c>
      <c r="H12847" s="9">
        <f>INT(F12847/100)</f>
        <v/>
      </c>
      <c r="I12847" t="n">
        <v>8</v>
      </c>
      <c r="J12847" t="n">
        <v>0</v>
      </c>
      <c r="K12847" t="n">
        <v>4</v>
      </c>
      <c r="L12847" t="n">
        <v>0</v>
      </c>
      <c r="M12847" t="n">
        <v>0</v>
      </c>
      <c r="O12847" t="n">
        <v>0</v>
      </c>
    </row>
    <row r="12848">
      <c r="A12848" s="8" t="n">
        <v>46234</v>
      </c>
      <c r="B12848" t="inlineStr">
        <is>
          <t>B6</t>
        </is>
      </c>
      <c r="C12848" s="9">
        <f>_xlfn.XLOOKUP(B12848,Carriers[Code],Carriers[Airline])</f>
        <v/>
      </c>
      <c r="D12848" t="n">
        <v>1439</v>
      </c>
      <c r="E12848" t="inlineStr">
        <is>
          <t>AUS</t>
        </is>
      </c>
      <c r="F12848" s="10" t="n">
        <v>600</v>
      </c>
      <c r="G12848" t="inlineStr">
        <is>
          <t>0600-0659</t>
        </is>
      </c>
      <c r="H12848" s="9">
        <f>INT(F12848/100)</f>
        <v/>
      </c>
      <c r="I12848" t="n">
        <v>-8</v>
      </c>
      <c r="J12848" t="n">
        <v>0</v>
      </c>
      <c r="M12848" t="n">
        <v>0</v>
      </c>
      <c r="O12848" t="n">
        <v>1</v>
      </c>
    </row>
    <row r="12849">
      <c r="A12849" s="8" t="n">
        <v>46234</v>
      </c>
      <c r="B12849" t="inlineStr">
        <is>
          <t>UA</t>
        </is>
      </c>
      <c r="C12849" s="9">
        <f>_xlfn.XLOOKUP(B12849,Carriers[Code],Carriers[Airline])</f>
        <v/>
      </c>
      <c r="D12849" t="n">
        <v>1414</v>
      </c>
      <c r="E12849" t="inlineStr">
        <is>
          <t>ORD</t>
        </is>
      </c>
      <c r="F12849" s="10" t="n">
        <v>600</v>
      </c>
      <c r="G12849" t="inlineStr">
        <is>
          <t>0600-0659</t>
        </is>
      </c>
      <c r="H12849" s="9">
        <f>INT(F12849/100)</f>
        <v/>
      </c>
      <c r="I12849" t="n">
        <v>-2</v>
      </c>
      <c r="J12849" t="n">
        <v>0</v>
      </c>
      <c r="K12849" t="n">
        <v>-4</v>
      </c>
      <c r="L12849" t="n">
        <v>0</v>
      </c>
      <c r="M12849" t="n">
        <v>0</v>
      </c>
      <c r="O12849" t="n">
        <v>0</v>
      </c>
    </row>
    <row r="12850">
      <c r="A12850" s="8" t="n">
        <v>46234</v>
      </c>
      <c r="B12850" t="inlineStr">
        <is>
          <t>UA</t>
        </is>
      </c>
      <c r="C12850" s="9">
        <f>_xlfn.XLOOKUP(B12850,Carriers[Code],Carriers[Airline])</f>
        <v/>
      </c>
      <c r="D12850" t="n">
        <v>2441</v>
      </c>
      <c r="E12850" t="inlineStr">
        <is>
          <t>SFO</t>
        </is>
      </c>
      <c r="F12850" s="10" t="n">
        <v>600</v>
      </c>
      <c r="G12850" t="inlineStr">
        <is>
          <t>0600-0659</t>
        </is>
      </c>
      <c r="H12850" s="9">
        <f>INT(F12850/100)</f>
        <v/>
      </c>
      <c r="I12850" t="n">
        <v>3</v>
      </c>
      <c r="J12850" t="n">
        <v>0</v>
      </c>
      <c r="K12850" t="n">
        <v>4</v>
      </c>
      <c r="L12850" t="n">
        <v>0</v>
      </c>
      <c r="M12850" t="n">
        <v>0</v>
      </c>
      <c r="O12850" t="n">
        <v>0</v>
      </c>
    </row>
    <row r="12851">
      <c r="A12851" s="8" t="n">
        <v>46234</v>
      </c>
      <c r="B12851" t="inlineStr">
        <is>
          <t>YX</t>
        </is>
      </c>
      <c r="C12851" s="9">
        <f>_xlfn.XLOOKUP(B12851,Carriers[Code],Carriers[Airline])</f>
        <v/>
      </c>
      <c r="D12851" t="n">
        <v>4424</v>
      </c>
      <c r="E12851" t="inlineStr">
        <is>
          <t>LGA</t>
        </is>
      </c>
      <c r="F12851" s="10" t="n">
        <v>600</v>
      </c>
      <c r="G12851" t="inlineStr">
        <is>
          <t>0600-0659</t>
        </is>
      </c>
      <c r="H12851" s="9">
        <f>INT(F12851/100)</f>
        <v/>
      </c>
      <c r="I12851" t="n">
        <v>-11</v>
      </c>
      <c r="J12851" t="n">
        <v>0</v>
      </c>
      <c r="K12851" t="n">
        <v>-18</v>
      </c>
      <c r="L12851" t="n">
        <v>0</v>
      </c>
      <c r="M12851" t="n">
        <v>0</v>
      </c>
      <c r="O12851" t="n">
        <v>0</v>
      </c>
    </row>
    <row r="12852">
      <c r="A12852" s="8" t="n">
        <v>46234</v>
      </c>
      <c r="B12852" t="inlineStr">
        <is>
          <t>YX</t>
        </is>
      </c>
      <c r="C12852" s="9">
        <f>_xlfn.XLOOKUP(B12852,Carriers[Code],Carriers[Airline])</f>
        <v/>
      </c>
      <c r="D12852" t="n">
        <v>5687</v>
      </c>
      <c r="E12852" t="inlineStr">
        <is>
          <t>DCA</t>
        </is>
      </c>
      <c r="F12852" s="10" t="n">
        <v>600</v>
      </c>
      <c r="G12852" t="inlineStr">
        <is>
          <t>0600-0659</t>
        </is>
      </c>
      <c r="H12852" s="9">
        <f>INT(F12852/100)</f>
        <v/>
      </c>
      <c r="I12852" t="n">
        <v>-7</v>
      </c>
      <c r="J12852" t="n">
        <v>0</v>
      </c>
      <c r="K12852" t="n">
        <v>-14</v>
      </c>
      <c r="L12852" t="n">
        <v>0</v>
      </c>
      <c r="M12852" t="n">
        <v>0</v>
      </c>
      <c r="O12852" t="n">
        <v>0</v>
      </c>
    </row>
    <row r="12853">
      <c r="A12853" s="8" t="n">
        <v>46234</v>
      </c>
      <c r="B12853" t="inlineStr">
        <is>
          <t>YX</t>
        </is>
      </c>
      <c r="C12853" s="9">
        <f>_xlfn.XLOOKUP(B12853,Carriers[Code],Carriers[Airline])</f>
        <v/>
      </c>
      <c r="D12853" t="n">
        <v>5836</v>
      </c>
      <c r="E12853" t="inlineStr">
        <is>
          <t>LGA</t>
        </is>
      </c>
      <c r="F12853" s="10" t="n">
        <v>600</v>
      </c>
      <c r="G12853" t="inlineStr">
        <is>
          <t>0600-0659</t>
        </is>
      </c>
      <c r="H12853" s="9">
        <f>INT(F12853/100)</f>
        <v/>
      </c>
      <c r="I12853" t="n">
        <v>-6</v>
      </c>
      <c r="J12853" t="n">
        <v>0</v>
      </c>
      <c r="K12853" t="n">
        <v>-17</v>
      </c>
      <c r="L12853" t="n">
        <v>0</v>
      </c>
      <c r="M12853" t="n">
        <v>0</v>
      </c>
      <c r="O12853" t="n">
        <v>0</v>
      </c>
    </row>
    <row r="12854">
      <c r="A12854" s="8" t="n">
        <v>46234</v>
      </c>
      <c r="B12854" t="inlineStr">
        <is>
          <t>AA</t>
        </is>
      </c>
      <c r="C12854" s="9">
        <f>_xlfn.XLOOKUP(B12854,Carriers[Code],Carriers[Airline])</f>
        <v/>
      </c>
      <c r="D12854" t="n">
        <v>1146</v>
      </c>
      <c r="E12854" t="inlineStr">
        <is>
          <t>PHL</t>
        </is>
      </c>
      <c r="F12854" s="10" t="n">
        <v>601</v>
      </c>
      <c r="G12854" t="inlineStr">
        <is>
          <t>0600-0659</t>
        </is>
      </c>
      <c r="H12854" s="9">
        <f>INT(F12854/100)</f>
        <v/>
      </c>
      <c r="I12854" t="n">
        <v>-10</v>
      </c>
      <c r="J12854" t="n">
        <v>0</v>
      </c>
      <c r="K12854" t="n">
        <v>-26</v>
      </c>
      <c r="L12854" t="n">
        <v>0</v>
      </c>
      <c r="M12854" t="n">
        <v>0</v>
      </c>
      <c r="O12854" t="n">
        <v>0</v>
      </c>
    </row>
    <row r="12855">
      <c r="A12855" s="8" t="n">
        <v>46234</v>
      </c>
      <c r="B12855" t="inlineStr">
        <is>
          <t>YX</t>
        </is>
      </c>
      <c r="C12855" s="9">
        <f>_xlfn.XLOOKUP(B12855,Carriers[Code],Carriers[Airline])</f>
        <v/>
      </c>
      <c r="D12855" t="n">
        <v>4401</v>
      </c>
      <c r="E12855" t="inlineStr">
        <is>
          <t>JFK</t>
        </is>
      </c>
      <c r="F12855" s="10" t="n">
        <v>601</v>
      </c>
      <c r="G12855" t="inlineStr">
        <is>
          <t>0600-0659</t>
        </is>
      </c>
      <c r="H12855" s="9">
        <f>INT(F12855/100)</f>
        <v/>
      </c>
      <c r="I12855" t="n">
        <v>-9</v>
      </c>
      <c r="J12855" t="n">
        <v>0</v>
      </c>
      <c r="K12855" t="n">
        <v>-24</v>
      </c>
      <c r="L12855" t="n">
        <v>0</v>
      </c>
      <c r="M12855" t="n">
        <v>0</v>
      </c>
      <c r="O12855" t="n">
        <v>0</v>
      </c>
    </row>
    <row r="12856">
      <c r="A12856" s="8" t="n">
        <v>46234</v>
      </c>
      <c r="B12856" t="inlineStr">
        <is>
          <t>AS</t>
        </is>
      </c>
      <c r="C12856" s="9">
        <f>_xlfn.XLOOKUP(B12856,Carriers[Code],Carriers[Airline])</f>
        <v/>
      </c>
      <c r="D12856" t="n">
        <v>311</v>
      </c>
      <c r="E12856" t="inlineStr">
        <is>
          <t>PDX</t>
        </is>
      </c>
      <c r="F12856" s="10" t="n">
        <v>603</v>
      </c>
      <c r="G12856" t="inlineStr">
        <is>
          <t>0600-0659</t>
        </is>
      </c>
      <c r="H12856" s="9">
        <f>INT(F12856/100)</f>
        <v/>
      </c>
      <c r="I12856" t="n">
        <v>6</v>
      </c>
      <c r="J12856" t="n">
        <v>0</v>
      </c>
      <c r="K12856" t="n">
        <v>-25</v>
      </c>
      <c r="L12856" t="n">
        <v>0</v>
      </c>
      <c r="M12856" t="n">
        <v>0</v>
      </c>
      <c r="O12856" t="n">
        <v>0</v>
      </c>
    </row>
    <row r="12857">
      <c r="A12857" s="8" t="n">
        <v>46234</v>
      </c>
      <c r="B12857" t="inlineStr">
        <is>
          <t>AA</t>
        </is>
      </c>
      <c r="C12857" s="9">
        <f>_xlfn.XLOOKUP(B12857,Carriers[Code],Carriers[Airline])</f>
        <v/>
      </c>
      <c r="D12857" t="n">
        <v>418</v>
      </c>
      <c r="E12857" t="inlineStr">
        <is>
          <t>CLT</t>
        </is>
      </c>
      <c r="F12857" s="10" t="n">
        <v>605</v>
      </c>
      <c r="G12857" t="inlineStr">
        <is>
          <t>0600-0659</t>
        </is>
      </c>
      <c r="H12857" s="9">
        <f>INT(F12857/100)</f>
        <v/>
      </c>
      <c r="I12857" t="n">
        <v>-9</v>
      </c>
      <c r="J12857" t="n">
        <v>0</v>
      </c>
      <c r="K12857" t="n">
        <v>-24</v>
      </c>
      <c r="L12857" t="n">
        <v>0</v>
      </c>
      <c r="M12857" t="n">
        <v>0</v>
      </c>
      <c r="O12857" t="n">
        <v>0</v>
      </c>
    </row>
    <row r="12858">
      <c r="A12858" s="8" t="n">
        <v>46234</v>
      </c>
      <c r="B12858" t="inlineStr">
        <is>
          <t>B6</t>
        </is>
      </c>
      <c r="C12858" s="9">
        <f>_xlfn.XLOOKUP(B12858,Carriers[Code],Carriers[Airline])</f>
        <v/>
      </c>
      <c r="D12858" t="n">
        <v>619</v>
      </c>
      <c r="E12858" t="inlineStr">
        <is>
          <t>SAN</t>
        </is>
      </c>
      <c r="F12858" s="10" t="n">
        <v>605</v>
      </c>
      <c r="G12858" t="inlineStr">
        <is>
          <t>0600-0659</t>
        </is>
      </c>
      <c r="H12858" s="9">
        <f>INT(F12858/100)</f>
        <v/>
      </c>
      <c r="I12858" t="n">
        <v>1</v>
      </c>
      <c r="J12858" t="n">
        <v>0</v>
      </c>
      <c r="K12858" t="n">
        <v>-20</v>
      </c>
      <c r="L12858" t="n">
        <v>0</v>
      </c>
      <c r="M12858" t="n">
        <v>0</v>
      </c>
      <c r="O12858" t="n">
        <v>0</v>
      </c>
    </row>
    <row r="12859">
      <c r="A12859" s="8" t="n">
        <v>46234</v>
      </c>
      <c r="B12859" t="inlineStr">
        <is>
          <t>B6</t>
        </is>
      </c>
      <c r="C12859" s="9">
        <f>_xlfn.XLOOKUP(B12859,Carriers[Code],Carriers[Airline])</f>
        <v/>
      </c>
      <c r="D12859" t="n">
        <v>2255</v>
      </c>
      <c r="E12859" t="inlineStr">
        <is>
          <t>DCA</t>
        </is>
      </c>
      <c r="F12859" s="10" t="n">
        <v>605</v>
      </c>
      <c r="G12859" t="inlineStr">
        <is>
          <t>0600-0659</t>
        </is>
      </c>
      <c r="H12859" s="9">
        <f>INT(F12859/100)</f>
        <v/>
      </c>
      <c r="I12859" t="n">
        <v>-12</v>
      </c>
      <c r="J12859" t="n">
        <v>0</v>
      </c>
      <c r="K12859" t="n">
        <v>-17</v>
      </c>
      <c r="L12859" t="n">
        <v>0</v>
      </c>
      <c r="M12859" t="n">
        <v>0</v>
      </c>
      <c r="O12859" t="n">
        <v>0</v>
      </c>
    </row>
    <row r="12860">
      <c r="A12860" s="8" t="n">
        <v>46234</v>
      </c>
      <c r="B12860" t="inlineStr">
        <is>
          <t>DL</t>
        </is>
      </c>
      <c r="C12860" s="9">
        <f>_xlfn.XLOOKUP(B12860,Carriers[Code],Carriers[Airline])</f>
        <v/>
      </c>
      <c r="D12860" t="n">
        <v>859</v>
      </c>
      <c r="E12860" t="inlineStr">
        <is>
          <t>SLC</t>
        </is>
      </c>
      <c r="F12860" s="10" t="n">
        <v>605</v>
      </c>
      <c r="G12860" t="inlineStr">
        <is>
          <t>0600-0659</t>
        </is>
      </c>
      <c r="H12860" s="9">
        <f>INT(F12860/100)</f>
        <v/>
      </c>
      <c r="I12860" t="n">
        <v>-7</v>
      </c>
      <c r="J12860" t="n">
        <v>0</v>
      </c>
      <c r="K12860" t="n">
        <v>-12</v>
      </c>
      <c r="L12860" t="n">
        <v>0</v>
      </c>
      <c r="M12860" t="n">
        <v>0</v>
      </c>
      <c r="O12860" t="n">
        <v>0</v>
      </c>
    </row>
    <row r="12861">
      <c r="A12861" s="8" t="n">
        <v>46234</v>
      </c>
      <c r="B12861" t="inlineStr">
        <is>
          <t>DL</t>
        </is>
      </c>
      <c r="C12861" s="9">
        <f>_xlfn.XLOOKUP(B12861,Carriers[Code],Carriers[Airline])</f>
        <v/>
      </c>
      <c r="D12861" t="n">
        <v>2611</v>
      </c>
      <c r="E12861" t="inlineStr">
        <is>
          <t>JFK</t>
        </is>
      </c>
      <c r="F12861" s="10" t="n">
        <v>605</v>
      </c>
      <c r="G12861" t="inlineStr">
        <is>
          <t>0600-0659</t>
        </is>
      </c>
      <c r="H12861" s="9">
        <f>INT(F12861/100)</f>
        <v/>
      </c>
      <c r="I12861" t="n">
        <v>0</v>
      </c>
      <c r="J12861" t="n">
        <v>0</v>
      </c>
      <c r="K12861" t="n">
        <v>-14</v>
      </c>
      <c r="L12861" t="n">
        <v>0</v>
      </c>
      <c r="M12861" t="n">
        <v>0</v>
      </c>
      <c r="O12861" t="n">
        <v>0</v>
      </c>
    </row>
    <row r="12862">
      <c r="A12862" s="8" t="n">
        <v>46234</v>
      </c>
      <c r="B12862" t="inlineStr">
        <is>
          <t>UA</t>
        </is>
      </c>
      <c r="C12862" s="9">
        <f>_xlfn.XLOOKUP(B12862,Carriers[Code],Carriers[Airline])</f>
        <v/>
      </c>
      <c r="D12862" t="n">
        <v>1833</v>
      </c>
      <c r="E12862" t="inlineStr">
        <is>
          <t>EWR</t>
        </is>
      </c>
      <c r="F12862" s="10" t="n">
        <v>605</v>
      </c>
      <c r="G12862" t="inlineStr">
        <is>
          <t>0600-0659</t>
        </is>
      </c>
      <c r="H12862" s="9">
        <f>INT(F12862/100)</f>
        <v/>
      </c>
      <c r="I12862" t="n">
        <v>-10</v>
      </c>
      <c r="J12862" t="n">
        <v>0</v>
      </c>
      <c r="K12862" t="n">
        <v>-16</v>
      </c>
      <c r="L12862" t="n">
        <v>0</v>
      </c>
      <c r="M12862" t="n">
        <v>0</v>
      </c>
      <c r="O12862" t="n">
        <v>0</v>
      </c>
    </row>
    <row r="12863">
      <c r="A12863" s="8" t="n">
        <v>46234</v>
      </c>
      <c r="B12863" t="inlineStr">
        <is>
          <t>DL</t>
        </is>
      </c>
      <c r="C12863" s="9">
        <f>_xlfn.XLOOKUP(B12863,Carriers[Code],Carriers[Airline])</f>
        <v/>
      </c>
      <c r="D12863" t="n">
        <v>675</v>
      </c>
      <c r="E12863" t="inlineStr">
        <is>
          <t>MCI</t>
        </is>
      </c>
      <c r="F12863" s="10" t="n">
        <v>610</v>
      </c>
      <c r="G12863" t="inlineStr">
        <is>
          <t>0600-0659</t>
        </is>
      </c>
      <c r="H12863" s="9">
        <f>INT(F12863/100)</f>
        <v/>
      </c>
      <c r="I12863" t="n">
        <v>103</v>
      </c>
      <c r="J12863" t="n">
        <v>1</v>
      </c>
      <c r="K12863" t="n">
        <v>94</v>
      </c>
      <c r="L12863" t="n">
        <v>1</v>
      </c>
      <c r="M12863" t="n">
        <v>0</v>
      </c>
      <c r="O12863" t="n">
        <v>0</v>
      </c>
      <c r="P12863" t="n">
        <v>94</v>
      </c>
      <c r="Q12863" t="n">
        <v>0</v>
      </c>
      <c r="R12863" t="n">
        <v>0</v>
      </c>
      <c r="S12863" t="n">
        <v>0</v>
      </c>
      <c r="T12863" t="n">
        <v>0</v>
      </c>
    </row>
    <row r="12864">
      <c r="A12864" s="8" t="n">
        <v>46234</v>
      </c>
      <c r="B12864" t="inlineStr">
        <is>
          <t>B6</t>
        </is>
      </c>
      <c r="C12864" s="9">
        <f>_xlfn.XLOOKUP(B12864,Carriers[Code],Carriers[Airline])</f>
        <v/>
      </c>
      <c r="D12864" t="n">
        <v>1207</v>
      </c>
      <c r="E12864" t="inlineStr">
        <is>
          <t>BNA</t>
        </is>
      </c>
      <c r="F12864" s="10" t="n">
        <v>619</v>
      </c>
      <c r="G12864" t="inlineStr">
        <is>
          <t>0600-0659</t>
        </is>
      </c>
      <c r="H12864" s="9">
        <f>INT(F12864/100)</f>
        <v/>
      </c>
      <c r="I12864" t="n">
        <v>-6</v>
      </c>
      <c r="J12864" t="n">
        <v>0</v>
      </c>
      <c r="K12864" t="n">
        <v>-22</v>
      </c>
      <c r="L12864" t="n">
        <v>0</v>
      </c>
      <c r="M12864" t="n">
        <v>0</v>
      </c>
      <c r="O12864" t="n">
        <v>0</v>
      </c>
    </row>
    <row r="12865">
      <c r="A12865" s="8" t="n">
        <v>46234</v>
      </c>
      <c r="B12865" t="inlineStr">
        <is>
          <t>B6</t>
        </is>
      </c>
      <c r="C12865" s="9">
        <f>_xlfn.XLOOKUP(B12865,Carriers[Code],Carriers[Airline])</f>
        <v/>
      </c>
      <c r="D12865" t="n">
        <v>1285</v>
      </c>
      <c r="E12865" t="inlineStr">
        <is>
          <t>PIT</t>
        </is>
      </c>
      <c r="F12865" s="10" t="n">
        <v>620</v>
      </c>
      <c r="G12865" t="inlineStr">
        <is>
          <t>0600-0659</t>
        </is>
      </c>
      <c r="H12865" s="9">
        <f>INT(F12865/100)</f>
        <v/>
      </c>
      <c r="I12865" t="n">
        <v>-10</v>
      </c>
      <c r="J12865" t="n">
        <v>0</v>
      </c>
      <c r="K12865" t="n">
        <v>-27</v>
      </c>
      <c r="L12865" t="n">
        <v>0</v>
      </c>
      <c r="M12865" t="n">
        <v>0</v>
      </c>
      <c r="O12865" t="n">
        <v>0</v>
      </c>
    </row>
    <row r="12866">
      <c r="A12866" s="8" t="n">
        <v>46234</v>
      </c>
      <c r="B12866" t="inlineStr">
        <is>
          <t>DL</t>
        </is>
      </c>
      <c r="C12866" s="9">
        <f>_xlfn.XLOOKUP(B12866,Carriers[Code],Carriers[Airline])</f>
        <v/>
      </c>
      <c r="D12866" t="n">
        <v>479</v>
      </c>
      <c r="E12866" t="inlineStr">
        <is>
          <t>LAX</t>
        </is>
      </c>
      <c r="F12866" s="10" t="n">
        <v>620</v>
      </c>
      <c r="G12866" t="inlineStr">
        <is>
          <t>0600-0659</t>
        </is>
      </c>
      <c r="H12866" s="9">
        <f>INT(F12866/100)</f>
        <v/>
      </c>
      <c r="I12866" t="n">
        <v>0</v>
      </c>
      <c r="J12866" t="n">
        <v>0</v>
      </c>
      <c r="K12866" t="n">
        <v>-3</v>
      </c>
      <c r="L12866" t="n">
        <v>0</v>
      </c>
      <c r="M12866" t="n">
        <v>0</v>
      </c>
      <c r="O12866" t="n">
        <v>0</v>
      </c>
    </row>
    <row r="12867">
      <c r="A12867" s="8" t="n">
        <v>46234</v>
      </c>
      <c r="B12867" t="inlineStr">
        <is>
          <t>DL</t>
        </is>
      </c>
      <c r="C12867" s="9">
        <f>_xlfn.XLOOKUP(B12867,Carriers[Code],Carriers[Airline])</f>
        <v/>
      </c>
      <c r="D12867" t="n">
        <v>2066</v>
      </c>
      <c r="E12867" t="inlineStr">
        <is>
          <t>RDU</t>
        </is>
      </c>
      <c r="F12867" s="10" t="n">
        <v>620</v>
      </c>
      <c r="G12867" t="inlineStr">
        <is>
          <t>0600-0659</t>
        </is>
      </c>
      <c r="H12867" s="9">
        <f>INT(F12867/100)</f>
        <v/>
      </c>
      <c r="I12867" t="n">
        <v>-2</v>
      </c>
      <c r="J12867" t="n">
        <v>0</v>
      </c>
      <c r="K12867" t="n">
        <v>-21</v>
      </c>
      <c r="L12867" t="n">
        <v>0</v>
      </c>
      <c r="M12867" t="n">
        <v>0</v>
      </c>
      <c r="O12867" t="n">
        <v>0</v>
      </c>
    </row>
    <row r="12868">
      <c r="A12868" s="8" t="n">
        <v>46234</v>
      </c>
      <c r="B12868" t="inlineStr">
        <is>
          <t>UA</t>
        </is>
      </c>
      <c r="C12868" s="9">
        <f>_xlfn.XLOOKUP(B12868,Carriers[Code],Carriers[Airline])</f>
        <v/>
      </c>
      <c r="D12868" t="n">
        <v>360</v>
      </c>
      <c r="E12868" t="inlineStr">
        <is>
          <t>LAX</t>
        </is>
      </c>
      <c r="F12868" s="10" t="n">
        <v>621</v>
      </c>
      <c r="G12868" t="inlineStr">
        <is>
          <t>0600-0659</t>
        </is>
      </c>
      <c r="H12868" s="9">
        <f>INT(F12868/100)</f>
        <v/>
      </c>
      <c r="I12868" t="n">
        <v>0</v>
      </c>
      <c r="J12868" t="n">
        <v>0</v>
      </c>
      <c r="K12868" t="n">
        <v>7</v>
      </c>
      <c r="L12868" t="n">
        <v>0</v>
      </c>
      <c r="M12868" t="n">
        <v>0</v>
      </c>
      <c r="O12868" t="n">
        <v>0</v>
      </c>
    </row>
    <row r="12869">
      <c r="A12869" s="8" t="n">
        <v>46234</v>
      </c>
      <c r="B12869" t="inlineStr">
        <is>
          <t>B6</t>
        </is>
      </c>
      <c r="C12869" s="9">
        <f>_xlfn.XLOOKUP(B12869,Carriers[Code],Carriers[Airline])</f>
        <v/>
      </c>
      <c r="D12869" t="n">
        <v>891</v>
      </c>
      <c r="E12869" t="inlineStr">
        <is>
          <t>TPA</t>
        </is>
      </c>
      <c r="F12869" s="10" t="n">
        <v>625</v>
      </c>
      <c r="G12869" t="inlineStr">
        <is>
          <t>0600-0659</t>
        </is>
      </c>
      <c r="H12869" s="9">
        <f>INT(F12869/100)</f>
        <v/>
      </c>
      <c r="I12869" t="n">
        <v>57</v>
      </c>
      <c r="J12869" t="n">
        <v>1</v>
      </c>
      <c r="K12869" t="n">
        <v>28</v>
      </c>
      <c r="L12869" t="n">
        <v>1</v>
      </c>
      <c r="M12869" t="n">
        <v>0</v>
      </c>
      <c r="O12869" t="n">
        <v>0</v>
      </c>
      <c r="P12869" t="n">
        <v>28</v>
      </c>
      <c r="Q12869" t="n">
        <v>0</v>
      </c>
      <c r="R12869" t="n">
        <v>0</v>
      </c>
      <c r="S12869" t="n">
        <v>0</v>
      </c>
      <c r="T12869" t="n">
        <v>0</v>
      </c>
    </row>
    <row r="12870">
      <c r="A12870" s="8" t="n">
        <v>46234</v>
      </c>
      <c r="B12870" t="inlineStr">
        <is>
          <t>WN</t>
        </is>
      </c>
      <c r="C12870" s="9">
        <f>_xlfn.XLOOKUP(B12870,Carriers[Code],Carriers[Airline])</f>
        <v/>
      </c>
      <c r="D12870" t="n">
        <v>4156</v>
      </c>
      <c r="E12870" t="inlineStr">
        <is>
          <t>DEN</t>
        </is>
      </c>
      <c r="F12870" s="10" t="n">
        <v>625</v>
      </c>
      <c r="G12870" t="inlineStr">
        <is>
          <t>0600-0659</t>
        </is>
      </c>
      <c r="H12870" s="9">
        <f>INT(F12870/100)</f>
        <v/>
      </c>
      <c r="I12870" t="n">
        <v>-1</v>
      </c>
      <c r="J12870" t="n">
        <v>0</v>
      </c>
      <c r="K12870" t="n">
        <v>-13</v>
      </c>
      <c r="L12870" t="n">
        <v>0</v>
      </c>
      <c r="M12870" t="n">
        <v>0</v>
      </c>
      <c r="O12870" t="n">
        <v>0</v>
      </c>
    </row>
    <row r="12871">
      <c r="A12871" s="8" t="n">
        <v>46234</v>
      </c>
      <c r="B12871" t="inlineStr">
        <is>
          <t>YX</t>
        </is>
      </c>
      <c r="C12871" s="9">
        <f>_xlfn.XLOOKUP(B12871,Carriers[Code],Carriers[Airline])</f>
        <v/>
      </c>
      <c r="D12871" t="n">
        <v>5626</v>
      </c>
      <c r="E12871" t="inlineStr">
        <is>
          <t>CLT</t>
        </is>
      </c>
      <c r="F12871" s="10" t="n">
        <v>625</v>
      </c>
      <c r="G12871" t="inlineStr">
        <is>
          <t>0600-0659</t>
        </is>
      </c>
      <c r="H12871" s="9">
        <f>INT(F12871/100)</f>
        <v/>
      </c>
      <c r="I12871" t="n">
        <v>-9</v>
      </c>
      <c r="J12871" t="n">
        <v>0</v>
      </c>
      <c r="K12871" t="n">
        <v>-32</v>
      </c>
      <c r="L12871" t="n">
        <v>0</v>
      </c>
      <c r="M12871" t="n">
        <v>0</v>
      </c>
      <c r="O12871" t="n">
        <v>0</v>
      </c>
    </row>
    <row r="12872">
      <c r="A12872" s="8" t="n">
        <v>46234</v>
      </c>
      <c r="B12872" t="inlineStr">
        <is>
          <t>YX</t>
        </is>
      </c>
      <c r="C12872" s="9">
        <f>_xlfn.XLOOKUP(B12872,Carriers[Code],Carriers[Airline])</f>
        <v/>
      </c>
      <c r="D12872" t="n">
        <v>5764</v>
      </c>
      <c r="E12872" t="inlineStr">
        <is>
          <t>EWR</t>
        </is>
      </c>
      <c r="F12872" s="10" t="n">
        <v>625</v>
      </c>
      <c r="G12872" t="inlineStr">
        <is>
          <t>0600-0659</t>
        </is>
      </c>
      <c r="H12872" s="9">
        <f>INT(F12872/100)</f>
        <v/>
      </c>
      <c r="I12872" t="n">
        <v>-7</v>
      </c>
      <c r="J12872" t="n">
        <v>0</v>
      </c>
      <c r="K12872" t="n">
        <v>7</v>
      </c>
      <c r="L12872" t="n">
        <v>0</v>
      </c>
      <c r="M12872" t="n">
        <v>0</v>
      </c>
      <c r="O12872" t="n">
        <v>0</v>
      </c>
    </row>
    <row r="12873">
      <c r="A12873" s="8" t="n">
        <v>46234</v>
      </c>
      <c r="B12873" t="inlineStr">
        <is>
          <t>B6</t>
        </is>
      </c>
      <c r="C12873" s="9">
        <f>_xlfn.XLOOKUP(B12873,Carriers[Code],Carriers[Airline])</f>
        <v/>
      </c>
      <c r="D12873" t="n">
        <v>493</v>
      </c>
      <c r="E12873" t="inlineStr">
        <is>
          <t>DEN</t>
        </is>
      </c>
      <c r="F12873" s="10" t="n">
        <v>630</v>
      </c>
      <c r="G12873" t="inlineStr">
        <is>
          <t>0600-0659</t>
        </is>
      </c>
      <c r="H12873" s="9">
        <f>INT(F12873/100)</f>
        <v/>
      </c>
      <c r="M12873" t="n">
        <v>1</v>
      </c>
      <c r="N12873" t="inlineStr">
        <is>
          <t>A</t>
        </is>
      </c>
      <c r="O12873" t="n">
        <v>0</v>
      </c>
    </row>
    <row r="12874">
      <c r="A12874" s="8" t="n">
        <v>46234</v>
      </c>
      <c r="B12874" t="inlineStr">
        <is>
          <t>B6</t>
        </is>
      </c>
      <c r="C12874" s="9">
        <f>_xlfn.XLOOKUP(B12874,Carriers[Code],Carriers[Airline])</f>
        <v/>
      </c>
      <c r="D12874" t="n">
        <v>1883</v>
      </c>
      <c r="E12874" t="inlineStr">
        <is>
          <t>RDU</t>
        </is>
      </c>
      <c r="F12874" s="10" t="n">
        <v>630</v>
      </c>
      <c r="G12874" t="inlineStr">
        <is>
          <t>0600-0659</t>
        </is>
      </c>
      <c r="H12874" s="9">
        <f>INT(F12874/100)</f>
        <v/>
      </c>
      <c r="I12874" t="n">
        <v>-3</v>
      </c>
      <c r="J12874" t="n">
        <v>0</v>
      </c>
      <c r="K12874" t="n">
        <v>-21</v>
      </c>
      <c r="L12874" t="n">
        <v>0</v>
      </c>
      <c r="M12874" t="n">
        <v>0</v>
      </c>
      <c r="O12874" t="n">
        <v>0</v>
      </c>
    </row>
    <row r="12875">
      <c r="A12875" s="8" t="n">
        <v>46234</v>
      </c>
      <c r="B12875" t="inlineStr">
        <is>
          <t>DL</t>
        </is>
      </c>
      <c r="C12875" s="9">
        <f>_xlfn.XLOOKUP(B12875,Carriers[Code],Carriers[Airline])</f>
        <v/>
      </c>
      <c r="D12875" t="n">
        <v>1410</v>
      </c>
      <c r="E12875" t="inlineStr">
        <is>
          <t>AUS</t>
        </is>
      </c>
      <c r="F12875" s="10" t="n">
        <v>630</v>
      </c>
      <c r="G12875" t="inlineStr">
        <is>
          <t>0600-0659</t>
        </is>
      </c>
      <c r="H12875" s="9">
        <f>INT(F12875/100)</f>
        <v/>
      </c>
      <c r="I12875" t="n">
        <v>-1</v>
      </c>
      <c r="J12875" t="n">
        <v>0</v>
      </c>
      <c r="K12875" t="n">
        <v>-14</v>
      </c>
      <c r="L12875" t="n">
        <v>0</v>
      </c>
      <c r="M12875" t="n">
        <v>0</v>
      </c>
      <c r="O12875" t="n">
        <v>0</v>
      </c>
    </row>
    <row r="12876">
      <c r="A12876" s="8" t="n">
        <v>46234</v>
      </c>
      <c r="B12876" t="inlineStr">
        <is>
          <t>B6</t>
        </is>
      </c>
      <c r="C12876" s="9">
        <f>_xlfn.XLOOKUP(B12876,Carriers[Code],Carriers[Airline])</f>
        <v/>
      </c>
      <c r="D12876" t="n">
        <v>1333</v>
      </c>
      <c r="E12876" t="inlineStr">
        <is>
          <t>SFO</t>
        </is>
      </c>
      <c r="F12876" s="10" t="n">
        <v>635</v>
      </c>
      <c r="G12876" t="inlineStr">
        <is>
          <t>0600-0659</t>
        </is>
      </c>
      <c r="H12876" s="9">
        <f>INT(F12876/100)</f>
        <v/>
      </c>
      <c r="I12876" t="n">
        <v>-1</v>
      </c>
      <c r="J12876" t="n">
        <v>0</v>
      </c>
      <c r="K12876" t="n">
        <v>1</v>
      </c>
      <c r="L12876" t="n">
        <v>0</v>
      </c>
      <c r="M12876" t="n">
        <v>0</v>
      </c>
      <c r="O12876" t="n">
        <v>0</v>
      </c>
    </row>
    <row r="12877">
      <c r="A12877" s="8" t="n">
        <v>46234</v>
      </c>
      <c r="B12877" t="inlineStr">
        <is>
          <t>YX</t>
        </is>
      </c>
      <c r="C12877" s="9">
        <f>_xlfn.XLOOKUP(B12877,Carriers[Code],Carriers[Airline])</f>
        <v/>
      </c>
      <c r="D12877" t="n">
        <v>5703</v>
      </c>
      <c r="E12877" t="inlineStr">
        <is>
          <t>BWI</t>
        </is>
      </c>
      <c r="F12877" s="10" t="n">
        <v>635</v>
      </c>
      <c r="G12877" t="inlineStr">
        <is>
          <t>0600-0659</t>
        </is>
      </c>
      <c r="H12877" s="9">
        <f>INT(F12877/100)</f>
        <v/>
      </c>
      <c r="I12877" t="n">
        <v>-9</v>
      </c>
      <c r="J12877" t="n">
        <v>0</v>
      </c>
      <c r="K12877" t="n">
        <v>-30</v>
      </c>
      <c r="L12877" t="n">
        <v>0</v>
      </c>
      <c r="M12877" t="n">
        <v>0</v>
      </c>
      <c r="O12877" t="n">
        <v>0</v>
      </c>
    </row>
    <row r="12878">
      <c r="A12878" s="8" t="n">
        <v>46234</v>
      </c>
      <c r="B12878" t="inlineStr">
        <is>
          <t>B6</t>
        </is>
      </c>
      <c r="C12878" s="9">
        <f>_xlfn.XLOOKUP(B12878,Carriers[Code],Carriers[Airline])</f>
        <v/>
      </c>
      <c r="D12878" t="n">
        <v>165</v>
      </c>
      <c r="E12878" t="inlineStr">
        <is>
          <t>RSW</t>
        </is>
      </c>
      <c r="F12878" s="10" t="n">
        <v>645</v>
      </c>
      <c r="G12878" t="inlineStr">
        <is>
          <t>0600-0659</t>
        </is>
      </c>
      <c r="H12878" s="9">
        <f>INT(F12878/100)</f>
        <v/>
      </c>
      <c r="I12878" t="n">
        <v>-7</v>
      </c>
      <c r="J12878" t="n">
        <v>0</v>
      </c>
      <c r="K12878" t="n">
        <v>-36</v>
      </c>
      <c r="L12878" t="n">
        <v>0</v>
      </c>
      <c r="M12878" t="n">
        <v>0</v>
      </c>
      <c r="O12878" t="n">
        <v>0</v>
      </c>
    </row>
    <row r="12879">
      <c r="A12879" s="8" t="n">
        <v>46234</v>
      </c>
      <c r="B12879" t="inlineStr">
        <is>
          <t>DL</t>
        </is>
      </c>
      <c r="C12879" s="9">
        <f>_xlfn.XLOOKUP(B12879,Carriers[Code],Carriers[Airline])</f>
        <v/>
      </c>
      <c r="D12879" t="n">
        <v>695</v>
      </c>
      <c r="E12879" t="inlineStr">
        <is>
          <t>ATL</t>
        </is>
      </c>
      <c r="F12879" s="10" t="n">
        <v>645</v>
      </c>
      <c r="G12879" t="inlineStr">
        <is>
          <t>0600-0659</t>
        </is>
      </c>
      <c r="H12879" s="9">
        <f>INT(F12879/100)</f>
        <v/>
      </c>
      <c r="I12879" t="n">
        <v>16</v>
      </c>
      <c r="J12879" t="n">
        <v>1</v>
      </c>
      <c r="K12879" t="n">
        <v>-5</v>
      </c>
      <c r="L12879" t="n">
        <v>0</v>
      </c>
      <c r="M12879" t="n">
        <v>0</v>
      </c>
      <c r="O12879" t="n">
        <v>0</v>
      </c>
    </row>
    <row r="12880">
      <c r="A12880" s="8" t="n">
        <v>46234</v>
      </c>
      <c r="B12880" t="inlineStr">
        <is>
          <t>YX</t>
        </is>
      </c>
      <c r="C12880" s="9">
        <f>_xlfn.XLOOKUP(B12880,Carriers[Code],Carriers[Airline])</f>
        <v/>
      </c>
      <c r="D12880" t="n">
        <v>5845</v>
      </c>
      <c r="E12880" t="inlineStr">
        <is>
          <t>PHL</t>
        </is>
      </c>
      <c r="F12880" s="10" t="n">
        <v>650</v>
      </c>
      <c r="G12880" t="inlineStr">
        <is>
          <t>0600-0659</t>
        </is>
      </c>
      <c r="H12880" s="9">
        <f>INT(F12880/100)</f>
        <v/>
      </c>
      <c r="I12880" t="n">
        <v>-7</v>
      </c>
      <c r="J12880" t="n">
        <v>0</v>
      </c>
      <c r="K12880" t="n">
        <v>-24</v>
      </c>
      <c r="L12880" t="n">
        <v>0</v>
      </c>
      <c r="M12880" t="n">
        <v>0</v>
      </c>
      <c r="O12880" t="n">
        <v>0</v>
      </c>
    </row>
    <row r="12881">
      <c r="A12881" s="8" t="n">
        <v>46234</v>
      </c>
      <c r="B12881" t="inlineStr">
        <is>
          <t>AA</t>
        </is>
      </c>
      <c r="C12881" s="9">
        <f>_xlfn.XLOOKUP(B12881,Carriers[Code],Carriers[Airline])</f>
        <v/>
      </c>
      <c r="D12881" t="n">
        <v>1462</v>
      </c>
      <c r="E12881" t="inlineStr">
        <is>
          <t>CLT</t>
        </is>
      </c>
      <c r="F12881" s="10" t="n">
        <v>700</v>
      </c>
      <c r="G12881" t="inlineStr">
        <is>
          <t>0700-0759</t>
        </is>
      </c>
      <c r="H12881" s="9">
        <f>INT(F12881/100)</f>
        <v/>
      </c>
      <c r="I12881" t="n">
        <v>-3</v>
      </c>
      <c r="J12881" t="n">
        <v>0</v>
      </c>
      <c r="K12881" t="n">
        <v>-37</v>
      </c>
      <c r="L12881" t="n">
        <v>0</v>
      </c>
      <c r="M12881" t="n">
        <v>0</v>
      </c>
      <c r="O12881" t="n">
        <v>0</v>
      </c>
    </row>
    <row r="12882">
      <c r="A12882" s="8" t="n">
        <v>46234</v>
      </c>
      <c r="B12882" t="inlineStr">
        <is>
          <t>AA</t>
        </is>
      </c>
      <c r="C12882" s="9">
        <f>_xlfn.XLOOKUP(B12882,Carriers[Code],Carriers[Airline])</f>
        <v/>
      </c>
      <c r="D12882" t="n">
        <v>1509</v>
      </c>
      <c r="E12882" t="inlineStr">
        <is>
          <t>ORD</t>
        </is>
      </c>
      <c r="F12882" s="10" t="n">
        <v>700</v>
      </c>
      <c r="G12882" t="inlineStr">
        <is>
          <t>0700-0759</t>
        </is>
      </c>
      <c r="H12882" s="9">
        <f>INT(F12882/100)</f>
        <v/>
      </c>
      <c r="I12882" t="n">
        <v>-5</v>
      </c>
      <c r="J12882" t="n">
        <v>0</v>
      </c>
      <c r="K12882" t="n">
        <v>-24</v>
      </c>
      <c r="L12882" t="n">
        <v>0</v>
      </c>
      <c r="M12882" t="n">
        <v>0</v>
      </c>
      <c r="O12882" t="n">
        <v>0</v>
      </c>
    </row>
    <row r="12883">
      <c r="A12883" s="8" t="n">
        <v>46234</v>
      </c>
      <c r="B12883" t="inlineStr">
        <is>
          <t>AA</t>
        </is>
      </c>
      <c r="C12883" s="9">
        <f>_xlfn.XLOOKUP(B12883,Carriers[Code],Carriers[Airline])</f>
        <v/>
      </c>
      <c r="D12883" t="n">
        <v>2315</v>
      </c>
      <c r="E12883" t="inlineStr">
        <is>
          <t>PHX</t>
        </is>
      </c>
      <c r="F12883" s="10" t="n">
        <v>700</v>
      </c>
      <c r="G12883" t="inlineStr">
        <is>
          <t>0700-0759</t>
        </is>
      </c>
      <c r="H12883" s="9">
        <f>INT(F12883/100)</f>
        <v/>
      </c>
      <c r="I12883" t="n">
        <v>-2</v>
      </c>
      <c r="J12883" t="n">
        <v>0</v>
      </c>
      <c r="K12883" t="n">
        <v>-3</v>
      </c>
      <c r="L12883" t="n">
        <v>0</v>
      </c>
      <c r="M12883" t="n">
        <v>0</v>
      </c>
      <c r="O12883" t="n">
        <v>0</v>
      </c>
    </row>
    <row r="12884">
      <c r="A12884" s="8" t="n">
        <v>46234</v>
      </c>
      <c r="B12884" t="inlineStr">
        <is>
          <t>AA</t>
        </is>
      </c>
      <c r="C12884" s="9">
        <f>_xlfn.XLOOKUP(B12884,Carriers[Code],Carriers[Airline])</f>
        <v/>
      </c>
      <c r="D12884" t="n">
        <v>2455</v>
      </c>
      <c r="E12884" t="inlineStr">
        <is>
          <t>LAX</t>
        </is>
      </c>
      <c r="F12884" s="10" t="n">
        <v>700</v>
      </c>
      <c r="G12884" t="inlineStr">
        <is>
          <t>0700-0759</t>
        </is>
      </c>
      <c r="H12884" s="9">
        <f>INT(F12884/100)</f>
        <v/>
      </c>
      <c r="I12884" t="n">
        <v>-10</v>
      </c>
      <c r="J12884" t="n">
        <v>0</v>
      </c>
      <c r="K12884" t="n">
        <v>-1</v>
      </c>
      <c r="L12884" t="n">
        <v>0</v>
      </c>
      <c r="M12884" t="n">
        <v>0</v>
      </c>
      <c r="O12884" t="n">
        <v>0</v>
      </c>
    </row>
    <row r="12885">
      <c r="A12885" s="8" t="n">
        <v>46234</v>
      </c>
      <c r="B12885" t="inlineStr">
        <is>
          <t>AA</t>
        </is>
      </c>
      <c r="C12885" s="9">
        <f>_xlfn.XLOOKUP(B12885,Carriers[Code],Carriers[Airline])</f>
        <v/>
      </c>
      <c r="D12885" t="n">
        <v>2555</v>
      </c>
      <c r="E12885" t="inlineStr">
        <is>
          <t>DFW</t>
        </is>
      </c>
      <c r="F12885" s="10" t="n">
        <v>700</v>
      </c>
      <c r="G12885" t="inlineStr">
        <is>
          <t>0700-0759</t>
        </is>
      </c>
      <c r="H12885" s="9">
        <f>INT(F12885/100)</f>
        <v/>
      </c>
      <c r="I12885" t="n">
        <v>29</v>
      </c>
      <c r="J12885" t="n">
        <v>1</v>
      </c>
      <c r="K12885" t="n">
        <v>-1</v>
      </c>
      <c r="L12885" t="n">
        <v>0</v>
      </c>
      <c r="M12885" t="n">
        <v>0</v>
      </c>
      <c r="O12885" t="n">
        <v>0</v>
      </c>
    </row>
    <row r="12886">
      <c r="A12886" s="8" t="n">
        <v>46234</v>
      </c>
      <c r="B12886" t="inlineStr">
        <is>
          <t>B6</t>
        </is>
      </c>
      <c r="C12886" s="9">
        <f>_xlfn.XLOOKUP(B12886,Carriers[Code],Carriers[Airline])</f>
        <v/>
      </c>
      <c r="D12886" t="n">
        <v>1159</v>
      </c>
      <c r="E12886" t="inlineStr">
        <is>
          <t>PHL</t>
        </is>
      </c>
      <c r="F12886" s="10" t="n">
        <v>700</v>
      </c>
      <c r="G12886" t="inlineStr">
        <is>
          <t>0700-0759</t>
        </is>
      </c>
      <c r="H12886" s="9">
        <f>INT(F12886/100)</f>
        <v/>
      </c>
      <c r="I12886" t="n">
        <v>-4</v>
      </c>
      <c r="J12886" t="n">
        <v>0</v>
      </c>
      <c r="K12886" t="n">
        <v>-6</v>
      </c>
      <c r="L12886" t="n">
        <v>0</v>
      </c>
      <c r="M12886" t="n">
        <v>0</v>
      </c>
      <c r="O12886" t="n">
        <v>0</v>
      </c>
    </row>
    <row r="12887">
      <c r="A12887" s="8" t="n">
        <v>46234</v>
      </c>
      <c r="B12887" t="inlineStr">
        <is>
          <t>B6</t>
        </is>
      </c>
      <c r="C12887" s="9">
        <f>_xlfn.XLOOKUP(B12887,Carriers[Code],Carriers[Airline])</f>
        <v/>
      </c>
      <c r="D12887" t="n">
        <v>1281</v>
      </c>
      <c r="E12887" t="inlineStr">
        <is>
          <t>RIC</t>
        </is>
      </c>
      <c r="F12887" s="10" t="n">
        <v>700</v>
      </c>
      <c r="G12887" t="inlineStr">
        <is>
          <t>0700-0759</t>
        </is>
      </c>
      <c r="H12887" s="9">
        <f>INT(F12887/100)</f>
        <v/>
      </c>
      <c r="I12887" t="n">
        <v>-3</v>
      </c>
      <c r="J12887" t="n">
        <v>0</v>
      </c>
      <c r="K12887" t="n">
        <v>-11</v>
      </c>
      <c r="L12887" t="n">
        <v>0</v>
      </c>
      <c r="M12887" t="n">
        <v>0</v>
      </c>
      <c r="O12887" t="n">
        <v>0</v>
      </c>
    </row>
    <row r="12888">
      <c r="A12888" s="8" t="n">
        <v>46234</v>
      </c>
      <c r="B12888" t="inlineStr">
        <is>
          <t>DL</t>
        </is>
      </c>
      <c r="C12888" s="9">
        <f>_xlfn.XLOOKUP(B12888,Carriers[Code],Carriers[Airline])</f>
        <v/>
      </c>
      <c r="D12888" t="n">
        <v>2706</v>
      </c>
      <c r="E12888" t="inlineStr">
        <is>
          <t>TPA</t>
        </is>
      </c>
      <c r="F12888" s="10" t="n">
        <v>700</v>
      </c>
      <c r="G12888" t="inlineStr">
        <is>
          <t>0700-0759</t>
        </is>
      </c>
      <c r="H12888" s="9">
        <f>INT(F12888/100)</f>
        <v/>
      </c>
      <c r="I12888" t="n">
        <v>-11</v>
      </c>
      <c r="J12888" t="n">
        <v>0</v>
      </c>
      <c r="K12888" t="n">
        <v>-25</v>
      </c>
      <c r="L12888" t="n">
        <v>0</v>
      </c>
      <c r="M12888" t="n">
        <v>0</v>
      </c>
      <c r="O12888" t="n">
        <v>0</v>
      </c>
    </row>
    <row r="12889">
      <c r="A12889" s="8" t="n">
        <v>46234</v>
      </c>
      <c r="B12889" t="inlineStr">
        <is>
          <t>DL</t>
        </is>
      </c>
      <c r="C12889" s="9">
        <f>_xlfn.XLOOKUP(B12889,Carriers[Code],Carriers[Airline])</f>
        <v/>
      </c>
      <c r="D12889" t="n">
        <v>2770</v>
      </c>
      <c r="E12889" t="inlineStr">
        <is>
          <t>LGA</t>
        </is>
      </c>
      <c r="F12889" s="10" t="n">
        <v>700</v>
      </c>
      <c r="G12889" t="inlineStr">
        <is>
          <t>0700-0759</t>
        </is>
      </c>
      <c r="H12889" s="9">
        <f>INT(F12889/100)</f>
        <v/>
      </c>
      <c r="I12889" t="n">
        <v>-3</v>
      </c>
      <c r="J12889" t="n">
        <v>0</v>
      </c>
      <c r="K12889" t="n">
        <v>-34</v>
      </c>
      <c r="L12889" t="n">
        <v>0</v>
      </c>
      <c r="M12889" t="n">
        <v>0</v>
      </c>
      <c r="O12889" t="n">
        <v>0</v>
      </c>
    </row>
    <row r="12890">
      <c r="A12890" s="8" t="n">
        <v>46234</v>
      </c>
      <c r="B12890" t="inlineStr">
        <is>
          <t>MQ</t>
        </is>
      </c>
      <c r="C12890" s="9">
        <f>_xlfn.XLOOKUP(B12890,Carriers[Code],Carriers[Airline])</f>
        <v/>
      </c>
      <c r="D12890" t="n">
        <v>3814</v>
      </c>
      <c r="E12890" t="inlineStr">
        <is>
          <t>STL</t>
        </is>
      </c>
      <c r="F12890" s="10" t="n">
        <v>700</v>
      </c>
      <c r="G12890" t="inlineStr">
        <is>
          <t>0700-0759</t>
        </is>
      </c>
      <c r="H12890" s="9">
        <f>INT(F12890/100)</f>
        <v/>
      </c>
      <c r="I12890" t="n">
        <v>-10</v>
      </c>
      <c r="J12890" t="n">
        <v>0</v>
      </c>
      <c r="K12890" t="n">
        <v>-41</v>
      </c>
      <c r="L12890" t="n">
        <v>0</v>
      </c>
      <c r="M12890" t="n">
        <v>0</v>
      </c>
      <c r="O12890" t="n">
        <v>0</v>
      </c>
    </row>
    <row r="12891">
      <c r="A12891" s="8" t="n">
        <v>46234</v>
      </c>
      <c r="B12891" t="inlineStr">
        <is>
          <t>YX</t>
        </is>
      </c>
      <c r="C12891" s="9">
        <f>_xlfn.XLOOKUP(B12891,Carriers[Code],Carriers[Airline])</f>
        <v/>
      </c>
      <c r="D12891" t="n">
        <v>4435</v>
      </c>
      <c r="E12891" t="inlineStr">
        <is>
          <t>IND</t>
        </is>
      </c>
      <c r="F12891" s="10" t="n">
        <v>700</v>
      </c>
      <c r="G12891" t="inlineStr">
        <is>
          <t>0700-0759</t>
        </is>
      </c>
      <c r="H12891" s="9">
        <f>INT(F12891/100)</f>
        <v/>
      </c>
      <c r="I12891" t="n">
        <v>-6</v>
      </c>
      <c r="J12891" t="n">
        <v>0</v>
      </c>
      <c r="K12891" t="n">
        <v>-27</v>
      </c>
      <c r="L12891" t="n">
        <v>0</v>
      </c>
      <c r="M12891" t="n">
        <v>0</v>
      </c>
      <c r="O12891" t="n">
        <v>0</v>
      </c>
    </row>
    <row r="12892">
      <c r="A12892" s="8" t="n">
        <v>46234</v>
      </c>
      <c r="B12892" t="inlineStr">
        <is>
          <t>YX</t>
        </is>
      </c>
      <c r="C12892" s="9">
        <f>_xlfn.XLOOKUP(B12892,Carriers[Code],Carriers[Airline])</f>
        <v/>
      </c>
      <c r="D12892" t="n">
        <v>4505</v>
      </c>
      <c r="E12892" t="inlineStr">
        <is>
          <t>DCA</t>
        </is>
      </c>
      <c r="F12892" s="10" t="n">
        <v>700</v>
      </c>
      <c r="G12892" t="inlineStr">
        <is>
          <t>0700-0759</t>
        </is>
      </c>
      <c r="H12892" s="9">
        <f>INT(F12892/100)</f>
        <v/>
      </c>
      <c r="I12892" t="n">
        <v>-9</v>
      </c>
      <c r="J12892" t="n">
        <v>0</v>
      </c>
      <c r="K12892" t="n">
        <v>-15</v>
      </c>
      <c r="L12892" t="n">
        <v>0</v>
      </c>
      <c r="M12892" t="n">
        <v>0</v>
      </c>
      <c r="O12892" t="n">
        <v>0</v>
      </c>
    </row>
    <row r="12893">
      <c r="A12893" s="8" t="n">
        <v>46234</v>
      </c>
      <c r="B12893" t="inlineStr">
        <is>
          <t>AS</t>
        </is>
      </c>
      <c r="C12893" s="9">
        <f>_xlfn.XLOOKUP(B12893,Carriers[Code],Carriers[Airline])</f>
        <v/>
      </c>
      <c r="D12893" t="n">
        <v>459</v>
      </c>
      <c r="E12893" t="inlineStr">
        <is>
          <t>SEA</t>
        </is>
      </c>
      <c r="F12893" s="10" t="n">
        <v>703</v>
      </c>
      <c r="G12893" t="inlineStr">
        <is>
          <t>0700-0759</t>
        </is>
      </c>
      <c r="H12893" s="9">
        <f>INT(F12893/100)</f>
        <v/>
      </c>
      <c r="I12893" t="n">
        <v>94</v>
      </c>
      <c r="J12893" t="n">
        <v>1</v>
      </c>
      <c r="K12893" t="n">
        <v>85</v>
      </c>
      <c r="L12893" t="n">
        <v>1</v>
      </c>
      <c r="M12893" t="n">
        <v>0</v>
      </c>
      <c r="O12893" t="n">
        <v>0</v>
      </c>
      <c r="P12893" t="n">
        <v>0</v>
      </c>
      <c r="Q12893" t="n">
        <v>0</v>
      </c>
      <c r="R12893" t="n">
        <v>0</v>
      </c>
      <c r="S12893" t="n">
        <v>0</v>
      </c>
      <c r="T12893" t="n">
        <v>85</v>
      </c>
    </row>
    <row r="12894">
      <c r="A12894" s="8" t="n">
        <v>46234</v>
      </c>
      <c r="B12894" t="inlineStr">
        <is>
          <t>YX</t>
        </is>
      </c>
      <c r="C12894" s="9">
        <f>_xlfn.XLOOKUP(B12894,Carriers[Code],Carriers[Airline])</f>
        <v/>
      </c>
      <c r="D12894" t="n">
        <v>4396</v>
      </c>
      <c r="E12894" t="inlineStr">
        <is>
          <t>LGA</t>
        </is>
      </c>
      <c r="F12894" s="10" t="n">
        <v>704</v>
      </c>
      <c r="G12894" t="inlineStr">
        <is>
          <t>0700-0759</t>
        </is>
      </c>
      <c r="H12894" s="9">
        <f>INT(F12894/100)</f>
        <v/>
      </c>
      <c r="I12894" t="n">
        <v>-8</v>
      </c>
      <c r="J12894" t="n">
        <v>0</v>
      </c>
      <c r="K12894" t="n">
        <v>-32</v>
      </c>
      <c r="L12894" t="n">
        <v>0</v>
      </c>
      <c r="M12894" t="n">
        <v>0</v>
      </c>
      <c r="O12894" t="n">
        <v>0</v>
      </c>
    </row>
    <row r="12895">
      <c r="A12895" s="8" t="n">
        <v>46234</v>
      </c>
      <c r="B12895" t="inlineStr">
        <is>
          <t>B6</t>
        </is>
      </c>
      <c r="C12895" s="9">
        <f>_xlfn.XLOOKUP(B12895,Carriers[Code],Carriers[Airline])</f>
        <v/>
      </c>
      <c r="D12895" t="n">
        <v>109</v>
      </c>
      <c r="E12895" t="inlineStr">
        <is>
          <t>JAX</t>
        </is>
      </c>
      <c r="F12895" s="10" t="n">
        <v>705</v>
      </c>
      <c r="G12895" t="inlineStr">
        <is>
          <t>0700-0759</t>
        </is>
      </c>
      <c r="H12895" s="9">
        <f>INT(F12895/100)</f>
        <v/>
      </c>
      <c r="I12895" t="n">
        <v>20</v>
      </c>
      <c r="J12895" t="n">
        <v>1</v>
      </c>
      <c r="K12895" t="n">
        <v>-5</v>
      </c>
      <c r="L12895" t="n">
        <v>0</v>
      </c>
      <c r="M12895" t="n">
        <v>0</v>
      </c>
      <c r="O12895" t="n">
        <v>0</v>
      </c>
    </row>
    <row r="12896">
      <c r="A12896" s="8" t="n">
        <v>46234</v>
      </c>
      <c r="B12896" t="inlineStr">
        <is>
          <t>DL</t>
        </is>
      </c>
      <c r="C12896" s="9">
        <f>_xlfn.XLOOKUP(B12896,Carriers[Code],Carriers[Airline])</f>
        <v/>
      </c>
      <c r="D12896" t="n">
        <v>1399</v>
      </c>
      <c r="E12896" t="inlineStr">
        <is>
          <t>MIA</t>
        </is>
      </c>
      <c r="F12896" s="10" t="n">
        <v>705</v>
      </c>
      <c r="G12896" t="inlineStr">
        <is>
          <t>0700-0759</t>
        </is>
      </c>
      <c r="H12896" s="9">
        <f>INT(F12896/100)</f>
        <v/>
      </c>
      <c r="I12896" t="n">
        <v>-2</v>
      </c>
      <c r="J12896" t="n">
        <v>0</v>
      </c>
      <c r="K12896" t="n">
        <v>-25</v>
      </c>
      <c r="L12896" t="n">
        <v>0</v>
      </c>
      <c r="M12896" t="n">
        <v>0</v>
      </c>
      <c r="O12896" t="n">
        <v>0</v>
      </c>
    </row>
    <row r="12897">
      <c r="A12897" s="8" t="n">
        <v>46234</v>
      </c>
      <c r="B12897" t="inlineStr">
        <is>
          <t>DL</t>
        </is>
      </c>
      <c r="C12897" s="9">
        <f>_xlfn.XLOOKUP(B12897,Carriers[Code],Carriers[Airline])</f>
        <v/>
      </c>
      <c r="D12897" t="n">
        <v>1580</v>
      </c>
      <c r="E12897" t="inlineStr">
        <is>
          <t>MCO</t>
        </is>
      </c>
      <c r="F12897" s="10" t="n">
        <v>705</v>
      </c>
      <c r="G12897" t="inlineStr">
        <is>
          <t>0700-0759</t>
        </is>
      </c>
      <c r="H12897" s="9">
        <f>INT(F12897/100)</f>
        <v/>
      </c>
      <c r="I12897" t="n">
        <v>0</v>
      </c>
      <c r="J12897" t="n">
        <v>0</v>
      </c>
      <c r="K12897" t="n">
        <v>-4</v>
      </c>
      <c r="L12897" t="n">
        <v>0</v>
      </c>
      <c r="M12897" t="n">
        <v>0</v>
      </c>
      <c r="O12897" t="n">
        <v>0</v>
      </c>
    </row>
    <row r="12898">
      <c r="A12898" s="8" t="n">
        <v>46234</v>
      </c>
      <c r="B12898" t="inlineStr">
        <is>
          <t>B6</t>
        </is>
      </c>
      <c r="C12898" s="9">
        <f>_xlfn.XLOOKUP(B12898,Carriers[Code],Carriers[Airline])</f>
        <v/>
      </c>
      <c r="D12898" t="n">
        <v>397</v>
      </c>
      <c r="E12898" t="inlineStr">
        <is>
          <t>SEA</t>
        </is>
      </c>
      <c r="F12898" s="10" t="n">
        <v>710</v>
      </c>
      <c r="G12898" t="inlineStr">
        <is>
          <t>0700-0759</t>
        </is>
      </c>
      <c r="H12898" s="9">
        <f>INT(F12898/100)</f>
        <v/>
      </c>
      <c r="I12898" t="n">
        <v>-3</v>
      </c>
      <c r="J12898" t="n">
        <v>0</v>
      </c>
      <c r="K12898" t="n">
        <v>-33</v>
      </c>
      <c r="L12898" t="n">
        <v>0</v>
      </c>
      <c r="M12898" t="n">
        <v>0</v>
      </c>
      <c r="O12898" t="n">
        <v>0</v>
      </c>
    </row>
    <row r="12899">
      <c r="A12899" s="8" t="n">
        <v>46234</v>
      </c>
      <c r="B12899" t="inlineStr">
        <is>
          <t>B6</t>
        </is>
      </c>
      <c r="C12899" s="9">
        <f>_xlfn.XLOOKUP(B12899,Carriers[Code],Carriers[Airline])</f>
        <v/>
      </c>
      <c r="D12899" t="n">
        <v>2229</v>
      </c>
      <c r="E12899" t="inlineStr">
        <is>
          <t>MKE</t>
        </is>
      </c>
      <c r="F12899" s="10" t="n">
        <v>710</v>
      </c>
      <c r="G12899" t="inlineStr">
        <is>
          <t>0700-0759</t>
        </is>
      </c>
      <c r="H12899" s="9">
        <f>INT(F12899/100)</f>
        <v/>
      </c>
      <c r="I12899" t="n">
        <v>-7</v>
      </c>
      <c r="J12899" t="n">
        <v>0</v>
      </c>
      <c r="K12899" t="n">
        <v>-22</v>
      </c>
      <c r="L12899" t="n">
        <v>0</v>
      </c>
      <c r="M12899" t="n">
        <v>0</v>
      </c>
      <c r="O12899" t="n">
        <v>0</v>
      </c>
    </row>
    <row r="12900">
      <c r="A12900" s="8" t="n">
        <v>46234</v>
      </c>
      <c r="B12900" t="inlineStr">
        <is>
          <t>DL</t>
        </is>
      </c>
      <c r="C12900" s="9">
        <f>_xlfn.XLOOKUP(B12900,Carriers[Code],Carriers[Airline])</f>
        <v/>
      </c>
      <c r="D12900" t="n">
        <v>1138</v>
      </c>
      <c r="E12900" t="inlineStr">
        <is>
          <t>MSP</t>
        </is>
      </c>
      <c r="F12900" s="10" t="n">
        <v>710</v>
      </c>
      <c r="G12900" t="inlineStr">
        <is>
          <t>0700-0759</t>
        </is>
      </c>
      <c r="H12900" s="9">
        <f>INT(F12900/100)</f>
        <v/>
      </c>
      <c r="I12900" t="n">
        <v>-1</v>
      </c>
      <c r="J12900" t="n">
        <v>0</v>
      </c>
      <c r="K12900" t="n">
        <v>6</v>
      </c>
      <c r="L12900" t="n">
        <v>0</v>
      </c>
      <c r="M12900" t="n">
        <v>0</v>
      </c>
      <c r="O12900" t="n">
        <v>0</v>
      </c>
    </row>
    <row r="12901">
      <c r="A12901" s="8" t="n">
        <v>46234</v>
      </c>
      <c r="B12901" t="inlineStr">
        <is>
          <t>B6</t>
        </is>
      </c>
      <c r="C12901" s="9">
        <f>_xlfn.XLOOKUP(B12901,Carriers[Code],Carriers[Airline])</f>
        <v/>
      </c>
      <c r="D12901" t="n">
        <v>2041</v>
      </c>
      <c r="E12901" t="inlineStr">
        <is>
          <t>CLE</t>
        </is>
      </c>
      <c r="F12901" s="10" t="n">
        <v>715</v>
      </c>
      <c r="G12901" t="inlineStr">
        <is>
          <t>0700-0759</t>
        </is>
      </c>
      <c r="H12901" s="9">
        <f>INT(F12901/100)</f>
        <v/>
      </c>
      <c r="I12901" t="n">
        <v>-5</v>
      </c>
      <c r="J12901" t="n">
        <v>0</v>
      </c>
      <c r="K12901" t="n">
        <v>-24</v>
      </c>
      <c r="L12901" t="n">
        <v>0</v>
      </c>
      <c r="M12901" t="n">
        <v>0</v>
      </c>
      <c r="O12901" t="n">
        <v>0</v>
      </c>
    </row>
    <row r="12902">
      <c r="A12902" s="8" t="n">
        <v>46234</v>
      </c>
      <c r="B12902" t="inlineStr">
        <is>
          <t>DL</t>
        </is>
      </c>
      <c r="C12902" s="9">
        <f>_xlfn.XLOOKUP(B12902,Carriers[Code],Carriers[Airline])</f>
        <v/>
      </c>
      <c r="D12902" t="n">
        <v>760</v>
      </c>
      <c r="E12902" t="inlineStr">
        <is>
          <t>DFW</t>
        </is>
      </c>
      <c r="F12902" s="10" t="n">
        <v>715</v>
      </c>
      <c r="G12902" t="inlineStr">
        <is>
          <t>0700-0759</t>
        </is>
      </c>
      <c r="H12902" s="9">
        <f>INT(F12902/100)</f>
        <v/>
      </c>
      <c r="I12902" t="n">
        <v>-6</v>
      </c>
      <c r="J12902" t="n">
        <v>0</v>
      </c>
      <c r="K12902" t="n">
        <v>-19</v>
      </c>
      <c r="L12902" t="n">
        <v>0</v>
      </c>
      <c r="M12902" t="n">
        <v>0</v>
      </c>
      <c r="O12902" t="n">
        <v>0</v>
      </c>
    </row>
    <row r="12903">
      <c r="A12903" s="8" t="n">
        <v>46234</v>
      </c>
      <c r="B12903" t="inlineStr">
        <is>
          <t>UA</t>
        </is>
      </c>
      <c r="C12903" s="9">
        <f>_xlfn.XLOOKUP(B12903,Carriers[Code],Carriers[Airline])</f>
        <v/>
      </c>
      <c r="D12903" t="n">
        <v>2631</v>
      </c>
      <c r="E12903" t="inlineStr">
        <is>
          <t>ORD</t>
        </is>
      </c>
      <c r="F12903" s="10" t="n">
        <v>719</v>
      </c>
      <c r="G12903" t="inlineStr">
        <is>
          <t>0700-0759</t>
        </is>
      </c>
      <c r="H12903" s="9">
        <f>INT(F12903/100)</f>
        <v/>
      </c>
      <c r="I12903" t="n">
        <v>-9</v>
      </c>
      <c r="J12903" t="n">
        <v>0</v>
      </c>
      <c r="K12903" t="n">
        <v>-14</v>
      </c>
      <c r="L12903" t="n">
        <v>0</v>
      </c>
      <c r="M12903" t="n">
        <v>0</v>
      </c>
      <c r="O12903" t="n">
        <v>0</v>
      </c>
    </row>
    <row r="12904">
      <c r="A12904" s="8" t="n">
        <v>46234</v>
      </c>
      <c r="B12904" t="inlineStr">
        <is>
          <t>DL</t>
        </is>
      </c>
      <c r="C12904" s="9">
        <f>_xlfn.XLOOKUP(B12904,Carriers[Code],Carriers[Airline])</f>
        <v/>
      </c>
      <c r="D12904" t="n">
        <v>977</v>
      </c>
      <c r="E12904" t="inlineStr">
        <is>
          <t>SFO</t>
        </is>
      </c>
      <c r="F12904" s="10" t="n">
        <v>720</v>
      </c>
      <c r="G12904" t="inlineStr">
        <is>
          <t>0700-0759</t>
        </is>
      </c>
      <c r="H12904" s="9">
        <f>INT(F12904/100)</f>
        <v/>
      </c>
      <c r="I12904" t="n">
        <v>76</v>
      </c>
      <c r="J12904" t="n">
        <v>1</v>
      </c>
      <c r="K12904" t="n">
        <v>80</v>
      </c>
      <c r="L12904" t="n">
        <v>1</v>
      </c>
      <c r="M12904" t="n">
        <v>0</v>
      </c>
      <c r="O12904" t="n">
        <v>0</v>
      </c>
      <c r="P12904" t="n">
        <v>0</v>
      </c>
      <c r="Q12904" t="n">
        <v>0</v>
      </c>
      <c r="R12904" t="n">
        <v>4</v>
      </c>
      <c r="S12904" t="n">
        <v>0</v>
      </c>
      <c r="T12904" t="n">
        <v>76</v>
      </c>
    </row>
    <row r="12905">
      <c r="A12905" s="8" t="n">
        <v>46234</v>
      </c>
      <c r="B12905" t="inlineStr">
        <is>
          <t>B6</t>
        </is>
      </c>
      <c r="C12905" s="9">
        <f>_xlfn.XLOOKUP(B12905,Carriers[Code],Carriers[Airline])</f>
        <v/>
      </c>
      <c r="D12905" t="n">
        <v>249</v>
      </c>
      <c r="E12905" t="inlineStr">
        <is>
          <t>SAV</t>
        </is>
      </c>
      <c r="F12905" s="10" t="n">
        <v>725</v>
      </c>
      <c r="G12905" t="inlineStr">
        <is>
          <t>0700-0759</t>
        </is>
      </c>
      <c r="H12905" s="9">
        <f>INT(F12905/100)</f>
        <v/>
      </c>
      <c r="I12905" t="n">
        <v>-2</v>
      </c>
      <c r="J12905" t="n">
        <v>0</v>
      </c>
      <c r="K12905" t="n">
        <v>-21</v>
      </c>
      <c r="L12905" t="n">
        <v>0</v>
      </c>
      <c r="M12905" t="n">
        <v>0</v>
      </c>
      <c r="O12905" t="n">
        <v>0</v>
      </c>
    </row>
    <row r="12906">
      <c r="A12906" s="8" t="n">
        <v>46234</v>
      </c>
      <c r="B12906" t="inlineStr">
        <is>
          <t>UA</t>
        </is>
      </c>
      <c r="C12906" s="9">
        <f>_xlfn.XLOOKUP(B12906,Carriers[Code],Carriers[Airline])</f>
        <v/>
      </c>
      <c r="D12906" t="n">
        <v>226</v>
      </c>
      <c r="E12906" t="inlineStr">
        <is>
          <t>IAH</t>
        </is>
      </c>
      <c r="F12906" s="10" t="n">
        <v>725</v>
      </c>
      <c r="G12906" t="inlineStr">
        <is>
          <t>0700-0759</t>
        </is>
      </c>
      <c r="H12906" s="9">
        <f>INT(F12906/100)</f>
        <v/>
      </c>
      <c r="I12906" t="n">
        <v>-6</v>
      </c>
      <c r="J12906" t="n">
        <v>0</v>
      </c>
      <c r="K12906" t="n">
        <v>-36</v>
      </c>
      <c r="L12906" t="n">
        <v>0</v>
      </c>
      <c r="M12906" t="n">
        <v>0</v>
      </c>
      <c r="O12906" t="n">
        <v>0</v>
      </c>
    </row>
    <row r="12907">
      <c r="A12907" s="8" t="n">
        <v>46234</v>
      </c>
      <c r="B12907" t="inlineStr">
        <is>
          <t>YX</t>
        </is>
      </c>
      <c r="C12907" s="9">
        <f>_xlfn.XLOOKUP(B12907,Carriers[Code],Carriers[Airline])</f>
        <v/>
      </c>
      <c r="D12907" t="n">
        <v>5692</v>
      </c>
      <c r="E12907" t="inlineStr">
        <is>
          <t>DCA</t>
        </is>
      </c>
      <c r="F12907" s="10" t="n">
        <v>725</v>
      </c>
      <c r="G12907" t="inlineStr">
        <is>
          <t>0700-0759</t>
        </is>
      </c>
      <c r="H12907" s="9">
        <f>INT(F12907/100)</f>
        <v/>
      </c>
      <c r="I12907" t="n">
        <v>-9</v>
      </c>
      <c r="J12907" t="n">
        <v>0</v>
      </c>
      <c r="K12907" t="n">
        <v>-7</v>
      </c>
      <c r="L12907" t="n">
        <v>0</v>
      </c>
      <c r="M12907" t="n">
        <v>0</v>
      </c>
      <c r="O12907" t="n">
        <v>0</v>
      </c>
    </row>
    <row r="12908">
      <c r="A12908" s="8" t="n">
        <v>46234</v>
      </c>
      <c r="B12908" t="inlineStr">
        <is>
          <t>UA</t>
        </is>
      </c>
      <c r="C12908" s="9">
        <f>_xlfn.XLOOKUP(B12908,Carriers[Code],Carriers[Airline])</f>
        <v/>
      </c>
      <c r="D12908" t="n">
        <v>323</v>
      </c>
      <c r="E12908" t="inlineStr">
        <is>
          <t>SFO</t>
        </is>
      </c>
      <c r="F12908" s="10" t="n">
        <v>728</v>
      </c>
      <c r="G12908" t="inlineStr">
        <is>
          <t>0700-0759</t>
        </is>
      </c>
      <c r="H12908" s="9">
        <f>INT(F12908/100)</f>
        <v/>
      </c>
      <c r="I12908" t="n">
        <v>17</v>
      </c>
      <c r="J12908" t="n">
        <v>1</v>
      </c>
      <c r="K12908" t="n">
        <v>4</v>
      </c>
      <c r="L12908" t="n">
        <v>0</v>
      </c>
      <c r="M12908" t="n">
        <v>0</v>
      </c>
      <c r="O12908" t="n">
        <v>0</v>
      </c>
    </row>
    <row r="12909">
      <c r="A12909" s="8" t="n">
        <v>46234</v>
      </c>
      <c r="B12909" t="inlineStr">
        <is>
          <t>DL</t>
        </is>
      </c>
      <c r="C12909" s="9">
        <f>_xlfn.XLOOKUP(B12909,Carriers[Code],Carriers[Airline])</f>
        <v/>
      </c>
      <c r="D12909" t="n">
        <v>2474</v>
      </c>
      <c r="E12909" t="inlineStr">
        <is>
          <t>RSW</t>
        </is>
      </c>
      <c r="F12909" s="10" t="n">
        <v>730</v>
      </c>
      <c r="G12909" t="inlineStr">
        <is>
          <t>0700-0759</t>
        </is>
      </c>
      <c r="H12909" s="9">
        <f>INT(F12909/100)</f>
        <v/>
      </c>
      <c r="I12909" t="n">
        <v>25</v>
      </c>
      <c r="J12909" t="n">
        <v>1</v>
      </c>
      <c r="K12909" t="n">
        <v>-8</v>
      </c>
      <c r="L12909" t="n">
        <v>0</v>
      </c>
      <c r="M12909" t="n">
        <v>0</v>
      </c>
      <c r="O12909" t="n">
        <v>0</v>
      </c>
    </row>
    <row r="12910">
      <c r="A12910" s="8" t="n">
        <v>46234</v>
      </c>
      <c r="B12910" t="inlineStr">
        <is>
          <t>DL</t>
        </is>
      </c>
      <c r="C12910" s="9">
        <f>_xlfn.XLOOKUP(B12910,Carriers[Code],Carriers[Airline])</f>
        <v/>
      </c>
      <c r="D12910" t="n">
        <v>2570</v>
      </c>
      <c r="E12910" t="inlineStr">
        <is>
          <t>ORD</t>
        </is>
      </c>
      <c r="F12910" s="10" t="n">
        <v>730</v>
      </c>
      <c r="G12910" t="inlineStr">
        <is>
          <t>0700-0759</t>
        </is>
      </c>
      <c r="H12910" s="9">
        <f>INT(F12910/100)</f>
        <v/>
      </c>
      <c r="I12910" t="n">
        <v>-6</v>
      </c>
      <c r="J12910" t="n">
        <v>0</v>
      </c>
      <c r="K12910" t="n">
        <v>-23</v>
      </c>
      <c r="L12910" t="n">
        <v>0</v>
      </c>
      <c r="M12910" t="n">
        <v>0</v>
      </c>
      <c r="O12910" t="n">
        <v>0</v>
      </c>
    </row>
    <row r="12911">
      <c r="A12911" s="8" t="n">
        <v>46234</v>
      </c>
      <c r="B12911" t="inlineStr">
        <is>
          <t>WN</t>
        </is>
      </c>
      <c r="C12911" s="9">
        <f>_xlfn.XLOOKUP(B12911,Carriers[Code],Carriers[Airline])</f>
        <v/>
      </c>
      <c r="D12911" t="n">
        <v>745</v>
      </c>
      <c r="E12911" t="inlineStr">
        <is>
          <t>MDW</t>
        </is>
      </c>
      <c r="F12911" s="10" t="n">
        <v>730</v>
      </c>
      <c r="G12911" t="inlineStr">
        <is>
          <t>0700-0759</t>
        </is>
      </c>
      <c r="H12911" s="9">
        <f>INT(F12911/100)</f>
        <v/>
      </c>
      <c r="I12911" t="n">
        <v>11</v>
      </c>
      <c r="J12911" t="n">
        <v>0</v>
      </c>
      <c r="K12911" t="n">
        <v>-9</v>
      </c>
      <c r="L12911" t="n">
        <v>0</v>
      </c>
      <c r="M12911" t="n">
        <v>0</v>
      </c>
      <c r="O12911" t="n">
        <v>0</v>
      </c>
    </row>
    <row r="12912">
      <c r="A12912" s="8" t="n">
        <v>46234</v>
      </c>
      <c r="B12912" t="inlineStr">
        <is>
          <t>YX</t>
        </is>
      </c>
      <c r="C12912" s="9">
        <f>_xlfn.XLOOKUP(B12912,Carriers[Code],Carriers[Airline])</f>
        <v/>
      </c>
      <c r="D12912" t="n">
        <v>5628</v>
      </c>
      <c r="E12912" t="inlineStr">
        <is>
          <t>IND</t>
        </is>
      </c>
      <c r="F12912" s="10" t="n">
        <v>735</v>
      </c>
      <c r="G12912" t="inlineStr">
        <is>
          <t>0700-0759</t>
        </is>
      </c>
      <c r="H12912" s="9">
        <f>INT(F12912/100)</f>
        <v/>
      </c>
      <c r="I12912" t="n">
        <v>-11</v>
      </c>
      <c r="J12912" t="n">
        <v>0</v>
      </c>
      <c r="K12912" t="n">
        <v>-27</v>
      </c>
      <c r="L12912" t="n">
        <v>0</v>
      </c>
      <c r="M12912" t="n">
        <v>0</v>
      </c>
      <c r="O12912" t="n">
        <v>0</v>
      </c>
    </row>
    <row r="12913">
      <c r="A12913" s="8" t="n">
        <v>46234</v>
      </c>
      <c r="B12913" t="inlineStr">
        <is>
          <t>B6</t>
        </is>
      </c>
      <c r="C12913" s="9">
        <f>_xlfn.XLOOKUP(B12913,Carriers[Code],Carriers[Airline])</f>
        <v/>
      </c>
      <c r="D12913" t="n">
        <v>687</v>
      </c>
      <c r="E12913" t="inlineStr">
        <is>
          <t>LAX</t>
        </is>
      </c>
      <c r="F12913" s="10" t="n">
        <v>740</v>
      </c>
      <c r="G12913" t="inlineStr">
        <is>
          <t>0700-0759</t>
        </is>
      </c>
      <c r="H12913" s="9">
        <f>INT(F12913/100)</f>
        <v/>
      </c>
      <c r="I12913" t="n">
        <v>239</v>
      </c>
      <c r="J12913" t="n">
        <v>1</v>
      </c>
      <c r="K12913" t="n">
        <v>236</v>
      </c>
      <c r="L12913" t="n">
        <v>1</v>
      </c>
      <c r="M12913" t="n">
        <v>0</v>
      </c>
      <c r="O12913" t="n">
        <v>0</v>
      </c>
      <c r="P12913" t="n">
        <v>62</v>
      </c>
      <c r="Q12913" t="n">
        <v>0</v>
      </c>
      <c r="R12913" t="n">
        <v>0</v>
      </c>
      <c r="S12913" t="n">
        <v>0</v>
      </c>
      <c r="T12913" t="n">
        <v>174</v>
      </c>
    </row>
    <row r="12914">
      <c r="A12914" s="8" t="n">
        <v>46234</v>
      </c>
      <c r="B12914" t="inlineStr">
        <is>
          <t>DL</t>
        </is>
      </c>
      <c r="C12914" s="9">
        <f>_xlfn.XLOOKUP(B12914,Carriers[Code],Carriers[Airline])</f>
        <v/>
      </c>
      <c r="D12914" t="n">
        <v>499</v>
      </c>
      <c r="E12914" t="inlineStr">
        <is>
          <t>DEN</t>
        </is>
      </c>
      <c r="F12914" s="10" t="n">
        <v>745</v>
      </c>
      <c r="G12914" t="inlineStr">
        <is>
          <t>0700-0759</t>
        </is>
      </c>
      <c r="H12914" s="9">
        <f>INT(F12914/100)</f>
        <v/>
      </c>
      <c r="I12914" t="n">
        <v>-2</v>
      </c>
      <c r="J12914" t="n">
        <v>0</v>
      </c>
      <c r="K12914" t="n">
        <v>-22</v>
      </c>
      <c r="L12914" t="n">
        <v>0</v>
      </c>
      <c r="M12914" t="n">
        <v>0</v>
      </c>
      <c r="O12914" t="n">
        <v>0</v>
      </c>
    </row>
    <row r="12915">
      <c r="A12915" s="8" t="n">
        <v>46234</v>
      </c>
      <c r="B12915" t="inlineStr">
        <is>
          <t>UA</t>
        </is>
      </c>
      <c r="C12915" s="9">
        <f>_xlfn.XLOOKUP(B12915,Carriers[Code],Carriers[Airline])</f>
        <v/>
      </c>
      <c r="D12915" t="n">
        <v>647</v>
      </c>
      <c r="E12915" t="inlineStr">
        <is>
          <t>DEN</t>
        </is>
      </c>
      <c r="F12915" s="10" t="n">
        <v>745</v>
      </c>
      <c r="G12915" t="inlineStr">
        <is>
          <t>0700-0759</t>
        </is>
      </c>
      <c r="H12915" s="9">
        <f>INT(F12915/100)</f>
        <v/>
      </c>
      <c r="I12915" t="n">
        <v>-5</v>
      </c>
      <c r="J12915" t="n">
        <v>0</v>
      </c>
      <c r="K12915" t="n">
        <v>-16</v>
      </c>
      <c r="L12915" t="n">
        <v>0</v>
      </c>
      <c r="M12915" t="n">
        <v>0</v>
      </c>
      <c r="O12915" t="n">
        <v>0</v>
      </c>
    </row>
    <row r="12916">
      <c r="A12916" s="8" t="n">
        <v>46234</v>
      </c>
      <c r="B12916" t="inlineStr">
        <is>
          <t>DL</t>
        </is>
      </c>
      <c r="C12916" s="9">
        <f>_xlfn.XLOOKUP(B12916,Carriers[Code],Carriers[Airline])</f>
        <v/>
      </c>
      <c r="D12916" t="n">
        <v>497</v>
      </c>
      <c r="E12916" t="inlineStr">
        <is>
          <t>LAS</t>
        </is>
      </c>
      <c r="F12916" s="10" t="n">
        <v>750</v>
      </c>
      <c r="G12916" t="inlineStr">
        <is>
          <t>0700-0759</t>
        </is>
      </c>
      <c r="H12916" s="9">
        <f>INT(F12916/100)</f>
        <v/>
      </c>
      <c r="I12916" t="n">
        <v>0</v>
      </c>
      <c r="J12916" t="n">
        <v>0</v>
      </c>
      <c r="K12916" t="n">
        <v>-13</v>
      </c>
      <c r="L12916" t="n">
        <v>0</v>
      </c>
      <c r="M12916" t="n">
        <v>0</v>
      </c>
      <c r="O12916" t="n">
        <v>0</v>
      </c>
    </row>
    <row r="12917">
      <c r="A12917" s="8" t="n">
        <v>46234</v>
      </c>
      <c r="B12917" t="inlineStr">
        <is>
          <t>DL</t>
        </is>
      </c>
      <c r="C12917" s="9">
        <f>_xlfn.XLOOKUP(B12917,Carriers[Code],Carriers[Airline])</f>
        <v/>
      </c>
      <c r="D12917" t="n">
        <v>384</v>
      </c>
      <c r="E12917" t="inlineStr">
        <is>
          <t>SEA</t>
        </is>
      </c>
      <c r="F12917" s="10" t="n">
        <v>753</v>
      </c>
      <c r="G12917" t="inlineStr">
        <is>
          <t>0700-0759</t>
        </is>
      </c>
      <c r="H12917" s="9">
        <f>INT(F12917/100)</f>
        <v/>
      </c>
      <c r="I12917" t="n">
        <v>29</v>
      </c>
      <c r="J12917" t="n">
        <v>1</v>
      </c>
      <c r="K12917" t="n">
        <v>24</v>
      </c>
      <c r="L12917" t="n">
        <v>1</v>
      </c>
      <c r="M12917" t="n">
        <v>0</v>
      </c>
      <c r="O12917" t="n">
        <v>0</v>
      </c>
      <c r="P12917" t="n">
        <v>0</v>
      </c>
      <c r="Q12917" t="n">
        <v>0</v>
      </c>
      <c r="R12917" t="n">
        <v>0</v>
      </c>
      <c r="S12917" t="n">
        <v>0</v>
      </c>
      <c r="T12917" t="n">
        <v>24</v>
      </c>
    </row>
    <row r="12918">
      <c r="A12918" s="8" t="n">
        <v>46234</v>
      </c>
      <c r="B12918" t="inlineStr">
        <is>
          <t>B6</t>
        </is>
      </c>
      <c r="C12918" s="9">
        <f>_xlfn.XLOOKUP(B12918,Carriers[Code],Carriers[Airline])</f>
        <v/>
      </c>
      <c r="D12918" t="n">
        <v>669</v>
      </c>
      <c r="E12918" t="inlineStr">
        <is>
          <t>FLL</t>
        </is>
      </c>
      <c r="F12918" s="10" t="n">
        <v>754</v>
      </c>
      <c r="G12918" t="inlineStr">
        <is>
          <t>0700-0759</t>
        </is>
      </c>
      <c r="H12918" s="9">
        <f>INT(F12918/100)</f>
        <v/>
      </c>
      <c r="I12918" t="n">
        <v>3</v>
      </c>
      <c r="J12918" t="n">
        <v>0</v>
      </c>
      <c r="K12918" t="n">
        <v>-30</v>
      </c>
      <c r="L12918" t="n">
        <v>0</v>
      </c>
      <c r="M12918" t="n">
        <v>0</v>
      </c>
      <c r="O12918" t="n">
        <v>0</v>
      </c>
    </row>
    <row r="12919">
      <c r="A12919" s="8" t="n">
        <v>46234</v>
      </c>
      <c r="B12919" t="inlineStr">
        <is>
          <t>DL</t>
        </is>
      </c>
      <c r="C12919" s="9">
        <f>_xlfn.XLOOKUP(B12919,Carriers[Code],Carriers[Airline])</f>
        <v/>
      </c>
      <c r="D12919" t="n">
        <v>1401</v>
      </c>
      <c r="E12919" t="inlineStr">
        <is>
          <t>FLL</t>
        </is>
      </c>
      <c r="F12919" s="10" t="n">
        <v>755</v>
      </c>
      <c r="G12919" t="inlineStr">
        <is>
          <t>0700-0759</t>
        </is>
      </c>
      <c r="H12919" s="9">
        <f>INT(F12919/100)</f>
        <v/>
      </c>
      <c r="I12919" t="n">
        <v>-8</v>
      </c>
      <c r="J12919" t="n">
        <v>0</v>
      </c>
      <c r="K12919" t="n">
        <v>-44</v>
      </c>
      <c r="L12919" t="n">
        <v>0</v>
      </c>
      <c r="M12919" t="n">
        <v>0</v>
      </c>
      <c r="O12919" t="n">
        <v>0</v>
      </c>
    </row>
    <row r="12920">
      <c r="A12920" s="8" t="n">
        <v>46234</v>
      </c>
      <c r="B12920" t="inlineStr">
        <is>
          <t>WN</t>
        </is>
      </c>
      <c r="C12920" s="9">
        <f>_xlfn.XLOOKUP(B12920,Carriers[Code],Carriers[Airline])</f>
        <v/>
      </c>
      <c r="D12920" t="n">
        <v>375</v>
      </c>
      <c r="E12920" t="inlineStr">
        <is>
          <t>AUS</t>
        </is>
      </c>
      <c r="F12920" s="10" t="n">
        <v>755</v>
      </c>
      <c r="G12920" t="inlineStr">
        <is>
          <t>0700-0759</t>
        </is>
      </c>
      <c r="H12920" s="9">
        <f>INT(F12920/100)</f>
        <v/>
      </c>
      <c r="I12920" t="n">
        <v>0</v>
      </c>
      <c r="J12920" t="n">
        <v>0</v>
      </c>
      <c r="K12920" t="n">
        <v>-29</v>
      </c>
      <c r="L12920" t="n">
        <v>0</v>
      </c>
      <c r="M12920" t="n">
        <v>0</v>
      </c>
      <c r="O12920" t="n">
        <v>0</v>
      </c>
    </row>
    <row r="12921">
      <c r="A12921" s="8" t="n">
        <v>46234</v>
      </c>
      <c r="B12921" t="inlineStr">
        <is>
          <t>AA</t>
        </is>
      </c>
      <c r="C12921" s="9">
        <f>_xlfn.XLOOKUP(B12921,Carriers[Code],Carriers[Airline])</f>
        <v/>
      </c>
      <c r="D12921" t="n">
        <v>1259</v>
      </c>
      <c r="E12921" t="inlineStr">
        <is>
          <t>MIA</t>
        </is>
      </c>
      <c r="F12921" s="10" t="n">
        <v>800</v>
      </c>
      <c r="G12921" t="inlineStr">
        <is>
          <t>0800-0859</t>
        </is>
      </c>
      <c r="H12921" s="9">
        <f>INT(F12921/100)</f>
        <v/>
      </c>
      <c r="I12921" t="n">
        <v>-5</v>
      </c>
      <c r="J12921" t="n">
        <v>0</v>
      </c>
      <c r="K12921" t="n">
        <v>-37</v>
      </c>
      <c r="L12921" t="n">
        <v>0</v>
      </c>
      <c r="M12921" t="n">
        <v>0</v>
      </c>
      <c r="O12921" t="n">
        <v>0</v>
      </c>
    </row>
    <row r="12922">
      <c r="A12922" s="8" t="n">
        <v>46234</v>
      </c>
      <c r="B12922" t="inlineStr">
        <is>
          <t>B6</t>
        </is>
      </c>
      <c r="C12922" s="9">
        <f>_xlfn.XLOOKUP(B12922,Carriers[Code],Carriers[Airline])</f>
        <v/>
      </c>
      <c r="D12922" t="n">
        <v>351</v>
      </c>
      <c r="E12922" t="inlineStr">
        <is>
          <t>MCO</t>
        </is>
      </c>
      <c r="F12922" s="10" t="n">
        <v>800</v>
      </c>
      <c r="G12922" t="inlineStr">
        <is>
          <t>0800-0859</t>
        </is>
      </c>
      <c r="H12922" s="9">
        <f>INT(F12922/100)</f>
        <v/>
      </c>
      <c r="I12922" t="n">
        <v>-2</v>
      </c>
      <c r="J12922" t="n">
        <v>0</v>
      </c>
      <c r="K12922" t="n">
        <v>-18</v>
      </c>
      <c r="L12922" t="n">
        <v>0</v>
      </c>
      <c r="M12922" t="n">
        <v>0</v>
      </c>
      <c r="O12922" t="n">
        <v>0</v>
      </c>
    </row>
    <row r="12923">
      <c r="A12923" s="8" t="n">
        <v>46234</v>
      </c>
      <c r="B12923" t="inlineStr">
        <is>
          <t>DL</t>
        </is>
      </c>
      <c r="C12923" s="9">
        <f>_xlfn.XLOOKUP(B12923,Carriers[Code],Carriers[Airline])</f>
        <v/>
      </c>
      <c r="D12923" t="n">
        <v>923</v>
      </c>
      <c r="E12923" t="inlineStr">
        <is>
          <t>ATL</t>
        </is>
      </c>
      <c r="F12923" s="10" t="n">
        <v>800</v>
      </c>
      <c r="G12923" t="inlineStr">
        <is>
          <t>0800-0859</t>
        </is>
      </c>
      <c r="H12923" s="9">
        <f>INT(F12923/100)</f>
        <v/>
      </c>
      <c r="I12923" t="n">
        <v>-3</v>
      </c>
      <c r="J12923" t="n">
        <v>0</v>
      </c>
      <c r="K12923" t="n">
        <v>-18</v>
      </c>
      <c r="L12923" t="n">
        <v>0</v>
      </c>
      <c r="M12923" t="n">
        <v>0</v>
      </c>
      <c r="O12923" t="n">
        <v>0</v>
      </c>
    </row>
    <row r="12924">
      <c r="A12924" s="8" t="n">
        <v>46234</v>
      </c>
      <c r="B12924" t="inlineStr">
        <is>
          <t>UA</t>
        </is>
      </c>
      <c r="C12924" s="9">
        <f>_xlfn.XLOOKUP(B12924,Carriers[Code],Carriers[Airline])</f>
        <v/>
      </c>
      <c r="D12924" t="n">
        <v>570</v>
      </c>
      <c r="E12924" t="inlineStr">
        <is>
          <t>EWR</t>
        </is>
      </c>
      <c r="F12924" s="10" t="n">
        <v>800</v>
      </c>
      <c r="G12924" t="inlineStr">
        <is>
          <t>0800-0859</t>
        </is>
      </c>
      <c r="H12924" s="9">
        <f>INT(F12924/100)</f>
        <v/>
      </c>
      <c r="I12924" t="n">
        <v>2</v>
      </c>
      <c r="J12924" t="n">
        <v>0</v>
      </c>
      <c r="K12924" t="n">
        <v>3</v>
      </c>
      <c r="L12924" t="n">
        <v>0</v>
      </c>
      <c r="M12924" t="n">
        <v>0</v>
      </c>
      <c r="O12924" t="n">
        <v>0</v>
      </c>
    </row>
    <row r="12925">
      <c r="A12925" s="8" t="n">
        <v>46234</v>
      </c>
      <c r="B12925" t="inlineStr">
        <is>
          <t>YX</t>
        </is>
      </c>
      <c r="C12925" s="9">
        <f>_xlfn.XLOOKUP(B12925,Carriers[Code],Carriers[Airline])</f>
        <v/>
      </c>
      <c r="D12925" t="n">
        <v>5735</v>
      </c>
      <c r="E12925" t="inlineStr">
        <is>
          <t>LGA</t>
        </is>
      </c>
      <c r="F12925" s="10" t="n">
        <v>800</v>
      </c>
      <c r="G12925" t="inlineStr">
        <is>
          <t>0800-0859</t>
        </is>
      </c>
      <c r="H12925" s="9">
        <f>INT(F12925/100)</f>
        <v/>
      </c>
      <c r="I12925" t="n">
        <v>-9</v>
      </c>
      <c r="J12925" t="n">
        <v>0</v>
      </c>
      <c r="K12925" t="n">
        <v>-21</v>
      </c>
      <c r="L12925" t="n">
        <v>0</v>
      </c>
      <c r="M12925" t="n">
        <v>0</v>
      </c>
      <c r="O12925" t="n">
        <v>0</v>
      </c>
    </row>
    <row r="12926">
      <c r="A12926" s="8" t="n">
        <v>46234</v>
      </c>
      <c r="B12926" t="inlineStr">
        <is>
          <t>AA</t>
        </is>
      </c>
      <c r="C12926" s="9">
        <f>_xlfn.XLOOKUP(B12926,Carriers[Code],Carriers[Airline])</f>
        <v/>
      </c>
      <c r="D12926" t="n">
        <v>701</v>
      </c>
      <c r="E12926" t="inlineStr">
        <is>
          <t>DFW</t>
        </is>
      </c>
      <c r="F12926" s="10" t="n">
        <v>801</v>
      </c>
      <c r="G12926" t="inlineStr">
        <is>
          <t>0800-0859</t>
        </is>
      </c>
      <c r="H12926" s="9">
        <f>INT(F12926/100)</f>
        <v/>
      </c>
      <c r="I12926" t="n">
        <v>-2</v>
      </c>
      <c r="J12926" t="n">
        <v>0</v>
      </c>
      <c r="K12926" t="n">
        <v>-26</v>
      </c>
      <c r="L12926" t="n">
        <v>0</v>
      </c>
      <c r="M12926" t="n">
        <v>0</v>
      </c>
      <c r="O12926" t="n">
        <v>0</v>
      </c>
    </row>
    <row r="12927">
      <c r="A12927" s="8" t="n">
        <v>46234</v>
      </c>
      <c r="B12927" t="inlineStr">
        <is>
          <t>B6</t>
        </is>
      </c>
      <c r="C12927" s="9">
        <f>_xlfn.XLOOKUP(B12927,Carriers[Code],Carriers[Airline])</f>
        <v/>
      </c>
      <c r="D12927" t="n">
        <v>2115</v>
      </c>
      <c r="E12927" t="inlineStr">
        <is>
          <t>BUF</t>
        </is>
      </c>
      <c r="F12927" s="10" t="n">
        <v>802</v>
      </c>
      <c r="G12927" t="inlineStr">
        <is>
          <t>0800-0859</t>
        </is>
      </c>
      <c r="H12927" s="9">
        <f>INT(F12927/100)</f>
        <v/>
      </c>
      <c r="I12927" t="n">
        <v>-12</v>
      </c>
      <c r="J12927" t="n">
        <v>0</v>
      </c>
      <c r="K12927" t="n">
        <v>-32</v>
      </c>
      <c r="L12927" t="n">
        <v>0</v>
      </c>
      <c r="M12927" t="n">
        <v>0</v>
      </c>
      <c r="O12927" t="n">
        <v>0</v>
      </c>
    </row>
    <row r="12928">
      <c r="A12928" s="8" t="n">
        <v>46234</v>
      </c>
      <c r="B12928" t="inlineStr">
        <is>
          <t>AA</t>
        </is>
      </c>
      <c r="C12928" s="9">
        <f>_xlfn.XLOOKUP(B12928,Carriers[Code],Carriers[Airline])</f>
        <v/>
      </c>
      <c r="D12928" t="n">
        <v>2764</v>
      </c>
      <c r="E12928" t="inlineStr">
        <is>
          <t>PHL</t>
        </is>
      </c>
      <c r="F12928" s="10" t="n">
        <v>803</v>
      </c>
      <c r="G12928" t="inlineStr">
        <is>
          <t>0800-0859</t>
        </is>
      </c>
      <c r="H12928" s="9">
        <f>INT(F12928/100)</f>
        <v/>
      </c>
      <c r="I12928" t="n">
        <v>-10</v>
      </c>
      <c r="J12928" t="n">
        <v>0</v>
      </c>
      <c r="K12928" t="n">
        <v>-34</v>
      </c>
      <c r="L12928" t="n">
        <v>0</v>
      </c>
      <c r="M12928" t="n">
        <v>0</v>
      </c>
      <c r="O12928" t="n">
        <v>0</v>
      </c>
    </row>
    <row r="12929">
      <c r="A12929" s="8" t="n">
        <v>46234</v>
      </c>
      <c r="B12929" t="inlineStr">
        <is>
          <t>AA</t>
        </is>
      </c>
      <c r="C12929" s="9">
        <f>_xlfn.XLOOKUP(B12929,Carriers[Code],Carriers[Airline])</f>
        <v/>
      </c>
      <c r="D12929" t="n">
        <v>2715</v>
      </c>
      <c r="E12929" t="inlineStr">
        <is>
          <t>CLT</t>
        </is>
      </c>
      <c r="F12929" s="10" t="n">
        <v>805</v>
      </c>
      <c r="G12929" t="inlineStr">
        <is>
          <t>0800-0859</t>
        </is>
      </c>
      <c r="H12929" s="9">
        <f>INT(F12929/100)</f>
        <v/>
      </c>
      <c r="I12929" t="n">
        <v>-9</v>
      </c>
      <c r="J12929" t="n">
        <v>0</v>
      </c>
      <c r="K12929" t="n">
        <v>-25</v>
      </c>
      <c r="L12929" t="n">
        <v>0</v>
      </c>
      <c r="M12929" t="n">
        <v>0</v>
      </c>
      <c r="O12929" t="n">
        <v>0</v>
      </c>
    </row>
    <row r="12930">
      <c r="A12930" s="8" t="n">
        <v>46234</v>
      </c>
      <c r="B12930" t="inlineStr">
        <is>
          <t>YX</t>
        </is>
      </c>
      <c r="C12930" s="9">
        <f>_xlfn.XLOOKUP(B12930,Carriers[Code],Carriers[Airline])</f>
        <v/>
      </c>
      <c r="D12930" t="n">
        <v>4377</v>
      </c>
      <c r="E12930" t="inlineStr">
        <is>
          <t>LGA</t>
        </is>
      </c>
      <c r="F12930" s="10" t="n">
        <v>806</v>
      </c>
      <c r="G12930" t="inlineStr">
        <is>
          <t>0800-0859</t>
        </is>
      </c>
      <c r="H12930" s="9">
        <f>INT(F12930/100)</f>
        <v/>
      </c>
      <c r="I12930" t="n">
        <v>-9</v>
      </c>
      <c r="J12930" t="n">
        <v>0</v>
      </c>
      <c r="K12930" t="n">
        <v>-26</v>
      </c>
      <c r="L12930" t="n">
        <v>0</v>
      </c>
      <c r="M12930" t="n">
        <v>0</v>
      </c>
      <c r="O12930" t="n">
        <v>0</v>
      </c>
    </row>
    <row r="12931">
      <c r="A12931" s="8" t="n">
        <v>46234</v>
      </c>
      <c r="B12931" t="inlineStr">
        <is>
          <t>YX</t>
        </is>
      </c>
      <c r="C12931" s="9">
        <f>_xlfn.XLOOKUP(B12931,Carriers[Code],Carriers[Airline])</f>
        <v/>
      </c>
      <c r="D12931" t="n">
        <v>4399</v>
      </c>
      <c r="E12931" t="inlineStr">
        <is>
          <t>CMH</t>
        </is>
      </c>
      <c r="F12931" s="10" t="n">
        <v>809</v>
      </c>
      <c r="G12931" t="inlineStr">
        <is>
          <t>0800-0859</t>
        </is>
      </c>
      <c r="H12931" s="9">
        <f>INT(F12931/100)</f>
        <v/>
      </c>
      <c r="I12931" t="n">
        <v>-4</v>
      </c>
      <c r="J12931" t="n">
        <v>0</v>
      </c>
      <c r="K12931" t="n">
        <v>-21</v>
      </c>
      <c r="L12931" t="n">
        <v>0</v>
      </c>
      <c r="M12931" t="n">
        <v>0</v>
      </c>
      <c r="O12931" t="n">
        <v>0</v>
      </c>
    </row>
    <row r="12932">
      <c r="A12932" s="8" t="n">
        <v>46234</v>
      </c>
      <c r="B12932" t="inlineStr">
        <is>
          <t>B6</t>
        </is>
      </c>
      <c r="C12932" s="9">
        <f>_xlfn.XLOOKUP(B12932,Carriers[Code],Carriers[Airline])</f>
        <v/>
      </c>
      <c r="D12932" t="n">
        <v>311</v>
      </c>
      <c r="E12932" t="inlineStr">
        <is>
          <t>ORD</t>
        </is>
      </c>
      <c r="F12932" s="10" t="n">
        <v>810</v>
      </c>
      <c r="G12932" t="inlineStr">
        <is>
          <t>0800-0859</t>
        </is>
      </c>
      <c r="H12932" s="9">
        <f>INT(F12932/100)</f>
        <v/>
      </c>
      <c r="I12932" t="n">
        <v>-7</v>
      </c>
      <c r="J12932" t="n">
        <v>0</v>
      </c>
      <c r="K12932" t="n">
        <v>31</v>
      </c>
      <c r="L12932" t="n">
        <v>1</v>
      </c>
      <c r="M12932" t="n">
        <v>0</v>
      </c>
      <c r="O12932" t="n">
        <v>0</v>
      </c>
      <c r="P12932" t="n">
        <v>0</v>
      </c>
      <c r="Q12932" t="n">
        <v>0</v>
      </c>
      <c r="R12932" t="n">
        <v>31</v>
      </c>
      <c r="S12932" t="n">
        <v>0</v>
      </c>
      <c r="T12932" t="n">
        <v>0</v>
      </c>
    </row>
    <row r="12933">
      <c r="A12933" s="8" t="n">
        <v>46234</v>
      </c>
      <c r="B12933" t="inlineStr">
        <is>
          <t>YX</t>
        </is>
      </c>
      <c r="C12933" s="9">
        <f>_xlfn.XLOOKUP(B12933,Carriers[Code],Carriers[Airline])</f>
        <v/>
      </c>
      <c r="D12933" t="n">
        <v>5654</v>
      </c>
      <c r="E12933" t="inlineStr">
        <is>
          <t>CMH</t>
        </is>
      </c>
      <c r="F12933" s="10" t="n">
        <v>811</v>
      </c>
      <c r="G12933" t="inlineStr">
        <is>
          <t>0800-0859</t>
        </is>
      </c>
      <c r="H12933" s="9">
        <f>INT(F12933/100)</f>
        <v/>
      </c>
      <c r="I12933" t="n">
        <v>-3</v>
      </c>
      <c r="J12933" t="n">
        <v>0</v>
      </c>
      <c r="K12933" t="n">
        <v>-22</v>
      </c>
      <c r="L12933" t="n">
        <v>0</v>
      </c>
      <c r="M12933" t="n">
        <v>0</v>
      </c>
      <c r="O12933" t="n">
        <v>0</v>
      </c>
    </row>
    <row r="12934">
      <c r="A12934" s="8" t="n">
        <v>46234</v>
      </c>
      <c r="B12934" t="inlineStr">
        <is>
          <t>B6</t>
        </is>
      </c>
      <c r="C12934" s="9">
        <f>_xlfn.XLOOKUP(B12934,Carriers[Code],Carriers[Airline])</f>
        <v/>
      </c>
      <c r="D12934" t="n">
        <v>791</v>
      </c>
      <c r="E12934" t="inlineStr">
        <is>
          <t>TPA</t>
        </is>
      </c>
      <c r="F12934" s="10" t="n">
        <v>815</v>
      </c>
      <c r="G12934" t="inlineStr">
        <is>
          <t>0800-0859</t>
        </is>
      </c>
      <c r="H12934" s="9">
        <f>INT(F12934/100)</f>
        <v/>
      </c>
      <c r="I12934" t="n">
        <v>-5</v>
      </c>
      <c r="J12934" t="n">
        <v>0</v>
      </c>
      <c r="K12934" t="n">
        <v>-23</v>
      </c>
      <c r="L12934" t="n">
        <v>0</v>
      </c>
      <c r="M12934" t="n">
        <v>0</v>
      </c>
      <c r="O12934" t="n">
        <v>0</v>
      </c>
    </row>
    <row r="12935">
      <c r="A12935" s="8" t="n">
        <v>46234</v>
      </c>
      <c r="B12935" t="inlineStr">
        <is>
          <t>B6</t>
        </is>
      </c>
      <c r="C12935" s="9">
        <f>_xlfn.XLOOKUP(B12935,Carriers[Code],Carriers[Airline])</f>
        <v/>
      </c>
      <c r="D12935" t="n">
        <v>1177</v>
      </c>
      <c r="E12935" t="inlineStr">
        <is>
          <t>LAS</t>
        </is>
      </c>
      <c r="F12935" s="10" t="n">
        <v>815</v>
      </c>
      <c r="G12935" t="inlineStr">
        <is>
          <t>0800-0859</t>
        </is>
      </c>
      <c r="H12935" s="9">
        <f>INT(F12935/100)</f>
        <v/>
      </c>
      <c r="I12935" t="n">
        <v>4</v>
      </c>
      <c r="J12935" t="n">
        <v>0</v>
      </c>
      <c r="K12935" t="n">
        <v>-18</v>
      </c>
      <c r="L12935" t="n">
        <v>0</v>
      </c>
      <c r="M12935" t="n">
        <v>0</v>
      </c>
      <c r="O12935" t="n">
        <v>0</v>
      </c>
    </row>
    <row r="12936">
      <c r="A12936" s="8" t="n">
        <v>46234</v>
      </c>
      <c r="B12936" t="inlineStr">
        <is>
          <t>UA</t>
        </is>
      </c>
      <c r="C12936" s="9">
        <f>_xlfn.XLOOKUP(B12936,Carriers[Code],Carriers[Airline])</f>
        <v/>
      </c>
      <c r="D12936" t="n">
        <v>1834</v>
      </c>
      <c r="E12936" t="inlineStr">
        <is>
          <t>ORD</t>
        </is>
      </c>
      <c r="F12936" s="10" t="n">
        <v>815</v>
      </c>
      <c r="G12936" t="inlineStr">
        <is>
          <t>0800-0859</t>
        </is>
      </c>
      <c r="H12936" s="9">
        <f>INT(F12936/100)</f>
        <v/>
      </c>
      <c r="I12936" t="n">
        <v>16</v>
      </c>
      <c r="J12936" t="n">
        <v>1</v>
      </c>
      <c r="K12936" t="n">
        <v>-5</v>
      </c>
      <c r="L12936" t="n">
        <v>0</v>
      </c>
      <c r="M12936" t="n">
        <v>0</v>
      </c>
      <c r="O12936" t="n">
        <v>0</v>
      </c>
    </row>
    <row r="12937">
      <c r="A12937" s="8" t="n">
        <v>46234</v>
      </c>
      <c r="B12937" t="inlineStr">
        <is>
          <t>YX</t>
        </is>
      </c>
      <c r="C12937" s="9">
        <f>_xlfn.XLOOKUP(B12937,Carriers[Code],Carriers[Airline])</f>
        <v/>
      </c>
      <c r="D12937" t="n">
        <v>5678</v>
      </c>
      <c r="E12937" t="inlineStr">
        <is>
          <t>PIT</t>
        </is>
      </c>
      <c r="F12937" s="10" t="n">
        <v>815</v>
      </c>
      <c r="G12937" t="inlineStr">
        <is>
          <t>0800-0859</t>
        </is>
      </c>
      <c r="H12937" s="9">
        <f>INT(F12937/100)</f>
        <v/>
      </c>
      <c r="I12937" t="n">
        <v>-7</v>
      </c>
      <c r="J12937" t="n">
        <v>0</v>
      </c>
      <c r="K12937" t="n">
        <v>-28</v>
      </c>
      <c r="L12937" t="n">
        <v>0</v>
      </c>
      <c r="M12937" t="n">
        <v>0</v>
      </c>
      <c r="O12937" t="n">
        <v>0</v>
      </c>
    </row>
    <row r="12938">
      <c r="A12938" s="8" t="n">
        <v>46234</v>
      </c>
      <c r="B12938" t="inlineStr">
        <is>
          <t>DL</t>
        </is>
      </c>
      <c r="C12938" s="9">
        <f>_xlfn.XLOOKUP(B12938,Carriers[Code],Carriers[Airline])</f>
        <v/>
      </c>
      <c r="D12938" t="n">
        <v>1308</v>
      </c>
      <c r="E12938" t="inlineStr">
        <is>
          <t>MSP</t>
        </is>
      </c>
      <c r="F12938" s="10" t="n">
        <v>816</v>
      </c>
      <c r="G12938" t="inlineStr">
        <is>
          <t>0800-0859</t>
        </is>
      </c>
      <c r="H12938" s="9">
        <f>INT(F12938/100)</f>
        <v/>
      </c>
      <c r="I12938" t="n">
        <v>-5</v>
      </c>
      <c r="J12938" t="n">
        <v>0</v>
      </c>
      <c r="K12938" t="n">
        <v>-2</v>
      </c>
      <c r="L12938" t="n">
        <v>0</v>
      </c>
      <c r="M12938" t="n">
        <v>0</v>
      </c>
      <c r="O12938" t="n">
        <v>0</v>
      </c>
    </row>
    <row r="12939">
      <c r="A12939" s="8" t="n">
        <v>46234</v>
      </c>
      <c r="B12939" t="inlineStr">
        <is>
          <t>AA</t>
        </is>
      </c>
      <c r="C12939" s="9">
        <f>_xlfn.XLOOKUP(B12939,Carriers[Code],Carriers[Airline])</f>
        <v/>
      </c>
      <c r="D12939" t="n">
        <v>1550</v>
      </c>
      <c r="E12939" t="inlineStr">
        <is>
          <t>DCA</t>
        </is>
      </c>
      <c r="F12939" s="10" t="n">
        <v>819</v>
      </c>
      <c r="G12939" t="inlineStr">
        <is>
          <t>0800-0859</t>
        </is>
      </c>
      <c r="H12939" s="9">
        <f>INT(F12939/100)</f>
        <v/>
      </c>
      <c r="I12939" t="n">
        <v>-4</v>
      </c>
      <c r="J12939" t="n">
        <v>0</v>
      </c>
      <c r="K12939" t="n">
        <v>-6</v>
      </c>
      <c r="L12939" t="n">
        <v>0</v>
      </c>
      <c r="M12939" t="n">
        <v>0</v>
      </c>
      <c r="O12939" t="n">
        <v>0</v>
      </c>
    </row>
    <row r="12940">
      <c r="A12940" s="8" t="n">
        <v>46234</v>
      </c>
      <c r="B12940" t="inlineStr">
        <is>
          <t>B6</t>
        </is>
      </c>
      <c r="C12940" s="9">
        <f>_xlfn.XLOOKUP(B12940,Carriers[Code],Carriers[Airline])</f>
        <v/>
      </c>
      <c r="D12940" t="n">
        <v>833</v>
      </c>
      <c r="E12940" t="inlineStr">
        <is>
          <t>SFO</t>
        </is>
      </c>
      <c r="F12940" s="10" t="n">
        <v>820</v>
      </c>
      <c r="G12940" t="inlineStr">
        <is>
          <t>0800-0859</t>
        </is>
      </c>
      <c r="H12940" s="9">
        <f>INT(F12940/100)</f>
        <v/>
      </c>
      <c r="I12940" t="n">
        <v>-3</v>
      </c>
      <c r="J12940" t="n">
        <v>0</v>
      </c>
      <c r="K12940" t="n">
        <v>-20</v>
      </c>
      <c r="L12940" t="n">
        <v>0</v>
      </c>
      <c r="M12940" t="n">
        <v>0</v>
      </c>
      <c r="O12940" t="n">
        <v>0</v>
      </c>
    </row>
    <row r="12941">
      <c r="A12941" s="8" t="n">
        <v>46234</v>
      </c>
      <c r="B12941" t="inlineStr">
        <is>
          <t>DL</t>
        </is>
      </c>
      <c r="C12941" s="9">
        <f>_xlfn.XLOOKUP(B12941,Carriers[Code],Carriers[Airline])</f>
        <v/>
      </c>
      <c r="D12941" t="n">
        <v>2141</v>
      </c>
      <c r="E12941" t="inlineStr">
        <is>
          <t>BNA</t>
        </is>
      </c>
      <c r="F12941" s="10" t="n">
        <v>820</v>
      </c>
      <c r="G12941" t="inlineStr">
        <is>
          <t>0800-0859</t>
        </is>
      </c>
      <c r="H12941" s="9">
        <f>INT(F12941/100)</f>
        <v/>
      </c>
      <c r="I12941" t="n">
        <v>-8</v>
      </c>
      <c r="J12941" t="n">
        <v>0</v>
      </c>
      <c r="K12941" t="n">
        <v>-18</v>
      </c>
      <c r="L12941" t="n">
        <v>0</v>
      </c>
      <c r="M12941" t="n">
        <v>0</v>
      </c>
      <c r="O12941" t="n">
        <v>0</v>
      </c>
    </row>
    <row r="12942">
      <c r="A12942" s="8" t="n">
        <v>46234</v>
      </c>
      <c r="B12942" t="inlineStr">
        <is>
          <t>AS</t>
        </is>
      </c>
      <c r="C12942" s="9">
        <f>_xlfn.XLOOKUP(B12942,Carriers[Code],Carriers[Airline])</f>
        <v/>
      </c>
      <c r="D12942" t="n">
        <v>256</v>
      </c>
      <c r="E12942" t="inlineStr">
        <is>
          <t>SAN</t>
        </is>
      </c>
      <c r="F12942" s="10" t="n">
        <v>828</v>
      </c>
      <c r="G12942" t="inlineStr">
        <is>
          <t>0800-0859</t>
        </is>
      </c>
      <c r="H12942" s="9">
        <f>INT(F12942/100)</f>
        <v/>
      </c>
      <c r="I12942" t="n">
        <v>-7</v>
      </c>
      <c r="J12942" t="n">
        <v>0</v>
      </c>
      <c r="K12942" t="n">
        <v>-25</v>
      </c>
      <c r="L12942" t="n">
        <v>0</v>
      </c>
      <c r="M12942" t="n">
        <v>0</v>
      </c>
      <c r="O12942" t="n">
        <v>0</v>
      </c>
    </row>
    <row r="12943">
      <c r="A12943" s="8" t="n">
        <v>46234</v>
      </c>
      <c r="B12943" t="inlineStr">
        <is>
          <t>B6</t>
        </is>
      </c>
      <c r="C12943" s="9">
        <f>_xlfn.XLOOKUP(B12943,Carriers[Code],Carriers[Airline])</f>
        <v/>
      </c>
      <c r="D12943" t="n">
        <v>2355</v>
      </c>
      <c r="E12943" t="inlineStr">
        <is>
          <t>DCA</t>
        </is>
      </c>
      <c r="F12943" s="10" t="n">
        <v>829</v>
      </c>
      <c r="G12943" t="inlineStr">
        <is>
          <t>0800-0859</t>
        </is>
      </c>
      <c r="H12943" s="9">
        <f>INT(F12943/100)</f>
        <v/>
      </c>
      <c r="I12943" t="n">
        <v>3</v>
      </c>
      <c r="J12943" t="n">
        <v>0</v>
      </c>
      <c r="K12943" t="n">
        <v>-13</v>
      </c>
      <c r="L12943" t="n">
        <v>0</v>
      </c>
      <c r="M12943" t="n">
        <v>0</v>
      </c>
      <c r="O12943" t="n">
        <v>0</v>
      </c>
    </row>
    <row r="12944">
      <c r="A12944" s="8" t="n">
        <v>46234</v>
      </c>
      <c r="B12944" t="inlineStr">
        <is>
          <t>B6</t>
        </is>
      </c>
      <c r="C12944" s="9">
        <f>_xlfn.XLOOKUP(B12944,Carriers[Code],Carriers[Airline])</f>
        <v/>
      </c>
      <c r="D12944" t="n">
        <v>1097</v>
      </c>
      <c r="E12944" t="inlineStr">
        <is>
          <t>ATL</t>
        </is>
      </c>
      <c r="F12944" s="10" t="n">
        <v>830</v>
      </c>
      <c r="G12944" t="inlineStr">
        <is>
          <t>0800-0859</t>
        </is>
      </c>
      <c r="H12944" s="9">
        <f>INT(F12944/100)</f>
        <v/>
      </c>
      <c r="I12944" t="n">
        <v>1</v>
      </c>
      <c r="J12944" t="n">
        <v>0</v>
      </c>
      <c r="K12944" t="n">
        <v>-28</v>
      </c>
      <c r="L12944" t="n">
        <v>0</v>
      </c>
      <c r="M12944" t="n">
        <v>0</v>
      </c>
      <c r="O12944" t="n">
        <v>0</v>
      </c>
    </row>
    <row r="12945">
      <c r="A12945" s="8" t="n">
        <v>46234</v>
      </c>
      <c r="B12945" t="inlineStr">
        <is>
          <t>YX</t>
        </is>
      </c>
      <c r="C12945" s="9">
        <f>_xlfn.XLOOKUP(B12945,Carriers[Code],Carriers[Airline])</f>
        <v/>
      </c>
      <c r="D12945" t="n">
        <v>5674</v>
      </c>
      <c r="E12945" t="inlineStr">
        <is>
          <t>CLE</t>
        </is>
      </c>
      <c r="F12945" s="10" t="n">
        <v>830</v>
      </c>
      <c r="G12945" t="inlineStr">
        <is>
          <t>0800-0859</t>
        </is>
      </c>
      <c r="H12945" s="9">
        <f>INT(F12945/100)</f>
        <v/>
      </c>
      <c r="I12945" t="n">
        <v>-7</v>
      </c>
      <c r="J12945" t="n">
        <v>0</v>
      </c>
      <c r="K12945" t="n">
        <v>-22</v>
      </c>
      <c r="L12945" t="n">
        <v>0</v>
      </c>
      <c r="M12945" t="n">
        <v>0</v>
      </c>
      <c r="O12945" t="n">
        <v>0</v>
      </c>
    </row>
    <row r="12946">
      <c r="A12946" s="8" t="n">
        <v>46234</v>
      </c>
      <c r="B12946" t="inlineStr">
        <is>
          <t>YX</t>
        </is>
      </c>
      <c r="C12946" s="9">
        <f>_xlfn.XLOOKUP(B12946,Carriers[Code],Carriers[Airline])</f>
        <v/>
      </c>
      <c r="D12946" t="n">
        <v>4635</v>
      </c>
      <c r="E12946" t="inlineStr">
        <is>
          <t>SYR</t>
        </is>
      </c>
      <c r="F12946" s="10" t="n">
        <v>836</v>
      </c>
      <c r="G12946" t="inlineStr">
        <is>
          <t>0800-0859</t>
        </is>
      </c>
      <c r="H12946" s="9">
        <f>INT(F12946/100)</f>
        <v/>
      </c>
      <c r="I12946" t="n">
        <v>-7</v>
      </c>
      <c r="J12946" t="n">
        <v>0</v>
      </c>
      <c r="K12946" t="n">
        <v>-22</v>
      </c>
      <c r="L12946" t="n">
        <v>0</v>
      </c>
      <c r="M12946" t="n">
        <v>0</v>
      </c>
      <c r="O12946" t="n">
        <v>0</v>
      </c>
    </row>
    <row r="12947">
      <c r="A12947" s="8" t="n">
        <v>46234</v>
      </c>
      <c r="B12947" t="inlineStr">
        <is>
          <t>B6</t>
        </is>
      </c>
      <c r="C12947" s="9">
        <f>_xlfn.XLOOKUP(B12947,Carriers[Code],Carriers[Airline])</f>
        <v/>
      </c>
      <c r="D12947" t="n">
        <v>1017</v>
      </c>
      <c r="E12947" t="inlineStr">
        <is>
          <t>JFK</t>
        </is>
      </c>
      <c r="F12947" s="10" t="n">
        <v>841</v>
      </c>
      <c r="G12947" t="inlineStr">
        <is>
          <t>0800-0859</t>
        </is>
      </c>
      <c r="H12947" s="9">
        <f>INT(F12947/100)</f>
        <v/>
      </c>
      <c r="I12947" t="n">
        <v>-4</v>
      </c>
      <c r="J12947" t="n">
        <v>0</v>
      </c>
      <c r="K12947" t="n">
        <v>-17</v>
      </c>
      <c r="L12947" t="n">
        <v>0</v>
      </c>
      <c r="M12947" t="n">
        <v>0</v>
      </c>
      <c r="O12947" t="n">
        <v>0</v>
      </c>
    </row>
    <row r="12948">
      <c r="A12948" s="8" t="n">
        <v>46234</v>
      </c>
      <c r="B12948" t="inlineStr">
        <is>
          <t>F9</t>
        </is>
      </c>
      <c r="C12948" s="9">
        <f>_xlfn.XLOOKUP(B12948,Carriers[Code],Carriers[Airline])</f>
        <v/>
      </c>
      <c r="D12948" t="n">
        <v>3057</v>
      </c>
      <c r="E12948" t="inlineStr">
        <is>
          <t>RDU</t>
        </is>
      </c>
      <c r="F12948" s="10" t="n">
        <v>841</v>
      </c>
      <c r="G12948" t="inlineStr">
        <is>
          <t>0800-0859</t>
        </is>
      </c>
      <c r="H12948" s="9">
        <f>INT(F12948/100)</f>
        <v/>
      </c>
      <c r="I12948" t="n">
        <v>-2</v>
      </c>
      <c r="J12948" t="n">
        <v>0</v>
      </c>
      <c r="K12948" t="n">
        <v>-12</v>
      </c>
      <c r="L12948" t="n">
        <v>0</v>
      </c>
      <c r="M12948" t="n">
        <v>0</v>
      </c>
      <c r="O12948" t="n">
        <v>0</v>
      </c>
    </row>
    <row r="12949">
      <c r="A12949" s="8" t="n">
        <v>46234</v>
      </c>
      <c r="B12949" t="inlineStr">
        <is>
          <t>B6</t>
        </is>
      </c>
      <c r="C12949" s="9">
        <f>_xlfn.XLOOKUP(B12949,Carriers[Code],Carriers[Airline])</f>
        <v/>
      </c>
      <c r="D12949" t="n">
        <v>257</v>
      </c>
      <c r="E12949" t="inlineStr">
        <is>
          <t>BZN</t>
        </is>
      </c>
      <c r="F12949" s="10" t="n">
        <v>843</v>
      </c>
      <c r="G12949" t="inlineStr">
        <is>
          <t>0800-0859</t>
        </is>
      </c>
      <c r="H12949" s="9">
        <f>INT(F12949/100)</f>
        <v/>
      </c>
      <c r="I12949" t="n">
        <v>1</v>
      </c>
      <c r="J12949" t="n">
        <v>0</v>
      </c>
      <c r="K12949" t="n">
        <v>3</v>
      </c>
      <c r="L12949" t="n">
        <v>0</v>
      </c>
      <c r="M12949" t="n">
        <v>0</v>
      </c>
      <c r="O12949" t="n">
        <v>0</v>
      </c>
    </row>
    <row r="12950">
      <c r="A12950" s="8" t="n">
        <v>46234</v>
      </c>
      <c r="B12950" t="inlineStr">
        <is>
          <t>YX</t>
        </is>
      </c>
      <c r="C12950" s="9">
        <f>_xlfn.XLOOKUP(B12950,Carriers[Code],Carriers[Airline])</f>
        <v/>
      </c>
      <c r="D12950" t="n">
        <v>5601</v>
      </c>
      <c r="E12950" t="inlineStr">
        <is>
          <t>CVG</t>
        </is>
      </c>
      <c r="F12950" s="10" t="n">
        <v>845</v>
      </c>
      <c r="G12950" t="inlineStr">
        <is>
          <t>0800-0859</t>
        </is>
      </c>
      <c r="H12950" s="9">
        <f>INT(F12950/100)</f>
        <v/>
      </c>
      <c r="I12950" t="n">
        <v>-7</v>
      </c>
      <c r="J12950" t="n">
        <v>0</v>
      </c>
      <c r="K12950" t="n">
        <v>-30</v>
      </c>
      <c r="L12950" t="n">
        <v>0</v>
      </c>
      <c r="M12950" t="n">
        <v>0</v>
      </c>
      <c r="O12950" t="n">
        <v>0</v>
      </c>
    </row>
    <row r="12951">
      <c r="A12951" s="8" t="n">
        <v>46234</v>
      </c>
      <c r="B12951" t="inlineStr">
        <is>
          <t>B6</t>
        </is>
      </c>
      <c r="C12951" s="9">
        <f>_xlfn.XLOOKUP(B12951,Carriers[Code],Carriers[Airline])</f>
        <v/>
      </c>
      <c r="D12951" t="n">
        <v>1231</v>
      </c>
      <c r="E12951" t="inlineStr">
        <is>
          <t>VRB</t>
        </is>
      </c>
      <c r="F12951" s="10" t="n">
        <v>846</v>
      </c>
      <c r="G12951" t="inlineStr">
        <is>
          <t>0800-0859</t>
        </is>
      </c>
      <c r="H12951" s="9">
        <f>INT(F12951/100)</f>
        <v/>
      </c>
      <c r="I12951" t="n">
        <v>163</v>
      </c>
      <c r="J12951" t="n">
        <v>1</v>
      </c>
      <c r="K12951" t="n">
        <v>144</v>
      </c>
      <c r="L12951" t="n">
        <v>1</v>
      </c>
      <c r="M12951" t="n">
        <v>0</v>
      </c>
      <c r="O12951" t="n">
        <v>0</v>
      </c>
      <c r="P12951" t="n">
        <v>144</v>
      </c>
      <c r="Q12951" t="n">
        <v>0</v>
      </c>
      <c r="R12951" t="n">
        <v>0</v>
      </c>
      <c r="S12951" t="n">
        <v>0</v>
      </c>
      <c r="T12951" t="n">
        <v>0</v>
      </c>
    </row>
    <row r="12952">
      <c r="A12952" s="8" t="n">
        <v>46234</v>
      </c>
      <c r="B12952" t="inlineStr">
        <is>
          <t>B6</t>
        </is>
      </c>
      <c r="C12952" s="9">
        <f>_xlfn.XLOOKUP(B12952,Carriers[Code],Carriers[Airline])</f>
        <v/>
      </c>
      <c r="D12952" t="n">
        <v>219</v>
      </c>
      <c r="E12952" t="inlineStr">
        <is>
          <t>SAN</t>
        </is>
      </c>
      <c r="F12952" s="10" t="n">
        <v>850</v>
      </c>
      <c r="G12952" t="inlineStr">
        <is>
          <t>0800-0859</t>
        </is>
      </c>
      <c r="H12952" s="9">
        <f>INT(F12952/100)</f>
        <v/>
      </c>
      <c r="I12952" t="n">
        <v>-10</v>
      </c>
      <c r="J12952" t="n">
        <v>0</v>
      </c>
      <c r="K12952" t="n">
        <v>-8</v>
      </c>
      <c r="L12952" t="n">
        <v>0</v>
      </c>
      <c r="M12952" t="n">
        <v>0</v>
      </c>
      <c r="O12952" t="n">
        <v>0</v>
      </c>
    </row>
    <row r="12953">
      <c r="A12953" s="8" t="n">
        <v>46234</v>
      </c>
      <c r="B12953" t="inlineStr">
        <is>
          <t>YX</t>
        </is>
      </c>
      <c r="C12953" s="9">
        <f>_xlfn.XLOOKUP(B12953,Carriers[Code],Carriers[Airline])</f>
        <v/>
      </c>
      <c r="D12953" t="n">
        <v>5597</v>
      </c>
      <c r="E12953" t="inlineStr">
        <is>
          <t>JAX</t>
        </is>
      </c>
      <c r="F12953" s="10" t="n">
        <v>850</v>
      </c>
      <c r="G12953" t="inlineStr">
        <is>
          <t>0800-0859</t>
        </is>
      </c>
      <c r="H12953" s="9">
        <f>INT(F12953/100)</f>
        <v/>
      </c>
      <c r="I12953" t="n">
        <v>-6</v>
      </c>
      <c r="J12953" t="n">
        <v>0</v>
      </c>
      <c r="K12953" t="n">
        <v>-18</v>
      </c>
      <c r="L12953" t="n">
        <v>0</v>
      </c>
      <c r="M12953" t="n">
        <v>0</v>
      </c>
      <c r="O12953" t="n">
        <v>0</v>
      </c>
    </row>
    <row r="12954">
      <c r="A12954" s="8" t="n">
        <v>46234</v>
      </c>
      <c r="B12954" t="inlineStr">
        <is>
          <t>DL</t>
        </is>
      </c>
      <c r="C12954" s="9">
        <f>_xlfn.XLOOKUP(B12954,Carriers[Code],Carriers[Airline])</f>
        <v/>
      </c>
      <c r="D12954" t="n">
        <v>1780</v>
      </c>
      <c r="E12954" t="inlineStr">
        <is>
          <t>SJU</t>
        </is>
      </c>
      <c r="F12954" s="10" t="n">
        <v>851</v>
      </c>
      <c r="G12954" t="inlineStr">
        <is>
          <t>0800-0859</t>
        </is>
      </c>
      <c r="H12954" s="9">
        <f>INT(F12954/100)</f>
        <v/>
      </c>
      <c r="I12954" t="n">
        <v>-5</v>
      </c>
      <c r="J12954" t="n">
        <v>0</v>
      </c>
      <c r="K12954" t="n">
        <v>-4</v>
      </c>
      <c r="L12954" t="n">
        <v>0</v>
      </c>
      <c r="M12954" t="n">
        <v>0</v>
      </c>
      <c r="O12954" t="n">
        <v>0</v>
      </c>
    </row>
    <row r="12955">
      <c r="A12955" s="8" t="n">
        <v>46234</v>
      </c>
      <c r="B12955" t="inlineStr">
        <is>
          <t>WN</t>
        </is>
      </c>
      <c r="C12955" s="9">
        <f>_xlfn.XLOOKUP(B12955,Carriers[Code],Carriers[Airline])</f>
        <v/>
      </c>
      <c r="D12955" t="n">
        <v>732</v>
      </c>
      <c r="E12955" t="inlineStr">
        <is>
          <t>BWI</t>
        </is>
      </c>
      <c r="F12955" s="10" t="n">
        <v>855</v>
      </c>
      <c r="G12955" t="inlineStr">
        <is>
          <t>0800-0859</t>
        </is>
      </c>
      <c r="H12955" s="9">
        <f>INT(F12955/100)</f>
        <v/>
      </c>
      <c r="I12955" t="n">
        <v>-4</v>
      </c>
      <c r="J12955" t="n">
        <v>0</v>
      </c>
      <c r="K12955" t="n">
        <v>-24</v>
      </c>
      <c r="L12955" t="n">
        <v>0</v>
      </c>
      <c r="M12955" t="n">
        <v>0</v>
      </c>
      <c r="O12955" t="n">
        <v>0</v>
      </c>
    </row>
    <row r="12956">
      <c r="A12956" s="8" t="n">
        <v>46234</v>
      </c>
      <c r="B12956" t="inlineStr">
        <is>
          <t>YX</t>
        </is>
      </c>
      <c r="C12956" s="9">
        <f>_xlfn.XLOOKUP(B12956,Carriers[Code],Carriers[Airline])</f>
        <v/>
      </c>
      <c r="D12956" t="n">
        <v>5622</v>
      </c>
      <c r="E12956" t="inlineStr">
        <is>
          <t>RIC</t>
        </is>
      </c>
      <c r="F12956" s="10" t="n">
        <v>855</v>
      </c>
      <c r="G12956" t="inlineStr">
        <is>
          <t>0800-0859</t>
        </is>
      </c>
      <c r="H12956" s="9">
        <f>INT(F12956/100)</f>
        <v/>
      </c>
      <c r="I12956" t="n">
        <v>-7</v>
      </c>
      <c r="J12956" t="n">
        <v>0</v>
      </c>
      <c r="K12956" t="n">
        <v>-19</v>
      </c>
      <c r="L12956" t="n">
        <v>0</v>
      </c>
      <c r="M12956" t="n">
        <v>0</v>
      </c>
      <c r="O12956" t="n">
        <v>0</v>
      </c>
    </row>
    <row r="12957">
      <c r="A12957" s="8" t="n">
        <v>46234</v>
      </c>
      <c r="B12957" t="inlineStr">
        <is>
          <t>AA</t>
        </is>
      </c>
      <c r="C12957" s="9">
        <f>_xlfn.XLOOKUP(B12957,Carriers[Code],Carriers[Airline])</f>
        <v/>
      </c>
      <c r="D12957" t="n">
        <v>1239</v>
      </c>
      <c r="E12957" t="inlineStr">
        <is>
          <t>ORD</t>
        </is>
      </c>
      <c r="F12957" s="10" t="n">
        <v>858</v>
      </c>
      <c r="G12957" t="inlineStr">
        <is>
          <t>0800-0859</t>
        </is>
      </c>
      <c r="H12957" s="9">
        <f>INT(F12957/100)</f>
        <v/>
      </c>
      <c r="I12957" t="n">
        <v>-8</v>
      </c>
      <c r="J12957" t="n">
        <v>0</v>
      </c>
      <c r="K12957" t="n">
        <v>-31</v>
      </c>
      <c r="L12957" t="n">
        <v>0</v>
      </c>
      <c r="M12957" t="n">
        <v>0</v>
      </c>
      <c r="O12957" t="n">
        <v>0</v>
      </c>
    </row>
    <row r="12958">
      <c r="A12958" s="8" t="n">
        <v>46234</v>
      </c>
      <c r="B12958" t="inlineStr">
        <is>
          <t>AA</t>
        </is>
      </c>
      <c r="C12958" s="9">
        <f>_xlfn.XLOOKUP(B12958,Carriers[Code],Carriers[Airline])</f>
        <v/>
      </c>
      <c r="D12958" t="n">
        <v>2735</v>
      </c>
      <c r="E12958" t="inlineStr">
        <is>
          <t>MCO</t>
        </is>
      </c>
      <c r="F12958" s="10" t="n">
        <v>900</v>
      </c>
      <c r="G12958" t="inlineStr">
        <is>
          <t>0900-0959</t>
        </is>
      </c>
      <c r="H12958" s="9">
        <f>INT(F12958/100)</f>
        <v/>
      </c>
      <c r="I12958" t="n">
        <v>3</v>
      </c>
      <c r="J12958" t="n">
        <v>0</v>
      </c>
      <c r="K12958" t="n">
        <v>-25</v>
      </c>
      <c r="L12958" t="n">
        <v>0</v>
      </c>
      <c r="M12958" t="n">
        <v>0</v>
      </c>
      <c r="O12958" t="n">
        <v>0</v>
      </c>
    </row>
    <row r="12959">
      <c r="A12959" s="8" t="n">
        <v>46234</v>
      </c>
      <c r="B12959" t="inlineStr">
        <is>
          <t>AS</t>
        </is>
      </c>
      <c r="C12959" s="9">
        <f>_xlfn.XLOOKUP(B12959,Carriers[Code],Carriers[Airline])</f>
        <v/>
      </c>
      <c r="D12959" t="n">
        <v>338</v>
      </c>
      <c r="E12959" t="inlineStr">
        <is>
          <t>SEA</t>
        </is>
      </c>
      <c r="F12959" s="10" t="n">
        <v>900</v>
      </c>
      <c r="G12959" t="inlineStr">
        <is>
          <t>0900-0959</t>
        </is>
      </c>
      <c r="H12959" s="9">
        <f>INT(F12959/100)</f>
        <v/>
      </c>
      <c r="I12959" t="n">
        <v>42</v>
      </c>
      <c r="J12959" t="n">
        <v>1</v>
      </c>
      <c r="K12959" t="n">
        <v>22</v>
      </c>
      <c r="L12959" t="n">
        <v>1</v>
      </c>
      <c r="M12959" t="n">
        <v>0</v>
      </c>
      <c r="O12959" t="n">
        <v>0</v>
      </c>
      <c r="P12959" t="n">
        <v>0</v>
      </c>
      <c r="Q12959" t="n">
        <v>0</v>
      </c>
      <c r="R12959" t="n">
        <v>0</v>
      </c>
      <c r="S12959" t="n">
        <v>0</v>
      </c>
      <c r="T12959" t="n">
        <v>22</v>
      </c>
    </row>
    <row r="12960">
      <c r="A12960" s="8" t="n">
        <v>46234</v>
      </c>
      <c r="B12960" t="inlineStr">
        <is>
          <t>DL</t>
        </is>
      </c>
      <c r="C12960" s="9">
        <f>_xlfn.XLOOKUP(B12960,Carriers[Code],Carriers[Airline])</f>
        <v/>
      </c>
      <c r="D12960" t="n">
        <v>816</v>
      </c>
      <c r="E12960" t="inlineStr">
        <is>
          <t>SAT</t>
        </is>
      </c>
      <c r="F12960" s="10" t="n">
        <v>900</v>
      </c>
      <c r="G12960" t="inlineStr">
        <is>
          <t>0900-0959</t>
        </is>
      </c>
      <c r="H12960" s="9">
        <f>INT(F12960/100)</f>
        <v/>
      </c>
      <c r="I12960" t="n">
        <v>-15</v>
      </c>
      <c r="J12960" t="n">
        <v>0</v>
      </c>
      <c r="K12960" t="n">
        <v>-13</v>
      </c>
      <c r="L12960" t="n">
        <v>0</v>
      </c>
      <c r="M12960" t="n">
        <v>0</v>
      </c>
      <c r="O12960" t="n">
        <v>0</v>
      </c>
    </row>
    <row r="12961">
      <c r="A12961" s="8" t="n">
        <v>46234</v>
      </c>
      <c r="B12961" t="inlineStr">
        <is>
          <t>YX</t>
        </is>
      </c>
      <c r="C12961" s="9">
        <f>_xlfn.XLOOKUP(B12961,Carriers[Code],Carriers[Airline])</f>
        <v/>
      </c>
      <c r="D12961" t="n">
        <v>5732</v>
      </c>
      <c r="E12961" t="inlineStr">
        <is>
          <t>LGA</t>
        </is>
      </c>
      <c r="F12961" s="10" t="n">
        <v>900</v>
      </c>
      <c r="G12961" t="inlineStr">
        <is>
          <t>0900-0959</t>
        </is>
      </c>
      <c r="H12961" s="9">
        <f>INT(F12961/100)</f>
        <v/>
      </c>
      <c r="I12961" t="n">
        <v>-9</v>
      </c>
      <c r="J12961" t="n">
        <v>0</v>
      </c>
      <c r="K12961" t="n">
        <v>-19</v>
      </c>
      <c r="L12961" t="n">
        <v>0</v>
      </c>
      <c r="M12961" t="n">
        <v>0</v>
      </c>
      <c r="O12961" t="n">
        <v>0</v>
      </c>
    </row>
    <row r="12962">
      <c r="A12962" s="8" t="n">
        <v>46234</v>
      </c>
      <c r="B12962" t="inlineStr">
        <is>
          <t>AA</t>
        </is>
      </c>
      <c r="C12962" s="9">
        <f>_xlfn.XLOOKUP(B12962,Carriers[Code],Carriers[Airline])</f>
        <v/>
      </c>
      <c r="D12962" t="n">
        <v>479</v>
      </c>
      <c r="E12962" t="inlineStr">
        <is>
          <t>DFW</t>
        </is>
      </c>
      <c r="F12962" s="10" t="n">
        <v>901</v>
      </c>
      <c r="G12962" t="inlineStr">
        <is>
          <t>0900-0959</t>
        </is>
      </c>
      <c r="H12962" s="9">
        <f>INT(F12962/100)</f>
        <v/>
      </c>
      <c r="I12962" t="n">
        <v>-9</v>
      </c>
      <c r="J12962" t="n">
        <v>0</v>
      </c>
      <c r="K12962" t="n">
        <v>-31</v>
      </c>
      <c r="L12962" t="n">
        <v>0</v>
      </c>
      <c r="M12962" t="n">
        <v>0</v>
      </c>
      <c r="O12962" t="n">
        <v>0</v>
      </c>
    </row>
    <row r="12963">
      <c r="A12963" s="8" t="n">
        <v>46234</v>
      </c>
      <c r="B12963" t="inlineStr">
        <is>
          <t>B6</t>
        </is>
      </c>
      <c r="C12963" s="9">
        <f>_xlfn.XLOOKUP(B12963,Carriers[Code],Carriers[Airline])</f>
        <v/>
      </c>
      <c r="D12963" t="n">
        <v>21</v>
      </c>
      <c r="E12963" t="inlineStr">
        <is>
          <t>PBI</t>
        </is>
      </c>
      <c r="F12963" s="10" t="n">
        <v>902</v>
      </c>
      <c r="G12963" t="inlineStr">
        <is>
          <t>0900-0959</t>
        </is>
      </c>
      <c r="H12963" s="9">
        <f>INT(F12963/100)</f>
        <v/>
      </c>
      <c r="I12963" t="n">
        <v>59</v>
      </c>
      <c r="J12963" t="n">
        <v>1</v>
      </c>
      <c r="K12963" t="n">
        <v>38</v>
      </c>
      <c r="L12963" t="n">
        <v>1</v>
      </c>
      <c r="M12963" t="n">
        <v>0</v>
      </c>
      <c r="O12963" t="n">
        <v>0</v>
      </c>
      <c r="P12963" t="n">
        <v>38</v>
      </c>
      <c r="Q12963" t="n">
        <v>0</v>
      </c>
      <c r="R12963" t="n">
        <v>0</v>
      </c>
      <c r="S12963" t="n">
        <v>0</v>
      </c>
      <c r="T12963" t="n">
        <v>0</v>
      </c>
    </row>
    <row r="12964">
      <c r="A12964" s="8" t="n">
        <v>46234</v>
      </c>
      <c r="B12964" t="inlineStr">
        <is>
          <t>DL</t>
        </is>
      </c>
      <c r="C12964" s="9">
        <f>_xlfn.XLOOKUP(B12964,Carriers[Code],Carriers[Airline])</f>
        <v/>
      </c>
      <c r="D12964" t="n">
        <v>456</v>
      </c>
      <c r="E12964" t="inlineStr">
        <is>
          <t>ATL</t>
        </is>
      </c>
      <c r="F12964" s="10" t="n">
        <v>905</v>
      </c>
      <c r="G12964" t="inlineStr">
        <is>
          <t>0900-0959</t>
        </is>
      </c>
      <c r="H12964" s="9">
        <f>INT(F12964/100)</f>
        <v/>
      </c>
      <c r="I12964" t="n">
        <v>11</v>
      </c>
      <c r="J12964" t="n">
        <v>0</v>
      </c>
      <c r="K12964" t="n">
        <v>-16</v>
      </c>
      <c r="L12964" t="n">
        <v>0</v>
      </c>
      <c r="M12964" t="n">
        <v>0</v>
      </c>
      <c r="O12964" t="n">
        <v>0</v>
      </c>
    </row>
    <row r="12965">
      <c r="A12965" s="8" t="n">
        <v>46234</v>
      </c>
      <c r="B12965" t="inlineStr">
        <is>
          <t>YX</t>
        </is>
      </c>
      <c r="C12965" s="9">
        <f>_xlfn.XLOOKUP(B12965,Carriers[Code],Carriers[Airline])</f>
        <v/>
      </c>
      <c r="D12965" t="n">
        <v>5720</v>
      </c>
      <c r="E12965" t="inlineStr">
        <is>
          <t>JFK</t>
        </is>
      </c>
      <c r="F12965" s="10" t="n">
        <v>905</v>
      </c>
      <c r="G12965" t="inlineStr">
        <is>
          <t>0900-0959</t>
        </is>
      </c>
      <c r="H12965" s="9">
        <f>INT(F12965/100)</f>
        <v/>
      </c>
      <c r="I12965" t="n">
        <v>-5</v>
      </c>
      <c r="J12965" t="n">
        <v>0</v>
      </c>
      <c r="K12965" t="n">
        <v>-15</v>
      </c>
      <c r="L12965" t="n">
        <v>0</v>
      </c>
      <c r="M12965" t="n">
        <v>0</v>
      </c>
      <c r="O12965" t="n">
        <v>0</v>
      </c>
    </row>
    <row r="12966">
      <c r="A12966" s="8" t="n">
        <v>46234</v>
      </c>
      <c r="B12966" t="inlineStr">
        <is>
          <t>UA</t>
        </is>
      </c>
      <c r="C12966" s="9">
        <f>_xlfn.XLOOKUP(B12966,Carriers[Code],Carriers[Airline])</f>
        <v/>
      </c>
      <c r="D12966" t="n">
        <v>2002</v>
      </c>
      <c r="E12966" t="inlineStr">
        <is>
          <t>SFO</t>
        </is>
      </c>
      <c r="F12966" s="10" t="n">
        <v>907</v>
      </c>
      <c r="G12966" t="inlineStr">
        <is>
          <t>0900-0959</t>
        </is>
      </c>
      <c r="H12966" s="9">
        <f>INT(F12966/100)</f>
        <v/>
      </c>
      <c r="I12966" t="n">
        <v>-3</v>
      </c>
      <c r="J12966" t="n">
        <v>0</v>
      </c>
      <c r="K12966" t="n">
        <v>36</v>
      </c>
      <c r="L12966" t="n">
        <v>1</v>
      </c>
      <c r="M12966" t="n">
        <v>0</v>
      </c>
      <c r="O12966" t="n">
        <v>0</v>
      </c>
      <c r="P12966" t="n">
        <v>0</v>
      </c>
      <c r="Q12966" t="n">
        <v>0</v>
      </c>
      <c r="R12966" t="n">
        <v>36</v>
      </c>
      <c r="S12966" t="n">
        <v>0</v>
      </c>
      <c r="T12966" t="n">
        <v>0</v>
      </c>
    </row>
    <row r="12967">
      <c r="A12967" s="8" t="n">
        <v>46234</v>
      </c>
      <c r="B12967" t="inlineStr">
        <is>
          <t>YX</t>
        </is>
      </c>
      <c r="C12967" s="9">
        <f>_xlfn.XLOOKUP(B12967,Carriers[Code],Carriers[Airline])</f>
        <v/>
      </c>
      <c r="D12967" t="n">
        <v>5614</v>
      </c>
      <c r="E12967" t="inlineStr">
        <is>
          <t>MKE</t>
        </is>
      </c>
      <c r="F12967" s="10" t="n">
        <v>910</v>
      </c>
      <c r="G12967" t="inlineStr">
        <is>
          <t>0900-0959</t>
        </is>
      </c>
      <c r="H12967" s="9">
        <f>INT(F12967/100)</f>
        <v/>
      </c>
      <c r="I12967" t="n">
        <v>7</v>
      </c>
      <c r="J12967" t="n">
        <v>0</v>
      </c>
      <c r="K12967" t="n">
        <v>-17</v>
      </c>
      <c r="L12967" t="n">
        <v>0</v>
      </c>
      <c r="M12967" t="n">
        <v>0</v>
      </c>
      <c r="O12967" t="n">
        <v>0</v>
      </c>
    </row>
    <row r="12968">
      <c r="A12968" s="8" t="n">
        <v>46234</v>
      </c>
      <c r="B12968" t="inlineStr">
        <is>
          <t>B6</t>
        </is>
      </c>
      <c r="C12968" s="9">
        <f>_xlfn.XLOOKUP(B12968,Carriers[Code],Carriers[Airline])</f>
        <v/>
      </c>
      <c r="D12968" t="n">
        <v>2033</v>
      </c>
      <c r="E12968" t="inlineStr">
        <is>
          <t>IAH</t>
        </is>
      </c>
      <c r="F12968" s="10" t="n">
        <v>915</v>
      </c>
      <c r="G12968" t="inlineStr">
        <is>
          <t>0900-0959</t>
        </is>
      </c>
      <c r="H12968" s="9">
        <f>INT(F12968/100)</f>
        <v/>
      </c>
      <c r="I12968" t="n">
        <v>-3</v>
      </c>
      <c r="J12968" t="n">
        <v>0</v>
      </c>
      <c r="K12968" t="n">
        <v>35</v>
      </c>
      <c r="L12968" t="n">
        <v>1</v>
      </c>
      <c r="M12968" t="n">
        <v>0</v>
      </c>
      <c r="O12968" t="n">
        <v>0</v>
      </c>
      <c r="P12968" t="n">
        <v>0</v>
      </c>
      <c r="Q12968" t="n">
        <v>0</v>
      </c>
      <c r="R12968" t="n">
        <v>35</v>
      </c>
      <c r="S12968" t="n">
        <v>0</v>
      </c>
      <c r="T12968" t="n">
        <v>0</v>
      </c>
    </row>
    <row r="12969">
      <c r="A12969" s="8" t="n">
        <v>46234</v>
      </c>
      <c r="B12969" t="inlineStr">
        <is>
          <t>DL</t>
        </is>
      </c>
      <c r="C12969" s="9">
        <f>_xlfn.XLOOKUP(B12969,Carriers[Code],Carriers[Airline])</f>
        <v/>
      </c>
      <c r="D12969" t="n">
        <v>1748</v>
      </c>
      <c r="E12969" t="inlineStr">
        <is>
          <t>DTW</t>
        </is>
      </c>
      <c r="F12969" s="10" t="n">
        <v>915</v>
      </c>
      <c r="G12969" t="inlineStr">
        <is>
          <t>0900-0959</t>
        </is>
      </c>
      <c r="H12969" s="9">
        <f>INT(F12969/100)</f>
        <v/>
      </c>
      <c r="I12969" t="n">
        <v>-5</v>
      </c>
      <c r="J12969" t="n">
        <v>0</v>
      </c>
      <c r="K12969" t="n">
        <v>-23</v>
      </c>
      <c r="L12969" t="n">
        <v>0</v>
      </c>
      <c r="M12969" t="n">
        <v>0</v>
      </c>
      <c r="O12969" t="n">
        <v>0</v>
      </c>
    </row>
    <row r="12970">
      <c r="A12970" s="8" t="n">
        <v>46234</v>
      </c>
      <c r="B12970" t="inlineStr">
        <is>
          <t>YX</t>
        </is>
      </c>
      <c r="C12970" s="9">
        <f>_xlfn.XLOOKUP(B12970,Carriers[Code],Carriers[Airline])</f>
        <v/>
      </c>
      <c r="D12970" t="n">
        <v>5693</v>
      </c>
      <c r="E12970" t="inlineStr">
        <is>
          <t>DCA</t>
        </is>
      </c>
      <c r="F12970" s="10" t="n">
        <v>915</v>
      </c>
      <c r="G12970" t="inlineStr">
        <is>
          <t>0900-0959</t>
        </is>
      </c>
      <c r="H12970" s="9">
        <f>INT(F12970/100)</f>
        <v/>
      </c>
      <c r="I12970" t="n">
        <v>-7</v>
      </c>
      <c r="J12970" t="n">
        <v>0</v>
      </c>
      <c r="K12970" t="n">
        <v>-17</v>
      </c>
      <c r="L12970" t="n">
        <v>0</v>
      </c>
      <c r="M12970" t="n">
        <v>0</v>
      </c>
      <c r="O12970" t="n">
        <v>0</v>
      </c>
    </row>
    <row r="12971">
      <c r="A12971" s="8" t="n">
        <v>46234</v>
      </c>
      <c r="B12971" t="inlineStr">
        <is>
          <t>B6</t>
        </is>
      </c>
      <c r="C12971" s="9">
        <f>_xlfn.XLOOKUP(B12971,Carriers[Code],Carriers[Airline])</f>
        <v/>
      </c>
      <c r="D12971" t="n">
        <v>385</v>
      </c>
      <c r="E12971" t="inlineStr">
        <is>
          <t>PIT</t>
        </is>
      </c>
      <c r="F12971" s="10" t="n">
        <v>916</v>
      </c>
      <c r="G12971" t="inlineStr">
        <is>
          <t>0900-0959</t>
        </is>
      </c>
      <c r="H12971" s="9">
        <f>INT(F12971/100)</f>
        <v/>
      </c>
      <c r="I12971" t="n">
        <v>-8</v>
      </c>
      <c r="J12971" t="n">
        <v>0</v>
      </c>
      <c r="K12971" t="n">
        <v>-20</v>
      </c>
      <c r="L12971" t="n">
        <v>0</v>
      </c>
      <c r="M12971" t="n">
        <v>0</v>
      </c>
      <c r="O12971" t="n">
        <v>0</v>
      </c>
    </row>
    <row r="12972">
      <c r="A12972" s="8" t="n">
        <v>46234</v>
      </c>
      <c r="B12972" t="inlineStr">
        <is>
          <t>AA</t>
        </is>
      </c>
      <c r="C12972" s="9">
        <f>_xlfn.XLOOKUP(B12972,Carriers[Code],Carriers[Airline])</f>
        <v/>
      </c>
      <c r="D12972" t="n">
        <v>1605</v>
      </c>
      <c r="E12972" t="inlineStr">
        <is>
          <t>DCA</t>
        </is>
      </c>
      <c r="F12972" s="10" t="n">
        <v>918</v>
      </c>
      <c r="G12972" t="inlineStr">
        <is>
          <t>0900-0959</t>
        </is>
      </c>
      <c r="H12972" s="9">
        <f>INT(F12972/100)</f>
        <v/>
      </c>
      <c r="I12972" t="n">
        <v>-10</v>
      </c>
      <c r="J12972" t="n">
        <v>0</v>
      </c>
      <c r="K12972" t="n">
        <v>-19</v>
      </c>
      <c r="L12972" t="n">
        <v>0</v>
      </c>
      <c r="M12972" t="n">
        <v>0</v>
      </c>
      <c r="O12972" t="n">
        <v>0</v>
      </c>
    </row>
    <row r="12973">
      <c r="A12973" s="8" t="n">
        <v>46234</v>
      </c>
      <c r="B12973" t="inlineStr">
        <is>
          <t>DL</t>
        </is>
      </c>
      <c r="C12973" s="9">
        <f>_xlfn.XLOOKUP(B12973,Carriers[Code],Carriers[Airline])</f>
        <v/>
      </c>
      <c r="D12973" t="n">
        <v>1245</v>
      </c>
      <c r="E12973" t="inlineStr">
        <is>
          <t>PBI</t>
        </is>
      </c>
      <c r="F12973" s="10" t="n">
        <v>920</v>
      </c>
      <c r="G12973" t="inlineStr">
        <is>
          <t>0900-0959</t>
        </is>
      </c>
      <c r="H12973" s="9">
        <f>INT(F12973/100)</f>
        <v/>
      </c>
      <c r="I12973" t="n">
        <v>-7</v>
      </c>
      <c r="J12973" t="n">
        <v>0</v>
      </c>
      <c r="K12973" t="n">
        <v>-33</v>
      </c>
      <c r="L12973" t="n">
        <v>0</v>
      </c>
      <c r="M12973" t="n">
        <v>0</v>
      </c>
      <c r="O12973" t="n">
        <v>0</v>
      </c>
    </row>
    <row r="12974">
      <c r="A12974" s="8" t="n">
        <v>46234</v>
      </c>
      <c r="B12974" t="inlineStr">
        <is>
          <t>YX</t>
        </is>
      </c>
      <c r="C12974" s="9">
        <f>_xlfn.XLOOKUP(B12974,Carriers[Code],Carriers[Airline])</f>
        <v/>
      </c>
      <c r="D12974" t="n">
        <v>5809</v>
      </c>
      <c r="E12974" t="inlineStr">
        <is>
          <t>ORF</t>
        </is>
      </c>
      <c r="F12974" s="10" t="n">
        <v>920</v>
      </c>
      <c r="G12974" t="inlineStr">
        <is>
          <t>0900-0959</t>
        </is>
      </c>
      <c r="H12974" s="9">
        <f>INT(F12974/100)</f>
        <v/>
      </c>
      <c r="I12974" t="n">
        <v>-1</v>
      </c>
      <c r="J12974" t="n">
        <v>0</v>
      </c>
      <c r="K12974" t="n">
        <v>5</v>
      </c>
      <c r="L12974" t="n">
        <v>0</v>
      </c>
      <c r="M12974" t="n">
        <v>0</v>
      </c>
      <c r="O12974" t="n">
        <v>0</v>
      </c>
    </row>
    <row r="12975">
      <c r="A12975" s="8" t="n">
        <v>46234</v>
      </c>
      <c r="B12975" t="inlineStr">
        <is>
          <t>B6</t>
        </is>
      </c>
      <c r="C12975" s="9">
        <f>_xlfn.XLOOKUP(B12975,Carriers[Code],Carriers[Airline])</f>
        <v/>
      </c>
      <c r="D12975" t="n">
        <v>1324</v>
      </c>
      <c r="E12975" t="inlineStr">
        <is>
          <t>MVY</t>
        </is>
      </c>
      <c r="F12975" s="10" t="n">
        <v>921</v>
      </c>
      <c r="G12975" t="inlineStr">
        <is>
          <t>0900-0959</t>
        </is>
      </c>
      <c r="H12975" s="9">
        <f>INT(F12975/100)</f>
        <v/>
      </c>
      <c r="I12975" t="n">
        <v>-6</v>
      </c>
      <c r="J12975" t="n">
        <v>0</v>
      </c>
      <c r="K12975" t="n">
        <v>-14</v>
      </c>
      <c r="L12975" t="n">
        <v>0</v>
      </c>
      <c r="M12975" t="n">
        <v>0</v>
      </c>
      <c r="O12975" t="n">
        <v>0</v>
      </c>
    </row>
    <row r="12976">
      <c r="A12976" s="8" t="n">
        <v>46234</v>
      </c>
      <c r="B12976" t="inlineStr">
        <is>
          <t>YX</t>
        </is>
      </c>
      <c r="C12976" s="9">
        <f>_xlfn.XLOOKUP(B12976,Carriers[Code],Carriers[Airline])</f>
        <v/>
      </c>
      <c r="D12976" t="n">
        <v>4666</v>
      </c>
      <c r="E12976" t="inlineStr">
        <is>
          <t>BUF</t>
        </is>
      </c>
      <c r="F12976" s="10" t="n">
        <v>921</v>
      </c>
      <c r="G12976" t="inlineStr">
        <is>
          <t>0900-0959</t>
        </is>
      </c>
      <c r="H12976" s="9">
        <f>INT(F12976/100)</f>
        <v/>
      </c>
      <c r="I12976" t="n">
        <v>-2</v>
      </c>
      <c r="J12976" t="n">
        <v>0</v>
      </c>
      <c r="K12976" t="n">
        <v>-16</v>
      </c>
      <c r="L12976" t="n">
        <v>0</v>
      </c>
      <c r="M12976" t="n">
        <v>0</v>
      </c>
      <c r="O12976" t="n">
        <v>0</v>
      </c>
    </row>
    <row r="12977">
      <c r="A12977" s="8" t="n">
        <v>46234</v>
      </c>
      <c r="B12977" t="inlineStr">
        <is>
          <t>UA</t>
        </is>
      </c>
      <c r="C12977" s="9">
        <f>_xlfn.XLOOKUP(B12977,Carriers[Code],Carriers[Airline])</f>
        <v/>
      </c>
      <c r="D12977" t="n">
        <v>2098</v>
      </c>
      <c r="E12977" t="inlineStr">
        <is>
          <t>IAD</t>
        </is>
      </c>
      <c r="F12977" s="10" t="n">
        <v>925</v>
      </c>
      <c r="G12977" t="inlineStr">
        <is>
          <t>0900-0959</t>
        </is>
      </c>
      <c r="H12977" s="9">
        <f>INT(F12977/100)</f>
        <v/>
      </c>
      <c r="I12977" t="n">
        <v>-2</v>
      </c>
      <c r="J12977" t="n">
        <v>0</v>
      </c>
      <c r="K12977" t="n">
        <v>-11</v>
      </c>
      <c r="L12977" t="n">
        <v>0</v>
      </c>
      <c r="M12977" t="n">
        <v>0</v>
      </c>
      <c r="O12977" t="n">
        <v>0</v>
      </c>
    </row>
    <row r="12978">
      <c r="A12978" s="8" t="n">
        <v>46234</v>
      </c>
      <c r="B12978" t="inlineStr">
        <is>
          <t>YX</t>
        </is>
      </c>
      <c r="C12978" s="9">
        <f>_xlfn.XLOOKUP(B12978,Carriers[Code],Carriers[Airline])</f>
        <v/>
      </c>
      <c r="D12978" t="n">
        <v>5615</v>
      </c>
      <c r="E12978" t="inlineStr">
        <is>
          <t>SDF</t>
        </is>
      </c>
      <c r="F12978" s="10" t="n">
        <v>926</v>
      </c>
      <c r="G12978" t="inlineStr">
        <is>
          <t>0900-0959</t>
        </is>
      </c>
      <c r="H12978" s="9">
        <f>INT(F12978/100)</f>
        <v/>
      </c>
      <c r="I12978" t="n">
        <v>-9</v>
      </c>
      <c r="J12978" t="n">
        <v>0</v>
      </c>
      <c r="K12978" t="n">
        <v>-14</v>
      </c>
      <c r="L12978" t="n">
        <v>0</v>
      </c>
      <c r="M12978" t="n">
        <v>0</v>
      </c>
      <c r="O12978" t="n">
        <v>0</v>
      </c>
    </row>
    <row r="12979">
      <c r="A12979" s="8" t="n">
        <v>46234</v>
      </c>
      <c r="B12979" t="inlineStr">
        <is>
          <t>B6</t>
        </is>
      </c>
      <c r="C12979" s="9">
        <f>_xlfn.XLOOKUP(B12979,Carriers[Code],Carriers[Airline])</f>
        <v/>
      </c>
      <c r="D12979" t="n">
        <v>2352</v>
      </c>
      <c r="E12979" t="inlineStr">
        <is>
          <t>ACK</t>
        </is>
      </c>
      <c r="F12979" s="10" t="n">
        <v>930</v>
      </c>
      <c r="G12979" t="inlineStr">
        <is>
          <t>0900-0959</t>
        </is>
      </c>
      <c r="H12979" s="9">
        <f>INT(F12979/100)</f>
        <v/>
      </c>
      <c r="I12979" t="n">
        <v>-10</v>
      </c>
      <c r="J12979" t="n">
        <v>0</v>
      </c>
      <c r="K12979" t="n">
        <v>-17</v>
      </c>
      <c r="L12979" t="n">
        <v>0</v>
      </c>
      <c r="M12979" t="n">
        <v>0</v>
      </c>
      <c r="O12979" t="n">
        <v>0</v>
      </c>
    </row>
    <row r="12980">
      <c r="A12980" s="8" t="n">
        <v>46234</v>
      </c>
      <c r="B12980" t="inlineStr">
        <is>
          <t>UA</t>
        </is>
      </c>
      <c r="C12980" s="9">
        <f>_xlfn.XLOOKUP(B12980,Carriers[Code],Carriers[Airline])</f>
        <v/>
      </c>
      <c r="D12980" t="n">
        <v>1307</v>
      </c>
      <c r="E12980" t="inlineStr">
        <is>
          <t>EWR</t>
        </is>
      </c>
      <c r="F12980" s="10" t="n">
        <v>930</v>
      </c>
      <c r="G12980" t="inlineStr">
        <is>
          <t>0900-0959</t>
        </is>
      </c>
      <c r="H12980" s="9">
        <f>INT(F12980/100)</f>
        <v/>
      </c>
      <c r="I12980" t="n">
        <v>-4</v>
      </c>
      <c r="J12980" t="n">
        <v>0</v>
      </c>
      <c r="K12980" t="n">
        <v>-13</v>
      </c>
      <c r="L12980" t="n">
        <v>0</v>
      </c>
      <c r="M12980" t="n">
        <v>0</v>
      </c>
      <c r="O12980" t="n">
        <v>0</v>
      </c>
    </row>
    <row r="12981">
      <c r="A12981" s="8" t="n">
        <v>46234</v>
      </c>
      <c r="B12981" t="inlineStr">
        <is>
          <t>YX</t>
        </is>
      </c>
      <c r="C12981" s="9">
        <f>_xlfn.XLOOKUP(B12981,Carriers[Code],Carriers[Airline])</f>
        <v/>
      </c>
      <c r="D12981" t="n">
        <v>4708</v>
      </c>
      <c r="E12981" t="inlineStr">
        <is>
          <t>ACK</t>
        </is>
      </c>
      <c r="F12981" s="10" t="n">
        <v>935</v>
      </c>
      <c r="G12981" t="inlineStr">
        <is>
          <t>0900-0959</t>
        </is>
      </c>
      <c r="H12981" s="9">
        <f>INT(F12981/100)</f>
        <v/>
      </c>
      <c r="I12981" t="n">
        <v>-8</v>
      </c>
      <c r="J12981" t="n">
        <v>0</v>
      </c>
      <c r="K12981" t="n">
        <v>-32</v>
      </c>
      <c r="L12981" t="n">
        <v>0</v>
      </c>
      <c r="M12981" t="n">
        <v>0</v>
      </c>
      <c r="O12981" t="n">
        <v>0</v>
      </c>
    </row>
    <row r="12982">
      <c r="A12982" s="8" t="n">
        <v>46234</v>
      </c>
      <c r="B12982" t="inlineStr">
        <is>
          <t>AA</t>
        </is>
      </c>
      <c r="C12982" s="9">
        <f>_xlfn.XLOOKUP(B12982,Carriers[Code],Carriers[Airline])</f>
        <v/>
      </c>
      <c r="D12982" t="n">
        <v>3225</v>
      </c>
      <c r="E12982" t="inlineStr">
        <is>
          <t>PHL</t>
        </is>
      </c>
      <c r="F12982" s="10" t="n">
        <v>937</v>
      </c>
      <c r="G12982" t="inlineStr">
        <is>
          <t>0900-0959</t>
        </is>
      </c>
      <c r="H12982" s="9">
        <f>INT(F12982/100)</f>
        <v/>
      </c>
      <c r="I12982" t="n">
        <v>-10</v>
      </c>
      <c r="J12982" t="n">
        <v>0</v>
      </c>
      <c r="K12982" t="n">
        <v>-17</v>
      </c>
      <c r="L12982" t="n">
        <v>0</v>
      </c>
      <c r="M12982" t="n">
        <v>0</v>
      </c>
      <c r="O12982" t="n">
        <v>0</v>
      </c>
    </row>
    <row r="12983">
      <c r="A12983" s="8" t="n">
        <v>46234</v>
      </c>
      <c r="B12983" t="inlineStr">
        <is>
          <t>UA</t>
        </is>
      </c>
      <c r="C12983" s="9">
        <f>_xlfn.XLOOKUP(B12983,Carriers[Code],Carriers[Airline])</f>
        <v/>
      </c>
      <c r="D12983" t="n">
        <v>662</v>
      </c>
      <c r="E12983" t="inlineStr">
        <is>
          <t>DEN</t>
        </is>
      </c>
      <c r="F12983" s="10" t="n">
        <v>940</v>
      </c>
      <c r="G12983" t="inlineStr">
        <is>
          <t>0900-0959</t>
        </is>
      </c>
      <c r="H12983" s="9">
        <f>INT(F12983/100)</f>
        <v/>
      </c>
      <c r="I12983" t="n">
        <v>-5</v>
      </c>
      <c r="J12983" t="n">
        <v>0</v>
      </c>
      <c r="K12983" t="n">
        <v>-20</v>
      </c>
      <c r="L12983" t="n">
        <v>0</v>
      </c>
      <c r="M12983" t="n">
        <v>0</v>
      </c>
      <c r="O12983" t="n">
        <v>0</v>
      </c>
    </row>
    <row r="12984">
      <c r="A12984" s="8" t="n">
        <v>46234</v>
      </c>
      <c r="B12984" t="inlineStr">
        <is>
          <t>B6</t>
        </is>
      </c>
      <c r="C12984" s="9">
        <f>_xlfn.XLOOKUP(B12984,Carriers[Code],Carriers[Airline])</f>
        <v/>
      </c>
      <c r="D12984" t="n">
        <v>267</v>
      </c>
      <c r="E12984" t="inlineStr">
        <is>
          <t>CHS</t>
        </is>
      </c>
      <c r="F12984" s="10" t="n">
        <v>945</v>
      </c>
      <c r="G12984" t="inlineStr">
        <is>
          <t>0900-0959</t>
        </is>
      </c>
      <c r="H12984" s="9">
        <f>INT(F12984/100)</f>
        <v/>
      </c>
      <c r="I12984" t="n">
        <v>-8</v>
      </c>
      <c r="J12984" t="n">
        <v>0</v>
      </c>
      <c r="K12984" t="n">
        <v>-21</v>
      </c>
      <c r="L12984" t="n">
        <v>0</v>
      </c>
      <c r="M12984" t="n">
        <v>0</v>
      </c>
      <c r="O12984" t="n">
        <v>0</v>
      </c>
    </row>
    <row r="12985">
      <c r="A12985" s="8" t="n">
        <v>46234</v>
      </c>
      <c r="B12985" t="inlineStr">
        <is>
          <t>B6</t>
        </is>
      </c>
      <c r="C12985" s="9">
        <f>_xlfn.XLOOKUP(B12985,Carriers[Code],Carriers[Airline])</f>
        <v/>
      </c>
      <c r="D12985" t="n">
        <v>1833</v>
      </c>
      <c r="E12985" t="inlineStr">
        <is>
          <t>SFO</t>
        </is>
      </c>
      <c r="F12985" s="10" t="n">
        <v>950</v>
      </c>
      <c r="G12985" t="inlineStr">
        <is>
          <t>0900-0959</t>
        </is>
      </c>
      <c r="H12985" s="9">
        <f>INT(F12985/100)</f>
        <v/>
      </c>
      <c r="I12985" t="n">
        <v>39</v>
      </c>
      <c r="J12985" t="n">
        <v>1</v>
      </c>
      <c r="K12985" t="n">
        <v>42</v>
      </c>
      <c r="L12985" t="n">
        <v>1</v>
      </c>
      <c r="M12985" t="n">
        <v>0</v>
      </c>
      <c r="O12985" t="n">
        <v>0</v>
      </c>
      <c r="P12985" t="n">
        <v>0</v>
      </c>
      <c r="Q12985" t="n">
        <v>0</v>
      </c>
      <c r="R12985" t="n">
        <v>42</v>
      </c>
      <c r="S12985" t="n">
        <v>0</v>
      </c>
      <c r="T12985" t="n">
        <v>0</v>
      </c>
    </row>
    <row r="12986">
      <c r="A12986" s="8" t="n">
        <v>46234</v>
      </c>
      <c r="B12986" t="inlineStr">
        <is>
          <t>UA</t>
        </is>
      </c>
      <c r="C12986" s="9">
        <f>_xlfn.XLOOKUP(B12986,Carriers[Code],Carriers[Airline])</f>
        <v/>
      </c>
      <c r="D12986" t="n">
        <v>1349</v>
      </c>
      <c r="E12986" t="inlineStr">
        <is>
          <t>ORD</t>
        </is>
      </c>
      <c r="F12986" s="10" t="n">
        <v>950</v>
      </c>
      <c r="G12986" t="inlineStr">
        <is>
          <t>0900-0959</t>
        </is>
      </c>
      <c r="H12986" s="9">
        <f>INT(F12986/100)</f>
        <v/>
      </c>
      <c r="I12986" t="n">
        <v>-5</v>
      </c>
      <c r="J12986" t="n">
        <v>0</v>
      </c>
      <c r="K12986" t="n">
        <v>-26</v>
      </c>
      <c r="L12986" t="n">
        <v>0</v>
      </c>
      <c r="M12986" t="n">
        <v>0</v>
      </c>
      <c r="O12986" t="n">
        <v>0</v>
      </c>
    </row>
    <row r="12987">
      <c r="A12987" s="8" t="n">
        <v>46234</v>
      </c>
      <c r="B12987" t="inlineStr">
        <is>
          <t>B6</t>
        </is>
      </c>
      <c r="C12987" s="9">
        <f>_xlfn.XLOOKUP(B12987,Carriers[Code],Carriers[Airline])</f>
        <v/>
      </c>
      <c r="D12987" t="n">
        <v>395</v>
      </c>
      <c r="E12987" t="inlineStr">
        <is>
          <t>PDX</t>
        </is>
      </c>
      <c r="F12987" s="10" t="n">
        <v>955</v>
      </c>
      <c r="G12987" t="inlineStr">
        <is>
          <t>0900-0959</t>
        </is>
      </c>
      <c r="H12987" s="9">
        <f>INT(F12987/100)</f>
        <v/>
      </c>
      <c r="I12987" t="n">
        <v>52</v>
      </c>
      <c r="J12987" t="n">
        <v>1</v>
      </c>
      <c r="K12987" t="n">
        <v>27</v>
      </c>
      <c r="L12987" t="n">
        <v>1</v>
      </c>
      <c r="M12987" t="n">
        <v>0</v>
      </c>
      <c r="O12987" t="n">
        <v>0</v>
      </c>
      <c r="P12987" t="n">
        <v>9</v>
      </c>
      <c r="Q12987" t="n">
        <v>0</v>
      </c>
      <c r="R12987" t="n">
        <v>18</v>
      </c>
      <c r="S12987" t="n">
        <v>0</v>
      </c>
      <c r="T12987" t="n">
        <v>0</v>
      </c>
    </row>
    <row r="12988">
      <c r="A12988" s="8" t="n">
        <v>46234</v>
      </c>
      <c r="B12988" t="inlineStr">
        <is>
          <t>MQ</t>
        </is>
      </c>
      <c r="C12988" s="9">
        <f>_xlfn.XLOOKUP(B12988,Carriers[Code],Carriers[Airline])</f>
        <v/>
      </c>
      <c r="D12988" t="n">
        <v>4171</v>
      </c>
      <c r="E12988" t="inlineStr">
        <is>
          <t>ROC</t>
        </is>
      </c>
      <c r="F12988" s="10" t="n">
        <v>955</v>
      </c>
      <c r="G12988" t="inlineStr">
        <is>
          <t>0900-0959</t>
        </is>
      </c>
      <c r="H12988" s="9">
        <f>INT(F12988/100)</f>
        <v/>
      </c>
      <c r="I12988" t="n">
        <v>-7</v>
      </c>
      <c r="J12988" t="n">
        <v>0</v>
      </c>
      <c r="K12988" t="n">
        <v>-31</v>
      </c>
      <c r="L12988" t="n">
        <v>0</v>
      </c>
      <c r="M12988" t="n">
        <v>0</v>
      </c>
      <c r="O12988" t="n">
        <v>0</v>
      </c>
    </row>
    <row r="12989">
      <c r="A12989" s="8" t="n">
        <v>46234</v>
      </c>
      <c r="B12989" t="inlineStr">
        <is>
          <t>B6</t>
        </is>
      </c>
      <c r="C12989" s="9">
        <f>_xlfn.XLOOKUP(B12989,Carriers[Code],Carriers[Airline])</f>
        <v/>
      </c>
      <c r="D12989" t="n">
        <v>807</v>
      </c>
      <c r="E12989" t="inlineStr">
        <is>
          <t>STT</t>
        </is>
      </c>
      <c r="F12989" s="10" t="n">
        <v>956</v>
      </c>
      <c r="G12989" t="inlineStr">
        <is>
          <t>0900-0959</t>
        </is>
      </c>
      <c r="H12989" s="9">
        <f>INT(F12989/100)</f>
        <v/>
      </c>
      <c r="I12989" t="n">
        <v>26</v>
      </c>
      <c r="J12989" t="n">
        <v>1</v>
      </c>
      <c r="K12989" t="n">
        <v>23</v>
      </c>
      <c r="L12989" t="n">
        <v>1</v>
      </c>
      <c r="M12989" t="n">
        <v>0</v>
      </c>
      <c r="O12989" t="n">
        <v>0</v>
      </c>
      <c r="P12989" t="n">
        <v>7</v>
      </c>
      <c r="Q12989" t="n">
        <v>0</v>
      </c>
      <c r="R12989" t="n">
        <v>0</v>
      </c>
      <c r="S12989" t="n">
        <v>0</v>
      </c>
      <c r="T12989" t="n">
        <v>16</v>
      </c>
    </row>
    <row r="12990">
      <c r="A12990" s="8" t="n">
        <v>46234</v>
      </c>
      <c r="B12990" t="inlineStr">
        <is>
          <t>DL</t>
        </is>
      </c>
      <c r="C12990" s="9">
        <f>_xlfn.XLOOKUP(B12990,Carriers[Code],Carriers[Airline])</f>
        <v/>
      </c>
      <c r="D12990" t="n">
        <v>2118</v>
      </c>
      <c r="E12990" t="inlineStr">
        <is>
          <t>RDU</t>
        </is>
      </c>
      <c r="F12990" s="10" t="n">
        <v>1000</v>
      </c>
      <c r="G12990" t="inlineStr">
        <is>
          <t>1000-1059</t>
        </is>
      </c>
      <c r="H12990" s="9">
        <f>INT(F12990/100)</f>
        <v/>
      </c>
      <c r="I12990" t="n">
        <v>-9</v>
      </c>
      <c r="J12990" t="n">
        <v>0</v>
      </c>
      <c r="K12990" t="n">
        <v>-22</v>
      </c>
      <c r="L12990" t="n">
        <v>0</v>
      </c>
      <c r="M12990" t="n">
        <v>0</v>
      </c>
      <c r="O12990" t="n">
        <v>0</v>
      </c>
    </row>
    <row r="12991">
      <c r="A12991" s="8" t="n">
        <v>46234</v>
      </c>
      <c r="B12991" t="inlineStr">
        <is>
          <t>YX</t>
        </is>
      </c>
      <c r="C12991" s="9">
        <f>_xlfn.XLOOKUP(B12991,Carriers[Code],Carriers[Airline])</f>
        <v/>
      </c>
      <c r="D12991" t="n">
        <v>5744</v>
      </c>
      <c r="E12991" t="inlineStr">
        <is>
          <t>LGA</t>
        </is>
      </c>
      <c r="F12991" s="10" t="n">
        <v>1000</v>
      </c>
      <c r="G12991" t="inlineStr">
        <is>
          <t>1000-1059</t>
        </is>
      </c>
      <c r="H12991" s="9">
        <f>INT(F12991/100)</f>
        <v/>
      </c>
      <c r="I12991" t="n">
        <v>-6</v>
      </c>
      <c r="J12991" t="n">
        <v>0</v>
      </c>
      <c r="K12991" t="n">
        <v>-16</v>
      </c>
      <c r="L12991" t="n">
        <v>0</v>
      </c>
      <c r="M12991" t="n">
        <v>0</v>
      </c>
      <c r="O12991" t="n">
        <v>0</v>
      </c>
    </row>
    <row r="12992">
      <c r="A12992" s="8" t="n">
        <v>46234</v>
      </c>
      <c r="B12992" t="inlineStr">
        <is>
          <t>AA</t>
        </is>
      </c>
      <c r="C12992" s="9">
        <f>_xlfn.XLOOKUP(B12992,Carriers[Code],Carriers[Airline])</f>
        <v/>
      </c>
      <c r="D12992" t="n">
        <v>377</v>
      </c>
      <c r="E12992" t="inlineStr">
        <is>
          <t>PHX</t>
        </is>
      </c>
      <c r="F12992" s="10" t="n">
        <v>1004</v>
      </c>
      <c r="G12992" t="inlineStr">
        <is>
          <t>1000-1059</t>
        </is>
      </c>
      <c r="H12992" s="9">
        <f>INT(F12992/100)</f>
        <v/>
      </c>
      <c r="I12992" t="n">
        <v>2</v>
      </c>
      <c r="J12992" t="n">
        <v>0</v>
      </c>
      <c r="K12992" t="n">
        <v>-3</v>
      </c>
      <c r="L12992" t="n">
        <v>0</v>
      </c>
      <c r="M12992" t="n">
        <v>0</v>
      </c>
      <c r="O12992" t="n">
        <v>0</v>
      </c>
    </row>
    <row r="12993">
      <c r="A12993" s="8" t="n">
        <v>46234</v>
      </c>
      <c r="B12993" t="inlineStr">
        <is>
          <t>F9</t>
        </is>
      </c>
      <c r="C12993" s="9">
        <f>_xlfn.XLOOKUP(B12993,Carriers[Code],Carriers[Airline])</f>
        <v/>
      </c>
      <c r="D12993" t="n">
        <v>1977</v>
      </c>
      <c r="E12993" t="inlineStr">
        <is>
          <t>MCO</t>
        </is>
      </c>
      <c r="F12993" s="10" t="n">
        <v>1004</v>
      </c>
      <c r="G12993" t="inlineStr">
        <is>
          <t>1000-1059</t>
        </is>
      </c>
      <c r="H12993" s="9">
        <f>INT(F12993/100)</f>
        <v/>
      </c>
      <c r="I12993" t="n">
        <v>4</v>
      </c>
      <c r="J12993" t="n">
        <v>0</v>
      </c>
      <c r="K12993" t="n">
        <v>13</v>
      </c>
      <c r="L12993" t="n">
        <v>0</v>
      </c>
      <c r="M12993" t="n">
        <v>0</v>
      </c>
      <c r="O12993" t="n">
        <v>0</v>
      </c>
    </row>
    <row r="12994">
      <c r="A12994" s="8" t="n">
        <v>46234</v>
      </c>
      <c r="B12994" t="inlineStr">
        <is>
          <t>G4</t>
        </is>
      </c>
      <c r="C12994" s="9">
        <f>_xlfn.XLOOKUP(B12994,Carriers[Code],Carriers[Airline])</f>
        <v/>
      </c>
      <c r="D12994" t="n">
        <v>256</v>
      </c>
      <c r="E12994" t="inlineStr">
        <is>
          <t>AVL</t>
        </is>
      </c>
      <c r="F12994" s="10" t="n">
        <v>1004</v>
      </c>
      <c r="G12994" t="inlineStr">
        <is>
          <t>1000-1059</t>
        </is>
      </c>
      <c r="H12994" s="9">
        <f>INT(F12994/100)</f>
        <v/>
      </c>
      <c r="I12994" t="n">
        <v>-3</v>
      </c>
      <c r="J12994" t="n">
        <v>0</v>
      </c>
      <c r="K12994" t="n">
        <v>-20</v>
      </c>
      <c r="L12994" t="n">
        <v>0</v>
      </c>
      <c r="M12994" t="n">
        <v>0</v>
      </c>
      <c r="O12994" t="n">
        <v>0</v>
      </c>
    </row>
    <row r="12995">
      <c r="A12995" s="8" t="n">
        <v>46234</v>
      </c>
      <c r="B12995" t="inlineStr">
        <is>
          <t>YX</t>
        </is>
      </c>
      <c r="C12995" s="9">
        <f>_xlfn.XLOOKUP(B12995,Carriers[Code],Carriers[Airline])</f>
        <v/>
      </c>
      <c r="D12995" t="n">
        <v>5630</v>
      </c>
      <c r="E12995" t="inlineStr">
        <is>
          <t>CLT</t>
        </is>
      </c>
      <c r="F12995" s="10" t="n">
        <v>1005</v>
      </c>
      <c r="G12995" t="inlineStr">
        <is>
          <t>1000-1059</t>
        </is>
      </c>
      <c r="H12995" s="9">
        <f>INT(F12995/100)</f>
        <v/>
      </c>
      <c r="I12995" t="n">
        <v>-10</v>
      </c>
      <c r="J12995" t="n">
        <v>0</v>
      </c>
      <c r="K12995" t="n">
        <v>-38</v>
      </c>
      <c r="L12995" t="n">
        <v>0</v>
      </c>
      <c r="M12995" t="n">
        <v>0</v>
      </c>
      <c r="O12995" t="n">
        <v>0</v>
      </c>
    </row>
    <row r="12996">
      <c r="A12996" s="8" t="n">
        <v>46234</v>
      </c>
      <c r="B12996" t="inlineStr">
        <is>
          <t>B6</t>
        </is>
      </c>
      <c r="C12996" s="9">
        <f>_xlfn.XLOOKUP(B12996,Carriers[Code],Carriers[Airline])</f>
        <v/>
      </c>
      <c r="D12996" t="n">
        <v>861</v>
      </c>
      <c r="E12996" t="inlineStr">
        <is>
          <t>SJU</t>
        </is>
      </c>
      <c r="F12996" s="10" t="n">
        <v>1010</v>
      </c>
      <c r="G12996" t="inlineStr">
        <is>
          <t>1000-1059</t>
        </is>
      </c>
      <c r="H12996" s="9">
        <f>INT(F12996/100)</f>
        <v/>
      </c>
      <c r="I12996" t="n">
        <v>24</v>
      </c>
      <c r="J12996" t="n">
        <v>1</v>
      </c>
      <c r="K12996" t="n">
        <v>20</v>
      </c>
      <c r="L12996" t="n">
        <v>1</v>
      </c>
      <c r="M12996" t="n">
        <v>0</v>
      </c>
      <c r="O12996" t="n">
        <v>0</v>
      </c>
      <c r="P12996" t="n">
        <v>20</v>
      </c>
      <c r="Q12996" t="n">
        <v>0</v>
      </c>
      <c r="R12996" t="n">
        <v>0</v>
      </c>
      <c r="S12996" t="n">
        <v>0</v>
      </c>
      <c r="T12996" t="n">
        <v>0</v>
      </c>
    </row>
    <row r="12997">
      <c r="A12997" s="8" t="n">
        <v>46234</v>
      </c>
      <c r="B12997" t="inlineStr">
        <is>
          <t>YX</t>
        </is>
      </c>
      <c r="C12997" s="9">
        <f>_xlfn.XLOOKUP(B12997,Carriers[Code],Carriers[Airline])</f>
        <v/>
      </c>
      <c r="D12997" t="n">
        <v>4516</v>
      </c>
      <c r="E12997" t="inlineStr">
        <is>
          <t>TVC</t>
        </is>
      </c>
      <c r="F12997" s="10" t="n">
        <v>1010</v>
      </c>
      <c r="G12997" t="inlineStr">
        <is>
          <t>1000-1059</t>
        </is>
      </c>
      <c r="H12997" s="9">
        <f>INT(F12997/100)</f>
        <v/>
      </c>
      <c r="I12997" t="n">
        <v>-3</v>
      </c>
      <c r="J12997" t="n">
        <v>0</v>
      </c>
      <c r="K12997" t="n">
        <v>-2</v>
      </c>
      <c r="L12997" t="n">
        <v>0</v>
      </c>
      <c r="M12997" t="n">
        <v>0</v>
      </c>
      <c r="O12997" t="n">
        <v>0</v>
      </c>
    </row>
    <row r="12998">
      <c r="A12998" s="8" t="n">
        <v>46234</v>
      </c>
      <c r="B12998" t="inlineStr">
        <is>
          <t>DL</t>
        </is>
      </c>
      <c r="C12998" s="9">
        <f>_xlfn.XLOOKUP(B12998,Carriers[Code],Carriers[Airline])</f>
        <v/>
      </c>
      <c r="D12998" t="n">
        <v>860</v>
      </c>
      <c r="E12998" t="inlineStr">
        <is>
          <t>SFO</t>
        </is>
      </c>
      <c r="F12998" s="10" t="n">
        <v>1011</v>
      </c>
      <c r="G12998" t="inlineStr">
        <is>
          <t>1000-1059</t>
        </is>
      </c>
      <c r="H12998" s="9">
        <f>INT(F12998/100)</f>
        <v/>
      </c>
      <c r="I12998" t="n">
        <v>8</v>
      </c>
      <c r="J12998" t="n">
        <v>0</v>
      </c>
      <c r="K12998" t="n">
        <v>13</v>
      </c>
      <c r="L12998" t="n">
        <v>0</v>
      </c>
      <c r="M12998" t="n">
        <v>0</v>
      </c>
      <c r="O12998" t="n">
        <v>0</v>
      </c>
    </row>
    <row r="12999">
      <c r="A12999" s="8" t="n">
        <v>46234</v>
      </c>
      <c r="B12999" t="inlineStr">
        <is>
          <t>AA</t>
        </is>
      </c>
      <c r="C12999" s="9">
        <f>_xlfn.XLOOKUP(B12999,Carriers[Code],Carriers[Airline])</f>
        <v/>
      </c>
      <c r="D12999" t="n">
        <v>1548</v>
      </c>
      <c r="E12999" t="inlineStr">
        <is>
          <t>CLT</t>
        </is>
      </c>
      <c r="F12999" s="10" t="n">
        <v>1013</v>
      </c>
      <c r="G12999" t="inlineStr">
        <is>
          <t>1000-1059</t>
        </is>
      </c>
      <c r="H12999" s="9">
        <f>INT(F12999/100)</f>
        <v/>
      </c>
      <c r="I12999" t="n">
        <v>-3</v>
      </c>
      <c r="J12999" t="n">
        <v>0</v>
      </c>
      <c r="K12999" t="n">
        <v>-26</v>
      </c>
      <c r="L12999" t="n">
        <v>0</v>
      </c>
      <c r="M12999" t="n">
        <v>0</v>
      </c>
      <c r="O12999" t="n">
        <v>0</v>
      </c>
    </row>
    <row r="13000">
      <c r="A13000" s="8" t="n">
        <v>46234</v>
      </c>
      <c r="B13000" t="inlineStr">
        <is>
          <t>DL</t>
        </is>
      </c>
      <c r="C13000" s="9">
        <f>_xlfn.XLOOKUP(B13000,Carriers[Code],Carriers[Airline])</f>
        <v/>
      </c>
      <c r="D13000" t="n">
        <v>385</v>
      </c>
      <c r="E13000" t="inlineStr">
        <is>
          <t>ATL</t>
        </is>
      </c>
      <c r="F13000" s="10" t="n">
        <v>1015</v>
      </c>
      <c r="G13000" t="inlineStr">
        <is>
          <t>1000-1059</t>
        </is>
      </c>
      <c r="H13000" s="9">
        <f>INT(F13000/100)</f>
        <v/>
      </c>
      <c r="I13000" t="n">
        <v>-5</v>
      </c>
      <c r="J13000" t="n">
        <v>0</v>
      </c>
      <c r="K13000" t="n">
        <v>-32</v>
      </c>
      <c r="L13000" t="n">
        <v>0</v>
      </c>
      <c r="M13000" t="n">
        <v>0</v>
      </c>
      <c r="O13000" t="n">
        <v>0</v>
      </c>
    </row>
    <row r="13001">
      <c r="A13001" s="8" t="n">
        <v>46234</v>
      </c>
      <c r="B13001" t="inlineStr">
        <is>
          <t>B6</t>
        </is>
      </c>
      <c r="C13001" s="9">
        <f>_xlfn.XLOOKUP(B13001,Carriers[Code],Carriers[Airline])</f>
        <v/>
      </c>
      <c r="D13001" t="n">
        <v>1055</v>
      </c>
      <c r="E13001" t="inlineStr">
        <is>
          <t>DCA</t>
        </is>
      </c>
      <c r="F13001" s="10" t="n">
        <v>1020</v>
      </c>
      <c r="G13001" t="inlineStr">
        <is>
          <t>1000-1059</t>
        </is>
      </c>
      <c r="H13001" s="9">
        <f>INT(F13001/100)</f>
        <v/>
      </c>
      <c r="I13001" t="n">
        <v>-4</v>
      </c>
      <c r="J13001" t="n">
        <v>0</v>
      </c>
      <c r="K13001" t="n">
        <v>-12</v>
      </c>
      <c r="L13001" t="n">
        <v>0</v>
      </c>
      <c r="M13001" t="n">
        <v>0</v>
      </c>
      <c r="O13001" t="n">
        <v>0</v>
      </c>
    </row>
    <row r="13002">
      <c r="A13002" s="8" t="n">
        <v>46234</v>
      </c>
      <c r="B13002" t="inlineStr">
        <is>
          <t>YX</t>
        </is>
      </c>
      <c r="C13002" s="9">
        <f>_xlfn.XLOOKUP(B13002,Carriers[Code],Carriers[Airline])</f>
        <v/>
      </c>
      <c r="D13002" t="n">
        <v>5592</v>
      </c>
      <c r="E13002" t="inlineStr">
        <is>
          <t>DCA</t>
        </is>
      </c>
      <c r="F13002" s="10" t="n">
        <v>1020</v>
      </c>
      <c r="G13002" t="inlineStr">
        <is>
          <t>1000-1059</t>
        </is>
      </c>
      <c r="H13002" s="9">
        <f>INT(F13002/100)</f>
        <v/>
      </c>
      <c r="I13002" t="n">
        <v>-4</v>
      </c>
      <c r="J13002" t="n">
        <v>0</v>
      </c>
      <c r="K13002" t="n">
        <v>-27</v>
      </c>
      <c r="L13002" t="n">
        <v>0</v>
      </c>
      <c r="M13002" t="n">
        <v>0</v>
      </c>
      <c r="O13002" t="n">
        <v>0</v>
      </c>
    </row>
    <row r="13003">
      <c r="A13003" s="8" t="n">
        <v>46234</v>
      </c>
      <c r="B13003" t="inlineStr">
        <is>
          <t>B6</t>
        </is>
      </c>
      <c r="C13003" s="9">
        <f>_xlfn.XLOOKUP(B13003,Carriers[Code],Carriers[Airline])</f>
        <v/>
      </c>
      <c r="D13003" t="n">
        <v>1807</v>
      </c>
      <c r="E13003" t="inlineStr">
        <is>
          <t>BNA</t>
        </is>
      </c>
      <c r="F13003" s="10" t="n">
        <v>1028</v>
      </c>
      <c r="G13003" t="inlineStr">
        <is>
          <t>1000-1059</t>
        </is>
      </c>
      <c r="H13003" s="9">
        <f>INT(F13003/100)</f>
        <v/>
      </c>
      <c r="I13003" t="n">
        <v>-6</v>
      </c>
      <c r="J13003" t="n">
        <v>0</v>
      </c>
      <c r="K13003" t="n">
        <v>-30</v>
      </c>
      <c r="L13003" t="n">
        <v>0</v>
      </c>
      <c r="M13003" t="n">
        <v>0</v>
      </c>
      <c r="O13003" t="n">
        <v>0</v>
      </c>
    </row>
    <row r="13004">
      <c r="A13004" s="8" t="n">
        <v>46234</v>
      </c>
      <c r="B13004" t="inlineStr">
        <is>
          <t>AA</t>
        </is>
      </c>
      <c r="C13004" s="9">
        <f>_xlfn.XLOOKUP(B13004,Carriers[Code],Carriers[Airline])</f>
        <v/>
      </c>
      <c r="D13004" t="n">
        <v>1277</v>
      </c>
      <c r="E13004" t="inlineStr">
        <is>
          <t>LAX</t>
        </is>
      </c>
      <c r="F13004" s="10" t="n">
        <v>1030</v>
      </c>
      <c r="G13004" t="inlineStr">
        <is>
          <t>1000-1059</t>
        </is>
      </c>
      <c r="H13004" s="9">
        <f>INT(F13004/100)</f>
        <v/>
      </c>
      <c r="I13004" t="n">
        <v>-1</v>
      </c>
      <c r="J13004" t="n">
        <v>0</v>
      </c>
      <c r="K13004" t="n">
        <v>-25</v>
      </c>
      <c r="L13004" t="n">
        <v>0</v>
      </c>
      <c r="M13004" t="n">
        <v>0</v>
      </c>
      <c r="O13004" t="n">
        <v>0</v>
      </c>
    </row>
    <row r="13005">
      <c r="A13005" s="8" t="n">
        <v>46234</v>
      </c>
      <c r="B13005" t="inlineStr">
        <is>
          <t>AA</t>
        </is>
      </c>
      <c r="C13005" s="9">
        <f>_xlfn.XLOOKUP(B13005,Carriers[Code],Carriers[Airline])</f>
        <v/>
      </c>
      <c r="D13005" t="n">
        <v>3022</v>
      </c>
      <c r="E13005" t="inlineStr">
        <is>
          <t>ORD</t>
        </is>
      </c>
      <c r="F13005" s="10" t="n">
        <v>1030</v>
      </c>
      <c r="G13005" t="inlineStr">
        <is>
          <t>1000-1059</t>
        </is>
      </c>
      <c r="H13005" s="9">
        <f>INT(F13005/100)</f>
        <v/>
      </c>
      <c r="I13005" t="n">
        <v>-4</v>
      </c>
      <c r="J13005" t="n">
        <v>0</v>
      </c>
      <c r="K13005" t="n">
        <v>-30</v>
      </c>
      <c r="L13005" t="n">
        <v>0</v>
      </c>
      <c r="M13005" t="n">
        <v>0</v>
      </c>
      <c r="O13005" t="n">
        <v>0</v>
      </c>
    </row>
    <row r="13006">
      <c r="A13006" s="8" t="n">
        <v>46234</v>
      </c>
      <c r="B13006" t="inlineStr">
        <is>
          <t>B6</t>
        </is>
      </c>
      <c r="C13006" s="9">
        <f>_xlfn.XLOOKUP(B13006,Carriers[Code],Carriers[Airline])</f>
        <v/>
      </c>
      <c r="D13006" t="n">
        <v>1531</v>
      </c>
      <c r="E13006" t="inlineStr">
        <is>
          <t>MCO</t>
        </is>
      </c>
      <c r="F13006" s="10" t="n">
        <v>1030</v>
      </c>
      <c r="G13006" t="inlineStr">
        <is>
          <t>1000-1059</t>
        </is>
      </c>
      <c r="H13006" s="9">
        <f>INT(F13006/100)</f>
        <v/>
      </c>
      <c r="I13006" t="n">
        <v>7</v>
      </c>
      <c r="J13006" t="n">
        <v>0</v>
      </c>
      <c r="K13006" t="n">
        <v>31</v>
      </c>
      <c r="L13006" t="n">
        <v>1</v>
      </c>
      <c r="M13006" t="n">
        <v>0</v>
      </c>
      <c r="O13006" t="n">
        <v>0</v>
      </c>
      <c r="P13006" t="n">
        <v>7</v>
      </c>
      <c r="Q13006" t="n">
        <v>0</v>
      </c>
      <c r="R13006" t="n">
        <v>24</v>
      </c>
      <c r="S13006" t="n">
        <v>0</v>
      </c>
      <c r="T13006" t="n">
        <v>0</v>
      </c>
    </row>
    <row r="13007">
      <c r="A13007" s="8" t="n">
        <v>46234</v>
      </c>
      <c r="B13007" t="inlineStr">
        <is>
          <t>WN</t>
        </is>
      </c>
      <c r="C13007" s="9">
        <f>_xlfn.XLOOKUP(B13007,Carriers[Code],Carriers[Airline])</f>
        <v/>
      </c>
      <c r="D13007" t="n">
        <v>724</v>
      </c>
      <c r="E13007" t="inlineStr">
        <is>
          <t>BNA</t>
        </is>
      </c>
      <c r="F13007" s="10" t="n">
        <v>1030</v>
      </c>
      <c r="G13007" t="inlineStr">
        <is>
          <t>1000-1059</t>
        </is>
      </c>
      <c r="H13007" s="9">
        <f>INT(F13007/100)</f>
        <v/>
      </c>
      <c r="I13007" t="n">
        <v>14</v>
      </c>
      <c r="J13007" t="n">
        <v>0</v>
      </c>
      <c r="K13007" t="n">
        <v>-5</v>
      </c>
      <c r="L13007" t="n">
        <v>0</v>
      </c>
      <c r="M13007" t="n">
        <v>0</v>
      </c>
      <c r="O13007" t="n">
        <v>0</v>
      </c>
    </row>
    <row r="13008">
      <c r="A13008" s="8" t="n">
        <v>46234</v>
      </c>
      <c r="B13008" t="inlineStr">
        <is>
          <t>B6</t>
        </is>
      </c>
      <c r="C13008" s="9">
        <f>_xlfn.XLOOKUP(B13008,Carriers[Code],Carriers[Airline])</f>
        <v/>
      </c>
      <c r="D13008" t="n">
        <v>1499</v>
      </c>
      <c r="E13008" t="inlineStr">
        <is>
          <t>DAB</t>
        </is>
      </c>
      <c r="F13008" s="10" t="n">
        <v>1035</v>
      </c>
      <c r="G13008" t="inlineStr">
        <is>
          <t>1000-1059</t>
        </is>
      </c>
      <c r="H13008" s="9">
        <f>INT(F13008/100)</f>
        <v/>
      </c>
      <c r="I13008" t="n">
        <v>40</v>
      </c>
      <c r="J13008" t="n">
        <v>1</v>
      </c>
      <c r="K13008" t="n">
        <v>30</v>
      </c>
      <c r="L13008" t="n">
        <v>1</v>
      </c>
      <c r="M13008" t="n">
        <v>0</v>
      </c>
      <c r="O13008" t="n">
        <v>0</v>
      </c>
      <c r="P13008" t="n">
        <v>19</v>
      </c>
      <c r="Q13008" t="n">
        <v>0</v>
      </c>
      <c r="R13008" t="n">
        <v>0</v>
      </c>
      <c r="S13008" t="n">
        <v>0</v>
      </c>
      <c r="T13008" t="n">
        <v>11</v>
      </c>
    </row>
    <row r="13009">
      <c r="A13009" s="8" t="n">
        <v>46234</v>
      </c>
      <c r="B13009" t="inlineStr">
        <is>
          <t>UA</t>
        </is>
      </c>
      <c r="C13009" s="9">
        <f>_xlfn.XLOOKUP(B13009,Carriers[Code],Carriers[Airline])</f>
        <v/>
      </c>
      <c r="D13009" t="n">
        <v>503</v>
      </c>
      <c r="E13009" t="inlineStr">
        <is>
          <t>ORD</t>
        </is>
      </c>
      <c r="F13009" s="10" t="n">
        <v>1035</v>
      </c>
      <c r="G13009" t="inlineStr">
        <is>
          <t>1000-1059</t>
        </is>
      </c>
      <c r="H13009" s="9">
        <f>INT(F13009/100)</f>
        <v/>
      </c>
      <c r="I13009" t="n">
        <v>-6</v>
      </c>
      <c r="J13009" t="n">
        <v>0</v>
      </c>
      <c r="K13009" t="n">
        <v>-30</v>
      </c>
      <c r="L13009" t="n">
        <v>0</v>
      </c>
      <c r="M13009" t="n">
        <v>0</v>
      </c>
      <c r="O13009" t="n">
        <v>0</v>
      </c>
    </row>
    <row r="13010">
      <c r="A13010" s="8" t="n">
        <v>46234</v>
      </c>
      <c r="B13010" t="inlineStr">
        <is>
          <t>AA</t>
        </is>
      </c>
      <c r="C13010" s="9">
        <f>_xlfn.XLOOKUP(B13010,Carriers[Code],Carriers[Airline])</f>
        <v/>
      </c>
      <c r="D13010" t="n">
        <v>2783</v>
      </c>
      <c r="E13010" t="inlineStr">
        <is>
          <t>PHL</t>
        </is>
      </c>
      <c r="F13010" s="10" t="n">
        <v>1049</v>
      </c>
      <c r="G13010" t="inlineStr">
        <is>
          <t>1000-1059</t>
        </is>
      </c>
      <c r="H13010" s="9">
        <f>INT(F13010/100)</f>
        <v/>
      </c>
      <c r="I13010" t="n">
        <v>-9</v>
      </c>
      <c r="J13010" t="n">
        <v>0</v>
      </c>
      <c r="K13010" t="n">
        <v>-12</v>
      </c>
      <c r="L13010" t="n">
        <v>0</v>
      </c>
      <c r="M13010" t="n">
        <v>0</v>
      </c>
      <c r="O13010" t="n">
        <v>0</v>
      </c>
    </row>
    <row r="13011">
      <c r="A13011" s="8" t="n">
        <v>46234</v>
      </c>
      <c r="B13011" t="inlineStr">
        <is>
          <t>YX</t>
        </is>
      </c>
      <c r="C13011" s="9">
        <f>_xlfn.XLOOKUP(B13011,Carriers[Code],Carriers[Airline])</f>
        <v/>
      </c>
      <c r="D13011" t="n">
        <v>5805</v>
      </c>
      <c r="E13011" t="inlineStr">
        <is>
          <t>PHL</t>
        </is>
      </c>
      <c r="F13011" s="10" t="n">
        <v>1050</v>
      </c>
      <c r="G13011" t="inlineStr">
        <is>
          <t>1000-1059</t>
        </is>
      </c>
      <c r="H13011" s="9">
        <f>INT(F13011/100)</f>
        <v/>
      </c>
      <c r="I13011" t="n">
        <v>122</v>
      </c>
      <c r="J13011" t="n">
        <v>1</v>
      </c>
      <c r="K13011" t="n">
        <v>98</v>
      </c>
      <c r="L13011" t="n">
        <v>1</v>
      </c>
      <c r="M13011" t="n">
        <v>0</v>
      </c>
      <c r="O13011" t="n">
        <v>0</v>
      </c>
      <c r="P13011" t="n">
        <v>98</v>
      </c>
      <c r="Q13011" t="n">
        <v>0</v>
      </c>
      <c r="R13011" t="n">
        <v>0</v>
      </c>
      <c r="S13011" t="n">
        <v>0</v>
      </c>
      <c r="T13011" t="n">
        <v>0</v>
      </c>
    </row>
    <row r="13012">
      <c r="A13012" s="8" t="n">
        <v>46234</v>
      </c>
      <c r="B13012" t="inlineStr">
        <is>
          <t>AA</t>
        </is>
      </c>
      <c r="C13012" s="9">
        <f>_xlfn.XLOOKUP(B13012,Carriers[Code],Carriers[Airline])</f>
        <v/>
      </c>
      <c r="D13012" t="n">
        <v>1556</v>
      </c>
      <c r="E13012" t="inlineStr">
        <is>
          <t>DCA</t>
        </is>
      </c>
      <c r="F13012" s="10" t="n">
        <v>1051</v>
      </c>
      <c r="G13012" t="inlineStr">
        <is>
          <t>1000-1059</t>
        </is>
      </c>
      <c r="H13012" s="9">
        <f>INT(F13012/100)</f>
        <v/>
      </c>
      <c r="I13012" t="n">
        <v>36</v>
      </c>
      <c r="J13012" t="n">
        <v>1</v>
      </c>
      <c r="K13012" t="n">
        <v>19</v>
      </c>
      <c r="L13012" t="n">
        <v>1</v>
      </c>
      <c r="M13012" t="n">
        <v>0</v>
      </c>
      <c r="O13012" t="n">
        <v>0</v>
      </c>
      <c r="P13012" t="n">
        <v>0</v>
      </c>
      <c r="Q13012" t="n">
        <v>0</v>
      </c>
      <c r="R13012" t="n">
        <v>0</v>
      </c>
      <c r="S13012" t="n">
        <v>0</v>
      </c>
      <c r="T13012" t="n">
        <v>19</v>
      </c>
    </row>
    <row r="13013">
      <c r="A13013" s="8" t="n">
        <v>46234</v>
      </c>
      <c r="B13013" t="inlineStr">
        <is>
          <t>DL</t>
        </is>
      </c>
      <c r="C13013" s="9">
        <f>_xlfn.XLOOKUP(B13013,Carriers[Code],Carriers[Airline])</f>
        <v/>
      </c>
      <c r="D13013" t="n">
        <v>2004</v>
      </c>
      <c r="E13013" t="inlineStr">
        <is>
          <t>LAX</t>
        </is>
      </c>
      <c r="F13013" s="10" t="n">
        <v>1055</v>
      </c>
      <c r="G13013" t="inlineStr">
        <is>
          <t>1000-1059</t>
        </is>
      </c>
      <c r="H13013" s="9">
        <f>INT(F13013/100)</f>
        <v/>
      </c>
      <c r="I13013" t="n">
        <v>-3</v>
      </c>
      <c r="J13013" t="n">
        <v>0</v>
      </c>
      <c r="K13013" t="n">
        <v>-9</v>
      </c>
      <c r="L13013" t="n">
        <v>0</v>
      </c>
      <c r="M13013" t="n">
        <v>0</v>
      </c>
      <c r="O13013" t="n">
        <v>0</v>
      </c>
    </row>
    <row r="13014">
      <c r="A13014" s="8" t="n">
        <v>46234</v>
      </c>
      <c r="B13014" t="inlineStr">
        <is>
          <t>YX</t>
        </is>
      </c>
      <c r="C13014" s="9">
        <f>_xlfn.XLOOKUP(B13014,Carriers[Code],Carriers[Airline])</f>
        <v/>
      </c>
      <c r="D13014" t="n">
        <v>4373</v>
      </c>
      <c r="E13014" t="inlineStr">
        <is>
          <t>LGA</t>
        </is>
      </c>
      <c r="F13014" s="10" t="n">
        <v>1055</v>
      </c>
      <c r="G13014" t="inlineStr">
        <is>
          <t>1000-1059</t>
        </is>
      </c>
      <c r="H13014" s="9">
        <f>INT(F13014/100)</f>
        <v/>
      </c>
      <c r="I13014" t="n">
        <v>-11</v>
      </c>
      <c r="J13014" t="n">
        <v>0</v>
      </c>
      <c r="K13014" t="n">
        <v>-36</v>
      </c>
      <c r="L13014" t="n">
        <v>0</v>
      </c>
      <c r="M13014" t="n">
        <v>0</v>
      </c>
      <c r="O13014" t="n">
        <v>0</v>
      </c>
    </row>
    <row r="13015">
      <c r="A13015" s="8" t="n">
        <v>46234</v>
      </c>
      <c r="B13015" t="inlineStr">
        <is>
          <t>AA</t>
        </is>
      </c>
      <c r="C13015" s="9">
        <f>_xlfn.XLOOKUP(B13015,Carriers[Code],Carriers[Airline])</f>
        <v/>
      </c>
      <c r="D13015" t="n">
        <v>815</v>
      </c>
      <c r="E13015" t="inlineStr">
        <is>
          <t>MIA</t>
        </is>
      </c>
      <c r="F13015" s="10" t="n">
        <v>1056</v>
      </c>
      <c r="G13015" t="inlineStr">
        <is>
          <t>1000-1059</t>
        </is>
      </c>
      <c r="H13015" s="9">
        <f>INT(F13015/100)</f>
        <v/>
      </c>
      <c r="I13015" t="n">
        <v>12</v>
      </c>
      <c r="J13015" t="n">
        <v>0</v>
      </c>
      <c r="K13015" t="n">
        <v>-30</v>
      </c>
      <c r="L13015" t="n">
        <v>0</v>
      </c>
      <c r="M13015" t="n">
        <v>0</v>
      </c>
      <c r="O13015" t="n">
        <v>0</v>
      </c>
    </row>
    <row r="13016">
      <c r="A13016" s="8" t="n">
        <v>46234</v>
      </c>
      <c r="B13016" t="inlineStr">
        <is>
          <t>UA</t>
        </is>
      </c>
      <c r="C13016" s="9">
        <f>_xlfn.XLOOKUP(B13016,Carriers[Code],Carriers[Airline])</f>
        <v/>
      </c>
      <c r="D13016" t="n">
        <v>2394</v>
      </c>
      <c r="E13016" t="inlineStr">
        <is>
          <t>EWR</t>
        </is>
      </c>
      <c r="F13016" s="10" t="n">
        <v>1058</v>
      </c>
      <c r="G13016" t="inlineStr">
        <is>
          <t>1000-1059</t>
        </is>
      </c>
      <c r="H13016" s="9">
        <f>INT(F13016/100)</f>
        <v/>
      </c>
      <c r="I13016" t="n">
        <v>-6</v>
      </c>
      <c r="J13016" t="n">
        <v>0</v>
      </c>
      <c r="K13016" t="n">
        <v>-16</v>
      </c>
      <c r="L13016" t="n">
        <v>0</v>
      </c>
      <c r="M13016" t="n">
        <v>0</v>
      </c>
      <c r="O13016" t="n">
        <v>0</v>
      </c>
    </row>
    <row r="13017">
      <c r="A13017" s="8" t="n">
        <v>46234</v>
      </c>
      <c r="B13017" t="inlineStr">
        <is>
          <t>B6</t>
        </is>
      </c>
      <c r="C13017" s="9">
        <f>_xlfn.XLOOKUP(B13017,Carriers[Code],Carriers[Airline])</f>
        <v/>
      </c>
      <c r="D13017" t="n">
        <v>1487</v>
      </c>
      <c r="E13017" t="inlineStr">
        <is>
          <t>LAX</t>
        </is>
      </c>
      <c r="F13017" s="10" t="n">
        <v>1100</v>
      </c>
      <c r="G13017" t="inlineStr">
        <is>
          <t>1100-1159</t>
        </is>
      </c>
      <c r="H13017" s="9">
        <f>INT(F13017/100)</f>
        <v/>
      </c>
      <c r="I13017" t="n">
        <v>214</v>
      </c>
      <c r="J13017" t="n">
        <v>1</v>
      </c>
      <c r="K13017" t="n">
        <v>201</v>
      </c>
      <c r="L13017" t="n">
        <v>1</v>
      </c>
      <c r="M13017" t="n">
        <v>0</v>
      </c>
      <c r="O13017" t="n">
        <v>0</v>
      </c>
      <c r="P13017" t="n">
        <v>55</v>
      </c>
      <c r="Q13017" t="n">
        <v>0</v>
      </c>
      <c r="R13017" t="n">
        <v>0</v>
      </c>
      <c r="S13017" t="n">
        <v>0</v>
      </c>
      <c r="T13017" t="n">
        <v>146</v>
      </c>
    </row>
    <row r="13018">
      <c r="A13018" s="8" t="n">
        <v>46234</v>
      </c>
      <c r="B13018" t="inlineStr">
        <is>
          <t>YX</t>
        </is>
      </c>
      <c r="C13018" s="9">
        <f>_xlfn.XLOOKUP(B13018,Carriers[Code],Carriers[Airline])</f>
        <v/>
      </c>
      <c r="D13018" t="n">
        <v>5755</v>
      </c>
      <c r="E13018" t="inlineStr">
        <is>
          <t>LGA</t>
        </is>
      </c>
      <c r="F13018" s="10" t="n">
        <v>1100</v>
      </c>
      <c r="G13018" t="inlineStr">
        <is>
          <t>1100-1159</t>
        </is>
      </c>
      <c r="H13018" s="9">
        <f>INT(F13018/100)</f>
        <v/>
      </c>
      <c r="I13018" t="n">
        <v>-8</v>
      </c>
      <c r="J13018" t="n">
        <v>0</v>
      </c>
      <c r="K13018" t="n">
        <v>-20</v>
      </c>
      <c r="L13018" t="n">
        <v>0</v>
      </c>
      <c r="M13018" t="n">
        <v>0</v>
      </c>
      <c r="O13018" t="n">
        <v>0</v>
      </c>
    </row>
    <row r="13019">
      <c r="A13019" s="8" t="n">
        <v>46234</v>
      </c>
      <c r="B13019" t="inlineStr">
        <is>
          <t>YX</t>
        </is>
      </c>
      <c r="C13019" s="9">
        <f>_xlfn.XLOOKUP(B13019,Carriers[Code],Carriers[Airline])</f>
        <v/>
      </c>
      <c r="D13019" t="n">
        <v>5668</v>
      </c>
      <c r="E13019" t="inlineStr">
        <is>
          <t>BWI</t>
        </is>
      </c>
      <c r="F13019" s="10" t="n">
        <v>1110</v>
      </c>
      <c r="G13019" t="inlineStr">
        <is>
          <t>1100-1159</t>
        </is>
      </c>
      <c r="H13019" s="9">
        <f>INT(F13019/100)</f>
        <v/>
      </c>
      <c r="I13019" t="n">
        <v>-3</v>
      </c>
      <c r="J13019" t="n">
        <v>0</v>
      </c>
      <c r="K13019" t="n">
        <v>-16</v>
      </c>
      <c r="L13019" t="n">
        <v>0</v>
      </c>
      <c r="M13019" t="n">
        <v>0</v>
      </c>
      <c r="O13019" t="n">
        <v>0</v>
      </c>
    </row>
    <row r="13020">
      <c r="A13020" s="8" t="n">
        <v>46234</v>
      </c>
      <c r="B13020" t="inlineStr">
        <is>
          <t>DL</t>
        </is>
      </c>
      <c r="C13020" s="9">
        <f>_xlfn.XLOOKUP(B13020,Carriers[Code],Carriers[Airline])</f>
        <v/>
      </c>
      <c r="D13020" t="n">
        <v>464</v>
      </c>
      <c r="E13020" t="inlineStr">
        <is>
          <t>SLC</t>
        </is>
      </c>
      <c r="F13020" s="10" t="n">
        <v>1115</v>
      </c>
      <c r="G13020" t="inlineStr">
        <is>
          <t>1100-1159</t>
        </is>
      </c>
      <c r="H13020" s="9">
        <f>INT(F13020/100)</f>
        <v/>
      </c>
      <c r="I13020" t="n">
        <v>-9</v>
      </c>
      <c r="J13020" t="n">
        <v>0</v>
      </c>
      <c r="K13020" t="n">
        <v>-10</v>
      </c>
      <c r="L13020" t="n">
        <v>0</v>
      </c>
      <c r="M13020" t="n">
        <v>0</v>
      </c>
      <c r="O13020" t="n">
        <v>0</v>
      </c>
    </row>
    <row r="13021">
      <c r="A13021" s="8" t="n">
        <v>46234</v>
      </c>
      <c r="B13021" t="inlineStr">
        <is>
          <t>B6</t>
        </is>
      </c>
      <c r="C13021" s="9">
        <f>_xlfn.XLOOKUP(B13021,Carriers[Code],Carriers[Airline])</f>
        <v/>
      </c>
      <c r="D13021" t="n">
        <v>2283</v>
      </c>
      <c r="E13021" t="inlineStr">
        <is>
          <t>RDU</t>
        </is>
      </c>
      <c r="F13021" s="10" t="n">
        <v>1119</v>
      </c>
      <c r="G13021" t="inlineStr">
        <is>
          <t>1100-1159</t>
        </is>
      </c>
      <c r="H13021" s="9">
        <f>INT(F13021/100)</f>
        <v/>
      </c>
      <c r="I13021" t="n">
        <v>-4</v>
      </c>
      <c r="J13021" t="n">
        <v>0</v>
      </c>
      <c r="K13021" t="n">
        <v>-22</v>
      </c>
      <c r="L13021" t="n">
        <v>0</v>
      </c>
      <c r="M13021" t="n">
        <v>0</v>
      </c>
      <c r="O13021" t="n">
        <v>0</v>
      </c>
    </row>
    <row r="13022">
      <c r="A13022" s="8" t="n">
        <v>46234</v>
      </c>
      <c r="B13022" t="inlineStr">
        <is>
          <t>AA</t>
        </is>
      </c>
      <c r="C13022" s="9">
        <f>_xlfn.XLOOKUP(B13022,Carriers[Code],Carriers[Airline])</f>
        <v/>
      </c>
      <c r="D13022" t="n">
        <v>3161</v>
      </c>
      <c r="E13022" t="inlineStr">
        <is>
          <t>CLT</t>
        </is>
      </c>
      <c r="F13022" s="10" t="n">
        <v>1120</v>
      </c>
      <c r="G13022" t="inlineStr">
        <is>
          <t>1100-1159</t>
        </is>
      </c>
      <c r="H13022" s="9">
        <f>INT(F13022/100)</f>
        <v/>
      </c>
      <c r="I13022" t="n">
        <v>-8</v>
      </c>
      <c r="J13022" t="n">
        <v>0</v>
      </c>
      <c r="K13022" t="n">
        <v>-19</v>
      </c>
      <c r="L13022" t="n">
        <v>0</v>
      </c>
      <c r="M13022" t="n">
        <v>0</v>
      </c>
      <c r="O13022" t="n">
        <v>0</v>
      </c>
    </row>
    <row r="13023">
      <c r="A13023" s="8" t="n">
        <v>46234</v>
      </c>
      <c r="B13023" t="inlineStr">
        <is>
          <t>B6</t>
        </is>
      </c>
      <c r="C13023" s="9">
        <f>_xlfn.XLOOKUP(B13023,Carriers[Code],Carriers[Airline])</f>
        <v/>
      </c>
      <c r="D13023" t="n">
        <v>793</v>
      </c>
      <c r="E13023" t="inlineStr">
        <is>
          <t>DEN</t>
        </is>
      </c>
      <c r="F13023" s="10" t="n">
        <v>1120</v>
      </c>
      <c r="G13023" t="inlineStr">
        <is>
          <t>1100-1159</t>
        </is>
      </c>
      <c r="H13023" s="9">
        <f>INT(F13023/100)</f>
        <v/>
      </c>
      <c r="I13023" t="n">
        <v>-4</v>
      </c>
      <c r="J13023" t="n">
        <v>0</v>
      </c>
      <c r="K13023" t="n">
        <v>-21</v>
      </c>
      <c r="L13023" t="n">
        <v>0</v>
      </c>
      <c r="M13023" t="n">
        <v>0</v>
      </c>
      <c r="O13023" t="n">
        <v>0</v>
      </c>
    </row>
    <row r="13024">
      <c r="A13024" s="8" t="n">
        <v>46234</v>
      </c>
      <c r="B13024" t="inlineStr">
        <is>
          <t>DL</t>
        </is>
      </c>
      <c r="C13024" s="9">
        <f>_xlfn.XLOOKUP(B13024,Carriers[Code],Carriers[Airline])</f>
        <v/>
      </c>
      <c r="D13024" t="n">
        <v>1398</v>
      </c>
      <c r="E13024" t="inlineStr">
        <is>
          <t>MSY</t>
        </is>
      </c>
      <c r="F13024" s="10" t="n">
        <v>1120</v>
      </c>
      <c r="G13024" t="inlineStr">
        <is>
          <t>1100-1159</t>
        </is>
      </c>
      <c r="H13024" s="9">
        <f>INT(F13024/100)</f>
        <v/>
      </c>
      <c r="I13024" t="n">
        <v>22</v>
      </c>
      <c r="J13024" t="n">
        <v>1</v>
      </c>
      <c r="K13024" t="n">
        <v>-10</v>
      </c>
      <c r="L13024" t="n">
        <v>0</v>
      </c>
      <c r="M13024" t="n">
        <v>0</v>
      </c>
      <c r="O13024" t="n">
        <v>0</v>
      </c>
    </row>
    <row r="13025">
      <c r="A13025" s="8" t="n">
        <v>46234</v>
      </c>
      <c r="B13025" t="inlineStr">
        <is>
          <t>YX</t>
        </is>
      </c>
      <c r="C13025" s="9">
        <f>_xlfn.XLOOKUP(B13025,Carriers[Code],Carriers[Airline])</f>
        <v/>
      </c>
      <c r="D13025" t="n">
        <v>5803</v>
      </c>
      <c r="E13025" t="inlineStr">
        <is>
          <t>SAV</t>
        </is>
      </c>
      <c r="F13025" s="10" t="n">
        <v>1125</v>
      </c>
      <c r="G13025" t="inlineStr">
        <is>
          <t>1100-1159</t>
        </is>
      </c>
      <c r="H13025" s="9">
        <f>INT(F13025/100)</f>
        <v/>
      </c>
      <c r="I13025" t="n">
        <v>-4</v>
      </c>
      <c r="J13025" t="n">
        <v>0</v>
      </c>
      <c r="K13025" t="n">
        <v>-28</v>
      </c>
      <c r="L13025" t="n">
        <v>0</v>
      </c>
      <c r="M13025" t="n">
        <v>0</v>
      </c>
      <c r="O13025" t="n">
        <v>0</v>
      </c>
    </row>
    <row r="13026">
      <c r="A13026" s="8" t="n">
        <v>46234</v>
      </c>
      <c r="B13026" t="inlineStr">
        <is>
          <t>DL</t>
        </is>
      </c>
      <c r="C13026" s="9">
        <f>_xlfn.XLOOKUP(B13026,Carriers[Code],Carriers[Airline])</f>
        <v/>
      </c>
      <c r="D13026" t="n">
        <v>332</v>
      </c>
      <c r="E13026" t="inlineStr">
        <is>
          <t>SEA</t>
        </is>
      </c>
      <c r="F13026" s="10" t="n">
        <v>1129</v>
      </c>
      <c r="G13026" t="inlineStr">
        <is>
          <t>1100-1159</t>
        </is>
      </c>
      <c r="H13026" s="9">
        <f>INT(F13026/100)</f>
        <v/>
      </c>
      <c r="I13026" t="n">
        <v>-6</v>
      </c>
      <c r="J13026" t="n">
        <v>0</v>
      </c>
      <c r="K13026" t="n">
        <v>-17</v>
      </c>
      <c r="L13026" t="n">
        <v>0</v>
      </c>
      <c r="M13026" t="n">
        <v>0</v>
      </c>
      <c r="O13026" t="n">
        <v>0</v>
      </c>
    </row>
    <row r="13027">
      <c r="A13027" s="8" t="n">
        <v>46234</v>
      </c>
      <c r="B13027" t="inlineStr">
        <is>
          <t>YX</t>
        </is>
      </c>
      <c r="C13027" s="9">
        <f>_xlfn.XLOOKUP(B13027,Carriers[Code],Carriers[Airline])</f>
        <v/>
      </c>
      <c r="D13027" t="n">
        <v>4349</v>
      </c>
      <c r="E13027" t="inlineStr">
        <is>
          <t>DCA</t>
        </is>
      </c>
      <c r="F13027" s="10" t="n">
        <v>1133</v>
      </c>
      <c r="G13027" t="inlineStr">
        <is>
          <t>1100-1159</t>
        </is>
      </c>
      <c r="H13027" s="9">
        <f>INT(F13027/100)</f>
        <v/>
      </c>
      <c r="I13027" t="n">
        <v>-7</v>
      </c>
      <c r="J13027" t="n">
        <v>0</v>
      </c>
      <c r="K13027" t="n">
        <v>-21</v>
      </c>
      <c r="L13027" t="n">
        <v>0</v>
      </c>
      <c r="M13027" t="n">
        <v>0</v>
      </c>
      <c r="O13027" t="n">
        <v>0</v>
      </c>
    </row>
    <row r="13028">
      <c r="A13028" s="8" t="n">
        <v>46234</v>
      </c>
      <c r="B13028" t="inlineStr">
        <is>
          <t>G4</t>
        </is>
      </c>
      <c r="C13028" s="9">
        <f>_xlfn.XLOOKUP(B13028,Carriers[Code],Carriers[Airline])</f>
        <v/>
      </c>
      <c r="D13028" t="n">
        <v>594</v>
      </c>
      <c r="E13028" t="inlineStr">
        <is>
          <t>IND</t>
        </is>
      </c>
      <c r="F13028" s="10" t="n">
        <v>1134</v>
      </c>
      <c r="G13028" t="inlineStr">
        <is>
          <t>1100-1159</t>
        </is>
      </c>
      <c r="H13028" s="9">
        <f>INT(F13028/100)</f>
        <v/>
      </c>
      <c r="I13028" t="n">
        <v>-7</v>
      </c>
      <c r="J13028" t="n">
        <v>0</v>
      </c>
      <c r="K13028" t="n">
        <v>-28</v>
      </c>
      <c r="L13028" t="n">
        <v>0</v>
      </c>
      <c r="M13028" t="n">
        <v>0</v>
      </c>
      <c r="O13028" t="n">
        <v>0</v>
      </c>
    </row>
    <row r="13029">
      <c r="A13029" s="8" t="n">
        <v>46234</v>
      </c>
      <c r="B13029" t="inlineStr">
        <is>
          <t>B6</t>
        </is>
      </c>
      <c r="C13029" s="9">
        <f>_xlfn.XLOOKUP(B13029,Carriers[Code],Carriers[Airline])</f>
        <v/>
      </c>
      <c r="D13029" t="n">
        <v>401</v>
      </c>
      <c r="E13029" t="inlineStr">
        <is>
          <t>MSY</t>
        </is>
      </c>
      <c r="F13029" s="10" t="n">
        <v>1135</v>
      </c>
      <c r="G13029" t="inlineStr">
        <is>
          <t>1100-1159</t>
        </is>
      </c>
      <c r="H13029" s="9">
        <f>INT(F13029/100)</f>
        <v/>
      </c>
      <c r="I13029" t="n">
        <v>-11</v>
      </c>
      <c r="J13029" t="n">
        <v>0</v>
      </c>
      <c r="K13029" t="n">
        <v>-42</v>
      </c>
      <c r="L13029" t="n">
        <v>0</v>
      </c>
      <c r="M13029" t="n">
        <v>0</v>
      </c>
      <c r="O13029" t="n">
        <v>0</v>
      </c>
    </row>
    <row r="13030">
      <c r="A13030" s="8" t="n">
        <v>46234</v>
      </c>
      <c r="B13030" t="inlineStr">
        <is>
          <t>UA</t>
        </is>
      </c>
      <c r="C13030" s="9">
        <f>_xlfn.XLOOKUP(B13030,Carriers[Code],Carriers[Airline])</f>
        <v/>
      </c>
      <c r="D13030" t="n">
        <v>1074</v>
      </c>
      <c r="E13030" t="inlineStr">
        <is>
          <t>SFO</t>
        </is>
      </c>
      <c r="F13030" s="10" t="n">
        <v>1135</v>
      </c>
      <c r="G13030" t="inlineStr">
        <is>
          <t>1100-1159</t>
        </is>
      </c>
      <c r="H13030" s="9">
        <f>INT(F13030/100)</f>
        <v/>
      </c>
      <c r="I13030" t="n">
        <v>29</v>
      </c>
      <c r="J13030" t="n">
        <v>1</v>
      </c>
      <c r="K13030" t="n">
        <v>2</v>
      </c>
      <c r="L13030" t="n">
        <v>0</v>
      </c>
      <c r="M13030" t="n">
        <v>0</v>
      </c>
      <c r="O13030" t="n">
        <v>0</v>
      </c>
    </row>
    <row r="13031">
      <c r="A13031" s="8" t="n">
        <v>46234</v>
      </c>
      <c r="B13031" t="inlineStr">
        <is>
          <t>WN</t>
        </is>
      </c>
      <c r="C13031" s="9">
        <f>_xlfn.XLOOKUP(B13031,Carriers[Code],Carriers[Airline])</f>
        <v/>
      </c>
      <c r="D13031" t="n">
        <v>4208</v>
      </c>
      <c r="E13031" t="inlineStr">
        <is>
          <t>DEN</t>
        </is>
      </c>
      <c r="F13031" s="10" t="n">
        <v>1135</v>
      </c>
      <c r="G13031" t="inlineStr">
        <is>
          <t>1100-1159</t>
        </is>
      </c>
      <c r="H13031" s="9">
        <f>INT(F13031/100)</f>
        <v/>
      </c>
      <c r="I13031" t="n">
        <v>23</v>
      </c>
      <c r="J13031" t="n">
        <v>1</v>
      </c>
      <c r="K13031" t="n">
        <v>23</v>
      </c>
      <c r="L13031" t="n">
        <v>1</v>
      </c>
      <c r="M13031" t="n">
        <v>0</v>
      </c>
      <c r="O13031" t="n">
        <v>0</v>
      </c>
      <c r="P13031" t="n">
        <v>7</v>
      </c>
      <c r="Q13031" t="n">
        <v>0</v>
      </c>
      <c r="R13031" t="n">
        <v>0</v>
      </c>
      <c r="S13031" t="n">
        <v>0</v>
      </c>
      <c r="T13031" t="n">
        <v>16</v>
      </c>
    </row>
    <row r="13032">
      <c r="A13032" s="8" t="n">
        <v>46234</v>
      </c>
      <c r="B13032" t="inlineStr">
        <is>
          <t>YX</t>
        </is>
      </c>
      <c r="C13032" s="9">
        <f>_xlfn.XLOOKUP(B13032,Carriers[Code],Carriers[Airline])</f>
        <v/>
      </c>
      <c r="D13032" t="n">
        <v>5598</v>
      </c>
      <c r="E13032" t="inlineStr">
        <is>
          <t>CVG</t>
        </is>
      </c>
      <c r="F13032" s="10" t="n">
        <v>1140</v>
      </c>
      <c r="G13032" t="inlineStr">
        <is>
          <t>1100-1159</t>
        </is>
      </c>
      <c r="H13032" s="9">
        <f>INT(F13032/100)</f>
        <v/>
      </c>
      <c r="I13032" t="n">
        <v>-8</v>
      </c>
      <c r="J13032" t="n">
        <v>0</v>
      </c>
      <c r="K13032" t="n">
        <v>-15</v>
      </c>
      <c r="L13032" t="n">
        <v>0</v>
      </c>
      <c r="M13032" t="n">
        <v>0</v>
      </c>
      <c r="O13032" t="n">
        <v>0</v>
      </c>
    </row>
    <row r="13033">
      <c r="A13033" s="8" t="n">
        <v>46234</v>
      </c>
      <c r="B13033" t="inlineStr">
        <is>
          <t>B6</t>
        </is>
      </c>
      <c r="C13033" s="9">
        <f>_xlfn.XLOOKUP(B13033,Carriers[Code],Carriers[Airline])</f>
        <v/>
      </c>
      <c r="D13033" t="n">
        <v>837</v>
      </c>
      <c r="E13033" t="inlineStr">
        <is>
          <t>DTW</t>
        </is>
      </c>
      <c r="F13033" s="10" t="n">
        <v>1143</v>
      </c>
      <c r="G13033" t="inlineStr">
        <is>
          <t>1100-1159</t>
        </is>
      </c>
      <c r="H13033" s="9">
        <f>INT(F13033/100)</f>
        <v/>
      </c>
      <c r="I13033" t="n">
        <v>4</v>
      </c>
      <c r="J13033" t="n">
        <v>0</v>
      </c>
      <c r="K13033" t="n">
        <v>-17</v>
      </c>
      <c r="L13033" t="n">
        <v>0</v>
      </c>
      <c r="M13033" t="n">
        <v>0</v>
      </c>
      <c r="O13033" t="n">
        <v>0</v>
      </c>
    </row>
    <row r="13034">
      <c r="A13034" s="8" t="n">
        <v>46234</v>
      </c>
      <c r="B13034" t="inlineStr">
        <is>
          <t>YX</t>
        </is>
      </c>
      <c r="C13034" s="9">
        <f>_xlfn.XLOOKUP(B13034,Carriers[Code],Carriers[Airline])</f>
        <v/>
      </c>
      <c r="D13034" t="n">
        <v>5731</v>
      </c>
      <c r="E13034" t="inlineStr">
        <is>
          <t>PIT</t>
        </is>
      </c>
      <c r="F13034" s="10" t="n">
        <v>1145</v>
      </c>
      <c r="G13034" t="inlineStr">
        <is>
          <t>1100-1159</t>
        </is>
      </c>
      <c r="H13034" s="9">
        <f>INT(F13034/100)</f>
        <v/>
      </c>
      <c r="I13034" t="n">
        <v>-5</v>
      </c>
      <c r="J13034" t="n">
        <v>0</v>
      </c>
      <c r="K13034" t="n">
        <v>-30</v>
      </c>
      <c r="L13034" t="n">
        <v>0</v>
      </c>
      <c r="M13034" t="n">
        <v>0</v>
      </c>
      <c r="O13034" t="n">
        <v>0</v>
      </c>
    </row>
    <row r="13035">
      <c r="A13035" s="8" t="n">
        <v>46234</v>
      </c>
      <c r="B13035" t="inlineStr">
        <is>
          <t>DL</t>
        </is>
      </c>
      <c r="C13035" s="9">
        <f>_xlfn.XLOOKUP(B13035,Carriers[Code],Carriers[Airline])</f>
        <v/>
      </c>
      <c r="D13035" t="n">
        <v>1103</v>
      </c>
      <c r="E13035" t="inlineStr">
        <is>
          <t>MSP</t>
        </is>
      </c>
      <c r="F13035" s="10" t="n">
        <v>1150</v>
      </c>
      <c r="G13035" t="inlineStr">
        <is>
          <t>1100-1159</t>
        </is>
      </c>
      <c r="H13035" s="9">
        <f>INT(F13035/100)</f>
        <v/>
      </c>
      <c r="I13035" t="n">
        <v>295</v>
      </c>
      <c r="J13035" t="n">
        <v>1</v>
      </c>
      <c r="K13035" t="n">
        <v>273</v>
      </c>
      <c r="L13035" t="n">
        <v>1</v>
      </c>
      <c r="M13035" t="n">
        <v>0</v>
      </c>
      <c r="O13035" t="n">
        <v>0</v>
      </c>
      <c r="P13035" t="n">
        <v>0</v>
      </c>
      <c r="Q13035" t="n">
        <v>0</v>
      </c>
      <c r="R13035" t="n">
        <v>110</v>
      </c>
      <c r="S13035" t="n">
        <v>0</v>
      </c>
      <c r="T13035" t="n">
        <v>163</v>
      </c>
    </row>
    <row r="13036">
      <c r="A13036" s="8" t="n">
        <v>46234</v>
      </c>
      <c r="B13036" t="inlineStr">
        <is>
          <t>YX</t>
        </is>
      </c>
      <c r="C13036" s="9">
        <f>_xlfn.XLOOKUP(B13036,Carriers[Code],Carriers[Airline])</f>
        <v/>
      </c>
      <c r="D13036" t="n">
        <v>4760</v>
      </c>
      <c r="E13036" t="inlineStr">
        <is>
          <t>CVG</t>
        </is>
      </c>
      <c r="F13036" s="10" t="n">
        <v>1155</v>
      </c>
      <c r="G13036" t="inlineStr">
        <is>
          <t>1100-1159</t>
        </is>
      </c>
      <c r="H13036" s="9">
        <f>INT(F13036/100)</f>
        <v/>
      </c>
      <c r="I13036" t="n">
        <v>-9</v>
      </c>
      <c r="J13036" t="n">
        <v>0</v>
      </c>
      <c r="K13036" t="n">
        <v>-33</v>
      </c>
      <c r="L13036" t="n">
        <v>0</v>
      </c>
      <c r="M13036" t="n">
        <v>0</v>
      </c>
      <c r="O13036" t="n">
        <v>0</v>
      </c>
    </row>
    <row r="13037">
      <c r="A13037" s="8" t="n">
        <v>46234</v>
      </c>
      <c r="B13037" t="inlineStr">
        <is>
          <t>AA</t>
        </is>
      </c>
      <c r="C13037" s="9">
        <f>_xlfn.XLOOKUP(B13037,Carriers[Code],Carriers[Airline])</f>
        <v/>
      </c>
      <c r="D13037" t="n">
        <v>1610</v>
      </c>
      <c r="E13037" t="inlineStr">
        <is>
          <t>ORD</t>
        </is>
      </c>
      <c r="F13037" s="10" t="n">
        <v>1159</v>
      </c>
      <c r="G13037" t="inlineStr">
        <is>
          <t>1100-1159</t>
        </is>
      </c>
      <c r="H13037" s="9">
        <f>INT(F13037/100)</f>
        <v/>
      </c>
      <c r="I13037" t="n">
        <v>567</v>
      </c>
      <c r="J13037" t="n">
        <v>1</v>
      </c>
      <c r="K13037" t="n">
        <v>571</v>
      </c>
      <c r="L13037" t="n">
        <v>1</v>
      </c>
      <c r="M13037" t="n">
        <v>0</v>
      </c>
      <c r="O13037" t="n">
        <v>0</v>
      </c>
      <c r="P13037" t="n">
        <v>0</v>
      </c>
      <c r="Q13037" t="n">
        <v>0</v>
      </c>
      <c r="R13037" t="n">
        <v>4</v>
      </c>
      <c r="S13037" t="n">
        <v>0</v>
      </c>
      <c r="T13037" t="n">
        <v>567</v>
      </c>
    </row>
    <row r="13038">
      <c r="A13038" s="8" t="n">
        <v>46234</v>
      </c>
      <c r="B13038" t="inlineStr">
        <is>
          <t>F9</t>
        </is>
      </c>
      <c r="C13038" s="9">
        <f>_xlfn.XLOOKUP(B13038,Carriers[Code],Carriers[Airline])</f>
        <v/>
      </c>
      <c r="D13038" t="n">
        <v>3511</v>
      </c>
      <c r="E13038" t="inlineStr">
        <is>
          <t>ATL</t>
        </is>
      </c>
      <c r="F13038" s="10" t="n">
        <v>1159</v>
      </c>
      <c r="G13038" t="inlineStr">
        <is>
          <t>1100-1159</t>
        </is>
      </c>
      <c r="H13038" s="9">
        <f>INT(F13038/100)</f>
        <v/>
      </c>
      <c r="I13038" t="n">
        <v>-8</v>
      </c>
      <c r="J13038" t="n">
        <v>0</v>
      </c>
      <c r="K13038" t="n">
        <v>-10</v>
      </c>
      <c r="L13038" t="n">
        <v>0</v>
      </c>
      <c r="M13038" t="n">
        <v>0</v>
      </c>
      <c r="O13038" t="n">
        <v>0</v>
      </c>
    </row>
    <row r="13039">
      <c r="A13039" s="8" t="n">
        <v>46234</v>
      </c>
      <c r="B13039" t="inlineStr">
        <is>
          <t>YX</t>
        </is>
      </c>
      <c r="C13039" s="9">
        <f>_xlfn.XLOOKUP(B13039,Carriers[Code],Carriers[Airline])</f>
        <v/>
      </c>
      <c r="D13039" t="n">
        <v>5854</v>
      </c>
      <c r="E13039" t="inlineStr">
        <is>
          <t>LGA</t>
        </is>
      </c>
      <c r="F13039" s="10" t="n">
        <v>1200</v>
      </c>
      <c r="G13039" t="inlineStr">
        <is>
          <t>1200-1259</t>
        </is>
      </c>
      <c r="H13039" s="9">
        <f>INT(F13039/100)</f>
        <v/>
      </c>
      <c r="I13039" t="n">
        <v>2</v>
      </c>
      <c r="J13039" t="n">
        <v>0</v>
      </c>
      <c r="K13039" t="n">
        <v>-14</v>
      </c>
      <c r="L13039" t="n">
        <v>0</v>
      </c>
      <c r="M13039" t="n">
        <v>0</v>
      </c>
      <c r="O13039" t="n">
        <v>0</v>
      </c>
    </row>
    <row r="13040">
      <c r="A13040" s="8" t="n">
        <v>46234</v>
      </c>
      <c r="B13040" t="inlineStr">
        <is>
          <t>DL</t>
        </is>
      </c>
      <c r="C13040" s="9">
        <f>_xlfn.XLOOKUP(B13040,Carriers[Code],Carriers[Airline])</f>
        <v/>
      </c>
      <c r="D13040" t="n">
        <v>303</v>
      </c>
      <c r="E13040" t="inlineStr">
        <is>
          <t>DFW</t>
        </is>
      </c>
      <c r="F13040" s="10" t="n">
        <v>1205</v>
      </c>
      <c r="G13040" t="inlineStr">
        <is>
          <t>1200-1259</t>
        </is>
      </c>
      <c r="H13040" s="9">
        <f>INT(F13040/100)</f>
        <v/>
      </c>
      <c r="I13040" t="n">
        <v>-8</v>
      </c>
      <c r="J13040" t="n">
        <v>0</v>
      </c>
      <c r="K13040" t="n">
        <v>-22</v>
      </c>
      <c r="L13040" t="n">
        <v>0</v>
      </c>
      <c r="M13040" t="n">
        <v>0</v>
      </c>
      <c r="O13040" t="n">
        <v>0</v>
      </c>
    </row>
    <row r="13041">
      <c r="A13041" s="8" t="n">
        <v>46234</v>
      </c>
      <c r="B13041" t="inlineStr">
        <is>
          <t>DL</t>
        </is>
      </c>
      <c r="C13041" s="9">
        <f>_xlfn.XLOOKUP(B13041,Carriers[Code],Carriers[Airline])</f>
        <v/>
      </c>
      <c r="D13041" t="n">
        <v>2785</v>
      </c>
      <c r="E13041" t="inlineStr">
        <is>
          <t>CHS</t>
        </is>
      </c>
      <c r="F13041" s="10" t="n">
        <v>1206</v>
      </c>
      <c r="G13041" t="inlineStr">
        <is>
          <t>1200-1259</t>
        </is>
      </c>
      <c r="H13041" s="9">
        <f>INT(F13041/100)</f>
        <v/>
      </c>
      <c r="I13041" t="n">
        <v>-9</v>
      </c>
      <c r="J13041" t="n">
        <v>0</v>
      </c>
      <c r="K13041" t="n">
        <v>-28</v>
      </c>
      <c r="L13041" t="n">
        <v>0</v>
      </c>
      <c r="M13041" t="n">
        <v>0</v>
      </c>
      <c r="O13041" t="n">
        <v>0</v>
      </c>
    </row>
    <row r="13042">
      <c r="A13042" s="8" t="n">
        <v>46234</v>
      </c>
      <c r="B13042" t="inlineStr">
        <is>
          <t>B6</t>
        </is>
      </c>
      <c r="C13042" s="9">
        <f>_xlfn.XLOOKUP(B13042,Carriers[Code],Carriers[Airline])</f>
        <v/>
      </c>
      <c r="D13042" t="n">
        <v>51</v>
      </c>
      <c r="E13042" t="inlineStr">
        <is>
          <t>MCO</t>
        </is>
      </c>
      <c r="F13042" s="10" t="n">
        <v>1210</v>
      </c>
      <c r="G13042" t="inlineStr">
        <is>
          <t>1200-1259</t>
        </is>
      </c>
      <c r="H13042" s="9">
        <f>INT(F13042/100)</f>
        <v/>
      </c>
      <c r="I13042" t="n">
        <v>0</v>
      </c>
      <c r="J13042" t="n">
        <v>0</v>
      </c>
      <c r="K13042" t="n">
        <v>-27</v>
      </c>
      <c r="L13042" t="n">
        <v>0</v>
      </c>
      <c r="M13042" t="n">
        <v>0</v>
      </c>
      <c r="O13042" t="n">
        <v>0</v>
      </c>
    </row>
    <row r="13043">
      <c r="A13043" s="8" t="n">
        <v>46234</v>
      </c>
      <c r="B13043" t="inlineStr">
        <is>
          <t>B6</t>
        </is>
      </c>
      <c r="C13043" s="9">
        <f>_xlfn.XLOOKUP(B13043,Carriers[Code],Carriers[Airline])</f>
        <v/>
      </c>
      <c r="D13043" t="n">
        <v>1352</v>
      </c>
      <c r="E13043" t="inlineStr">
        <is>
          <t>ACK</t>
        </is>
      </c>
      <c r="F13043" s="10" t="n">
        <v>1212</v>
      </c>
      <c r="G13043" t="inlineStr">
        <is>
          <t>1200-1259</t>
        </is>
      </c>
      <c r="H13043" s="9">
        <f>INT(F13043/100)</f>
        <v/>
      </c>
      <c r="I13043" t="n">
        <v>-7</v>
      </c>
      <c r="J13043" t="n">
        <v>0</v>
      </c>
      <c r="K13043" t="n">
        <v>-11</v>
      </c>
      <c r="L13043" t="n">
        <v>0</v>
      </c>
      <c r="M13043" t="n">
        <v>0</v>
      </c>
      <c r="O13043" t="n">
        <v>0</v>
      </c>
    </row>
    <row r="13044">
      <c r="A13044" s="8" t="n">
        <v>46234</v>
      </c>
      <c r="B13044" t="inlineStr">
        <is>
          <t>UA</t>
        </is>
      </c>
      <c r="C13044" s="9">
        <f>_xlfn.XLOOKUP(B13044,Carriers[Code],Carriers[Airline])</f>
        <v/>
      </c>
      <c r="D13044" t="n">
        <v>414</v>
      </c>
      <c r="E13044" t="inlineStr">
        <is>
          <t>DEN</t>
        </is>
      </c>
      <c r="F13044" s="10" t="n">
        <v>1222</v>
      </c>
      <c r="G13044" t="inlineStr">
        <is>
          <t>1200-1259</t>
        </is>
      </c>
      <c r="H13044" s="9">
        <f>INT(F13044/100)</f>
        <v/>
      </c>
      <c r="I13044" t="n">
        <v>1</v>
      </c>
      <c r="J13044" t="n">
        <v>0</v>
      </c>
      <c r="K13044" t="n">
        <v>-21</v>
      </c>
      <c r="L13044" t="n">
        <v>0</v>
      </c>
      <c r="M13044" t="n">
        <v>0</v>
      </c>
      <c r="O13044" t="n">
        <v>0</v>
      </c>
    </row>
    <row r="13045">
      <c r="A13045" s="8" t="n">
        <v>46234</v>
      </c>
      <c r="B13045" t="inlineStr">
        <is>
          <t>YX</t>
        </is>
      </c>
      <c r="C13045" s="9">
        <f>_xlfn.XLOOKUP(B13045,Carriers[Code],Carriers[Airline])</f>
        <v/>
      </c>
      <c r="D13045" t="n">
        <v>4367</v>
      </c>
      <c r="E13045" t="inlineStr">
        <is>
          <t>LGA</t>
        </is>
      </c>
      <c r="F13045" s="10" t="n">
        <v>1223</v>
      </c>
      <c r="G13045" t="inlineStr">
        <is>
          <t>1200-1259</t>
        </is>
      </c>
      <c r="H13045" s="9">
        <f>INT(F13045/100)</f>
        <v/>
      </c>
      <c r="I13045" t="n">
        <v>-6</v>
      </c>
      <c r="J13045" t="n">
        <v>0</v>
      </c>
      <c r="K13045" t="n">
        <v>-33</v>
      </c>
      <c r="L13045" t="n">
        <v>0</v>
      </c>
      <c r="M13045" t="n">
        <v>0</v>
      </c>
      <c r="O13045" t="n">
        <v>0</v>
      </c>
    </row>
    <row r="13046">
      <c r="A13046" s="8" t="n">
        <v>46234</v>
      </c>
      <c r="B13046" t="inlineStr">
        <is>
          <t>DL</t>
        </is>
      </c>
      <c r="C13046" s="9">
        <f>_xlfn.XLOOKUP(B13046,Carriers[Code],Carriers[Airline])</f>
        <v/>
      </c>
      <c r="D13046" t="n">
        <v>2816</v>
      </c>
      <c r="E13046" t="inlineStr">
        <is>
          <t>ORD</t>
        </is>
      </c>
      <c r="F13046" s="10" t="n">
        <v>1225</v>
      </c>
      <c r="G13046" t="inlineStr">
        <is>
          <t>1200-1259</t>
        </is>
      </c>
      <c r="H13046" s="9">
        <f>INT(F13046/100)</f>
        <v/>
      </c>
      <c r="I13046" t="n">
        <v>126</v>
      </c>
      <c r="J13046" t="n">
        <v>1</v>
      </c>
      <c r="K13046" t="n">
        <v>113</v>
      </c>
      <c r="L13046" t="n">
        <v>1</v>
      </c>
      <c r="M13046" t="n">
        <v>0</v>
      </c>
      <c r="O13046" t="n">
        <v>0</v>
      </c>
      <c r="P13046" t="n">
        <v>113</v>
      </c>
      <c r="Q13046" t="n">
        <v>0</v>
      </c>
      <c r="R13046" t="n">
        <v>0</v>
      </c>
      <c r="S13046" t="n">
        <v>0</v>
      </c>
      <c r="T13046" t="n">
        <v>0</v>
      </c>
    </row>
    <row r="13047">
      <c r="A13047" s="8" t="n">
        <v>46234</v>
      </c>
      <c r="B13047" t="inlineStr">
        <is>
          <t>YX</t>
        </is>
      </c>
      <c r="C13047" s="9">
        <f>_xlfn.XLOOKUP(B13047,Carriers[Code],Carriers[Airline])</f>
        <v/>
      </c>
      <c r="D13047" t="n">
        <v>4366</v>
      </c>
      <c r="E13047" t="inlineStr">
        <is>
          <t>JFK</t>
        </is>
      </c>
      <c r="F13047" s="10" t="n">
        <v>1225</v>
      </c>
      <c r="G13047" t="inlineStr">
        <is>
          <t>1200-1259</t>
        </is>
      </c>
      <c r="H13047" s="9">
        <f>INT(F13047/100)</f>
        <v/>
      </c>
      <c r="I13047" t="n">
        <v>-7</v>
      </c>
      <c r="J13047" t="n">
        <v>0</v>
      </c>
      <c r="K13047" t="n">
        <v>-28</v>
      </c>
      <c r="L13047" t="n">
        <v>0</v>
      </c>
      <c r="M13047" t="n">
        <v>0</v>
      </c>
      <c r="O13047" t="n">
        <v>0</v>
      </c>
    </row>
    <row r="13048">
      <c r="A13048" s="8" t="n">
        <v>46234</v>
      </c>
      <c r="B13048" t="inlineStr">
        <is>
          <t>YX</t>
        </is>
      </c>
      <c r="C13048" s="9">
        <f>_xlfn.XLOOKUP(B13048,Carriers[Code],Carriers[Airline])</f>
        <v/>
      </c>
      <c r="D13048" t="n">
        <v>4738</v>
      </c>
      <c r="E13048" t="inlineStr">
        <is>
          <t>ILM</t>
        </is>
      </c>
      <c r="F13048" s="10" t="n">
        <v>1225</v>
      </c>
      <c r="G13048" t="inlineStr">
        <is>
          <t>1200-1259</t>
        </is>
      </c>
      <c r="H13048" s="9">
        <f>INT(F13048/100)</f>
        <v/>
      </c>
      <c r="I13048" t="n">
        <v>13</v>
      </c>
      <c r="J13048" t="n">
        <v>0</v>
      </c>
      <c r="K13048" t="n">
        <v>-10</v>
      </c>
      <c r="L13048" t="n">
        <v>0</v>
      </c>
      <c r="M13048" t="n">
        <v>0</v>
      </c>
      <c r="O13048" t="n">
        <v>0</v>
      </c>
    </row>
    <row r="13049">
      <c r="A13049" s="8" t="n">
        <v>46234</v>
      </c>
      <c r="B13049" t="inlineStr">
        <is>
          <t>B6</t>
        </is>
      </c>
      <c r="C13049" s="9">
        <f>_xlfn.XLOOKUP(B13049,Carriers[Code],Carriers[Airline])</f>
        <v/>
      </c>
      <c r="D13049" t="n">
        <v>269</v>
      </c>
      <c r="E13049" t="inlineStr">
        <is>
          <t>FLL</t>
        </is>
      </c>
      <c r="F13049" s="10" t="n">
        <v>1230</v>
      </c>
      <c r="G13049" t="inlineStr">
        <is>
          <t>1200-1259</t>
        </is>
      </c>
      <c r="H13049" s="9">
        <f>INT(F13049/100)</f>
        <v/>
      </c>
      <c r="I13049" t="n">
        <v>-1</v>
      </c>
      <c r="J13049" t="n">
        <v>0</v>
      </c>
      <c r="K13049" t="n">
        <v>-24</v>
      </c>
      <c r="L13049" t="n">
        <v>0</v>
      </c>
      <c r="M13049" t="n">
        <v>0</v>
      </c>
      <c r="O13049" t="n">
        <v>0</v>
      </c>
    </row>
    <row r="13050">
      <c r="A13050" s="8" t="n">
        <v>46234</v>
      </c>
      <c r="B13050" t="inlineStr">
        <is>
          <t>DL</t>
        </is>
      </c>
      <c r="C13050" s="9">
        <f>_xlfn.XLOOKUP(B13050,Carriers[Code],Carriers[Airline])</f>
        <v/>
      </c>
      <c r="D13050" t="n">
        <v>2779</v>
      </c>
      <c r="E13050" t="inlineStr">
        <is>
          <t>ATL</t>
        </is>
      </c>
      <c r="F13050" s="10" t="n">
        <v>1230</v>
      </c>
      <c r="G13050" t="inlineStr">
        <is>
          <t>1200-1259</t>
        </is>
      </c>
      <c r="H13050" s="9">
        <f>INT(F13050/100)</f>
        <v/>
      </c>
      <c r="I13050" t="n">
        <v>-3</v>
      </c>
      <c r="J13050" t="n">
        <v>0</v>
      </c>
      <c r="K13050" t="n">
        <v>-33</v>
      </c>
      <c r="L13050" t="n">
        <v>0</v>
      </c>
      <c r="M13050" t="n">
        <v>0</v>
      </c>
      <c r="O13050" t="n">
        <v>0</v>
      </c>
    </row>
    <row r="13051">
      <c r="A13051" s="8" t="n">
        <v>46234</v>
      </c>
      <c r="B13051" t="inlineStr">
        <is>
          <t>UA</t>
        </is>
      </c>
      <c r="C13051" s="9">
        <f>_xlfn.XLOOKUP(B13051,Carriers[Code],Carriers[Airline])</f>
        <v/>
      </c>
      <c r="D13051" t="n">
        <v>1732</v>
      </c>
      <c r="E13051" t="inlineStr">
        <is>
          <t>ORD</t>
        </is>
      </c>
      <c r="F13051" s="10" t="n">
        <v>1230</v>
      </c>
      <c r="G13051" t="inlineStr">
        <is>
          <t>1200-1259</t>
        </is>
      </c>
      <c r="H13051" s="9">
        <f>INT(F13051/100)</f>
        <v/>
      </c>
      <c r="I13051" t="n">
        <v>-4</v>
      </c>
      <c r="J13051" t="n">
        <v>0</v>
      </c>
      <c r="K13051" t="n">
        <v>-18</v>
      </c>
      <c r="L13051" t="n">
        <v>0</v>
      </c>
      <c r="M13051" t="n">
        <v>0</v>
      </c>
      <c r="O13051" t="n">
        <v>0</v>
      </c>
    </row>
    <row r="13052">
      <c r="A13052" s="8" t="n">
        <v>46234</v>
      </c>
      <c r="B13052" t="inlineStr">
        <is>
          <t>YX</t>
        </is>
      </c>
      <c r="C13052" s="9">
        <f>_xlfn.XLOOKUP(B13052,Carriers[Code],Carriers[Airline])</f>
        <v/>
      </c>
      <c r="D13052" t="n">
        <v>3413</v>
      </c>
      <c r="E13052" t="inlineStr">
        <is>
          <t>IAD</t>
        </is>
      </c>
      <c r="F13052" s="10" t="n">
        <v>1235</v>
      </c>
      <c r="G13052" t="inlineStr">
        <is>
          <t>1200-1259</t>
        </is>
      </c>
      <c r="H13052" s="9">
        <f>INT(F13052/100)</f>
        <v/>
      </c>
      <c r="I13052" t="n">
        <v>-4</v>
      </c>
      <c r="J13052" t="n">
        <v>0</v>
      </c>
      <c r="K13052" t="n">
        <v>-39</v>
      </c>
      <c r="L13052" t="n">
        <v>0</v>
      </c>
      <c r="M13052" t="n">
        <v>0</v>
      </c>
      <c r="O13052" t="n">
        <v>0</v>
      </c>
    </row>
    <row r="13053">
      <c r="A13053" s="8" t="n">
        <v>46234</v>
      </c>
      <c r="B13053" t="inlineStr">
        <is>
          <t>YX</t>
        </is>
      </c>
      <c r="C13053" s="9">
        <f>_xlfn.XLOOKUP(B13053,Carriers[Code],Carriers[Airline])</f>
        <v/>
      </c>
      <c r="D13053" t="n">
        <v>5857</v>
      </c>
      <c r="E13053" t="inlineStr">
        <is>
          <t>DCA</t>
        </is>
      </c>
      <c r="F13053" s="10" t="n">
        <v>1235</v>
      </c>
      <c r="G13053" t="inlineStr">
        <is>
          <t>1200-1259</t>
        </is>
      </c>
      <c r="H13053" s="9">
        <f>INT(F13053/100)</f>
        <v/>
      </c>
      <c r="I13053" t="n">
        <v>-1</v>
      </c>
      <c r="J13053" t="n">
        <v>0</v>
      </c>
      <c r="K13053" t="n">
        <v>-13</v>
      </c>
      <c r="L13053" t="n">
        <v>0</v>
      </c>
      <c r="M13053" t="n">
        <v>0</v>
      </c>
      <c r="O13053" t="n">
        <v>0</v>
      </c>
    </row>
    <row r="13054">
      <c r="A13054" s="8" t="n">
        <v>46234</v>
      </c>
      <c r="B13054" t="inlineStr">
        <is>
          <t>G4</t>
        </is>
      </c>
      <c r="C13054" s="9">
        <f>_xlfn.XLOOKUP(B13054,Carriers[Code],Carriers[Airline])</f>
        <v/>
      </c>
      <c r="D13054" t="n">
        <v>2983</v>
      </c>
      <c r="E13054" t="inlineStr">
        <is>
          <t>SRQ</t>
        </is>
      </c>
      <c r="F13054" s="10" t="n">
        <v>1237</v>
      </c>
      <c r="G13054" t="inlineStr">
        <is>
          <t>1200-1259</t>
        </is>
      </c>
      <c r="H13054" s="9">
        <f>INT(F13054/100)</f>
        <v/>
      </c>
      <c r="I13054" t="n">
        <v>23</v>
      </c>
      <c r="J13054" t="n">
        <v>1</v>
      </c>
      <c r="K13054" t="n">
        <v>24</v>
      </c>
      <c r="L13054" t="n">
        <v>1</v>
      </c>
      <c r="M13054" t="n">
        <v>0</v>
      </c>
      <c r="O13054" t="n">
        <v>0</v>
      </c>
      <c r="P13054" t="n">
        <v>16</v>
      </c>
      <c r="Q13054" t="n">
        <v>0</v>
      </c>
      <c r="R13054" t="n">
        <v>1</v>
      </c>
      <c r="S13054" t="n">
        <v>0</v>
      </c>
      <c r="T13054" t="n">
        <v>7</v>
      </c>
    </row>
    <row r="13055">
      <c r="A13055" s="8" t="n">
        <v>46234</v>
      </c>
      <c r="B13055" t="inlineStr">
        <is>
          <t>AA</t>
        </is>
      </c>
      <c r="C13055" s="9">
        <f>_xlfn.XLOOKUP(B13055,Carriers[Code],Carriers[Airline])</f>
        <v/>
      </c>
      <c r="D13055" t="n">
        <v>1583</v>
      </c>
      <c r="E13055" t="inlineStr">
        <is>
          <t>DFW</t>
        </is>
      </c>
      <c r="F13055" s="10" t="n">
        <v>1238</v>
      </c>
      <c r="G13055" t="inlineStr">
        <is>
          <t>1200-1259</t>
        </is>
      </c>
      <c r="H13055" s="9">
        <f>INT(F13055/100)</f>
        <v/>
      </c>
      <c r="I13055" t="n">
        <v>2</v>
      </c>
      <c r="J13055" t="n">
        <v>0</v>
      </c>
      <c r="K13055" t="n">
        <v>-27</v>
      </c>
      <c r="L13055" t="n">
        <v>0</v>
      </c>
      <c r="M13055" t="n">
        <v>0</v>
      </c>
      <c r="O13055" t="n">
        <v>0</v>
      </c>
    </row>
    <row r="13056">
      <c r="A13056" s="8" t="n">
        <v>46234</v>
      </c>
      <c r="B13056" t="inlineStr">
        <is>
          <t>AA</t>
        </is>
      </c>
      <c r="C13056" s="9">
        <f>_xlfn.XLOOKUP(B13056,Carriers[Code],Carriers[Airline])</f>
        <v/>
      </c>
      <c r="D13056" t="n">
        <v>3043</v>
      </c>
      <c r="E13056" t="inlineStr">
        <is>
          <t>PHL</t>
        </is>
      </c>
      <c r="F13056" s="10" t="n">
        <v>1238</v>
      </c>
      <c r="G13056" t="inlineStr">
        <is>
          <t>1200-1259</t>
        </is>
      </c>
      <c r="H13056" s="9">
        <f>INT(F13056/100)</f>
        <v/>
      </c>
      <c r="I13056" t="n">
        <v>16</v>
      </c>
      <c r="J13056" t="n">
        <v>1</v>
      </c>
      <c r="K13056" t="n">
        <v>-2</v>
      </c>
      <c r="L13056" t="n">
        <v>0</v>
      </c>
      <c r="M13056" t="n">
        <v>0</v>
      </c>
      <c r="O13056" t="n">
        <v>0</v>
      </c>
    </row>
    <row r="13057">
      <c r="A13057" s="8" t="n">
        <v>46234</v>
      </c>
      <c r="B13057" t="inlineStr">
        <is>
          <t>MQ</t>
        </is>
      </c>
      <c r="C13057" s="9">
        <f>_xlfn.XLOOKUP(B13057,Carriers[Code],Carriers[Airline])</f>
        <v/>
      </c>
      <c r="D13057" t="n">
        <v>3470</v>
      </c>
      <c r="E13057" t="inlineStr">
        <is>
          <t>CMH</t>
        </is>
      </c>
      <c r="F13057" s="10" t="n">
        <v>1240</v>
      </c>
      <c r="G13057" t="inlineStr">
        <is>
          <t>1200-1259</t>
        </is>
      </c>
      <c r="H13057" s="9">
        <f>INT(F13057/100)</f>
        <v/>
      </c>
      <c r="I13057" t="n">
        <v>-9</v>
      </c>
      <c r="J13057" t="n">
        <v>0</v>
      </c>
      <c r="K13057" t="n">
        <v>-36</v>
      </c>
      <c r="L13057" t="n">
        <v>0</v>
      </c>
      <c r="M13057" t="n">
        <v>0</v>
      </c>
      <c r="O13057" t="n">
        <v>0</v>
      </c>
    </row>
    <row r="13058">
      <c r="A13058" s="8" t="n">
        <v>46234</v>
      </c>
      <c r="B13058" t="inlineStr">
        <is>
          <t>B6</t>
        </is>
      </c>
      <c r="C13058" s="9">
        <f>_xlfn.XLOOKUP(B13058,Carriers[Code],Carriers[Airline])</f>
        <v/>
      </c>
      <c r="D13058" t="n">
        <v>717</v>
      </c>
      <c r="E13058" t="inlineStr">
        <is>
          <t>JFK</t>
        </is>
      </c>
      <c r="F13058" s="10" t="n">
        <v>1244</v>
      </c>
      <c r="G13058" t="inlineStr">
        <is>
          <t>1200-1259</t>
        </is>
      </c>
      <c r="H13058" s="9">
        <f>INT(F13058/100)</f>
        <v/>
      </c>
      <c r="I13058" t="n">
        <v>8</v>
      </c>
      <c r="J13058" t="n">
        <v>0</v>
      </c>
      <c r="K13058" t="n">
        <v>-4</v>
      </c>
      <c r="L13058" t="n">
        <v>0</v>
      </c>
      <c r="M13058" t="n">
        <v>0</v>
      </c>
      <c r="O13058" t="n">
        <v>0</v>
      </c>
    </row>
    <row r="13059">
      <c r="A13059" s="8" t="n">
        <v>46234</v>
      </c>
      <c r="B13059" t="inlineStr">
        <is>
          <t>B6</t>
        </is>
      </c>
      <c r="C13059" s="9">
        <f>_xlfn.XLOOKUP(B13059,Carriers[Code],Carriers[Airline])</f>
        <v/>
      </c>
      <c r="D13059" t="n">
        <v>1781</v>
      </c>
      <c r="E13059" t="inlineStr">
        <is>
          <t>VPS</t>
        </is>
      </c>
      <c r="F13059" s="10" t="n">
        <v>1244</v>
      </c>
      <c r="G13059" t="inlineStr">
        <is>
          <t>1200-1259</t>
        </is>
      </c>
      <c r="H13059" s="9">
        <f>INT(F13059/100)</f>
        <v/>
      </c>
      <c r="I13059" t="n">
        <v>-7</v>
      </c>
      <c r="J13059" t="n">
        <v>0</v>
      </c>
      <c r="K13059" t="n">
        <v>-24</v>
      </c>
      <c r="L13059" t="n">
        <v>0</v>
      </c>
      <c r="M13059" t="n">
        <v>0</v>
      </c>
      <c r="O13059" t="n">
        <v>0</v>
      </c>
    </row>
    <row r="13060">
      <c r="A13060" s="8" t="n">
        <v>46234</v>
      </c>
      <c r="B13060" t="inlineStr">
        <is>
          <t>B6</t>
        </is>
      </c>
      <c r="C13060" s="9">
        <f>_xlfn.XLOOKUP(B13060,Carriers[Code],Carriers[Airline])</f>
        <v/>
      </c>
      <c r="D13060" t="n">
        <v>855</v>
      </c>
      <c r="E13060" t="inlineStr">
        <is>
          <t>DCA</t>
        </is>
      </c>
      <c r="F13060" s="10" t="n">
        <v>1253</v>
      </c>
      <c r="G13060" t="inlineStr">
        <is>
          <t>1200-1259</t>
        </is>
      </c>
      <c r="H13060" s="9">
        <f>INT(F13060/100)</f>
        <v/>
      </c>
      <c r="I13060" t="n">
        <v>-7</v>
      </c>
      <c r="J13060" t="n">
        <v>0</v>
      </c>
      <c r="K13060" t="n">
        <v>11</v>
      </c>
      <c r="L13060" t="n">
        <v>0</v>
      </c>
      <c r="M13060" t="n">
        <v>0</v>
      </c>
      <c r="O13060" t="n">
        <v>0</v>
      </c>
    </row>
    <row r="13061">
      <c r="A13061" s="8" t="n">
        <v>46234</v>
      </c>
      <c r="B13061" t="inlineStr">
        <is>
          <t>WN</t>
        </is>
      </c>
      <c r="C13061" s="9">
        <f>_xlfn.XLOOKUP(B13061,Carriers[Code],Carriers[Airline])</f>
        <v/>
      </c>
      <c r="D13061" t="n">
        <v>4917</v>
      </c>
      <c r="E13061" t="inlineStr">
        <is>
          <t>STL</t>
        </is>
      </c>
      <c r="F13061" s="10" t="n">
        <v>1255</v>
      </c>
      <c r="G13061" t="inlineStr">
        <is>
          <t>1200-1259</t>
        </is>
      </c>
      <c r="H13061" s="9">
        <f>INT(F13061/100)</f>
        <v/>
      </c>
      <c r="I13061" t="n">
        <v>7</v>
      </c>
      <c r="J13061" t="n">
        <v>0</v>
      </c>
      <c r="K13061" t="n">
        <v>7</v>
      </c>
      <c r="L13061" t="n">
        <v>0</v>
      </c>
      <c r="M13061" t="n">
        <v>0</v>
      </c>
      <c r="O13061" t="n">
        <v>0</v>
      </c>
    </row>
    <row r="13062">
      <c r="A13062" s="8" t="n">
        <v>46234</v>
      </c>
      <c r="B13062" t="inlineStr">
        <is>
          <t>YX</t>
        </is>
      </c>
      <c r="C13062" s="9">
        <f>_xlfn.XLOOKUP(B13062,Carriers[Code],Carriers[Airline])</f>
        <v/>
      </c>
      <c r="D13062" t="n">
        <v>5829</v>
      </c>
      <c r="E13062" t="inlineStr">
        <is>
          <t>EWR</t>
        </is>
      </c>
      <c r="F13062" s="10" t="n">
        <v>1255</v>
      </c>
      <c r="G13062" t="inlineStr">
        <is>
          <t>1200-1259</t>
        </is>
      </c>
      <c r="H13062" s="9">
        <f>INT(F13062/100)</f>
        <v/>
      </c>
      <c r="I13062" t="n">
        <v>-9</v>
      </c>
      <c r="J13062" t="n">
        <v>0</v>
      </c>
      <c r="K13062" t="n">
        <v>-14</v>
      </c>
      <c r="L13062" t="n">
        <v>0</v>
      </c>
      <c r="M13062" t="n">
        <v>0</v>
      </c>
      <c r="O13062" t="n">
        <v>0</v>
      </c>
    </row>
    <row r="13063">
      <c r="A13063" s="8" t="n">
        <v>46234</v>
      </c>
      <c r="B13063" t="inlineStr">
        <is>
          <t>AA</t>
        </is>
      </c>
      <c r="C13063" s="9">
        <f>_xlfn.XLOOKUP(B13063,Carriers[Code],Carriers[Airline])</f>
        <v/>
      </c>
      <c r="D13063" t="n">
        <v>1057</v>
      </c>
      <c r="E13063" t="inlineStr">
        <is>
          <t>PHX</t>
        </is>
      </c>
      <c r="F13063" s="10" t="n">
        <v>1300</v>
      </c>
      <c r="G13063" t="inlineStr">
        <is>
          <t>1300-1359</t>
        </is>
      </c>
      <c r="H13063" s="9">
        <f>INT(F13063/100)</f>
        <v/>
      </c>
      <c r="I13063" t="n">
        <v>22</v>
      </c>
      <c r="J13063" t="n">
        <v>1</v>
      </c>
      <c r="K13063" t="n">
        <v>34</v>
      </c>
      <c r="L13063" t="n">
        <v>1</v>
      </c>
      <c r="M13063" t="n">
        <v>0</v>
      </c>
      <c r="O13063" t="n">
        <v>0</v>
      </c>
      <c r="P13063" t="n">
        <v>5</v>
      </c>
      <c r="Q13063" t="n">
        <v>0</v>
      </c>
      <c r="R13063" t="n">
        <v>12</v>
      </c>
      <c r="S13063" t="n">
        <v>0</v>
      </c>
      <c r="T13063" t="n">
        <v>17</v>
      </c>
    </row>
    <row r="13064">
      <c r="A13064" s="8" t="n">
        <v>46234</v>
      </c>
      <c r="B13064" t="inlineStr">
        <is>
          <t>YX</t>
        </is>
      </c>
      <c r="C13064" s="9">
        <f>_xlfn.XLOOKUP(B13064,Carriers[Code],Carriers[Airline])</f>
        <v/>
      </c>
      <c r="D13064" t="n">
        <v>5748</v>
      </c>
      <c r="E13064" t="inlineStr">
        <is>
          <t>LGA</t>
        </is>
      </c>
      <c r="F13064" s="10" t="n">
        <v>1300</v>
      </c>
      <c r="G13064" t="inlineStr">
        <is>
          <t>1300-1359</t>
        </is>
      </c>
      <c r="H13064" s="9">
        <f>INT(F13064/100)</f>
        <v/>
      </c>
      <c r="I13064" t="n">
        <v>-6</v>
      </c>
      <c r="J13064" t="n">
        <v>0</v>
      </c>
      <c r="K13064" t="n">
        <v>-28</v>
      </c>
      <c r="L13064" t="n">
        <v>0</v>
      </c>
      <c r="M13064" t="n">
        <v>0</v>
      </c>
      <c r="O13064" t="n">
        <v>0</v>
      </c>
    </row>
    <row r="13065">
      <c r="A13065" s="8" t="n">
        <v>46234</v>
      </c>
      <c r="B13065" t="inlineStr">
        <is>
          <t>YX</t>
        </is>
      </c>
      <c r="C13065" s="9">
        <f>_xlfn.XLOOKUP(B13065,Carriers[Code],Carriers[Airline])</f>
        <v/>
      </c>
      <c r="D13065" t="n">
        <v>4386</v>
      </c>
      <c r="E13065" t="inlineStr">
        <is>
          <t>ORD</t>
        </is>
      </c>
      <c r="F13065" s="10" t="n">
        <v>1301</v>
      </c>
      <c r="G13065" t="inlineStr">
        <is>
          <t>1300-1359</t>
        </is>
      </c>
      <c r="H13065" s="9">
        <f>INT(F13065/100)</f>
        <v/>
      </c>
      <c r="I13065" t="n">
        <v>-6</v>
      </c>
      <c r="J13065" t="n">
        <v>0</v>
      </c>
      <c r="K13065" t="n">
        <v>-25</v>
      </c>
      <c r="L13065" t="n">
        <v>0</v>
      </c>
      <c r="M13065" t="n">
        <v>0</v>
      </c>
      <c r="O13065" t="n">
        <v>0</v>
      </c>
    </row>
    <row r="13066">
      <c r="A13066" s="8" t="n">
        <v>46234</v>
      </c>
      <c r="B13066" t="inlineStr">
        <is>
          <t>DL</t>
        </is>
      </c>
      <c r="C13066" s="9">
        <f>_xlfn.XLOOKUP(B13066,Carriers[Code],Carriers[Airline])</f>
        <v/>
      </c>
      <c r="D13066" t="n">
        <v>2283</v>
      </c>
      <c r="E13066" t="inlineStr">
        <is>
          <t>RDU</t>
        </is>
      </c>
      <c r="F13066" s="10" t="n">
        <v>1303</v>
      </c>
      <c r="G13066" t="inlineStr">
        <is>
          <t>1300-1359</t>
        </is>
      </c>
      <c r="H13066" s="9">
        <f>INT(F13066/100)</f>
        <v/>
      </c>
      <c r="I13066" t="n">
        <v>4</v>
      </c>
      <c r="J13066" t="n">
        <v>0</v>
      </c>
      <c r="K13066" t="n">
        <v>-13</v>
      </c>
      <c r="L13066" t="n">
        <v>0</v>
      </c>
      <c r="M13066" t="n">
        <v>0</v>
      </c>
      <c r="O13066" t="n">
        <v>0</v>
      </c>
    </row>
    <row r="13067">
      <c r="A13067" s="8" t="n">
        <v>46234</v>
      </c>
      <c r="B13067" t="inlineStr">
        <is>
          <t>YX</t>
        </is>
      </c>
      <c r="C13067" s="9">
        <f>_xlfn.XLOOKUP(B13067,Carriers[Code],Carriers[Airline])</f>
        <v/>
      </c>
      <c r="D13067" t="n">
        <v>5603</v>
      </c>
      <c r="E13067" t="inlineStr">
        <is>
          <t>MSN</t>
        </is>
      </c>
      <c r="F13067" s="10" t="n">
        <v>1308</v>
      </c>
      <c r="G13067" t="inlineStr">
        <is>
          <t>1300-1359</t>
        </is>
      </c>
      <c r="H13067" s="9">
        <f>INT(F13067/100)</f>
        <v/>
      </c>
      <c r="I13067" t="n">
        <v>43</v>
      </c>
      <c r="J13067" t="n">
        <v>1</v>
      </c>
      <c r="K13067" t="n">
        <v>23</v>
      </c>
      <c r="L13067" t="n">
        <v>1</v>
      </c>
      <c r="M13067" t="n">
        <v>0</v>
      </c>
      <c r="O13067" t="n">
        <v>0</v>
      </c>
      <c r="P13067" t="n">
        <v>23</v>
      </c>
      <c r="Q13067" t="n">
        <v>0</v>
      </c>
      <c r="R13067" t="n">
        <v>0</v>
      </c>
      <c r="S13067" t="n">
        <v>0</v>
      </c>
      <c r="T13067" t="n">
        <v>0</v>
      </c>
    </row>
    <row r="13068">
      <c r="A13068" s="8" t="n">
        <v>46234</v>
      </c>
      <c r="B13068" t="inlineStr">
        <is>
          <t>DL</t>
        </is>
      </c>
      <c r="C13068" s="9">
        <f>_xlfn.XLOOKUP(B13068,Carriers[Code],Carriers[Airline])</f>
        <v/>
      </c>
      <c r="D13068" t="n">
        <v>2222</v>
      </c>
      <c r="E13068" t="inlineStr">
        <is>
          <t>DTW</t>
        </is>
      </c>
      <c r="F13068" s="10" t="n">
        <v>1310</v>
      </c>
      <c r="G13068" t="inlineStr">
        <is>
          <t>1300-1359</t>
        </is>
      </c>
      <c r="H13068" s="9">
        <f>INT(F13068/100)</f>
        <v/>
      </c>
      <c r="M13068" t="n">
        <v>1</v>
      </c>
      <c r="N13068" t="inlineStr">
        <is>
          <t>A</t>
        </is>
      </c>
      <c r="O13068" t="n">
        <v>0</v>
      </c>
    </row>
    <row r="13069">
      <c r="A13069" s="8" t="n">
        <v>46234</v>
      </c>
      <c r="B13069" t="inlineStr">
        <is>
          <t>WN</t>
        </is>
      </c>
      <c r="C13069" s="9">
        <f>_xlfn.XLOOKUP(B13069,Carriers[Code],Carriers[Airline])</f>
        <v/>
      </c>
      <c r="D13069" t="n">
        <v>746</v>
      </c>
      <c r="E13069" t="inlineStr">
        <is>
          <t>MDW</t>
        </is>
      </c>
      <c r="F13069" s="10" t="n">
        <v>1310</v>
      </c>
      <c r="G13069" t="inlineStr">
        <is>
          <t>1300-1359</t>
        </is>
      </c>
      <c r="H13069" s="9">
        <f>INT(F13069/100)</f>
        <v/>
      </c>
      <c r="I13069" t="n">
        <v>65</v>
      </c>
      <c r="J13069" t="n">
        <v>1</v>
      </c>
      <c r="K13069" t="n">
        <v>52</v>
      </c>
      <c r="L13069" t="n">
        <v>1</v>
      </c>
      <c r="M13069" t="n">
        <v>0</v>
      </c>
      <c r="O13069" t="n">
        <v>0</v>
      </c>
      <c r="P13069" t="n">
        <v>5</v>
      </c>
      <c r="Q13069" t="n">
        <v>0</v>
      </c>
      <c r="R13069" t="n">
        <v>0</v>
      </c>
      <c r="S13069" t="n">
        <v>0</v>
      </c>
      <c r="T13069" t="n">
        <v>47</v>
      </c>
    </row>
    <row r="13070">
      <c r="A13070" s="8" t="n">
        <v>46234</v>
      </c>
      <c r="B13070" t="inlineStr">
        <is>
          <t>DL</t>
        </is>
      </c>
      <c r="C13070" s="9">
        <f>_xlfn.XLOOKUP(B13070,Carriers[Code],Carriers[Airline])</f>
        <v/>
      </c>
      <c r="D13070" t="n">
        <v>1297</v>
      </c>
      <c r="E13070" t="inlineStr">
        <is>
          <t>AUS</t>
        </is>
      </c>
      <c r="F13070" s="10" t="n">
        <v>1325</v>
      </c>
      <c r="G13070" t="inlineStr">
        <is>
          <t>1300-1359</t>
        </is>
      </c>
      <c r="H13070" s="9">
        <f>INT(F13070/100)</f>
        <v/>
      </c>
      <c r="I13070" t="n">
        <v>2</v>
      </c>
      <c r="J13070" t="n">
        <v>0</v>
      </c>
      <c r="K13070" t="n">
        <v>1</v>
      </c>
      <c r="L13070" t="n">
        <v>0</v>
      </c>
      <c r="M13070" t="n">
        <v>0</v>
      </c>
      <c r="O13070" t="n">
        <v>0</v>
      </c>
    </row>
    <row r="13071">
      <c r="A13071" s="8" t="n">
        <v>46234</v>
      </c>
      <c r="B13071" t="inlineStr">
        <is>
          <t>WN</t>
        </is>
      </c>
      <c r="C13071" s="9">
        <f>_xlfn.XLOOKUP(B13071,Carriers[Code],Carriers[Airline])</f>
        <v/>
      </c>
      <c r="D13071" t="n">
        <v>733</v>
      </c>
      <c r="E13071" t="inlineStr">
        <is>
          <t>BWI</t>
        </is>
      </c>
      <c r="F13071" s="10" t="n">
        <v>1325</v>
      </c>
      <c r="G13071" t="inlineStr">
        <is>
          <t>1300-1359</t>
        </is>
      </c>
      <c r="H13071" s="9">
        <f>INT(F13071/100)</f>
        <v/>
      </c>
      <c r="I13071" t="n">
        <v>4</v>
      </c>
      <c r="J13071" t="n">
        <v>0</v>
      </c>
      <c r="K13071" t="n">
        <v>-20</v>
      </c>
      <c r="L13071" t="n">
        <v>0</v>
      </c>
      <c r="M13071" t="n">
        <v>0</v>
      </c>
      <c r="O13071" t="n">
        <v>0</v>
      </c>
    </row>
    <row r="13072">
      <c r="A13072" s="8" t="n">
        <v>46234</v>
      </c>
      <c r="B13072" t="inlineStr">
        <is>
          <t>B6</t>
        </is>
      </c>
      <c r="C13072" s="9">
        <f>_xlfn.XLOOKUP(B13072,Carriers[Code],Carriers[Airline])</f>
        <v/>
      </c>
      <c r="D13072" t="n">
        <v>1293</v>
      </c>
      <c r="E13072" t="inlineStr">
        <is>
          <t>ILM</t>
        </is>
      </c>
      <c r="F13072" s="10" t="n">
        <v>1330</v>
      </c>
      <c r="G13072" t="inlineStr">
        <is>
          <t>1300-1359</t>
        </is>
      </c>
      <c r="H13072" s="9">
        <f>INT(F13072/100)</f>
        <v/>
      </c>
      <c r="I13072" t="n">
        <v>4</v>
      </c>
      <c r="J13072" t="n">
        <v>0</v>
      </c>
      <c r="K13072" t="n">
        <v>-14</v>
      </c>
      <c r="L13072" t="n">
        <v>0</v>
      </c>
      <c r="M13072" t="n">
        <v>0</v>
      </c>
      <c r="O13072" t="n">
        <v>0</v>
      </c>
    </row>
    <row r="13073">
      <c r="A13073" s="8" t="n">
        <v>46234</v>
      </c>
      <c r="B13073" t="inlineStr">
        <is>
          <t>YX</t>
        </is>
      </c>
      <c r="C13073" s="9">
        <f>_xlfn.XLOOKUP(B13073,Carriers[Code],Carriers[Airline])</f>
        <v/>
      </c>
      <c r="D13073" t="n">
        <v>4507</v>
      </c>
      <c r="E13073" t="inlineStr">
        <is>
          <t>SDF</t>
        </is>
      </c>
      <c r="F13073" s="10" t="n">
        <v>1335</v>
      </c>
      <c r="G13073" t="inlineStr">
        <is>
          <t>1300-1359</t>
        </is>
      </c>
      <c r="H13073" s="9">
        <f>INT(F13073/100)</f>
        <v/>
      </c>
      <c r="I13073" t="n">
        <v>-1</v>
      </c>
      <c r="J13073" t="n">
        <v>0</v>
      </c>
      <c r="K13073" t="n">
        <v>-20</v>
      </c>
      <c r="L13073" t="n">
        <v>0</v>
      </c>
      <c r="M13073" t="n">
        <v>0</v>
      </c>
      <c r="O13073" t="n">
        <v>0</v>
      </c>
    </row>
    <row r="13074">
      <c r="A13074" s="8" t="n">
        <v>46234</v>
      </c>
      <c r="B13074" t="inlineStr">
        <is>
          <t>YX</t>
        </is>
      </c>
      <c r="C13074" s="9">
        <f>_xlfn.XLOOKUP(B13074,Carriers[Code],Carriers[Airline])</f>
        <v/>
      </c>
      <c r="D13074" t="n">
        <v>5808</v>
      </c>
      <c r="E13074" t="inlineStr">
        <is>
          <t>JFK</t>
        </is>
      </c>
      <c r="F13074" s="10" t="n">
        <v>1335</v>
      </c>
      <c r="G13074" t="inlineStr">
        <is>
          <t>1300-1359</t>
        </is>
      </c>
      <c r="H13074" s="9">
        <f>INT(F13074/100)</f>
        <v/>
      </c>
      <c r="I13074" t="n">
        <v>1</v>
      </c>
      <c r="J13074" t="n">
        <v>0</v>
      </c>
      <c r="K13074" t="n">
        <v>-28</v>
      </c>
      <c r="L13074" t="n">
        <v>0</v>
      </c>
      <c r="M13074" t="n">
        <v>0</v>
      </c>
      <c r="O13074" t="n">
        <v>0</v>
      </c>
    </row>
    <row r="13075">
      <c r="A13075" s="8" t="n">
        <v>46234</v>
      </c>
      <c r="B13075" t="inlineStr">
        <is>
          <t>UA</t>
        </is>
      </c>
      <c r="C13075" s="9">
        <f>_xlfn.XLOOKUP(B13075,Carriers[Code],Carriers[Airline])</f>
        <v/>
      </c>
      <c r="D13075" t="n">
        <v>1976</v>
      </c>
      <c r="E13075" t="inlineStr">
        <is>
          <t>IAH</t>
        </is>
      </c>
      <c r="F13075" s="10" t="n">
        <v>1337</v>
      </c>
      <c r="G13075" t="inlineStr">
        <is>
          <t>1300-1359</t>
        </is>
      </c>
      <c r="H13075" s="9">
        <f>INT(F13075/100)</f>
        <v/>
      </c>
      <c r="I13075" t="n">
        <v>18</v>
      </c>
      <c r="J13075" t="n">
        <v>1</v>
      </c>
      <c r="K13075" t="n">
        <v>-22</v>
      </c>
      <c r="L13075" t="n">
        <v>0</v>
      </c>
      <c r="M13075" t="n">
        <v>0</v>
      </c>
      <c r="O13075" t="n">
        <v>0</v>
      </c>
    </row>
    <row r="13076">
      <c r="A13076" s="8" t="n">
        <v>46234</v>
      </c>
      <c r="B13076" t="inlineStr">
        <is>
          <t>AA</t>
        </is>
      </c>
      <c r="C13076" s="9">
        <f>_xlfn.XLOOKUP(B13076,Carriers[Code],Carriers[Airline])</f>
        <v/>
      </c>
      <c r="D13076" t="n">
        <v>1589</v>
      </c>
      <c r="E13076" t="inlineStr">
        <is>
          <t>MIA</t>
        </is>
      </c>
      <c r="F13076" s="10" t="n">
        <v>1342</v>
      </c>
      <c r="G13076" t="inlineStr">
        <is>
          <t>1300-1359</t>
        </is>
      </c>
      <c r="H13076" s="9">
        <f>INT(F13076/100)</f>
        <v/>
      </c>
      <c r="I13076" t="n">
        <v>70</v>
      </c>
      <c r="J13076" t="n">
        <v>1</v>
      </c>
      <c r="K13076" t="n">
        <v>23</v>
      </c>
      <c r="L13076" t="n">
        <v>1</v>
      </c>
      <c r="M13076" t="n">
        <v>0</v>
      </c>
      <c r="O13076" t="n">
        <v>0</v>
      </c>
      <c r="P13076" t="n">
        <v>4</v>
      </c>
      <c r="Q13076" t="n">
        <v>0</v>
      </c>
      <c r="R13076" t="n">
        <v>0</v>
      </c>
      <c r="S13076" t="n">
        <v>0</v>
      </c>
      <c r="T13076" t="n">
        <v>19</v>
      </c>
    </row>
    <row r="13077">
      <c r="A13077" s="8" t="n">
        <v>46234</v>
      </c>
      <c r="B13077" t="inlineStr">
        <is>
          <t>B6</t>
        </is>
      </c>
      <c r="C13077" s="9">
        <f>_xlfn.XLOOKUP(B13077,Carriers[Code],Carriers[Airline])</f>
        <v/>
      </c>
      <c r="D13077" t="n">
        <v>2251</v>
      </c>
      <c r="E13077" t="inlineStr">
        <is>
          <t>MCO</t>
        </is>
      </c>
      <c r="F13077" s="10" t="n">
        <v>1344</v>
      </c>
      <c r="G13077" t="inlineStr">
        <is>
          <t>1300-1359</t>
        </is>
      </c>
      <c r="H13077" s="9">
        <f>INT(F13077/100)</f>
        <v/>
      </c>
      <c r="I13077" t="n">
        <v>9</v>
      </c>
      <c r="J13077" t="n">
        <v>0</v>
      </c>
      <c r="K13077" t="n">
        <v>-16</v>
      </c>
      <c r="L13077" t="n">
        <v>0</v>
      </c>
      <c r="M13077" t="n">
        <v>0</v>
      </c>
      <c r="O13077" t="n">
        <v>0</v>
      </c>
    </row>
    <row r="13078">
      <c r="A13078" s="8" t="n">
        <v>46234</v>
      </c>
      <c r="B13078" t="inlineStr">
        <is>
          <t>B6</t>
        </is>
      </c>
      <c r="C13078" s="9">
        <f>_xlfn.XLOOKUP(B13078,Carriers[Code],Carriers[Airline])</f>
        <v/>
      </c>
      <c r="D13078" t="n">
        <v>641</v>
      </c>
      <c r="E13078" t="inlineStr">
        <is>
          <t>CLE</t>
        </is>
      </c>
      <c r="F13078" s="10" t="n">
        <v>1346</v>
      </c>
      <c r="G13078" t="inlineStr">
        <is>
          <t>1300-1359</t>
        </is>
      </c>
      <c r="H13078" s="9">
        <f>INT(F13078/100)</f>
        <v/>
      </c>
      <c r="I13078" t="n">
        <v>-5</v>
      </c>
      <c r="J13078" t="n">
        <v>0</v>
      </c>
      <c r="K13078" t="n">
        <v>-22</v>
      </c>
      <c r="L13078" t="n">
        <v>0</v>
      </c>
      <c r="M13078" t="n">
        <v>0</v>
      </c>
      <c r="O13078" t="n">
        <v>0</v>
      </c>
    </row>
    <row r="13079">
      <c r="A13079" s="8" t="n">
        <v>46234</v>
      </c>
      <c r="B13079" t="inlineStr">
        <is>
          <t>YX</t>
        </is>
      </c>
      <c r="C13079" s="9">
        <f>_xlfn.XLOOKUP(B13079,Carriers[Code],Carriers[Airline])</f>
        <v/>
      </c>
      <c r="D13079" t="n">
        <v>4636</v>
      </c>
      <c r="E13079" t="inlineStr">
        <is>
          <t>IND</t>
        </is>
      </c>
      <c r="F13079" s="10" t="n">
        <v>1346</v>
      </c>
      <c r="G13079" t="inlineStr">
        <is>
          <t>1300-1359</t>
        </is>
      </c>
      <c r="H13079" s="9">
        <f>INT(F13079/100)</f>
        <v/>
      </c>
      <c r="I13079" t="n">
        <v>-6</v>
      </c>
      <c r="J13079" t="n">
        <v>0</v>
      </c>
      <c r="K13079" t="n">
        <v>-35</v>
      </c>
      <c r="L13079" t="n">
        <v>0</v>
      </c>
      <c r="M13079" t="n">
        <v>0</v>
      </c>
      <c r="O13079" t="n">
        <v>0</v>
      </c>
    </row>
    <row r="13080">
      <c r="A13080" s="8" t="n">
        <v>46234</v>
      </c>
      <c r="B13080" t="inlineStr">
        <is>
          <t>B6</t>
        </is>
      </c>
      <c r="C13080" s="9">
        <f>_xlfn.XLOOKUP(B13080,Carriers[Code],Carriers[Airline])</f>
        <v/>
      </c>
      <c r="D13080" t="n">
        <v>2467</v>
      </c>
      <c r="E13080" t="inlineStr">
        <is>
          <t>CHS</t>
        </is>
      </c>
      <c r="F13080" s="10" t="n">
        <v>1352</v>
      </c>
      <c r="G13080" t="inlineStr">
        <is>
          <t>1300-1359</t>
        </is>
      </c>
      <c r="H13080" s="9">
        <f>INT(F13080/100)</f>
        <v/>
      </c>
      <c r="I13080" t="n">
        <v>-4</v>
      </c>
      <c r="J13080" t="n">
        <v>0</v>
      </c>
      <c r="K13080" t="n">
        <v>-20</v>
      </c>
      <c r="L13080" t="n">
        <v>0</v>
      </c>
      <c r="M13080" t="n">
        <v>0</v>
      </c>
      <c r="O13080" t="n">
        <v>0</v>
      </c>
    </row>
    <row r="13081">
      <c r="A13081" s="8" t="n">
        <v>46234</v>
      </c>
      <c r="B13081" t="inlineStr">
        <is>
          <t>MQ</t>
        </is>
      </c>
      <c r="C13081" s="9">
        <f>_xlfn.XLOOKUP(B13081,Carriers[Code],Carriers[Airline])</f>
        <v/>
      </c>
      <c r="D13081" t="n">
        <v>3711</v>
      </c>
      <c r="E13081" t="inlineStr">
        <is>
          <t>ORD</t>
        </is>
      </c>
      <c r="F13081" s="10" t="n">
        <v>1354</v>
      </c>
      <c r="G13081" t="inlineStr">
        <is>
          <t>1300-1359</t>
        </is>
      </c>
      <c r="H13081" s="9">
        <f>INT(F13081/100)</f>
        <v/>
      </c>
      <c r="I13081" t="n">
        <v>22</v>
      </c>
      <c r="J13081" t="n">
        <v>1</v>
      </c>
      <c r="K13081" t="n">
        <v>8</v>
      </c>
      <c r="L13081" t="n">
        <v>0</v>
      </c>
      <c r="M13081" t="n">
        <v>0</v>
      </c>
      <c r="O13081" t="n">
        <v>0</v>
      </c>
    </row>
    <row r="13082">
      <c r="A13082" s="8" t="n">
        <v>46234</v>
      </c>
      <c r="B13082" t="inlineStr">
        <is>
          <t>DL</t>
        </is>
      </c>
      <c r="C13082" s="9">
        <f>_xlfn.XLOOKUP(B13082,Carriers[Code],Carriers[Airline])</f>
        <v/>
      </c>
      <c r="D13082" t="n">
        <v>322</v>
      </c>
      <c r="E13082" t="inlineStr">
        <is>
          <t>ATL</t>
        </is>
      </c>
      <c r="F13082" s="10" t="n">
        <v>1355</v>
      </c>
      <c r="G13082" t="inlineStr">
        <is>
          <t>1300-1359</t>
        </is>
      </c>
      <c r="H13082" s="9">
        <f>INT(F13082/100)</f>
        <v/>
      </c>
      <c r="I13082" t="n">
        <v>15</v>
      </c>
      <c r="J13082" t="n">
        <v>1</v>
      </c>
      <c r="K13082" t="n">
        <v>-21</v>
      </c>
      <c r="L13082" t="n">
        <v>0</v>
      </c>
      <c r="M13082" t="n">
        <v>0</v>
      </c>
      <c r="O13082" t="n">
        <v>0</v>
      </c>
    </row>
    <row r="13083">
      <c r="A13083" s="8" t="n">
        <v>46234</v>
      </c>
      <c r="B13083" t="inlineStr">
        <is>
          <t>MQ</t>
        </is>
      </c>
      <c r="C13083" s="9">
        <f>_xlfn.XLOOKUP(B13083,Carriers[Code],Carriers[Airline])</f>
        <v/>
      </c>
      <c r="D13083" t="n">
        <v>4068</v>
      </c>
      <c r="E13083" t="inlineStr">
        <is>
          <t>BUF</t>
        </is>
      </c>
      <c r="F13083" s="10" t="n">
        <v>1356</v>
      </c>
      <c r="G13083" t="inlineStr">
        <is>
          <t>1300-1359</t>
        </is>
      </c>
      <c r="H13083" s="9">
        <f>INT(F13083/100)</f>
        <v/>
      </c>
      <c r="I13083" t="n">
        <v>-8</v>
      </c>
      <c r="J13083" t="n">
        <v>0</v>
      </c>
      <c r="K13083" t="n">
        <v>-42</v>
      </c>
      <c r="L13083" t="n">
        <v>0</v>
      </c>
      <c r="M13083" t="n">
        <v>0</v>
      </c>
      <c r="O13083" t="n">
        <v>0</v>
      </c>
    </row>
    <row r="13084">
      <c r="A13084" s="8" t="n">
        <v>46234</v>
      </c>
      <c r="B13084" t="inlineStr">
        <is>
          <t>YX</t>
        </is>
      </c>
      <c r="C13084" s="9">
        <f>_xlfn.XLOOKUP(B13084,Carriers[Code],Carriers[Airline])</f>
        <v/>
      </c>
      <c r="D13084" t="n">
        <v>5627</v>
      </c>
      <c r="E13084" t="inlineStr">
        <is>
          <t>IND</t>
        </is>
      </c>
      <c r="F13084" s="10" t="n">
        <v>1359</v>
      </c>
      <c r="G13084" t="inlineStr">
        <is>
          <t>1300-1359</t>
        </is>
      </c>
      <c r="H13084" s="9">
        <f>INT(F13084/100)</f>
        <v/>
      </c>
      <c r="I13084" t="n">
        <v>-5</v>
      </c>
      <c r="J13084" t="n">
        <v>0</v>
      </c>
      <c r="K13084" t="n">
        <v>-31</v>
      </c>
      <c r="L13084" t="n">
        <v>0</v>
      </c>
      <c r="M13084" t="n">
        <v>0</v>
      </c>
      <c r="O13084" t="n">
        <v>0</v>
      </c>
    </row>
    <row r="13085">
      <c r="A13085" s="8" t="n">
        <v>46234</v>
      </c>
      <c r="B13085" t="inlineStr">
        <is>
          <t>YX</t>
        </is>
      </c>
      <c r="C13085" s="9">
        <f>_xlfn.XLOOKUP(B13085,Carriers[Code],Carriers[Airline])</f>
        <v/>
      </c>
      <c r="D13085" t="n">
        <v>5730</v>
      </c>
      <c r="E13085" t="inlineStr">
        <is>
          <t>LGA</t>
        </is>
      </c>
      <c r="F13085" s="10" t="n">
        <v>1400</v>
      </c>
      <c r="G13085" t="inlineStr">
        <is>
          <t>1400-1459</t>
        </is>
      </c>
      <c r="H13085" s="9">
        <f>INT(F13085/100)</f>
        <v/>
      </c>
      <c r="I13085" t="n">
        <v>-5</v>
      </c>
      <c r="J13085" t="n">
        <v>0</v>
      </c>
      <c r="K13085" t="n">
        <v>-13</v>
      </c>
      <c r="L13085" t="n">
        <v>0</v>
      </c>
      <c r="M13085" t="n">
        <v>0</v>
      </c>
      <c r="O13085" t="n">
        <v>0</v>
      </c>
    </row>
    <row r="13086">
      <c r="A13086" s="8" t="n">
        <v>46234</v>
      </c>
      <c r="B13086" t="inlineStr">
        <is>
          <t>YX</t>
        </is>
      </c>
      <c r="C13086" s="9">
        <f>_xlfn.XLOOKUP(B13086,Carriers[Code],Carriers[Airline])</f>
        <v/>
      </c>
      <c r="D13086" t="n">
        <v>4375</v>
      </c>
      <c r="E13086" t="inlineStr">
        <is>
          <t>LGA</t>
        </is>
      </c>
      <c r="F13086" s="10" t="n">
        <v>1404</v>
      </c>
      <c r="G13086" t="inlineStr">
        <is>
          <t>1400-1459</t>
        </is>
      </c>
      <c r="H13086" s="9">
        <f>INT(F13086/100)</f>
        <v/>
      </c>
      <c r="I13086" t="n">
        <v>-2</v>
      </c>
      <c r="J13086" t="n">
        <v>0</v>
      </c>
      <c r="K13086" t="n">
        <v>7</v>
      </c>
      <c r="L13086" t="n">
        <v>0</v>
      </c>
      <c r="M13086" t="n">
        <v>0</v>
      </c>
      <c r="O13086" t="n">
        <v>0</v>
      </c>
    </row>
    <row r="13087">
      <c r="A13087" s="8" t="n">
        <v>46234</v>
      </c>
      <c r="B13087" t="inlineStr">
        <is>
          <t>YX</t>
        </is>
      </c>
      <c r="C13087" s="9">
        <f>_xlfn.XLOOKUP(B13087,Carriers[Code],Carriers[Airline])</f>
        <v/>
      </c>
      <c r="D13087" t="n">
        <v>5821</v>
      </c>
      <c r="E13087" t="inlineStr">
        <is>
          <t>TVC</t>
        </is>
      </c>
      <c r="F13087" s="10" t="n">
        <v>1406</v>
      </c>
      <c r="G13087" t="inlineStr">
        <is>
          <t>1400-1459</t>
        </is>
      </c>
      <c r="H13087" s="9">
        <f>INT(F13087/100)</f>
        <v/>
      </c>
      <c r="I13087" t="n">
        <v>-7</v>
      </c>
      <c r="J13087" t="n">
        <v>0</v>
      </c>
      <c r="K13087" t="n">
        <v>-31</v>
      </c>
      <c r="L13087" t="n">
        <v>0</v>
      </c>
      <c r="M13087" t="n">
        <v>0</v>
      </c>
      <c r="O13087" t="n">
        <v>0</v>
      </c>
    </row>
    <row r="13088">
      <c r="A13088" s="8" t="n">
        <v>46234</v>
      </c>
      <c r="B13088" t="inlineStr">
        <is>
          <t>WN</t>
        </is>
      </c>
      <c r="C13088" s="9">
        <f>_xlfn.XLOOKUP(B13088,Carriers[Code],Carriers[Airline])</f>
        <v/>
      </c>
      <c r="D13088" t="n">
        <v>725</v>
      </c>
      <c r="E13088" t="inlineStr">
        <is>
          <t>BNA</t>
        </is>
      </c>
      <c r="F13088" s="10" t="n">
        <v>1410</v>
      </c>
      <c r="G13088" t="inlineStr">
        <is>
          <t>1400-1459</t>
        </is>
      </c>
      <c r="H13088" s="9">
        <f>INT(F13088/100)</f>
        <v/>
      </c>
      <c r="I13088" t="n">
        <v>25</v>
      </c>
      <c r="J13088" t="n">
        <v>1</v>
      </c>
      <c r="K13088" t="n">
        <v>0</v>
      </c>
      <c r="L13088" t="n">
        <v>0</v>
      </c>
      <c r="M13088" t="n">
        <v>0</v>
      </c>
      <c r="O13088" t="n">
        <v>0</v>
      </c>
    </row>
    <row r="13089">
      <c r="A13089" s="8" t="n">
        <v>46234</v>
      </c>
      <c r="B13089" t="inlineStr">
        <is>
          <t>YX</t>
        </is>
      </c>
      <c r="C13089" s="9">
        <f>_xlfn.XLOOKUP(B13089,Carriers[Code],Carriers[Airline])</f>
        <v/>
      </c>
      <c r="D13089" t="n">
        <v>5789</v>
      </c>
      <c r="E13089" t="inlineStr">
        <is>
          <t>CVG</t>
        </is>
      </c>
      <c r="F13089" s="10" t="n">
        <v>1412</v>
      </c>
      <c r="G13089" t="inlineStr">
        <is>
          <t>1400-1459</t>
        </is>
      </c>
      <c r="H13089" s="9">
        <f>INT(F13089/100)</f>
        <v/>
      </c>
      <c r="I13089" t="n">
        <v>-7</v>
      </c>
      <c r="J13089" t="n">
        <v>0</v>
      </c>
      <c r="K13089" t="n">
        <v>-31</v>
      </c>
      <c r="L13089" t="n">
        <v>0</v>
      </c>
      <c r="M13089" t="n">
        <v>0</v>
      </c>
      <c r="O13089" t="n">
        <v>0</v>
      </c>
    </row>
    <row r="13090">
      <c r="A13090" s="8" t="n">
        <v>46234</v>
      </c>
      <c r="B13090" t="inlineStr">
        <is>
          <t>YX</t>
        </is>
      </c>
      <c r="C13090" s="9">
        <f>_xlfn.XLOOKUP(B13090,Carriers[Code],Carriers[Airline])</f>
        <v/>
      </c>
      <c r="D13090" t="n">
        <v>5837</v>
      </c>
      <c r="E13090" t="inlineStr">
        <is>
          <t>CLT</t>
        </is>
      </c>
      <c r="F13090" s="10" t="n">
        <v>1413</v>
      </c>
      <c r="G13090" t="inlineStr">
        <is>
          <t>1400-1459</t>
        </is>
      </c>
      <c r="H13090" s="9">
        <f>INT(F13090/100)</f>
        <v/>
      </c>
      <c r="I13090" t="n">
        <v>-3</v>
      </c>
      <c r="J13090" t="n">
        <v>0</v>
      </c>
      <c r="K13090" t="n">
        <v>-33</v>
      </c>
      <c r="L13090" t="n">
        <v>0</v>
      </c>
      <c r="M13090" t="n">
        <v>0</v>
      </c>
      <c r="O13090" t="n">
        <v>0</v>
      </c>
    </row>
    <row r="13091">
      <c r="A13091" s="8" t="n">
        <v>46234</v>
      </c>
      <c r="B13091" t="inlineStr">
        <is>
          <t>UA</t>
        </is>
      </c>
      <c r="C13091" s="9">
        <f>_xlfn.XLOOKUP(B13091,Carriers[Code],Carriers[Airline])</f>
        <v/>
      </c>
      <c r="D13091" t="n">
        <v>721</v>
      </c>
      <c r="E13091" t="inlineStr">
        <is>
          <t>IAD</t>
        </is>
      </c>
      <c r="F13091" s="10" t="n">
        <v>1415</v>
      </c>
      <c r="G13091" t="inlineStr">
        <is>
          <t>1400-1459</t>
        </is>
      </c>
      <c r="H13091" s="9">
        <f>INT(F13091/100)</f>
        <v/>
      </c>
      <c r="I13091" t="n">
        <v>-6</v>
      </c>
      <c r="J13091" t="n">
        <v>0</v>
      </c>
      <c r="K13091" t="n">
        <v>-19</v>
      </c>
      <c r="L13091" t="n">
        <v>0</v>
      </c>
      <c r="M13091" t="n">
        <v>0</v>
      </c>
      <c r="O13091" t="n">
        <v>0</v>
      </c>
    </row>
    <row r="13092">
      <c r="A13092" s="8" t="n">
        <v>46234</v>
      </c>
      <c r="B13092" t="inlineStr">
        <is>
          <t>WN</t>
        </is>
      </c>
      <c r="C13092" s="9">
        <f>_xlfn.XLOOKUP(B13092,Carriers[Code],Carriers[Airline])</f>
        <v/>
      </c>
      <c r="D13092" t="n">
        <v>743</v>
      </c>
      <c r="E13092" t="inlineStr">
        <is>
          <t>MCI</t>
        </is>
      </c>
      <c r="F13092" s="10" t="n">
        <v>1420</v>
      </c>
      <c r="G13092" t="inlineStr">
        <is>
          <t>1400-1459</t>
        </is>
      </c>
      <c r="H13092" s="9">
        <f>INT(F13092/100)</f>
        <v/>
      </c>
      <c r="I13092" t="n">
        <v>4</v>
      </c>
      <c r="J13092" t="n">
        <v>0</v>
      </c>
      <c r="K13092" t="n">
        <v>-8</v>
      </c>
      <c r="L13092" t="n">
        <v>0</v>
      </c>
      <c r="M13092" t="n">
        <v>0</v>
      </c>
      <c r="O13092" t="n">
        <v>0</v>
      </c>
    </row>
    <row r="13093">
      <c r="A13093" s="8" t="n">
        <v>46234</v>
      </c>
      <c r="B13093" t="inlineStr">
        <is>
          <t>YX</t>
        </is>
      </c>
      <c r="C13093" s="9">
        <f>_xlfn.XLOOKUP(B13093,Carriers[Code],Carriers[Airline])</f>
        <v/>
      </c>
      <c r="D13093" t="n">
        <v>5682</v>
      </c>
      <c r="E13093" t="inlineStr">
        <is>
          <t>DCA</t>
        </is>
      </c>
      <c r="F13093" s="10" t="n">
        <v>1420</v>
      </c>
      <c r="G13093" t="inlineStr">
        <is>
          <t>1400-1459</t>
        </is>
      </c>
      <c r="H13093" s="9">
        <f>INT(F13093/100)</f>
        <v/>
      </c>
      <c r="I13093" t="n">
        <v>-5</v>
      </c>
      <c r="J13093" t="n">
        <v>0</v>
      </c>
      <c r="K13093" t="n">
        <v>-28</v>
      </c>
      <c r="L13093" t="n">
        <v>0</v>
      </c>
      <c r="M13093" t="n">
        <v>0</v>
      </c>
      <c r="O13093" t="n">
        <v>0</v>
      </c>
    </row>
    <row r="13094">
      <c r="A13094" s="8" t="n">
        <v>46234</v>
      </c>
      <c r="B13094" t="inlineStr">
        <is>
          <t>B6</t>
        </is>
      </c>
      <c r="C13094" s="9">
        <f>_xlfn.XLOOKUP(B13094,Carriers[Code],Carriers[Airline])</f>
        <v/>
      </c>
      <c r="D13094" t="n">
        <v>639</v>
      </c>
      <c r="E13094" t="inlineStr">
        <is>
          <t>AUS</t>
        </is>
      </c>
      <c r="F13094" s="10" t="n">
        <v>1421</v>
      </c>
      <c r="G13094" t="inlineStr">
        <is>
          <t>1400-1459</t>
        </is>
      </c>
      <c r="H13094" s="9">
        <f>INT(F13094/100)</f>
        <v/>
      </c>
      <c r="I13094" t="n">
        <v>13</v>
      </c>
      <c r="J13094" t="n">
        <v>0</v>
      </c>
      <c r="K13094" t="n">
        <v>-7</v>
      </c>
      <c r="L13094" t="n">
        <v>0</v>
      </c>
      <c r="M13094" t="n">
        <v>0</v>
      </c>
      <c r="O13094" t="n">
        <v>0</v>
      </c>
    </row>
    <row r="13095">
      <c r="A13095" s="8" t="n">
        <v>46234</v>
      </c>
      <c r="B13095" t="inlineStr">
        <is>
          <t>AA</t>
        </is>
      </c>
      <c r="C13095" s="9">
        <f>_xlfn.XLOOKUP(B13095,Carriers[Code],Carriers[Airline])</f>
        <v/>
      </c>
      <c r="D13095" t="n">
        <v>1611</v>
      </c>
      <c r="E13095" t="inlineStr">
        <is>
          <t>CLT</t>
        </is>
      </c>
      <c r="F13095" s="10" t="n">
        <v>1426</v>
      </c>
      <c r="G13095" t="inlineStr">
        <is>
          <t>1400-1459</t>
        </is>
      </c>
      <c r="H13095" s="9">
        <f>INT(F13095/100)</f>
        <v/>
      </c>
      <c r="I13095" t="n">
        <v>-4</v>
      </c>
      <c r="J13095" t="n">
        <v>0</v>
      </c>
      <c r="K13095" t="n">
        <v>-28</v>
      </c>
      <c r="L13095" t="n">
        <v>0</v>
      </c>
      <c r="M13095" t="n">
        <v>0</v>
      </c>
      <c r="O13095" t="n">
        <v>0</v>
      </c>
    </row>
    <row r="13096">
      <c r="A13096" s="8" t="n">
        <v>46234</v>
      </c>
      <c r="B13096" t="inlineStr">
        <is>
          <t>AA</t>
        </is>
      </c>
      <c r="C13096" s="9">
        <f>_xlfn.XLOOKUP(B13096,Carriers[Code],Carriers[Airline])</f>
        <v/>
      </c>
      <c r="D13096" t="n">
        <v>820</v>
      </c>
      <c r="E13096" t="inlineStr">
        <is>
          <t>DFW</t>
        </is>
      </c>
      <c r="F13096" s="10" t="n">
        <v>1427</v>
      </c>
      <c r="G13096" t="inlineStr">
        <is>
          <t>1400-1459</t>
        </is>
      </c>
      <c r="H13096" s="9">
        <f>INT(F13096/100)</f>
        <v/>
      </c>
      <c r="I13096" t="n">
        <v>7</v>
      </c>
      <c r="J13096" t="n">
        <v>0</v>
      </c>
      <c r="K13096" t="n">
        <v>-30</v>
      </c>
      <c r="L13096" t="n">
        <v>0</v>
      </c>
      <c r="M13096" t="n">
        <v>0</v>
      </c>
      <c r="O13096" t="n">
        <v>0</v>
      </c>
    </row>
    <row r="13097">
      <c r="A13097" s="8" t="n">
        <v>46234</v>
      </c>
      <c r="B13097" t="inlineStr">
        <is>
          <t>B6</t>
        </is>
      </c>
      <c r="C13097" s="9">
        <f>_xlfn.XLOOKUP(B13097,Carriers[Code],Carriers[Airline])</f>
        <v/>
      </c>
      <c r="D13097" t="n">
        <v>933</v>
      </c>
      <c r="E13097" t="inlineStr">
        <is>
          <t>IAH</t>
        </is>
      </c>
      <c r="F13097" s="10" t="n">
        <v>1429</v>
      </c>
      <c r="G13097" t="inlineStr">
        <is>
          <t>1400-1459</t>
        </is>
      </c>
      <c r="H13097" s="9">
        <f>INT(F13097/100)</f>
        <v/>
      </c>
      <c r="I13097" t="n">
        <v>27</v>
      </c>
      <c r="J13097" t="n">
        <v>1</v>
      </c>
      <c r="K13097" t="n">
        <v>20</v>
      </c>
      <c r="L13097" t="n">
        <v>1</v>
      </c>
      <c r="M13097" t="n">
        <v>0</v>
      </c>
      <c r="O13097" t="n">
        <v>0</v>
      </c>
      <c r="P13097" t="n">
        <v>20</v>
      </c>
      <c r="Q13097" t="n">
        <v>0</v>
      </c>
      <c r="R13097" t="n">
        <v>0</v>
      </c>
      <c r="S13097" t="n">
        <v>0</v>
      </c>
      <c r="T13097" t="n">
        <v>0</v>
      </c>
    </row>
    <row r="13098">
      <c r="A13098" s="8" t="n">
        <v>46234</v>
      </c>
      <c r="B13098" t="inlineStr">
        <is>
          <t>UA</t>
        </is>
      </c>
      <c r="C13098" s="9">
        <f>_xlfn.XLOOKUP(B13098,Carriers[Code],Carriers[Airline])</f>
        <v/>
      </c>
      <c r="D13098" t="n">
        <v>1076</v>
      </c>
      <c r="E13098" t="inlineStr">
        <is>
          <t>EWR</t>
        </is>
      </c>
      <c r="F13098" s="10" t="n">
        <v>1430</v>
      </c>
      <c r="G13098" t="inlineStr">
        <is>
          <t>1400-1459</t>
        </is>
      </c>
      <c r="H13098" s="9">
        <f>INT(F13098/100)</f>
        <v/>
      </c>
      <c r="I13098" t="n">
        <v>3</v>
      </c>
      <c r="J13098" t="n">
        <v>0</v>
      </c>
      <c r="K13098" t="n">
        <v>-17</v>
      </c>
      <c r="L13098" t="n">
        <v>0</v>
      </c>
      <c r="M13098" t="n">
        <v>0</v>
      </c>
      <c r="O13098" t="n">
        <v>0</v>
      </c>
    </row>
    <row r="13099">
      <c r="A13099" s="8" t="n">
        <v>46234</v>
      </c>
      <c r="B13099" t="inlineStr">
        <is>
          <t>YX</t>
        </is>
      </c>
      <c r="C13099" s="9">
        <f>_xlfn.XLOOKUP(B13099,Carriers[Code],Carriers[Airline])</f>
        <v/>
      </c>
      <c r="D13099" t="n">
        <v>5653</v>
      </c>
      <c r="E13099" t="inlineStr">
        <is>
          <t>CMH</t>
        </is>
      </c>
      <c r="F13099" s="10" t="n">
        <v>1438</v>
      </c>
      <c r="G13099" t="inlineStr">
        <is>
          <t>1400-1459</t>
        </is>
      </c>
      <c r="H13099" s="9">
        <f>INT(F13099/100)</f>
        <v/>
      </c>
      <c r="I13099" t="n">
        <v>9</v>
      </c>
      <c r="J13099" t="n">
        <v>0</v>
      </c>
      <c r="K13099" t="n">
        <v>-23</v>
      </c>
      <c r="L13099" t="n">
        <v>0</v>
      </c>
      <c r="M13099" t="n">
        <v>0</v>
      </c>
      <c r="O13099" t="n">
        <v>0</v>
      </c>
    </row>
    <row r="13100">
      <c r="A13100" s="8" t="n">
        <v>46234</v>
      </c>
      <c r="B13100" t="inlineStr">
        <is>
          <t>DL</t>
        </is>
      </c>
      <c r="C13100" s="9">
        <f>_xlfn.XLOOKUP(B13100,Carriers[Code],Carriers[Airline])</f>
        <v/>
      </c>
      <c r="D13100" t="n">
        <v>2677</v>
      </c>
      <c r="E13100" t="inlineStr">
        <is>
          <t>BNA</t>
        </is>
      </c>
      <c r="F13100" s="10" t="n">
        <v>1440</v>
      </c>
      <c r="G13100" t="inlineStr">
        <is>
          <t>1400-1459</t>
        </is>
      </c>
      <c r="H13100" s="9">
        <f>INT(F13100/100)</f>
        <v/>
      </c>
      <c r="I13100" t="n">
        <v>7</v>
      </c>
      <c r="J13100" t="n">
        <v>0</v>
      </c>
      <c r="K13100" t="n">
        <v>-16</v>
      </c>
      <c r="L13100" t="n">
        <v>0</v>
      </c>
      <c r="M13100" t="n">
        <v>0</v>
      </c>
      <c r="O13100" t="n">
        <v>0</v>
      </c>
    </row>
    <row r="13101">
      <c r="A13101" s="8" t="n">
        <v>46234</v>
      </c>
      <c r="B13101" t="inlineStr">
        <is>
          <t>DL</t>
        </is>
      </c>
      <c r="C13101" s="9">
        <f>_xlfn.XLOOKUP(B13101,Carriers[Code],Carriers[Airline])</f>
        <v/>
      </c>
      <c r="D13101" t="n">
        <v>1127</v>
      </c>
      <c r="E13101" t="inlineStr">
        <is>
          <t>MSP</t>
        </is>
      </c>
      <c r="F13101" s="10" t="n">
        <v>1452</v>
      </c>
      <c r="G13101" t="inlineStr">
        <is>
          <t>1400-1459</t>
        </is>
      </c>
      <c r="H13101" s="9">
        <f>INT(F13101/100)</f>
        <v/>
      </c>
      <c r="I13101" t="n">
        <v>53</v>
      </c>
      <c r="J13101" t="n">
        <v>1</v>
      </c>
      <c r="K13101" t="n">
        <v>34</v>
      </c>
      <c r="L13101" t="n">
        <v>1</v>
      </c>
      <c r="M13101" t="n">
        <v>0</v>
      </c>
      <c r="O13101" t="n">
        <v>0</v>
      </c>
      <c r="P13101" t="n">
        <v>0</v>
      </c>
      <c r="Q13101" t="n">
        <v>0</v>
      </c>
      <c r="R13101" t="n">
        <v>30</v>
      </c>
      <c r="S13101" t="n">
        <v>0</v>
      </c>
      <c r="T13101" t="n">
        <v>4</v>
      </c>
    </row>
    <row r="13102">
      <c r="A13102" s="8" t="n">
        <v>46234</v>
      </c>
      <c r="B13102" t="inlineStr">
        <is>
          <t>YX</t>
        </is>
      </c>
      <c r="C13102" s="9">
        <f>_xlfn.XLOOKUP(B13102,Carriers[Code],Carriers[Airline])</f>
        <v/>
      </c>
      <c r="D13102" t="n">
        <v>5641</v>
      </c>
      <c r="E13102" t="inlineStr">
        <is>
          <t>CLE</t>
        </is>
      </c>
      <c r="F13102" s="10" t="n">
        <v>1454</v>
      </c>
      <c r="G13102" t="inlineStr">
        <is>
          <t>1400-1459</t>
        </is>
      </c>
      <c r="H13102" s="9">
        <f>INT(F13102/100)</f>
        <v/>
      </c>
      <c r="I13102" t="n">
        <v>-3</v>
      </c>
      <c r="J13102" t="n">
        <v>0</v>
      </c>
      <c r="K13102" t="n">
        <v>-22</v>
      </c>
      <c r="L13102" t="n">
        <v>0</v>
      </c>
      <c r="M13102" t="n">
        <v>0</v>
      </c>
      <c r="O13102" t="n">
        <v>0</v>
      </c>
    </row>
    <row r="13103">
      <c r="A13103" s="8" t="n">
        <v>46234</v>
      </c>
      <c r="B13103" t="inlineStr">
        <is>
          <t>YX</t>
        </is>
      </c>
      <c r="C13103" s="9">
        <f>_xlfn.XLOOKUP(B13103,Carriers[Code],Carriers[Airline])</f>
        <v/>
      </c>
      <c r="D13103" t="n">
        <v>5736</v>
      </c>
      <c r="E13103" t="inlineStr">
        <is>
          <t>LGA</t>
        </is>
      </c>
      <c r="F13103" s="10" t="n">
        <v>1500</v>
      </c>
      <c r="G13103" t="inlineStr">
        <is>
          <t>1500-1559</t>
        </is>
      </c>
      <c r="H13103" s="9">
        <f>INT(F13103/100)</f>
        <v/>
      </c>
      <c r="I13103" t="n">
        <v>-7</v>
      </c>
      <c r="J13103" t="n">
        <v>0</v>
      </c>
      <c r="K13103" t="n">
        <v>-23</v>
      </c>
      <c r="L13103" t="n">
        <v>0</v>
      </c>
      <c r="M13103" t="n">
        <v>0</v>
      </c>
      <c r="O13103" t="n">
        <v>0</v>
      </c>
    </row>
    <row r="13104">
      <c r="A13104" s="8" t="n">
        <v>46234</v>
      </c>
      <c r="B13104" t="inlineStr">
        <is>
          <t>AA</t>
        </is>
      </c>
      <c r="C13104" s="9">
        <f>_xlfn.XLOOKUP(B13104,Carriers[Code],Carriers[Airline])</f>
        <v/>
      </c>
      <c r="D13104" t="n">
        <v>2882</v>
      </c>
      <c r="E13104" t="inlineStr">
        <is>
          <t>PHL</t>
        </is>
      </c>
      <c r="F13104" s="10" t="n">
        <v>1503</v>
      </c>
      <c r="G13104" t="inlineStr">
        <is>
          <t>1500-1559</t>
        </is>
      </c>
      <c r="H13104" s="9">
        <f>INT(F13104/100)</f>
        <v/>
      </c>
      <c r="I13104" t="n">
        <v>-7</v>
      </c>
      <c r="J13104" t="n">
        <v>0</v>
      </c>
      <c r="K13104" t="n">
        <v>-15</v>
      </c>
      <c r="L13104" t="n">
        <v>0</v>
      </c>
      <c r="M13104" t="n">
        <v>0</v>
      </c>
      <c r="O13104" t="n">
        <v>0</v>
      </c>
    </row>
    <row r="13105">
      <c r="A13105" s="8" t="n">
        <v>46234</v>
      </c>
      <c r="B13105" t="inlineStr">
        <is>
          <t>DL</t>
        </is>
      </c>
      <c r="C13105" s="9">
        <f>_xlfn.XLOOKUP(B13105,Carriers[Code],Carriers[Airline])</f>
        <v/>
      </c>
      <c r="D13105" t="n">
        <v>638</v>
      </c>
      <c r="E13105" t="inlineStr">
        <is>
          <t>ATL</t>
        </is>
      </c>
      <c r="F13105" s="10" t="n">
        <v>1510</v>
      </c>
      <c r="G13105" t="inlineStr">
        <is>
          <t>1500-1559</t>
        </is>
      </c>
      <c r="H13105" s="9">
        <f>INT(F13105/100)</f>
        <v/>
      </c>
      <c r="I13105" t="n">
        <v>42</v>
      </c>
      <c r="J13105" t="n">
        <v>1</v>
      </c>
      <c r="K13105" t="n">
        <v>4</v>
      </c>
      <c r="L13105" t="n">
        <v>0</v>
      </c>
      <c r="M13105" t="n">
        <v>0</v>
      </c>
      <c r="O13105" t="n">
        <v>0</v>
      </c>
    </row>
    <row r="13106">
      <c r="A13106" s="8" t="n">
        <v>46234</v>
      </c>
      <c r="B13106" t="inlineStr">
        <is>
          <t>UA</t>
        </is>
      </c>
      <c r="C13106" s="9">
        <f>_xlfn.XLOOKUP(B13106,Carriers[Code],Carriers[Airline])</f>
        <v/>
      </c>
      <c r="D13106" t="n">
        <v>2297</v>
      </c>
      <c r="E13106" t="inlineStr">
        <is>
          <t>DEN</t>
        </is>
      </c>
      <c r="F13106" s="10" t="n">
        <v>1510</v>
      </c>
      <c r="G13106" t="inlineStr">
        <is>
          <t>1500-1559</t>
        </is>
      </c>
      <c r="H13106" s="9">
        <f>INT(F13106/100)</f>
        <v/>
      </c>
      <c r="I13106" t="n">
        <v>-7</v>
      </c>
      <c r="J13106" t="n">
        <v>0</v>
      </c>
      <c r="K13106" t="n">
        <v>-20</v>
      </c>
      <c r="L13106" t="n">
        <v>0</v>
      </c>
      <c r="M13106" t="n">
        <v>0</v>
      </c>
      <c r="O13106" t="n">
        <v>0</v>
      </c>
    </row>
    <row r="13107">
      <c r="A13107" s="8" t="n">
        <v>46234</v>
      </c>
      <c r="B13107" t="inlineStr">
        <is>
          <t>YX</t>
        </is>
      </c>
      <c r="C13107" s="9">
        <f>_xlfn.XLOOKUP(B13107,Carriers[Code],Carriers[Airline])</f>
        <v/>
      </c>
      <c r="D13107" t="n">
        <v>5706</v>
      </c>
      <c r="E13107" t="inlineStr">
        <is>
          <t>PHL</t>
        </is>
      </c>
      <c r="F13107" s="10" t="n">
        <v>1510</v>
      </c>
      <c r="G13107" t="inlineStr">
        <is>
          <t>1500-1559</t>
        </is>
      </c>
      <c r="H13107" s="9">
        <f>INT(F13107/100)</f>
        <v/>
      </c>
      <c r="I13107" t="n">
        <v>-4</v>
      </c>
      <c r="J13107" t="n">
        <v>0</v>
      </c>
      <c r="K13107" t="n">
        <v>-27</v>
      </c>
      <c r="L13107" t="n">
        <v>0</v>
      </c>
      <c r="M13107" t="n">
        <v>0</v>
      </c>
      <c r="O13107" t="n">
        <v>0</v>
      </c>
    </row>
    <row r="13108">
      <c r="A13108" s="8" t="n">
        <v>46234</v>
      </c>
      <c r="B13108" t="inlineStr">
        <is>
          <t>UA</t>
        </is>
      </c>
      <c r="C13108" s="9">
        <f>_xlfn.XLOOKUP(B13108,Carriers[Code],Carriers[Airline])</f>
        <v/>
      </c>
      <c r="D13108" t="n">
        <v>1475</v>
      </c>
      <c r="E13108" t="inlineStr">
        <is>
          <t>ORD</t>
        </is>
      </c>
      <c r="F13108" s="10" t="n">
        <v>1513</v>
      </c>
      <c r="G13108" t="inlineStr">
        <is>
          <t>1500-1559</t>
        </is>
      </c>
      <c r="H13108" s="9">
        <f>INT(F13108/100)</f>
        <v/>
      </c>
      <c r="I13108" t="n">
        <v>-4</v>
      </c>
      <c r="J13108" t="n">
        <v>0</v>
      </c>
      <c r="K13108" t="n">
        <v>-15</v>
      </c>
      <c r="L13108" t="n">
        <v>0</v>
      </c>
      <c r="M13108" t="n">
        <v>0</v>
      </c>
      <c r="O13108" t="n">
        <v>0</v>
      </c>
    </row>
    <row r="13109">
      <c r="A13109" s="8" t="n">
        <v>46234</v>
      </c>
      <c r="B13109" t="inlineStr">
        <is>
          <t>AA</t>
        </is>
      </c>
      <c r="C13109" s="9">
        <f>_xlfn.XLOOKUP(B13109,Carriers[Code],Carriers[Airline])</f>
        <v/>
      </c>
      <c r="D13109" t="n">
        <v>1565</v>
      </c>
      <c r="E13109" t="inlineStr">
        <is>
          <t>MIA</t>
        </is>
      </c>
      <c r="F13109" s="10" t="n">
        <v>1515</v>
      </c>
      <c r="G13109" t="inlineStr">
        <is>
          <t>1500-1559</t>
        </is>
      </c>
      <c r="H13109" s="9">
        <f>INT(F13109/100)</f>
        <v/>
      </c>
      <c r="I13109" t="n">
        <v>29</v>
      </c>
      <c r="J13109" t="n">
        <v>1</v>
      </c>
      <c r="K13109" t="n">
        <v>7</v>
      </c>
      <c r="L13109" t="n">
        <v>0</v>
      </c>
      <c r="M13109" t="n">
        <v>0</v>
      </c>
      <c r="O13109" t="n">
        <v>0</v>
      </c>
    </row>
    <row r="13110">
      <c r="A13110" s="8" t="n">
        <v>46234</v>
      </c>
      <c r="B13110" t="inlineStr">
        <is>
          <t>B6</t>
        </is>
      </c>
      <c r="C13110" s="9">
        <f>_xlfn.XLOOKUP(B13110,Carriers[Code],Carriers[Airline])</f>
        <v/>
      </c>
      <c r="D13110" t="n">
        <v>897</v>
      </c>
      <c r="E13110" t="inlineStr">
        <is>
          <t>ATL</t>
        </is>
      </c>
      <c r="F13110" s="10" t="n">
        <v>1515</v>
      </c>
      <c r="G13110" t="inlineStr">
        <is>
          <t>1500-1559</t>
        </is>
      </c>
      <c r="H13110" s="9">
        <f>INT(F13110/100)</f>
        <v/>
      </c>
      <c r="I13110" t="n">
        <v>1</v>
      </c>
      <c r="J13110" t="n">
        <v>0</v>
      </c>
      <c r="K13110" t="n">
        <v>-31</v>
      </c>
      <c r="L13110" t="n">
        <v>0</v>
      </c>
      <c r="M13110" t="n">
        <v>0</v>
      </c>
      <c r="O13110" t="n">
        <v>0</v>
      </c>
    </row>
    <row r="13111">
      <c r="A13111" s="8" t="n">
        <v>46234</v>
      </c>
      <c r="B13111" t="inlineStr">
        <is>
          <t>DL</t>
        </is>
      </c>
      <c r="C13111" s="9">
        <f>_xlfn.XLOOKUP(B13111,Carriers[Code],Carriers[Airline])</f>
        <v/>
      </c>
      <c r="D13111" t="n">
        <v>776</v>
      </c>
      <c r="E13111" t="inlineStr">
        <is>
          <t>MIA</t>
        </is>
      </c>
      <c r="F13111" s="10" t="n">
        <v>1515</v>
      </c>
      <c r="G13111" t="inlineStr">
        <is>
          <t>1500-1559</t>
        </is>
      </c>
      <c r="H13111" s="9">
        <f>INT(F13111/100)</f>
        <v/>
      </c>
      <c r="I13111" t="n">
        <v>-3</v>
      </c>
      <c r="J13111" t="n">
        <v>0</v>
      </c>
      <c r="K13111" t="n">
        <v>40</v>
      </c>
      <c r="L13111" t="n">
        <v>1</v>
      </c>
      <c r="M13111" t="n">
        <v>0</v>
      </c>
      <c r="O13111" t="n">
        <v>0</v>
      </c>
      <c r="P13111" t="n">
        <v>0</v>
      </c>
      <c r="Q13111" t="n">
        <v>0</v>
      </c>
      <c r="R13111" t="n">
        <v>40</v>
      </c>
      <c r="S13111" t="n">
        <v>0</v>
      </c>
      <c r="T13111" t="n">
        <v>0</v>
      </c>
    </row>
    <row r="13112">
      <c r="A13112" s="8" t="n">
        <v>46234</v>
      </c>
      <c r="B13112" t="inlineStr">
        <is>
          <t>YX</t>
        </is>
      </c>
      <c r="C13112" s="9">
        <f>_xlfn.XLOOKUP(B13112,Carriers[Code],Carriers[Airline])</f>
        <v/>
      </c>
      <c r="D13112" t="n">
        <v>4380</v>
      </c>
      <c r="E13112" t="inlineStr">
        <is>
          <t>DCA</t>
        </is>
      </c>
      <c r="F13112" s="10" t="n">
        <v>1519</v>
      </c>
      <c r="G13112" t="inlineStr">
        <is>
          <t>1500-1559</t>
        </is>
      </c>
      <c r="H13112" s="9">
        <f>INT(F13112/100)</f>
        <v/>
      </c>
      <c r="I13112" t="n">
        <v>14</v>
      </c>
      <c r="J13112" t="n">
        <v>0</v>
      </c>
      <c r="K13112" t="n">
        <v>5</v>
      </c>
      <c r="L13112" t="n">
        <v>0</v>
      </c>
      <c r="M13112" t="n">
        <v>0</v>
      </c>
      <c r="O13112" t="n">
        <v>0</v>
      </c>
    </row>
    <row r="13113">
      <c r="A13113" s="8" t="n">
        <v>46234</v>
      </c>
      <c r="B13113" t="inlineStr">
        <is>
          <t>AA</t>
        </is>
      </c>
      <c r="C13113" s="9">
        <f>_xlfn.XLOOKUP(B13113,Carriers[Code],Carriers[Airline])</f>
        <v/>
      </c>
      <c r="D13113" t="n">
        <v>1563</v>
      </c>
      <c r="E13113" t="inlineStr">
        <is>
          <t>ORD</t>
        </is>
      </c>
      <c r="F13113" s="10" t="n">
        <v>1520</v>
      </c>
      <c r="G13113" t="inlineStr">
        <is>
          <t>1500-1559</t>
        </is>
      </c>
      <c r="H13113" s="9">
        <f>INT(F13113/100)</f>
        <v/>
      </c>
      <c r="I13113" t="n">
        <v>78</v>
      </c>
      <c r="J13113" t="n">
        <v>1</v>
      </c>
      <c r="K13113" t="n">
        <v>72</v>
      </c>
      <c r="L13113" t="n">
        <v>1</v>
      </c>
      <c r="M13113" t="n">
        <v>0</v>
      </c>
      <c r="O13113" t="n">
        <v>0</v>
      </c>
      <c r="P13113" t="n">
        <v>41</v>
      </c>
      <c r="Q13113" t="n">
        <v>0</v>
      </c>
      <c r="R13113" t="n">
        <v>0</v>
      </c>
      <c r="S13113" t="n">
        <v>0</v>
      </c>
      <c r="T13113" t="n">
        <v>31</v>
      </c>
    </row>
    <row r="13114">
      <c r="A13114" s="8" t="n">
        <v>46234</v>
      </c>
      <c r="B13114" t="inlineStr">
        <is>
          <t>B6</t>
        </is>
      </c>
      <c r="C13114" s="9">
        <f>_xlfn.XLOOKUP(B13114,Carriers[Code],Carriers[Airline])</f>
        <v/>
      </c>
      <c r="D13114" t="n">
        <v>1941</v>
      </c>
      <c r="E13114" t="inlineStr">
        <is>
          <t>SRQ</t>
        </is>
      </c>
      <c r="F13114" s="10" t="n">
        <v>1525</v>
      </c>
      <c r="G13114" t="inlineStr">
        <is>
          <t>1500-1559</t>
        </is>
      </c>
      <c r="H13114" s="9">
        <f>INT(F13114/100)</f>
        <v/>
      </c>
      <c r="I13114" t="n">
        <v>-2</v>
      </c>
      <c r="J13114" t="n">
        <v>0</v>
      </c>
      <c r="K13114" t="n">
        <v>-32</v>
      </c>
      <c r="L13114" t="n">
        <v>0</v>
      </c>
      <c r="M13114" t="n">
        <v>0</v>
      </c>
      <c r="O13114" t="n">
        <v>0</v>
      </c>
    </row>
    <row r="13115">
      <c r="A13115" s="8" t="n">
        <v>46234</v>
      </c>
      <c r="B13115" t="inlineStr">
        <is>
          <t>AS</t>
        </is>
      </c>
      <c r="C13115" s="9">
        <f>_xlfn.XLOOKUP(B13115,Carriers[Code],Carriers[Airline])</f>
        <v/>
      </c>
      <c r="D13115" t="n">
        <v>1506</v>
      </c>
      <c r="E13115" t="inlineStr">
        <is>
          <t>SEA</t>
        </is>
      </c>
      <c r="F13115" s="10" t="n">
        <v>1526</v>
      </c>
      <c r="G13115" t="inlineStr">
        <is>
          <t>1500-1559</t>
        </is>
      </c>
      <c r="H13115" s="9">
        <f>INT(F13115/100)</f>
        <v/>
      </c>
      <c r="I13115" t="n">
        <v>11</v>
      </c>
      <c r="J13115" t="n">
        <v>0</v>
      </c>
      <c r="K13115" t="n">
        <v>-16</v>
      </c>
      <c r="L13115" t="n">
        <v>0</v>
      </c>
      <c r="M13115" t="n">
        <v>0</v>
      </c>
      <c r="O13115" t="n">
        <v>0</v>
      </c>
    </row>
    <row r="13116">
      <c r="A13116" s="8" t="n">
        <v>46234</v>
      </c>
      <c r="B13116" t="inlineStr">
        <is>
          <t>B6</t>
        </is>
      </c>
      <c r="C13116" s="9">
        <f>_xlfn.XLOOKUP(B13116,Carriers[Code],Carriers[Airline])</f>
        <v/>
      </c>
      <c r="D13116" t="n">
        <v>1813</v>
      </c>
      <c r="E13116" t="inlineStr">
        <is>
          <t>ORF</t>
        </is>
      </c>
      <c r="F13116" s="10" t="n">
        <v>1527</v>
      </c>
      <c r="G13116" t="inlineStr">
        <is>
          <t>1500-1559</t>
        </is>
      </c>
      <c r="H13116" s="9">
        <f>INT(F13116/100)</f>
        <v/>
      </c>
      <c r="I13116" t="n">
        <v>29</v>
      </c>
      <c r="J13116" t="n">
        <v>1</v>
      </c>
      <c r="K13116" t="n">
        <v>21</v>
      </c>
      <c r="L13116" t="n">
        <v>1</v>
      </c>
      <c r="M13116" t="n">
        <v>0</v>
      </c>
      <c r="O13116" t="n">
        <v>0</v>
      </c>
      <c r="P13116" t="n">
        <v>0</v>
      </c>
      <c r="Q13116" t="n">
        <v>0</v>
      </c>
      <c r="R13116" t="n">
        <v>0</v>
      </c>
      <c r="S13116" t="n">
        <v>0</v>
      </c>
      <c r="T13116" t="n">
        <v>21</v>
      </c>
    </row>
    <row r="13117">
      <c r="A13117" s="8" t="n">
        <v>46234</v>
      </c>
      <c r="B13117" t="inlineStr">
        <is>
          <t>DL</t>
        </is>
      </c>
      <c r="C13117" s="9">
        <f>_xlfn.XLOOKUP(B13117,Carriers[Code],Carriers[Airline])</f>
        <v/>
      </c>
      <c r="D13117" t="n">
        <v>2887</v>
      </c>
      <c r="E13117" t="inlineStr">
        <is>
          <t>MCO</t>
        </is>
      </c>
      <c r="F13117" s="10" t="n">
        <v>1527</v>
      </c>
      <c r="G13117" t="inlineStr">
        <is>
          <t>1500-1559</t>
        </is>
      </c>
      <c r="H13117" s="9">
        <f>INT(F13117/100)</f>
        <v/>
      </c>
      <c r="I13117" t="n">
        <v>28</v>
      </c>
      <c r="J13117" t="n">
        <v>1</v>
      </c>
      <c r="K13117" t="n">
        <v>-8</v>
      </c>
      <c r="L13117" t="n">
        <v>0</v>
      </c>
      <c r="M13117" t="n">
        <v>0</v>
      </c>
      <c r="O13117" t="n">
        <v>0</v>
      </c>
    </row>
    <row r="13118">
      <c r="A13118" s="8" t="n">
        <v>46234</v>
      </c>
      <c r="B13118" t="inlineStr">
        <is>
          <t>DL</t>
        </is>
      </c>
      <c r="C13118" s="9">
        <f>_xlfn.XLOOKUP(B13118,Carriers[Code],Carriers[Airline])</f>
        <v/>
      </c>
      <c r="D13118" t="n">
        <v>2196</v>
      </c>
      <c r="E13118" t="inlineStr">
        <is>
          <t>FLL</t>
        </is>
      </c>
      <c r="F13118" s="10" t="n">
        <v>1532</v>
      </c>
      <c r="G13118" t="inlineStr">
        <is>
          <t>1500-1559</t>
        </is>
      </c>
      <c r="H13118" s="9">
        <f>INT(F13118/100)</f>
        <v/>
      </c>
      <c r="I13118" t="n">
        <v>50</v>
      </c>
      <c r="J13118" t="n">
        <v>1</v>
      </c>
      <c r="K13118" t="n">
        <v>12</v>
      </c>
      <c r="L13118" t="n">
        <v>0</v>
      </c>
      <c r="M13118" t="n">
        <v>0</v>
      </c>
      <c r="O13118" t="n">
        <v>0</v>
      </c>
    </row>
    <row r="13119">
      <c r="A13119" s="8" t="n">
        <v>46234</v>
      </c>
      <c r="B13119" t="inlineStr">
        <is>
          <t>YX</t>
        </is>
      </c>
      <c r="C13119" s="9">
        <f>_xlfn.XLOOKUP(B13119,Carriers[Code],Carriers[Airline])</f>
        <v/>
      </c>
      <c r="D13119" t="n">
        <v>5657</v>
      </c>
      <c r="E13119" t="inlineStr">
        <is>
          <t>JAX</t>
        </is>
      </c>
      <c r="F13119" s="10" t="n">
        <v>1535</v>
      </c>
      <c r="G13119" t="inlineStr">
        <is>
          <t>1500-1559</t>
        </is>
      </c>
      <c r="H13119" s="9">
        <f>INT(F13119/100)</f>
        <v/>
      </c>
      <c r="I13119" t="n">
        <v>54</v>
      </c>
      <c r="J13119" t="n">
        <v>1</v>
      </c>
      <c r="K13119" t="n">
        <v>41</v>
      </c>
      <c r="L13119" t="n">
        <v>1</v>
      </c>
      <c r="M13119" t="n">
        <v>0</v>
      </c>
      <c r="O13119" t="n">
        <v>0</v>
      </c>
      <c r="P13119" t="n">
        <v>37</v>
      </c>
      <c r="Q13119" t="n">
        <v>0</v>
      </c>
      <c r="R13119" t="n">
        <v>0</v>
      </c>
      <c r="S13119" t="n">
        <v>0</v>
      </c>
      <c r="T13119" t="n">
        <v>4</v>
      </c>
    </row>
    <row r="13120">
      <c r="A13120" s="8" t="n">
        <v>46234</v>
      </c>
      <c r="B13120" t="inlineStr">
        <is>
          <t>B6</t>
        </is>
      </c>
      <c r="C13120" s="9">
        <f>_xlfn.XLOOKUP(B13120,Carriers[Code],Carriers[Airline])</f>
        <v/>
      </c>
      <c r="D13120" t="n">
        <v>2321</v>
      </c>
      <c r="E13120" t="inlineStr">
        <is>
          <t>PBI</t>
        </is>
      </c>
      <c r="F13120" s="10" t="n">
        <v>1539</v>
      </c>
      <c r="G13120" t="inlineStr">
        <is>
          <t>1500-1559</t>
        </is>
      </c>
      <c r="H13120" s="9">
        <f>INT(F13120/100)</f>
        <v/>
      </c>
      <c r="I13120" t="n">
        <v>12</v>
      </c>
      <c r="J13120" t="n">
        <v>0</v>
      </c>
      <c r="K13120" t="n">
        <v>-20</v>
      </c>
      <c r="L13120" t="n">
        <v>0</v>
      </c>
      <c r="M13120" t="n">
        <v>0</v>
      </c>
      <c r="O13120" t="n">
        <v>0</v>
      </c>
    </row>
    <row r="13121">
      <c r="A13121" s="8" t="n">
        <v>46234</v>
      </c>
      <c r="B13121" t="inlineStr">
        <is>
          <t>B6</t>
        </is>
      </c>
      <c r="C13121" s="9">
        <f>_xlfn.XLOOKUP(B13121,Carriers[Code],Carriers[Airline])</f>
        <v/>
      </c>
      <c r="D13121" t="n">
        <v>781</v>
      </c>
      <c r="E13121" t="inlineStr">
        <is>
          <t>RIC</t>
        </is>
      </c>
      <c r="F13121" s="10" t="n">
        <v>1540</v>
      </c>
      <c r="G13121" t="inlineStr">
        <is>
          <t>1500-1559</t>
        </is>
      </c>
      <c r="H13121" s="9">
        <f>INT(F13121/100)</f>
        <v/>
      </c>
      <c r="I13121" t="n">
        <v>-4</v>
      </c>
      <c r="J13121" t="n">
        <v>0</v>
      </c>
      <c r="K13121" t="n">
        <v>-19</v>
      </c>
      <c r="L13121" t="n">
        <v>0</v>
      </c>
      <c r="M13121" t="n">
        <v>0</v>
      </c>
      <c r="O13121" t="n">
        <v>0</v>
      </c>
    </row>
    <row r="13122">
      <c r="A13122" s="8" t="n">
        <v>46234</v>
      </c>
      <c r="B13122" t="inlineStr">
        <is>
          <t>DL</t>
        </is>
      </c>
      <c r="C13122" s="9">
        <f>_xlfn.XLOOKUP(B13122,Carriers[Code],Carriers[Airline])</f>
        <v/>
      </c>
      <c r="D13122" t="n">
        <v>2889</v>
      </c>
      <c r="E13122" t="inlineStr">
        <is>
          <t>SEA</t>
        </is>
      </c>
      <c r="F13122" s="10" t="n">
        <v>1540</v>
      </c>
      <c r="G13122" t="inlineStr">
        <is>
          <t>1500-1559</t>
        </is>
      </c>
      <c r="H13122" s="9">
        <f>INT(F13122/100)</f>
        <v/>
      </c>
      <c r="I13122" t="n">
        <v>21</v>
      </c>
      <c r="J13122" t="n">
        <v>1</v>
      </c>
      <c r="K13122" t="n">
        <v>-10</v>
      </c>
      <c r="L13122" t="n">
        <v>0</v>
      </c>
      <c r="M13122" t="n">
        <v>0</v>
      </c>
      <c r="O13122" t="n">
        <v>0</v>
      </c>
    </row>
    <row r="13123">
      <c r="A13123" s="8" t="n">
        <v>46234</v>
      </c>
      <c r="B13123" t="inlineStr">
        <is>
          <t>YX</t>
        </is>
      </c>
      <c r="C13123" s="9">
        <f>_xlfn.XLOOKUP(B13123,Carriers[Code],Carriers[Airline])</f>
        <v/>
      </c>
      <c r="D13123" t="n">
        <v>5689</v>
      </c>
      <c r="E13123" t="inlineStr">
        <is>
          <t>DCA</t>
        </is>
      </c>
      <c r="F13123" s="10" t="n">
        <v>1545</v>
      </c>
      <c r="G13123" t="inlineStr">
        <is>
          <t>1500-1559</t>
        </is>
      </c>
      <c r="H13123" s="9">
        <f>INT(F13123/100)</f>
        <v/>
      </c>
      <c r="I13123" t="n">
        <v>70</v>
      </c>
      <c r="J13123" t="n">
        <v>1</v>
      </c>
      <c r="K13123" t="n">
        <v>45</v>
      </c>
      <c r="L13123" t="n">
        <v>1</v>
      </c>
      <c r="M13123" t="n">
        <v>0</v>
      </c>
      <c r="O13123" t="n">
        <v>0</v>
      </c>
      <c r="P13123" t="n">
        <v>45</v>
      </c>
      <c r="Q13123" t="n">
        <v>0</v>
      </c>
      <c r="R13123" t="n">
        <v>0</v>
      </c>
      <c r="S13123" t="n">
        <v>0</v>
      </c>
      <c r="T13123" t="n">
        <v>0</v>
      </c>
    </row>
    <row r="13124">
      <c r="A13124" s="8" t="n">
        <v>46234</v>
      </c>
      <c r="B13124" t="inlineStr">
        <is>
          <t>B6</t>
        </is>
      </c>
      <c r="C13124" s="9">
        <f>_xlfn.XLOOKUP(B13124,Carriers[Code],Carriers[Airline])</f>
        <v/>
      </c>
      <c r="D13124" t="n">
        <v>233</v>
      </c>
      <c r="E13124" t="inlineStr">
        <is>
          <t>SFO</t>
        </is>
      </c>
      <c r="F13124" s="10" t="n">
        <v>1550</v>
      </c>
      <c r="G13124" t="inlineStr">
        <is>
          <t>1500-1559</t>
        </is>
      </c>
      <c r="H13124" s="9">
        <f>INT(F13124/100)</f>
        <v/>
      </c>
      <c r="I13124" t="n">
        <v>4</v>
      </c>
      <c r="J13124" t="n">
        <v>0</v>
      </c>
      <c r="K13124" t="n">
        <v>-27</v>
      </c>
      <c r="L13124" t="n">
        <v>0</v>
      </c>
      <c r="M13124" t="n">
        <v>0</v>
      </c>
      <c r="O13124" t="n">
        <v>0</v>
      </c>
    </row>
    <row r="13125">
      <c r="A13125" s="8" t="n">
        <v>46234</v>
      </c>
      <c r="B13125" t="inlineStr">
        <is>
          <t>YX</t>
        </is>
      </c>
      <c r="C13125" s="9">
        <f>_xlfn.XLOOKUP(B13125,Carriers[Code],Carriers[Airline])</f>
        <v/>
      </c>
      <c r="D13125" t="n">
        <v>5644</v>
      </c>
      <c r="E13125" t="inlineStr">
        <is>
          <t>BWI</t>
        </is>
      </c>
      <c r="F13125" s="10" t="n">
        <v>1550</v>
      </c>
      <c r="G13125" t="inlineStr">
        <is>
          <t>1500-1559</t>
        </is>
      </c>
      <c r="H13125" s="9">
        <f>INT(F13125/100)</f>
        <v/>
      </c>
      <c r="I13125" t="n">
        <v>3</v>
      </c>
      <c r="J13125" t="n">
        <v>0</v>
      </c>
      <c r="K13125" t="n">
        <v>-5</v>
      </c>
      <c r="L13125" t="n">
        <v>0</v>
      </c>
      <c r="M13125" t="n">
        <v>0</v>
      </c>
      <c r="O13125" t="n">
        <v>0</v>
      </c>
    </row>
    <row r="13126">
      <c r="A13126" s="8" t="n">
        <v>46234</v>
      </c>
      <c r="B13126" t="inlineStr">
        <is>
          <t>UA</t>
        </is>
      </c>
      <c r="C13126" s="9">
        <f>_xlfn.XLOOKUP(B13126,Carriers[Code],Carriers[Airline])</f>
        <v/>
      </c>
      <c r="D13126" t="n">
        <v>1183</v>
      </c>
      <c r="E13126" t="inlineStr">
        <is>
          <t>IAH</t>
        </is>
      </c>
      <c r="F13126" s="10" t="n">
        <v>1554</v>
      </c>
      <c r="G13126" t="inlineStr">
        <is>
          <t>1500-1559</t>
        </is>
      </c>
      <c r="H13126" s="9">
        <f>INT(F13126/100)</f>
        <v/>
      </c>
      <c r="I13126" t="n">
        <v>-6</v>
      </c>
      <c r="J13126" t="n">
        <v>0</v>
      </c>
      <c r="K13126" t="n">
        <v>-11</v>
      </c>
      <c r="L13126" t="n">
        <v>0</v>
      </c>
      <c r="M13126" t="n">
        <v>0</v>
      </c>
      <c r="O13126" t="n">
        <v>0</v>
      </c>
    </row>
    <row r="13127">
      <c r="A13127" s="8" t="n">
        <v>46234</v>
      </c>
      <c r="B13127" t="inlineStr">
        <is>
          <t>B6</t>
        </is>
      </c>
      <c r="C13127" s="9">
        <f>_xlfn.XLOOKUP(B13127,Carriers[Code],Carriers[Airline])</f>
        <v/>
      </c>
      <c r="D13127" t="n">
        <v>487</v>
      </c>
      <c r="E13127" t="inlineStr">
        <is>
          <t>LAX</t>
        </is>
      </c>
      <c r="F13127" s="10" t="n">
        <v>1555</v>
      </c>
      <c r="G13127" t="inlineStr">
        <is>
          <t>1500-1559</t>
        </is>
      </c>
      <c r="H13127" s="9">
        <f>INT(F13127/100)</f>
        <v/>
      </c>
      <c r="I13127" t="n">
        <v>-5</v>
      </c>
      <c r="J13127" t="n">
        <v>0</v>
      </c>
      <c r="K13127" t="n">
        <v>-17</v>
      </c>
      <c r="L13127" t="n">
        <v>0</v>
      </c>
      <c r="M13127" t="n">
        <v>0</v>
      </c>
      <c r="O13127" t="n">
        <v>0</v>
      </c>
    </row>
    <row r="13128">
      <c r="A13128" s="8" t="n">
        <v>46234</v>
      </c>
      <c r="B13128" t="inlineStr">
        <is>
          <t>WN</t>
        </is>
      </c>
      <c r="C13128" s="9">
        <f>_xlfn.XLOOKUP(B13128,Carriers[Code],Carriers[Airline])</f>
        <v/>
      </c>
      <c r="D13128" t="n">
        <v>1053</v>
      </c>
      <c r="E13128" t="inlineStr">
        <is>
          <t>BWI</t>
        </is>
      </c>
      <c r="F13128" s="10" t="n">
        <v>1555</v>
      </c>
      <c r="G13128" t="inlineStr">
        <is>
          <t>1500-1559</t>
        </is>
      </c>
      <c r="H13128" s="9">
        <f>INT(F13128/100)</f>
        <v/>
      </c>
      <c r="I13128" t="n">
        <v>63</v>
      </c>
      <c r="J13128" t="n">
        <v>1</v>
      </c>
      <c r="K13128" t="n">
        <v>51</v>
      </c>
      <c r="L13128" t="n">
        <v>1</v>
      </c>
      <c r="M13128" t="n">
        <v>0</v>
      </c>
      <c r="O13128" t="n">
        <v>0</v>
      </c>
      <c r="P13128" t="n">
        <v>9</v>
      </c>
      <c r="Q13128" t="n">
        <v>0</v>
      </c>
      <c r="R13128" t="n">
        <v>0</v>
      </c>
      <c r="S13128" t="n">
        <v>0</v>
      </c>
      <c r="T13128" t="n">
        <v>42</v>
      </c>
    </row>
    <row r="13129">
      <c r="A13129" s="8" t="n">
        <v>46234</v>
      </c>
      <c r="B13129" t="inlineStr">
        <is>
          <t>YX</t>
        </is>
      </c>
      <c r="C13129" s="9">
        <f>_xlfn.XLOOKUP(B13129,Carriers[Code],Carriers[Airline])</f>
        <v/>
      </c>
      <c r="D13129" t="n">
        <v>5726</v>
      </c>
      <c r="E13129" t="inlineStr">
        <is>
          <t>LGA</t>
        </is>
      </c>
      <c r="F13129" s="10" t="n">
        <v>1600</v>
      </c>
      <c r="G13129" t="inlineStr">
        <is>
          <t>1600-1659</t>
        </is>
      </c>
      <c r="H13129" s="9">
        <f>INT(F13129/100)</f>
        <v/>
      </c>
      <c r="I13129" t="n">
        <v>0</v>
      </c>
      <c r="J13129" t="n">
        <v>0</v>
      </c>
      <c r="K13129" t="n">
        <v>-7</v>
      </c>
      <c r="L13129" t="n">
        <v>0</v>
      </c>
      <c r="M13129" t="n">
        <v>0</v>
      </c>
      <c r="O13129" t="n">
        <v>0</v>
      </c>
    </row>
    <row r="13130">
      <c r="A13130" s="8" t="n">
        <v>46234</v>
      </c>
      <c r="B13130" t="inlineStr">
        <is>
          <t>DL</t>
        </is>
      </c>
      <c r="C13130" s="9">
        <f>_xlfn.XLOOKUP(B13130,Carriers[Code],Carriers[Airline])</f>
        <v/>
      </c>
      <c r="D13130" t="n">
        <v>1439</v>
      </c>
      <c r="E13130" t="inlineStr">
        <is>
          <t>TPA</t>
        </is>
      </c>
      <c r="F13130" s="10" t="n">
        <v>1605</v>
      </c>
      <c r="G13130" t="inlineStr">
        <is>
          <t>1600-1659</t>
        </is>
      </c>
      <c r="H13130" s="9">
        <f>INT(F13130/100)</f>
        <v/>
      </c>
      <c r="I13130" t="n">
        <v>-3</v>
      </c>
      <c r="J13130" t="n">
        <v>0</v>
      </c>
      <c r="K13130" t="n">
        <v>-43</v>
      </c>
      <c r="L13130" t="n">
        <v>0</v>
      </c>
      <c r="M13130" t="n">
        <v>0</v>
      </c>
      <c r="O13130" t="n">
        <v>0</v>
      </c>
    </row>
    <row r="13131">
      <c r="A13131" s="8" t="n">
        <v>46234</v>
      </c>
      <c r="B13131" t="inlineStr">
        <is>
          <t>AA</t>
        </is>
      </c>
      <c r="C13131" s="9">
        <f>_xlfn.XLOOKUP(B13131,Carriers[Code],Carriers[Airline])</f>
        <v/>
      </c>
      <c r="D13131" t="n">
        <v>1595</v>
      </c>
      <c r="E13131" t="inlineStr">
        <is>
          <t>DFW</t>
        </is>
      </c>
      <c r="F13131" s="10" t="n">
        <v>1606</v>
      </c>
      <c r="G13131" t="inlineStr">
        <is>
          <t>1600-1659</t>
        </is>
      </c>
      <c r="H13131" s="9">
        <f>INT(F13131/100)</f>
        <v/>
      </c>
      <c r="I13131" t="n">
        <v>7</v>
      </c>
      <c r="J13131" t="n">
        <v>0</v>
      </c>
      <c r="K13131" t="n">
        <v>-27</v>
      </c>
      <c r="L13131" t="n">
        <v>0</v>
      </c>
      <c r="M13131" t="n">
        <v>0</v>
      </c>
      <c r="O13131" t="n">
        <v>0</v>
      </c>
    </row>
    <row r="13132">
      <c r="A13132" s="8" t="n">
        <v>46234</v>
      </c>
      <c r="B13132" t="inlineStr">
        <is>
          <t>DL</t>
        </is>
      </c>
      <c r="C13132" s="9">
        <f>_xlfn.XLOOKUP(B13132,Carriers[Code],Carriers[Airline])</f>
        <v/>
      </c>
      <c r="D13132" t="n">
        <v>314</v>
      </c>
      <c r="E13132" t="inlineStr">
        <is>
          <t>MCI</t>
        </is>
      </c>
      <c r="F13132" s="10" t="n">
        <v>1610</v>
      </c>
      <c r="G13132" t="inlineStr">
        <is>
          <t>1600-1659</t>
        </is>
      </c>
      <c r="H13132" s="9">
        <f>INT(F13132/100)</f>
        <v/>
      </c>
      <c r="I13132" t="n">
        <v>-9</v>
      </c>
      <c r="J13132" t="n">
        <v>0</v>
      </c>
      <c r="K13132" t="n">
        <v>-27</v>
      </c>
      <c r="L13132" t="n">
        <v>0</v>
      </c>
      <c r="M13132" t="n">
        <v>0</v>
      </c>
      <c r="O13132" t="n">
        <v>0</v>
      </c>
    </row>
    <row r="13133">
      <c r="A13133" s="8" t="n">
        <v>46234</v>
      </c>
      <c r="B13133" t="inlineStr">
        <is>
          <t>YX</t>
        </is>
      </c>
      <c r="C13133" s="9">
        <f>_xlfn.XLOOKUP(B13133,Carriers[Code],Carriers[Airline])</f>
        <v/>
      </c>
      <c r="D13133" t="n">
        <v>5665</v>
      </c>
      <c r="E13133" t="inlineStr">
        <is>
          <t>RIC</t>
        </is>
      </c>
      <c r="F13133" s="10" t="n">
        <v>1610</v>
      </c>
      <c r="G13133" t="inlineStr">
        <is>
          <t>1600-1659</t>
        </is>
      </c>
      <c r="H13133" s="9">
        <f>INT(F13133/100)</f>
        <v/>
      </c>
      <c r="I13133" t="n">
        <v>7</v>
      </c>
      <c r="J13133" t="n">
        <v>0</v>
      </c>
      <c r="K13133" t="n">
        <v>-23</v>
      </c>
      <c r="L13133" t="n">
        <v>0</v>
      </c>
      <c r="M13133" t="n">
        <v>0</v>
      </c>
      <c r="O13133" t="n">
        <v>0</v>
      </c>
    </row>
    <row r="13134">
      <c r="A13134" s="8" t="n">
        <v>46234</v>
      </c>
      <c r="B13134" t="inlineStr">
        <is>
          <t>B6</t>
        </is>
      </c>
      <c r="C13134" s="9">
        <f>_xlfn.XLOOKUP(B13134,Carriers[Code],Carriers[Airline])</f>
        <v/>
      </c>
      <c r="D13134" t="n">
        <v>1237</v>
      </c>
      <c r="E13134" t="inlineStr">
        <is>
          <t>DTW</t>
        </is>
      </c>
      <c r="F13134" s="10" t="n">
        <v>1612</v>
      </c>
      <c r="G13134" t="inlineStr">
        <is>
          <t>1600-1659</t>
        </is>
      </c>
      <c r="H13134" s="9">
        <f>INT(F13134/100)</f>
        <v/>
      </c>
      <c r="I13134" t="n">
        <v>55</v>
      </c>
      <c r="J13134" t="n">
        <v>1</v>
      </c>
      <c r="K13134" t="n">
        <v>34</v>
      </c>
      <c r="L13134" t="n">
        <v>1</v>
      </c>
      <c r="M13134" t="n">
        <v>0</v>
      </c>
      <c r="O13134" t="n">
        <v>0</v>
      </c>
      <c r="P13134" t="n">
        <v>1</v>
      </c>
      <c r="Q13134" t="n">
        <v>0</v>
      </c>
      <c r="R13134" t="n">
        <v>0</v>
      </c>
      <c r="S13134" t="n">
        <v>0</v>
      </c>
      <c r="T13134" t="n">
        <v>33</v>
      </c>
    </row>
    <row r="13135">
      <c r="A13135" s="8" t="n">
        <v>46234</v>
      </c>
      <c r="B13135" t="inlineStr">
        <is>
          <t>B6</t>
        </is>
      </c>
      <c r="C13135" s="9">
        <f>_xlfn.XLOOKUP(B13135,Carriers[Code],Carriers[Airline])</f>
        <v/>
      </c>
      <c r="D13135" t="n">
        <v>1355</v>
      </c>
      <c r="E13135" t="inlineStr">
        <is>
          <t>DCA</t>
        </is>
      </c>
      <c r="F13135" s="10" t="n">
        <v>1614</v>
      </c>
      <c r="G13135" t="inlineStr">
        <is>
          <t>1600-1659</t>
        </is>
      </c>
      <c r="H13135" s="9">
        <f>INT(F13135/100)</f>
        <v/>
      </c>
      <c r="I13135" t="n">
        <v>95</v>
      </c>
      <c r="J13135" t="n">
        <v>1</v>
      </c>
      <c r="K13135" t="n">
        <v>89</v>
      </c>
      <c r="L13135" t="n">
        <v>1</v>
      </c>
      <c r="M13135" t="n">
        <v>0</v>
      </c>
      <c r="O13135" t="n">
        <v>0</v>
      </c>
      <c r="P13135" t="n">
        <v>89</v>
      </c>
      <c r="Q13135" t="n">
        <v>0</v>
      </c>
      <c r="R13135" t="n">
        <v>0</v>
      </c>
      <c r="S13135" t="n">
        <v>0</v>
      </c>
      <c r="T13135" t="n">
        <v>0</v>
      </c>
    </row>
    <row r="13136">
      <c r="A13136" s="8" t="n">
        <v>46234</v>
      </c>
      <c r="B13136" t="inlineStr">
        <is>
          <t>DL</t>
        </is>
      </c>
      <c r="C13136" s="9">
        <f>_xlfn.XLOOKUP(B13136,Carriers[Code],Carriers[Airline])</f>
        <v/>
      </c>
      <c r="D13136" t="n">
        <v>2646</v>
      </c>
      <c r="E13136" t="inlineStr">
        <is>
          <t>ORD</t>
        </is>
      </c>
      <c r="F13136" s="10" t="n">
        <v>1615</v>
      </c>
      <c r="G13136" t="inlineStr">
        <is>
          <t>1600-1659</t>
        </is>
      </c>
      <c r="H13136" s="9">
        <f>INT(F13136/100)</f>
        <v/>
      </c>
      <c r="I13136" t="n">
        <v>11</v>
      </c>
      <c r="J13136" t="n">
        <v>0</v>
      </c>
      <c r="K13136" t="n">
        <v>-4</v>
      </c>
      <c r="L13136" t="n">
        <v>0</v>
      </c>
      <c r="M13136" t="n">
        <v>0</v>
      </c>
      <c r="O13136" t="n">
        <v>0</v>
      </c>
    </row>
    <row r="13137">
      <c r="A13137" s="8" t="n">
        <v>46234</v>
      </c>
      <c r="B13137" t="inlineStr">
        <is>
          <t>UA</t>
        </is>
      </c>
      <c r="C13137" s="9">
        <f>_xlfn.XLOOKUP(B13137,Carriers[Code],Carriers[Airline])</f>
        <v/>
      </c>
      <c r="D13137" t="n">
        <v>512</v>
      </c>
      <c r="E13137" t="inlineStr">
        <is>
          <t>SFO</t>
        </is>
      </c>
      <c r="F13137" s="10" t="n">
        <v>1615</v>
      </c>
      <c r="G13137" t="inlineStr">
        <is>
          <t>1600-1659</t>
        </is>
      </c>
      <c r="H13137" s="9">
        <f>INT(F13137/100)</f>
        <v/>
      </c>
      <c r="I13137" t="n">
        <v>-1</v>
      </c>
      <c r="J13137" t="n">
        <v>0</v>
      </c>
      <c r="K13137" t="n">
        <v>-33</v>
      </c>
      <c r="L13137" t="n">
        <v>0</v>
      </c>
      <c r="M13137" t="n">
        <v>0</v>
      </c>
      <c r="O13137" t="n">
        <v>0</v>
      </c>
    </row>
    <row r="13138">
      <c r="A13138" s="8" t="n">
        <v>46234</v>
      </c>
      <c r="B13138" t="inlineStr">
        <is>
          <t>YX</t>
        </is>
      </c>
      <c r="C13138" s="9">
        <f>_xlfn.XLOOKUP(B13138,Carriers[Code],Carriers[Airline])</f>
        <v/>
      </c>
      <c r="D13138" t="n">
        <v>5680</v>
      </c>
      <c r="E13138" t="inlineStr">
        <is>
          <t>PIT</t>
        </is>
      </c>
      <c r="F13138" s="10" t="n">
        <v>1615</v>
      </c>
      <c r="G13138" t="inlineStr">
        <is>
          <t>1600-1659</t>
        </is>
      </c>
      <c r="H13138" s="9">
        <f>INT(F13138/100)</f>
        <v/>
      </c>
      <c r="I13138" t="n">
        <v>23</v>
      </c>
      <c r="J13138" t="n">
        <v>1</v>
      </c>
      <c r="K13138" t="n">
        <v>2</v>
      </c>
      <c r="L13138" t="n">
        <v>0</v>
      </c>
      <c r="M13138" t="n">
        <v>0</v>
      </c>
      <c r="O13138" t="n">
        <v>0</v>
      </c>
    </row>
    <row r="13139">
      <c r="A13139" s="8" t="n">
        <v>46234</v>
      </c>
      <c r="B13139" t="inlineStr">
        <is>
          <t>B6</t>
        </is>
      </c>
      <c r="C13139" s="9">
        <f>_xlfn.XLOOKUP(B13139,Carriers[Code],Carriers[Airline])</f>
        <v/>
      </c>
      <c r="D13139" t="n">
        <v>391</v>
      </c>
      <c r="E13139" t="inlineStr">
        <is>
          <t>TPA</t>
        </is>
      </c>
      <c r="F13139" s="10" t="n">
        <v>1619</v>
      </c>
      <c r="G13139" t="inlineStr">
        <is>
          <t>1600-1659</t>
        </is>
      </c>
      <c r="H13139" s="9">
        <f>INT(F13139/100)</f>
        <v/>
      </c>
      <c r="I13139" t="n">
        <v>100</v>
      </c>
      <c r="J13139" t="n">
        <v>1</v>
      </c>
      <c r="K13139" t="n">
        <v>69</v>
      </c>
      <c r="L13139" t="n">
        <v>1</v>
      </c>
      <c r="M13139" t="n">
        <v>0</v>
      </c>
      <c r="O13139" t="n">
        <v>0</v>
      </c>
      <c r="P13139" t="n">
        <v>24</v>
      </c>
      <c r="Q13139" t="n">
        <v>0</v>
      </c>
      <c r="R13139" t="n">
        <v>0</v>
      </c>
      <c r="S13139" t="n">
        <v>0</v>
      </c>
      <c r="T13139" t="n">
        <v>45</v>
      </c>
    </row>
    <row r="13140">
      <c r="A13140" s="8" t="n">
        <v>46234</v>
      </c>
      <c r="B13140" t="inlineStr">
        <is>
          <t>YX</t>
        </is>
      </c>
      <c r="C13140" s="9">
        <f>_xlfn.XLOOKUP(B13140,Carriers[Code],Carriers[Airline])</f>
        <v/>
      </c>
      <c r="D13140" t="n">
        <v>4709</v>
      </c>
      <c r="E13140" t="inlineStr">
        <is>
          <t>ROC</t>
        </is>
      </c>
      <c r="F13140" s="10" t="n">
        <v>1619</v>
      </c>
      <c r="G13140" t="inlineStr">
        <is>
          <t>1600-1659</t>
        </is>
      </c>
      <c r="H13140" s="9">
        <f>INT(F13140/100)</f>
        <v/>
      </c>
      <c r="I13140" t="n">
        <v>-10</v>
      </c>
      <c r="J13140" t="n">
        <v>0</v>
      </c>
      <c r="K13140" t="n">
        <v>-37</v>
      </c>
      <c r="L13140" t="n">
        <v>0</v>
      </c>
      <c r="M13140" t="n">
        <v>0</v>
      </c>
      <c r="O13140" t="n">
        <v>0</v>
      </c>
    </row>
    <row r="13141">
      <c r="A13141" s="8" t="n">
        <v>46234</v>
      </c>
      <c r="B13141" t="inlineStr">
        <is>
          <t>B6</t>
        </is>
      </c>
      <c r="C13141" s="9">
        <f>_xlfn.XLOOKUP(B13141,Carriers[Code],Carriers[Airline])</f>
        <v/>
      </c>
      <c r="D13141" t="n">
        <v>319</v>
      </c>
      <c r="E13141" t="inlineStr">
        <is>
          <t>SAN</t>
        </is>
      </c>
      <c r="F13141" s="10" t="n">
        <v>1620</v>
      </c>
      <c r="G13141" t="inlineStr">
        <is>
          <t>1600-1659</t>
        </is>
      </c>
      <c r="H13141" s="9">
        <f>INT(F13141/100)</f>
        <v/>
      </c>
      <c r="I13141" t="n">
        <v>121</v>
      </c>
      <c r="J13141" t="n">
        <v>1</v>
      </c>
      <c r="K13141" t="n">
        <v>105</v>
      </c>
      <c r="L13141" t="n">
        <v>1</v>
      </c>
      <c r="M13141" t="n">
        <v>0</v>
      </c>
      <c r="O13141" t="n">
        <v>0</v>
      </c>
      <c r="P13141" t="n">
        <v>0</v>
      </c>
      <c r="Q13141" t="n">
        <v>0</v>
      </c>
      <c r="R13141" t="n">
        <v>48</v>
      </c>
      <c r="S13141" t="n">
        <v>0</v>
      </c>
      <c r="T13141" t="n">
        <v>57</v>
      </c>
    </row>
    <row r="13142">
      <c r="A13142" s="8" t="n">
        <v>46234</v>
      </c>
      <c r="B13142" t="inlineStr">
        <is>
          <t>B6</t>
        </is>
      </c>
      <c r="C13142" s="9">
        <f>_xlfn.XLOOKUP(B13142,Carriers[Code],Carriers[Airline])</f>
        <v/>
      </c>
      <c r="D13142" t="n">
        <v>2065</v>
      </c>
      <c r="E13142" t="inlineStr">
        <is>
          <t>RSW</t>
        </is>
      </c>
      <c r="F13142" s="10" t="n">
        <v>1622</v>
      </c>
      <c r="G13142" t="inlineStr">
        <is>
          <t>1600-1659</t>
        </is>
      </c>
      <c r="H13142" s="9">
        <f>INT(F13142/100)</f>
        <v/>
      </c>
      <c r="I13142" t="n">
        <v>0</v>
      </c>
      <c r="J13142" t="n">
        <v>0</v>
      </c>
      <c r="K13142" t="n">
        <v>-45</v>
      </c>
      <c r="L13142" t="n">
        <v>0</v>
      </c>
      <c r="M13142" t="n">
        <v>0</v>
      </c>
      <c r="O13142" t="n">
        <v>0</v>
      </c>
    </row>
    <row r="13143">
      <c r="A13143" s="8" t="n">
        <v>46234</v>
      </c>
      <c r="B13143" t="inlineStr">
        <is>
          <t>DL</t>
        </is>
      </c>
      <c r="C13143" s="9">
        <f>_xlfn.XLOOKUP(B13143,Carriers[Code],Carriers[Airline])</f>
        <v/>
      </c>
      <c r="D13143" t="n">
        <v>318</v>
      </c>
      <c r="E13143" t="inlineStr">
        <is>
          <t>LAX</t>
        </is>
      </c>
      <c r="F13143" s="10" t="n">
        <v>1625</v>
      </c>
      <c r="G13143" t="inlineStr">
        <is>
          <t>1600-1659</t>
        </is>
      </c>
      <c r="H13143" s="9">
        <f>INT(F13143/100)</f>
        <v/>
      </c>
      <c r="I13143" t="n">
        <v>0</v>
      </c>
      <c r="J13143" t="n">
        <v>0</v>
      </c>
      <c r="K13143" t="n">
        <v>-17</v>
      </c>
      <c r="L13143" t="n">
        <v>0</v>
      </c>
      <c r="M13143" t="n">
        <v>0</v>
      </c>
      <c r="O13143" t="n">
        <v>0</v>
      </c>
    </row>
    <row r="13144">
      <c r="A13144" s="8" t="n">
        <v>46234</v>
      </c>
      <c r="B13144" t="inlineStr">
        <is>
          <t>YX</t>
        </is>
      </c>
      <c r="C13144" s="9">
        <f>_xlfn.XLOOKUP(B13144,Carriers[Code],Carriers[Airline])</f>
        <v/>
      </c>
      <c r="D13144" t="n">
        <v>5619</v>
      </c>
      <c r="E13144" t="inlineStr">
        <is>
          <t>MKE</t>
        </is>
      </c>
      <c r="F13144" s="10" t="n">
        <v>1625</v>
      </c>
      <c r="G13144" t="inlineStr">
        <is>
          <t>1600-1659</t>
        </is>
      </c>
      <c r="H13144" s="9">
        <f>INT(F13144/100)</f>
        <v/>
      </c>
      <c r="I13144" t="n">
        <v>97</v>
      </c>
      <c r="J13144" t="n">
        <v>1</v>
      </c>
      <c r="K13144" t="n">
        <v>78</v>
      </c>
      <c r="L13144" t="n">
        <v>1</v>
      </c>
      <c r="M13144" t="n">
        <v>0</v>
      </c>
      <c r="O13144" t="n">
        <v>0</v>
      </c>
      <c r="P13144" t="n">
        <v>46</v>
      </c>
      <c r="Q13144" t="n">
        <v>0</v>
      </c>
      <c r="R13144" t="n">
        <v>0</v>
      </c>
      <c r="S13144" t="n">
        <v>0</v>
      </c>
      <c r="T13144" t="n">
        <v>32</v>
      </c>
    </row>
    <row r="13145">
      <c r="A13145" s="8" t="n">
        <v>46234</v>
      </c>
      <c r="B13145" t="inlineStr">
        <is>
          <t>B6</t>
        </is>
      </c>
      <c r="C13145" s="9">
        <f>_xlfn.XLOOKUP(B13145,Carriers[Code],Carriers[Airline])</f>
        <v/>
      </c>
      <c r="D13145" t="n">
        <v>451</v>
      </c>
      <c r="E13145" t="inlineStr">
        <is>
          <t>MCO</t>
        </is>
      </c>
      <c r="F13145" s="10" t="n">
        <v>1630</v>
      </c>
      <c r="G13145" t="inlineStr">
        <is>
          <t>1600-1659</t>
        </is>
      </c>
      <c r="H13145" s="9">
        <f>INT(F13145/100)</f>
        <v/>
      </c>
      <c r="I13145" t="n">
        <v>233</v>
      </c>
      <c r="J13145" t="n">
        <v>1</v>
      </c>
      <c r="K13145" t="n">
        <v>197</v>
      </c>
      <c r="L13145" t="n">
        <v>1</v>
      </c>
      <c r="M13145" t="n">
        <v>0</v>
      </c>
      <c r="O13145" t="n">
        <v>0</v>
      </c>
      <c r="P13145" t="n">
        <v>20</v>
      </c>
      <c r="Q13145" t="n">
        <v>0</v>
      </c>
      <c r="R13145" t="n">
        <v>0</v>
      </c>
      <c r="S13145" t="n">
        <v>0</v>
      </c>
      <c r="T13145" t="n">
        <v>177</v>
      </c>
    </row>
    <row r="13146">
      <c r="A13146" s="8" t="n">
        <v>46234</v>
      </c>
      <c r="B13146" t="inlineStr">
        <is>
          <t>DL</t>
        </is>
      </c>
      <c r="C13146" s="9">
        <f>_xlfn.XLOOKUP(B13146,Carriers[Code],Carriers[Airline])</f>
        <v/>
      </c>
      <c r="D13146" t="n">
        <v>399</v>
      </c>
      <c r="E13146" t="inlineStr">
        <is>
          <t>ATL</t>
        </is>
      </c>
      <c r="F13146" s="10" t="n">
        <v>1630</v>
      </c>
      <c r="G13146" t="inlineStr">
        <is>
          <t>1600-1659</t>
        </is>
      </c>
      <c r="H13146" s="9">
        <f>INT(F13146/100)</f>
        <v/>
      </c>
      <c r="I13146" t="n">
        <v>4</v>
      </c>
      <c r="J13146" t="n">
        <v>0</v>
      </c>
      <c r="K13146" t="n">
        <v>-47</v>
      </c>
      <c r="L13146" t="n">
        <v>0</v>
      </c>
      <c r="M13146" t="n">
        <v>0</v>
      </c>
      <c r="O13146" t="n">
        <v>0</v>
      </c>
    </row>
    <row r="13147">
      <c r="A13147" s="8" t="n">
        <v>46234</v>
      </c>
      <c r="B13147" t="inlineStr">
        <is>
          <t>WN</t>
        </is>
      </c>
      <c r="C13147" s="9">
        <f>_xlfn.XLOOKUP(B13147,Carriers[Code],Carriers[Airline])</f>
        <v/>
      </c>
      <c r="D13147" t="n">
        <v>749</v>
      </c>
      <c r="E13147" t="inlineStr">
        <is>
          <t>SAN</t>
        </is>
      </c>
      <c r="F13147" s="10" t="n">
        <v>1630</v>
      </c>
      <c r="G13147" t="inlineStr">
        <is>
          <t>1600-1659</t>
        </is>
      </c>
      <c r="H13147" s="9">
        <f>INT(F13147/100)</f>
        <v/>
      </c>
      <c r="I13147" t="n">
        <v>63</v>
      </c>
      <c r="J13147" t="n">
        <v>1</v>
      </c>
      <c r="K13147" t="n">
        <v>40</v>
      </c>
      <c r="L13147" t="n">
        <v>1</v>
      </c>
      <c r="M13147" t="n">
        <v>0</v>
      </c>
      <c r="O13147" t="n">
        <v>0</v>
      </c>
      <c r="P13147" t="n">
        <v>13</v>
      </c>
      <c r="Q13147" t="n">
        <v>0</v>
      </c>
      <c r="R13147" t="n">
        <v>0</v>
      </c>
      <c r="S13147" t="n">
        <v>0</v>
      </c>
      <c r="T13147" t="n">
        <v>27</v>
      </c>
    </row>
    <row r="13148">
      <c r="A13148" s="8" t="n">
        <v>46234</v>
      </c>
      <c r="B13148" t="inlineStr">
        <is>
          <t>AS</t>
        </is>
      </c>
      <c r="C13148" s="9">
        <f>_xlfn.XLOOKUP(B13148,Carriers[Code],Carriers[Airline])</f>
        <v/>
      </c>
      <c r="D13148" t="n">
        <v>389</v>
      </c>
      <c r="E13148" t="inlineStr">
        <is>
          <t>SAN</t>
        </is>
      </c>
      <c r="F13148" s="10" t="n">
        <v>1633</v>
      </c>
      <c r="G13148" t="inlineStr">
        <is>
          <t>1600-1659</t>
        </is>
      </c>
      <c r="H13148" s="9">
        <f>INT(F13148/100)</f>
        <v/>
      </c>
      <c r="I13148" t="n">
        <v>31</v>
      </c>
      <c r="J13148" t="n">
        <v>1</v>
      </c>
      <c r="K13148" t="n">
        <v>36</v>
      </c>
      <c r="L13148" t="n">
        <v>1</v>
      </c>
      <c r="M13148" t="n">
        <v>0</v>
      </c>
      <c r="O13148" t="n">
        <v>0</v>
      </c>
      <c r="P13148" t="n">
        <v>31</v>
      </c>
      <c r="Q13148" t="n">
        <v>0</v>
      </c>
      <c r="R13148" t="n">
        <v>5</v>
      </c>
      <c r="S13148" t="n">
        <v>0</v>
      </c>
      <c r="T13148" t="n">
        <v>0</v>
      </c>
    </row>
    <row r="13149">
      <c r="A13149" s="8" t="n">
        <v>46234</v>
      </c>
      <c r="B13149" t="inlineStr">
        <is>
          <t>B6</t>
        </is>
      </c>
      <c r="C13149" s="9">
        <f>_xlfn.XLOOKUP(B13149,Carriers[Code],Carriers[Airline])</f>
        <v/>
      </c>
      <c r="D13149" t="n">
        <v>2269</v>
      </c>
      <c r="E13149" t="inlineStr">
        <is>
          <t>FLL</t>
        </is>
      </c>
      <c r="F13149" s="10" t="n">
        <v>1639</v>
      </c>
      <c r="G13149" t="inlineStr">
        <is>
          <t>1600-1659</t>
        </is>
      </c>
      <c r="H13149" s="9">
        <f>INT(F13149/100)</f>
        <v/>
      </c>
      <c r="I13149" t="n">
        <v>0</v>
      </c>
      <c r="J13149" t="n">
        <v>0</v>
      </c>
      <c r="K13149" t="n">
        <v>-23</v>
      </c>
      <c r="L13149" t="n">
        <v>0</v>
      </c>
      <c r="M13149" t="n">
        <v>0</v>
      </c>
      <c r="O13149" t="n">
        <v>0</v>
      </c>
    </row>
    <row r="13150">
      <c r="A13150" s="8" t="n">
        <v>46234</v>
      </c>
      <c r="B13150" t="inlineStr">
        <is>
          <t>WN</t>
        </is>
      </c>
      <c r="C13150" s="9">
        <f>_xlfn.XLOOKUP(B13150,Carriers[Code],Carriers[Airline])</f>
        <v/>
      </c>
      <c r="D13150" t="n">
        <v>4106</v>
      </c>
      <c r="E13150" t="inlineStr">
        <is>
          <t>MDW</t>
        </is>
      </c>
      <c r="F13150" s="10" t="n">
        <v>1645</v>
      </c>
      <c r="G13150" t="inlineStr">
        <is>
          <t>1600-1659</t>
        </is>
      </c>
      <c r="H13150" s="9">
        <f>INT(F13150/100)</f>
        <v/>
      </c>
      <c r="I13150" t="n">
        <v>18</v>
      </c>
      <c r="J13150" t="n">
        <v>1</v>
      </c>
      <c r="K13150" t="n">
        <v>-9</v>
      </c>
      <c r="L13150" t="n">
        <v>0</v>
      </c>
      <c r="M13150" t="n">
        <v>0</v>
      </c>
      <c r="O13150" t="n">
        <v>0</v>
      </c>
    </row>
    <row r="13151">
      <c r="A13151" s="8" t="n">
        <v>46234</v>
      </c>
      <c r="B13151" t="inlineStr">
        <is>
          <t>AA</t>
        </is>
      </c>
      <c r="C13151" s="9">
        <f>_xlfn.XLOOKUP(B13151,Carriers[Code],Carriers[Airline])</f>
        <v/>
      </c>
      <c r="D13151" t="n">
        <v>1573</v>
      </c>
      <c r="E13151" t="inlineStr">
        <is>
          <t>CLT</t>
        </is>
      </c>
      <c r="F13151" s="10" t="n">
        <v>1646</v>
      </c>
      <c r="G13151" t="inlineStr">
        <is>
          <t>1600-1659</t>
        </is>
      </c>
      <c r="H13151" s="9">
        <f>INT(F13151/100)</f>
        <v/>
      </c>
      <c r="I13151" t="n">
        <v>16</v>
      </c>
      <c r="J13151" t="n">
        <v>1</v>
      </c>
      <c r="K13151" t="n">
        <v>-11</v>
      </c>
      <c r="L13151" t="n">
        <v>0</v>
      </c>
      <c r="M13151" t="n">
        <v>0</v>
      </c>
      <c r="O13151" t="n">
        <v>0</v>
      </c>
    </row>
    <row r="13152">
      <c r="A13152" s="8" t="n">
        <v>46234</v>
      </c>
      <c r="B13152" t="inlineStr">
        <is>
          <t>AS</t>
        </is>
      </c>
      <c r="C13152" s="9">
        <f>_xlfn.XLOOKUP(B13152,Carriers[Code],Carriers[Airline])</f>
        <v/>
      </c>
      <c r="D13152" t="n">
        <v>1319</v>
      </c>
      <c r="E13152" t="inlineStr">
        <is>
          <t>PDX</t>
        </is>
      </c>
      <c r="F13152" s="10" t="n">
        <v>1654</v>
      </c>
      <c r="G13152" t="inlineStr">
        <is>
          <t>1600-1659</t>
        </is>
      </c>
      <c r="H13152" s="9">
        <f>INT(F13152/100)</f>
        <v/>
      </c>
      <c r="I13152" t="n">
        <v>25</v>
      </c>
      <c r="J13152" t="n">
        <v>1</v>
      </c>
      <c r="K13152" t="n">
        <v>0</v>
      </c>
      <c r="L13152" t="n">
        <v>0</v>
      </c>
      <c r="M13152" t="n">
        <v>0</v>
      </c>
      <c r="O13152" t="n">
        <v>0</v>
      </c>
    </row>
    <row r="13153">
      <c r="A13153" s="8" t="n">
        <v>46234</v>
      </c>
      <c r="B13153" t="inlineStr">
        <is>
          <t>B6</t>
        </is>
      </c>
      <c r="C13153" s="9">
        <f>_xlfn.XLOOKUP(B13153,Carriers[Code],Carriers[Airline])</f>
        <v/>
      </c>
      <c r="D13153" t="n">
        <v>507</v>
      </c>
      <c r="E13153" t="inlineStr">
        <is>
          <t>BNA</t>
        </is>
      </c>
      <c r="F13153" s="10" t="n">
        <v>1655</v>
      </c>
      <c r="G13153" t="inlineStr">
        <is>
          <t>1600-1659</t>
        </is>
      </c>
      <c r="H13153" s="9">
        <f>INT(F13153/100)</f>
        <v/>
      </c>
      <c r="I13153" t="n">
        <v>-3</v>
      </c>
      <c r="J13153" t="n">
        <v>0</v>
      </c>
      <c r="K13153" t="n">
        <v>-28</v>
      </c>
      <c r="L13153" t="n">
        <v>0</v>
      </c>
      <c r="M13153" t="n">
        <v>0</v>
      </c>
      <c r="O13153" t="n">
        <v>0</v>
      </c>
    </row>
    <row r="13154">
      <c r="A13154" s="8" t="n">
        <v>46234</v>
      </c>
      <c r="B13154" t="inlineStr">
        <is>
          <t>UA</t>
        </is>
      </c>
      <c r="C13154" s="9">
        <f>_xlfn.XLOOKUP(B13154,Carriers[Code],Carriers[Airline])</f>
        <v/>
      </c>
      <c r="D13154" t="n">
        <v>800</v>
      </c>
      <c r="E13154" t="inlineStr">
        <is>
          <t>DEN</t>
        </is>
      </c>
      <c r="F13154" s="10" t="n">
        <v>1657</v>
      </c>
      <c r="G13154" t="inlineStr">
        <is>
          <t>1600-1659</t>
        </is>
      </c>
      <c r="H13154" s="9">
        <f>INT(F13154/100)</f>
        <v/>
      </c>
      <c r="I13154" t="n">
        <v>-7</v>
      </c>
      <c r="J13154" t="n">
        <v>0</v>
      </c>
      <c r="K13154" t="n">
        <v>-15</v>
      </c>
      <c r="L13154" t="n">
        <v>0</v>
      </c>
      <c r="M13154" t="n">
        <v>0</v>
      </c>
      <c r="O13154" t="n">
        <v>0</v>
      </c>
    </row>
    <row r="13155">
      <c r="A13155" s="8" t="n">
        <v>46234</v>
      </c>
      <c r="B13155" t="inlineStr">
        <is>
          <t>B6</t>
        </is>
      </c>
      <c r="C13155" s="9">
        <f>_xlfn.XLOOKUP(B13155,Carriers[Code],Carriers[Airline])</f>
        <v/>
      </c>
      <c r="D13155" t="n">
        <v>509</v>
      </c>
      <c r="E13155" t="inlineStr">
        <is>
          <t>JAX</t>
        </is>
      </c>
      <c r="F13155" s="10" t="n">
        <v>1659</v>
      </c>
      <c r="G13155" t="inlineStr">
        <is>
          <t>1600-1659</t>
        </is>
      </c>
      <c r="H13155" s="9">
        <f>INT(F13155/100)</f>
        <v/>
      </c>
      <c r="I13155" t="n">
        <v>3</v>
      </c>
      <c r="J13155" t="n">
        <v>0</v>
      </c>
      <c r="K13155" t="n">
        <v>-26</v>
      </c>
      <c r="L13155" t="n">
        <v>0</v>
      </c>
      <c r="M13155" t="n">
        <v>0</v>
      </c>
      <c r="O13155" t="n">
        <v>0</v>
      </c>
    </row>
    <row r="13156">
      <c r="A13156" s="8" t="n">
        <v>46234</v>
      </c>
      <c r="B13156" t="inlineStr">
        <is>
          <t>B6</t>
        </is>
      </c>
      <c r="C13156" s="9">
        <f>_xlfn.XLOOKUP(B13156,Carriers[Code],Carriers[Airline])</f>
        <v/>
      </c>
      <c r="D13156" t="n">
        <v>733</v>
      </c>
      <c r="E13156" t="inlineStr">
        <is>
          <t>SFO</t>
        </is>
      </c>
      <c r="F13156" s="10" t="n">
        <v>1700</v>
      </c>
      <c r="G13156" t="inlineStr">
        <is>
          <t>1700-1759</t>
        </is>
      </c>
      <c r="H13156" s="9">
        <f>INT(F13156/100)</f>
        <v/>
      </c>
      <c r="I13156" t="n">
        <v>50</v>
      </c>
      <c r="J13156" t="n">
        <v>1</v>
      </c>
      <c r="K13156" t="n">
        <v>63</v>
      </c>
      <c r="L13156" t="n">
        <v>1</v>
      </c>
      <c r="M13156" t="n">
        <v>0</v>
      </c>
      <c r="O13156" t="n">
        <v>0</v>
      </c>
      <c r="P13156" t="n">
        <v>0</v>
      </c>
      <c r="Q13156" t="n">
        <v>0</v>
      </c>
      <c r="R13156" t="n">
        <v>63</v>
      </c>
      <c r="S13156" t="n">
        <v>0</v>
      </c>
      <c r="T13156" t="n">
        <v>0</v>
      </c>
    </row>
    <row r="13157">
      <c r="A13157" s="8" t="n">
        <v>46234</v>
      </c>
      <c r="B13157" t="inlineStr">
        <is>
          <t>UA</t>
        </is>
      </c>
      <c r="C13157" s="9">
        <f>_xlfn.XLOOKUP(B13157,Carriers[Code],Carriers[Airline])</f>
        <v/>
      </c>
      <c r="D13157" t="n">
        <v>2040</v>
      </c>
      <c r="E13157" t="inlineStr">
        <is>
          <t>ORD</t>
        </is>
      </c>
      <c r="F13157" s="10" t="n">
        <v>1700</v>
      </c>
      <c r="G13157" t="inlineStr">
        <is>
          <t>1700-1759</t>
        </is>
      </c>
      <c r="H13157" s="9">
        <f>INT(F13157/100)</f>
        <v/>
      </c>
      <c r="I13157" t="n">
        <v>5</v>
      </c>
      <c r="J13157" t="n">
        <v>0</v>
      </c>
      <c r="K13157" t="n">
        <v>15</v>
      </c>
      <c r="L13157" t="n">
        <v>1</v>
      </c>
      <c r="M13157" t="n">
        <v>0</v>
      </c>
      <c r="O13157" t="n">
        <v>0</v>
      </c>
      <c r="P13157" t="n">
        <v>0</v>
      </c>
      <c r="Q13157" t="n">
        <v>0</v>
      </c>
      <c r="R13157" t="n">
        <v>15</v>
      </c>
      <c r="S13157" t="n">
        <v>0</v>
      </c>
      <c r="T13157" t="n">
        <v>0</v>
      </c>
    </row>
    <row r="13158">
      <c r="A13158" s="8" t="n">
        <v>46234</v>
      </c>
      <c r="B13158" t="inlineStr">
        <is>
          <t>YX</t>
        </is>
      </c>
      <c r="C13158" s="9">
        <f>_xlfn.XLOOKUP(B13158,Carriers[Code],Carriers[Airline])</f>
        <v/>
      </c>
      <c r="D13158" t="n">
        <v>5620</v>
      </c>
      <c r="E13158" t="inlineStr">
        <is>
          <t>CVG</t>
        </is>
      </c>
      <c r="F13158" s="10" t="n">
        <v>1700</v>
      </c>
      <c r="G13158" t="inlineStr">
        <is>
          <t>1700-1759</t>
        </is>
      </c>
      <c r="H13158" s="9">
        <f>INT(F13158/100)</f>
        <v/>
      </c>
      <c r="I13158" t="n">
        <v>21</v>
      </c>
      <c r="J13158" t="n">
        <v>1</v>
      </c>
      <c r="K13158" t="n">
        <v>-9</v>
      </c>
      <c r="L13158" t="n">
        <v>0</v>
      </c>
      <c r="M13158" t="n">
        <v>0</v>
      </c>
      <c r="O13158" t="n">
        <v>0</v>
      </c>
    </row>
    <row r="13159">
      <c r="A13159" s="8" t="n">
        <v>46234</v>
      </c>
      <c r="B13159" t="inlineStr">
        <is>
          <t>YX</t>
        </is>
      </c>
      <c r="C13159" s="9">
        <f>_xlfn.XLOOKUP(B13159,Carriers[Code],Carriers[Airline])</f>
        <v/>
      </c>
      <c r="D13159" t="n">
        <v>5721</v>
      </c>
      <c r="E13159" t="inlineStr">
        <is>
          <t>LGA</t>
        </is>
      </c>
      <c r="F13159" s="10" t="n">
        <v>1700</v>
      </c>
      <c r="G13159" t="inlineStr">
        <is>
          <t>1700-1759</t>
        </is>
      </c>
      <c r="H13159" s="9">
        <f>INT(F13159/100)</f>
        <v/>
      </c>
      <c r="I13159" t="n">
        <v>-4</v>
      </c>
      <c r="J13159" t="n">
        <v>0</v>
      </c>
      <c r="K13159" t="n">
        <v>-26</v>
      </c>
      <c r="L13159" t="n">
        <v>0</v>
      </c>
      <c r="M13159" t="n">
        <v>0</v>
      </c>
      <c r="O13159" t="n">
        <v>0</v>
      </c>
    </row>
    <row r="13160">
      <c r="A13160" s="8" t="n">
        <v>46234</v>
      </c>
      <c r="B13160" t="inlineStr">
        <is>
          <t>AA</t>
        </is>
      </c>
      <c r="C13160" s="9">
        <f>_xlfn.XLOOKUP(B13160,Carriers[Code],Carriers[Airline])</f>
        <v/>
      </c>
      <c r="D13160" t="n">
        <v>3309</v>
      </c>
      <c r="E13160" t="inlineStr">
        <is>
          <t>PHL</t>
        </is>
      </c>
      <c r="F13160" s="10" t="n">
        <v>1705</v>
      </c>
      <c r="G13160" t="inlineStr">
        <is>
          <t>1700-1759</t>
        </is>
      </c>
      <c r="H13160" s="9">
        <f>INT(F13160/100)</f>
        <v/>
      </c>
      <c r="I13160" t="n">
        <v>22</v>
      </c>
      <c r="J13160" t="n">
        <v>1</v>
      </c>
      <c r="K13160" t="n">
        <v>16</v>
      </c>
      <c r="L13160" t="n">
        <v>1</v>
      </c>
      <c r="M13160" t="n">
        <v>0</v>
      </c>
      <c r="O13160" t="n">
        <v>0</v>
      </c>
      <c r="P13160" t="n">
        <v>1</v>
      </c>
      <c r="Q13160" t="n">
        <v>0</v>
      </c>
      <c r="R13160" t="n">
        <v>0</v>
      </c>
      <c r="S13160" t="n">
        <v>0</v>
      </c>
      <c r="T13160" t="n">
        <v>15</v>
      </c>
    </row>
    <row r="13161">
      <c r="A13161" s="8" t="n">
        <v>46234</v>
      </c>
      <c r="B13161" t="inlineStr">
        <is>
          <t>B6</t>
        </is>
      </c>
      <c r="C13161" s="9">
        <f>_xlfn.XLOOKUP(B13161,Carriers[Code],Carriers[Airline])</f>
        <v/>
      </c>
      <c r="D13161" t="n">
        <v>317</v>
      </c>
      <c r="E13161" t="inlineStr">
        <is>
          <t>JFK</t>
        </is>
      </c>
      <c r="F13161" s="10" t="n">
        <v>1705</v>
      </c>
      <c r="G13161" t="inlineStr">
        <is>
          <t>1700-1759</t>
        </is>
      </c>
      <c r="H13161" s="9">
        <f>INT(F13161/100)</f>
        <v/>
      </c>
      <c r="I13161" t="n">
        <v>4</v>
      </c>
      <c r="J13161" t="n">
        <v>0</v>
      </c>
      <c r="K13161" t="n">
        <v>15</v>
      </c>
      <c r="L13161" t="n">
        <v>1</v>
      </c>
      <c r="M13161" t="n">
        <v>0</v>
      </c>
      <c r="O13161" t="n">
        <v>0</v>
      </c>
      <c r="P13161" t="n">
        <v>4</v>
      </c>
      <c r="Q13161" t="n">
        <v>0</v>
      </c>
      <c r="R13161" t="n">
        <v>11</v>
      </c>
      <c r="S13161" t="n">
        <v>0</v>
      </c>
      <c r="T13161" t="n">
        <v>0</v>
      </c>
    </row>
    <row r="13162">
      <c r="A13162" s="8" t="n">
        <v>46234</v>
      </c>
      <c r="B13162" t="inlineStr">
        <is>
          <t>DL</t>
        </is>
      </c>
      <c r="C13162" s="9">
        <f>_xlfn.XLOOKUP(B13162,Carriers[Code],Carriers[Airline])</f>
        <v/>
      </c>
      <c r="D13162" t="n">
        <v>1655</v>
      </c>
      <c r="E13162" t="inlineStr">
        <is>
          <t>SFO</t>
        </is>
      </c>
      <c r="F13162" s="10" t="n">
        <v>1705</v>
      </c>
      <c r="G13162" t="inlineStr">
        <is>
          <t>1700-1759</t>
        </is>
      </c>
      <c r="H13162" s="9">
        <f>INT(F13162/100)</f>
        <v/>
      </c>
      <c r="I13162" t="n">
        <v>53</v>
      </c>
      <c r="J13162" t="n">
        <v>1</v>
      </c>
      <c r="K13162" t="n">
        <v>13</v>
      </c>
      <c r="L13162" t="n">
        <v>0</v>
      </c>
      <c r="M13162" t="n">
        <v>0</v>
      </c>
      <c r="O13162" t="n">
        <v>0</v>
      </c>
    </row>
    <row r="13163">
      <c r="A13163" s="8" t="n">
        <v>46234</v>
      </c>
      <c r="B13163" t="inlineStr">
        <is>
          <t>YX</t>
        </is>
      </c>
      <c r="C13163" s="9">
        <f>_xlfn.XLOOKUP(B13163,Carriers[Code],Carriers[Airline])</f>
        <v/>
      </c>
      <c r="D13163" t="n">
        <v>5814</v>
      </c>
      <c r="E13163" t="inlineStr">
        <is>
          <t>JFK</t>
        </is>
      </c>
      <c r="F13163" s="10" t="n">
        <v>1705</v>
      </c>
      <c r="G13163" t="inlineStr">
        <is>
          <t>1700-1759</t>
        </is>
      </c>
      <c r="H13163" s="9">
        <f>INT(F13163/100)</f>
        <v/>
      </c>
      <c r="I13163" t="n">
        <v>3</v>
      </c>
      <c r="J13163" t="n">
        <v>0</v>
      </c>
      <c r="K13163" t="n">
        <v>-2</v>
      </c>
      <c r="L13163" t="n">
        <v>0</v>
      </c>
      <c r="M13163" t="n">
        <v>0</v>
      </c>
      <c r="O13163" t="n">
        <v>0</v>
      </c>
    </row>
    <row r="13164">
      <c r="A13164" s="8" t="n">
        <v>46234</v>
      </c>
      <c r="B13164" t="inlineStr">
        <is>
          <t>AA</t>
        </is>
      </c>
      <c r="C13164" s="9">
        <f>_xlfn.XLOOKUP(B13164,Carriers[Code],Carriers[Airline])</f>
        <v/>
      </c>
      <c r="D13164" t="n">
        <v>3313</v>
      </c>
      <c r="E13164" t="inlineStr">
        <is>
          <t>PHX</t>
        </is>
      </c>
      <c r="F13164" s="10" t="n">
        <v>1707</v>
      </c>
      <c r="G13164" t="inlineStr">
        <is>
          <t>1700-1759</t>
        </is>
      </c>
      <c r="H13164" s="9">
        <f>INT(F13164/100)</f>
        <v/>
      </c>
      <c r="I13164" t="n">
        <v>45</v>
      </c>
      <c r="J13164" t="n">
        <v>1</v>
      </c>
      <c r="K13164" t="n">
        <v>17</v>
      </c>
      <c r="L13164" t="n">
        <v>1</v>
      </c>
      <c r="M13164" t="n">
        <v>0</v>
      </c>
      <c r="O13164" t="n">
        <v>0</v>
      </c>
      <c r="P13164" t="n">
        <v>6</v>
      </c>
      <c r="Q13164" t="n">
        <v>0</v>
      </c>
      <c r="R13164" t="n">
        <v>0</v>
      </c>
      <c r="S13164" t="n">
        <v>0</v>
      </c>
      <c r="T13164" t="n">
        <v>11</v>
      </c>
    </row>
    <row r="13165">
      <c r="A13165" s="8" t="n">
        <v>46234</v>
      </c>
      <c r="B13165" t="inlineStr">
        <is>
          <t>B6</t>
        </is>
      </c>
      <c r="C13165" s="9">
        <f>_xlfn.XLOOKUP(B13165,Carriers[Code],Carriers[Airline])</f>
        <v/>
      </c>
      <c r="D13165" t="n">
        <v>811</v>
      </c>
      <c r="E13165" t="inlineStr">
        <is>
          <t>ORD</t>
        </is>
      </c>
      <c r="F13165" s="10" t="n">
        <v>1710</v>
      </c>
      <c r="G13165" t="inlineStr">
        <is>
          <t>1700-1759</t>
        </is>
      </c>
      <c r="H13165" s="9">
        <f>INT(F13165/100)</f>
        <v/>
      </c>
      <c r="I13165" t="n">
        <v>40</v>
      </c>
      <c r="J13165" t="n">
        <v>1</v>
      </c>
      <c r="K13165" t="n">
        <v>26</v>
      </c>
      <c r="L13165" t="n">
        <v>1</v>
      </c>
      <c r="M13165" t="n">
        <v>0</v>
      </c>
      <c r="O13165" t="n">
        <v>0</v>
      </c>
      <c r="P13165" t="n">
        <v>3</v>
      </c>
      <c r="Q13165" t="n">
        <v>0</v>
      </c>
      <c r="R13165" t="n">
        <v>0</v>
      </c>
      <c r="S13165" t="n">
        <v>0</v>
      </c>
      <c r="T13165" t="n">
        <v>23</v>
      </c>
    </row>
    <row r="13166">
      <c r="A13166" s="8" t="n">
        <v>46234</v>
      </c>
      <c r="B13166" t="inlineStr">
        <is>
          <t>DL</t>
        </is>
      </c>
      <c r="C13166" s="9">
        <f>_xlfn.XLOOKUP(B13166,Carriers[Code],Carriers[Airline])</f>
        <v/>
      </c>
      <c r="D13166" t="n">
        <v>571</v>
      </c>
      <c r="E13166" t="inlineStr">
        <is>
          <t>SAN</t>
        </is>
      </c>
      <c r="F13166" s="10" t="n">
        <v>1710</v>
      </c>
      <c r="G13166" t="inlineStr">
        <is>
          <t>1700-1759</t>
        </is>
      </c>
      <c r="H13166" s="9">
        <f>INT(F13166/100)</f>
        <v/>
      </c>
      <c r="I13166" t="n">
        <v>7</v>
      </c>
      <c r="J13166" t="n">
        <v>0</v>
      </c>
      <c r="K13166" t="n">
        <v>-21</v>
      </c>
      <c r="L13166" t="n">
        <v>0</v>
      </c>
      <c r="M13166" t="n">
        <v>0</v>
      </c>
      <c r="O13166" t="n">
        <v>0</v>
      </c>
    </row>
    <row r="13167">
      <c r="A13167" s="8" t="n">
        <v>46234</v>
      </c>
      <c r="B13167" t="inlineStr">
        <is>
          <t>YX</t>
        </is>
      </c>
      <c r="C13167" s="9">
        <f>_xlfn.XLOOKUP(B13167,Carriers[Code],Carriers[Airline])</f>
        <v/>
      </c>
      <c r="D13167" t="n">
        <v>4678</v>
      </c>
      <c r="E13167" t="inlineStr">
        <is>
          <t>STL</t>
        </is>
      </c>
      <c r="F13167" s="10" t="n">
        <v>1712</v>
      </c>
      <c r="G13167" t="inlineStr">
        <is>
          <t>1700-1759</t>
        </is>
      </c>
      <c r="H13167" s="9">
        <f>INT(F13167/100)</f>
        <v/>
      </c>
      <c r="I13167" t="n">
        <v>45</v>
      </c>
      <c r="J13167" t="n">
        <v>1</v>
      </c>
      <c r="K13167" t="n">
        <v>31</v>
      </c>
      <c r="L13167" t="n">
        <v>1</v>
      </c>
      <c r="M13167" t="n">
        <v>0</v>
      </c>
      <c r="O13167" t="n">
        <v>0</v>
      </c>
      <c r="P13167" t="n">
        <v>0</v>
      </c>
      <c r="Q13167" t="n">
        <v>0</v>
      </c>
      <c r="R13167" t="n">
        <v>0</v>
      </c>
      <c r="S13167" t="n">
        <v>0</v>
      </c>
      <c r="T13167" t="n">
        <v>31</v>
      </c>
    </row>
    <row r="13168">
      <c r="A13168" s="8" t="n">
        <v>46234</v>
      </c>
      <c r="B13168" t="inlineStr">
        <is>
          <t>DL</t>
        </is>
      </c>
      <c r="C13168" s="9">
        <f>_xlfn.XLOOKUP(B13168,Carriers[Code],Carriers[Airline])</f>
        <v/>
      </c>
      <c r="D13168" t="n">
        <v>1432</v>
      </c>
      <c r="E13168" t="inlineStr">
        <is>
          <t>DTW</t>
        </is>
      </c>
      <c r="F13168" s="10" t="n">
        <v>1715</v>
      </c>
      <c r="G13168" t="inlineStr">
        <is>
          <t>1700-1759</t>
        </is>
      </c>
      <c r="H13168" s="9">
        <f>INT(F13168/100)</f>
        <v/>
      </c>
      <c r="I13168" t="n">
        <v>276</v>
      </c>
      <c r="J13168" t="n">
        <v>1</v>
      </c>
      <c r="K13168" t="n">
        <v>249</v>
      </c>
      <c r="L13168" t="n">
        <v>1</v>
      </c>
      <c r="M13168" t="n">
        <v>0</v>
      </c>
      <c r="O13168" t="n">
        <v>0</v>
      </c>
      <c r="P13168" t="n">
        <v>249</v>
      </c>
      <c r="Q13168" t="n">
        <v>0</v>
      </c>
      <c r="R13168" t="n">
        <v>0</v>
      </c>
      <c r="S13168" t="n">
        <v>0</v>
      </c>
      <c r="T13168" t="n">
        <v>0</v>
      </c>
    </row>
    <row r="13169">
      <c r="A13169" s="8" t="n">
        <v>46234</v>
      </c>
      <c r="B13169" t="inlineStr">
        <is>
          <t>DL</t>
        </is>
      </c>
      <c r="C13169" s="9">
        <f>_xlfn.XLOOKUP(B13169,Carriers[Code],Carriers[Airline])</f>
        <v/>
      </c>
      <c r="D13169" t="n">
        <v>2782</v>
      </c>
      <c r="E13169" t="inlineStr">
        <is>
          <t>RDU</t>
        </is>
      </c>
      <c r="F13169" s="10" t="n">
        <v>1715</v>
      </c>
      <c r="G13169" t="inlineStr">
        <is>
          <t>1700-1759</t>
        </is>
      </c>
      <c r="H13169" s="9">
        <f>INT(F13169/100)</f>
        <v/>
      </c>
      <c r="I13169" t="n">
        <v>8</v>
      </c>
      <c r="J13169" t="n">
        <v>0</v>
      </c>
      <c r="K13169" t="n">
        <v>-20</v>
      </c>
      <c r="L13169" t="n">
        <v>0</v>
      </c>
      <c r="M13169" t="n">
        <v>0</v>
      </c>
      <c r="O13169" t="n">
        <v>0</v>
      </c>
    </row>
    <row r="13170">
      <c r="A13170" s="8" t="n">
        <v>46234</v>
      </c>
      <c r="B13170" t="inlineStr">
        <is>
          <t>WN</t>
        </is>
      </c>
      <c r="C13170" s="9">
        <f>_xlfn.XLOOKUP(B13170,Carriers[Code],Carriers[Airline])</f>
        <v/>
      </c>
      <c r="D13170" t="n">
        <v>1898</v>
      </c>
      <c r="E13170" t="inlineStr">
        <is>
          <t>BWI</t>
        </is>
      </c>
      <c r="F13170" s="10" t="n">
        <v>1720</v>
      </c>
      <c r="G13170" t="inlineStr">
        <is>
          <t>1700-1759</t>
        </is>
      </c>
      <c r="H13170" s="9">
        <f>INT(F13170/100)</f>
        <v/>
      </c>
      <c r="I13170" t="n">
        <v>6</v>
      </c>
      <c r="J13170" t="n">
        <v>0</v>
      </c>
      <c r="K13170" t="n">
        <v>-8</v>
      </c>
      <c r="L13170" t="n">
        <v>0</v>
      </c>
      <c r="M13170" t="n">
        <v>0</v>
      </c>
      <c r="O13170" t="n">
        <v>0</v>
      </c>
    </row>
    <row r="13171">
      <c r="A13171" s="8" t="n">
        <v>46234</v>
      </c>
      <c r="B13171" t="inlineStr">
        <is>
          <t>YX</t>
        </is>
      </c>
      <c r="C13171" s="9">
        <f>_xlfn.XLOOKUP(B13171,Carriers[Code],Carriers[Airline])</f>
        <v/>
      </c>
      <c r="D13171" t="n">
        <v>5714</v>
      </c>
      <c r="E13171" t="inlineStr">
        <is>
          <t>PHL</t>
        </is>
      </c>
      <c r="F13171" s="10" t="n">
        <v>1720</v>
      </c>
      <c r="G13171" t="inlineStr">
        <is>
          <t>1700-1759</t>
        </is>
      </c>
      <c r="H13171" s="9">
        <f>INT(F13171/100)</f>
        <v/>
      </c>
      <c r="I13171" t="n">
        <v>65</v>
      </c>
      <c r="J13171" t="n">
        <v>1</v>
      </c>
      <c r="K13171" t="n">
        <v>35</v>
      </c>
      <c r="L13171" t="n">
        <v>1</v>
      </c>
      <c r="M13171" t="n">
        <v>0</v>
      </c>
      <c r="O13171" t="n">
        <v>0</v>
      </c>
      <c r="P13171" t="n">
        <v>35</v>
      </c>
      <c r="Q13171" t="n">
        <v>0</v>
      </c>
      <c r="R13171" t="n">
        <v>0</v>
      </c>
      <c r="S13171" t="n">
        <v>0</v>
      </c>
      <c r="T13171" t="n">
        <v>0</v>
      </c>
    </row>
    <row r="13172">
      <c r="A13172" s="8" t="n">
        <v>46234</v>
      </c>
      <c r="B13172" t="inlineStr">
        <is>
          <t>B6</t>
        </is>
      </c>
      <c r="C13172" s="9">
        <f>_xlfn.XLOOKUP(B13172,Carriers[Code],Carriers[Airline])</f>
        <v/>
      </c>
      <c r="D13172" t="n">
        <v>1955</v>
      </c>
      <c r="E13172" t="inlineStr">
        <is>
          <t>DCA</t>
        </is>
      </c>
      <c r="F13172" s="10" t="n">
        <v>1721</v>
      </c>
      <c r="G13172" t="inlineStr">
        <is>
          <t>1700-1759</t>
        </is>
      </c>
      <c r="H13172" s="9">
        <f>INT(F13172/100)</f>
        <v/>
      </c>
      <c r="I13172" t="n">
        <v>1</v>
      </c>
      <c r="J13172" t="n">
        <v>0</v>
      </c>
      <c r="K13172" t="n">
        <v>17</v>
      </c>
      <c r="L13172" t="n">
        <v>1</v>
      </c>
      <c r="M13172" t="n">
        <v>0</v>
      </c>
      <c r="O13172" t="n">
        <v>0</v>
      </c>
      <c r="P13172" t="n">
        <v>1</v>
      </c>
      <c r="Q13172" t="n">
        <v>0</v>
      </c>
      <c r="R13172" t="n">
        <v>16</v>
      </c>
      <c r="S13172" t="n">
        <v>0</v>
      </c>
      <c r="T13172" t="n">
        <v>0</v>
      </c>
    </row>
    <row r="13173">
      <c r="A13173" s="8" t="n">
        <v>46234</v>
      </c>
      <c r="B13173" t="inlineStr">
        <is>
          <t>AA</t>
        </is>
      </c>
      <c r="C13173" s="9">
        <f>_xlfn.XLOOKUP(B13173,Carriers[Code],Carriers[Airline])</f>
        <v/>
      </c>
      <c r="D13173" t="n">
        <v>1557</v>
      </c>
      <c r="E13173" t="inlineStr">
        <is>
          <t>DCA</t>
        </is>
      </c>
      <c r="F13173" s="10" t="n">
        <v>1723</v>
      </c>
      <c r="G13173" t="inlineStr">
        <is>
          <t>1700-1759</t>
        </is>
      </c>
      <c r="H13173" s="9">
        <f>INT(F13173/100)</f>
        <v/>
      </c>
      <c r="I13173" t="n">
        <v>71</v>
      </c>
      <c r="J13173" t="n">
        <v>1</v>
      </c>
      <c r="K13173" t="n">
        <v>57</v>
      </c>
      <c r="L13173" t="n">
        <v>1</v>
      </c>
      <c r="M13173" t="n">
        <v>0</v>
      </c>
      <c r="O13173" t="n">
        <v>0</v>
      </c>
      <c r="P13173" t="n">
        <v>14</v>
      </c>
      <c r="Q13173" t="n">
        <v>0</v>
      </c>
      <c r="R13173" t="n">
        <v>0</v>
      </c>
      <c r="S13173" t="n">
        <v>0</v>
      </c>
      <c r="T13173" t="n">
        <v>43</v>
      </c>
    </row>
    <row r="13174">
      <c r="A13174" s="8" t="n">
        <v>46234</v>
      </c>
      <c r="B13174" t="inlineStr">
        <is>
          <t>WN</t>
        </is>
      </c>
      <c r="C13174" s="9">
        <f>_xlfn.XLOOKUP(B13174,Carriers[Code],Carriers[Airline])</f>
        <v/>
      </c>
      <c r="D13174" t="n">
        <v>742</v>
      </c>
      <c r="E13174" t="inlineStr">
        <is>
          <t>DEN</t>
        </is>
      </c>
      <c r="F13174" s="10" t="n">
        <v>1730</v>
      </c>
      <c r="G13174" t="inlineStr">
        <is>
          <t>1700-1759</t>
        </is>
      </c>
      <c r="H13174" s="9">
        <f>INT(F13174/100)</f>
        <v/>
      </c>
      <c r="I13174" t="n">
        <v>68</v>
      </c>
      <c r="J13174" t="n">
        <v>1</v>
      </c>
      <c r="K13174" t="n">
        <v>53</v>
      </c>
      <c r="L13174" t="n">
        <v>1</v>
      </c>
      <c r="M13174" t="n">
        <v>0</v>
      </c>
      <c r="O13174" t="n">
        <v>0</v>
      </c>
      <c r="P13174" t="n">
        <v>8</v>
      </c>
      <c r="Q13174" t="n">
        <v>0</v>
      </c>
      <c r="R13174" t="n">
        <v>0</v>
      </c>
      <c r="S13174" t="n">
        <v>0</v>
      </c>
      <c r="T13174" t="n">
        <v>45</v>
      </c>
    </row>
    <row r="13175">
      <c r="A13175" s="8" t="n">
        <v>46234</v>
      </c>
      <c r="B13175" t="inlineStr">
        <is>
          <t>AA</t>
        </is>
      </c>
      <c r="C13175" s="9">
        <f>_xlfn.XLOOKUP(B13175,Carriers[Code],Carriers[Airline])</f>
        <v/>
      </c>
      <c r="D13175" t="n">
        <v>1578</v>
      </c>
      <c r="E13175" t="inlineStr">
        <is>
          <t>LAX</t>
        </is>
      </c>
      <c r="F13175" s="10" t="n">
        <v>1733</v>
      </c>
      <c r="G13175" t="inlineStr">
        <is>
          <t>1700-1759</t>
        </is>
      </c>
      <c r="H13175" s="9">
        <f>INT(F13175/100)</f>
        <v/>
      </c>
      <c r="I13175" t="n">
        <v>-8</v>
      </c>
      <c r="J13175" t="n">
        <v>0</v>
      </c>
      <c r="K13175" t="n">
        <v>-39</v>
      </c>
      <c r="L13175" t="n">
        <v>0</v>
      </c>
      <c r="M13175" t="n">
        <v>0</v>
      </c>
      <c r="O13175" t="n">
        <v>0</v>
      </c>
    </row>
    <row r="13176">
      <c r="A13176" s="8" t="n">
        <v>46234</v>
      </c>
      <c r="B13176" t="inlineStr">
        <is>
          <t>UA</t>
        </is>
      </c>
      <c r="C13176" s="9">
        <f>_xlfn.XLOOKUP(B13176,Carriers[Code],Carriers[Airline])</f>
        <v/>
      </c>
      <c r="D13176" t="n">
        <v>1392</v>
      </c>
      <c r="E13176" t="inlineStr">
        <is>
          <t>IAH</t>
        </is>
      </c>
      <c r="F13176" s="10" t="n">
        <v>1735</v>
      </c>
      <c r="G13176" t="inlineStr">
        <is>
          <t>1700-1759</t>
        </is>
      </c>
      <c r="H13176" s="9">
        <f>INT(F13176/100)</f>
        <v/>
      </c>
      <c r="I13176" t="n">
        <v>3</v>
      </c>
      <c r="J13176" t="n">
        <v>0</v>
      </c>
      <c r="K13176" t="n">
        <v>-30</v>
      </c>
      <c r="L13176" t="n">
        <v>0</v>
      </c>
      <c r="M13176" t="n">
        <v>0</v>
      </c>
      <c r="O13176" t="n">
        <v>0</v>
      </c>
    </row>
    <row r="13177">
      <c r="A13177" s="8" t="n">
        <v>46234</v>
      </c>
      <c r="B13177" t="inlineStr">
        <is>
          <t>AA</t>
        </is>
      </c>
      <c r="C13177" s="9">
        <f>_xlfn.XLOOKUP(B13177,Carriers[Code],Carriers[Airline])</f>
        <v/>
      </c>
      <c r="D13177" t="n">
        <v>1592</v>
      </c>
      <c r="E13177" t="inlineStr">
        <is>
          <t>ORD</t>
        </is>
      </c>
      <c r="F13177" s="10" t="n">
        <v>1738</v>
      </c>
      <c r="G13177" t="inlineStr">
        <is>
          <t>1700-1759</t>
        </is>
      </c>
      <c r="H13177" s="9">
        <f>INT(F13177/100)</f>
        <v/>
      </c>
      <c r="I13177" t="n">
        <v>18</v>
      </c>
      <c r="J13177" t="n">
        <v>1</v>
      </c>
      <c r="K13177" t="n">
        <v>-9</v>
      </c>
      <c r="L13177" t="n">
        <v>0</v>
      </c>
      <c r="M13177" t="n">
        <v>0</v>
      </c>
      <c r="O13177" t="n">
        <v>0</v>
      </c>
    </row>
    <row r="13178">
      <c r="A13178" s="8" t="n">
        <v>46234</v>
      </c>
      <c r="B13178" t="inlineStr">
        <is>
          <t>B6</t>
        </is>
      </c>
      <c r="C13178" s="9">
        <f>_xlfn.XLOOKUP(B13178,Carriers[Code],Carriers[Airline])</f>
        <v/>
      </c>
      <c r="D13178" t="n">
        <v>1115</v>
      </c>
      <c r="E13178" t="inlineStr">
        <is>
          <t>BUF</t>
        </is>
      </c>
      <c r="F13178" s="10" t="n">
        <v>1740</v>
      </c>
      <c r="G13178" t="inlineStr">
        <is>
          <t>1700-1759</t>
        </is>
      </c>
      <c r="H13178" s="9">
        <f>INT(F13178/100)</f>
        <v/>
      </c>
      <c r="I13178" t="n">
        <v>26</v>
      </c>
      <c r="J13178" t="n">
        <v>1</v>
      </c>
      <c r="K13178" t="n">
        <v>7</v>
      </c>
      <c r="L13178" t="n">
        <v>0</v>
      </c>
      <c r="M13178" t="n">
        <v>0</v>
      </c>
      <c r="O13178" t="n">
        <v>0</v>
      </c>
    </row>
    <row r="13179">
      <c r="A13179" s="8" t="n">
        <v>46234</v>
      </c>
      <c r="B13179" t="inlineStr">
        <is>
          <t>B6</t>
        </is>
      </c>
      <c r="C13179" s="9">
        <f>_xlfn.XLOOKUP(B13179,Carriers[Code],Carriers[Airline])</f>
        <v/>
      </c>
      <c r="D13179" t="n">
        <v>1387</v>
      </c>
      <c r="E13179" t="inlineStr">
        <is>
          <t>LAX</t>
        </is>
      </c>
      <c r="F13179" s="10" t="n">
        <v>1742</v>
      </c>
      <c r="G13179" t="inlineStr">
        <is>
          <t>1700-1759</t>
        </is>
      </c>
      <c r="H13179" s="9">
        <f>INT(F13179/100)</f>
        <v/>
      </c>
      <c r="I13179" t="n">
        <v>142</v>
      </c>
      <c r="J13179" t="n">
        <v>1</v>
      </c>
      <c r="K13179" t="n">
        <v>121</v>
      </c>
      <c r="L13179" t="n">
        <v>1</v>
      </c>
      <c r="M13179" t="n">
        <v>0</v>
      </c>
      <c r="O13179" t="n">
        <v>0</v>
      </c>
      <c r="P13179" t="n">
        <v>22</v>
      </c>
      <c r="Q13179" t="n">
        <v>0</v>
      </c>
      <c r="R13179" t="n">
        <v>0</v>
      </c>
      <c r="S13179" t="n">
        <v>0</v>
      </c>
      <c r="T13179" t="n">
        <v>99</v>
      </c>
    </row>
    <row r="13180">
      <c r="A13180" s="8" t="n">
        <v>46234</v>
      </c>
      <c r="B13180" t="inlineStr">
        <is>
          <t>UA</t>
        </is>
      </c>
      <c r="C13180" s="9">
        <f>_xlfn.XLOOKUP(B13180,Carriers[Code],Carriers[Airline])</f>
        <v/>
      </c>
      <c r="D13180" t="n">
        <v>1647</v>
      </c>
      <c r="E13180" t="inlineStr">
        <is>
          <t>EWR</t>
        </is>
      </c>
      <c r="F13180" s="10" t="n">
        <v>1744</v>
      </c>
      <c r="G13180" t="inlineStr">
        <is>
          <t>1700-1759</t>
        </is>
      </c>
      <c r="H13180" s="9">
        <f>INT(F13180/100)</f>
        <v/>
      </c>
      <c r="I13180" t="n">
        <v>1</v>
      </c>
      <c r="J13180" t="n">
        <v>0</v>
      </c>
      <c r="K13180" t="n">
        <v>-12</v>
      </c>
      <c r="L13180" t="n">
        <v>0</v>
      </c>
      <c r="M13180" t="n">
        <v>0</v>
      </c>
      <c r="O13180" t="n">
        <v>0</v>
      </c>
    </row>
    <row r="13181">
      <c r="A13181" s="8" t="n">
        <v>46234</v>
      </c>
      <c r="B13181" t="inlineStr">
        <is>
          <t>YX</t>
        </is>
      </c>
      <c r="C13181" s="9">
        <f>_xlfn.XLOOKUP(B13181,Carriers[Code],Carriers[Airline])</f>
        <v/>
      </c>
      <c r="D13181" t="n">
        <v>5616</v>
      </c>
      <c r="E13181" t="inlineStr">
        <is>
          <t>IND</t>
        </is>
      </c>
      <c r="F13181" s="10" t="n">
        <v>1745</v>
      </c>
      <c r="G13181" t="inlineStr">
        <is>
          <t>1700-1759</t>
        </is>
      </c>
      <c r="H13181" s="9">
        <f>INT(F13181/100)</f>
        <v/>
      </c>
      <c r="I13181" t="n">
        <v>-6</v>
      </c>
      <c r="J13181" t="n">
        <v>0</v>
      </c>
      <c r="K13181" t="n">
        <v>-36</v>
      </c>
      <c r="L13181" t="n">
        <v>0</v>
      </c>
      <c r="M13181" t="n">
        <v>0</v>
      </c>
      <c r="O13181" t="n">
        <v>0</v>
      </c>
    </row>
    <row r="13182">
      <c r="A13182" s="8" t="n">
        <v>46234</v>
      </c>
      <c r="B13182" t="inlineStr">
        <is>
          <t>YX</t>
        </is>
      </c>
      <c r="C13182" s="9">
        <f>_xlfn.XLOOKUP(B13182,Carriers[Code],Carriers[Airline])</f>
        <v/>
      </c>
      <c r="D13182" t="n">
        <v>4390</v>
      </c>
      <c r="E13182" t="inlineStr">
        <is>
          <t>JFK</t>
        </is>
      </c>
      <c r="F13182" s="10" t="n">
        <v>1746</v>
      </c>
      <c r="G13182" t="inlineStr">
        <is>
          <t>1700-1759</t>
        </is>
      </c>
      <c r="H13182" s="9">
        <f>INT(F13182/100)</f>
        <v/>
      </c>
      <c r="I13182" t="n">
        <v>119</v>
      </c>
      <c r="J13182" t="n">
        <v>1</v>
      </c>
      <c r="K13182" t="n">
        <v>94</v>
      </c>
      <c r="L13182" t="n">
        <v>1</v>
      </c>
      <c r="M13182" t="n">
        <v>0</v>
      </c>
      <c r="O13182" t="n">
        <v>0</v>
      </c>
      <c r="P13182" t="n">
        <v>6</v>
      </c>
      <c r="Q13182" t="n">
        <v>0</v>
      </c>
      <c r="R13182" t="n">
        <v>0</v>
      </c>
      <c r="S13182" t="n">
        <v>0</v>
      </c>
      <c r="T13182" t="n">
        <v>88</v>
      </c>
    </row>
    <row r="13183">
      <c r="A13183" s="8" t="n">
        <v>46234</v>
      </c>
      <c r="B13183" t="inlineStr">
        <is>
          <t>DL</t>
        </is>
      </c>
      <c r="C13183" s="9">
        <f>_xlfn.XLOOKUP(B13183,Carriers[Code],Carriers[Airline])</f>
        <v/>
      </c>
      <c r="D13183" t="n">
        <v>514</v>
      </c>
      <c r="E13183" t="inlineStr">
        <is>
          <t>PHX</t>
        </is>
      </c>
      <c r="F13183" s="10" t="n">
        <v>1750</v>
      </c>
      <c r="G13183" t="inlineStr">
        <is>
          <t>1700-1759</t>
        </is>
      </c>
      <c r="H13183" s="9">
        <f>INT(F13183/100)</f>
        <v/>
      </c>
      <c r="I13183" t="n">
        <v>-6</v>
      </c>
      <c r="J13183" t="n">
        <v>0</v>
      </c>
      <c r="K13183" t="n">
        <v>-24</v>
      </c>
      <c r="L13183" t="n">
        <v>0</v>
      </c>
      <c r="M13183" t="n">
        <v>0</v>
      </c>
      <c r="O13183" t="n">
        <v>0</v>
      </c>
    </row>
    <row r="13184">
      <c r="A13184" s="8" t="n">
        <v>46234</v>
      </c>
      <c r="B13184" t="inlineStr">
        <is>
          <t>WN</t>
        </is>
      </c>
      <c r="C13184" s="9">
        <f>_xlfn.XLOOKUP(B13184,Carriers[Code],Carriers[Airline])</f>
        <v/>
      </c>
      <c r="D13184" t="n">
        <v>737</v>
      </c>
      <c r="E13184" t="inlineStr">
        <is>
          <t>DAL</t>
        </is>
      </c>
      <c r="F13184" s="10" t="n">
        <v>1750</v>
      </c>
      <c r="G13184" t="inlineStr">
        <is>
          <t>1700-1759</t>
        </is>
      </c>
      <c r="H13184" s="9">
        <f>INT(F13184/100)</f>
        <v/>
      </c>
      <c r="I13184" t="n">
        <v>37</v>
      </c>
      <c r="J13184" t="n">
        <v>1</v>
      </c>
      <c r="K13184" t="n">
        <v>-2</v>
      </c>
      <c r="L13184" t="n">
        <v>0</v>
      </c>
      <c r="M13184" t="n">
        <v>0</v>
      </c>
      <c r="O13184" t="n">
        <v>0</v>
      </c>
    </row>
    <row r="13185">
      <c r="A13185" s="8" t="n">
        <v>46234</v>
      </c>
      <c r="B13185" t="inlineStr">
        <is>
          <t>YX</t>
        </is>
      </c>
      <c r="C13185" s="9">
        <f>_xlfn.XLOOKUP(B13185,Carriers[Code],Carriers[Airline])</f>
        <v/>
      </c>
      <c r="D13185" t="n">
        <v>5667</v>
      </c>
      <c r="E13185" t="inlineStr">
        <is>
          <t>DCA</t>
        </is>
      </c>
      <c r="F13185" s="10" t="n">
        <v>1750</v>
      </c>
      <c r="G13185" t="inlineStr">
        <is>
          <t>1700-1759</t>
        </is>
      </c>
      <c r="H13185" s="9">
        <f>INT(F13185/100)</f>
        <v/>
      </c>
      <c r="I13185" t="n">
        <v>37</v>
      </c>
      <c r="J13185" t="n">
        <v>1</v>
      </c>
      <c r="K13185" t="n">
        <v>8</v>
      </c>
      <c r="L13185" t="n">
        <v>0</v>
      </c>
      <c r="M13185" t="n">
        <v>0</v>
      </c>
      <c r="O13185" t="n">
        <v>0</v>
      </c>
    </row>
    <row r="13186">
      <c r="A13186" s="8" t="n">
        <v>46234</v>
      </c>
      <c r="B13186" t="inlineStr">
        <is>
          <t>YX</t>
        </is>
      </c>
      <c r="C13186" s="9">
        <f>_xlfn.XLOOKUP(B13186,Carriers[Code],Carriers[Airline])</f>
        <v/>
      </c>
      <c r="D13186" t="n">
        <v>4585</v>
      </c>
      <c r="E13186" t="inlineStr">
        <is>
          <t>IND</t>
        </is>
      </c>
      <c r="F13186" s="10" t="n">
        <v>1751</v>
      </c>
      <c r="G13186" t="inlineStr">
        <is>
          <t>1700-1759</t>
        </is>
      </c>
      <c r="H13186" s="9">
        <f>INT(F13186/100)</f>
        <v/>
      </c>
      <c r="I13186" t="n">
        <v>25</v>
      </c>
      <c r="J13186" t="n">
        <v>1</v>
      </c>
      <c r="K13186" t="n">
        <v>-9</v>
      </c>
      <c r="L13186" t="n">
        <v>0</v>
      </c>
      <c r="M13186" t="n">
        <v>0</v>
      </c>
      <c r="O13186" t="n">
        <v>0</v>
      </c>
    </row>
    <row r="13187">
      <c r="A13187" s="8" t="n">
        <v>46234</v>
      </c>
      <c r="B13187" t="inlineStr">
        <is>
          <t>YX</t>
        </is>
      </c>
      <c r="C13187" s="9">
        <f>_xlfn.XLOOKUP(B13187,Carriers[Code],Carriers[Airline])</f>
        <v/>
      </c>
      <c r="D13187" t="n">
        <v>4632</v>
      </c>
      <c r="E13187" t="inlineStr">
        <is>
          <t>LGA</t>
        </is>
      </c>
      <c r="F13187" s="10" t="n">
        <v>1751</v>
      </c>
      <c r="G13187" t="inlineStr">
        <is>
          <t>1700-1759</t>
        </is>
      </c>
      <c r="H13187" s="9">
        <f>INT(F13187/100)</f>
        <v/>
      </c>
      <c r="I13187" t="n">
        <v>-11</v>
      </c>
      <c r="J13187" t="n">
        <v>0</v>
      </c>
      <c r="K13187" t="n">
        <v>-24</v>
      </c>
      <c r="L13187" t="n">
        <v>0</v>
      </c>
      <c r="M13187" t="n">
        <v>0</v>
      </c>
      <c r="O13187" t="n">
        <v>0</v>
      </c>
    </row>
    <row r="13188">
      <c r="A13188" s="8" t="n">
        <v>46234</v>
      </c>
      <c r="B13188" t="inlineStr">
        <is>
          <t>AA</t>
        </is>
      </c>
      <c r="C13188" s="9">
        <f>_xlfn.XLOOKUP(B13188,Carriers[Code],Carriers[Airline])</f>
        <v/>
      </c>
      <c r="D13188" t="n">
        <v>1577</v>
      </c>
      <c r="E13188" t="inlineStr">
        <is>
          <t>DFW</t>
        </is>
      </c>
      <c r="F13188" s="10" t="n">
        <v>1752</v>
      </c>
      <c r="G13188" t="inlineStr">
        <is>
          <t>1700-1759</t>
        </is>
      </c>
      <c r="H13188" s="9">
        <f>INT(F13188/100)</f>
        <v/>
      </c>
      <c r="I13188" t="n">
        <v>23</v>
      </c>
      <c r="J13188" t="n">
        <v>1</v>
      </c>
      <c r="K13188" t="n">
        <v>-22</v>
      </c>
      <c r="L13188" t="n">
        <v>0</v>
      </c>
      <c r="M13188" t="n">
        <v>0</v>
      </c>
      <c r="O13188" t="n">
        <v>0</v>
      </c>
    </row>
    <row r="13189">
      <c r="A13189" s="8" t="n">
        <v>46234</v>
      </c>
      <c r="B13189" t="inlineStr">
        <is>
          <t>B6</t>
        </is>
      </c>
      <c r="C13189" s="9">
        <f>_xlfn.XLOOKUP(B13189,Carriers[Code],Carriers[Airline])</f>
        <v/>
      </c>
      <c r="D13189" t="n">
        <v>2185</v>
      </c>
      <c r="E13189" t="inlineStr">
        <is>
          <t>PIT</t>
        </is>
      </c>
      <c r="F13189" s="10" t="n">
        <v>1753</v>
      </c>
      <c r="G13189" t="inlineStr">
        <is>
          <t>1700-1759</t>
        </is>
      </c>
      <c r="H13189" s="9">
        <f>INT(F13189/100)</f>
        <v/>
      </c>
      <c r="I13189" t="n">
        <v>43</v>
      </c>
      <c r="J13189" t="n">
        <v>1</v>
      </c>
      <c r="K13189" t="n">
        <v>19</v>
      </c>
      <c r="L13189" t="n">
        <v>1</v>
      </c>
      <c r="M13189" t="n">
        <v>0</v>
      </c>
      <c r="O13189" t="n">
        <v>0</v>
      </c>
      <c r="P13189" t="n">
        <v>4</v>
      </c>
      <c r="Q13189" t="n">
        <v>0</v>
      </c>
      <c r="R13189" t="n">
        <v>0</v>
      </c>
      <c r="S13189" t="n">
        <v>0</v>
      </c>
      <c r="T13189" t="n">
        <v>15</v>
      </c>
    </row>
    <row r="13190">
      <c r="A13190" s="8" t="n">
        <v>46234</v>
      </c>
      <c r="B13190" t="inlineStr">
        <is>
          <t>AA</t>
        </is>
      </c>
      <c r="C13190" s="9">
        <f>_xlfn.XLOOKUP(B13190,Carriers[Code],Carriers[Airline])</f>
        <v/>
      </c>
      <c r="D13190" t="n">
        <v>1562</v>
      </c>
      <c r="E13190" t="inlineStr">
        <is>
          <t>MIA</t>
        </is>
      </c>
      <c r="F13190" s="10" t="n">
        <v>1755</v>
      </c>
      <c r="G13190" t="inlineStr">
        <is>
          <t>1700-1759</t>
        </is>
      </c>
      <c r="H13190" s="9">
        <f>INT(F13190/100)</f>
        <v/>
      </c>
      <c r="I13190" t="n">
        <v>-5</v>
      </c>
      <c r="J13190" t="n">
        <v>0</v>
      </c>
      <c r="K13190" t="n">
        <v>-36</v>
      </c>
      <c r="L13190" t="n">
        <v>0</v>
      </c>
      <c r="M13190" t="n">
        <v>0</v>
      </c>
      <c r="O13190" t="n">
        <v>0</v>
      </c>
    </row>
    <row r="13191">
      <c r="A13191" s="8" t="n">
        <v>46234</v>
      </c>
      <c r="B13191" t="inlineStr">
        <is>
          <t>DL</t>
        </is>
      </c>
      <c r="C13191" s="9">
        <f>_xlfn.XLOOKUP(B13191,Carriers[Code],Carriers[Airline])</f>
        <v/>
      </c>
      <c r="D13191" t="n">
        <v>1098</v>
      </c>
      <c r="E13191" t="inlineStr">
        <is>
          <t>MSP</t>
        </is>
      </c>
      <c r="F13191" s="10" t="n">
        <v>1755</v>
      </c>
      <c r="G13191" t="inlineStr">
        <is>
          <t>1700-1759</t>
        </is>
      </c>
      <c r="H13191" s="9">
        <f>INT(F13191/100)</f>
        <v/>
      </c>
      <c r="I13191" t="n">
        <v>-5</v>
      </c>
      <c r="J13191" t="n">
        <v>0</v>
      </c>
      <c r="K13191" t="n">
        <v>-39</v>
      </c>
      <c r="L13191" t="n">
        <v>0</v>
      </c>
      <c r="M13191" t="n">
        <v>0</v>
      </c>
      <c r="O13191" t="n">
        <v>0</v>
      </c>
    </row>
    <row r="13192">
      <c r="A13192" s="8" t="n">
        <v>46234</v>
      </c>
      <c r="B13192" t="inlineStr">
        <is>
          <t>DL</t>
        </is>
      </c>
      <c r="C13192" s="9">
        <f>_xlfn.XLOOKUP(B13192,Carriers[Code],Carriers[Airline])</f>
        <v/>
      </c>
      <c r="D13192" t="n">
        <v>2464</v>
      </c>
      <c r="E13192" t="inlineStr">
        <is>
          <t>ATL</t>
        </is>
      </c>
      <c r="F13192" s="10" t="n">
        <v>1755</v>
      </c>
      <c r="G13192" t="inlineStr">
        <is>
          <t>1700-1759</t>
        </is>
      </c>
      <c r="H13192" s="9">
        <f>INT(F13192/100)</f>
        <v/>
      </c>
      <c r="I13192" t="n">
        <v>18</v>
      </c>
      <c r="J13192" t="n">
        <v>1</v>
      </c>
      <c r="K13192" t="n">
        <v>-30</v>
      </c>
      <c r="L13192" t="n">
        <v>0</v>
      </c>
      <c r="M13192" t="n">
        <v>0</v>
      </c>
      <c r="O13192" t="n">
        <v>0</v>
      </c>
    </row>
    <row r="13193">
      <c r="A13193" s="8" t="n">
        <v>46234</v>
      </c>
      <c r="B13193" t="inlineStr">
        <is>
          <t>AS</t>
        </is>
      </c>
      <c r="C13193" s="9">
        <f>_xlfn.XLOOKUP(B13193,Carriers[Code],Carriers[Airline])</f>
        <v/>
      </c>
      <c r="D13193" t="n">
        <v>304</v>
      </c>
      <c r="E13193" t="inlineStr">
        <is>
          <t>SEA</t>
        </is>
      </c>
      <c r="F13193" s="10" t="n">
        <v>1756</v>
      </c>
      <c r="G13193" t="inlineStr">
        <is>
          <t>1700-1759</t>
        </is>
      </c>
      <c r="H13193" s="9">
        <f>INT(F13193/100)</f>
        <v/>
      </c>
      <c r="I13193" t="n">
        <v>21</v>
      </c>
      <c r="J13193" t="n">
        <v>1</v>
      </c>
      <c r="K13193" t="n">
        <v>-14</v>
      </c>
      <c r="L13193" t="n">
        <v>0</v>
      </c>
      <c r="M13193" t="n">
        <v>0</v>
      </c>
      <c r="O13193" t="n">
        <v>0</v>
      </c>
    </row>
    <row r="13194">
      <c r="A13194" s="8" t="n">
        <v>46234</v>
      </c>
      <c r="B13194" t="inlineStr">
        <is>
          <t>YX</t>
        </is>
      </c>
      <c r="C13194" s="9">
        <f>_xlfn.XLOOKUP(B13194,Carriers[Code],Carriers[Airline])</f>
        <v/>
      </c>
      <c r="D13194" t="n">
        <v>5831</v>
      </c>
      <c r="E13194" t="inlineStr">
        <is>
          <t>LGA</t>
        </is>
      </c>
      <c r="F13194" s="10" t="n">
        <v>1800</v>
      </c>
      <c r="G13194" t="inlineStr">
        <is>
          <t>1800-1859</t>
        </is>
      </c>
      <c r="H13194" s="9">
        <f>INT(F13194/100)</f>
        <v/>
      </c>
      <c r="I13194" t="n">
        <v>0</v>
      </c>
      <c r="J13194" t="n">
        <v>0</v>
      </c>
      <c r="K13194" t="n">
        <v>-17</v>
      </c>
      <c r="L13194" t="n">
        <v>0</v>
      </c>
      <c r="M13194" t="n">
        <v>0</v>
      </c>
      <c r="O13194" t="n">
        <v>0</v>
      </c>
    </row>
    <row r="13195">
      <c r="A13195" s="8" t="n">
        <v>46234</v>
      </c>
      <c r="B13195" t="inlineStr">
        <is>
          <t>YX</t>
        </is>
      </c>
      <c r="C13195" s="9">
        <f>_xlfn.XLOOKUP(B13195,Carriers[Code],Carriers[Airline])</f>
        <v/>
      </c>
      <c r="D13195" t="n">
        <v>3543</v>
      </c>
      <c r="E13195" t="inlineStr">
        <is>
          <t>IAD</t>
        </is>
      </c>
      <c r="F13195" s="10" t="n">
        <v>1805</v>
      </c>
      <c r="G13195" t="inlineStr">
        <is>
          <t>1800-1859</t>
        </is>
      </c>
      <c r="H13195" s="9">
        <f>INT(F13195/100)</f>
        <v/>
      </c>
      <c r="I13195" t="n">
        <v>26</v>
      </c>
      <c r="J13195" t="n">
        <v>1</v>
      </c>
      <c r="K13195" t="n">
        <v>-9</v>
      </c>
      <c r="L13195" t="n">
        <v>0</v>
      </c>
      <c r="M13195" t="n">
        <v>0</v>
      </c>
      <c r="O13195" t="n">
        <v>0</v>
      </c>
    </row>
    <row r="13196">
      <c r="A13196" s="8" t="n">
        <v>46234</v>
      </c>
      <c r="B13196" t="inlineStr">
        <is>
          <t>UA</t>
        </is>
      </c>
      <c r="C13196" s="9">
        <f>_xlfn.XLOOKUP(B13196,Carriers[Code],Carriers[Airline])</f>
        <v/>
      </c>
      <c r="D13196" t="n">
        <v>2400</v>
      </c>
      <c r="E13196" t="inlineStr">
        <is>
          <t>SFO</t>
        </is>
      </c>
      <c r="F13196" s="10" t="n">
        <v>1810</v>
      </c>
      <c r="G13196" t="inlineStr">
        <is>
          <t>1800-1859</t>
        </is>
      </c>
      <c r="H13196" s="9">
        <f>INT(F13196/100)</f>
        <v/>
      </c>
      <c r="I13196" t="n">
        <v>24</v>
      </c>
      <c r="J13196" t="n">
        <v>1</v>
      </c>
      <c r="K13196" t="n">
        <v>16</v>
      </c>
      <c r="L13196" t="n">
        <v>1</v>
      </c>
      <c r="M13196" t="n">
        <v>0</v>
      </c>
      <c r="O13196" t="n">
        <v>0</v>
      </c>
      <c r="P13196" t="n">
        <v>0</v>
      </c>
      <c r="Q13196" t="n">
        <v>0</v>
      </c>
      <c r="R13196" t="n">
        <v>16</v>
      </c>
      <c r="S13196" t="n">
        <v>0</v>
      </c>
      <c r="T13196" t="n">
        <v>0</v>
      </c>
    </row>
    <row r="13197">
      <c r="A13197" s="8" t="n">
        <v>46234</v>
      </c>
      <c r="B13197" t="inlineStr">
        <is>
          <t>YX</t>
        </is>
      </c>
      <c r="C13197" s="9">
        <f>_xlfn.XLOOKUP(B13197,Carriers[Code],Carriers[Airline])</f>
        <v/>
      </c>
      <c r="D13197" t="n">
        <v>5718</v>
      </c>
      <c r="E13197" t="inlineStr">
        <is>
          <t>EWR</t>
        </is>
      </c>
      <c r="F13197" s="10" t="n">
        <v>1815</v>
      </c>
      <c r="G13197" t="inlineStr">
        <is>
          <t>1800-1859</t>
        </is>
      </c>
      <c r="H13197" s="9">
        <f>INT(F13197/100)</f>
        <v/>
      </c>
      <c r="I13197" t="n">
        <v>114</v>
      </c>
      <c r="J13197" t="n">
        <v>1</v>
      </c>
      <c r="K13197" t="n">
        <v>100</v>
      </c>
      <c r="L13197" t="n">
        <v>1</v>
      </c>
      <c r="M13197" t="n">
        <v>0</v>
      </c>
      <c r="O13197" t="n">
        <v>0</v>
      </c>
      <c r="P13197" t="n">
        <v>100</v>
      </c>
      <c r="Q13197" t="n">
        <v>0</v>
      </c>
      <c r="R13197" t="n">
        <v>0</v>
      </c>
      <c r="S13197" t="n">
        <v>0</v>
      </c>
      <c r="T13197" t="n">
        <v>0</v>
      </c>
    </row>
    <row r="13198">
      <c r="A13198" s="8" t="n">
        <v>46234</v>
      </c>
      <c r="B13198" t="inlineStr">
        <is>
          <t>MQ</t>
        </is>
      </c>
      <c r="C13198" s="9">
        <f>_xlfn.XLOOKUP(B13198,Carriers[Code],Carriers[Airline])</f>
        <v/>
      </c>
      <c r="D13198" t="n">
        <v>3408</v>
      </c>
      <c r="E13198" t="inlineStr">
        <is>
          <t>CVG</t>
        </is>
      </c>
      <c r="F13198" s="10" t="n">
        <v>1820</v>
      </c>
      <c r="G13198" t="inlineStr">
        <is>
          <t>1800-1859</t>
        </is>
      </c>
      <c r="H13198" s="9">
        <f>INT(F13198/100)</f>
        <v/>
      </c>
      <c r="I13198" t="n">
        <v>823</v>
      </c>
      <c r="J13198" t="n">
        <v>1</v>
      </c>
      <c r="K13198" t="n">
        <v>799</v>
      </c>
      <c r="L13198" t="n">
        <v>1</v>
      </c>
      <c r="M13198" t="n">
        <v>0</v>
      </c>
      <c r="O13198" t="n">
        <v>0</v>
      </c>
      <c r="P13198" t="n">
        <v>292</v>
      </c>
      <c r="Q13198" t="n">
        <v>0</v>
      </c>
      <c r="R13198" t="n">
        <v>0</v>
      </c>
      <c r="S13198" t="n">
        <v>0</v>
      </c>
      <c r="T13198" t="n">
        <v>507</v>
      </c>
    </row>
    <row r="13199">
      <c r="A13199" s="8" t="n">
        <v>46234</v>
      </c>
      <c r="B13199" t="inlineStr">
        <is>
          <t>B6</t>
        </is>
      </c>
      <c r="C13199" s="9">
        <f>_xlfn.XLOOKUP(B13199,Carriers[Code],Carriers[Airline])</f>
        <v/>
      </c>
      <c r="D13199" t="n">
        <v>2459</v>
      </c>
      <c r="E13199" t="inlineStr">
        <is>
          <t>PHL</t>
        </is>
      </c>
      <c r="F13199" s="10" t="n">
        <v>1821</v>
      </c>
      <c r="G13199" t="inlineStr">
        <is>
          <t>1800-1859</t>
        </is>
      </c>
      <c r="H13199" s="9">
        <f>INT(F13199/100)</f>
        <v/>
      </c>
      <c r="I13199" t="n">
        <v>97</v>
      </c>
      <c r="J13199" t="n">
        <v>1</v>
      </c>
      <c r="K13199" t="n">
        <v>82</v>
      </c>
      <c r="L13199" t="n">
        <v>1</v>
      </c>
      <c r="M13199" t="n">
        <v>0</v>
      </c>
      <c r="O13199" t="n">
        <v>0</v>
      </c>
      <c r="P13199" t="n">
        <v>1</v>
      </c>
      <c r="Q13199" t="n">
        <v>0</v>
      </c>
      <c r="R13199" t="n">
        <v>0</v>
      </c>
      <c r="S13199" t="n">
        <v>0</v>
      </c>
      <c r="T13199" t="n">
        <v>81</v>
      </c>
    </row>
    <row r="13200">
      <c r="A13200" s="8" t="n">
        <v>46234</v>
      </c>
      <c r="B13200" t="inlineStr">
        <is>
          <t>UA</t>
        </is>
      </c>
      <c r="C13200" s="9">
        <f>_xlfn.XLOOKUP(B13200,Carriers[Code],Carriers[Airline])</f>
        <v/>
      </c>
      <c r="D13200" t="n">
        <v>639</v>
      </c>
      <c r="E13200" t="inlineStr">
        <is>
          <t>LAX</t>
        </is>
      </c>
      <c r="F13200" s="10" t="n">
        <v>1826</v>
      </c>
      <c r="G13200" t="inlineStr">
        <is>
          <t>1800-1859</t>
        </is>
      </c>
      <c r="H13200" s="9">
        <f>INT(F13200/100)</f>
        <v/>
      </c>
      <c r="I13200" t="n">
        <v>54</v>
      </c>
      <c r="J13200" t="n">
        <v>1</v>
      </c>
      <c r="K13200" t="n">
        <v>30</v>
      </c>
      <c r="L13200" t="n">
        <v>1</v>
      </c>
      <c r="M13200" t="n">
        <v>0</v>
      </c>
      <c r="O13200" t="n">
        <v>0</v>
      </c>
      <c r="P13200" t="n">
        <v>9</v>
      </c>
      <c r="Q13200" t="n">
        <v>0</v>
      </c>
      <c r="R13200" t="n">
        <v>0</v>
      </c>
      <c r="S13200" t="n">
        <v>0</v>
      </c>
      <c r="T13200" t="n">
        <v>21</v>
      </c>
    </row>
    <row r="13201">
      <c r="A13201" s="8" t="n">
        <v>46234</v>
      </c>
      <c r="B13201" t="inlineStr">
        <is>
          <t>AA</t>
        </is>
      </c>
      <c r="C13201" s="9">
        <f>_xlfn.XLOOKUP(B13201,Carriers[Code],Carriers[Airline])</f>
        <v/>
      </c>
      <c r="D13201" t="n">
        <v>1554</v>
      </c>
      <c r="E13201" t="inlineStr">
        <is>
          <t>ORD</t>
        </is>
      </c>
      <c r="F13201" s="10" t="n">
        <v>1830</v>
      </c>
      <c r="G13201" t="inlineStr">
        <is>
          <t>1800-1859</t>
        </is>
      </c>
      <c r="H13201" s="9">
        <f>INT(F13201/100)</f>
        <v/>
      </c>
      <c r="I13201" t="n">
        <v>7</v>
      </c>
      <c r="J13201" t="n">
        <v>0</v>
      </c>
      <c r="K13201" t="n">
        <v>11</v>
      </c>
      <c r="L13201" t="n">
        <v>0</v>
      </c>
      <c r="M13201" t="n">
        <v>0</v>
      </c>
      <c r="O13201" t="n">
        <v>0</v>
      </c>
    </row>
    <row r="13202">
      <c r="A13202" s="8" t="n">
        <v>46234</v>
      </c>
      <c r="B13202" t="inlineStr">
        <is>
          <t>MQ</t>
        </is>
      </c>
      <c r="C13202" s="9">
        <f>_xlfn.XLOOKUP(B13202,Carriers[Code],Carriers[Airline])</f>
        <v/>
      </c>
      <c r="D13202" t="n">
        <v>3341</v>
      </c>
      <c r="E13202" t="inlineStr">
        <is>
          <t>MYR</t>
        </is>
      </c>
      <c r="F13202" s="10" t="n">
        <v>1830</v>
      </c>
      <c r="G13202" t="inlineStr">
        <is>
          <t>1800-1859</t>
        </is>
      </c>
      <c r="H13202" s="9">
        <f>INT(F13202/100)</f>
        <v/>
      </c>
      <c r="I13202" t="n">
        <v>0</v>
      </c>
      <c r="J13202" t="n">
        <v>0</v>
      </c>
      <c r="K13202" t="n">
        <v>-21</v>
      </c>
      <c r="L13202" t="n">
        <v>0</v>
      </c>
      <c r="M13202" t="n">
        <v>0</v>
      </c>
      <c r="O13202" t="n">
        <v>0</v>
      </c>
    </row>
    <row r="13203">
      <c r="A13203" s="8" t="n">
        <v>46234</v>
      </c>
      <c r="B13203" t="inlineStr">
        <is>
          <t>UA</t>
        </is>
      </c>
      <c r="C13203" s="9">
        <f>_xlfn.XLOOKUP(B13203,Carriers[Code],Carriers[Airline])</f>
        <v/>
      </c>
      <c r="D13203" t="n">
        <v>1015</v>
      </c>
      <c r="E13203" t="inlineStr">
        <is>
          <t>ORD</t>
        </is>
      </c>
      <c r="F13203" s="10" t="n">
        <v>1843</v>
      </c>
      <c r="G13203" t="inlineStr">
        <is>
          <t>1800-1859</t>
        </is>
      </c>
      <c r="H13203" s="9">
        <f>INT(F13203/100)</f>
        <v/>
      </c>
      <c r="I13203" t="n">
        <v>-11</v>
      </c>
      <c r="J13203" t="n">
        <v>0</v>
      </c>
      <c r="K13203" t="n">
        <v>-6</v>
      </c>
      <c r="L13203" t="n">
        <v>0</v>
      </c>
      <c r="M13203" t="n">
        <v>0</v>
      </c>
      <c r="O13203" t="n">
        <v>0</v>
      </c>
    </row>
    <row r="13204">
      <c r="A13204" s="8" t="n">
        <v>46234</v>
      </c>
      <c r="B13204" t="inlineStr">
        <is>
          <t>DL</t>
        </is>
      </c>
      <c r="C13204" s="9">
        <f>_xlfn.XLOOKUP(B13204,Carriers[Code],Carriers[Airline])</f>
        <v/>
      </c>
      <c r="D13204" t="n">
        <v>445</v>
      </c>
      <c r="E13204" t="inlineStr">
        <is>
          <t>SLC</t>
        </is>
      </c>
      <c r="F13204" s="10" t="n">
        <v>1845</v>
      </c>
      <c r="G13204" t="inlineStr">
        <is>
          <t>1800-1859</t>
        </is>
      </c>
      <c r="H13204" s="9">
        <f>INT(F13204/100)</f>
        <v/>
      </c>
      <c r="I13204" t="n">
        <v>-2</v>
      </c>
      <c r="J13204" t="n">
        <v>0</v>
      </c>
      <c r="K13204" t="n">
        <v>-22</v>
      </c>
      <c r="L13204" t="n">
        <v>0</v>
      </c>
      <c r="M13204" t="n">
        <v>0</v>
      </c>
      <c r="O13204" t="n">
        <v>0</v>
      </c>
    </row>
    <row r="13205">
      <c r="A13205" s="8" t="n">
        <v>46234</v>
      </c>
      <c r="B13205" t="inlineStr">
        <is>
          <t>WN</t>
        </is>
      </c>
      <c r="C13205" s="9">
        <f>_xlfn.XLOOKUP(B13205,Carriers[Code],Carriers[Airline])</f>
        <v/>
      </c>
      <c r="D13205" t="n">
        <v>3911</v>
      </c>
      <c r="E13205" t="inlineStr">
        <is>
          <t>MDW</t>
        </is>
      </c>
      <c r="F13205" s="10" t="n">
        <v>1845</v>
      </c>
      <c r="G13205" t="inlineStr">
        <is>
          <t>1800-1859</t>
        </is>
      </c>
      <c r="H13205" s="9">
        <f>INT(F13205/100)</f>
        <v/>
      </c>
      <c r="I13205" t="n">
        <v>72</v>
      </c>
      <c r="J13205" t="n">
        <v>1</v>
      </c>
      <c r="K13205" t="n">
        <v>68</v>
      </c>
      <c r="L13205" t="n">
        <v>1</v>
      </c>
      <c r="M13205" t="n">
        <v>0</v>
      </c>
      <c r="O13205" t="n">
        <v>0</v>
      </c>
      <c r="P13205" t="n">
        <v>8</v>
      </c>
      <c r="Q13205" t="n">
        <v>0</v>
      </c>
      <c r="R13205" t="n">
        <v>0</v>
      </c>
      <c r="S13205" t="n">
        <v>0</v>
      </c>
      <c r="T13205" t="n">
        <v>60</v>
      </c>
    </row>
    <row r="13206">
      <c r="A13206" s="8" t="n">
        <v>46234</v>
      </c>
      <c r="B13206" t="inlineStr">
        <is>
          <t>WN</t>
        </is>
      </c>
      <c r="C13206" s="9">
        <f>_xlfn.XLOOKUP(B13206,Carriers[Code],Carriers[Airline])</f>
        <v/>
      </c>
      <c r="D13206" t="n">
        <v>754</v>
      </c>
      <c r="E13206" t="inlineStr">
        <is>
          <t>STL</t>
        </is>
      </c>
      <c r="F13206" s="10" t="n">
        <v>1850</v>
      </c>
      <c r="G13206" t="inlineStr">
        <is>
          <t>1800-1859</t>
        </is>
      </c>
      <c r="H13206" s="9">
        <f>INT(F13206/100)</f>
        <v/>
      </c>
      <c r="I13206" t="n">
        <v>55</v>
      </c>
      <c r="J13206" t="n">
        <v>1</v>
      </c>
      <c r="K13206" t="n">
        <v>31</v>
      </c>
      <c r="L13206" t="n">
        <v>1</v>
      </c>
      <c r="M13206" t="n">
        <v>0</v>
      </c>
      <c r="O13206" t="n">
        <v>0</v>
      </c>
      <c r="P13206" t="n">
        <v>7</v>
      </c>
      <c r="Q13206" t="n">
        <v>0</v>
      </c>
      <c r="R13206" t="n">
        <v>0</v>
      </c>
      <c r="S13206" t="n">
        <v>0</v>
      </c>
      <c r="T13206" t="n">
        <v>24</v>
      </c>
    </row>
    <row r="13207">
      <c r="A13207" s="8" t="n">
        <v>46234</v>
      </c>
      <c r="B13207" t="inlineStr">
        <is>
          <t>AA</t>
        </is>
      </c>
      <c r="C13207" s="9">
        <f>_xlfn.XLOOKUP(B13207,Carriers[Code],Carriers[Airline])</f>
        <v/>
      </c>
      <c r="D13207" t="n">
        <v>1552</v>
      </c>
      <c r="E13207" t="inlineStr">
        <is>
          <t>CLT</t>
        </is>
      </c>
      <c r="F13207" s="10" t="n">
        <v>1855</v>
      </c>
      <c r="G13207" t="inlineStr">
        <is>
          <t>1800-1859</t>
        </is>
      </c>
      <c r="H13207" s="9">
        <f>INT(F13207/100)</f>
        <v/>
      </c>
      <c r="I13207" t="n">
        <v>5</v>
      </c>
      <c r="J13207" t="n">
        <v>0</v>
      </c>
      <c r="K13207" t="n">
        <v>-21</v>
      </c>
      <c r="L13207" t="n">
        <v>0</v>
      </c>
      <c r="M13207" t="n">
        <v>0</v>
      </c>
      <c r="O13207" t="n">
        <v>0</v>
      </c>
    </row>
    <row r="13208">
      <c r="A13208" s="8" t="n">
        <v>46234</v>
      </c>
      <c r="B13208" t="inlineStr">
        <is>
          <t>DL</t>
        </is>
      </c>
      <c r="C13208" s="9">
        <f>_xlfn.XLOOKUP(B13208,Carriers[Code],Carriers[Airline])</f>
        <v/>
      </c>
      <c r="D13208" t="n">
        <v>1677</v>
      </c>
      <c r="E13208" t="inlineStr">
        <is>
          <t>AUS</t>
        </is>
      </c>
      <c r="F13208" s="10" t="n">
        <v>1859</v>
      </c>
      <c r="G13208" t="inlineStr">
        <is>
          <t>1800-1859</t>
        </is>
      </c>
      <c r="H13208" s="9">
        <f>INT(F13208/100)</f>
        <v/>
      </c>
      <c r="I13208" t="n">
        <v>-6</v>
      </c>
      <c r="J13208" t="n">
        <v>0</v>
      </c>
      <c r="K13208" t="n">
        <v>-26</v>
      </c>
      <c r="L13208" t="n">
        <v>0</v>
      </c>
      <c r="M13208" t="n">
        <v>0</v>
      </c>
      <c r="O13208" t="n">
        <v>0</v>
      </c>
    </row>
    <row r="13209">
      <c r="A13209" s="8" t="n">
        <v>46234</v>
      </c>
      <c r="B13209" t="inlineStr">
        <is>
          <t>YX</t>
        </is>
      </c>
      <c r="C13209" s="9">
        <f>_xlfn.XLOOKUP(B13209,Carriers[Code],Carriers[Airline])</f>
        <v/>
      </c>
      <c r="D13209" t="n">
        <v>5716</v>
      </c>
      <c r="E13209" t="inlineStr">
        <is>
          <t>LGA</t>
        </is>
      </c>
      <c r="F13209" s="10" t="n">
        <v>1859</v>
      </c>
      <c r="G13209" t="inlineStr">
        <is>
          <t>1800-1859</t>
        </is>
      </c>
      <c r="H13209" s="9">
        <f>INT(F13209/100)</f>
        <v/>
      </c>
      <c r="I13209" t="n">
        <v>25</v>
      </c>
      <c r="J13209" t="n">
        <v>1</v>
      </c>
      <c r="K13209" t="n">
        <v>0</v>
      </c>
      <c r="L13209" t="n">
        <v>0</v>
      </c>
      <c r="M13209" t="n">
        <v>0</v>
      </c>
      <c r="O13209" t="n">
        <v>0</v>
      </c>
    </row>
    <row r="13210">
      <c r="A13210" s="8" t="n">
        <v>46234</v>
      </c>
      <c r="B13210" t="inlineStr">
        <is>
          <t>B6</t>
        </is>
      </c>
      <c r="C13210" s="9">
        <f>_xlfn.XLOOKUP(B13210,Carriers[Code],Carriers[Airline])</f>
        <v/>
      </c>
      <c r="D13210" t="n">
        <v>1633</v>
      </c>
      <c r="E13210" t="inlineStr">
        <is>
          <t>SFO</t>
        </is>
      </c>
      <c r="F13210" s="10" t="n">
        <v>1905</v>
      </c>
      <c r="G13210" t="inlineStr">
        <is>
          <t>1900-1959</t>
        </is>
      </c>
      <c r="H13210" s="9">
        <f>INT(F13210/100)</f>
        <v/>
      </c>
      <c r="I13210" t="n">
        <v>85</v>
      </c>
      <c r="J13210" t="n">
        <v>1</v>
      </c>
      <c r="K13210" t="n">
        <v>67</v>
      </c>
      <c r="L13210" t="n">
        <v>1</v>
      </c>
      <c r="M13210" t="n">
        <v>0</v>
      </c>
      <c r="O13210" t="n">
        <v>0</v>
      </c>
      <c r="P13210" t="n">
        <v>11</v>
      </c>
      <c r="Q13210" t="n">
        <v>0</v>
      </c>
      <c r="R13210" t="n">
        <v>0</v>
      </c>
      <c r="S13210" t="n">
        <v>0</v>
      </c>
      <c r="T13210" t="n">
        <v>56</v>
      </c>
    </row>
    <row r="13211">
      <c r="A13211" s="8" t="n">
        <v>46234</v>
      </c>
      <c r="B13211" t="inlineStr">
        <is>
          <t>DL</t>
        </is>
      </c>
      <c r="C13211" s="9">
        <f>_xlfn.XLOOKUP(B13211,Carriers[Code],Carriers[Airline])</f>
        <v/>
      </c>
      <c r="D13211" t="n">
        <v>973</v>
      </c>
      <c r="E13211" t="inlineStr">
        <is>
          <t>ATL</t>
        </is>
      </c>
      <c r="F13211" s="10" t="n">
        <v>1910</v>
      </c>
      <c r="G13211" t="inlineStr">
        <is>
          <t>1900-1959</t>
        </is>
      </c>
      <c r="H13211" s="9">
        <f>INT(F13211/100)</f>
        <v/>
      </c>
      <c r="I13211" t="n">
        <v>23</v>
      </c>
      <c r="J13211" t="n">
        <v>1</v>
      </c>
      <c r="K13211" t="n">
        <v>-29</v>
      </c>
      <c r="L13211" t="n">
        <v>0</v>
      </c>
      <c r="M13211" t="n">
        <v>0</v>
      </c>
      <c r="O13211" t="n">
        <v>0</v>
      </c>
    </row>
    <row r="13212">
      <c r="A13212" s="8" t="n">
        <v>46234</v>
      </c>
      <c r="B13212" t="inlineStr">
        <is>
          <t>B6</t>
        </is>
      </c>
      <c r="C13212" s="9">
        <f>_xlfn.XLOOKUP(B13212,Carriers[Code],Carriers[Airline])</f>
        <v/>
      </c>
      <c r="D13212" t="n">
        <v>95</v>
      </c>
      <c r="E13212" t="inlineStr">
        <is>
          <t>PDX</t>
        </is>
      </c>
      <c r="F13212" s="10" t="n">
        <v>1919</v>
      </c>
      <c r="G13212" t="inlineStr">
        <is>
          <t>1900-1959</t>
        </is>
      </c>
      <c r="H13212" s="9">
        <f>INT(F13212/100)</f>
        <v/>
      </c>
      <c r="I13212" t="n">
        <v>-9</v>
      </c>
      <c r="J13212" t="n">
        <v>0</v>
      </c>
      <c r="K13212" t="n">
        <v>-21</v>
      </c>
      <c r="L13212" t="n">
        <v>0</v>
      </c>
      <c r="M13212" t="n">
        <v>0</v>
      </c>
      <c r="O13212" t="n">
        <v>0</v>
      </c>
    </row>
    <row r="13213">
      <c r="A13213" s="8" t="n">
        <v>46234</v>
      </c>
      <c r="B13213" t="inlineStr">
        <is>
          <t>DL</t>
        </is>
      </c>
      <c r="C13213" s="9">
        <f>_xlfn.XLOOKUP(B13213,Carriers[Code],Carriers[Airline])</f>
        <v/>
      </c>
      <c r="D13213" t="n">
        <v>2305</v>
      </c>
      <c r="E13213" t="inlineStr">
        <is>
          <t>DFW</t>
        </is>
      </c>
      <c r="F13213" s="10" t="n">
        <v>1920</v>
      </c>
      <c r="G13213" t="inlineStr">
        <is>
          <t>1900-1959</t>
        </is>
      </c>
      <c r="H13213" s="9">
        <f>INT(F13213/100)</f>
        <v/>
      </c>
      <c r="I13213" t="n">
        <v>-2</v>
      </c>
      <c r="J13213" t="n">
        <v>0</v>
      </c>
      <c r="K13213" t="n">
        <v>-34</v>
      </c>
      <c r="L13213" t="n">
        <v>0</v>
      </c>
      <c r="M13213" t="n">
        <v>0</v>
      </c>
      <c r="O13213" t="n">
        <v>0</v>
      </c>
    </row>
    <row r="13214">
      <c r="A13214" s="8" t="n">
        <v>46234</v>
      </c>
      <c r="B13214" t="inlineStr">
        <is>
          <t>YX</t>
        </is>
      </c>
      <c r="C13214" s="9">
        <f>_xlfn.XLOOKUP(B13214,Carriers[Code],Carriers[Airline])</f>
        <v/>
      </c>
      <c r="D13214" t="n">
        <v>5629</v>
      </c>
      <c r="E13214" t="inlineStr">
        <is>
          <t>CMH</t>
        </is>
      </c>
      <c r="F13214" s="10" t="n">
        <v>1925</v>
      </c>
      <c r="G13214" t="inlineStr">
        <is>
          <t>1900-1959</t>
        </is>
      </c>
      <c r="H13214" s="9">
        <f>INT(F13214/100)</f>
        <v/>
      </c>
      <c r="I13214" t="n">
        <v>-10</v>
      </c>
      <c r="J13214" t="n">
        <v>0</v>
      </c>
      <c r="K13214" t="n">
        <v>-45</v>
      </c>
      <c r="L13214" t="n">
        <v>0</v>
      </c>
      <c r="M13214" t="n">
        <v>0</v>
      </c>
      <c r="O13214" t="n">
        <v>0</v>
      </c>
    </row>
    <row r="13215">
      <c r="A13215" s="8" t="n">
        <v>46234</v>
      </c>
      <c r="B13215" t="inlineStr">
        <is>
          <t>AA</t>
        </is>
      </c>
      <c r="C13215" s="9">
        <f>_xlfn.XLOOKUP(B13215,Carriers[Code],Carriers[Airline])</f>
        <v/>
      </c>
      <c r="D13215" t="n">
        <v>852</v>
      </c>
      <c r="E13215" t="inlineStr">
        <is>
          <t>DCA</t>
        </is>
      </c>
      <c r="F13215" s="10" t="n">
        <v>1927</v>
      </c>
      <c r="G13215" t="inlineStr">
        <is>
          <t>1900-1959</t>
        </is>
      </c>
      <c r="H13215" s="9">
        <f>INT(F13215/100)</f>
        <v/>
      </c>
      <c r="I13215" t="n">
        <v>192</v>
      </c>
      <c r="J13215" t="n">
        <v>1</v>
      </c>
      <c r="K13215" t="n">
        <v>170</v>
      </c>
      <c r="L13215" t="n">
        <v>1</v>
      </c>
      <c r="M13215" t="n">
        <v>0</v>
      </c>
      <c r="O13215" t="n">
        <v>0</v>
      </c>
      <c r="P13215" t="n">
        <v>0</v>
      </c>
      <c r="Q13215" t="n">
        <v>0</v>
      </c>
      <c r="R13215" t="n">
        <v>0</v>
      </c>
      <c r="S13215" t="n">
        <v>0</v>
      </c>
      <c r="T13215" t="n">
        <v>170</v>
      </c>
    </row>
    <row r="13216">
      <c r="A13216" s="8" t="n">
        <v>46234</v>
      </c>
      <c r="B13216" t="inlineStr">
        <is>
          <t>UA</t>
        </is>
      </c>
      <c r="C13216" s="9">
        <f>_xlfn.XLOOKUP(B13216,Carriers[Code],Carriers[Airline])</f>
        <v/>
      </c>
      <c r="D13216" t="n">
        <v>2136</v>
      </c>
      <c r="E13216" t="inlineStr">
        <is>
          <t>IAD</t>
        </is>
      </c>
      <c r="F13216" s="10" t="n">
        <v>1927</v>
      </c>
      <c r="G13216" t="inlineStr">
        <is>
          <t>1900-1959</t>
        </is>
      </c>
      <c r="H13216" s="9">
        <f>INT(F13216/100)</f>
        <v/>
      </c>
      <c r="I13216" t="n">
        <v>-4</v>
      </c>
      <c r="J13216" t="n">
        <v>0</v>
      </c>
      <c r="K13216" t="n">
        <v>-12</v>
      </c>
      <c r="L13216" t="n">
        <v>0</v>
      </c>
      <c r="M13216" t="n">
        <v>0</v>
      </c>
      <c r="O13216" t="n">
        <v>0</v>
      </c>
    </row>
    <row r="13217">
      <c r="A13217" s="8" t="n">
        <v>46234</v>
      </c>
      <c r="B13217" t="inlineStr">
        <is>
          <t>B6</t>
        </is>
      </c>
      <c r="C13217" s="9">
        <f>_xlfn.XLOOKUP(B13217,Carriers[Code],Carriers[Airline])</f>
        <v/>
      </c>
      <c r="D13217" t="n">
        <v>197</v>
      </c>
      <c r="E13217" t="inlineStr">
        <is>
          <t>SEA</t>
        </is>
      </c>
      <c r="F13217" s="10" t="n">
        <v>1929</v>
      </c>
      <c r="G13217" t="inlineStr">
        <is>
          <t>1900-1959</t>
        </is>
      </c>
      <c r="H13217" s="9">
        <f>INT(F13217/100)</f>
        <v/>
      </c>
      <c r="I13217" t="n">
        <v>-6</v>
      </c>
      <c r="J13217" t="n">
        <v>0</v>
      </c>
      <c r="K13217" t="n">
        <v>-36</v>
      </c>
      <c r="L13217" t="n">
        <v>0</v>
      </c>
      <c r="M13217" t="n">
        <v>0</v>
      </c>
      <c r="O13217" t="n">
        <v>0</v>
      </c>
    </row>
    <row r="13218">
      <c r="A13218" s="8" t="n">
        <v>46234</v>
      </c>
      <c r="B13218" t="inlineStr">
        <is>
          <t>DL</t>
        </is>
      </c>
      <c r="C13218" s="9">
        <f>_xlfn.XLOOKUP(B13218,Carriers[Code],Carriers[Airline])</f>
        <v/>
      </c>
      <c r="D13218" t="n">
        <v>324</v>
      </c>
      <c r="E13218" t="inlineStr">
        <is>
          <t>SEA</t>
        </is>
      </c>
      <c r="F13218" s="10" t="n">
        <v>1929</v>
      </c>
      <c r="G13218" t="inlineStr">
        <is>
          <t>1900-1959</t>
        </is>
      </c>
      <c r="H13218" s="9">
        <f>INT(F13218/100)</f>
        <v/>
      </c>
      <c r="I13218" t="n">
        <v>0</v>
      </c>
      <c r="J13218" t="n">
        <v>0</v>
      </c>
      <c r="K13218" t="n">
        <v>-45</v>
      </c>
      <c r="L13218" t="n">
        <v>0</v>
      </c>
      <c r="M13218" t="n">
        <v>0</v>
      </c>
      <c r="O13218" t="n">
        <v>0</v>
      </c>
    </row>
    <row r="13219">
      <c r="A13219" s="8" t="n">
        <v>46234</v>
      </c>
      <c r="B13219" t="inlineStr">
        <is>
          <t>B6</t>
        </is>
      </c>
      <c r="C13219" s="9">
        <f>_xlfn.XLOOKUP(B13219,Carriers[Code],Carriers[Airline])</f>
        <v/>
      </c>
      <c r="D13219" t="n">
        <v>247</v>
      </c>
      <c r="E13219" t="inlineStr">
        <is>
          <t>SLC</t>
        </is>
      </c>
      <c r="F13219" s="10" t="n">
        <v>1932</v>
      </c>
      <c r="G13219" t="inlineStr">
        <is>
          <t>1900-1959</t>
        </is>
      </c>
      <c r="H13219" s="9">
        <f>INT(F13219/100)</f>
        <v/>
      </c>
      <c r="I13219" t="n">
        <v>-9</v>
      </c>
      <c r="J13219" t="n">
        <v>0</v>
      </c>
      <c r="K13219" t="n">
        <v>-14</v>
      </c>
      <c r="L13219" t="n">
        <v>0</v>
      </c>
      <c r="M13219" t="n">
        <v>0</v>
      </c>
      <c r="O13219" t="n">
        <v>0</v>
      </c>
    </row>
    <row r="13220">
      <c r="A13220" s="8" t="n">
        <v>46234</v>
      </c>
      <c r="B13220" t="inlineStr">
        <is>
          <t>AA</t>
        </is>
      </c>
      <c r="C13220" s="9">
        <f>_xlfn.XLOOKUP(B13220,Carriers[Code],Carriers[Airline])</f>
        <v/>
      </c>
      <c r="D13220" t="n">
        <v>1691</v>
      </c>
      <c r="E13220" t="inlineStr">
        <is>
          <t>LAX</t>
        </is>
      </c>
      <c r="F13220" s="10" t="n">
        <v>1935</v>
      </c>
      <c r="G13220" t="inlineStr">
        <is>
          <t>1900-1959</t>
        </is>
      </c>
      <c r="H13220" s="9">
        <f>INT(F13220/100)</f>
        <v/>
      </c>
      <c r="I13220" t="n">
        <v>3</v>
      </c>
      <c r="J13220" t="n">
        <v>0</v>
      </c>
      <c r="K13220" t="n">
        <v>19</v>
      </c>
      <c r="L13220" t="n">
        <v>1</v>
      </c>
      <c r="M13220" t="n">
        <v>0</v>
      </c>
      <c r="O13220" t="n">
        <v>0</v>
      </c>
      <c r="P13220" t="n">
        <v>3</v>
      </c>
      <c r="Q13220" t="n">
        <v>0</v>
      </c>
      <c r="R13220" t="n">
        <v>16</v>
      </c>
      <c r="S13220" t="n">
        <v>0</v>
      </c>
      <c r="T13220" t="n">
        <v>0</v>
      </c>
    </row>
    <row r="13221">
      <c r="A13221" s="8" t="n">
        <v>46234</v>
      </c>
      <c r="B13221" t="inlineStr">
        <is>
          <t>B6</t>
        </is>
      </c>
      <c r="C13221" s="9">
        <f>_xlfn.XLOOKUP(B13221,Carriers[Code],Carriers[Airline])</f>
        <v/>
      </c>
      <c r="D13221" t="n">
        <v>2421</v>
      </c>
      <c r="E13221" t="inlineStr">
        <is>
          <t>PBI</t>
        </is>
      </c>
      <c r="F13221" s="10" t="n">
        <v>1935</v>
      </c>
      <c r="G13221" t="inlineStr">
        <is>
          <t>1900-1959</t>
        </is>
      </c>
      <c r="H13221" s="9">
        <f>INT(F13221/100)</f>
        <v/>
      </c>
      <c r="I13221" t="n">
        <v>14</v>
      </c>
      <c r="J13221" t="n">
        <v>0</v>
      </c>
      <c r="K13221" t="n">
        <v>-18</v>
      </c>
      <c r="L13221" t="n">
        <v>0</v>
      </c>
      <c r="M13221" t="n">
        <v>0</v>
      </c>
      <c r="O13221" t="n">
        <v>0</v>
      </c>
    </row>
    <row r="13222">
      <c r="A13222" s="8" t="n">
        <v>46234</v>
      </c>
      <c r="B13222" t="inlineStr">
        <is>
          <t>AA</t>
        </is>
      </c>
      <c r="C13222" s="9">
        <f>_xlfn.XLOOKUP(B13222,Carriers[Code],Carriers[Airline])</f>
        <v/>
      </c>
      <c r="D13222" t="n">
        <v>1147</v>
      </c>
      <c r="E13222" t="inlineStr">
        <is>
          <t>PHL</t>
        </is>
      </c>
      <c r="F13222" s="10" t="n">
        <v>1937</v>
      </c>
      <c r="G13222" t="inlineStr">
        <is>
          <t>1900-1959</t>
        </is>
      </c>
      <c r="H13222" s="9">
        <f>INT(F13222/100)</f>
        <v/>
      </c>
      <c r="I13222" t="n">
        <v>-8</v>
      </c>
      <c r="J13222" t="n">
        <v>0</v>
      </c>
      <c r="K13222" t="n">
        <v>-35</v>
      </c>
      <c r="L13222" t="n">
        <v>0</v>
      </c>
      <c r="M13222" t="n">
        <v>0</v>
      </c>
      <c r="O13222" t="n">
        <v>0</v>
      </c>
    </row>
    <row r="13223">
      <c r="A13223" s="8" t="n">
        <v>46234</v>
      </c>
      <c r="B13223" t="inlineStr">
        <is>
          <t>B6</t>
        </is>
      </c>
      <c r="C13223" s="9">
        <f>_xlfn.XLOOKUP(B13223,Carriers[Code],Carriers[Airline])</f>
        <v/>
      </c>
      <c r="D13223" t="n">
        <v>817</v>
      </c>
      <c r="E13223" t="inlineStr">
        <is>
          <t>JFK</t>
        </is>
      </c>
      <c r="F13223" s="10" t="n">
        <v>1939</v>
      </c>
      <c r="G13223" t="inlineStr">
        <is>
          <t>1900-1959</t>
        </is>
      </c>
      <c r="H13223" s="9">
        <f>INT(F13223/100)</f>
        <v/>
      </c>
      <c r="I13223" t="n">
        <v>29</v>
      </c>
      <c r="J13223" t="n">
        <v>1</v>
      </c>
      <c r="K13223" t="n">
        <v>27</v>
      </c>
      <c r="L13223" t="n">
        <v>1</v>
      </c>
      <c r="M13223" t="n">
        <v>0</v>
      </c>
      <c r="O13223" t="n">
        <v>0</v>
      </c>
      <c r="P13223" t="n">
        <v>0</v>
      </c>
      <c r="Q13223" t="n">
        <v>0</v>
      </c>
      <c r="R13223" t="n">
        <v>0</v>
      </c>
      <c r="S13223" t="n">
        <v>0</v>
      </c>
      <c r="T13223" t="n">
        <v>27</v>
      </c>
    </row>
    <row r="13224">
      <c r="A13224" s="8" t="n">
        <v>46234</v>
      </c>
      <c r="B13224" t="inlineStr">
        <is>
          <t>YX</t>
        </is>
      </c>
      <c r="C13224" s="9">
        <f>_xlfn.XLOOKUP(B13224,Carriers[Code],Carriers[Airline])</f>
        <v/>
      </c>
      <c r="D13224" t="n">
        <v>5807</v>
      </c>
      <c r="E13224" t="inlineStr">
        <is>
          <t>CLT</t>
        </is>
      </c>
      <c r="F13224" s="10" t="n">
        <v>1940</v>
      </c>
      <c r="G13224" t="inlineStr">
        <is>
          <t>1900-1959</t>
        </is>
      </c>
      <c r="H13224" s="9">
        <f>INT(F13224/100)</f>
        <v/>
      </c>
      <c r="I13224" t="n">
        <v>37</v>
      </c>
      <c r="J13224" t="n">
        <v>1</v>
      </c>
      <c r="K13224" t="n">
        <v>10</v>
      </c>
      <c r="L13224" t="n">
        <v>0</v>
      </c>
      <c r="M13224" t="n">
        <v>0</v>
      </c>
      <c r="O13224" t="n">
        <v>0</v>
      </c>
    </row>
    <row r="13225">
      <c r="A13225" s="8" t="n">
        <v>46234</v>
      </c>
      <c r="B13225" t="inlineStr">
        <is>
          <t>AS</t>
        </is>
      </c>
      <c r="C13225" s="9">
        <f>_xlfn.XLOOKUP(B13225,Carriers[Code],Carriers[Airline])</f>
        <v/>
      </c>
      <c r="D13225" t="n">
        <v>1337</v>
      </c>
      <c r="E13225" t="inlineStr">
        <is>
          <t>SEA</t>
        </is>
      </c>
      <c r="F13225" s="10" t="n">
        <v>1944</v>
      </c>
      <c r="G13225" t="inlineStr">
        <is>
          <t>1900-1959</t>
        </is>
      </c>
      <c r="H13225" s="9">
        <f>INT(F13225/100)</f>
        <v/>
      </c>
      <c r="I13225" t="n">
        <v>15</v>
      </c>
      <c r="J13225" t="n">
        <v>1</v>
      </c>
      <c r="K13225" t="n">
        <v>12</v>
      </c>
      <c r="L13225" t="n">
        <v>0</v>
      </c>
      <c r="M13225" t="n">
        <v>0</v>
      </c>
      <c r="O13225" t="n">
        <v>0</v>
      </c>
    </row>
    <row r="13226">
      <c r="A13226" s="8" t="n">
        <v>46234</v>
      </c>
      <c r="B13226" t="inlineStr">
        <is>
          <t>DL</t>
        </is>
      </c>
      <c r="C13226" s="9">
        <f>_xlfn.XLOOKUP(B13226,Carriers[Code],Carriers[Airline])</f>
        <v/>
      </c>
      <c r="D13226" t="n">
        <v>2586</v>
      </c>
      <c r="E13226" t="inlineStr">
        <is>
          <t>BNA</t>
        </is>
      </c>
      <c r="F13226" s="10" t="n">
        <v>1945</v>
      </c>
      <c r="G13226" t="inlineStr">
        <is>
          <t>1900-1959</t>
        </is>
      </c>
      <c r="H13226" s="9">
        <f>INT(F13226/100)</f>
        <v/>
      </c>
      <c r="I13226" t="n">
        <v>-2</v>
      </c>
      <c r="J13226" t="n">
        <v>0</v>
      </c>
      <c r="K13226" t="n">
        <v>-28</v>
      </c>
      <c r="L13226" t="n">
        <v>0</v>
      </c>
      <c r="M13226" t="n">
        <v>0</v>
      </c>
      <c r="O13226" t="n">
        <v>0</v>
      </c>
    </row>
    <row r="13227">
      <c r="A13227" s="8" t="n">
        <v>46234</v>
      </c>
      <c r="B13227" t="inlineStr">
        <is>
          <t>WN</t>
        </is>
      </c>
      <c r="C13227" s="9">
        <f>_xlfn.XLOOKUP(B13227,Carriers[Code],Carriers[Airline])</f>
        <v/>
      </c>
      <c r="D13227" t="n">
        <v>735</v>
      </c>
      <c r="E13227" t="inlineStr">
        <is>
          <t>BWI</t>
        </is>
      </c>
      <c r="F13227" s="10" t="n">
        <v>1950</v>
      </c>
      <c r="G13227" t="inlineStr">
        <is>
          <t>1900-1959</t>
        </is>
      </c>
      <c r="H13227" s="9">
        <f>INT(F13227/100)</f>
        <v/>
      </c>
      <c r="I13227" t="n">
        <v>56</v>
      </c>
      <c r="J13227" t="n">
        <v>1</v>
      </c>
      <c r="K13227" t="n">
        <v>44</v>
      </c>
      <c r="L13227" t="n">
        <v>1</v>
      </c>
      <c r="M13227" t="n">
        <v>0</v>
      </c>
      <c r="O13227" t="n">
        <v>0</v>
      </c>
      <c r="P13227" t="n">
        <v>16</v>
      </c>
      <c r="Q13227" t="n">
        <v>0</v>
      </c>
      <c r="R13227" t="n">
        <v>0</v>
      </c>
      <c r="S13227" t="n">
        <v>0</v>
      </c>
      <c r="T13227" t="n">
        <v>28</v>
      </c>
    </row>
    <row r="13228">
      <c r="A13228" s="8" t="n">
        <v>46234</v>
      </c>
      <c r="B13228" t="inlineStr">
        <is>
          <t>YX</t>
        </is>
      </c>
      <c r="C13228" s="9">
        <f>_xlfn.XLOOKUP(B13228,Carriers[Code],Carriers[Airline])</f>
        <v/>
      </c>
      <c r="D13228" t="n">
        <v>4641</v>
      </c>
      <c r="E13228" t="inlineStr">
        <is>
          <t>CMH</t>
        </is>
      </c>
      <c r="F13228" s="10" t="n">
        <v>1950</v>
      </c>
      <c r="G13228" t="inlineStr">
        <is>
          <t>1900-1959</t>
        </is>
      </c>
      <c r="H13228" s="9">
        <f>INT(F13228/100)</f>
        <v/>
      </c>
      <c r="I13228" t="n">
        <v>-9</v>
      </c>
      <c r="J13228" t="n">
        <v>0</v>
      </c>
      <c r="K13228" t="n">
        <v>-33</v>
      </c>
      <c r="L13228" t="n">
        <v>0</v>
      </c>
      <c r="M13228" t="n">
        <v>0</v>
      </c>
      <c r="O13228" t="n">
        <v>0</v>
      </c>
    </row>
    <row r="13229">
      <c r="A13229" s="8" t="n">
        <v>46234</v>
      </c>
      <c r="B13229" t="inlineStr">
        <is>
          <t>B6</t>
        </is>
      </c>
      <c r="C13229" s="9">
        <f>_xlfn.XLOOKUP(B13229,Carriers[Code],Carriers[Airline])</f>
        <v/>
      </c>
      <c r="D13229" t="n">
        <v>1897</v>
      </c>
      <c r="E13229" t="inlineStr">
        <is>
          <t>ATL</t>
        </is>
      </c>
      <c r="F13229" s="10" t="n">
        <v>1951</v>
      </c>
      <c r="G13229" t="inlineStr">
        <is>
          <t>1900-1959</t>
        </is>
      </c>
      <c r="H13229" s="9">
        <f>INT(F13229/100)</f>
        <v/>
      </c>
      <c r="I13229" t="n">
        <v>-1</v>
      </c>
      <c r="J13229" t="n">
        <v>0</v>
      </c>
      <c r="K13229" t="n">
        <v>-30</v>
      </c>
      <c r="L13229" t="n">
        <v>0</v>
      </c>
      <c r="M13229" t="n">
        <v>0</v>
      </c>
      <c r="O13229" t="n">
        <v>0</v>
      </c>
    </row>
    <row r="13230">
      <c r="A13230" s="8" t="n">
        <v>46234</v>
      </c>
      <c r="B13230" t="inlineStr">
        <is>
          <t>B6</t>
        </is>
      </c>
      <c r="C13230" s="9">
        <f>_xlfn.XLOOKUP(B13230,Carriers[Code],Carriers[Airline])</f>
        <v/>
      </c>
      <c r="D13230" t="n">
        <v>777</v>
      </c>
      <c r="E13230" t="inlineStr">
        <is>
          <t>LAS</t>
        </is>
      </c>
      <c r="F13230" s="10" t="n">
        <v>1959</v>
      </c>
      <c r="G13230" t="inlineStr">
        <is>
          <t>1900-1959</t>
        </is>
      </c>
      <c r="H13230" s="9">
        <f>INT(F13230/100)</f>
        <v/>
      </c>
      <c r="I13230" t="n">
        <v>12</v>
      </c>
      <c r="J13230" t="n">
        <v>0</v>
      </c>
      <c r="K13230" t="n">
        <v>13</v>
      </c>
      <c r="L13230" t="n">
        <v>0</v>
      </c>
      <c r="M13230" t="n">
        <v>0</v>
      </c>
      <c r="O13230" t="n">
        <v>0</v>
      </c>
    </row>
    <row r="13231">
      <c r="A13231" s="8" t="n">
        <v>46234</v>
      </c>
      <c r="B13231" t="inlineStr">
        <is>
          <t>B6</t>
        </is>
      </c>
      <c r="C13231" s="9">
        <f>_xlfn.XLOOKUP(B13231,Carriers[Code],Carriers[Airline])</f>
        <v/>
      </c>
      <c r="D13231" t="n">
        <v>993</v>
      </c>
      <c r="E13231" t="inlineStr">
        <is>
          <t>DEN</t>
        </is>
      </c>
      <c r="F13231" s="10" t="n">
        <v>1959</v>
      </c>
      <c r="G13231" t="inlineStr">
        <is>
          <t>1900-1959</t>
        </is>
      </c>
      <c r="H13231" s="9">
        <f>INT(F13231/100)</f>
        <v/>
      </c>
      <c r="I13231" t="n">
        <v>76</v>
      </c>
      <c r="J13231" t="n">
        <v>1</v>
      </c>
      <c r="K13231" t="n">
        <v>43</v>
      </c>
      <c r="L13231" t="n">
        <v>1</v>
      </c>
      <c r="M13231" t="n">
        <v>0</v>
      </c>
      <c r="O13231" t="n">
        <v>0</v>
      </c>
      <c r="P13231" t="n">
        <v>43</v>
      </c>
      <c r="Q13231" t="n">
        <v>0</v>
      </c>
      <c r="R13231" t="n">
        <v>0</v>
      </c>
      <c r="S13231" t="n">
        <v>0</v>
      </c>
      <c r="T13231" t="n">
        <v>0</v>
      </c>
    </row>
    <row r="13232">
      <c r="A13232" s="8" t="n">
        <v>46234</v>
      </c>
      <c r="B13232" t="inlineStr">
        <is>
          <t>WN</t>
        </is>
      </c>
      <c r="C13232" s="9">
        <f>_xlfn.XLOOKUP(B13232,Carriers[Code],Carriers[Airline])</f>
        <v/>
      </c>
      <c r="D13232" t="n">
        <v>2338</v>
      </c>
      <c r="E13232" t="inlineStr">
        <is>
          <t>BNA</t>
        </is>
      </c>
      <c r="F13232" s="10" t="n">
        <v>2000</v>
      </c>
      <c r="G13232" t="inlineStr">
        <is>
          <t>2000-2059</t>
        </is>
      </c>
      <c r="H13232" s="9">
        <f>INT(F13232/100)</f>
        <v/>
      </c>
      <c r="I13232" t="n">
        <v>54</v>
      </c>
      <c r="J13232" t="n">
        <v>1</v>
      </c>
      <c r="K13232" t="n">
        <v>37</v>
      </c>
      <c r="L13232" t="n">
        <v>1</v>
      </c>
      <c r="M13232" t="n">
        <v>0</v>
      </c>
      <c r="O13232" t="n">
        <v>0</v>
      </c>
      <c r="P13232" t="n">
        <v>2</v>
      </c>
      <c r="Q13232" t="n">
        <v>0</v>
      </c>
      <c r="R13232" t="n">
        <v>0</v>
      </c>
      <c r="S13232" t="n">
        <v>0</v>
      </c>
      <c r="T13232" t="n">
        <v>35</v>
      </c>
    </row>
    <row r="13233">
      <c r="A13233" s="8" t="n">
        <v>46234</v>
      </c>
      <c r="B13233" t="inlineStr">
        <is>
          <t>YX</t>
        </is>
      </c>
      <c r="C13233" s="9">
        <f>_xlfn.XLOOKUP(B13233,Carriers[Code],Carriers[Airline])</f>
        <v/>
      </c>
      <c r="D13233" t="n">
        <v>4397</v>
      </c>
      <c r="E13233" t="inlineStr">
        <is>
          <t>LGA</t>
        </is>
      </c>
      <c r="F13233" s="10" t="n">
        <v>2000</v>
      </c>
      <c r="G13233" t="inlineStr">
        <is>
          <t>2000-2059</t>
        </is>
      </c>
      <c r="H13233" s="9">
        <f>INT(F13233/100)</f>
        <v/>
      </c>
      <c r="I13233" t="n">
        <v>-7</v>
      </c>
      <c r="J13233" t="n">
        <v>0</v>
      </c>
      <c r="K13233" t="n">
        <v>-22</v>
      </c>
      <c r="L13233" t="n">
        <v>0</v>
      </c>
      <c r="M13233" t="n">
        <v>0</v>
      </c>
      <c r="O13233" t="n">
        <v>0</v>
      </c>
    </row>
    <row r="13234">
      <c r="A13234" s="8" t="n">
        <v>46234</v>
      </c>
      <c r="B13234" t="inlineStr">
        <is>
          <t>YX</t>
        </is>
      </c>
      <c r="C13234" s="9">
        <f>_xlfn.XLOOKUP(B13234,Carriers[Code],Carriers[Airline])</f>
        <v/>
      </c>
      <c r="D13234" t="n">
        <v>5849</v>
      </c>
      <c r="E13234" t="inlineStr">
        <is>
          <t>LGA</t>
        </is>
      </c>
      <c r="F13234" s="10" t="n">
        <v>2000</v>
      </c>
      <c r="G13234" t="inlineStr">
        <is>
          <t>2000-2059</t>
        </is>
      </c>
      <c r="H13234" s="9">
        <f>INT(F13234/100)</f>
        <v/>
      </c>
      <c r="I13234" t="n">
        <v>-2</v>
      </c>
      <c r="J13234" t="n">
        <v>0</v>
      </c>
      <c r="K13234" t="n">
        <v>-16</v>
      </c>
      <c r="L13234" t="n">
        <v>0</v>
      </c>
      <c r="M13234" t="n">
        <v>0</v>
      </c>
      <c r="O13234" t="n">
        <v>0</v>
      </c>
    </row>
    <row r="13235">
      <c r="A13235" s="8" t="n">
        <v>46234</v>
      </c>
      <c r="B13235" t="inlineStr">
        <is>
          <t>DL</t>
        </is>
      </c>
      <c r="C13235" s="9">
        <f>_xlfn.XLOOKUP(B13235,Carriers[Code],Carriers[Airline])</f>
        <v/>
      </c>
      <c r="D13235" t="n">
        <v>817</v>
      </c>
      <c r="E13235" t="inlineStr">
        <is>
          <t>RDU</t>
        </is>
      </c>
      <c r="F13235" s="10" t="n">
        <v>2005</v>
      </c>
      <c r="G13235" t="inlineStr">
        <is>
          <t>2000-2059</t>
        </is>
      </c>
      <c r="H13235" s="9">
        <f>INT(F13235/100)</f>
        <v/>
      </c>
      <c r="I13235" t="n">
        <v>75</v>
      </c>
      <c r="J13235" t="n">
        <v>1</v>
      </c>
      <c r="K13235" t="n">
        <v>53</v>
      </c>
      <c r="L13235" t="n">
        <v>1</v>
      </c>
      <c r="M13235" t="n">
        <v>0</v>
      </c>
      <c r="O13235" t="n">
        <v>0</v>
      </c>
      <c r="P13235" t="n">
        <v>0</v>
      </c>
      <c r="Q13235" t="n">
        <v>0</v>
      </c>
      <c r="R13235" t="n">
        <v>0</v>
      </c>
      <c r="S13235" t="n">
        <v>0</v>
      </c>
      <c r="T13235" t="n">
        <v>53</v>
      </c>
    </row>
    <row r="13236">
      <c r="A13236" s="8" t="n">
        <v>46234</v>
      </c>
      <c r="B13236" t="inlineStr">
        <is>
          <t>YX</t>
        </is>
      </c>
      <c r="C13236" s="9">
        <f>_xlfn.XLOOKUP(B13236,Carriers[Code],Carriers[Airline])</f>
        <v/>
      </c>
      <c r="D13236" t="n">
        <v>4616</v>
      </c>
      <c r="E13236" t="inlineStr">
        <is>
          <t>BUF</t>
        </is>
      </c>
      <c r="F13236" s="10" t="n">
        <v>2005</v>
      </c>
      <c r="G13236" t="inlineStr">
        <is>
          <t>2000-2059</t>
        </is>
      </c>
      <c r="H13236" s="9">
        <f>INT(F13236/100)</f>
        <v/>
      </c>
      <c r="I13236" t="n">
        <v>-6</v>
      </c>
      <c r="J13236" t="n">
        <v>0</v>
      </c>
      <c r="K13236" t="n">
        <v>-25</v>
      </c>
      <c r="L13236" t="n">
        <v>0</v>
      </c>
      <c r="M13236" t="n">
        <v>0</v>
      </c>
      <c r="O13236" t="n">
        <v>0</v>
      </c>
    </row>
    <row r="13237">
      <c r="A13237" s="8" t="n">
        <v>46234</v>
      </c>
      <c r="B13237" t="inlineStr">
        <is>
          <t>YX</t>
        </is>
      </c>
      <c r="C13237" s="9">
        <f>_xlfn.XLOOKUP(B13237,Carriers[Code],Carriers[Airline])</f>
        <v/>
      </c>
      <c r="D13237" t="n">
        <v>5666</v>
      </c>
      <c r="E13237" t="inlineStr">
        <is>
          <t>DCA</t>
        </is>
      </c>
      <c r="F13237" s="10" t="n">
        <v>2005</v>
      </c>
      <c r="G13237" t="inlineStr">
        <is>
          <t>2000-2059</t>
        </is>
      </c>
      <c r="H13237" s="9">
        <f>INT(F13237/100)</f>
        <v/>
      </c>
      <c r="I13237" t="n">
        <v>-7</v>
      </c>
      <c r="J13237" t="n">
        <v>0</v>
      </c>
      <c r="K13237" t="n">
        <v>-26</v>
      </c>
      <c r="L13237" t="n">
        <v>0</v>
      </c>
      <c r="M13237" t="n">
        <v>0</v>
      </c>
      <c r="O13237" t="n">
        <v>0</v>
      </c>
    </row>
    <row r="13238">
      <c r="A13238" s="8" t="n">
        <v>46234</v>
      </c>
      <c r="B13238" t="inlineStr">
        <is>
          <t>B6</t>
        </is>
      </c>
      <c r="C13238" s="9">
        <f>_xlfn.XLOOKUP(B13238,Carriers[Code],Carriers[Airline])</f>
        <v/>
      </c>
      <c r="D13238" t="n">
        <v>455</v>
      </c>
      <c r="E13238" t="inlineStr">
        <is>
          <t>DCA</t>
        </is>
      </c>
      <c r="F13238" s="10" t="n">
        <v>2006</v>
      </c>
      <c r="G13238" t="inlineStr">
        <is>
          <t>2000-2059</t>
        </is>
      </c>
      <c r="H13238" s="9">
        <f>INT(F13238/100)</f>
        <v/>
      </c>
      <c r="I13238" t="n">
        <v>-3</v>
      </c>
      <c r="J13238" t="n">
        <v>0</v>
      </c>
      <c r="K13238" t="n">
        <v>15</v>
      </c>
      <c r="L13238" t="n">
        <v>1</v>
      </c>
      <c r="M13238" t="n">
        <v>0</v>
      </c>
      <c r="O13238" t="n">
        <v>0</v>
      </c>
      <c r="P13238" t="n">
        <v>0</v>
      </c>
      <c r="Q13238" t="n">
        <v>0</v>
      </c>
      <c r="R13238" t="n">
        <v>15</v>
      </c>
      <c r="S13238" t="n">
        <v>0</v>
      </c>
      <c r="T13238" t="n">
        <v>0</v>
      </c>
    </row>
    <row r="13239">
      <c r="A13239" s="8" t="n">
        <v>46234</v>
      </c>
      <c r="B13239" t="inlineStr">
        <is>
          <t>YX</t>
        </is>
      </c>
      <c r="C13239" s="9">
        <f>_xlfn.XLOOKUP(B13239,Carriers[Code],Carriers[Airline])</f>
        <v/>
      </c>
      <c r="D13239" t="n">
        <v>5679</v>
      </c>
      <c r="E13239" t="inlineStr">
        <is>
          <t>PIT</t>
        </is>
      </c>
      <c r="F13239" s="10" t="n">
        <v>2010</v>
      </c>
      <c r="G13239" t="inlineStr">
        <is>
          <t>2000-2059</t>
        </is>
      </c>
      <c r="H13239" s="9">
        <f>INT(F13239/100)</f>
        <v/>
      </c>
      <c r="I13239" t="n">
        <v>11</v>
      </c>
      <c r="J13239" t="n">
        <v>0</v>
      </c>
      <c r="K13239" t="n">
        <v>0</v>
      </c>
      <c r="L13239" t="n">
        <v>0</v>
      </c>
      <c r="M13239" t="n">
        <v>0</v>
      </c>
      <c r="O13239" t="n">
        <v>0</v>
      </c>
    </row>
    <row r="13240">
      <c r="A13240" s="8" t="n">
        <v>46234</v>
      </c>
      <c r="B13240" t="inlineStr">
        <is>
          <t>DL</t>
        </is>
      </c>
      <c r="C13240" s="9">
        <f>_xlfn.XLOOKUP(B13240,Carriers[Code],Carriers[Airline])</f>
        <v/>
      </c>
      <c r="D13240" t="n">
        <v>2234</v>
      </c>
      <c r="E13240" t="inlineStr">
        <is>
          <t>TPA</t>
        </is>
      </c>
      <c r="F13240" s="10" t="n">
        <v>2015</v>
      </c>
      <c r="G13240" t="inlineStr">
        <is>
          <t>2000-2059</t>
        </is>
      </c>
      <c r="H13240" s="9">
        <f>INT(F13240/100)</f>
        <v/>
      </c>
      <c r="I13240" t="n">
        <v>-7</v>
      </c>
      <c r="J13240" t="n">
        <v>0</v>
      </c>
      <c r="K13240" t="n">
        <v>-26</v>
      </c>
      <c r="L13240" t="n">
        <v>0</v>
      </c>
      <c r="M13240" t="n">
        <v>0</v>
      </c>
      <c r="O13240" t="n">
        <v>0</v>
      </c>
    </row>
    <row r="13241">
      <c r="A13241" s="8" t="n">
        <v>46234</v>
      </c>
      <c r="B13241" t="inlineStr">
        <is>
          <t>UA</t>
        </is>
      </c>
      <c r="C13241" s="9">
        <f>_xlfn.XLOOKUP(B13241,Carriers[Code],Carriers[Airline])</f>
        <v/>
      </c>
      <c r="D13241" t="n">
        <v>2229</v>
      </c>
      <c r="E13241" t="inlineStr">
        <is>
          <t>ORD</t>
        </is>
      </c>
      <c r="F13241" s="10" t="n">
        <v>2015</v>
      </c>
      <c r="G13241" t="inlineStr">
        <is>
          <t>2000-2059</t>
        </is>
      </c>
      <c r="H13241" s="9">
        <f>INT(F13241/100)</f>
        <v/>
      </c>
      <c r="I13241" t="n">
        <v>14</v>
      </c>
      <c r="J13241" t="n">
        <v>0</v>
      </c>
      <c r="K13241" t="n">
        <v>-3</v>
      </c>
      <c r="L13241" t="n">
        <v>0</v>
      </c>
      <c r="M13241" t="n">
        <v>0</v>
      </c>
      <c r="O13241" t="n">
        <v>0</v>
      </c>
    </row>
    <row r="13242">
      <c r="A13242" s="8" t="n">
        <v>46234</v>
      </c>
      <c r="B13242" t="inlineStr">
        <is>
          <t>DL</t>
        </is>
      </c>
      <c r="C13242" s="9">
        <f>_xlfn.XLOOKUP(B13242,Carriers[Code],Carriers[Airline])</f>
        <v/>
      </c>
      <c r="D13242" t="n">
        <v>1513</v>
      </c>
      <c r="E13242" t="inlineStr">
        <is>
          <t>MCO</t>
        </is>
      </c>
      <c r="F13242" s="10" t="n">
        <v>2016</v>
      </c>
      <c r="G13242" t="inlineStr">
        <is>
          <t>2000-2059</t>
        </is>
      </c>
      <c r="H13242" s="9">
        <f>INT(F13242/100)</f>
        <v/>
      </c>
      <c r="I13242" t="n">
        <v>15</v>
      </c>
      <c r="J13242" t="n">
        <v>1</v>
      </c>
      <c r="K13242" t="n">
        <v>-14</v>
      </c>
      <c r="L13242" t="n">
        <v>0</v>
      </c>
      <c r="M13242" t="n">
        <v>0</v>
      </c>
      <c r="O13242" t="n">
        <v>0</v>
      </c>
    </row>
    <row r="13243">
      <c r="A13243" s="8" t="n">
        <v>46234</v>
      </c>
      <c r="B13243" t="inlineStr">
        <is>
          <t>UA</t>
        </is>
      </c>
      <c r="C13243" s="9">
        <f>_xlfn.XLOOKUP(B13243,Carriers[Code],Carriers[Airline])</f>
        <v/>
      </c>
      <c r="D13243" t="n">
        <v>2107</v>
      </c>
      <c r="E13243" t="inlineStr">
        <is>
          <t>SFO</t>
        </is>
      </c>
      <c r="F13243" s="10" t="n">
        <v>2020</v>
      </c>
      <c r="G13243" t="inlineStr">
        <is>
          <t>2000-2059</t>
        </is>
      </c>
      <c r="H13243" s="9">
        <f>INT(F13243/100)</f>
        <v/>
      </c>
      <c r="I13243" t="n">
        <v>23</v>
      </c>
      <c r="J13243" t="n">
        <v>1</v>
      </c>
      <c r="K13243" t="n">
        <v>-2</v>
      </c>
      <c r="L13243" t="n">
        <v>0</v>
      </c>
      <c r="M13243" t="n">
        <v>0</v>
      </c>
      <c r="O13243" t="n">
        <v>0</v>
      </c>
    </row>
    <row r="13244">
      <c r="A13244" s="8" t="n">
        <v>46234</v>
      </c>
      <c r="B13244" t="inlineStr">
        <is>
          <t>YX</t>
        </is>
      </c>
      <c r="C13244" s="9">
        <f>_xlfn.XLOOKUP(B13244,Carriers[Code],Carriers[Airline])</f>
        <v/>
      </c>
      <c r="D13244" t="n">
        <v>4692</v>
      </c>
      <c r="E13244" t="inlineStr">
        <is>
          <t>MSN</t>
        </is>
      </c>
      <c r="F13244" s="10" t="n">
        <v>2023</v>
      </c>
      <c r="G13244" t="inlineStr">
        <is>
          <t>2000-2059</t>
        </is>
      </c>
      <c r="H13244" s="9">
        <f>INT(F13244/100)</f>
        <v/>
      </c>
      <c r="I13244" t="n">
        <v>12</v>
      </c>
      <c r="J13244" t="n">
        <v>0</v>
      </c>
      <c r="K13244" t="n">
        <v>1</v>
      </c>
      <c r="L13244" t="n">
        <v>0</v>
      </c>
      <c r="M13244" t="n">
        <v>0</v>
      </c>
      <c r="O13244" t="n">
        <v>0</v>
      </c>
    </row>
    <row r="13245">
      <c r="A13245" s="8" t="n">
        <v>46234</v>
      </c>
      <c r="B13245" t="inlineStr">
        <is>
          <t>B6</t>
        </is>
      </c>
      <c r="C13245" s="9">
        <f>_xlfn.XLOOKUP(B13245,Carriers[Code],Carriers[Airline])</f>
        <v/>
      </c>
      <c r="D13245" t="n">
        <v>387</v>
      </c>
      <c r="E13245" t="inlineStr">
        <is>
          <t>LAX</t>
        </is>
      </c>
      <c r="F13245" s="10" t="n">
        <v>2025</v>
      </c>
      <c r="G13245" t="inlineStr">
        <is>
          <t>2000-2059</t>
        </is>
      </c>
      <c r="H13245" s="9">
        <f>INT(F13245/100)</f>
        <v/>
      </c>
      <c r="I13245" t="n">
        <v>112</v>
      </c>
      <c r="J13245" t="n">
        <v>1</v>
      </c>
      <c r="K13245" t="n">
        <v>140</v>
      </c>
      <c r="L13245" t="n">
        <v>1</v>
      </c>
      <c r="M13245" t="n">
        <v>0</v>
      </c>
      <c r="O13245" t="n">
        <v>0</v>
      </c>
      <c r="P13245" t="n">
        <v>112</v>
      </c>
      <c r="Q13245" t="n">
        <v>0</v>
      </c>
      <c r="R13245" t="n">
        <v>28</v>
      </c>
      <c r="S13245" t="n">
        <v>0</v>
      </c>
      <c r="T13245" t="n">
        <v>0</v>
      </c>
    </row>
    <row r="13246">
      <c r="A13246" s="8" t="n">
        <v>46234</v>
      </c>
      <c r="B13246" t="inlineStr">
        <is>
          <t>YX</t>
        </is>
      </c>
      <c r="C13246" s="9">
        <f>_xlfn.XLOOKUP(B13246,Carriers[Code],Carriers[Airline])</f>
        <v/>
      </c>
      <c r="D13246" t="n">
        <v>5610</v>
      </c>
      <c r="E13246" t="inlineStr">
        <is>
          <t>PHL</t>
        </is>
      </c>
      <c r="F13246" s="10" t="n">
        <v>2025</v>
      </c>
      <c r="G13246" t="inlineStr">
        <is>
          <t>2000-2059</t>
        </is>
      </c>
      <c r="H13246" s="9">
        <f>INT(F13246/100)</f>
        <v/>
      </c>
      <c r="I13246" t="n">
        <v>8</v>
      </c>
      <c r="J13246" t="n">
        <v>0</v>
      </c>
      <c r="K13246" t="n">
        <v>-2</v>
      </c>
      <c r="L13246" t="n">
        <v>0</v>
      </c>
      <c r="M13246" t="n">
        <v>0</v>
      </c>
      <c r="O13246" t="n">
        <v>0</v>
      </c>
    </row>
    <row r="13247">
      <c r="A13247" s="8" t="n">
        <v>46234</v>
      </c>
      <c r="B13247" t="inlineStr">
        <is>
          <t>UA</t>
        </is>
      </c>
      <c r="C13247" s="9">
        <f>_xlfn.XLOOKUP(B13247,Carriers[Code],Carriers[Airline])</f>
        <v/>
      </c>
      <c r="D13247" t="n">
        <v>2060</v>
      </c>
      <c r="E13247" t="inlineStr">
        <is>
          <t>EWR</t>
        </is>
      </c>
      <c r="F13247" s="10" t="n">
        <v>2026</v>
      </c>
      <c r="G13247" t="inlineStr">
        <is>
          <t>2000-2059</t>
        </is>
      </c>
      <c r="H13247" s="9">
        <f>INT(F13247/100)</f>
        <v/>
      </c>
      <c r="I13247" t="n">
        <v>-9</v>
      </c>
      <c r="J13247" t="n">
        <v>0</v>
      </c>
      <c r="K13247" t="n">
        <v>-13</v>
      </c>
      <c r="L13247" t="n">
        <v>0</v>
      </c>
      <c r="M13247" t="n">
        <v>0</v>
      </c>
      <c r="O13247" t="n">
        <v>0</v>
      </c>
    </row>
    <row r="13248">
      <c r="A13248" s="8" t="n">
        <v>46234</v>
      </c>
      <c r="B13248" t="inlineStr">
        <is>
          <t>DL</t>
        </is>
      </c>
      <c r="C13248" s="9">
        <f>_xlfn.XLOOKUP(B13248,Carriers[Code],Carriers[Airline])</f>
        <v/>
      </c>
      <c r="D13248" t="n">
        <v>321</v>
      </c>
      <c r="E13248" t="inlineStr">
        <is>
          <t>LAX</t>
        </is>
      </c>
      <c r="F13248" s="10" t="n">
        <v>2030</v>
      </c>
      <c r="G13248" t="inlineStr">
        <is>
          <t>2000-2059</t>
        </is>
      </c>
      <c r="H13248" s="9">
        <f>INT(F13248/100)</f>
        <v/>
      </c>
      <c r="I13248" t="n">
        <v>70</v>
      </c>
      <c r="J13248" t="n">
        <v>1</v>
      </c>
      <c r="K13248" t="n">
        <v>40</v>
      </c>
      <c r="L13248" t="n">
        <v>1</v>
      </c>
      <c r="M13248" t="n">
        <v>0</v>
      </c>
      <c r="O13248" t="n">
        <v>0</v>
      </c>
      <c r="P13248" t="n">
        <v>0</v>
      </c>
      <c r="Q13248" t="n">
        <v>0</v>
      </c>
      <c r="R13248" t="n">
        <v>0</v>
      </c>
      <c r="S13248" t="n">
        <v>0</v>
      </c>
      <c r="T13248" t="n">
        <v>40</v>
      </c>
    </row>
    <row r="13249">
      <c r="A13249" s="8" t="n">
        <v>46234</v>
      </c>
      <c r="B13249" t="inlineStr">
        <is>
          <t>YX</t>
        </is>
      </c>
      <c r="C13249" s="9">
        <f>_xlfn.XLOOKUP(B13249,Carriers[Code],Carriers[Airline])</f>
        <v/>
      </c>
      <c r="D13249" t="n">
        <v>4715</v>
      </c>
      <c r="E13249" t="inlineStr">
        <is>
          <t>MDT</t>
        </is>
      </c>
      <c r="F13249" s="10" t="n">
        <v>2030</v>
      </c>
      <c r="G13249" t="inlineStr">
        <is>
          <t>2000-2059</t>
        </is>
      </c>
      <c r="H13249" s="9">
        <f>INT(F13249/100)</f>
        <v/>
      </c>
      <c r="I13249" t="n">
        <v>-5</v>
      </c>
      <c r="J13249" t="n">
        <v>0</v>
      </c>
      <c r="K13249" t="n">
        <v>-13</v>
      </c>
      <c r="L13249" t="n">
        <v>0</v>
      </c>
      <c r="M13249" t="n">
        <v>0</v>
      </c>
      <c r="O13249" t="n">
        <v>0</v>
      </c>
    </row>
    <row r="13250">
      <c r="A13250" s="8" t="n">
        <v>46234</v>
      </c>
      <c r="B13250" t="inlineStr">
        <is>
          <t>B6</t>
        </is>
      </c>
      <c r="C13250" s="9">
        <f>_xlfn.XLOOKUP(B13250,Carriers[Code],Carriers[Airline])</f>
        <v/>
      </c>
      <c r="D13250" t="n">
        <v>1337</v>
      </c>
      <c r="E13250" t="inlineStr">
        <is>
          <t>DTW</t>
        </is>
      </c>
      <c r="F13250" s="10" t="n">
        <v>2033</v>
      </c>
      <c r="G13250" t="inlineStr">
        <is>
          <t>2000-2059</t>
        </is>
      </c>
      <c r="H13250" s="9">
        <f>INT(F13250/100)</f>
        <v/>
      </c>
      <c r="I13250" t="n">
        <v>90</v>
      </c>
      <c r="J13250" t="n">
        <v>1</v>
      </c>
      <c r="K13250" t="n">
        <v>74</v>
      </c>
      <c r="L13250" t="n">
        <v>1</v>
      </c>
      <c r="M13250" t="n">
        <v>0</v>
      </c>
      <c r="O13250" t="n">
        <v>0</v>
      </c>
      <c r="P13250" t="n">
        <v>74</v>
      </c>
      <c r="Q13250" t="n">
        <v>0</v>
      </c>
      <c r="R13250" t="n">
        <v>0</v>
      </c>
      <c r="S13250" t="n">
        <v>0</v>
      </c>
      <c r="T13250" t="n">
        <v>0</v>
      </c>
    </row>
    <row r="13251">
      <c r="A13251" s="8" t="n">
        <v>46234</v>
      </c>
      <c r="B13251" t="inlineStr">
        <is>
          <t>YX</t>
        </is>
      </c>
      <c r="C13251" s="9">
        <f>_xlfn.XLOOKUP(B13251,Carriers[Code],Carriers[Airline])</f>
        <v/>
      </c>
      <c r="D13251" t="n">
        <v>5593</v>
      </c>
      <c r="E13251" t="inlineStr">
        <is>
          <t>JAX</t>
        </is>
      </c>
      <c r="F13251" s="10" t="n">
        <v>2035</v>
      </c>
      <c r="G13251" t="inlineStr">
        <is>
          <t>2000-2059</t>
        </is>
      </c>
      <c r="H13251" s="9">
        <f>INT(F13251/100)</f>
        <v/>
      </c>
      <c r="I13251" t="n">
        <v>21</v>
      </c>
      <c r="J13251" t="n">
        <v>1</v>
      </c>
      <c r="K13251" t="n">
        <v>10</v>
      </c>
      <c r="L13251" t="n">
        <v>0</v>
      </c>
      <c r="M13251" t="n">
        <v>0</v>
      </c>
      <c r="O13251" t="n">
        <v>0</v>
      </c>
    </row>
    <row r="13252">
      <c r="A13252" s="8" t="n">
        <v>46234</v>
      </c>
      <c r="B13252" t="inlineStr">
        <is>
          <t>YX</t>
        </is>
      </c>
      <c r="C13252" s="9">
        <f>_xlfn.XLOOKUP(B13252,Carriers[Code],Carriers[Airline])</f>
        <v/>
      </c>
      <c r="D13252" t="n">
        <v>5851</v>
      </c>
      <c r="E13252" t="inlineStr">
        <is>
          <t>BWI</t>
        </is>
      </c>
      <c r="F13252" s="10" t="n">
        <v>2035</v>
      </c>
      <c r="G13252" t="inlineStr">
        <is>
          <t>2000-2059</t>
        </is>
      </c>
      <c r="H13252" s="9">
        <f>INT(F13252/100)</f>
        <v/>
      </c>
      <c r="I13252" t="n">
        <v>31</v>
      </c>
      <c r="J13252" t="n">
        <v>1</v>
      </c>
      <c r="K13252" t="n">
        <v>15</v>
      </c>
      <c r="L13252" t="n">
        <v>1</v>
      </c>
      <c r="M13252" t="n">
        <v>0</v>
      </c>
      <c r="O13252" t="n">
        <v>0</v>
      </c>
      <c r="P13252" t="n">
        <v>15</v>
      </c>
      <c r="Q13252" t="n">
        <v>0</v>
      </c>
      <c r="R13252" t="n">
        <v>0</v>
      </c>
      <c r="S13252" t="n">
        <v>0</v>
      </c>
      <c r="T13252" t="n">
        <v>0</v>
      </c>
    </row>
    <row r="13253">
      <c r="A13253" s="8" t="n">
        <v>46234</v>
      </c>
      <c r="B13253" t="inlineStr">
        <is>
          <t>B6</t>
        </is>
      </c>
      <c r="C13253" s="9">
        <f>_xlfn.XLOOKUP(B13253,Carriers[Code],Carriers[Airline])</f>
        <v/>
      </c>
      <c r="D13253" t="n">
        <v>1117</v>
      </c>
      <c r="E13253" t="inlineStr">
        <is>
          <t>JFK</t>
        </is>
      </c>
      <c r="F13253" s="10" t="n">
        <v>2038</v>
      </c>
      <c r="G13253" t="inlineStr">
        <is>
          <t>2000-2059</t>
        </is>
      </c>
      <c r="H13253" s="9">
        <f>INT(F13253/100)</f>
        <v/>
      </c>
      <c r="I13253" t="n">
        <v>-6</v>
      </c>
      <c r="J13253" t="n">
        <v>0</v>
      </c>
      <c r="K13253" t="n">
        <v>-7</v>
      </c>
      <c r="L13253" t="n">
        <v>0</v>
      </c>
      <c r="M13253" t="n">
        <v>0</v>
      </c>
      <c r="O13253" t="n">
        <v>0</v>
      </c>
    </row>
    <row r="13254">
      <c r="A13254" s="8" t="n">
        <v>46234</v>
      </c>
      <c r="B13254" t="inlineStr">
        <is>
          <t>B6</t>
        </is>
      </c>
      <c r="C13254" s="9">
        <f>_xlfn.XLOOKUP(B13254,Carriers[Code],Carriers[Airline])</f>
        <v/>
      </c>
      <c r="D13254" t="n">
        <v>1785</v>
      </c>
      <c r="E13254" t="inlineStr">
        <is>
          <t>PIT</t>
        </is>
      </c>
      <c r="F13254" s="10" t="n">
        <v>2038</v>
      </c>
      <c r="G13254" t="inlineStr">
        <is>
          <t>2000-2059</t>
        </is>
      </c>
      <c r="H13254" s="9">
        <f>INT(F13254/100)</f>
        <v/>
      </c>
      <c r="I13254" t="n">
        <v>176</v>
      </c>
      <c r="J13254" t="n">
        <v>1</v>
      </c>
      <c r="K13254" t="n">
        <v>157</v>
      </c>
      <c r="L13254" t="n">
        <v>1</v>
      </c>
      <c r="M13254" t="n">
        <v>0</v>
      </c>
      <c r="O13254" t="n">
        <v>0</v>
      </c>
      <c r="P13254" t="n">
        <v>39</v>
      </c>
      <c r="Q13254" t="n">
        <v>0</v>
      </c>
      <c r="R13254" t="n">
        <v>0</v>
      </c>
      <c r="S13254" t="n">
        <v>0</v>
      </c>
      <c r="T13254" t="n">
        <v>118</v>
      </c>
    </row>
    <row r="13255">
      <c r="A13255" s="8" t="n">
        <v>46234</v>
      </c>
      <c r="B13255" t="inlineStr">
        <is>
          <t>UA</t>
        </is>
      </c>
      <c r="C13255" s="9">
        <f>_xlfn.XLOOKUP(B13255,Carriers[Code],Carriers[Airline])</f>
        <v/>
      </c>
      <c r="D13255" t="n">
        <v>2433</v>
      </c>
      <c r="E13255" t="inlineStr">
        <is>
          <t>DEN</t>
        </is>
      </c>
      <c r="F13255" s="10" t="n">
        <v>2039</v>
      </c>
      <c r="G13255" t="inlineStr">
        <is>
          <t>2000-2059</t>
        </is>
      </c>
      <c r="H13255" s="9">
        <f>INT(F13255/100)</f>
        <v/>
      </c>
      <c r="I13255" t="n">
        <v>11</v>
      </c>
      <c r="J13255" t="n">
        <v>0</v>
      </c>
      <c r="K13255" t="n">
        <v>-33</v>
      </c>
      <c r="L13255" t="n">
        <v>0</v>
      </c>
      <c r="M13255" t="n">
        <v>0</v>
      </c>
      <c r="O13255" t="n">
        <v>0</v>
      </c>
    </row>
    <row r="13256">
      <c r="A13256" s="8" t="n">
        <v>46234</v>
      </c>
      <c r="B13256" t="inlineStr">
        <is>
          <t>DL</t>
        </is>
      </c>
      <c r="C13256" s="9">
        <f>_xlfn.XLOOKUP(B13256,Carriers[Code],Carriers[Airline])</f>
        <v/>
      </c>
      <c r="D13256" t="n">
        <v>900</v>
      </c>
      <c r="E13256" t="inlineStr">
        <is>
          <t>ATL</t>
        </is>
      </c>
      <c r="F13256" s="10" t="n">
        <v>2040</v>
      </c>
      <c r="G13256" t="inlineStr">
        <is>
          <t>2000-2059</t>
        </is>
      </c>
      <c r="H13256" s="9">
        <f>INT(F13256/100)</f>
        <v/>
      </c>
      <c r="M13256" t="n">
        <v>1</v>
      </c>
      <c r="N13256" t="inlineStr">
        <is>
          <t>A</t>
        </is>
      </c>
      <c r="O13256" t="n">
        <v>0</v>
      </c>
    </row>
    <row r="13257">
      <c r="A13257" s="8" t="n">
        <v>46234</v>
      </c>
      <c r="B13257" t="inlineStr">
        <is>
          <t>B6</t>
        </is>
      </c>
      <c r="C13257" s="9">
        <f>_xlfn.XLOOKUP(B13257,Carriers[Code],Carriers[Airline])</f>
        <v/>
      </c>
      <c r="D13257" t="n">
        <v>251</v>
      </c>
      <c r="E13257" t="inlineStr">
        <is>
          <t>MCO</t>
        </is>
      </c>
      <c r="F13257" s="10" t="n">
        <v>2045</v>
      </c>
      <c r="G13257" t="inlineStr">
        <is>
          <t>2000-2059</t>
        </is>
      </c>
      <c r="H13257" s="9">
        <f>INT(F13257/100)</f>
        <v/>
      </c>
      <c r="I13257" t="n">
        <v>6</v>
      </c>
      <c r="J13257" t="n">
        <v>0</v>
      </c>
      <c r="K13257" t="n">
        <v>-22</v>
      </c>
      <c r="L13257" t="n">
        <v>0</v>
      </c>
      <c r="M13257" t="n">
        <v>0</v>
      </c>
      <c r="O13257" t="n">
        <v>0</v>
      </c>
    </row>
    <row r="13258">
      <c r="A13258" s="8" t="n">
        <v>46234</v>
      </c>
      <c r="B13258" t="inlineStr">
        <is>
          <t>DL</t>
        </is>
      </c>
      <c r="C13258" s="9">
        <f>_xlfn.XLOOKUP(B13258,Carriers[Code],Carriers[Airline])</f>
        <v/>
      </c>
      <c r="D13258" t="n">
        <v>2804</v>
      </c>
      <c r="E13258" t="inlineStr">
        <is>
          <t>ORD</t>
        </is>
      </c>
      <c r="F13258" s="10" t="n">
        <v>2045</v>
      </c>
      <c r="G13258" t="inlineStr">
        <is>
          <t>2000-2059</t>
        </is>
      </c>
      <c r="H13258" s="9">
        <f>INT(F13258/100)</f>
        <v/>
      </c>
      <c r="I13258" t="n">
        <v>-7</v>
      </c>
      <c r="J13258" t="n">
        <v>0</v>
      </c>
      <c r="K13258" t="n">
        <v>8</v>
      </c>
      <c r="L13258" t="n">
        <v>0</v>
      </c>
      <c r="M13258" t="n">
        <v>0</v>
      </c>
      <c r="O13258" t="n">
        <v>0</v>
      </c>
    </row>
    <row r="13259">
      <c r="A13259" s="8" t="n">
        <v>46234</v>
      </c>
      <c r="B13259" t="inlineStr">
        <is>
          <t>YX</t>
        </is>
      </c>
      <c r="C13259" s="9">
        <f>_xlfn.XLOOKUP(B13259,Carriers[Code],Carriers[Airline])</f>
        <v/>
      </c>
      <c r="D13259" t="n">
        <v>5801</v>
      </c>
      <c r="E13259" t="inlineStr">
        <is>
          <t>CVG</t>
        </is>
      </c>
      <c r="F13259" s="10" t="n">
        <v>2045</v>
      </c>
      <c r="G13259" t="inlineStr">
        <is>
          <t>2000-2059</t>
        </is>
      </c>
      <c r="H13259" s="9">
        <f>INT(F13259/100)</f>
        <v/>
      </c>
      <c r="I13259" t="n">
        <v>-10</v>
      </c>
      <c r="J13259" t="n">
        <v>0</v>
      </c>
      <c r="K13259" t="n">
        <v>-24</v>
      </c>
      <c r="L13259" t="n">
        <v>0</v>
      </c>
      <c r="M13259" t="n">
        <v>0</v>
      </c>
      <c r="O13259" t="n">
        <v>0</v>
      </c>
    </row>
    <row r="13260">
      <c r="A13260" s="8" t="n">
        <v>46234</v>
      </c>
      <c r="B13260" t="inlineStr">
        <is>
          <t>B6</t>
        </is>
      </c>
      <c r="C13260" s="9">
        <f>_xlfn.XLOOKUP(B13260,Carriers[Code],Carriers[Airline])</f>
        <v/>
      </c>
      <c r="D13260" t="n">
        <v>2783</v>
      </c>
      <c r="E13260" t="inlineStr">
        <is>
          <t>RDU</t>
        </is>
      </c>
      <c r="F13260" s="10" t="n">
        <v>2054</v>
      </c>
      <c r="G13260" t="inlineStr">
        <is>
          <t>2000-2059</t>
        </is>
      </c>
      <c r="H13260" s="9">
        <f>INT(F13260/100)</f>
        <v/>
      </c>
      <c r="I13260" t="n">
        <v>63</v>
      </c>
      <c r="J13260" t="n">
        <v>1</v>
      </c>
      <c r="K13260" t="n">
        <v>43</v>
      </c>
      <c r="L13260" t="n">
        <v>1</v>
      </c>
      <c r="M13260" t="n">
        <v>0</v>
      </c>
      <c r="O13260" t="n">
        <v>0</v>
      </c>
      <c r="P13260" t="n">
        <v>0</v>
      </c>
      <c r="Q13260" t="n">
        <v>0</v>
      </c>
      <c r="R13260" t="n">
        <v>0</v>
      </c>
      <c r="S13260" t="n">
        <v>0</v>
      </c>
      <c r="T13260" t="n">
        <v>43</v>
      </c>
    </row>
    <row r="13261">
      <c r="A13261" s="8" t="n">
        <v>46234</v>
      </c>
      <c r="B13261" t="inlineStr">
        <is>
          <t>B6</t>
        </is>
      </c>
      <c r="C13261" s="9">
        <f>_xlfn.XLOOKUP(B13261,Carriers[Code],Carriers[Airline])</f>
        <v/>
      </c>
      <c r="D13261" t="n">
        <v>206</v>
      </c>
      <c r="E13261" t="inlineStr">
        <is>
          <t>PQI</t>
        </is>
      </c>
      <c r="F13261" s="10" t="n">
        <v>2055</v>
      </c>
      <c r="G13261" t="inlineStr">
        <is>
          <t>2000-2059</t>
        </is>
      </c>
      <c r="H13261" s="9">
        <f>INT(F13261/100)</f>
        <v/>
      </c>
      <c r="I13261" t="n">
        <v>21</v>
      </c>
      <c r="J13261" t="n">
        <v>1</v>
      </c>
      <c r="K13261" t="n">
        <v>13</v>
      </c>
      <c r="L13261" t="n">
        <v>0</v>
      </c>
      <c r="M13261" t="n">
        <v>0</v>
      </c>
      <c r="O13261" t="n">
        <v>0</v>
      </c>
    </row>
    <row r="13262">
      <c r="A13262" s="8" t="n">
        <v>46234</v>
      </c>
      <c r="B13262" t="inlineStr">
        <is>
          <t>B6</t>
        </is>
      </c>
      <c r="C13262" s="9">
        <f>_xlfn.XLOOKUP(B13262,Carriers[Code],Carriers[Airline])</f>
        <v/>
      </c>
      <c r="D13262" t="n">
        <v>413</v>
      </c>
      <c r="E13262" t="inlineStr">
        <is>
          <t>SFO</t>
        </is>
      </c>
      <c r="F13262" s="10" t="n">
        <v>2055</v>
      </c>
      <c r="G13262" t="inlineStr">
        <is>
          <t>2000-2059</t>
        </is>
      </c>
      <c r="H13262" s="9">
        <f>INT(F13262/100)</f>
        <v/>
      </c>
      <c r="M13262" t="n">
        <v>1</v>
      </c>
      <c r="N13262" t="inlineStr">
        <is>
          <t>A</t>
        </is>
      </c>
      <c r="O13262" t="n">
        <v>0</v>
      </c>
    </row>
    <row r="13263">
      <c r="A13263" s="8" t="n">
        <v>46234</v>
      </c>
      <c r="B13263" t="inlineStr">
        <is>
          <t>DL</t>
        </is>
      </c>
      <c r="C13263" s="9">
        <f>_xlfn.XLOOKUP(B13263,Carriers[Code],Carriers[Airline])</f>
        <v/>
      </c>
      <c r="D13263" t="n">
        <v>2919</v>
      </c>
      <c r="E13263" t="inlineStr">
        <is>
          <t>SFO</t>
        </is>
      </c>
      <c r="F13263" s="10" t="n">
        <v>2055</v>
      </c>
      <c r="G13263" t="inlineStr">
        <is>
          <t>2000-2059</t>
        </is>
      </c>
      <c r="H13263" s="9">
        <f>INT(F13263/100)</f>
        <v/>
      </c>
      <c r="I13263" t="n">
        <v>1</v>
      </c>
      <c r="J13263" t="n">
        <v>0</v>
      </c>
      <c r="K13263" t="n">
        <v>-16</v>
      </c>
      <c r="L13263" t="n">
        <v>0</v>
      </c>
      <c r="M13263" t="n">
        <v>0</v>
      </c>
      <c r="O13263" t="n">
        <v>0</v>
      </c>
    </row>
    <row r="13264">
      <c r="A13264" s="8" t="n">
        <v>46234</v>
      </c>
      <c r="B13264" t="inlineStr">
        <is>
          <t>YX</t>
        </is>
      </c>
      <c r="C13264" s="9">
        <f>_xlfn.XLOOKUP(B13264,Carriers[Code],Carriers[Airline])</f>
        <v/>
      </c>
      <c r="D13264" t="n">
        <v>5655</v>
      </c>
      <c r="E13264" t="inlineStr">
        <is>
          <t>CLE</t>
        </is>
      </c>
      <c r="F13264" s="10" t="n">
        <v>2055</v>
      </c>
      <c r="G13264" t="inlineStr">
        <is>
          <t>2000-2059</t>
        </is>
      </c>
      <c r="H13264" s="9">
        <f>INT(F13264/100)</f>
        <v/>
      </c>
      <c r="I13264" t="n">
        <v>55</v>
      </c>
      <c r="J13264" t="n">
        <v>1</v>
      </c>
      <c r="K13264" t="n">
        <v>42</v>
      </c>
      <c r="L13264" t="n">
        <v>1</v>
      </c>
      <c r="M13264" t="n">
        <v>0</v>
      </c>
      <c r="O13264" t="n">
        <v>0</v>
      </c>
      <c r="P13264" t="n">
        <v>42</v>
      </c>
      <c r="Q13264" t="n">
        <v>0</v>
      </c>
      <c r="R13264" t="n">
        <v>0</v>
      </c>
      <c r="S13264" t="n">
        <v>0</v>
      </c>
      <c r="T13264" t="n">
        <v>0</v>
      </c>
    </row>
    <row r="13265">
      <c r="A13265" s="8" t="n">
        <v>46234</v>
      </c>
      <c r="B13265" t="inlineStr">
        <is>
          <t>AA</t>
        </is>
      </c>
      <c r="C13265" s="9">
        <f>_xlfn.XLOOKUP(B13265,Carriers[Code],Carriers[Airline])</f>
        <v/>
      </c>
      <c r="D13265" t="n">
        <v>1541</v>
      </c>
      <c r="E13265" t="inlineStr">
        <is>
          <t>DCA</t>
        </is>
      </c>
      <c r="F13265" s="10" t="n">
        <v>2056</v>
      </c>
      <c r="G13265" t="inlineStr">
        <is>
          <t>2000-2059</t>
        </is>
      </c>
      <c r="H13265" s="9">
        <f>INT(F13265/100)</f>
        <v/>
      </c>
      <c r="I13265" t="n">
        <v>111</v>
      </c>
      <c r="J13265" t="n">
        <v>1</v>
      </c>
      <c r="K13265" t="n">
        <v>85</v>
      </c>
      <c r="L13265" t="n">
        <v>1</v>
      </c>
      <c r="M13265" t="n">
        <v>0</v>
      </c>
      <c r="O13265" t="n">
        <v>0</v>
      </c>
      <c r="P13265" t="n">
        <v>85</v>
      </c>
      <c r="Q13265" t="n">
        <v>0</v>
      </c>
      <c r="R13265" t="n">
        <v>0</v>
      </c>
      <c r="S13265" t="n">
        <v>0</v>
      </c>
      <c r="T13265" t="n">
        <v>0</v>
      </c>
    </row>
    <row r="13266">
      <c r="A13266" s="8" t="n">
        <v>46234</v>
      </c>
      <c r="B13266" t="inlineStr">
        <is>
          <t>YX</t>
        </is>
      </c>
      <c r="C13266" s="9">
        <f>_xlfn.XLOOKUP(B13266,Carriers[Code],Carriers[Airline])</f>
        <v/>
      </c>
      <c r="D13266" t="n">
        <v>5609</v>
      </c>
      <c r="E13266" t="inlineStr">
        <is>
          <t>LGA</t>
        </is>
      </c>
      <c r="F13266" s="10" t="n">
        <v>2100</v>
      </c>
      <c r="G13266" t="inlineStr">
        <is>
          <t>2100-2159</t>
        </is>
      </c>
      <c r="H13266" s="9">
        <f>INT(F13266/100)</f>
        <v/>
      </c>
      <c r="I13266" t="n">
        <v>-10</v>
      </c>
      <c r="J13266" t="n">
        <v>0</v>
      </c>
      <c r="K13266" t="n">
        <v>-22</v>
      </c>
      <c r="L13266" t="n">
        <v>0</v>
      </c>
      <c r="M13266" t="n">
        <v>0</v>
      </c>
      <c r="O13266" t="n">
        <v>0</v>
      </c>
    </row>
    <row r="13267">
      <c r="A13267" s="8" t="n">
        <v>46234</v>
      </c>
      <c r="B13267" t="inlineStr">
        <is>
          <t>B6</t>
        </is>
      </c>
      <c r="C13267" s="9">
        <f>_xlfn.XLOOKUP(B13267,Carriers[Code],Carriers[Airline])</f>
        <v/>
      </c>
      <c r="D13267" t="n">
        <v>591</v>
      </c>
      <c r="E13267" t="inlineStr">
        <is>
          <t>TPA</t>
        </is>
      </c>
      <c r="F13267" s="10" t="n">
        <v>2103</v>
      </c>
      <c r="G13267" t="inlineStr">
        <is>
          <t>2100-2159</t>
        </is>
      </c>
      <c r="H13267" s="9">
        <f>INT(F13267/100)</f>
        <v/>
      </c>
      <c r="I13267" t="n">
        <v>20</v>
      </c>
      <c r="J13267" t="n">
        <v>1</v>
      </c>
      <c r="K13267" t="n">
        <v>-8</v>
      </c>
      <c r="L13267" t="n">
        <v>0</v>
      </c>
      <c r="M13267" t="n">
        <v>0</v>
      </c>
      <c r="O13267" t="n">
        <v>0</v>
      </c>
    </row>
    <row r="13268">
      <c r="A13268" s="8" t="n">
        <v>46234</v>
      </c>
      <c r="B13268" t="inlineStr">
        <is>
          <t>DL</t>
        </is>
      </c>
      <c r="C13268" s="9">
        <f>_xlfn.XLOOKUP(B13268,Carriers[Code],Carriers[Airline])</f>
        <v/>
      </c>
      <c r="D13268" t="n">
        <v>2896</v>
      </c>
      <c r="E13268" t="inlineStr">
        <is>
          <t>DTW</t>
        </is>
      </c>
      <c r="F13268" s="10" t="n">
        <v>2105</v>
      </c>
      <c r="G13268" t="inlineStr">
        <is>
          <t>2100-2159</t>
        </is>
      </c>
      <c r="H13268" s="9">
        <f>INT(F13268/100)</f>
        <v/>
      </c>
      <c r="I13268" t="n">
        <v>17</v>
      </c>
      <c r="J13268" t="n">
        <v>1</v>
      </c>
      <c r="K13268" t="n">
        <v>13</v>
      </c>
      <c r="L13268" t="n">
        <v>0</v>
      </c>
      <c r="M13268" t="n">
        <v>0</v>
      </c>
      <c r="O13268" t="n">
        <v>0</v>
      </c>
    </row>
    <row r="13269">
      <c r="A13269" s="8" t="n">
        <v>46234</v>
      </c>
      <c r="B13269" t="inlineStr">
        <is>
          <t>YX</t>
        </is>
      </c>
      <c r="C13269" s="9">
        <f>_xlfn.XLOOKUP(B13269,Carriers[Code],Carriers[Airline])</f>
        <v/>
      </c>
      <c r="D13269" t="n">
        <v>5594</v>
      </c>
      <c r="E13269" t="inlineStr">
        <is>
          <t>MEM</t>
        </is>
      </c>
      <c r="F13269" s="10" t="n">
        <v>2115</v>
      </c>
      <c r="G13269" t="inlineStr">
        <is>
          <t>2100-2159</t>
        </is>
      </c>
      <c r="H13269" s="9">
        <f>INT(F13269/100)</f>
        <v/>
      </c>
      <c r="I13269" t="n">
        <v>14</v>
      </c>
      <c r="J13269" t="n">
        <v>0</v>
      </c>
      <c r="K13269" t="n">
        <v>-1</v>
      </c>
      <c r="L13269" t="n">
        <v>0</v>
      </c>
      <c r="M13269" t="n">
        <v>0</v>
      </c>
      <c r="O13269" t="n">
        <v>0</v>
      </c>
    </row>
    <row r="13270">
      <c r="A13270" s="8" t="n">
        <v>46234</v>
      </c>
      <c r="B13270" t="inlineStr">
        <is>
          <t>YX</t>
        </is>
      </c>
      <c r="C13270" s="9">
        <f>_xlfn.XLOOKUP(B13270,Carriers[Code],Carriers[Airline])</f>
        <v/>
      </c>
      <c r="D13270" t="n">
        <v>5702</v>
      </c>
      <c r="E13270" t="inlineStr">
        <is>
          <t>JFK</t>
        </is>
      </c>
      <c r="F13270" s="10" t="n">
        <v>2120</v>
      </c>
      <c r="G13270" t="inlineStr">
        <is>
          <t>2100-2159</t>
        </is>
      </c>
      <c r="H13270" s="9">
        <f>INT(F13270/100)</f>
        <v/>
      </c>
      <c r="I13270" t="n">
        <v>-10</v>
      </c>
      <c r="J13270" t="n">
        <v>0</v>
      </c>
      <c r="K13270" t="n">
        <v>-22</v>
      </c>
      <c r="L13270" t="n">
        <v>0</v>
      </c>
      <c r="M13270" t="n">
        <v>0</v>
      </c>
      <c r="O13270" t="n">
        <v>0</v>
      </c>
    </row>
    <row r="13271">
      <c r="A13271" s="8" t="n">
        <v>46234</v>
      </c>
      <c r="B13271" t="inlineStr">
        <is>
          <t>YX</t>
        </is>
      </c>
      <c r="C13271" s="9">
        <f>_xlfn.XLOOKUP(B13271,Carriers[Code],Carriers[Airline])</f>
        <v/>
      </c>
      <c r="D13271" t="n">
        <v>4662</v>
      </c>
      <c r="E13271" t="inlineStr">
        <is>
          <t>ROC</t>
        </is>
      </c>
      <c r="F13271" s="10" t="n">
        <v>2129</v>
      </c>
      <c r="G13271" t="inlineStr">
        <is>
          <t>2100-2159</t>
        </is>
      </c>
      <c r="H13271" s="9">
        <f>INT(F13271/100)</f>
        <v/>
      </c>
      <c r="I13271" t="n">
        <v>-10</v>
      </c>
      <c r="J13271" t="n">
        <v>0</v>
      </c>
      <c r="K13271" t="n">
        <v>-34</v>
      </c>
      <c r="L13271" t="n">
        <v>0</v>
      </c>
      <c r="M13271" t="n">
        <v>0</v>
      </c>
      <c r="O13271" t="n">
        <v>0</v>
      </c>
    </row>
    <row r="13272">
      <c r="A13272" s="8" t="n">
        <v>46234</v>
      </c>
      <c r="B13272" t="inlineStr">
        <is>
          <t>YX</t>
        </is>
      </c>
      <c r="C13272" s="9">
        <f>_xlfn.XLOOKUP(B13272,Carriers[Code],Carriers[Airline])</f>
        <v/>
      </c>
      <c r="D13272" t="n">
        <v>5676</v>
      </c>
      <c r="E13272" t="inlineStr">
        <is>
          <t>RIC</t>
        </is>
      </c>
      <c r="F13272" s="10" t="n">
        <v>2130</v>
      </c>
      <c r="G13272" t="inlineStr">
        <is>
          <t>2100-2159</t>
        </is>
      </c>
      <c r="H13272" s="9">
        <f>INT(F13272/100)</f>
        <v/>
      </c>
      <c r="I13272" t="n">
        <v>1</v>
      </c>
      <c r="J13272" t="n">
        <v>0</v>
      </c>
      <c r="K13272" t="n">
        <v>-12</v>
      </c>
      <c r="L13272" t="n">
        <v>0</v>
      </c>
      <c r="M13272" t="n">
        <v>0</v>
      </c>
      <c r="O13272" t="n">
        <v>0</v>
      </c>
    </row>
    <row r="13273">
      <c r="A13273" s="8" t="n">
        <v>46234</v>
      </c>
      <c r="B13273" t="inlineStr">
        <is>
          <t>B6</t>
        </is>
      </c>
      <c r="C13273" s="9">
        <f>_xlfn.XLOOKUP(B13273,Carriers[Code],Carriers[Airline])</f>
        <v/>
      </c>
      <c r="D13273" t="n">
        <v>845</v>
      </c>
      <c r="E13273" t="inlineStr">
        <is>
          <t>SYR</t>
        </is>
      </c>
      <c r="F13273" s="10" t="n">
        <v>2135</v>
      </c>
      <c r="G13273" t="inlineStr">
        <is>
          <t>2100-2159</t>
        </is>
      </c>
      <c r="H13273" s="9">
        <f>INT(F13273/100)</f>
        <v/>
      </c>
      <c r="I13273" t="n">
        <v>1</v>
      </c>
      <c r="J13273" t="n">
        <v>0</v>
      </c>
      <c r="K13273" t="n">
        <v>-2</v>
      </c>
      <c r="L13273" t="n">
        <v>0</v>
      </c>
      <c r="M13273" t="n">
        <v>0</v>
      </c>
      <c r="O13273" t="n">
        <v>0</v>
      </c>
    </row>
    <row r="13274">
      <c r="A13274" s="8" t="n">
        <v>46234</v>
      </c>
      <c r="B13274" t="inlineStr">
        <is>
          <t>YX</t>
        </is>
      </c>
      <c r="C13274" s="9">
        <f>_xlfn.XLOOKUP(B13274,Carriers[Code],Carriers[Airline])</f>
        <v/>
      </c>
      <c r="D13274" t="n">
        <v>5704</v>
      </c>
      <c r="E13274" t="inlineStr">
        <is>
          <t>DCA</t>
        </is>
      </c>
      <c r="F13274" s="10" t="n">
        <v>2148</v>
      </c>
      <c r="G13274" t="inlineStr">
        <is>
          <t>2100-2159</t>
        </is>
      </c>
      <c r="H13274" s="9">
        <f>INT(F13274/100)</f>
        <v/>
      </c>
      <c r="I13274" t="n">
        <v>0</v>
      </c>
      <c r="J13274" t="n">
        <v>0</v>
      </c>
      <c r="K13274" t="n">
        <v>-6</v>
      </c>
      <c r="L13274" t="n">
        <v>0</v>
      </c>
      <c r="M13274" t="n">
        <v>0</v>
      </c>
      <c r="O13274" t="n">
        <v>0</v>
      </c>
    </row>
    <row r="13275">
      <c r="A13275" s="8" t="n">
        <v>46234</v>
      </c>
      <c r="B13275" t="inlineStr">
        <is>
          <t>YX</t>
        </is>
      </c>
      <c r="C13275" s="9">
        <f>_xlfn.XLOOKUP(B13275,Carriers[Code],Carriers[Airline])</f>
        <v/>
      </c>
      <c r="D13275" t="n">
        <v>5840</v>
      </c>
      <c r="E13275" t="inlineStr">
        <is>
          <t>LGA</t>
        </is>
      </c>
      <c r="F13275" s="10" t="n">
        <v>2200</v>
      </c>
      <c r="G13275" t="inlineStr">
        <is>
          <t>2200-2259</t>
        </is>
      </c>
      <c r="H13275" s="9">
        <f>INT(F13275/100)</f>
        <v/>
      </c>
      <c r="I13275" t="n">
        <v>20</v>
      </c>
      <c r="J13275" t="n">
        <v>1</v>
      </c>
      <c r="K13275" t="n">
        <v>1</v>
      </c>
      <c r="L13275" t="n">
        <v>0</v>
      </c>
      <c r="M13275" t="n">
        <v>0</v>
      </c>
      <c r="O13275" t="n">
        <v>0</v>
      </c>
    </row>
    <row r="13276">
      <c r="A13276" s="8" t="n">
        <v>46234</v>
      </c>
      <c r="B13276" t="inlineStr">
        <is>
          <t>B6</t>
        </is>
      </c>
      <c r="C13276" s="9">
        <f>_xlfn.XLOOKUP(B13276,Carriers[Code],Carriers[Airline])</f>
        <v/>
      </c>
      <c r="D13276" t="n">
        <v>715</v>
      </c>
      <c r="E13276" t="inlineStr">
        <is>
          <t>BUF</t>
        </is>
      </c>
      <c r="F13276" s="10" t="n">
        <v>2210</v>
      </c>
      <c r="G13276" t="inlineStr">
        <is>
          <t>2200-2259</t>
        </is>
      </c>
      <c r="H13276" s="9">
        <f>INT(F13276/100)</f>
        <v/>
      </c>
      <c r="I13276" t="n">
        <v>20</v>
      </c>
      <c r="J13276" t="n">
        <v>1</v>
      </c>
      <c r="K13276" t="n">
        <v>11</v>
      </c>
      <c r="L13276" t="n">
        <v>0</v>
      </c>
      <c r="M13276" t="n">
        <v>0</v>
      </c>
      <c r="O13276" t="n">
        <v>0</v>
      </c>
    </row>
    <row r="13277">
      <c r="A13277" s="8" t="n">
        <v>46234</v>
      </c>
      <c r="B13277" t="inlineStr">
        <is>
          <t>B6</t>
        </is>
      </c>
      <c r="C13277" s="9">
        <f>_xlfn.XLOOKUP(B13277,Carriers[Code],Carriers[Airline])</f>
        <v/>
      </c>
      <c r="D13277" t="n">
        <v>561</v>
      </c>
      <c r="E13277" t="inlineStr">
        <is>
          <t>SJU</t>
        </is>
      </c>
      <c r="F13277" s="10" t="n">
        <v>2211</v>
      </c>
      <c r="G13277" t="inlineStr">
        <is>
          <t>2200-2259</t>
        </is>
      </c>
      <c r="H13277" s="9">
        <f>INT(F13277/100)</f>
        <v/>
      </c>
      <c r="I13277" t="n">
        <v>41</v>
      </c>
      <c r="J13277" t="n">
        <v>1</v>
      </c>
      <c r="K13277" t="n">
        <v>48</v>
      </c>
      <c r="L13277" t="n">
        <v>1</v>
      </c>
      <c r="M13277" t="n">
        <v>0</v>
      </c>
      <c r="O13277" t="n">
        <v>0</v>
      </c>
      <c r="P13277" t="n">
        <v>28</v>
      </c>
      <c r="Q13277" t="n">
        <v>0</v>
      </c>
      <c r="R13277" t="n">
        <v>7</v>
      </c>
      <c r="S13277" t="n">
        <v>0</v>
      </c>
      <c r="T13277" t="n">
        <v>13</v>
      </c>
    </row>
    <row r="13278">
      <c r="A13278" s="8" t="n">
        <v>46234</v>
      </c>
      <c r="B13278" t="inlineStr">
        <is>
          <t>WN</t>
        </is>
      </c>
      <c r="C13278" s="9">
        <f>_xlfn.XLOOKUP(B13278,Carriers[Code],Carriers[Airline])</f>
        <v/>
      </c>
      <c r="D13278" t="n">
        <v>736</v>
      </c>
      <c r="E13278" t="inlineStr">
        <is>
          <t>BWI</t>
        </is>
      </c>
      <c r="F13278" s="10" t="n">
        <v>2215</v>
      </c>
      <c r="G13278" t="inlineStr">
        <is>
          <t>2200-2259</t>
        </is>
      </c>
      <c r="H13278" s="9">
        <f>INT(F13278/100)</f>
        <v/>
      </c>
      <c r="I13278" t="n">
        <v>-8</v>
      </c>
      <c r="J13278" t="n">
        <v>0</v>
      </c>
      <c r="K13278" t="n">
        <v>-14</v>
      </c>
      <c r="L13278" t="n">
        <v>0</v>
      </c>
      <c r="M13278" t="n">
        <v>0</v>
      </c>
      <c r="O13278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</cols>
  <sheetData>
    <row r="1">
      <c r="A1" s="7" t="inlineStr">
        <is>
          <t>Code</t>
        </is>
      </c>
      <c r="B1" s="7" t="inlineStr">
        <is>
          <t>Airline</t>
        </is>
      </c>
    </row>
    <row r="2">
      <c r="A2" t="inlineStr">
        <is>
          <t>AA</t>
        </is>
      </c>
      <c r="B2" t="inlineStr">
        <is>
          <t>American Airlines Inc.</t>
        </is>
      </c>
    </row>
    <row r="3">
      <c r="A3" t="inlineStr">
        <is>
          <t>AS</t>
        </is>
      </c>
      <c r="B3" t="inlineStr">
        <is>
          <t>Alaska Airlines Inc.</t>
        </is>
      </c>
    </row>
    <row r="4">
      <c r="A4" t="inlineStr">
        <is>
          <t>B6</t>
        </is>
      </c>
      <c r="B4" t="inlineStr">
        <is>
          <t>JetBlue Airways</t>
        </is>
      </c>
    </row>
    <row r="5">
      <c r="A5" t="inlineStr">
        <is>
          <t>DL</t>
        </is>
      </c>
      <c r="B5" t="inlineStr">
        <is>
          <t>Delta Air Lines Inc.</t>
        </is>
      </c>
    </row>
    <row r="6">
      <c r="A6" t="inlineStr">
        <is>
          <t>F9</t>
        </is>
      </c>
      <c r="B6" t="inlineStr">
        <is>
          <t>Frontier Airlines Inc.</t>
        </is>
      </c>
    </row>
    <row r="7">
      <c r="A7" t="inlineStr">
        <is>
          <t>G4</t>
        </is>
      </c>
      <c r="B7" t="inlineStr">
        <is>
          <t>Allegiant Air</t>
        </is>
      </c>
    </row>
    <row r="8">
      <c r="A8" t="inlineStr">
        <is>
          <t>MQ</t>
        </is>
      </c>
      <c r="B8" t="inlineStr">
        <is>
          <t>Envoy Air</t>
        </is>
      </c>
    </row>
    <row r="9">
      <c r="A9" t="inlineStr">
        <is>
          <t>UA</t>
        </is>
      </c>
      <c r="B9" t="inlineStr">
        <is>
          <t>United Air Lines Inc.</t>
        </is>
      </c>
    </row>
    <row r="10">
      <c r="A10" t="inlineStr">
        <is>
          <t>WN</t>
        </is>
      </c>
      <c r="B10" t="inlineStr">
        <is>
          <t>Southwest Airlines Co.</t>
        </is>
      </c>
    </row>
    <row r="11">
      <c r="A11" t="inlineStr">
        <is>
          <t>YX</t>
        </is>
      </c>
      <c r="B11" t="inlineStr">
        <is>
          <t>Republic Airline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5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9" customWidth="1" min="3" max="3"/>
    <col width="10" customWidth="1" min="4" max="4"/>
    <col width="11" customWidth="1" min="5" max="5"/>
    <col width="9" customWidth="1" min="6" max="6"/>
    <col width="26" customWidth="1" min="7" max="7"/>
    <col width="12" customWidth="1" min="8" max="8"/>
    <col width="12" customWidth="1" min="9" max="9"/>
    <col width="11" customWidth="1" min="10" max="10"/>
    <col width="3" customWidth="1" min="11" max="11"/>
    <col width="10" customWidth="1" min="12" max="12"/>
    <col width="8" customWidth="1" min="13" max="13"/>
    <col width="9" customWidth="1" min="14" max="14"/>
    <col width="11" customWidth="1" min="15" max="15"/>
  </cols>
  <sheetData>
    <row r="1">
      <c r="A1" s="5" t="inlineStr">
        <is>
          <t>By airline (sorted by number of flights)</t>
        </is>
      </c>
      <c r="L1" s="5" t="inlineStr">
        <is>
          <t>By day</t>
        </is>
      </c>
    </row>
    <row r="2">
      <c r="A2" s="5" t="inlineStr">
        <is>
          <t>Code</t>
        </is>
      </c>
      <c r="B2" s="5" t="inlineStr">
        <is>
          <t>Airline</t>
        </is>
      </c>
      <c r="C2" s="5" t="inlineStr">
        <is>
          <t>Flights</t>
        </is>
      </c>
      <c r="D2" s="5" t="inlineStr">
        <is>
          <t>Cancelled</t>
        </is>
      </c>
      <c r="E2" s="5" t="inlineStr">
        <is>
          <t>Cancelled %</t>
        </is>
      </c>
      <c r="F2" s="5" t="inlineStr">
        <is>
          <t>Operated</t>
        </is>
      </c>
      <c r="G2" s="5" t="inlineStr">
        <is>
          <t>On-time departures</t>
        </is>
      </c>
      <c r="H2" s="5" t="inlineStr">
        <is>
          <t>On-time departure %</t>
        </is>
      </c>
      <c r="I2" s="5" t="inlineStr">
        <is>
          <t>Avg departure delay (min)</t>
        </is>
      </c>
      <c r="J2" s="5" t="inlineStr">
        <is>
          <t>On-time arrival %</t>
        </is>
      </c>
      <c r="L2" s="5" t="inlineStr">
        <is>
          <t>Date</t>
        </is>
      </c>
      <c r="M2" s="5" t="inlineStr">
        <is>
          <t>Flights</t>
        </is>
      </c>
      <c r="N2" s="5" t="inlineStr">
        <is>
          <t>Cancelled</t>
        </is>
      </c>
      <c r="O2" s="5" t="inlineStr">
        <is>
          <t>On-time departure %</t>
        </is>
      </c>
    </row>
    <row r="3">
      <c r="A3" t="inlineStr">
        <is>
          <t>B6</t>
        </is>
      </c>
      <c r="B3" s="9">
        <f>_xlfn.XLOOKUP(A3,Carriers[Code],Carriers[Airline])</f>
        <v/>
      </c>
      <c r="C3" s="9">
        <f>COUNTIFS(Flights[Airline code],$A3,Flights[Cancelled],"&gt;=0")</f>
        <v/>
      </c>
      <c r="D3" s="9">
        <f>COUNTIFS(Flights[Airline code],$A3,Flights[Cancelled],1)</f>
        <v/>
      </c>
      <c r="E3" s="11">
        <f>D3/C3</f>
        <v/>
      </c>
      <c r="F3" s="9">
        <f>C3-D3</f>
        <v/>
      </c>
      <c r="G3" s="9">
        <f>COUNTIFS(Flights[Airline code],$A3,Flights[Cancelled],0,Flights[Departed 15+ min late],0)</f>
        <v/>
      </c>
      <c r="H3" s="11">
        <f>G3/F3</f>
        <v/>
      </c>
      <c r="I3" s="12">
        <f>AVERAGEIFS(Flights[Departure delay (min)],Flights[Airline code],$A3,Flights[Cancelled],0)</f>
        <v/>
      </c>
      <c r="J3" s="11">
        <f>COUNTIFS(Flights[Airline code],$A3,Flights[Cancelled],0,Flights[Diverted],0,Flights[Arrived 15+ min late],0)/COUNTIFS(Flights[Airline code],$A3,Flights[Cancelled],0,Flights[Diverted],0)</f>
        <v/>
      </c>
      <c r="L3" s="13" t="n">
        <v>46204</v>
      </c>
      <c r="M3" s="9">
        <f>COUNTIFS(Flights[Flight date],L3)</f>
        <v/>
      </c>
      <c r="N3" s="9">
        <f>COUNTIFS(Flights[Flight date],L3,Flights[Cancelled],1)</f>
        <v/>
      </c>
      <c r="O3" s="11">
        <f>COUNTIFS(Flights[Flight date],L3,Flights[Cancelled],0,Flights[Departed 15+ min late],0)/(M3-N3)</f>
        <v/>
      </c>
    </row>
    <row r="4">
      <c r="A4" t="inlineStr">
        <is>
          <t>YX</t>
        </is>
      </c>
      <c r="B4" s="9">
        <f>_xlfn.XLOOKUP(A4,Carriers[Code],Carriers[Airline])</f>
        <v/>
      </c>
      <c r="C4" s="9">
        <f>COUNTIFS(Flights[Airline code],$A4,Flights[Cancelled],"&gt;=0")</f>
        <v/>
      </c>
      <c r="D4" s="9">
        <f>COUNTIFS(Flights[Airline code],$A4,Flights[Cancelled],1)</f>
        <v/>
      </c>
      <c r="E4" s="11">
        <f>D4/C4</f>
        <v/>
      </c>
      <c r="F4" s="9">
        <f>C4-D4</f>
        <v/>
      </c>
      <c r="G4" s="9">
        <f>COUNTIFS(Flights[Airline code],$A4,Flights[Cancelled],0,Flights[Departed 15+ min late],0)</f>
        <v/>
      </c>
      <c r="H4" s="11">
        <f>G4/F4</f>
        <v/>
      </c>
      <c r="I4" s="12">
        <f>AVERAGEIFS(Flights[Departure delay (min)],Flights[Airline code],$A4,Flights[Cancelled],0)</f>
        <v/>
      </c>
      <c r="J4" s="11">
        <f>COUNTIFS(Flights[Airline code],$A4,Flights[Cancelled],0,Flights[Diverted],0,Flights[Arrived 15+ min late],0)/COUNTIFS(Flights[Airline code],$A4,Flights[Cancelled],0,Flights[Diverted],0)</f>
        <v/>
      </c>
      <c r="L4" s="13" t="n">
        <v>46205</v>
      </c>
      <c r="M4" s="9">
        <f>COUNTIFS(Flights[Flight date],L4)</f>
        <v/>
      </c>
      <c r="N4" s="9">
        <f>COUNTIFS(Flights[Flight date],L4,Flights[Cancelled],1)</f>
        <v/>
      </c>
      <c r="O4" s="11">
        <f>COUNTIFS(Flights[Flight date],L4,Flights[Cancelled],0,Flights[Departed 15+ min late],0)/(M4-N4)</f>
        <v/>
      </c>
    </row>
    <row r="5">
      <c r="A5" t="inlineStr">
        <is>
          <t>DL</t>
        </is>
      </c>
      <c r="B5" s="9">
        <f>_xlfn.XLOOKUP(A5,Carriers[Code],Carriers[Airline])</f>
        <v/>
      </c>
      <c r="C5" s="9">
        <f>COUNTIFS(Flights[Airline code],$A5,Flights[Cancelled],"&gt;=0")</f>
        <v/>
      </c>
      <c r="D5" s="9">
        <f>COUNTIFS(Flights[Airline code],$A5,Flights[Cancelled],1)</f>
        <v/>
      </c>
      <c r="E5" s="11">
        <f>D5/C5</f>
        <v/>
      </c>
      <c r="F5" s="9">
        <f>C5-D5</f>
        <v/>
      </c>
      <c r="G5" s="9">
        <f>COUNTIFS(Flights[Airline code],$A5,Flights[Cancelled],0,Flights[Departed 15+ min late],0)</f>
        <v/>
      </c>
      <c r="H5" s="11">
        <f>G5/F5</f>
        <v/>
      </c>
      <c r="I5" s="12">
        <f>AVERAGEIFS(Flights[Departure delay (min)],Flights[Airline code],$A5,Flights[Cancelled],0)</f>
        <v/>
      </c>
      <c r="J5" s="11">
        <f>COUNTIFS(Flights[Airline code],$A5,Flights[Cancelled],0,Flights[Diverted],0,Flights[Arrived 15+ min late],0)/COUNTIFS(Flights[Airline code],$A5,Flights[Cancelled],0,Flights[Diverted],0)</f>
        <v/>
      </c>
      <c r="L5" s="13" t="n">
        <v>46206</v>
      </c>
      <c r="M5" s="9">
        <f>COUNTIFS(Flights[Flight date],L5)</f>
        <v/>
      </c>
      <c r="N5" s="9">
        <f>COUNTIFS(Flights[Flight date],L5,Flights[Cancelled],1)</f>
        <v/>
      </c>
      <c r="O5" s="11">
        <f>COUNTIFS(Flights[Flight date],L5,Flights[Cancelled],0,Flights[Departed 15+ min late],0)/(M5-N5)</f>
        <v/>
      </c>
    </row>
    <row r="6">
      <c r="A6" t="inlineStr">
        <is>
          <t>AA</t>
        </is>
      </c>
      <c r="B6" s="9">
        <f>_xlfn.XLOOKUP(A6,Carriers[Code],Carriers[Airline])</f>
        <v/>
      </c>
      <c r="C6" s="9">
        <f>COUNTIFS(Flights[Airline code],$A6,Flights[Cancelled],"&gt;=0")</f>
        <v/>
      </c>
      <c r="D6" s="9">
        <f>COUNTIFS(Flights[Airline code],$A6,Flights[Cancelled],1)</f>
        <v/>
      </c>
      <c r="E6" s="11">
        <f>D6/C6</f>
        <v/>
      </c>
      <c r="F6" s="9">
        <f>C6-D6</f>
        <v/>
      </c>
      <c r="G6" s="9">
        <f>COUNTIFS(Flights[Airline code],$A6,Flights[Cancelled],0,Flights[Departed 15+ min late],0)</f>
        <v/>
      </c>
      <c r="H6" s="11">
        <f>G6/F6</f>
        <v/>
      </c>
      <c r="I6" s="12">
        <f>AVERAGEIFS(Flights[Departure delay (min)],Flights[Airline code],$A6,Flights[Cancelled],0)</f>
        <v/>
      </c>
      <c r="J6" s="11">
        <f>COUNTIFS(Flights[Airline code],$A6,Flights[Cancelled],0,Flights[Diverted],0,Flights[Arrived 15+ min late],0)/COUNTIFS(Flights[Airline code],$A6,Flights[Cancelled],0,Flights[Diverted],0)</f>
        <v/>
      </c>
      <c r="L6" s="13" t="n">
        <v>46207</v>
      </c>
      <c r="M6" s="9">
        <f>COUNTIFS(Flights[Flight date],L6)</f>
        <v/>
      </c>
      <c r="N6" s="9">
        <f>COUNTIFS(Flights[Flight date],L6,Flights[Cancelled],1)</f>
        <v/>
      </c>
      <c r="O6" s="11">
        <f>COUNTIFS(Flights[Flight date],L6,Flights[Cancelled],0,Flights[Departed 15+ min late],0)/(M6-N6)</f>
        <v/>
      </c>
    </row>
    <row r="7">
      <c r="A7" t="inlineStr">
        <is>
          <t>UA</t>
        </is>
      </c>
      <c r="B7" s="9">
        <f>_xlfn.XLOOKUP(A7,Carriers[Code],Carriers[Airline])</f>
        <v/>
      </c>
      <c r="C7" s="9">
        <f>COUNTIFS(Flights[Airline code],$A7,Flights[Cancelled],"&gt;=0")</f>
        <v/>
      </c>
      <c r="D7" s="9">
        <f>COUNTIFS(Flights[Airline code],$A7,Flights[Cancelled],1)</f>
        <v/>
      </c>
      <c r="E7" s="11">
        <f>D7/C7</f>
        <v/>
      </c>
      <c r="F7" s="9">
        <f>C7-D7</f>
        <v/>
      </c>
      <c r="G7" s="9">
        <f>COUNTIFS(Flights[Airline code],$A7,Flights[Cancelled],0,Flights[Departed 15+ min late],0)</f>
        <v/>
      </c>
      <c r="H7" s="11">
        <f>G7/F7</f>
        <v/>
      </c>
      <c r="I7" s="12">
        <f>AVERAGEIFS(Flights[Departure delay (min)],Flights[Airline code],$A7,Flights[Cancelled],0)</f>
        <v/>
      </c>
      <c r="J7" s="11">
        <f>COUNTIFS(Flights[Airline code],$A7,Flights[Cancelled],0,Flights[Diverted],0,Flights[Arrived 15+ min late],0)/COUNTIFS(Flights[Airline code],$A7,Flights[Cancelled],0,Flights[Diverted],0)</f>
        <v/>
      </c>
      <c r="L7" s="13" t="n">
        <v>46208</v>
      </c>
      <c r="M7" s="9">
        <f>COUNTIFS(Flights[Flight date],L7)</f>
        <v/>
      </c>
      <c r="N7" s="9">
        <f>COUNTIFS(Flights[Flight date],L7,Flights[Cancelled],1)</f>
        <v/>
      </c>
      <c r="O7" s="11">
        <f>COUNTIFS(Flights[Flight date],L7,Flights[Cancelled],0,Flights[Departed 15+ min late],0)/(M7-N7)</f>
        <v/>
      </c>
    </row>
    <row r="8">
      <c r="A8" t="inlineStr">
        <is>
          <t>WN</t>
        </is>
      </c>
      <c r="B8" s="9">
        <f>_xlfn.XLOOKUP(A8,Carriers[Code],Carriers[Airline])</f>
        <v/>
      </c>
      <c r="C8" s="9">
        <f>COUNTIFS(Flights[Airline code],$A8,Flights[Cancelled],"&gt;=0")</f>
        <v/>
      </c>
      <c r="D8" s="9">
        <f>COUNTIFS(Flights[Airline code],$A8,Flights[Cancelled],1)</f>
        <v/>
      </c>
      <c r="E8" s="11">
        <f>D8/C8</f>
        <v/>
      </c>
      <c r="F8" s="9">
        <f>C8-D8</f>
        <v/>
      </c>
      <c r="G8" s="9">
        <f>COUNTIFS(Flights[Airline code],$A8,Flights[Cancelled],0,Flights[Departed 15+ min late],0)</f>
        <v/>
      </c>
      <c r="H8" s="11">
        <f>G8/F8</f>
        <v/>
      </c>
      <c r="I8" s="12">
        <f>AVERAGEIFS(Flights[Departure delay (min)],Flights[Airline code],$A8,Flights[Cancelled],0)</f>
        <v/>
      </c>
      <c r="J8" s="11">
        <f>COUNTIFS(Flights[Airline code],$A8,Flights[Cancelled],0,Flights[Diverted],0,Flights[Arrived 15+ min late],0)/COUNTIFS(Flights[Airline code],$A8,Flights[Cancelled],0,Flights[Diverted],0)</f>
        <v/>
      </c>
      <c r="L8" s="13" t="n">
        <v>46209</v>
      </c>
      <c r="M8" s="9">
        <f>COUNTIFS(Flights[Flight date],L8)</f>
        <v/>
      </c>
      <c r="N8" s="9">
        <f>COUNTIFS(Flights[Flight date],L8,Flights[Cancelled],1)</f>
        <v/>
      </c>
      <c r="O8" s="11">
        <f>COUNTIFS(Flights[Flight date],L8,Flights[Cancelled],0,Flights[Departed 15+ min late],0)/(M8-N8)</f>
        <v/>
      </c>
    </row>
    <row r="9">
      <c r="A9" t="inlineStr">
        <is>
          <t>AS</t>
        </is>
      </c>
      <c r="B9" s="9">
        <f>_xlfn.XLOOKUP(A9,Carriers[Code],Carriers[Airline])</f>
        <v/>
      </c>
      <c r="C9" s="9">
        <f>COUNTIFS(Flights[Airline code],$A9,Flights[Cancelled],"&gt;=0")</f>
        <v/>
      </c>
      <c r="D9" s="9">
        <f>COUNTIFS(Flights[Airline code],$A9,Flights[Cancelled],1)</f>
        <v/>
      </c>
      <c r="E9" s="11">
        <f>D9/C9</f>
        <v/>
      </c>
      <c r="F9" s="9">
        <f>C9-D9</f>
        <v/>
      </c>
      <c r="G9" s="9">
        <f>COUNTIFS(Flights[Airline code],$A9,Flights[Cancelled],0,Flights[Departed 15+ min late],0)</f>
        <v/>
      </c>
      <c r="H9" s="11">
        <f>G9/F9</f>
        <v/>
      </c>
      <c r="I9" s="12">
        <f>AVERAGEIFS(Flights[Departure delay (min)],Flights[Airline code],$A9,Flights[Cancelled],0)</f>
        <v/>
      </c>
      <c r="J9" s="11">
        <f>COUNTIFS(Flights[Airline code],$A9,Flights[Cancelled],0,Flights[Diverted],0,Flights[Arrived 15+ min late],0)/COUNTIFS(Flights[Airline code],$A9,Flights[Cancelled],0,Flights[Diverted],0)</f>
        <v/>
      </c>
      <c r="L9" s="13" t="n">
        <v>46210</v>
      </c>
      <c r="M9" s="9">
        <f>COUNTIFS(Flights[Flight date],L9)</f>
        <v/>
      </c>
      <c r="N9" s="9">
        <f>COUNTIFS(Flights[Flight date],L9,Flights[Cancelled],1)</f>
        <v/>
      </c>
      <c r="O9" s="11">
        <f>COUNTIFS(Flights[Flight date],L9,Flights[Cancelled],0,Flights[Departed 15+ min late],0)/(M9-N9)</f>
        <v/>
      </c>
    </row>
    <row r="10">
      <c r="A10" t="inlineStr">
        <is>
          <t>MQ</t>
        </is>
      </c>
      <c r="B10" s="9">
        <f>_xlfn.XLOOKUP(A10,Carriers[Code],Carriers[Airline])</f>
        <v/>
      </c>
      <c r="C10" s="9">
        <f>COUNTIFS(Flights[Airline code],$A10,Flights[Cancelled],"&gt;=0")</f>
        <v/>
      </c>
      <c r="D10" s="9">
        <f>COUNTIFS(Flights[Airline code],$A10,Flights[Cancelled],1)</f>
        <v/>
      </c>
      <c r="E10" s="11">
        <f>D10/C10</f>
        <v/>
      </c>
      <c r="F10" s="9">
        <f>C10-D10</f>
        <v/>
      </c>
      <c r="G10" s="9">
        <f>COUNTIFS(Flights[Airline code],$A10,Flights[Cancelled],0,Flights[Departed 15+ min late],0)</f>
        <v/>
      </c>
      <c r="H10" s="11">
        <f>G10/F10</f>
        <v/>
      </c>
      <c r="I10" s="12">
        <f>AVERAGEIFS(Flights[Departure delay (min)],Flights[Airline code],$A10,Flights[Cancelled],0)</f>
        <v/>
      </c>
      <c r="J10" s="11">
        <f>COUNTIFS(Flights[Airline code],$A10,Flights[Cancelled],0,Flights[Diverted],0,Flights[Arrived 15+ min late],0)/COUNTIFS(Flights[Airline code],$A10,Flights[Cancelled],0,Flights[Diverted],0)</f>
        <v/>
      </c>
      <c r="L10" s="13" t="n">
        <v>46211</v>
      </c>
      <c r="M10" s="9">
        <f>COUNTIFS(Flights[Flight date],L10)</f>
        <v/>
      </c>
      <c r="N10" s="9">
        <f>COUNTIFS(Flights[Flight date],L10,Flights[Cancelled],1)</f>
        <v/>
      </c>
      <c r="O10" s="11">
        <f>COUNTIFS(Flights[Flight date],L10,Flights[Cancelled],0,Flights[Departed 15+ min late],0)/(M10-N10)</f>
        <v/>
      </c>
    </row>
    <row r="11">
      <c r="A11" t="inlineStr">
        <is>
          <t>F9</t>
        </is>
      </c>
      <c r="B11" s="9">
        <f>_xlfn.XLOOKUP(A11,Carriers[Code],Carriers[Airline])</f>
        <v/>
      </c>
      <c r="C11" s="9">
        <f>COUNTIFS(Flights[Airline code],$A11,Flights[Cancelled],"&gt;=0")</f>
        <v/>
      </c>
      <c r="D11" s="9">
        <f>COUNTIFS(Flights[Airline code],$A11,Flights[Cancelled],1)</f>
        <v/>
      </c>
      <c r="E11" s="11">
        <f>D11/C11</f>
        <v/>
      </c>
      <c r="F11" s="9">
        <f>C11-D11</f>
        <v/>
      </c>
      <c r="G11" s="9">
        <f>COUNTIFS(Flights[Airline code],$A11,Flights[Cancelled],0,Flights[Departed 15+ min late],0)</f>
        <v/>
      </c>
      <c r="H11" s="11">
        <f>G11/F11</f>
        <v/>
      </c>
      <c r="I11" s="12">
        <f>AVERAGEIFS(Flights[Departure delay (min)],Flights[Airline code],$A11,Flights[Cancelled],0)</f>
        <v/>
      </c>
      <c r="J11" s="11">
        <f>COUNTIFS(Flights[Airline code],$A11,Flights[Cancelled],0,Flights[Diverted],0,Flights[Arrived 15+ min late],0)/COUNTIFS(Flights[Airline code],$A11,Flights[Cancelled],0,Flights[Diverted],0)</f>
        <v/>
      </c>
      <c r="L11" s="13" t="n">
        <v>46212</v>
      </c>
      <c r="M11" s="9">
        <f>COUNTIFS(Flights[Flight date],L11)</f>
        <v/>
      </c>
      <c r="N11" s="9">
        <f>COUNTIFS(Flights[Flight date],L11,Flights[Cancelled],1)</f>
        <v/>
      </c>
      <c r="O11" s="11">
        <f>COUNTIFS(Flights[Flight date],L11,Flights[Cancelled],0,Flights[Departed 15+ min late],0)/(M11-N11)</f>
        <v/>
      </c>
    </row>
    <row r="12">
      <c r="A12" t="inlineStr">
        <is>
          <t>G4</t>
        </is>
      </c>
      <c r="B12" s="9">
        <f>_xlfn.XLOOKUP(A12,Carriers[Code],Carriers[Airline])</f>
        <v/>
      </c>
      <c r="C12" s="9">
        <f>COUNTIFS(Flights[Airline code],$A12,Flights[Cancelled],"&gt;=0")</f>
        <v/>
      </c>
      <c r="D12" s="9">
        <f>COUNTIFS(Flights[Airline code],$A12,Flights[Cancelled],1)</f>
        <v/>
      </c>
      <c r="E12" s="11">
        <f>D12/C12</f>
        <v/>
      </c>
      <c r="F12" s="9">
        <f>C12-D12</f>
        <v/>
      </c>
      <c r="G12" s="9">
        <f>COUNTIFS(Flights[Airline code],$A12,Flights[Cancelled],0,Flights[Departed 15+ min late],0)</f>
        <v/>
      </c>
      <c r="H12" s="11">
        <f>G12/F12</f>
        <v/>
      </c>
      <c r="I12" s="12">
        <f>AVERAGEIFS(Flights[Departure delay (min)],Flights[Airline code],$A12,Flights[Cancelled],0)</f>
        <v/>
      </c>
      <c r="J12" s="11">
        <f>COUNTIFS(Flights[Airline code],$A12,Flights[Cancelled],0,Flights[Diverted],0,Flights[Arrived 15+ min late],0)/COUNTIFS(Flights[Airline code],$A12,Flights[Cancelled],0,Flights[Diverted],0)</f>
        <v/>
      </c>
      <c r="L12" s="13" t="n">
        <v>46213</v>
      </c>
      <c r="M12" s="9">
        <f>COUNTIFS(Flights[Flight date],L12)</f>
        <v/>
      </c>
      <c r="N12" s="9">
        <f>COUNTIFS(Flights[Flight date],L12,Flights[Cancelled],1)</f>
        <v/>
      </c>
      <c r="O12" s="11">
        <f>COUNTIFS(Flights[Flight date],L12,Flights[Cancelled],0,Flights[Departed 15+ min late],0)/(M12-N12)</f>
        <v/>
      </c>
    </row>
    <row r="13">
      <c r="A13" s="5" t="inlineStr">
        <is>
          <t>All</t>
        </is>
      </c>
      <c r="B13" s="5" t="inlineStr">
        <is>
          <t>All airlines</t>
        </is>
      </c>
      <c r="C13" s="9">
        <f>COUNTIFS(Flights[Cancelled],"&gt;=0")</f>
        <v/>
      </c>
      <c r="D13" s="9">
        <f>COUNTIFS(Flights[Cancelled],1)</f>
        <v/>
      </c>
      <c r="E13" s="11">
        <f>D13/C13</f>
        <v/>
      </c>
      <c r="F13" s="9">
        <f>C13-D13</f>
        <v/>
      </c>
      <c r="G13" s="9">
        <f>COUNTIFS(Flights[Cancelled],0,Flights[Departed 15+ min late],0)</f>
        <v/>
      </c>
      <c r="H13" s="11">
        <f>G13/F13</f>
        <v/>
      </c>
      <c r="I13" s="12">
        <f>AVERAGEIFS(Flights[Departure delay (min)],Flights[Cancelled],0)</f>
        <v/>
      </c>
      <c r="J13" s="11">
        <f>COUNTIFS(Flights[Cancelled],0,Flights[Diverted],0,Flights[Arrived 15+ min late],0)/COUNTIFS(Flights[Cancelled],0,Flights[Diverted],0)</f>
        <v/>
      </c>
      <c r="L13" s="13" t="n">
        <v>46214</v>
      </c>
      <c r="M13" s="9">
        <f>COUNTIFS(Flights[Flight date],L13)</f>
        <v/>
      </c>
      <c r="N13" s="9">
        <f>COUNTIFS(Flights[Flight date],L13,Flights[Cancelled],1)</f>
        <v/>
      </c>
      <c r="O13" s="11">
        <f>COUNTIFS(Flights[Flight date],L13,Flights[Cancelled],0,Flights[Departed 15+ min late],0)/(M13-N13)</f>
        <v/>
      </c>
    </row>
    <row r="14">
      <c r="L14" s="13" t="n">
        <v>46215</v>
      </c>
      <c r="M14" s="9">
        <f>COUNTIFS(Flights[Flight date],L14)</f>
        <v/>
      </c>
      <c r="N14" s="9">
        <f>COUNTIFS(Flights[Flight date],L14,Flights[Cancelled],1)</f>
        <v/>
      </c>
      <c r="O14" s="11">
        <f>COUNTIFS(Flights[Flight date],L14,Flights[Cancelled],0,Flights[Departed 15+ min late],0)/(M14-N14)</f>
        <v/>
      </c>
    </row>
    <row r="15">
      <c r="L15" s="13" t="n">
        <v>46216</v>
      </c>
      <c r="M15" s="9">
        <f>COUNTIFS(Flights[Flight date],L15)</f>
        <v/>
      </c>
      <c r="N15" s="9">
        <f>COUNTIFS(Flights[Flight date],L15,Flights[Cancelled],1)</f>
        <v/>
      </c>
      <c r="O15" s="11">
        <f>COUNTIFS(Flights[Flight date],L15,Flights[Cancelled],0,Flights[Departed 15+ min late],0)/(M15-N15)</f>
        <v/>
      </c>
    </row>
    <row r="16">
      <c r="A16" s="5" t="inlineStr">
        <is>
          <t>By scheduled departure block</t>
        </is>
      </c>
      <c r="G16" s="5" t="inlineStr">
        <is>
          <t>Delay minutes by cause (flights arriving 15+ min late)</t>
        </is>
      </c>
      <c r="L16" s="13" t="n">
        <v>46217</v>
      </c>
      <c r="M16" s="9">
        <f>COUNTIFS(Flights[Flight date],L16)</f>
        <v/>
      </c>
      <c r="N16" s="9">
        <f>COUNTIFS(Flights[Flight date],L16,Flights[Cancelled],1)</f>
        <v/>
      </c>
      <c r="O16" s="11">
        <f>COUNTIFS(Flights[Flight date],L16,Flights[Cancelled],0,Flights[Departed 15+ min late],0)/(M16-N16)</f>
        <v/>
      </c>
    </row>
    <row r="17">
      <c r="A17" s="5" t="inlineStr">
        <is>
          <t>Block</t>
        </is>
      </c>
      <c r="B17" s="5" t="inlineStr">
        <is>
          <t>Flights</t>
        </is>
      </c>
      <c r="C17" s="5" t="inlineStr">
        <is>
          <t>Cancelled %</t>
        </is>
      </c>
      <c r="D17" s="5" t="inlineStr">
        <is>
          <t>On-time departure %</t>
        </is>
      </c>
      <c r="E17" s="5" t="inlineStr">
        <is>
          <t>Short label</t>
        </is>
      </c>
      <c r="G17" s="5" t="inlineStr">
        <is>
          <t>Cause</t>
        </is>
      </c>
      <c r="H17" s="5" t="inlineStr">
        <is>
          <t>Minutes</t>
        </is>
      </c>
      <c r="I17" s="5" t="inlineStr">
        <is>
          <t>Share</t>
        </is>
      </c>
      <c r="L17" s="13" t="n">
        <v>46218</v>
      </c>
      <c r="M17" s="9">
        <f>COUNTIFS(Flights[Flight date],L17)</f>
        <v/>
      </c>
      <c r="N17" s="9">
        <f>COUNTIFS(Flights[Flight date],L17,Flights[Cancelled],1)</f>
        <v/>
      </c>
      <c r="O17" s="11">
        <f>COUNTIFS(Flights[Flight date],L17,Flights[Cancelled],0,Flights[Departed 15+ min late],0)/(M17-N17)</f>
        <v/>
      </c>
    </row>
    <row r="18">
      <c r="A18" t="inlineStr">
        <is>
          <t>0001-0559</t>
        </is>
      </c>
      <c r="B18" s="9">
        <f>COUNTIFS(Flights[Departure block],A18)</f>
        <v/>
      </c>
      <c r="C18" s="11">
        <f>COUNTIFS(Flights[Departure block],A18,Flights[Cancelled],1)/B18</f>
        <v/>
      </c>
      <c r="D18" s="11">
        <f>COUNTIFS(Flights[Departure block],A18,Flights[Cancelled],0,Flights[Departed 15+ min late],0)/COUNTIFS(Flights[Departure block],A18,Flights[Cancelled],0)</f>
        <v/>
      </c>
      <c r="E18" s="9">
        <f>IF(LEFT(A18,4)="0001","0-5",TEXT(VALUE(LEFT(A18,2)),"0"))</f>
        <v/>
      </c>
      <c r="G18" t="inlineStr">
        <is>
          <t>Carrier</t>
        </is>
      </c>
      <c r="H18" s="14">
        <f>SUM(Flights[Carrier delay])</f>
        <v/>
      </c>
      <c r="I18" s="11">
        <f>H18/SUM($H$18:$H$22)</f>
        <v/>
      </c>
      <c r="L18" s="13" t="n">
        <v>46219</v>
      </c>
      <c r="M18" s="9">
        <f>COUNTIFS(Flights[Flight date],L18)</f>
        <v/>
      </c>
      <c r="N18" s="9">
        <f>COUNTIFS(Flights[Flight date],L18,Flights[Cancelled],1)</f>
        <v/>
      </c>
      <c r="O18" s="11">
        <f>COUNTIFS(Flights[Flight date],L18,Flights[Cancelled],0,Flights[Departed 15+ min late],0)/(M18-N18)</f>
        <v/>
      </c>
    </row>
    <row r="19">
      <c r="A19" t="inlineStr">
        <is>
          <t>0600-0659</t>
        </is>
      </c>
      <c r="B19" s="9">
        <f>COUNTIFS(Flights[Departure block],A19)</f>
        <v/>
      </c>
      <c r="C19" s="11">
        <f>COUNTIFS(Flights[Departure block],A19,Flights[Cancelled],1)/B19</f>
        <v/>
      </c>
      <c r="D19" s="11">
        <f>COUNTIFS(Flights[Departure block],A19,Flights[Cancelled],0,Flights[Departed 15+ min late],0)/COUNTIFS(Flights[Departure block],A19,Flights[Cancelled],0)</f>
        <v/>
      </c>
      <c r="E19" s="9">
        <f>IF(LEFT(A19,4)="0001","0-5",TEXT(VALUE(LEFT(A19,2)),"0"))</f>
        <v/>
      </c>
      <c r="G19" t="inlineStr">
        <is>
          <t>Weather</t>
        </is>
      </c>
      <c r="H19" s="14">
        <f>SUM(Flights[Weather delay])</f>
        <v/>
      </c>
      <c r="I19" s="11">
        <f>H19/SUM($H$18:$H$22)</f>
        <v/>
      </c>
      <c r="L19" s="13" t="n">
        <v>46220</v>
      </c>
      <c r="M19" s="9">
        <f>COUNTIFS(Flights[Flight date],L19)</f>
        <v/>
      </c>
      <c r="N19" s="9">
        <f>COUNTIFS(Flights[Flight date],L19,Flights[Cancelled],1)</f>
        <v/>
      </c>
      <c r="O19" s="11">
        <f>COUNTIFS(Flights[Flight date],L19,Flights[Cancelled],0,Flights[Departed 15+ min late],0)/(M19-N19)</f>
        <v/>
      </c>
    </row>
    <row r="20">
      <c r="A20" t="inlineStr">
        <is>
          <t>0700-0759</t>
        </is>
      </c>
      <c r="B20" s="9">
        <f>COUNTIFS(Flights[Departure block],A20)</f>
        <v/>
      </c>
      <c r="C20" s="11">
        <f>COUNTIFS(Flights[Departure block],A20,Flights[Cancelled],1)/B20</f>
        <v/>
      </c>
      <c r="D20" s="11">
        <f>COUNTIFS(Flights[Departure block],A20,Flights[Cancelled],0,Flights[Departed 15+ min late],0)/COUNTIFS(Flights[Departure block],A20,Flights[Cancelled],0)</f>
        <v/>
      </c>
      <c r="E20" s="9">
        <f>IF(LEFT(A20,4)="0001","0-5",TEXT(VALUE(LEFT(A20,2)),"0"))</f>
        <v/>
      </c>
      <c r="G20" t="inlineStr">
        <is>
          <t>National Air System</t>
        </is>
      </c>
      <c r="H20" s="14">
        <f>SUM(Flights[NAS delay])</f>
        <v/>
      </c>
      <c r="I20" s="11">
        <f>H20/SUM($H$18:$H$22)</f>
        <v/>
      </c>
      <c r="L20" s="13" t="n">
        <v>46221</v>
      </c>
      <c r="M20" s="9">
        <f>COUNTIFS(Flights[Flight date],L20)</f>
        <v/>
      </c>
      <c r="N20" s="9">
        <f>COUNTIFS(Flights[Flight date],L20,Flights[Cancelled],1)</f>
        <v/>
      </c>
      <c r="O20" s="11">
        <f>COUNTIFS(Flights[Flight date],L20,Flights[Cancelled],0,Flights[Departed 15+ min late],0)/(M20-N20)</f>
        <v/>
      </c>
    </row>
    <row r="21">
      <c r="A21" t="inlineStr">
        <is>
          <t>0800-0859</t>
        </is>
      </c>
      <c r="B21" s="9">
        <f>COUNTIFS(Flights[Departure block],A21)</f>
        <v/>
      </c>
      <c r="C21" s="11">
        <f>COUNTIFS(Flights[Departure block],A21,Flights[Cancelled],1)/B21</f>
        <v/>
      </c>
      <c r="D21" s="11">
        <f>COUNTIFS(Flights[Departure block],A21,Flights[Cancelled],0,Flights[Departed 15+ min late],0)/COUNTIFS(Flights[Departure block],A21,Flights[Cancelled],0)</f>
        <v/>
      </c>
      <c r="E21" s="9">
        <f>IF(LEFT(A21,4)="0001","0-5",TEXT(VALUE(LEFT(A21,2)),"0"))</f>
        <v/>
      </c>
      <c r="G21" t="inlineStr">
        <is>
          <t>Security</t>
        </is>
      </c>
      <c r="H21" s="14">
        <f>SUM(Flights[Security delay])</f>
        <v/>
      </c>
      <c r="I21" s="11">
        <f>H21/SUM($H$18:$H$22)</f>
        <v/>
      </c>
      <c r="L21" s="13" t="n">
        <v>46222</v>
      </c>
      <c r="M21" s="9">
        <f>COUNTIFS(Flights[Flight date],L21)</f>
        <v/>
      </c>
      <c r="N21" s="9">
        <f>COUNTIFS(Flights[Flight date],L21,Flights[Cancelled],1)</f>
        <v/>
      </c>
      <c r="O21" s="11">
        <f>COUNTIFS(Flights[Flight date],L21,Flights[Cancelled],0,Flights[Departed 15+ min late],0)/(M21-N21)</f>
        <v/>
      </c>
    </row>
    <row r="22">
      <c r="A22" t="inlineStr">
        <is>
          <t>0900-0959</t>
        </is>
      </c>
      <c r="B22" s="9">
        <f>COUNTIFS(Flights[Departure block],A22)</f>
        <v/>
      </c>
      <c r="C22" s="11">
        <f>COUNTIFS(Flights[Departure block],A22,Flights[Cancelled],1)/B22</f>
        <v/>
      </c>
      <c r="D22" s="11">
        <f>COUNTIFS(Flights[Departure block],A22,Flights[Cancelled],0,Flights[Departed 15+ min late],0)/COUNTIFS(Flights[Departure block],A22,Flights[Cancelled],0)</f>
        <v/>
      </c>
      <c r="E22" s="9">
        <f>IF(LEFT(A22,4)="0001","0-5",TEXT(VALUE(LEFT(A22,2)),"0"))</f>
        <v/>
      </c>
      <c r="G22" t="inlineStr">
        <is>
          <t>Late-arriving aircraft</t>
        </is>
      </c>
      <c r="H22" s="14">
        <f>SUM(Flights[Late aircraft delay])</f>
        <v/>
      </c>
      <c r="I22" s="11">
        <f>H22/SUM($H$18:$H$22)</f>
        <v/>
      </c>
      <c r="L22" s="13" t="n">
        <v>46223</v>
      </c>
      <c r="M22" s="9">
        <f>COUNTIFS(Flights[Flight date],L22)</f>
        <v/>
      </c>
      <c r="N22" s="9">
        <f>COUNTIFS(Flights[Flight date],L22,Flights[Cancelled],1)</f>
        <v/>
      </c>
      <c r="O22" s="11">
        <f>COUNTIFS(Flights[Flight date],L22,Flights[Cancelled],0,Flights[Departed 15+ min late],0)/(M22-N22)</f>
        <v/>
      </c>
    </row>
    <row r="23">
      <c r="A23" t="inlineStr">
        <is>
          <t>1000-1059</t>
        </is>
      </c>
      <c r="B23" s="9">
        <f>COUNTIFS(Flights[Departure block],A23)</f>
        <v/>
      </c>
      <c r="C23" s="11">
        <f>COUNTIFS(Flights[Departure block],A23,Flights[Cancelled],1)/B23</f>
        <v/>
      </c>
      <c r="D23" s="11">
        <f>COUNTIFS(Flights[Departure block],A23,Flights[Cancelled],0,Flights[Departed 15+ min late],0)/COUNTIFS(Flights[Departure block],A23,Flights[Cancelled],0)</f>
        <v/>
      </c>
      <c r="E23" s="9">
        <f>IF(LEFT(A23,4)="0001","0-5",TEXT(VALUE(LEFT(A23,2)),"0"))</f>
        <v/>
      </c>
      <c r="L23" s="13" t="n">
        <v>46224</v>
      </c>
      <c r="M23" s="9">
        <f>COUNTIFS(Flights[Flight date],L23)</f>
        <v/>
      </c>
      <c r="N23" s="9">
        <f>COUNTIFS(Flights[Flight date],L23,Flights[Cancelled],1)</f>
        <v/>
      </c>
      <c r="O23" s="11">
        <f>COUNTIFS(Flights[Flight date],L23,Flights[Cancelled],0,Flights[Departed 15+ min late],0)/(M23-N23)</f>
        <v/>
      </c>
    </row>
    <row r="24">
      <c r="A24" t="inlineStr">
        <is>
          <t>1100-1159</t>
        </is>
      </c>
      <c r="B24" s="9">
        <f>COUNTIFS(Flights[Departure block],A24)</f>
        <v/>
      </c>
      <c r="C24" s="11">
        <f>COUNTIFS(Flights[Departure block],A24,Flights[Cancelled],1)/B24</f>
        <v/>
      </c>
      <c r="D24" s="11">
        <f>COUNTIFS(Flights[Departure block],A24,Flights[Cancelled],0,Flights[Departed 15+ min late],0)/COUNTIFS(Flights[Departure block],A24,Flights[Cancelled],0)</f>
        <v/>
      </c>
      <c r="E24" s="9">
        <f>IF(LEFT(A24,4)="0001","0-5",TEXT(VALUE(LEFT(A24,2)),"0"))</f>
        <v/>
      </c>
      <c r="L24" s="13" t="n">
        <v>46225</v>
      </c>
      <c r="M24" s="9">
        <f>COUNTIFS(Flights[Flight date],L24)</f>
        <v/>
      </c>
      <c r="N24" s="9">
        <f>COUNTIFS(Flights[Flight date],L24,Flights[Cancelled],1)</f>
        <v/>
      </c>
      <c r="O24" s="11">
        <f>COUNTIFS(Flights[Flight date],L24,Flights[Cancelled],0,Flights[Departed 15+ min late],0)/(M24-N24)</f>
        <v/>
      </c>
    </row>
    <row r="25">
      <c r="A25" t="inlineStr">
        <is>
          <t>1200-1259</t>
        </is>
      </c>
      <c r="B25" s="9">
        <f>COUNTIFS(Flights[Departure block],A25)</f>
        <v/>
      </c>
      <c r="C25" s="11">
        <f>COUNTIFS(Flights[Departure block],A25,Flights[Cancelled],1)/B25</f>
        <v/>
      </c>
      <c r="D25" s="11">
        <f>COUNTIFS(Flights[Departure block],A25,Flights[Cancelled],0,Flights[Departed 15+ min late],0)/COUNTIFS(Flights[Departure block],A25,Flights[Cancelled],0)</f>
        <v/>
      </c>
      <c r="E25" s="9">
        <f>IF(LEFT(A25,4)="0001","0-5",TEXT(VALUE(LEFT(A25,2)),"0"))</f>
        <v/>
      </c>
      <c r="G25" s="5" t="inlineStr">
        <is>
          <t>Cancellations by reason code</t>
        </is>
      </c>
      <c r="L25" s="13" t="n">
        <v>46226</v>
      </c>
      <c r="M25" s="9">
        <f>COUNTIFS(Flights[Flight date],L25)</f>
        <v/>
      </c>
      <c r="N25" s="9">
        <f>COUNTIFS(Flights[Flight date],L25,Flights[Cancelled],1)</f>
        <v/>
      </c>
      <c r="O25" s="11">
        <f>COUNTIFS(Flights[Flight date],L25,Flights[Cancelled],0,Flights[Departed 15+ min late],0)/(M25-N25)</f>
        <v/>
      </c>
    </row>
    <row r="26">
      <c r="A26" t="inlineStr">
        <is>
          <t>1300-1359</t>
        </is>
      </c>
      <c r="B26" s="9">
        <f>COUNTIFS(Flights[Departure block],A26)</f>
        <v/>
      </c>
      <c r="C26" s="11">
        <f>COUNTIFS(Flights[Departure block],A26,Flights[Cancelled],1)/B26</f>
        <v/>
      </c>
      <c r="D26" s="11">
        <f>COUNTIFS(Flights[Departure block],A26,Flights[Cancelled],0,Flights[Departed 15+ min late],0)/COUNTIFS(Flights[Departure block],A26,Flights[Cancelled],0)</f>
        <v/>
      </c>
      <c r="E26" s="9">
        <f>IF(LEFT(A26,4)="0001","0-5",TEXT(VALUE(LEFT(A26,2)),"0"))</f>
        <v/>
      </c>
      <c r="G26" t="inlineStr">
        <is>
          <t>A: Carrier</t>
        </is>
      </c>
      <c r="H26" s="9">
        <f>COUNTIFS(Flights[Cancellation code],"A")</f>
        <v/>
      </c>
      <c r="L26" s="13" t="n">
        <v>46227</v>
      </c>
      <c r="M26" s="9">
        <f>COUNTIFS(Flights[Flight date],L26)</f>
        <v/>
      </c>
      <c r="N26" s="9">
        <f>COUNTIFS(Flights[Flight date],L26,Flights[Cancelled],1)</f>
        <v/>
      </c>
      <c r="O26" s="11">
        <f>COUNTIFS(Flights[Flight date],L26,Flights[Cancelled],0,Flights[Departed 15+ min late],0)/(M26-N26)</f>
        <v/>
      </c>
    </row>
    <row r="27">
      <c r="A27" t="inlineStr">
        <is>
          <t>1400-1459</t>
        </is>
      </c>
      <c r="B27" s="9">
        <f>COUNTIFS(Flights[Departure block],A27)</f>
        <v/>
      </c>
      <c r="C27" s="11">
        <f>COUNTIFS(Flights[Departure block],A27,Flights[Cancelled],1)/B27</f>
        <v/>
      </c>
      <c r="D27" s="11">
        <f>COUNTIFS(Flights[Departure block],A27,Flights[Cancelled],0,Flights[Departed 15+ min late],0)/COUNTIFS(Flights[Departure block],A27,Flights[Cancelled],0)</f>
        <v/>
      </c>
      <c r="E27" s="9">
        <f>IF(LEFT(A27,4)="0001","0-5",TEXT(VALUE(LEFT(A27,2)),"0"))</f>
        <v/>
      </c>
      <c r="G27" t="inlineStr">
        <is>
          <t>B: Weather</t>
        </is>
      </c>
      <c r="H27" s="9">
        <f>COUNTIFS(Flights[Cancellation code],"B")</f>
        <v/>
      </c>
      <c r="L27" s="13" t="n">
        <v>46228</v>
      </c>
      <c r="M27" s="9">
        <f>COUNTIFS(Flights[Flight date],L27)</f>
        <v/>
      </c>
      <c r="N27" s="9">
        <f>COUNTIFS(Flights[Flight date],L27,Flights[Cancelled],1)</f>
        <v/>
      </c>
      <c r="O27" s="11">
        <f>COUNTIFS(Flights[Flight date],L27,Flights[Cancelled],0,Flights[Departed 15+ min late],0)/(M27-N27)</f>
        <v/>
      </c>
    </row>
    <row r="28">
      <c r="A28" t="inlineStr">
        <is>
          <t>1500-1559</t>
        </is>
      </c>
      <c r="B28" s="9">
        <f>COUNTIFS(Flights[Departure block],A28)</f>
        <v/>
      </c>
      <c r="C28" s="11">
        <f>COUNTIFS(Flights[Departure block],A28,Flights[Cancelled],1)/B28</f>
        <v/>
      </c>
      <c r="D28" s="11">
        <f>COUNTIFS(Flights[Departure block],A28,Flights[Cancelled],0,Flights[Departed 15+ min late],0)/COUNTIFS(Flights[Departure block],A28,Flights[Cancelled],0)</f>
        <v/>
      </c>
      <c r="E28" s="9">
        <f>IF(LEFT(A28,4)="0001","0-5",TEXT(VALUE(LEFT(A28,2)),"0"))</f>
        <v/>
      </c>
      <c r="G28" t="inlineStr">
        <is>
          <t>C: National Air System</t>
        </is>
      </c>
      <c r="H28" s="9">
        <f>COUNTIFS(Flights[Cancellation code],"C")</f>
        <v/>
      </c>
      <c r="L28" s="13" t="n">
        <v>46229</v>
      </c>
      <c r="M28" s="9">
        <f>COUNTIFS(Flights[Flight date],L28)</f>
        <v/>
      </c>
      <c r="N28" s="9">
        <f>COUNTIFS(Flights[Flight date],L28,Flights[Cancelled],1)</f>
        <v/>
      </c>
      <c r="O28" s="11">
        <f>COUNTIFS(Flights[Flight date],L28,Flights[Cancelled],0,Flights[Departed 15+ min late],0)/(M28-N28)</f>
        <v/>
      </c>
    </row>
    <row r="29">
      <c r="A29" t="inlineStr">
        <is>
          <t>1600-1659</t>
        </is>
      </c>
      <c r="B29" s="9">
        <f>COUNTIFS(Flights[Departure block],A29)</f>
        <v/>
      </c>
      <c r="C29" s="11">
        <f>COUNTIFS(Flights[Departure block],A29,Flights[Cancelled],1)/B29</f>
        <v/>
      </c>
      <c r="D29" s="11">
        <f>COUNTIFS(Flights[Departure block],A29,Flights[Cancelled],0,Flights[Departed 15+ min late],0)/COUNTIFS(Flights[Departure block],A29,Flights[Cancelled],0)</f>
        <v/>
      </c>
      <c r="E29" s="9">
        <f>IF(LEFT(A29,4)="0001","0-5",TEXT(VALUE(LEFT(A29,2)),"0"))</f>
        <v/>
      </c>
      <c r="G29" t="inlineStr">
        <is>
          <t>D: Security</t>
        </is>
      </c>
      <c r="H29" s="9">
        <f>COUNTIFS(Flights[Cancellation code],"D")</f>
        <v/>
      </c>
      <c r="L29" s="13" t="n">
        <v>46230</v>
      </c>
      <c r="M29" s="9">
        <f>COUNTIFS(Flights[Flight date],L29)</f>
        <v/>
      </c>
      <c r="N29" s="9">
        <f>COUNTIFS(Flights[Flight date],L29,Flights[Cancelled],1)</f>
        <v/>
      </c>
      <c r="O29" s="11">
        <f>COUNTIFS(Flights[Flight date],L29,Flights[Cancelled],0,Flights[Departed 15+ min late],0)/(M29-N29)</f>
        <v/>
      </c>
    </row>
    <row r="30">
      <c r="A30" t="inlineStr">
        <is>
          <t>1700-1759</t>
        </is>
      </c>
      <c r="B30" s="9">
        <f>COUNTIFS(Flights[Departure block],A30)</f>
        <v/>
      </c>
      <c r="C30" s="11">
        <f>COUNTIFS(Flights[Departure block],A30,Flights[Cancelled],1)/B30</f>
        <v/>
      </c>
      <c r="D30" s="11">
        <f>COUNTIFS(Flights[Departure block],A30,Flights[Cancelled],0,Flights[Departed 15+ min late],0)/COUNTIFS(Flights[Departure block],A30,Flights[Cancelled],0)</f>
        <v/>
      </c>
      <c r="E30" s="9">
        <f>IF(LEFT(A30,4)="0001","0-5",TEXT(VALUE(LEFT(A30,2)),"0"))</f>
        <v/>
      </c>
      <c r="L30" s="13" t="n">
        <v>46231</v>
      </c>
      <c r="M30" s="9">
        <f>COUNTIFS(Flights[Flight date],L30)</f>
        <v/>
      </c>
      <c r="N30" s="9">
        <f>COUNTIFS(Flights[Flight date],L30,Flights[Cancelled],1)</f>
        <v/>
      </c>
      <c r="O30" s="11">
        <f>COUNTIFS(Flights[Flight date],L30,Flights[Cancelled],0,Flights[Departed 15+ min late],0)/(M30-N30)</f>
        <v/>
      </c>
    </row>
    <row r="31">
      <c r="A31" t="inlineStr">
        <is>
          <t>1800-1859</t>
        </is>
      </c>
      <c r="B31" s="9">
        <f>COUNTIFS(Flights[Departure block],A31)</f>
        <v/>
      </c>
      <c r="C31" s="11">
        <f>COUNTIFS(Flights[Departure block],A31,Flights[Cancelled],1)/B31</f>
        <v/>
      </c>
      <c r="D31" s="11">
        <f>COUNTIFS(Flights[Departure block],A31,Flights[Cancelled],0,Flights[Departed 15+ min late],0)/COUNTIFS(Flights[Departure block],A31,Flights[Cancelled],0)</f>
        <v/>
      </c>
      <c r="E31" s="9">
        <f>IF(LEFT(A31,4)="0001","0-5",TEXT(VALUE(LEFT(A31,2)),"0"))</f>
        <v/>
      </c>
      <c r="L31" s="13" t="n">
        <v>46232</v>
      </c>
      <c r="M31" s="9">
        <f>COUNTIFS(Flights[Flight date],L31)</f>
        <v/>
      </c>
      <c r="N31" s="9">
        <f>COUNTIFS(Flights[Flight date],L31,Flights[Cancelled],1)</f>
        <v/>
      </c>
      <c r="O31" s="11">
        <f>COUNTIFS(Flights[Flight date],L31,Flights[Cancelled],0,Flights[Departed 15+ min late],0)/(M31-N31)</f>
        <v/>
      </c>
    </row>
    <row r="32">
      <c r="A32" t="inlineStr">
        <is>
          <t>1900-1959</t>
        </is>
      </c>
      <c r="B32" s="9">
        <f>COUNTIFS(Flights[Departure block],A32)</f>
        <v/>
      </c>
      <c r="C32" s="11">
        <f>COUNTIFS(Flights[Departure block],A32,Flights[Cancelled],1)/B32</f>
        <v/>
      </c>
      <c r="D32" s="11">
        <f>COUNTIFS(Flights[Departure block],A32,Flights[Cancelled],0,Flights[Departed 15+ min late],0)/COUNTIFS(Flights[Departure block],A32,Flights[Cancelled],0)</f>
        <v/>
      </c>
      <c r="E32" s="9">
        <f>IF(LEFT(A32,4)="0001","0-5",TEXT(VALUE(LEFT(A32,2)),"0"))</f>
        <v/>
      </c>
      <c r="L32" s="13" t="n">
        <v>46233</v>
      </c>
      <c r="M32" s="9">
        <f>COUNTIFS(Flights[Flight date],L32)</f>
        <v/>
      </c>
      <c r="N32" s="9">
        <f>COUNTIFS(Flights[Flight date],L32,Flights[Cancelled],1)</f>
        <v/>
      </c>
      <c r="O32" s="11">
        <f>COUNTIFS(Flights[Flight date],L32,Flights[Cancelled],0,Flights[Departed 15+ min late],0)/(M32-N32)</f>
        <v/>
      </c>
    </row>
    <row r="33">
      <c r="A33" t="inlineStr">
        <is>
          <t>2000-2059</t>
        </is>
      </c>
      <c r="B33" s="9">
        <f>COUNTIFS(Flights[Departure block],A33)</f>
        <v/>
      </c>
      <c r="C33" s="11">
        <f>COUNTIFS(Flights[Departure block],A33,Flights[Cancelled],1)/B33</f>
        <v/>
      </c>
      <c r="D33" s="11">
        <f>COUNTIFS(Flights[Departure block],A33,Flights[Cancelled],0,Flights[Departed 15+ min late],0)/COUNTIFS(Flights[Departure block],A33,Flights[Cancelled],0)</f>
        <v/>
      </c>
      <c r="E33" s="9">
        <f>IF(LEFT(A33,4)="0001","0-5",TEXT(VALUE(LEFT(A33,2)),"0"))</f>
        <v/>
      </c>
      <c r="L33" s="13" t="n">
        <v>46234</v>
      </c>
      <c r="M33" s="9">
        <f>COUNTIFS(Flights[Flight date],L33)</f>
        <v/>
      </c>
      <c r="N33" s="9">
        <f>COUNTIFS(Flights[Flight date],L33,Flights[Cancelled],1)</f>
        <v/>
      </c>
      <c r="O33" s="11">
        <f>COUNTIFS(Flights[Flight date],L33,Flights[Cancelled],0,Flights[Departed 15+ min late],0)/(M33-N33)</f>
        <v/>
      </c>
    </row>
    <row r="34">
      <c r="A34" t="inlineStr">
        <is>
          <t>2100-2159</t>
        </is>
      </c>
      <c r="B34" s="9">
        <f>COUNTIFS(Flights[Departure block],A34)</f>
        <v/>
      </c>
      <c r="C34" s="11">
        <f>COUNTIFS(Flights[Departure block],A34,Flights[Cancelled],1)/B34</f>
        <v/>
      </c>
      <c r="D34" s="11">
        <f>COUNTIFS(Flights[Departure block],A34,Flights[Cancelled],0,Flights[Departed 15+ min late],0)/COUNTIFS(Flights[Departure block],A34,Flights[Cancelled],0)</f>
        <v/>
      </c>
      <c r="E34" s="9">
        <f>IF(LEFT(A34,4)="0001","0-5",TEXT(VALUE(LEFT(A34,2)),"0"))</f>
        <v/>
      </c>
    </row>
    <row r="35">
      <c r="A35" t="inlineStr">
        <is>
          <t>2200-2259</t>
        </is>
      </c>
      <c r="B35" s="9">
        <f>COUNTIFS(Flights[Departure block],A35)</f>
        <v/>
      </c>
      <c r="C35" s="11">
        <f>COUNTIFS(Flights[Departure block],A35,Flights[Cancelled],1)/B35</f>
        <v/>
      </c>
      <c r="D35" s="11">
        <f>COUNTIFS(Flights[Departure block],A35,Flights[Cancelled],0,Flights[Departed 15+ min late],0)/COUNTIFS(Flights[Departure block],A35,Flights[Cancelled],0)</f>
        <v/>
      </c>
      <c r="E35" s="9">
        <f>IF(LEFT(A35,4)="0001","0-5",TEXT(VALUE(LEFT(A35,2)),"0"))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</cols>
  <sheetData>
    <row r="1" ht="36" customHeight="1">
      <c r="B1" s="15" t="inlineStr">
        <is>
          <t>Boston Logan (BOS) departures, July 2026: which airline and what time of day?</t>
        </is>
      </c>
    </row>
    <row r="2" ht="30" customHeight="1">
      <c r="B2" s="16" t="inlineStr">
        <is>
          <t>Real data: U.S. Bureau of Transportation Statistics, Reporting Carrier On-Time Performance, July 2026 (public domain). On time = departed less than 15 minutes late.</t>
        </is>
      </c>
    </row>
    <row r="4" ht="30" customHeight="1">
      <c r="B4" s="17" t="inlineStr">
        <is>
          <t>Scheduled departures</t>
        </is>
      </c>
      <c r="E4" s="17" t="inlineStr">
        <is>
          <t>On-time departures</t>
        </is>
      </c>
      <c r="H4" s="17" t="inlineStr">
        <is>
          <t>Cancelled</t>
        </is>
      </c>
      <c r="K4" s="17" t="inlineStr">
        <is>
          <t>On-time arrivals</t>
        </is>
      </c>
      <c r="N4" s="17" t="inlineStr">
        <is>
          <t>Avg departure delay (min)</t>
        </is>
      </c>
      <c r="Q4" s="17" t="inlineStr">
        <is>
          <t>Most cancellations in a day</t>
        </is>
      </c>
    </row>
    <row r="5">
      <c r="B5" s="18">
        <f>Analysis!C13</f>
        <v/>
      </c>
      <c r="C5" s="19" t="n"/>
      <c r="D5" s="19" t="n"/>
      <c r="E5" s="20">
        <f>Analysis!H13</f>
        <v/>
      </c>
      <c r="F5" s="19" t="n"/>
      <c r="G5" s="19" t="n"/>
      <c r="H5" s="20">
        <f>Analysis!E13</f>
        <v/>
      </c>
      <c r="I5" s="19" t="n"/>
      <c r="J5" s="19" t="n"/>
      <c r="K5" s="20">
        <f>Analysis!J13</f>
        <v/>
      </c>
      <c r="L5" s="19" t="n"/>
      <c r="M5" s="19" t="n"/>
      <c r="N5" s="21">
        <f>Analysis!I13</f>
        <v/>
      </c>
      <c r="O5" s="19" t="n"/>
      <c r="P5" s="19" t="n"/>
      <c r="Q5" s="18">
        <f>MAX(Analysis!N3:N33)</f>
        <v/>
      </c>
      <c r="R5" s="19" t="n"/>
      <c r="S5" s="19" t="n"/>
    </row>
    <row r="6"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</row>
  </sheetData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2026-10-06T19:01:19Z</dcterms:created>
  <dcterms:modified xmlns:dcterms="http://purl.org/dc/terms/" xmlns:xsi="http://www.w3.org/2001/XMLSchema-instance" xsi:type="dcterms:W3CDTF">2026-10-06T19:01:21Z</dcterms:modified>
</cp:coreProperties>
</file>